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nguyen327\Downloads\LE\"/>
    </mc:Choice>
  </mc:AlternateContent>
  <xr:revisionPtr revIDLastSave="0" documentId="13_ncr:1_{81981ED0-1A88-4D82-8582-246B838F61D5}" xr6:coauthVersionLast="47" xr6:coauthVersionMax="47" xr10:uidLastSave="{00000000-0000-0000-0000-000000000000}"/>
  <bookViews>
    <workbookView xWindow="-110" yWindow="-110" windowWidth="19420" windowHeight="10300" firstSheet="1" activeTab="4" xr2:uid="{00000000-000D-0000-FFFF-FFFF00000000}"/>
  </bookViews>
  <sheets>
    <sheet name="LE_KAM_Aug'24" sheetId="5" state="hidden" r:id="rId1"/>
    <sheet name="MT_Total" sheetId="13" r:id="rId2"/>
    <sheet name="Chart" sheetId="15" state="hidden" r:id="rId3"/>
    <sheet name="LE_KAM_Sep'24" sheetId="12" state="hidden" r:id="rId4"/>
    <sheet name="LE_KAM_Oct'24" sheetId="16" r:id="rId5"/>
    <sheet name="FC_Plan_byAcc " sheetId="1" r:id="rId6"/>
    <sheet name="Sheet3" sheetId="9" state="hidden" r:id="rId7"/>
    <sheet name="Target'24" sheetId="10" state="hidden" r:id="rId8"/>
    <sheet name="Listed.SKU" sheetId="7" r:id="rId9"/>
    <sheet name="Outlets" sheetId="17" r:id="rId10"/>
    <sheet name="Value" sheetId="18" r:id="rId11"/>
    <sheet name="Listing" sheetId="8" state="hidden" r:id="rId12"/>
    <sheet name="Hương Thủy giao thiếu hàng" sheetId="11" state="hidden" r:id="rId13"/>
  </sheets>
  <definedNames>
    <definedName name="\" localSheetId="0" hidden="1">#REF!</definedName>
    <definedName name="\" localSheetId="1" hidden="1">#REF!</definedName>
    <definedName name="\" localSheetId="7" hidden="1">#REF!</definedName>
    <definedName name="\" hidden="1">#REF!</definedName>
    <definedName name="\0" localSheetId="0">#REF!</definedName>
    <definedName name="\0">#REF!</definedName>
    <definedName name="\1" localSheetId="0">#REF!</definedName>
    <definedName name="\1" localSheetId="1">#REF!</definedName>
    <definedName name="\1">#REF!</definedName>
    <definedName name="\2" localSheetId="0">#REF!</definedName>
    <definedName name="\2">#REF!</definedName>
    <definedName name="\3" localSheetId="0">#REF!</definedName>
    <definedName name="\3">#REF!</definedName>
    <definedName name="\4" localSheetId="0">#REF!</definedName>
    <definedName name="\4">#REF!</definedName>
    <definedName name="\5" localSheetId="0">#REF!</definedName>
    <definedName name="\5">#REF!</definedName>
    <definedName name="\6" localSheetId="0">#REF!</definedName>
    <definedName name="\6">#REF!</definedName>
    <definedName name="\a">#N/A</definedName>
    <definedName name="\B" localSheetId="0">#REF!</definedName>
    <definedName name="\B" localSheetId="1">#REF!</definedName>
    <definedName name="\B">#REF!</definedName>
    <definedName name="\C" localSheetId="0">#REF!</definedName>
    <definedName name="\C">#REF!</definedName>
    <definedName name="\d">#N/A</definedName>
    <definedName name="\E" localSheetId="0">#REF!</definedName>
    <definedName name="\E" localSheetId="1">#REF!</definedName>
    <definedName name="\E">#REF!</definedName>
    <definedName name="\F" localSheetId="0">#REF!</definedName>
    <definedName name="\F">#REF!</definedName>
    <definedName name="\g">#N/A</definedName>
    <definedName name="\H" localSheetId="0">#REF!</definedName>
    <definedName name="\H" localSheetId="1">#REF!</definedName>
    <definedName name="\H">#REF!</definedName>
    <definedName name="\I" localSheetId="0">#REF!</definedName>
    <definedName name="\I">#REF!</definedName>
    <definedName name="\J" localSheetId="0">#REF!</definedName>
    <definedName name="\J">#REF!</definedName>
    <definedName name="\K" localSheetId="0">#REF!</definedName>
    <definedName name="\K">#REF!</definedName>
    <definedName name="\L" localSheetId="0">#REF!</definedName>
    <definedName name="\L">#REF!</definedName>
    <definedName name="\M" localSheetId="0">#REF!</definedName>
    <definedName name="\M">#REF!</definedName>
    <definedName name="\n" localSheetId="0">#REF!</definedName>
    <definedName name="\n">#REF!</definedName>
    <definedName name="\O" localSheetId="0">#REF!</definedName>
    <definedName name="\O">#REF!</definedName>
    <definedName name="\P" localSheetId="0">#REF!</definedName>
    <definedName name="\P">#REF!</definedName>
    <definedName name="\q">#N/A</definedName>
    <definedName name="\R" localSheetId="0">#REF!</definedName>
    <definedName name="\R" localSheetId="1">#REF!</definedName>
    <definedName name="\R">#REF!</definedName>
    <definedName name="\s">#N/A</definedName>
    <definedName name="\T" localSheetId="0">#REF!</definedName>
    <definedName name="\T" localSheetId="1">#REF!</definedName>
    <definedName name="\T">#REF!</definedName>
    <definedName name="\U" localSheetId="0">#REF!</definedName>
    <definedName name="\U">#REF!</definedName>
    <definedName name="\V" localSheetId="0">#REF!</definedName>
    <definedName name="\V">#REF!</definedName>
    <definedName name="\w" localSheetId="0">#REF!</definedName>
    <definedName name="\w">#REF!</definedName>
    <definedName name="\X" localSheetId="0">#REF!</definedName>
    <definedName name="\X">#REF!</definedName>
    <definedName name="\y">#N/A</definedName>
    <definedName name="\z" localSheetId="0">#REF!</definedName>
    <definedName name="\z" localSheetId="1">#REF!</definedName>
    <definedName name="\z">#REF!</definedName>
    <definedName name="_" localSheetId="0" hidden="1">#REF!</definedName>
    <definedName name="_" localSheetId="1" hidden="1">#REF!</definedName>
    <definedName name="_" hidden="1">#REF!</definedName>
    <definedName name="_?" localSheetId="0">#REF!</definedName>
    <definedName name="_?">#REF!</definedName>
    <definedName name="_??????" localSheetId="0">#REF!</definedName>
    <definedName name="_??????">#REF!</definedName>
    <definedName name="__" localSheetId="0">#REF!</definedName>
    <definedName name="__">#REF!</definedName>
    <definedName name="__?" localSheetId="0">#REF!</definedName>
    <definedName name="__?">#REF!</definedName>
    <definedName name="__??????" localSheetId="0">#REF!</definedName>
    <definedName name="__??????">#REF!</definedName>
    <definedName name="____" localSheetId="0" hidden="1">{"'Sheet1'!$L$16"}</definedName>
    <definedName name="____" localSheetId="1" hidden="1">{"'Sheet1'!$L$16"}</definedName>
    <definedName name="____" localSheetId="7" hidden="1">{"'Sheet1'!$L$16"}</definedName>
    <definedName name="____" hidden="1">{"'Sheet1'!$L$16"}</definedName>
    <definedName name="_____" localSheetId="0">#REF!</definedName>
    <definedName name="_____">#REF!</definedName>
    <definedName name="____________________________a1" localSheetId="0">{"'Sheet1'!$L$16"}</definedName>
    <definedName name="____________________________a1" localSheetId="1">{"'Sheet1'!$L$16"}</definedName>
    <definedName name="____________________________a1" localSheetId="7">{"'Sheet1'!$L$16"}</definedName>
    <definedName name="____________________________a1">{"'Sheet1'!$L$16"}</definedName>
    <definedName name="____________________________a10" localSheetId="0">{"'Sheet1'!$L$16"}</definedName>
    <definedName name="____________________________a10" localSheetId="1">{"'Sheet1'!$L$16"}</definedName>
    <definedName name="____________________________a10" localSheetId="7">{"'Sheet1'!$L$16"}</definedName>
    <definedName name="____________________________a10">{"'Sheet1'!$L$16"}</definedName>
    <definedName name="____________________________a11" localSheetId="0">{"'Sheet1'!$L$16"}</definedName>
    <definedName name="____________________________a11" localSheetId="1">{"'Sheet1'!$L$16"}</definedName>
    <definedName name="____________________________a11" localSheetId="7">{"'Sheet1'!$L$16"}</definedName>
    <definedName name="____________________________a11">{"'Sheet1'!$L$16"}</definedName>
    <definedName name="____________________________a12" localSheetId="0">{"'Sheet1'!$L$16"}</definedName>
    <definedName name="____________________________a12" localSheetId="1">{"'Sheet1'!$L$16"}</definedName>
    <definedName name="____________________________a12" localSheetId="7">{"'Sheet1'!$L$16"}</definedName>
    <definedName name="____________________________a12">{"'Sheet1'!$L$16"}</definedName>
    <definedName name="____________________________a2" localSheetId="0">{"'Sheet1'!$L$16"}</definedName>
    <definedName name="____________________________a2" localSheetId="1">{"'Sheet1'!$L$16"}</definedName>
    <definedName name="____________________________a2" localSheetId="7">{"'Sheet1'!$L$16"}</definedName>
    <definedName name="____________________________a2">{"'Sheet1'!$L$16"}</definedName>
    <definedName name="____________________________a3" localSheetId="0">{"'Sheet1'!$L$16"}</definedName>
    <definedName name="____________________________a3" localSheetId="1">{"'Sheet1'!$L$16"}</definedName>
    <definedName name="____________________________a3" localSheetId="7">{"'Sheet1'!$L$16"}</definedName>
    <definedName name="____________________________a3">{"'Sheet1'!$L$16"}</definedName>
    <definedName name="____________________________a4" localSheetId="0">{"'Sheet1'!$L$16"}</definedName>
    <definedName name="____________________________a4" localSheetId="1">{"'Sheet1'!$L$16"}</definedName>
    <definedName name="____________________________a4" localSheetId="7">{"'Sheet1'!$L$16"}</definedName>
    <definedName name="____________________________a4">{"'Sheet1'!$L$16"}</definedName>
    <definedName name="____________________________a5" localSheetId="0">{"'Sheet1'!$L$16"}</definedName>
    <definedName name="____________________________a5" localSheetId="1">{"'Sheet1'!$L$16"}</definedName>
    <definedName name="____________________________a5" localSheetId="7">{"'Sheet1'!$L$16"}</definedName>
    <definedName name="____________________________a5">{"'Sheet1'!$L$16"}</definedName>
    <definedName name="____________________________a7" localSheetId="0">{"'Sheet1'!$L$16"}</definedName>
    <definedName name="____________________________a7" localSheetId="1">{"'Sheet1'!$L$16"}</definedName>
    <definedName name="____________________________a7" localSheetId="7">{"'Sheet1'!$L$16"}</definedName>
    <definedName name="____________________________a7">{"'Sheet1'!$L$16"}</definedName>
    <definedName name="____________________________a8" localSheetId="0">{"'Sheet1'!$L$16"}</definedName>
    <definedName name="____________________________a8" localSheetId="1">{"'Sheet1'!$L$16"}</definedName>
    <definedName name="____________________________a8" localSheetId="7">{"'Sheet1'!$L$16"}</definedName>
    <definedName name="____________________________a8">{"'Sheet1'!$L$16"}</definedName>
    <definedName name="____________________________a9" localSheetId="0">{"'Sheet1'!$L$16"}</definedName>
    <definedName name="____________________________a9" localSheetId="1">{"'Sheet1'!$L$16"}</definedName>
    <definedName name="____________________________a9" localSheetId="7">{"'Sheet1'!$L$16"}</definedName>
    <definedName name="____________________________a9">{"'Sheet1'!$L$16"}</definedName>
    <definedName name="____________________________f5" localSheetId="0">{"'Sheet1'!$L$16"}</definedName>
    <definedName name="____________________________f5" localSheetId="1">{"'Sheet1'!$L$16"}</definedName>
    <definedName name="____________________________f5" localSheetId="7">{"'Sheet1'!$L$16"}</definedName>
    <definedName name="____________________________f5">{"'Sheet1'!$L$16"}</definedName>
    <definedName name="____________________________NSO2" localSheetId="0">{"'Sheet1'!$L$16"}</definedName>
    <definedName name="____________________________NSO2" localSheetId="1">{"'Sheet1'!$L$16"}</definedName>
    <definedName name="____________________________NSO2" localSheetId="7">{"'Sheet1'!$L$16"}</definedName>
    <definedName name="____________________________NSO2">{"'Sheet1'!$L$16"}</definedName>
    <definedName name="___________________________a1" localSheetId="0">{"'Sheet1'!$L$16"}</definedName>
    <definedName name="___________________________a1" localSheetId="1">{"'Sheet1'!$L$16"}</definedName>
    <definedName name="___________________________a1" localSheetId="7">{"'Sheet1'!$L$16"}</definedName>
    <definedName name="___________________________a1">{"'Sheet1'!$L$16"}</definedName>
    <definedName name="___________________________a10" localSheetId="0">{"'Sheet1'!$L$16"}</definedName>
    <definedName name="___________________________a10" localSheetId="1">{"'Sheet1'!$L$16"}</definedName>
    <definedName name="___________________________a10" localSheetId="7">{"'Sheet1'!$L$16"}</definedName>
    <definedName name="___________________________a10">{"'Sheet1'!$L$16"}</definedName>
    <definedName name="___________________________a11" localSheetId="0">{"'Sheet1'!$L$16"}</definedName>
    <definedName name="___________________________a11" localSheetId="1">{"'Sheet1'!$L$16"}</definedName>
    <definedName name="___________________________a11" localSheetId="7">{"'Sheet1'!$L$16"}</definedName>
    <definedName name="___________________________a11">{"'Sheet1'!$L$16"}</definedName>
    <definedName name="___________________________a12" localSheetId="0">{"'Sheet1'!$L$16"}</definedName>
    <definedName name="___________________________a12" localSheetId="1">{"'Sheet1'!$L$16"}</definedName>
    <definedName name="___________________________a12" localSheetId="7">{"'Sheet1'!$L$16"}</definedName>
    <definedName name="___________________________a12">{"'Sheet1'!$L$16"}</definedName>
    <definedName name="_________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_________a2" localSheetId="0">{"'Sheet1'!$L$16"}</definedName>
    <definedName name="___________________________a2" localSheetId="1">{"'Sheet1'!$L$16"}</definedName>
    <definedName name="___________________________a2" localSheetId="7">{"'Sheet1'!$L$16"}</definedName>
    <definedName name="___________________________a2">{"'Sheet1'!$L$16"}</definedName>
    <definedName name="_________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_________a4" localSheetId="0">{"'Sheet1'!$L$16"}</definedName>
    <definedName name="___________________________a4" localSheetId="1">{"'Sheet1'!$L$16"}</definedName>
    <definedName name="___________________________a4" localSheetId="7">{"'Sheet1'!$L$16"}</definedName>
    <definedName name="___________________________a4">{"'Sheet1'!$L$16"}</definedName>
    <definedName name="___________________________a5" localSheetId="0">{"'Sheet1'!$L$16"}</definedName>
    <definedName name="___________________________a5" localSheetId="1">{"'Sheet1'!$L$16"}</definedName>
    <definedName name="___________________________a5" localSheetId="7">{"'Sheet1'!$L$16"}</definedName>
    <definedName name="___________________________a5">{"'Sheet1'!$L$16"}</definedName>
    <definedName name="___________________________a7" localSheetId="0">{"'Sheet1'!$L$16"}</definedName>
    <definedName name="___________________________a7" localSheetId="1">{"'Sheet1'!$L$16"}</definedName>
    <definedName name="___________________________a7" localSheetId="7">{"'Sheet1'!$L$16"}</definedName>
    <definedName name="___________________________a7">{"'Sheet1'!$L$16"}</definedName>
    <definedName name="___________________________a8" localSheetId="0">{"'Sheet1'!$L$16"}</definedName>
    <definedName name="___________________________a8" localSheetId="1">{"'Sheet1'!$L$16"}</definedName>
    <definedName name="___________________________a8" localSheetId="7">{"'Sheet1'!$L$16"}</definedName>
    <definedName name="___________________________a8">{"'Sheet1'!$L$16"}</definedName>
    <definedName name="___________________________a9" localSheetId="0">{"'Sheet1'!$L$16"}</definedName>
    <definedName name="___________________________a9" localSheetId="1">{"'Sheet1'!$L$16"}</definedName>
    <definedName name="___________________________a9" localSheetId="7">{"'Sheet1'!$L$16"}</definedName>
    <definedName name="___________________________a9">{"'Sheet1'!$L$16"}</definedName>
    <definedName name="___________________________f5" localSheetId="0">{"'Sheet1'!$L$16"}</definedName>
    <definedName name="___________________________f5" localSheetId="1">{"'Sheet1'!$L$16"}</definedName>
    <definedName name="___________________________f5" localSheetId="7">{"'Sheet1'!$L$16"}</definedName>
    <definedName name="___________________________f5">{"'Sheet1'!$L$16"}</definedName>
    <definedName name="___________________________gg1" localSheetId="0">{"'Sheet1'!$L$16"}</definedName>
    <definedName name="___________________________gg1" localSheetId="1">{"'Sheet1'!$L$16"}</definedName>
    <definedName name="___________________________gg1" localSheetId="7">{"'Sheet1'!$L$16"}</definedName>
    <definedName name="___________________________gg1">{"'Sheet1'!$L$16"}</definedName>
    <definedName name="___________________________h1" localSheetId="0">{"'Sheet1'!$L$16"}</definedName>
    <definedName name="___________________________h1" localSheetId="1">{"'Sheet1'!$L$16"}</definedName>
    <definedName name="___________________________h1" localSheetId="7">{"'Sheet1'!$L$16"}</definedName>
    <definedName name="___________________________h1">{"'Sheet1'!$L$16"}</definedName>
    <definedName name="___________________________h2" localSheetId="0">{"'Sheet1'!$L$16"}</definedName>
    <definedName name="___________________________h2" localSheetId="1">{"'Sheet1'!$L$16"}</definedName>
    <definedName name="___________________________h2" localSheetId="7">{"'Sheet1'!$L$16"}</definedName>
    <definedName name="___________________________h2">{"'Sheet1'!$L$16"}</definedName>
    <definedName name="___________________________huy1" localSheetId="0">{"'Sheet1'!$L$16"}</definedName>
    <definedName name="___________________________huy1" localSheetId="1">{"'Sheet1'!$L$16"}</definedName>
    <definedName name="___________________________huy1" localSheetId="7">{"'Sheet1'!$L$16"}</definedName>
    <definedName name="___________________________huy1">{"'Sheet1'!$L$16"}</definedName>
    <definedName name="___________________________NSO2" localSheetId="0">{"'Sheet1'!$L$16"}</definedName>
    <definedName name="___________________________NSO2" localSheetId="1">{"'Sheet1'!$L$16"}</definedName>
    <definedName name="___________________________NSO2" localSheetId="7">{"'Sheet1'!$L$16"}</definedName>
    <definedName name="___________________________NSO2">{"'Sheet1'!$L$16"}</definedName>
    <definedName name="___________________________nso3" localSheetId="0">{"'Sheet1'!$L$16"}</definedName>
    <definedName name="___________________________nso3" localSheetId="1">{"'Sheet1'!$L$16"}</definedName>
    <definedName name="___________________________nso3" localSheetId="7">{"'Sheet1'!$L$16"}</definedName>
    <definedName name="___________________________nso3">{"'Sheet1'!$L$16"}</definedName>
    <definedName name="___________________________PA3" localSheetId="0">{"'Sheet1'!$L$16"}</definedName>
    <definedName name="___________________________PA3" localSheetId="1">{"'Sheet1'!$L$16"}</definedName>
    <definedName name="___________________________PA3" localSheetId="7">{"'Sheet1'!$L$16"}</definedName>
    <definedName name="___________________________PA3">{"'Sheet1'!$L$16"}</definedName>
    <definedName name="___________________________thu1" localSheetId="0">{"'Sheet1'!$L$16"}</definedName>
    <definedName name="___________________________thu1" localSheetId="1">{"'Sheet1'!$L$16"}</definedName>
    <definedName name="___________________________thu1" localSheetId="7">{"'Sheet1'!$L$16"}</definedName>
    <definedName name="___________________________thu1">{"'Sheet1'!$L$16"}</definedName>
    <definedName name="___________________________thu2" localSheetId="0">{"'Sheet1'!$L$16"}</definedName>
    <definedName name="___________________________thu2" localSheetId="1">{"'Sheet1'!$L$16"}</definedName>
    <definedName name="___________________________thu2" localSheetId="7">{"'Sheet1'!$L$16"}</definedName>
    <definedName name="___________________________thu2">{"'Sheet1'!$L$16"}</definedName>
    <definedName name="___________________________thu4" localSheetId="0">{"'Sheet1'!$L$16"}</definedName>
    <definedName name="___________________________thu4" localSheetId="1">{"'Sheet1'!$L$16"}</definedName>
    <definedName name="___________________________thu4" localSheetId="7">{"'Sheet1'!$L$16"}</definedName>
    <definedName name="___________________________thu4">{"'Sheet1'!$L$16"}</definedName>
    <definedName name="___________________________thu5" localSheetId="0">{"'Sheet1'!$L$16"}</definedName>
    <definedName name="___________________________thu5" localSheetId="1">{"'Sheet1'!$L$16"}</definedName>
    <definedName name="___________________________thu5" localSheetId="7">{"'Sheet1'!$L$16"}</definedName>
    <definedName name="___________________________thu5">{"'Sheet1'!$L$16"}</definedName>
    <definedName name="__________________________a1" localSheetId="0">{"'Sheet1'!$L$16"}</definedName>
    <definedName name="__________________________a1" localSheetId="1">{"'Sheet1'!$L$16"}</definedName>
    <definedName name="__________________________a1" localSheetId="7">{"'Sheet1'!$L$16"}</definedName>
    <definedName name="__________________________a1">{"'Sheet1'!$L$16"}</definedName>
    <definedName name="__________________________a10" localSheetId="0">{"'Sheet1'!$L$16"}</definedName>
    <definedName name="__________________________a10" localSheetId="1">{"'Sheet1'!$L$16"}</definedName>
    <definedName name="__________________________a10" localSheetId="7">{"'Sheet1'!$L$16"}</definedName>
    <definedName name="__________________________a10">{"'Sheet1'!$L$16"}</definedName>
    <definedName name="__________________________a11" localSheetId="0">{"'Sheet1'!$L$16"}</definedName>
    <definedName name="__________________________a11" localSheetId="1">{"'Sheet1'!$L$16"}</definedName>
    <definedName name="__________________________a11" localSheetId="7">{"'Sheet1'!$L$16"}</definedName>
    <definedName name="__________________________a11">{"'Sheet1'!$L$16"}</definedName>
    <definedName name="__________________________a12" localSheetId="0">{"'Sheet1'!$L$16"}</definedName>
    <definedName name="__________________________a12" localSheetId="1">{"'Sheet1'!$L$16"}</definedName>
    <definedName name="__________________________a12" localSheetId="7">{"'Sheet1'!$L$16"}</definedName>
    <definedName name="__________________________a12">{"'Sheet1'!$L$16"}</definedName>
    <definedName name="________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________a2" localSheetId="0">{"'Sheet1'!$L$16"}</definedName>
    <definedName name="__________________________a2" localSheetId="1">{"'Sheet1'!$L$16"}</definedName>
    <definedName name="__________________________a2" localSheetId="7">{"'Sheet1'!$L$16"}</definedName>
    <definedName name="__________________________a2">{"'Sheet1'!$L$16"}</definedName>
    <definedName name="________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________a4" localSheetId="0">{"'Sheet1'!$L$16"}</definedName>
    <definedName name="__________________________a4" localSheetId="1">{"'Sheet1'!$L$16"}</definedName>
    <definedName name="__________________________a4" localSheetId="7">{"'Sheet1'!$L$16"}</definedName>
    <definedName name="__________________________a4">{"'Sheet1'!$L$16"}</definedName>
    <definedName name="__________________________a5" localSheetId="0">{"'Sheet1'!$L$16"}</definedName>
    <definedName name="__________________________a5" localSheetId="1">{"'Sheet1'!$L$16"}</definedName>
    <definedName name="__________________________a5" localSheetId="7">{"'Sheet1'!$L$16"}</definedName>
    <definedName name="__________________________a5">{"'Sheet1'!$L$16"}</definedName>
    <definedName name="__________________________a7" localSheetId="0">{"'Sheet1'!$L$16"}</definedName>
    <definedName name="__________________________a7" localSheetId="1">{"'Sheet1'!$L$16"}</definedName>
    <definedName name="__________________________a7" localSheetId="7">{"'Sheet1'!$L$16"}</definedName>
    <definedName name="__________________________a7">{"'Sheet1'!$L$16"}</definedName>
    <definedName name="__________________________a8" localSheetId="0">{"'Sheet1'!$L$16"}</definedName>
    <definedName name="__________________________a8" localSheetId="1">{"'Sheet1'!$L$16"}</definedName>
    <definedName name="__________________________a8" localSheetId="7">{"'Sheet1'!$L$16"}</definedName>
    <definedName name="__________________________a8">{"'Sheet1'!$L$16"}</definedName>
    <definedName name="__________________________a9" localSheetId="0">{"'Sheet1'!$L$16"}</definedName>
    <definedName name="__________________________a9" localSheetId="1">{"'Sheet1'!$L$16"}</definedName>
    <definedName name="__________________________a9" localSheetId="7">{"'Sheet1'!$L$16"}</definedName>
    <definedName name="__________________________a9">{"'Sheet1'!$L$16"}</definedName>
    <definedName name="__________________________f5" localSheetId="0">{"'Sheet1'!$L$16"}</definedName>
    <definedName name="__________________________f5" localSheetId="1">{"'Sheet1'!$L$16"}</definedName>
    <definedName name="__________________________f5" localSheetId="7">{"'Sheet1'!$L$16"}</definedName>
    <definedName name="__________________________f5">{"'Sheet1'!$L$16"}</definedName>
    <definedName name="__________________________gg1" localSheetId="0">{"'Sheet1'!$L$16"}</definedName>
    <definedName name="__________________________gg1" localSheetId="1">{"'Sheet1'!$L$16"}</definedName>
    <definedName name="__________________________gg1" localSheetId="7">{"'Sheet1'!$L$16"}</definedName>
    <definedName name="__________________________gg1">{"'Sheet1'!$L$16"}</definedName>
    <definedName name="__________________________h1" localSheetId="0">{"'Sheet1'!$L$16"}</definedName>
    <definedName name="__________________________h1" localSheetId="1">{"'Sheet1'!$L$16"}</definedName>
    <definedName name="__________________________h1" localSheetId="7">{"'Sheet1'!$L$16"}</definedName>
    <definedName name="__________________________h1">{"'Sheet1'!$L$16"}</definedName>
    <definedName name="__________________________h2" localSheetId="0">{"'Sheet1'!$L$16"}</definedName>
    <definedName name="__________________________h2" localSheetId="1">{"'Sheet1'!$L$16"}</definedName>
    <definedName name="__________________________h2" localSheetId="7">{"'Sheet1'!$L$16"}</definedName>
    <definedName name="__________________________h2">{"'Sheet1'!$L$16"}</definedName>
    <definedName name="__________________________huy1" localSheetId="0">{"'Sheet1'!$L$16"}</definedName>
    <definedName name="__________________________huy1" localSheetId="1">{"'Sheet1'!$L$16"}</definedName>
    <definedName name="__________________________huy1" localSheetId="7">{"'Sheet1'!$L$16"}</definedName>
    <definedName name="__________________________huy1">{"'Sheet1'!$L$16"}</definedName>
    <definedName name="__________________________NSO2" localSheetId="0">{"'Sheet1'!$L$16"}</definedName>
    <definedName name="__________________________NSO2" localSheetId="1">{"'Sheet1'!$L$16"}</definedName>
    <definedName name="__________________________NSO2" localSheetId="7">{"'Sheet1'!$L$16"}</definedName>
    <definedName name="__________________________NSO2">{"'Sheet1'!$L$16"}</definedName>
    <definedName name="__________________________nso3" localSheetId="0">{"'Sheet1'!$L$16"}</definedName>
    <definedName name="__________________________nso3" localSheetId="1">{"'Sheet1'!$L$16"}</definedName>
    <definedName name="__________________________nso3" localSheetId="7">{"'Sheet1'!$L$16"}</definedName>
    <definedName name="__________________________nso3">{"'Sheet1'!$L$16"}</definedName>
    <definedName name="__________________________PA3" localSheetId="0">{"'Sheet1'!$L$16"}</definedName>
    <definedName name="__________________________PA3" localSheetId="1">{"'Sheet1'!$L$16"}</definedName>
    <definedName name="__________________________PA3" localSheetId="7">{"'Sheet1'!$L$16"}</definedName>
    <definedName name="__________________________PA3">{"'Sheet1'!$L$16"}</definedName>
    <definedName name="__________________________PL1" localSheetId="0">#REF!</definedName>
    <definedName name="__________________________PL1">#REF!</definedName>
    <definedName name="__________________________T01" localSheetId="0">#REF!</definedName>
    <definedName name="__________________________T01">#REF!</definedName>
    <definedName name="__________________________thu1" localSheetId="0">{"'Sheet1'!$L$16"}</definedName>
    <definedName name="__________________________thu1" localSheetId="1">{"'Sheet1'!$L$16"}</definedName>
    <definedName name="__________________________thu1" localSheetId="7">{"'Sheet1'!$L$16"}</definedName>
    <definedName name="__________________________thu1">{"'Sheet1'!$L$16"}</definedName>
    <definedName name="__________________________thu2" localSheetId="0">{"'Sheet1'!$L$16"}</definedName>
    <definedName name="__________________________thu2" localSheetId="1">{"'Sheet1'!$L$16"}</definedName>
    <definedName name="__________________________thu2" localSheetId="7">{"'Sheet1'!$L$16"}</definedName>
    <definedName name="__________________________thu2">{"'Sheet1'!$L$16"}</definedName>
    <definedName name="__________________________thu4" localSheetId="0">{"'Sheet1'!$L$16"}</definedName>
    <definedName name="__________________________thu4" localSheetId="1">{"'Sheet1'!$L$16"}</definedName>
    <definedName name="__________________________thu4" localSheetId="7">{"'Sheet1'!$L$16"}</definedName>
    <definedName name="__________________________thu4">{"'Sheet1'!$L$16"}</definedName>
    <definedName name="__________________________thu5" localSheetId="0">{"'Sheet1'!$L$16"}</definedName>
    <definedName name="__________________________thu5" localSheetId="1">{"'Sheet1'!$L$16"}</definedName>
    <definedName name="__________________________thu5" localSheetId="7">{"'Sheet1'!$L$16"}</definedName>
    <definedName name="__________________________thu5">{"'Sheet1'!$L$16"}</definedName>
    <definedName name="_________________________a1" localSheetId="0">{"'Sheet1'!$L$16"}</definedName>
    <definedName name="_________________________a1" localSheetId="1">{"'Sheet1'!$L$16"}</definedName>
    <definedName name="_________________________a1" localSheetId="7">{"'Sheet1'!$L$16"}</definedName>
    <definedName name="_________________________a1">{"'Sheet1'!$L$16"}</definedName>
    <definedName name="_________________________a10" localSheetId="0">{"'Sheet1'!$L$16"}</definedName>
    <definedName name="_________________________a10" localSheetId="1">{"'Sheet1'!$L$16"}</definedName>
    <definedName name="_________________________a10" localSheetId="7">{"'Sheet1'!$L$16"}</definedName>
    <definedName name="_________________________a10">{"'Sheet1'!$L$16"}</definedName>
    <definedName name="_________________________a11" localSheetId="0">{"'Sheet1'!$L$16"}</definedName>
    <definedName name="_________________________a11" localSheetId="1">{"'Sheet1'!$L$16"}</definedName>
    <definedName name="_________________________a11" localSheetId="7">{"'Sheet1'!$L$16"}</definedName>
    <definedName name="_________________________a11">{"'Sheet1'!$L$16"}</definedName>
    <definedName name="_________________________a12" localSheetId="0">{"'Sheet1'!$L$16"}</definedName>
    <definedName name="_________________________a12" localSheetId="1">{"'Sheet1'!$L$16"}</definedName>
    <definedName name="_________________________a12" localSheetId="7">{"'Sheet1'!$L$16"}</definedName>
    <definedName name="_________________________a12">{"'Sheet1'!$L$16"}</definedName>
    <definedName name="_________________________a2" localSheetId="0">{"'Sheet1'!$L$16"}</definedName>
    <definedName name="_________________________a2" localSheetId="1">{"'Sheet1'!$L$16"}</definedName>
    <definedName name="_________________________a2" localSheetId="7">{"'Sheet1'!$L$16"}</definedName>
    <definedName name="_________________________a2">{"'Sheet1'!$L$16"}</definedName>
    <definedName name="_________________________a3" localSheetId="0">{"'Sheet1'!$L$16"}</definedName>
    <definedName name="_________________________a3" localSheetId="1">{"'Sheet1'!$L$16"}</definedName>
    <definedName name="_________________________a3" localSheetId="7">{"'Sheet1'!$L$16"}</definedName>
    <definedName name="_________________________a3">{"'Sheet1'!$L$16"}</definedName>
    <definedName name="_________________________a4" localSheetId="0">{"'Sheet1'!$L$16"}</definedName>
    <definedName name="_________________________a4" localSheetId="1">{"'Sheet1'!$L$16"}</definedName>
    <definedName name="_________________________a4" localSheetId="7">{"'Sheet1'!$L$16"}</definedName>
    <definedName name="_________________________a4">{"'Sheet1'!$L$16"}</definedName>
    <definedName name="_________________________a5" localSheetId="0">{"'Sheet1'!$L$16"}</definedName>
    <definedName name="_________________________a5" localSheetId="1">{"'Sheet1'!$L$16"}</definedName>
    <definedName name="_________________________a5" localSheetId="7">{"'Sheet1'!$L$16"}</definedName>
    <definedName name="_________________________a5">{"'Sheet1'!$L$16"}</definedName>
    <definedName name="_________________________a7" localSheetId="0">{"'Sheet1'!$L$16"}</definedName>
    <definedName name="_________________________a7" localSheetId="1">{"'Sheet1'!$L$16"}</definedName>
    <definedName name="_________________________a7" localSheetId="7">{"'Sheet1'!$L$16"}</definedName>
    <definedName name="_________________________a7">{"'Sheet1'!$L$16"}</definedName>
    <definedName name="_________________________a8" localSheetId="0">{"'Sheet1'!$L$16"}</definedName>
    <definedName name="_________________________a8" localSheetId="1">{"'Sheet1'!$L$16"}</definedName>
    <definedName name="_________________________a8" localSheetId="7">{"'Sheet1'!$L$16"}</definedName>
    <definedName name="_________________________a8">{"'Sheet1'!$L$16"}</definedName>
    <definedName name="_________________________a9" localSheetId="0">{"'Sheet1'!$L$16"}</definedName>
    <definedName name="_________________________a9" localSheetId="1">{"'Sheet1'!$L$16"}</definedName>
    <definedName name="_________________________a9" localSheetId="7">{"'Sheet1'!$L$16"}</definedName>
    <definedName name="_________________________a9">{"'Sheet1'!$L$16"}</definedName>
    <definedName name="_________________________F1" localSheetId="0">{"'Sheet1'!$L$16"}</definedName>
    <definedName name="_________________________F1" localSheetId="1">{"'Sheet1'!$L$16"}</definedName>
    <definedName name="_________________________F1" localSheetId="7">{"'Sheet1'!$L$16"}</definedName>
    <definedName name="_________________________F1">{"'Sheet1'!$L$16"}</definedName>
    <definedName name="_________________________f5" localSheetId="0">{"'Sheet1'!$L$16"}</definedName>
    <definedName name="_________________________f5" localSheetId="1">{"'Sheet1'!$L$16"}</definedName>
    <definedName name="_________________________f5" localSheetId="7">{"'Sheet1'!$L$16"}</definedName>
    <definedName name="_________________________f5">{"'Sheet1'!$L$16"}</definedName>
    <definedName name="_________________________huy1" localSheetId="0">{"'Sheet1'!$L$16"}</definedName>
    <definedName name="_________________________huy1" localSheetId="1">{"'Sheet1'!$L$16"}</definedName>
    <definedName name="_________________________huy1" localSheetId="7">{"'Sheet1'!$L$16"}</definedName>
    <definedName name="_________________________huy1">{"'Sheet1'!$L$16"}</definedName>
    <definedName name="_________________________NSO2" localSheetId="0">{"'Sheet1'!$L$16"}</definedName>
    <definedName name="_________________________NSO2" localSheetId="1">{"'Sheet1'!$L$16"}</definedName>
    <definedName name="_________________________NSO2" localSheetId="7">{"'Sheet1'!$L$16"}</definedName>
    <definedName name="_________________________NSO2">{"'Sheet1'!$L$16"}</definedName>
    <definedName name="_________________________NSO3" localSheetId="0">{"'Sheet1'!$L$16"}</definedName>
    <definedName name="_________________________NSO3" localSheetId="1">{"'Sheet1'!$L$16"}</definedName>
    <definedName name="_________________________NSO3" localSheetId="7">{"'Sheet1'!$L$16"}</definedName>
    <definedName name="_________________________NSO3">{"'Sheet1'!$L$16"}</definedName>
    <definedName name="_________________________PL1" localSheetId="0">#REF!</definedName>
    <definedName name="_________________________PL1">#REF!</definedName>
    <definedName name="_________________________T01" localSheetId="0">#REF!</definedName>
    <definedName name="_________________________T01">#REF!</definedName>
    <definedName name="________________________a1" localSheetId="0">{"'Sheet1'!$L$16"}</definedName>
    <definedName name="________________________a1" localSheetId="1">{"'Sheet1'!$L$16"}</definedName>
    <definedName name="________________________a1" localSheetId="7">{"'Sheet1'!$L$16"}</definedName>
    <definedName name="________________________a1">{"'Sheet1'!$L$16"}</definedName>
    <definedName name="________________________a10" localSheetId="0">{"'Sheet1'!$L$16"}</definedName>
    <definedName name="________________________a10" localSheetId="1">{"'Sheet1'!$L$16"}</definedName>
    <definedName name="________________________a10" localSheetId="7">{"'Sheet1'!$L$16"}</definedName>
    <definedName name="________________________a10">{"'Sheet1'!$L$16"}</definedName>
    <definedName name="________________________a11" localSheetId="0">{"'Sheet1'!$L$16"}</definedName>
    <definedName name="________________________a11" localSheetId="1">{"'Sheet1'!$L$16"}</definedName>
    <definedName name="________________________a11" localSheetId="7">{"'Sheet1'!$L$16"}</definedName>
    <definedName name="________________________a11">{"'Sheet1'!$L$16"}</definedName>
    <definedName name="________________________a12" localSheetId="0">{"'Sheet1'!$L$16"}</definedName>
    <definedName name="________________________a12" localSheetId="1">{"'Sheet1'!$L$16"}</definedName>
    <definedName name="________________________a12" localSheetId="7">{"'Sheet1'!$L$16"}</definedName>
    <definedName name="________________________a12">{"'Sheet1'!$L$16"}</definedName>
    <definedName name="________________________a2" localSheetId="0">{"'Sheet1'!$L$16"}</definedName>
    <definedName name="________________________a2" localSheetId="1">{"'Sheet1'!$L$16"}</definedName>
    <definedName name="________________________a2" localSheetId="7">{"'Sheet1'!$L$16"}</definedName>
    <definedName name="________________________a2">{"'Sheet1'!$L$16"}</definedName>
    <definedName name="________________________a3" localSheetId="0">{"'Sheet1'!$L$16"}</definedName>
    <definedName name="________________________a3" localSheetId="1">{"'Sheet1'!$L$16"}</definedName>
    <definedName name="________________________a3" localSheetId="7">{"'Sheet1'!$L$16"}</definedName>
    <definedName name="________________________a3">{"'Sheet1'!$L$16"}</definedName>
    <definedName name="________________________a4" localSheetId="0">{"'Sheet1'!$L$16"}</definedName>
    <definedName name="________________________a4" localSheetId="1">{"'Sheet1'!$L$16"}</definedName>
    <definedName name="________________________a4" localSheetId="7">{"'Sheet1'!$L$16"}</definedName>
    <definedName name="________________________a4">{"'Sheet1'!$L$16"}</definedName>
    <definedName name="________________________a5" localSheetId="0">{"'Sheet1'!$L$16"}</definedName>
    <definedName name="________________________a5" localSheetId="1">{"'Sheet1'!$L$16"}</definedName>
    <definedName name="________________________a5" localSheetId="7">{"'Sheet1'!$L$16"}</definedName>
    <definedName name="________________________a5">{"'Sheet1'!$L$16"}</definedName>
    <definedName name="________________________a7" localSheetId="0">{"'Sheet1'!$L$16"}</definedName>
    <definedName name="________________________a7" localSheetId="1">{"'Sheet1'!$L$16"}</definedName>
    <definedName name="________________________a7" localSheetId="7">{"'Sheet1'!$L$16"}</definedName>
    <definedName name="________________________a7">{"'Sheet1'!$L$16"}</definedName>
    <definedName name="________________________a8" localSheetId="0">{"'Sheet1'!$L$16"}</definedName>
    <definedName name="________________________a8" localSheetId="1">{"'Sheet1'!$L$16"}</definedName>
    <definedName name="________________________a8" localSheetId="7">{"'Sheet1'!$L$16"}</definedName>
    <definedName name="________________________a8">{"'Sheet1'!$L$16"}</definedName>
    <definedName name="________________________a9" localSheetId="0">{"'Sheet1'!$L$16"}</definedName>
    <definedName name="________________________a9" localSheetId="1">{"'Sheet1'!$L$16"}</definedName>
    <definedName name="________________________a9" localSheetId="7">{"'Sheet1'!$L$16"}</definedName>
    <definedName name="________________________a9">{"'Sheet1'!$L$16"}</definedName>
    <definedName name="________________________F1" localSheetId="0">{"'Sheet1'!$L$16"}</definedName>
    <definedName name="________________________F1" localSheetId="1">{"'Sheet1'!$L$16"}</definedName>
    <definedName name="________________________F1" localSheetId="7">{"'Sheet1'!$L$16"}</definedName>
    <definedName name="________________________F1">{"'Sheet1'!$L$16"}</definedName>
    <definedName name="________________________f5" localSheetId="0">{"'Sheet1'!$L$16"}</definedName>
    <definedName name="________________________f5" localSheetId="1">{"'Sheet1'!$L$16"}</definedName>
    <definedName name="________________________f5" localSheetId="7">{"'Sheet1'!$L$16"}</definedName>
    <definedName name="________________________f5">{"'Sheet1'!$L$16"}</definedName>
    <definedName name="________________________huy1" localSheetId="0">{"'Sheet1'!$L$16"}</definedName>
    <definedName name="________________________huy1" localSheetId="1">{"'Sheet1'!$L$16"}</definedName>
    <definedName name="________________________huy1" localSheetId="7">{"'Sheet1'!$L$16"}</definedName>
    <definedName name="________________________huy1">{"'Sheet1'!$L$16"}</definedName>
    <definedName name="________________________NSO2" localSheetId="0">{"'Sheet1'!$L$16"}</definedName>
    <definedName name="________________________NSO2" localSheetId="1">{"'Sheet1'!$L$16"}</definedName>
    <definedName name="________________________NSO2" localSheetId="7">{"'Sheet1'!$L$16"}</definedName>
    <definedName name="________________________NSO2">{"'Sheet1'!$L$16"}</definedName>
    <definedName name="________________________NSO3" localSheetId="0">{"'Sheet1'!$L$16"}</definedName>
    <definedName name="________________________NSO3" localSheetId="1">{"'Sheet1'!$L$16"}</definedName>
    <definedName name="________________________NSO3" localSheetId="7">{"'Sheet1'!$L$16"}</definedName>
    <definedName name="________________________NSO3">{"'Sheet1'!$L$16"}</definedName>
    <definedName name="________________________PL1" localSheetId="0">#REF!</definedName>
    <definedName name="________________________PL1">#REF!</definedName>
    <definedName name="________________________T01" localSheetId="0">#REF!</definedName>
    <definedName name="________________________T01">#REF!</definedName>
    <definedName name="_______________________a1" localSheetId="0">{"'Sheet1'!$L$16"}</definedName>
    <definedName name="_______________________a1" localSheetId="1">{"'Sheet1'!$L$16"}</definedName>
    <definedName name="_______________________a1" localSheetId="7">{"'Sheet1'!$L$16"}</definedName>
    <definedName name="_______________________a1">{"'Sheet1'!$L$16"}</definedName>
    <definedName name="_______________________a10" localSheetId="0">{"'Sheet1'!$L$16"}</definedName>
    <definedName name="_______________________a10" localSheetId="1">{"'Sheet1'!$L$16"}</definedName>
    <definedName name="_______________________a10" localSheetId="7">{"'Sheet1'!$L$16"}</definedName>
    <definedName name="_______________________a10">{"'Sheet1'!$L$16"}</definedName>
    <definedName name="_______________________a11" localSheetId="0">{"'Sheet1'!$L$16"}</definedName>
    <definedName name="_______________________a11" localSheetId="1">{"'Sheet1'!$L$16"}</definedName>
    <definedName name="_______________________a11" localSheetId="7">{"'Sheet1'!$L$16"}</definedName>
    <definedName name="_______________________a11">{"'Sheet1'!$L$16"}</definedName>
    <definedName name="_______________________a12" localSheetId="0">{"'Sheet1'!$L$16"}</definedName>
    <definedName name="_______________________a12" localSheetId="1">{"'Sheet1'!$L$16"}</definedName>
    <definedName name="_______________________a12" localSheetId="7">{"'Sheet1'!$L$16"}</definedName>
    <definedName name="_______________________a12">{"'Sheet1'!$L$16"}</definedName>
    <definedName name="_____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_____a2" localSheetId="0">{"'Sheet1'!$L$16"}</definedName>
    <definedName name="_______________________a2" localSheetId="1">{"'Sheet1'!$L$16"}</definedName>
    <definedName name="_______________________a2" localSheetId="7">{"'Sheet1'!$L$16"}</definedName>
    <definedName name="_______________________a2">{"'Sheet1'!$L$16"}</definedName>
    <definedName name="_____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_____a4" localSheetId="0">{"'Sheet1'!$L$16"}</definedName>
    <definedName name="_______________________a4" localSheetId="1">{"'Sheet1'!$L$16"}</definedName>
    <definedName name="_______________________a4" localSheetId="7">{"'Sheet1'!$L$16"}</definedName>
    <definedName name="_______________________a4">{"'Sheet1'!$L$16"}</definedName>
    <definedName name="_______________________a5" localSheetId="0">{"'Sheet1'!$L$16"}</definedName>
    <definedName name="_______________________a5" localSheetId="1">{"'Sheet1'!$L$16"}</definedName>
    <definedName name="_______________________a5" localSheetId="7">{"'Sheet1'!$L$16"}</definedName>
    <definedName name="_______________________a5">{"'Sheet1'!$L$16"}</definedName>
    <definedName name="_______________________a7" localSheetId="0">{"'Sheet1'!$L$16"}</definedName>
    <definedName name="_______________________a7" localSheetId="1">{"'Sheet1'!$L$16"}</definedName>
    <definedName name="_______________________a7" localSheetId="7">{"'Sheet1'!$L$16"}</definedName>
    <definedName name="_______________________a7">{"'Sheet1'!$L$16"}</definedName>
    <definedName name="_______________________a8" localSheetId="0">{"'Sheet1'!$L$16"}</definedName>
    <definedName name="_______________________a8" localSheetId="1">{"'Sheet1'!$L$16"}</definedName>
    <definedName name="_______________________a8" localSheetId="7">{"'Sheet1'!$L$16"}</definedName>
    <definedName name="_______________________a8">{"'Sheet1'!$L$16"}</definedName>
    <definedName name="_______________________a9" localSheetId="0">{"'Sheet1'!$L$16"}</definedName>
    <definedName name="_______________________a9" localSheetId="1">{"'Sheet1'!$L$16"}</definedName>
    <definedName name="_______________________a9" localSheetId="7">{"'Sheet1'!$L$16"}</definedName>
    <definedName name="_______________________a9">{"'Sheet1'!$L$16"}</definedName>
    <definedName name="_______________________f5" localSheetId="0">{"'Sheet1'!$L$16"}</definedName>
    <definedName name="_______________________f5" localSheetId="1">{"'Sheet1'!$L$16"}</definedName>
    <definedName name="_______________________f5" localSheetId="7">{"'Sheet1'!$L$16"}</definedName>
    <definedName name="_______________________f5">{"'Sheet1'!$L$16"}</definedName>
    <definedName name="_______________________gg1" localSheetId="0">{"'Sheet1'!$L$16"}</definedName>
    <definedName name="_______________________gg1" localSheetId="1">{"'Sheet1'!$L$16"}</definedName>
    <definedName name="_______________________gg1" localSheetId="7">{"'Sheet1'!$L$16"}</definedName>
    <definedName name="_______________________gg1">{"'Sheet1'!$L$16"}</definedName>
    <definedName name="_______________________h1" localSheetId="0">{"'Sheet1'!$L$16"}</definedName>
    <definedName name="_______________________h1" localSheetId="1">{"'Sheet1'!$L$16"}</definedName>
    <definedName name="_______________________h1" localSheetId="7">{"'Sheet1'!$L$16"}</definedName>
    <definedName name="_______________________h1">{"'Sheet1'!$L$16"}</definedName>
    <definedName name="_______________________h2" localSheetId="0">{"'Sheet1'!$L$16"}</definedName>
    <definedName name="_______________________h2" localSheetId="1">{"'Sheet1'!$L$16"}</definedName>
    <definedName name="_______________________h2" localSheetId="7">{"'Sheet1'!$L$16"}</definedName>
    <definedName name="_______________________h2">{"'Sheet1'!$L$16"}</definedName>
    <definedName name="_______________________huy1" localSheetId="0">{"'Sheet1'!$L$16"}</definedName>
    <definedName name="_______________________huy1" localSheetId="1">{"'Sheet1'!$L$16"}</definedName>
    <definedName name="_______________________huy1" localSheetId="7">{"'Sheet1'!$L$16"}</definedName>
    <definedName name="_______________________huy1">{"'Sheet1'!$L$16"}</definedName>
    <definedName name="_______________________NSO2" localSheetId="0">{"'Sheet1'!$L$16"}</definedName>
    <definedName name="_______________________NSO2" localSheetId="1">{"'Sheet1'!$L$16"}</definedName>
    <definedName name="_______________________NSO2" localSheetId="7">{"'Sheet1'!$L$16"}</definedName>
    <definedName name="_______________________NSO2">{"'Sheet1'!$L$16"}</definedName>
    <definedName name="_______________________nso3" localSheetId="0">{"'Sheet1'!$L$16"}</definedName>
    <definedName name="_______________________nso3" localSheetId="1">{"'Sheet1'!$L$16"}</definedName>
    <definedName name="_______________________nso3" localSheetId="7">{"'Sheet1'!$L$16"}</definedName>
    <definedName name="_______________________nso3">{"'Sheet1'!$L$16"}</definedName>
    <definedName name="_______________________PA3" localSheetId="0">{"'Sheet1'!$L$16"}</definedName>
    <definedName name="_______________________PA3" localSheetId="1">{"'Sheet1'!$L$16"}</definedName>
    <definedName name="_______________________PA3" localSheetId="7">{"'Sheet1'!$L$16"}</definedName>
    <definedName name="_______________________PA3">{"'Sheet1'!$L$16"}</definedName>
    <definedName name="_______________________PL1" localSheetId="0">#REF!</definedName>
    <definedName name="_______________________PL1">#REF!</definedName>
    <definedName name="_______________________T01" localSheetId="0">#REF!</definedName>
    <definedName name="_______________________T01">#REF!</definedName>
    <definedName name="_______________________thu1" localSheetId="0">{"'Sheet1'!$L$16"}</definedName>
    <definedName name="_______________________thu1" localSheetId="1">{"'Sheet1'!$L$16"}</definedName>
    <definedName name="_______________________thu1" localSheetId="7">{"'Sheet1'!$L$16"}</definedName>
    <definedName name="_______________________thu1">{"'Sheet1'!$L$16"}</definedName>
    <definedName name="_______________________thu2" localSheetId="0">{"'Sheet1'!$L$16"}</definedName>
    <definedName name="_______________________thu2" localSheetId="1">{"'Sheet1'!$L$16"}</definedName>
    <definedName name="_______________________thu2" localSheetId="7">{"'Sheet1'!$L$16"}</definedName>
    <definedName name="_______________________thu2">{"'Sheet1'!$L$16"}</definedName>
    <definedName name="_______________________thu4" localSheetId="0">{"'Sheet1'!$L$16"}</definedName>
    <definedName name="_______________________thu4" localSheetId="1">{"'Sheet1'!$L$16"}</definedName>
    <definedName name="_______________________thu4" localSheetId="7">{"'Sheet1'!$L$16"}</definedName>
    <definedName name="_______________________thu4">{"'Sheet1'!$L$16"}</definedName>
    <definedName name="_______________________thu5" localSheetId="0">{"'Sheet1'!$L$16"}</definedName>
    <definedName name="_______________________thu5" localSheetId="1">{"'Sheet1'!$L$16"}</definedName>
    <definedName name="_______________________thu5" localSheetId="7">{"'Sheet1'!$L$16"}</definedName>
    <definedName name="_______________________thu5">{"'Sheet1'!$L$16"}</definedName>
    <definedName name="______________________a1" localSheetId="0">{"'Sheet1'!$L$16"}</definedName>
    <definedName name="______________________a1" localSheetId="1">{"'Sheet1'!$L$16"}</definedName>
    <definedName name="______________________a1" localSheetId="7">{"'Sheet1'!$L$16"}</definedName>
    <definedName name="______________________a1">{"'Sheet1'!$L$16"}</definedName>
    <definedName name="______________________a10" localSheetId="0">{"'Sheet1'!$L$16"}</definedName>
    <definedName name="______________________a10" localSheetId="1">{"'Sheet1'!$L$16"}</definedName>
    <definedName name="______________________a10" localSheetId="7">{"'Sheet1'!$L$16"}</definedName>
    <definedName name="______________________a10">{"'Sheet1'!$L$16"}</definedName>
    <definedName name="______________________a11" localSheetId="0">{"'Sheet1'!$L$16"}</definedName>
    <definedName name="______________________a11" localSheetId="1">{"'Sheet1'!$L$16"}</definedName>
    <definedName name="______________________a11" localSheetId="7">{"'Sheet1'!$L$16"}</definedName>
    <definedName name="______________________a11">{"'Sheet1'!$L$16"}</definedName>
    <definedName name="______________________a12" localSheetId="0">{"'Sheet1'!$L$16"}</definedName>
    <definedName name="______________________a12" localSheetId="1">{"'Sheet1'!$L$16"}</definedName>
    <definedName name="______________________a12" localSheetId="7">{"'Sheet1'!$L$16"}</definedName>
    <definedName name="______________________a12">{"'Sheet1'!$L$16"}</definedName>
    <definedName name="______________________a2" localSheetId="0">{"'Sheet1'!$L$16"}</definedName>
    <definedName name="______________________a2" localSheetId="1">{"'Sheet1'!$L$16"}</definedName>
    <definedName name="______________________a2" localSheetId="7">{"'Sheet1'!$L$16"}</definedName>
    <definedName name="______________________a2">{"'Sheet1'!$L$16"}</definedName>
    <definedName name="______________________a3" localSheetId="0">{"'Sheet1'!$L$16"}</definedName>
    <definedName name="______________________a3" localSheetId="1">{"'Sheet1'!$L$16"}</definedName>
    <definedName name="______________________a3" localSheetId="7">{"'Sheet1'!$L$16"}</definedName>
    <definedName name="______________________a3">{"'Sheet1'!$L$16"}</definedName>
    <definedName name="______________________a4" localSheetId="0">{"'Sheet1'!$L$16"}</definedName>
    <definedName name="______________________a4" localSheetId="1">{"'Sheet1'!$L$16"}</definedName>
    <definedName name="______________________a4" localSheetId="7">{"'Sheet1'!$L$16"}</definedName>
    <definedName name="______________________a4">{"'Sheet1'!$L$16"}</definedName>
    <definedName name="______________________a5" localSheetId="0">{"'Sheet1'!$L$16"}</definedName>
    <definedName name="______________________a5" localSheetId="1">{"'Sheet1'!$L$16"}</definedName>
    <definedName name="______________________a5" localSheetId="7">{"'Sheet1'!$L$16"}</definedName>
    <definedName name="______________________a5">{"'Sheet1'!$L$16"}</definedName>
    <definedName name="______________________a7" localSheetId="0">{"'Sheet1'!$L$16"}</definedName>
    <definedName name="______________________a7" localSheetId="1">{"'Sheet1'!$L$16"}</definedName>
    <definedName name="______________________a7" localSheetId="7">{"'Sheet1'!$L$16"}</definedName>
    <definedName name="______________________a7">{"'Sheet1'!$L$16"}</definedName>
    <definedName name="______________________a8" localSheetId="0">{"'Sheet1'!$L$16"}</definedName>
    <definedName name="______________________a8" localSheetId="1">{"'Sheet1'!$L$16"}</definedName>
    <definedName name="______________________a8" localSheetId="7">{"'Sheet1'!$L$16"}</definedName>
    <definedName name="______________________a8">{"'Sheet1'!$L$16"}</definedName>
    <definedName name="______________________a9" localSheetId="0">{"'Sheet1'!$L$16"}</definedName>
    <definedName name="______________________a9" localSheetId="1">{"'Sheet1'!$L$16"}</definedName>
    <definedName name="______________________a9" localSheetId="7">{"'Sheet1'!$L$16"}</definedName>
    <definedName name="______________________a9">{"'Sheet1'!$L$16"}</definedName>
    <definedName name="______________________f5" localSheetId="0">{"'Sheet1'!$L$16"}</definedName>
    <definedName name="______________________f5" localSheetId="1">{"'Sheet1'!$L$16"}</definedName>
    <definedName name="______________________f5" localSheetId="7">{"'Sheet1'!$L$16"}</definedName>
    <definedName name="______________________f5">{"'Sheet1'!$L$16"}</definedName>
    <definedName name="______________________NSO2" localSheetId="0">{"'Sheet1'!$L$16"}</definedName>
    <definedName name="______________________NSO2" localSheetId="1">{"'Sheet1'!$L$16"}</definedName>
    <definedName name="______________________NSO2" localSheetId="7">{"'Sheet1'!$L$16"}</definedName>
    <definedName name="______________________NSO2">{"'Sheet1'!$L$16"}</definedName>
    <definedName name="______________________PL1" localSheetId="0">#REF!</definedName>
    <definedName name="______________________PL1">#REF!</definedName>
    <definedName name="______________________T01" localSheetId="0">#REF!</definedName>
    <definedName name="______________________T01">#REF!</definedName>
    <definedName name="_____________________a1" localSheetId="0">{"'Sheet1'!$L$16"}</definedName>
    <definedName name="_____________________a1" localSheetId="1">{"'Sheet1'!$L$16"}</definedName>
    <definedName name="_____________________a1" localSheetId="7">{"'Sheet1'!$L$16"}</definedName>
    <definedName name="_____________________a1">{"'Sheet1'!$L$16"}</definedName>
    <definedName name="_____________________a10" localSheetId="0">{"'Sheet1'!$L$16"}</definedName>
    <definedName name="_____________________a10" localSheetId="1">{"'Sheet1'!$L$16"}</definedName>
    <definedName name="_____________________a10" localSheetId="7">{"'Sheet1'!$L$16"}</definedName>
    <definedName name="_____________________a10">{"'Sheet1'!$L$16"}</definedName>
    <definedName name="_____________________a11" localSheetId="0">{"'Sheet1'!$L$16"}</definedName>
    <definedName name="_____________________a11" localSheetId="1">{"'Sheet1'!$L$16"}</definedName>
    <definedName name="_____________________a11" localSheetId="7">{"'Sheet1'!$L$16"}</definedName>
    <definedName name="_____________________a11">{"'Sheet1'!$L$16"}</definedName>
    <definedName name="_____________________a12" localSheetId="0">{"'Sheet1'!$L$16"}</definedName>
    <definedName name="_____________________a12" localSheetId="1">{"'Sheet1'!$L$16"}</definedName>
    <definedName name="_____________________a12" localSheetId="7">{"'Sheet1'!$L$16"}</definedName>
    <definedName name="_____________________a12">{"'Sheet1'!$L$16"}</definedName>
    <definedName name="___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___a2" localSheetId="0">{"'Sheet1'!$L$16"}</definedName>
    <definedName name="_____________________a2" localSheetId="1">{"'Sheet1'!$L$16"}</definedName>
    <definedName name="_____________________a2" localSheetId="7">{"'Sheet1'!$L$16"}</definedName>
    <definedName name="_____________________a2">{"'Sheet1'!$L$16"}</definedName>
    <definedName name="___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___a4" localSheetId="0">{"'Sheet1'!$L$16"}</definedName>
    <definedName name="_____________________a4" localSheetId="1">{"'Sheet1'!$L$16"}</definedName>
    <definedName name="_____________________a4" localSheetId="7">{"'Sheet1'!$L$16"}</definedName>
    <definedName name="_____________________a4">{"'Sheet1'!$L$16"}</definedName>
    <definedName name="_____________________a5" localSheetId="0">{"'Sheet1'!$L$16"}</definedName>
    <definedName name="_____________________a5" localSheetId="1">{"'Sheet1'!$L$16"}</definedName>
    <definedName name="_____________________a5" localSheetId="7">{"'Sheet1'!$L$16"}</definedName>
    <definedName name="_____________________a5">{"'Sheet1'!$L$16"}</definedName>
    <definedName name="_____________________a7" localSheetId="0">{"'Sheet1'!$L$16"}</definedName>
    <definedName name="_____________________a7" localSheetId="1">{"'Sheet1'!$L$16"}</definedName>
    <definedName name="_____________________a7" localSheetId="7">{"'Sheet1'!$L$16"}</definedName>
    <definedName name="_____________________a7">{"'Sheet1'!$L$16"}</definedName>
    <definedName name="_____________________a8" localSheetId="0">{"'Sheet1'!$L$16"}</definedName>
    <definedName name="_____________________a8" localSheetId="1">{"'Sheet1'!$L$16"}</definedName>
    <definedName name="_____________________a8" localSheetId="7">{"'Sheet1'!$L$16"}</definedName>
    <definedName name="_____________________a8">{"'Sheet1'!$L$16"}</definedName>
    <definedName name="_____________________a9" localSheetId="0">{"'Sheet1'!$L$16"}</definedName>
    <definedName name="_____________________a9" localSheetId="1">{"'Sheet1'!$L$16"}</definedName>
    <definedName name="_____________________a9" localSheetId="7">{"'Sheet1'!$L$16"}</definedName>
    <definedName name="_____________________a9">{"'Sheet1'!$L$16"}</definedName>
    <definedName name="_____________________F1" localSheetId="0">{"'Sheet1'!$L$16"}</definedName>
    <definedName name="_____________________F1" localSheetId="1">{"'Sheet1'!$L$16"}</definedName>
    <definedName name="_____________________F1" localSheetId="7">{"'Sheet1'!$L$16"}</definedName>
    <definedName name="_____________________F1">{"'Sheet1'!$L$16"}</definedName>
    <definedName name="_____________________f5" localSheetId="0">{"'Sheet1'!$L$16"}</definedName>
    <definedName name="_____________________f5" localSheetId="1">{"'Sheet1'!$L$16"}</definedName>
    <definedName name="_____________________f5" localSheetId="7">{"'Sheet1'!$L$16"}</definedName>
    <definedName name="_____________________f5">{"'Sheet1'!$L$16"}</definedName>
    <definedName name="_____________________gg1" localSheetId="0">{"'Sheet1'!$L$16"}</definedName>
    <definedName name="_____________________gg1" localSheetId="1">{"'Sheet1'!$L$16"}</definedName>
    <definedName name="_____________________gg1" localSheetId="7">{"'Sheet1'!$L$16"}</definedName>
    <definedName name="_____________________gg1">{"'Sheet1'!$L$16"}</definedName>
    <definedName name="_____________________h1" localSheetId="0">{"'Sheet1'!$L$16"}</definedName>
    <definedName name="_____________________h1" localSheetId="1">{"'Sheet1'!$L$16"}</definedName>
    <definedName name="_____________________h1" localSheetId="7">{"'Sheet1'!$L$16"}</definedName>
    <definedName name="_____________________h1">{"'Sheet1'!$L$16"}</definedName>
    <definedName name="_____________________h2" localSheetId="0">{"'Sheet1'!$L$16"}</definedName>
    <definedName name="_____________________h2" localSheetId="1">{"'Sheet1'!$L$16"}</definedName>
    <definedName name="_____________________h2" localSheetId="7">{"'Sheet1'!$L$16"}</definedName>
    <definedName name="_____________________h2">{"'Sheet1'!$L$16"}</definedName>
    <definedName name="_____________________huy1" localSheetId="0">{"'Sheet1'!$L$16"}</definedName>
    <definedName name="_____________________huy1" localSheetId="1">{"'Sheet1'!$L$16"}</definedName>
    <definedName name="_____________________huy1" localSheetId="7">{"'Sheet1'!$L$16"}</definedName>
    <definedName name="_____________________huy1">{"'Sheet1'!$L$16"}</definedName>
    <definedName name="_____________________NSO2" localSheetId="0">{"'Sheet1'!$L$16"}</definedName>
    <definedName name="_____________________NSO2" localSheetId="1">{"'Sheet1'!$L$16"}</definedName>
    <definedName name="_____________________NSO2" localSheetId="7">{"'Sheet1'!$L$16"}</definedName>
    <definedName name="_____________________NSO2">{"'Sheet1'!$L$16"}</definedName>
    <definedName name="_____________________NSO3" localSheetId="0">{"'Sheet1'!$L$16"}</definedName>
    <definedName name="_____________________NSO3" localSheetId="1">{"'Sheet1'!$L$16"}</definedName>
    <definedName name="_____________________NSO3" localSheetId="7">{"'Sheet1'!$L$16"}</definedName>
    <definedName name="_____________________NSO3">{"'Sheet1'!$L$16"}</definedName>
    <definedName name="_____________________PA3" localSheetId="0">{"'Sheet1'!$L$16"}</definedName>
    <definedName name="_____________________PA3" localSheetId="1">{"'Sheet1'!$L$16"}</definedName>
    <definedName name="_____________________PA3" localSheetId="7">{"'Sheet1'!$L$16"}</definedName>
    <definedName name="_____________________PA3">{"'Sheet1'!$L$16"}</definedName>
    <definedName name="_____________________PL1" localSheetId="0">#REF!</definedName>
    <definedName name="_____________________PL1">#REF!</definedName>
    <definedName name="_____________________T01" localSheetId="0">#REF!</definedName>
    <definedName name="_____________________T01">#REF!</definedName>
    <definedName name="_____________________thu1" localSheetId="0">{"'Sheet1'!$L$16"}</definedName>
    <definedName name="_____________________thu1" localSheetId="1">{"'Sheet1'!$L$16"}</definedName>
    <definedName name="_____________________thu1" localSheetId="7">{"'Sheet1'!$L$16"}</definedName>
    <definedName name="_____________________thu1">{"'Sheet1'!$L$16"}</definedName>
    <definedName name="_____________________thu2" localSheetId="0">{"'Sheet1'!$L$16"}</definedName>
    <definedName name="_____________________thu2" localSheetId="1">{"'Sheet1'!$L$16"}</definedName>
    <definedName name="_____________________thu2" localSheetId="7">{"'Sheet1'!$L$16"}</definedName>
    <definedName name="_____________________thu2">{"'Sheet1'!$L$16"}</definedName>
    <definedName name="_____________________thu4" localSheetId="0">{"'Sheet1'!$L$16"}</definedName>
    <definedName name="_____________________thu4" localSheetId="1">{"'Sheet1'!$L$16"}</definedName>
    <definedName name="_____________________thu4" localSheetId="7">{"'Sheet1'!$L$16"}</definedName>
    <definedName name="_____________________thu4">{"'Sheet1'!$L$16"}</definedName>
    <definedName name="_____________________thu5" localSheetId="0">{"'Sheet1'!$L$16"}</definedName>
    <definedName name="_____________________thu5" localSheetId="1">{"'Sheet1'!$L$16"}</definedName>
    <definedName name="_____________________thu5" localSheetId="7">{"'Sheet1'!$L$16"}</definedName>
    <definedName name="_____________________thu5">{"'Sheet1'!$L$16"}</definedName>
    <definedName name="____________________a1" localSheetId="0">{"'Sheet1'!$L$16"}</definedName>
    <definedName name="____________________a1" localSheetId="1">{"'Sheet1'!$L$16"}</definedName>
    <definedName name="____________________a1" localSheetId="7">{"'Sheet1'!$L$16"}</definedName>
    <definedName name="____________________a1">{"'Sheet1'!$L$16"}</definedName>
    <definedName name="____________________a10" localSheetId="0">{"'Sheet1'!$L$16"}</definedName>
    <definedName name="____________________a10" localSheetId="1">{"'Sheet1'!$L$16"}</definedName>
    <definedName name="____________________a10" localSheetId="7">{"'Sheet1'!$L$16"}</definedName>
    <definedName name="____________________a10">{"'Sheet1'!$L$16"}</definedName>
    <definedName name="____________________a11" localSheetId="0">{"'Sheet1'!$L$16"}</definedName>
    <definedName name="____________________a11" localSheetId="1">{"'Sheet1'!$L$16"}</definedName>
    <definedName name="____________________a11" localSheetId="7">{"'Sheet1'!$L$16"}</definedName>
    <definedName name="____________________a11">{"'Sheet1'!$L$16"}</definedName>
    <definedName name="____________________a12" localSheetId="0">{"'Sheet1'!$L$16"}</definedName>
    <definedName name="____________________a12" localSheetId="1">{"'Sheet1'!$L$16"}</definedName>
    <definedName name="____________________a12" localSheetId="7">{"'Sheet1'!$L$16"}</definedName>
    <definedName name="____________________a12">{"'Sheet1'!$L$16"}</definedName>
    <definedName name="__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__a2" localSheetId="0">{"'Sheet1'!$L$16"}</definedName>
    <definedName name="____________________a2" localSheetId="1">{"'Sheet1'!$L$16"}</definedName>
    <definedName name="____________________a2" localSheetId="7">{"'Sheet1'!$L$16"}</definedName>
    <definedName name="____________________a2">{"'Sheet1'!$L$16"}</definedName>
    <definedName name="__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__a4" localSheetId="0">{"'Sheet1'!$L$16"}</definedName>
    <definedName name="____________________a4" localSheetId="1">{"'Sheet1'!$L$16"}</definedName>
    <definedName name="____________________a4" localSheetId="7">{"'Sheet1'!$L$16"}</definedName>
    <definedName name="____________________a4">{"'Sheet1'!$L$16"}</definedName>
    <definedName name="____________________a5" localSheetId="0">{"'Sheet1'!$L$16"}</definedName>
    <definedName name="____________________a5" localSheetId="1">{"'Sheet1'!$L$16"}</definedName>
    <definedName name="____________________a5" localSheetId="7">{"'Sheet1'!$L$16"}</definedName>
    <definedName name="____________________a5">{"'Sheet1'!$L$16"}</definedName>
    <definedName name="____________________a7" localSheetId="0">{"'Sheet1'!$L$16"}</definedName>
    <definedName name="____________________a7" localSheetId="1">{"'Sheet1'!$L$16"}</definedName>
    <definedName name="____________________a7" localSheetId="7">{"'Sheet1'!$L$16"}</definedName>
    <definedName name="____________________a7">{"'Sheet1'!$L$16"}</definedName>
    <definedName name="____________________a8" localSheetId="0">{"'Sheet1'!$L$16"}</definedName>
    <definedName name="____________________a8" localSheetId="1">{"'Sheet1'!$L$16"}</definedName>
    <definedName name="____________________a8" localSheetId="7">{"'Sheet1'!$L$16"}</definedName>
    <definedName name="____________________a8">{"'Sheet1'!$L$16"}</definedName>
    <definedName name="____________________a9" localSheetId="0">{"'Sheet1'!$L$16"}</definedName>
    <definedName name="____________________a9" localSheetId="1">{"'Sheet1'!$L$16"}</definedName>
    <definedName name="____________________a9" localSheetId="7">{"'Sheet1'!$L$16"}</definedName>
    <definedName name="____________________a9">{"'Sheet1'!$L$16"}</definedName>
    <definedName name="____________________F1" localSheetId="0">{"'Sheet1'!$L$16"}</definedName>
    <definedName name="____________________F1" localSheetId="1">{"'Sheet1'!$L$16"}</definedName>
    <definedName name="____________________F1" localSheetId="7">{"'Sheet1'!$L$16"}</definedName>
    <definedName name="____________________F1">{"'Sheet1'!$L$16"}</definedName>
    <definedName name="____________________f5" localSheetId="0">{"'Sheet1'!$L$16"}</definedName>
    <definedName name="____________________f5" localSheetId="1">{"'Sheet1'!$L$16"}</definedName>
    <definedName name="____________________f5" localSheetId="7">{"'Sheet1'!$L$16"}</definedName>
    <definedName name="____________________f5">{"'Sheet1'!$L$16"}</definedName>
    <definedName name="____________________gg1" localSheetId="0">{"'Sheet1'!$L$16"}</definedName>
    <definedName name="____________________gg1" localSheetId="1">{"'Sheet1'!$L$16"}</definedName>
    <definedName name="____________________gg1" localSheetId="7">{"'Sheet1'!$L$16"}</definedName>
    <definedName name="____________________gg1">{"'Sheet1'!$L$16"}</definedName>
    <definedName name="____________________h1" localSheetId="0">{"'Sheet1'!$L$16"}</definedName>
    <definedName name="____________________h1" localSheetId="1">{"'Sheet1'!$L$16"}</definedName>
    <definedName name="____________________h1" localSheetId="7">{"'Sheet1'!$L$16"}</definedName>
    <definedName name="____________________h1">{"'Sheet1'!$L$16"}</definedName>
    <definedName name="____________________h2" localSheetId="0">{"'Sheet1'!$L$16"}</definedName>
    <definedName name="____________________h2" localSheetId="1">{"'Sheet1'!$L$16"}</definedName>
    <definedName name="____________________h2" localSheetId="7">{"'Sheet1'!$L$16"}</definedName>
    <definedName name="____________________h2">{"'Sheet1'!$L$16"}</definedName>
    <definedName name="____________________huy1" localSheetId="0">{"'Sheet1'!$L$16"}</definedName>
    <definedName name="____________________huy1" localSheetId="1">{"'Sheet1'!$L$16"}</definedName>
    <definedName name="____________________huy1" localSheetId="7">{"'Sheet1'!$L$16"}</definedName>
    <definedName name="____________________huy1">{"'Sheet1'!$L$16"}</definedName>
    <definedName name="____________________NSO2" localSheetId="0">{"'Sheet1'!$L$16"}</definedName>
    <definedName name="____________________NSO2" localSheetId="1">{"'Sheet1'!$L$16"}</definedName>
    <definedName name="____________________NSO2" localSheetId="7">{"'Sheet1'!$L$16"}</definedName>
    <definedName name="____________________NSO2">{"'Sheet1'!$L$16"}</definedName>
    <definedName name="____________________NSO3" localSheetId="0">{"'Sheet1'!$L$16"}</definedName>
    <definedName name="____________________NSO3" localSheetId="1">{"'Sheet1'!$L$16"}</definedName>
    <definedName name="____________________NSO3" localSheetId="7">{"'Sheet1'!$L$16"}</definedName>
    <definedName name="____________________NSO3">{"'Sheet1'!$L$16"}</definedName>
    <definedName name="____________________PA3" localSheetId="0">{"'Sheet1'!$L$16"}</definedName>
    <definedName name="____________________PA3" localSheetId="1">{"'Sheet1'!$L$16"}</definedName>
    <definedName name="____________________PA3" localSheetId="7">{"'Sheet1'!$L$16"}</definedName>
    <definedName name="____________________PA3">{"'Sheet1'!$L$16"}</definedName>
    <definedName name="____________________PL1" localSheetId="0">#REF!</definedName>
    <definedName name="____________________PL1">#REF!</definedName>
    <definedName name="____________________T01" localSheetId="0">#REF!</definedName>
    <definedName name="____________________T01">#REF!</definedName>
    <definedName name="____________________thu1" localSheetId="0">{"'Sheet1'!$L$16"}</definedName>
    <definedName name="____________________thu1" localSheetId="1">{"'Sheet1'!$L$16"}</definedName>
    <definedName name="____________________thu1" localSheetId="7">{"'Sheet1'!$L$16"}</definedName>
    <definedName name="____________________thu1">{"'Sheet1'!$L$16"}</definedName>
    <definedName name="____________________thu2" localSheetId="0">{"'Sheet1'!$L$16"}</definedName>
    <definedName name="____________________thu2" localSheetId="1">{"'Sheet1'!$L$16"}</definedName>
    <definedName name="____________________thu2" localSheetId="7">{"'Sheet1'!$L$16"}</definedName>
    <definedName name="____________________thu2">{"'Sheet1'!$L$16"}</definedName>
    <definedName name="____________________thu4" localSheetId="0">{"'Sheet1'!$L$16"}</definedName>
    <definedName name="____________________thu4" localSheetId="1">{"'Sheet1'!$L$16"}</definedName>
    <definedName name="____________________thu4" localSheetId="7">{"'Sheet1'!$L$16"}</definedName>
    <definedName name="____________________thu4">{"'Sheet1'!$L$16"}</definedName>
    <definedName name="____________________thu5" localSheetId="0">{"'Sheet1'!$L$16"}</definedName>
    <definedName name="____________________thu5" localSheetId="1">{"'Sheet1'!$L$16"}</definedName>
    <definedName name="____________________thu5" localSheetId="7">{"'Sheet1'!$L$16"}</definedName>
    <definedName name="____________________thu5">{"'Sheet1'!$L$16"}</definedName>
    <definedName name="___________________a1" localSheetId="0">{"'Sheet1'!$L$16"}</definedName>
    <definedName name="___________________a1" localSheetId="1">{"'Sheet1'!$L$16"}</definedName>
    <definedName name="___________________a1" localSheetId="7">{"'Sheet1'!$L$16"}</definedName>
    <definedName name="___________________a1">{"'Sheet1'!$L$16"}</definedName>
    <definedName name="___________________a10" localSheetId="0">{"'Sheet1'!$L$16"}</definedName>
    <definedName name="___________________a10" localSheetId="1">{"'Sheet1'!$L$16"}</definedName>
    <definedName name="___________________a10" localSheetId="7">{"'Sheet1'!$L$16"}</definedName>
    <definedName name="___________________a10">{"'Sheet1'!$L$16"}</definedName>
    <definedName name="___________________a11" localSheetId="0">{"'Sheet1'!$L$16"}</definedName>
    <definedName name="___________________a11" localSheetId="1">{"'Sheet1'!$L$16"}</definedName>
    <definedName name="___________________a11" localSheetId="7">{"'Sheet1'!$L$16"}</definedName>
    <definedName name="___________________a11">{"'Sheet1'!$L$16"}</definedName>
    <definedName name="___________________a12" localSheetId="0">{"'Sheet1'!$L$16"}</definedName>
    <definedName name="___________________a12" localSheetId="1">{"'Sheet1'!$L$16"}</definedName>
    <definedName name="___________________a12" localSheetId="7">{"'Sheet1'!$L$16"}</definedName>
    <definedName name="___________________a12">{"'Sheet1'!$L$16"}</definedName>
    <definedName name="_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_a2" localSheetId="0">{"'Sheet1'!$L$16"}</definedName>
    <definedName name="___________________a2" localSheetId="1">{"'Sheet1'!$L$16"}</definedName>
    <definedName name="___________________a2" localSheetId="7">{"'Sheet1'!$L$16"}</definedName>
    <definedName name="___________________a2">{"'Sheet1'!$L$16"}</definedName>
    <definedName name="_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_a4" localSheetId="0">{"'Sheet1'!$L$16"}</definedName>
    <definedName name="___________________a4" localSheetId="1">{"'Sheet1'!$L$16"}</definedName>
    <definedName name="___________________a4" localSheetId="7">{"'Sheet1'!$L$16"}</definedName>
    <definedName name="___________________a4">{"'Sheet1'!$L$16"}</definedName>
    <definedName name="___________________a5" localSheetId="0">{"'Sheet1'!$L$16"}</definedName>
    <definedName name="___________________a5" localSheetId="1">{"'Sheet1'!$L$16"}</definedName>
    <definedName name="___________________a5" localSheetId="7">{"'Sheet1'!$L$16"}</definedName>
    <definedName name="___________________a5">{"'Sheet1'!$L$16"}</definedName>
    <definedName name="___________________a7" localSheetId="0">{"'Sheet1'!$L$16"}</definedName>
    <definedName name="___________________a7" localSheetId="1">{"'Sheet1'!$L$16"}</definedName>
    <definedName name="___________________a7" localSheetId="7">{"'Sheet1'!$L$16"}</definedName>
    <definedName name="___________________a7">{"'Sheet1'!$L$16"}</definedName>
    <definedName name="___________________a8" localSheetId="0">{"'Sheet1'!$L$16"}</definedName>
    <definedName name="___________________a8" localSheetId="1">{"'Sheet1'!$L$16"}</definedName>
    <definedName name="___________________a8" localSheetId="7">{"'Sheet1'!$L$16"}</definedName>
    <definedName name="___________________a8">{"'Sheet1'!$L$16"}</definedName>
    <definedName name="___________________a9" localSheetId="0">{"'Sheet1'!$L$16"}</definedName>
    <definedName name="___________________a9" localSheetId="1">{"'Sheet1'!$L$16"}</definedName>
    <definedName name="___________________a9" localSheetId="7">{"'Sheet1'!$L$16"}</definedName>
    <definedName name="___________________a9">{"'Sheet1'!$L$16"}</definedName>
    <definedName name="___________________f5" localSheetId="0">{"'Sheet1'!$L$16"}</definedName>
    <definedName name="___________________f5" localSheetId="1">{"'Sheet1'!$L$16"}</definedName>
    <definedName name="___________________f5" localSheetId="7">{"'Sheet1'!$L$16"}</definedName>
    <definedName name="___________________f5">{"'Sheet1'!$L$16"}</definedName>
    <definedName name="___________________gg1" localSheetId="0">{"'Sheet1'!$L$16"}</definedName>
    <definedName name="___________________gg1" localSheetId="1">{"'Sheet1'!$L$16"}</definedName>
    <definedName name="___________________gg1" localSheetId="7">{"'Sheet1'!$L$16"}</definedName>
    <definedName name="___________________gg1">{"'Sheet1'!$L$16"}</definedName>
    <definedName name="___________________h1" localSheetId="0">{"'Sheet1'!$L$16"}</definedName>
    <definedName name="___________________h1" localSheetId="1">{"'Sheet1'!$L$16"}</definedName>
    <definedName name="___________________h1" localSheetId="7">{"'Sheet1'!$L$16"}</definedName>
    <definedName name="___________________h1">{"'Sheet1'!$L$16"}</definedName>
    <definedName name="___________________h2" localSheetId="0">{"'Sheet1'!$L$16"}</definedName>
    <definedName name="___________________h2" localSheetId="1">{"'Sheet1'!$L$16"}</definedName>
    <definedName name="___________________h2" localSheetId="7">{"'Sheet1'!$L$16"}</definedName>
    <definedName name="___________________h2">{"'Sheet1'!$L$16"}</definedName>
    <definedName name="___________________huy1" localSheetId="0">{"'Sheet1'!$L$16"}</definedName>
    <definedName name="___________________huy1" localSheetId="1">{"'Sheet1'!$L$16"}</definedName>
    <definedName name="___________________huy1" localSheetId="7">{"'Sheet1'!$L$16"}</definedName>
    <definedName name="___________________huy1">{"'Sheet1'!$L$16"}</definedName>
    <definedName name="___________________NSO2" localSheetId="0">{"'Sheet1'!$L$16"}</definedName>
    <definedName name="___________________NSO2" localSheetId="1">{"'Sheet1'!$L$16"}</definedName>
    <definedName name="___________________NSO2" localSheetId="7">{"'Sheet1'!$L$16"}</definedName>
    <definedName name="___________________NSO2">{"'Sheet1'!$L$16"}</definedName>
    <definedName name="___________________nso3" localSheetId="0">{"'Sheet1'!$L$16"}</definedName>
    <definedName name="___________________nso3" localSheetId="1">{"'Sheet1'!$L$16"}</definedName>
    <definedName name="___________________nso3" localSheetId="7">{"'Sheet1'!$L$16"}</definedName>
    <definedName name="___________________nso3">{"'Sheet1'!$L$16"}</definedName>
    <definedName name="___________________PA3" localSheetId="0">{"'Sheet1'!$L$16"}</definedName>
    <definedName name="___________________PA3" localSheetId="1">{"'Sheet1'!$L$16"}</definedName>
    <definedName name="___________________PA3" localSheetId="7">{"'Sheet1'!$L$16"}</definedName>
    <definedName name="___________________PA3">{"'Sheet1'!$L$16"}</definedName>
    <definedName name="___________________PL1" localSheetId="0">#REF!</definedName>
    <definedName name="___________________PL1">#REF!</definedName>
    <definedName name="___________________T01" localSheetId="0">#REF!</definedName>
    <definedName name="___________________T01">#REF!</definedName>
    <definedName name="___________________thu1" localSheetId="0">{"'Sheet1'!$L$16"}</definedName>
    <definedName name="___________________thu1" localSheetId="1">{"'Sheet1'!$L$16"}</definedName>
    <definedName name="___________________thu1" localSheetId="7">{"'Sheet1'!$L$16"}</definedName>
    <definedName name="___________________thu1">{"'Sheet1'!$L$16"}</definedName>
    <definedName name="___________________thu2" localSheetId="0">{"'Sheet1'!$L$16"}</definedName>
    <definedName name="___________________thu2" localSheetId="1">{"'Sheet1'!$L$16"}</definedName>
    <definedName name="___________________thu2" localSheetId="7">{"'Sheet1'!$L$16"}</definedName>
    <definedName name="___________________thu2">{"'Sheet1'!$L$16"}</definedName>
    <definedName name="___________________thu4" localSheetId="0">{"'Sheet1'!$L$16"}</definedName>
    <definedName name="___________________thu4" localSheetId="1">{"'Sheet1'!$L$16"}</definedName>
    <definedName name="___________________thu4" localSheetId="7">{"'Sheet1'!$L$16"}</definedName>
    <definedName name="___________________thu4">{"'Sheet1'!$L$16"}</definedName>
    <definedName name="___________________thu5" localSheetId="0">{"'Sheet1'!$L$16"}</definedName>
    <definedName name="___________________thu5" localSheetId="1">{"'Sheet1'!$L$16"}</definedName>
    <definedName name="___________________thu5" localSheetId="7">{"'Sheet1'!$L$16"}</definedName>
    <definedName name="___________________thu5">{"'Sheet1'!$L$16"}</definedName>
    <definedName name="__________________a1" localSheetId="0">{"'Sheet1'!$L$16"}</definedName>
    <definedName name="__________________a1" localSheetId="1">{"'Sheet1'!$L$16"}</definedName>
    <definedName name="__________________a1" localSheetId="7">{"'Sheet1'!$L$16"}</definedName>
    <definedName name="__________________a1">{"'Sheet1'!$L$16"}</definedName>
    <definedName name="__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__a2" localSheetId="0">{"'Sheet1'!$L$16"}</definedName>
    <definedName name="__________________a2" localSheetId="1">{"'Sheet1'!$L$16"}</definedName>
    <definedName name="__________________a2" localSheetId="7">{"'Sheet1'!$L$16"}</definedName>
    <definedName name="__________________a2">{"'Sheet1'!$L$16"}</definedName>
    <definedName name="__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__f5" localSheetId="0">{"'Sheet1'!$L$16"}</definedName>
    <definedName name="__________________f5" localSheetId="1">{"'Sheet1'!$L$16"}</definedName>
    <definedName name="__________________f5" localSheetId="7">{"'Sheet1'!$L$16"}</definedName>
    <definedName name="__________________f5">{"'Sheet1'!$L$16"}</definedName>
    <definedName name="__________________gg1" localSheetId="0">{"'Sheet1'!$L$16"}</definedName>
    <definedName name="__________________gg1" localSheetId="1">{"'Sheet1'!$L$16"}</definedName>
    <definedName name="__________________gg1" localSheetId="7">{"'Sheet1'!$L$16"}</definedName>
    <definedName name="__________________gg1">{"'Sheet1'!$L$16"}</definedName>
    <definedName name="__________________Goi8" localSheetId="0">{"'Sheet1'!$L$16"}</definedName>
    <definedName name="__________________Goi8" localSheetId="1">{"'Sheet1'!$L$16"}</definedName>
    <definedName name="__________________Goi8" localSheetId="7">{"'Sheet1'!$L$16"}</definedName>
    <definedName name="__________________Goi8">{"'Sheet1'!$L$16"}</definedName>
    <definedName name="__________________h1" localSheetId="0">{"'Sheet1'!$L$16"}</definedName>
    <definedName name="__________________h1" localSheetId="1">{"'Sheet1'!$L$16"}</definedName>
    <definedName name="__________________h1" localSheetId="7">{"'Sheet1'!$L$16"}</definedName>
    <definedName name="__________________h1">{"'Sheet1'!$L$16"}</definedName>
    <definedName name="__________________h2" localSheetId="0">{"'Sheet1'!$L$16"}</definedName>
    <definedName name="__________________h2" localSheetId="1">{"'Sheet1'!$L$16"}</definedName>
    <definedName name="__________________h2" localSheetId="7">{"'Sheet1'!$L$16"}</definedName>
    <definedName name="__________________h2">{"'Sheet1'!$L$16"}</definedName>
    <definedName name="__________________huy1" localSheetId="0">{"'Sheet1'!$L$16"}</definedName>
    <definedName name="__________________huy1" localSheetId="1">{"'Sheet1'!$L$16"}</definedName>
    <definedName name="__________________huy1" localSheetId="7">{"'Sheet1'!$L$16"}</definedName>
    <definedName name="__________________huy1">{"'Sheet1'!$L$16"}</definedName>
    <definedName name="__________________NSO2" localSheetId="0">{"'Sheet1'!$L$16"}</definedName>
    <definedName name="__________________NSO2" localSheetId="1">{"'Sheet1'!$L$16"}</definedName>
    <definedName name="__________________NSO2" localSheetId="7">{"'Sheet1'!$L$16"}</definedName>
    <definedName name="__________________NSO2">{"'Sheet1'!$L$16"}</definedName>
    <definedName name="__________________nso3" localSheetId="0">{"'Sheet1'!$L$16"}</definedName>
    <definedName name="__________________nso3" localSheetId="1">{"'Sheet1'!$L$16"}</definedName>
    <definedName name="__________________nso3" localSheetId="7">{"'Sheet1'!$L$16"}</definedName>
    <definedName name="__________________nso3">{"'Sheet1'!$L$16"}</definedName>
    <definedName name="__________________PA3" localSheetId="0">{"'Sheet1'!$L$16"}</definedName>
    <definedName name="__________________PA3" localSheetId="1">{"'Sheet1'!$L$16"}</definedName>
    <definedName name="__________________PA3" localSheetId="7">{"'Sheet1'!$L$16"}</definedName>
    <definedName name="__________________PA3">{"'Sheet1'!$L$16"}</definedName>
    <definedName name="__________________PL1" localSheetId="0">#REF!</definedName>
    <definedName name="__________________PL1">#REF!</definedName>
    <definedName name="__________________SCL4" localSheetId="0">{"'Sheet1'!$L$16"}</definedName>
    <definedName name="__________________SCL4" localSheetId="1">{"'Sheet1'!$L$16"}</definedName>
    <definedName name="__________________SCL4" localSheetId="7">{"'Sheet1'!$L$16"}</definedName>
    <definedName name="__________________SCL4">{"'Sheet1'!$L$16"}</definedName>
    <definedName name="__________________T01">#REF!</definedName>
    <definedName name="__________________thu1" localSheetId="0">{"'Sheet1'!$L$16"}</definedName>
    <definedName name="__________________thu1" localSheetId="1">{"'Sheet1'!$L$16"}</definedName>
    <definedName name="__________________thu1" localSheetId="7">{"'Sheet1'!$L$16"}</definedName>
    <definedName name="__________________thu1">{"'Sheet1'!$L$16"}</definedName>
    <definedName name="__________________thu2" localSheetId="0">{"'Sheet1'!$L$16"}</definedName>
    <definedName name="__________________thu2" localSheetId="1">{"'Sheet1'!$L$16"}</definedName>
    <definedName name="__________________thu2" localSheetId="7">{"'Sheet1'!$L$16"}</definedName>
    <definedName name="__________________thu2">{"'Sheet1'!$L$16"}</definedName>
    <definedName name="__________________thu4" localSheetId="0">{"'Sheet1'!$L$16"}</definedName>
    <definedName name="__________________thu4" localSheetId="1">{"'Sheet1'!$L$16"}</definedName>
    <definedName name="__________________thu4" localSheetId="7">{"'Sheet1'!$L$16"}</definedName>
    <definedName name="__________________thu4">{"'Sheet1'!$L$16"}</definedName>
    <definedName name="__________________thu5" localSheetId="0">{"'Sheet1'!$L$16"}</definedName>
    <definedName name="__________________thu5" localSheetId="1">{"'Sheet1'!$L$16"}</definedName>
    <definedName name="__________________thu5" localSheetId="7">{"'Sheet1'!$L$16"}</definedName>
    <definedName name="__________________thu5">{"'Sheet1'!$L$16"}</definedName>
    <definedName name="_________________a1" localSheetId="0">{"'Sheet1'!$L$16"}</definedName>
    <definedName name="_________________a1" localSheetId="1">{"'Sheet1'!$L$16"}</definedName>
    <definedName name="_________________a1" localSheetId="7">{"'Sheet1'!$L$16"}</definedName>
    <definedName name="_________________a1">{"'Sheet1'!$L$16"}</definedName>
    <definedName name="_________________a10" localSheetId="0">{"'Sheet1'!$L$16"}</definedName>
    <definedName name="_________________a10" localSheetId="1">{"'Sheet1'!$L$16"}</definedName>
    <definedName name="_________________a10" localSheetId="7">{"'Sheet1'!$L$16"}</definedName>
    <definedName name="_________________a10">{"'Sheet1'!$L$16"}</definedName>
    <definedName name="_________________a11" localSheetId="0">{"'Sheet1'!$L$16"}</definedName>
    <definedName name="_________________a11" localSheetId="1">{"'Sheet1'!$L$16"}</definedName>
    <definedName name="_________________a11" localSheetId="7">{"'Sheet1'!$L$16"}</definedName>
    <definedName name="_________________a11">{"'Sheet1'!$L$16"}</definedName>
    <definedName name="_________________a12" localSheetId="0">{"'Sheet1'!$L$16"}</definedName>
    <definedName name="_________________a12" localSheetId="1">{"'Sheet1'!$L$16"}</definedName>
    <definedName name="_________________a12" localSheetId="7">{"'Sheet1'!$L$16"}</definedName>
    <definedName name="_________________a12">{"'Sheet1'!$L$16"}</definedName>
    <definedName name="_________________a2" localSheetId="0">{"'Sheet1'!$L$16"}</definedName>
    <definedName name="_________________a2" localSheetId="1">{"'Sheet1'!$L$16"}</definedName>
    <definedName name="_________________a2" localSheetId="7">{"'Sheet1'!$L$16"}</definedName>
    <definedName name="_________________a2">{"'Sheet1'!$L$16"}</definedName>
    <definedName name="_________________a3" localSheetId="0">{"'Sheet1'!$L$16"}</definedName>
    <definedName name="_________________a3" localSheetId="1">{"'Sheet1'!$L$16"}</definedName>
    <definedName name="_________________a3" localSheetId="7">{"'Sheet1'!$L$16"}</definedName>
    <definedName name="_________________a3">{"'Sheet1'!$L$16"}</definedName>
    <definedName name="_________________a4" localSheetId="0">{"'Sheet1'!$L$16"}</definedName>
    <definedName name="_________________a4" localSheetId="1">{"'Sheet1'!$L$16"}</definedName>
    <definedName name="_________________a4" localSheetId="7">{"'Sheet1'!$L$16"}</definedName>
    <definedName name="_________________a4">{"'Sheet1'!$L$16"}</definedName>
    <definedName name="_________________a5" localSheetId="0">{"'Sheet1'!$L$16"}</definedName>
    <definedName name="_________________a5" localSheetId="1">{"'Sheet1'!$L$16"}</definedName>
    <definedName name="_________________a5" localSheetId="7">{"'Sheet1'!$L$16"}</definedName>
    <definedName name="_________________a5">{"'Sheet1'!$L$16"}</definedName>
    <definedName name="_________________a7" localSheetId="0">{"'Sheet1'!$L$16"}</definedName>
    <definedName name="_________________a7" localSheetId="1">{"'Sheet1'!$L$16"}</definedName>
    <definedName name="_________________a7" localSheetId="7">{"'Sheet1'!$L$16"}</definedName>
    <definedName name="_________________a7">{"'Sheet1'!$L$16"}</definedName>
    <definedName name="_________________a8" localSheetId="0">{"'Sheet1'!$L$16"}</definedName>
    <definedName name="_________________a8" localSheetId="1">{"'Sheet1'!$L$16"}</definedName>
    <definedName name="_________________a8" localSheetId="7">{"'Sheet1'!$L$16"}</definedName>
    <definedName name="_________________a8">{"'Sheet1'!$L$16"}</definedName>
    <definedName name="_________________a9" localSheetId="0">{"'Sheet1'!$L$16"}</definedName>
    <definedName name="_________________a9" localSheetId="1">{"'Sheet1'!$L$16"}</definedName>
    <definedName name="_________________a9" localSheetId="7">{"'Sheet1'!$L$16"}</definedName>
    <definedName name="_________________a9">{"'Sheet1'!$L$16"}</definedName>
    <definedName name="_________________f5" localSheetId="0">{"'Sheet1'!$L$16"}</definedName>
    <definedName name="_________________f5" localSheetId="1">{"'Sheet1'!$L$16"}</definedName>
    <definedName name="_________________f5" localSheetId="7">{"'Sheet1'!$L$16"}</definedName>
    <definedName name="_________________f5">{"'Sheet1'!$L$16"}</definedName>
    <definedName name="_________________Goi8" localSheetId="0">{"'Sheet1'!$L$16"}</definedName>
    <definedName name="_________________Goi8" localSheetId="1">{"'Sheet1'!$L$16"}</definedName>
    <definedName name="_________________Goi8" localSheetId="7">{"'Sheet1'!$L$16"}</definedName>
    <definedName name="_________________Goi8">{"'Sheet1'!$L$16"}</definedName>
    <definedName name="_________________NSO2" localSheetId="0">{"'Sheet1'!$L$16"}</definedName>
    <definedName name="_________________NSO2" localSheetId="1">{"'Sheet1'!$L$16"}</definedName>
    <definedName name="_________________NSO2" localSheetId="7">{"'Sheet1'!$L$16"}</definedName>
    <definedName name="_________________NSO2">{"'Sheet1'!$L$16"}</definedName>
    <definedName name="_________________PL1" localSheetId="0">#REF!</definedName>
    <definedName name="_________________PL1">#REF!</definedName>
    <definedName name="_________________SCL4" localSheetId="0">{"'Sheet1'!$L$16"}</definedName>
    <definedName name="_________________SCL4" localSheetId="1">{"'Sheet1'!$L$16"}</definedName>
    <definedName name="_________________SCL4" localSheetId="7">{"'Sheet1'!$L$16"}</definedName>
    <definedName name="_________________SCL4">{"'Sheet1'!$L$16"}</definedName>
    <definedName name="_________________T01">#REF!</definedName>
    <definedName name="________________a1" localSheetId="0">{"'Sheet1'!$L$16"}</definedName>
    <definedName name="________________a1" localSheetId="1">{"'Sheet1'!$L$16"}</definedName>
    <definedName name="________________a1" localSheetId="7">{"'Sheet1'!$L$16"}</definedName>
    <definedName name="________________a1">{"'Sheet1'!$L$16"}</definedName>
    <definedName name="________________a10" localSheetId="0">{"'Sheet1'!$L$16"}</definedName>
    <definedName name="________________a10" localSheetId="1">{"'Sheet1'!$L$16"}</definedName>
    <definedName name="________________a10" localSheetId="7">{"'Sheet1'!$L$16"}</definedName>
    <definedName name="________________a10">{"'Sheet1'!$L$16"}</definedName>
    <definedName name="________________a11" localSheetId="0">{"'Sheet1'!$L$16"}</definedName>
    <definedName name="________________a11" localSheetId="1">{"'Sheet1'!$L$16"}</definedName>
    <definedName name="________________a11" localSheetId="7">{"'Sheet1'!$L$16"}</definedName>
    <definedName name="________________a11">{"'Sheet1'!$L$16"}</definedName>
    <definedName name="________________a12" localSheetId="0">{"'Sheet1'!$L$16"}</definedName>
    <definedName name="________________a12" localSheetId="1">{"'Sheet1'!$L$16"}</definedName>
    <definedName name="________________a12" localSheetId="7">{"'Sheet1'!$L$16"}</definedName>
    <definedName name="________________a12">{"'Sheet1'!$L$16"}</definedName>
    <definedName name="__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__a2" localSheetId="0">{"'Sheet1'!$L$16"}</definedName>
    <definedName name="________________a2" localSheetId="1">{"'Sheet1'!$L$16"}</definedName>
    <definedName name="________________a2" localSheetId="7">{"'Sheet1'!$L$16"}</definedName>
    <definedName name="________________a2">{"'Sheet1'!$L$16"}</definedName>
    <definedName name="__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__a3">{"Offgrid",#N/A,FALSE,"OFFGRID";"Region",#N/A,FALSE,"REGION";"Offgrid -2",#N/A,FALSE,"OFFGRID";"WTP",#N/A,FALSE,"WTP";"WTP -2",#N/A,FALSE,"WTP";"Project",#N/A,FALSE,"PROJECT";"Summary -2",#N/A,FALSE,"SUMMARY"}</definedName>
    <definedName name="________________a4" localSheetId="0">{"'Sheet1'!$L$16"}</definedName>
    <definedName name="________________a4" localSheetId="1">{"'Sheet1'!$L$16"}</definedName>
    <definedName name="________________a4" localSheetId="7">{"'Sheet1'!$L$16"}</definedName>
    <definedName name="________________a4">{"'Sheet1'!$L$16"}</definedName>
    <definedName name="________________a5" localSheetId="0">{"'Sheet1'!$L$16"}</definedName>
    <definedName name="________________a5" localSheetId="1">{"'Sheet1'!$L$16"}</definedName>
    <definedName name="________________a5" localSheetId="7">{"'Sheet1'!$L$16"}</definedName>
    <definedName name="________________a5">{"'Sheet1'!$L$16"}</definedName>
    <definedName name="________________a7" localSheetId="0">{"'Sheet1'!$L$16"}</definedName>
    <definedName name="________________a7" localSheetId="1">{"'Sheet1'!$L$16"}</definedName>
    <definedName name="________________a7" localSheetId="7">{"'Sheet1'!$L$16"}</definedName>
    <definedName name="________________a7">{"'Sheet1'!$L$16"}</definedName>
    <definedName name="________________a8" localSheetId="0">{"'Sheet1'!$L$16"}</definedName>
    <definedName name="________________a8" localSheetId="1">{"'Sheet1'!$L$16"}</definedName>
    <definedName name="________________a8" localSheetId="7">{"'Sheet1'!$L$16"}</definedName>
    <definedName name="________________a8">{"'Sheet1'!$L$16"}</definedName>
    <definedName name="________________a9" localSheetId="0">{"'Sheet1'!$L$16"}</definedName>
    <definedName name="________________a9" localSheetId="1">{"'Sheet1'!$L$16"}</definedName>
    <definedName name="________________a9" localSheetId="7">{"'Sheet1'!$L$16"}</definedName>
    <definedName name="________________a9">{"'Sheet1'!$L$16"}</definedName>
    <definedName name="________________F1" localSheetId="0">{"'Sheet1'!$L$16"}</definedName>
    <definedName name="________________F1" localSheetId="1">{"'Sheet1'!$L$16"}</definedName>
    <definedName name="________________F1" localSheetId="7">{"'Sheet1'!$L$16"}</definedName>
    <definedName name="________________F1">{"'Sheet1'!$L$16"}</definedName>
    <definedName name="________________f5" localSheetId="0">{"'Sheet1'!$L$16"}</definedName>
    <definedName name="________________f5" localSheetId="1">{"'Sheet1'!$L$16"}</definedName>
    <definedName name="________________f5" localSheetId="7">{"'Sheet1'!$L$16"}</definedName>
    <definedName name="________________f5">{"'Sheet1'!$L$16"}</definedName>
    <definedName name="________________gg1" localSheetId="0">{"'Sheet1'!$L$16"}</definedName>
    <definedName name="________________gg1" localSheetId="1">{"'Sheet1'!$L$16"}</definedName>
    <definedName name="________________gg1" localSheetId="7">{"'Sheet1'!$L$16"}</definedName>
    <definedName name="________________gg1">{"'Sheet1'!$L$16"}</definedName>
    <definedName name="________________Goi8" localSheetId="0">{"'Sheet1'!$L$16"}</definedName>
    <definedName name="________________Goi8" localSheetId="1">{"'Sheet1'!$L$16"}</definedName>
    <definedName name="________________Goi8" localSheetId="7">{"'Sheet1'!$L$16"}</definedName>
    <definedName name="________________Goi8">{"'Sheet1'!$L$16"}</definedName>
    <definedName name="________________h1" localSheetId="0">{"'Sheet1'!$L$16"}</definedName>
    <definedName name="________________h1" localSheetId="1">{"'Sheet1'!$L$16"}</definedName>
    <definedName name="________________h1" localSheetId="7">{"'Sheet1'!$L$16"}</definedName>
    <definedName name="________________h1">{"'Sheet1'!$L$16"}</definedName>
    <definedName name="________________h2" localSheetId="0">{"'Sheet1'!$L$16"}</definedName>
    <definedName name="________________h2" localSheetId="1">{"'Sheet1'!$L$16"}</definedName>
    <definedName name="________________h2" localSheetId="7">{"'Sheet1'!$L$16"}</definedName>
    <definedName name="________________h2">{"'Sheet1'!$L$16"}</definedName>
    <definedName name="________________huy1" localSheetId="0">{"'Sheet1'!$L$16"}</definedName>
    <definedName name="________________huy1" localSheetId="1">{"'Sheet1'!$L$16"}</definedName>
    <definedName name="________________huy1" localSheetId="7">{"'Sheet1'!$L$16"}</definedName>
    <definedName name="________________huy1">{"'Sheet1'!$L$16"}</definedName>
    <definedName name="________________NSO2" localSheetId="0">{"'Sheet1'!$L$16"}</definedName>
    <definedName name="________________NSO2" localSheetId="1">{"'Sheet1'!$L$16"}</definedName>
    <definedName name="________________NSO2" localSheetId="7">{"'Sheet1'!$L$16"}</definedName>
    <definedName name="________________NSO2">{"'Sheet1'!$L$16"}</definedName>
    <definedName name="________________NSO3" localSheetId="0">{"'Sheet1'!$L$16"}</definedName>
    <definedName name="________________NSO3" localSheetId="1">{"'Sheet1'!$L$16"}</definedName>
    <definedName name="________________NSO3" localSheetId="7">{"'Sheet1'!$L$16"}</definedName>
    <definedName name="________________NSO3">{"'Sheet1'!$L$16"}</definedName>
    <definedName name="________________PA3" localSheetId="0">{"'Sheet1'!$L$16"}</definedName>
    <definedName name="________________PA3" localSheetId="1">{"'Sheet1'!$L$16"}</definedName>
    <definedName name="________________PA3" localSheetId="7">{"'Sheet1'!$L$16"}</definedName>
    <definedName name="________________PA3">{"'Sheet1'!$L$16"}</definedName>
    <definedName name="________________PL1" localSheetId="0">#REF!</definedName>
    <definedName name="________________PL1">#REF!</definedName>
    <definedName name="________________SCL4" localSheetId="0">{"'Sheet1'!$L$16"}</definedName>
    <definedName name="________________SCL4" localSheetId="1">{"'Sheet1'!$L$16"}</definedName>
    <definedName name="________________SCL4" localSheetId="7">{"'Sheet1'!$L$16"}</definedName>
    <definedName name="________________SCL4">{"'Sheet1'!$L$16"}</definedName>
    <definedName name="________________T01">#REF!</definedName>
    <definedName name="________________thu1" localSheetId="0">{"'Sheet1'!$L$16"}</definedName>
    <definedName name="________________thu1" localSheetId="1">{"'Sheet1'!$L$16"}</definedName>
    <definedName name="________________thu1" localSheetId="7">{"'Sheet1'!$L$16"}</definedName>
    <definedName name="________________thu1">{"'Sheet1'!$L$16"}</definedName>
    <definedName name="________________thu2" localSheetId="0">{"'Sheet1'!$L$16"}</definedName>
    <definedName name="________________thu2" localSheetId="1">{"'Sheet1'!$L$16"}</definedName>
    <definedName name="________________thu2" localSheetId="7">{"'Sheet1'!$L$16"}</definedName>
    <definedName name="________________thu2">{"'Sheet1'!$L$16"}</definedName>
    <definedName name="________________thu4" localSheetId="0">{"'Sheet1'!$L$16"}</definedName>
    <definedName name="________________thu4" localSheetId="1">{"'Sheet1'!$L$16"}</definedName>
    <definedName name="________________thu4" localSheetId="7">{"'Sheet1'!$L$16"}</definedName>
    <definedName name="________________thu4">{"'Sheet1'!$L$16"}</definedName>
    <definedName name="________________thu5" localSheetId="0">{"'Sheet1'!$L$16"}</definedName>
    <definedName name="________________thu5" localSheetId="1">{"'Sheet1'!$L$16"}</definedName>
    <definedName name="________________thu5" localSheetId="7">{"'Sheet1'!$L$16"}</definedName>
    <definedName name="________________thu5">{"'Sheet1'!$L$16"}</definedName>
    <definedName name="_______________a1" localSheetId="0">{"'Sheet1'!$L$16"}</definedName>
    <definedName name="_______________a1" localSheetId="1">{"'Sheet1'!$L$16"}</definedName>
    <definedName name="_______________a1" localSheetId="7">{"'Sheet1'!$L$16"}</definedName>
    <definedName name="_______________a1">{"'Sheet1'!$L$16"}</definedName>
    <definedName name="_______________a10" localSheetId="0">{"'Sheet1'!$L$16"}</definedName>
    <definedName name="_______________a10" localSheetId="1">{"'Sheet1'!$L$16"}</definedName>
    <definedName name="_______________a10" localSheetId="7">{"'Sheet1'!$L$16"}</definedName>
    <definedName name="_______________a10">{"'Sheet1'!$L$16"}</definedName>
    <definedName name="_______________a11" localSheetId="0">{"'Sheet1'!$L$16"}</definedName>
    <definedName name="_______________a11" localSheetId="1">{"'Sheet1'!$L$16"}</definedName>
    <definedName name="_______________a11" localSheetId="7">{"'Sheet1'!$L$16"}</definedName>
    <definedName name="_______________a11">{"'Sheet1'!$L$16"}</definedName>
    <definedName name="_______________a12" localSheetId="0">{"'Sheet1'!$L$16"}</definedName>
    <definedName name="_______________a12" localSheetId="1">{"'Sheet1'!$L$16"}</definedName>
    <definedName name="_______________a12" localSheetId="7">{"'Sheet1'!$L$16"}</definedName>
    <definedName name="_______________a12">{"'Sheet1'!$L$16"}</definedName>
    <definedName name="_______________a2" localSheetId="0">{"'Sheet1'!$L$16"}</definedName>
    <definedName name="_______________a2" localSheetId="1">{"'Sheet1'!$L$16"}</definedName>
    <definedName name="_______________a2" localSheetId="7">{"'Sheet1'!$L$16"}</definedName>
    <definedName name="_______________a2">{"'Sheet1'!$L$16"}</definedName>
    <definedName name="_______________a3" localSheetId="0">{"'Sheet1'!$L$16"}</definedName>
    <definedName name="_______________a3" localSheetId="1">{"'Sheet1'!$L$16"}</definedName>
    <definedName name="_______________a3" localSheetId="7">{"'Sheet1'!$L$16"}</definedName>
    <definedName name="_______________a3">{"'Sheet1'!$L$16"}</definedName>
    <definedName name="_______________a4" localSheetId="0">{"'Sheet1'!$L$16"}</definedName>
    <definedName name="_______________a4" localSheetId="1">{"'Sheet1'!$L$16"}</definedName>
    <definedName name="_______________a4" localSheetId="7">{"'Sheet1'!$L$16"}</definedName>
    <definedName name="_______________a4">{"'Sheet1'!$L$16"}</definedName>
    <definedName name="_______________a5" localSheetId="0">{"'Sheet1'!$L$16"}</definedName>
    <definedName name="_______________a5" localSheetId="1">{"'Sheet1'!$L$16"}</definedName>
    <definedName name="_______________a5" localSheetId="7">{"'Sheet1'!$L$16"}</definedName>
    <definedName name="_______________a5">{"'Sheet1'!$L$16"}</definedName>
    <definedName name="_______________a7" localSheetId="0">{"'Sheet1'!$L$16"}</definedName>
    <definedName name="_______________a7" localSheetId="1">{"'Sheet1'!$L$16"}</definedName>
    <definedName name="_______________a7" localSheetId="7">{"'Sheet1'!$L$16"}</definedName>
    <definedName name="_______________a7">{"'Sheet1'!$L$16"}</definedName>
    <definedName name="_______________a8" localSheetId="0">{"'Sheet1'!$L$16"}</definedName>
    <definedName name="_______________a8" localSheetId="1">{"'Sheet1'!$L$16"}</definedName>
    <definedName name="_______________a8" localSheetId="7">{"'Sheet1'!$L$16"}</definedName>
    <definedName name="_______________a8">{"'Sheet1'!$L$16"}</definedName>
    <definedName name="_______________a9" localSheetId="0">{"'Sheet1'!$L$16"}</definedName>
    <definedName name="_______________a9" localSheetId="1">{"'Sheet1'!$L$16"}</definedName>
    <definedName name="_______________a9" localSheetId="7">{"'Sheet1'!$L$16"}</definedName>
    <definedName name="_______________a9">{"'Sheet1'!$L$16"}</definedName>
    <definedName name="_______________F1" localSheetId="0">{"'Sheet1'!$L$16"}</definedName>
    <definedName name="_______________F1" localSheetId="1">{"'Sheet1'!$L$16"}</definedName>
    <definedName name="_______________F1" localSheetId="7">{"'Sheet1'!$L$16"}</definedName>
    <definedName name="_______________F1">{"'Sheet1'!$L$16"}</definedName>
    <definedName name="_______________f5" localSheetId="0">{"'Sheet1'!$L$16"}</definedName>
    <definedName name="_______________f5" localSheetId="1">{"'Sheet1'!$L$16"}</definedName>
    <definedName name="_______________f5" localSheetId="7">{"'Sheet1'!$L$16"}</definedName>
    <definedName name="_______________f5">{"'Sheet1'!$L$16"}</definedName>
    <definedName name="_______________Goi8" localSheetId="0">{"'Sheet1'!$L$16"}</definedName>
    <definedName name="_______________Goi8" localSheetId="1">{"'Sheet1'!$L$16"}</definedName>
    <definedName name="_______________Goi8" localSheetId="7">{"'Sheet1'!$L$16"}</definedName>
    <definedName name="_______________Goi8">{"'Sheet1'!$L$16"}</definedName>
    <definedName name="_______________huy1" localSheetId="0">{"'Sheet1'!$L$16"}</definedName>
    <definedName name="_______________huy1" localSheetId="1">{"'Sheet1'!$L$16"}</definedName>
    <definedName name="_______________huy1" localSheetId="7">{"'Sheet1'!$L$16"}</definedName>
    <definedName name="_______________huy1">{"'Sheet1'!$L$16"}</definedName>
    <definedName name="_______________NSO2" localSheetId="0">{"'Sheet1'!$L$16"}</definedName>
    <definedName name="_______________NSO2" localSheetId="1">{"'Sheet1'!$L$16"}</definedName>
    <definedName name="_______________NSO2" localSheetId="7">{"'Sheet1'!$L$16"}</definedName>
    <definedName name="_______________NSO2">{"'Sheet1'!$L$16"}</definedName>
    <definedName name="_______________NSO3" localSheetId="0">{"'Sheet1'!$L$16"}</definedName>
    <definedName name="_______________NSO3" localSheetId="1">{"'Sheet1'!$L$16"}</definedName>
    <definedName name="_______________NSO3" localSheetId="7">{"'Sheet1'!$L$16"}</definedName>
    <definedName name="_______________NSO3">{"'Sheet1'!$L$16"}</definedName>
    <definedName name="_______________PL1" localSheetId="0">#REF!</definedName>
    <definedName name="_______________PL1">#REF!</definedName>
    <definedName name="_______________SCL4" localSheetId="0">{"'Sheet1'!$L$16"}</definedName>
    <definedName name="_______________SCL4" localSheetId="1">{"'Sheet1'!$L$16"}</definedName>
    <definedName name="_______________SCL4" localSheetId="7">{"'Sheet1'!$L$16"}</definedName>
    <definedName name="_______________SCL4">{"'Sheet1'!$L$16"}</definedName>
    <definedName name="_______________T01">#REF!</definedName>
    <definedName name="______________a1" localSheetId="0">{"'Sheet1'!$L$16"}</definedName>
    <definedName name="______________a1" localSheetId="1">{"'Sheet1'!$L$16"}</definedName>
    <definedName name="______________a1" localSheetId="7">{"'Sheet1'!$L$16"}</definedName>
    <definedName name="______________a1">{"'Sheet1'!$L$16"}</definedName>
    <definedName name="______________a10" localSheetId="0">{"'Sheet1'!$L$16"}</definedName>
    <definedName name="______________a10" localSheetId="1">{"'Sheet1'!$L$16"}</definedName>
    <definedName name="______________a10" localSheetId="7">{"'Sheet1'!$L$16"}</definedName>
    <definedName name="______________a10">{"'Sheet1'!$L$16"}</definedName>
    <definedName name="______________a11" localSheetId="0">{"'Sheet1'!$L$16"}</definedName>
    <definedName name="______________a11" localSheetId="1">{"'Sheet1'!$L$16"}</definedName>
    <definedName name="______________a11" localSheetId="7">{"'Sheet1'!$L$16"}</definedName>
    <definedName name="______________a11">{"'Sheet1'!$L$16"}</definedName>
    <definedName name="______________a12" localSheetId="0">{"'Sheet1'!$L$16"}</definedName>
    <definedName name="______________a12" localSheetId="1">{"'Sheet1'!$L$16"}</definedName>
    <definedName name="______________a12" localSheetId="7">{"'Sheet1'!$L$16"}</definedName>
    <definedName name="______________a12">{"'Sheet1'!$L$16"}</definedName>
    <definedName name="_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a129">{"Offgrid",#N/A,FALSE,"OFFGRID";"Region",#N/A,FALSE,"REGION";"Offgrid -2",#N/A,FALSE,"OFFGRID";"WTP",#N/A,FALSE,"WTP";"WTP -2",#N/A,FALSE,"WTP";"Project",#N/A,FALSE,"PROJECT";"Summary -2",#N/A,FALSE,"SUMMARY"}</definedName>
    <definedName name="_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a130">{"Offgrid",#N/A,FALSE,"OFFGRID";"Region",#N/A,FALSE,"REGION";"Offgrid -2",#N/A,FALSE,"OFFGRID";"WTP",#N/A,FALSE,"WTP";"WTP -2",#N/A,FALSE,"WTP";"Project",#N/A,FALSE,"PROJECT";"Summary -2",#N/A,FALSE,"SUMMARY"}</definedName>
    <definedName name="______________a2" localSheetId="0">{"'Sheet1'!$L$16"}</definedName>
    <definedName name="______________a2" localSheetId="1">{"'Sheet1'!$L$16"}</definedName>
    <definedName name="______________a2" localSheetId="7">{"'Sheet1'!$L$16"}</definedName>
    <definedName name="______________a2">{"'Sheet1'!$L$16"}</definedName>
    <definedName name="_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_a3">{"Offgrid",#N/A,FALSE,"OFFGRID";"Region",#N/A,FALSE,"REGION";"Offgrid -2",#N/A,FALSE,"OFFGRID";"WTP",#N/A,FALSE,"WTP";"WTP -2",#N/A,FALSE,"WTP";"Project",#N/A,FALSE,"PROJECT";"Summary -2",#N/A,FALSE,"SUMMARY"}</definedName>
    <definedName name="______________a4" localSheetId="0">{"'Sheet1'!$L$16"}</definedName>
    <definedName name="______________a4" localSheetId="1">{"'Sheet1'!$L$16"}</definedName>
    <definedName name="______________a4" localSheetId="7">{"'Sheet1'!$L$16"}</definedName>
    <definedName name="______________a4">{"'Sheet1'!$L$16"}</definedName>
    <definedName name="______________a5" localSheetId="0">{"'Sheet1'!$L$16"}</definedName>
    <definedName name="______________a5" localSheetId="1">{"'Sheet1'!$L$16"}</definedName>
    <definedName name="______________a5" localSheetId="7">{"'Sheet1'!$L$16"}</definedName>
    <definedName name="______________a5">{"'Sheet1'!$L$16"}</definedName>
    <definedName name="______________a7" localSheetId="0">{"'Sheet1'!$L$16"}</definedName>
    <definedName name="______________a7" localSheetId="1">{"'Sheet1'!$L$16"}</definedName>
    <definedName name="______________a7" localSheetId="7">{"'Sheet1'!$L$16"}</definedName>
    <definedName name="______________a7">{"'Sheet1'!$L$16"}</definedName>
    <definedName name="______________a8" localSheetId="0">{"'Sheet1'!$L$16"}</definedName>
    <definedName name="______________a8" localSheetId="1">{"'Sheet1'!$L$16"}</definedName>
    <definedName name="______________a8" localSheetId="7">{"'Sheet1'!$L$16"}</definedName>
    <definedName name="______________a8">{"'Sheet1'!$L$16"}</definedName>
    <definedName name="______________a9" localSheetId="0">{"'Sheet1'!$L$16"}</definedName>
    <definedName name="______________a9" localSheetId="1">{"'Sheet1'!$L$16"}</definedName>
    <definedName name="______________a9" localSheetId="7">{"'Sheet1'!$L$16"}</definedName>
    <definedName name="______________a9">{"'Sheet1'!$L$16"}</definedName>
    <definedName name="______________f5" localSheetId="0">{"'Sheet1'!$L$16"}</definedName>
    <definedName name="______________f5" localSheetId="1">{"'Sheet1'!$L$16"}</definedName>
    <definedName name="______________f5" localSheetId="7">{"'Sheet1'!$L$16"}</definedName>
    <definedName name="______________f5">{"'Sheet1'!$L$16"}</definedName>
    <definedName name="______________gg1" localSheetId="0">{"'Sheet1'!$L$16"}</definedName>
    <definedName name="______________gg1" localSheetId="1">{"'Sheet1'!$L$16"}</definedName>
    <definedName name="______________gg1" localSheetId="7">{"'Sheet1'!$L$16"}</definedName>
    <definedName name="______________gg1">{"'Sheet1'!$L$16"}</definedName>
    <definedName name="______________Goi8" localSheetId="0">{"'Sheet1'!$L$16"}</definedName>
    <definedName name="______________Goi8" localSheetId="1">{"'Sheet1'!$L$16"}</definedName>
    <definedName name="______________Goi8" localSheetId="7">{"'Sheet1'!$L$16"}</definedName>
    <definedName name="______________Goi8">{"'Sheet1'!$L$16"}</definedName>
    <definedName name="______________h1" localSheetId="0">{"'Sheet1'!$L$16"}</definedName>
    <definedName name="______________h1" localSheetId="1">{"'Sheet1'!$L$16"}</definedName>
    <definedName name="______________h1" localSheetId="7">{"'Sheet1'!$L$16"}</definedName>
    <definedName name="______________h1">{"'Sheet1'!$L$16"}</definedName>
    <definedName name="______________h2" localSheetId="0">{"'Sheet1'!$L$16"}</definedName>
    <definedName name="______________h2" localSheetId="1">{"'Sheet1'!$L$16"}</definedName>
    <definedName name="______________h2" localSheetId="7">{"'Sheet1'!$L$16"}</definedName>
    <definedName name="______________h2">{"'Sheet1'!$L$16"}</definedName>
    <definedName name="______________huy1" localSheetId="0">{"'Sheet1'!$L$16"}</definedName>
    <definedName name="______________huy1" localSheetId="1">{"'Sheet1'!$L$16"}</definedName>
    <definedName name="______________huy1" localSheetId="7">{"'Sheet1'!$L$16"}</definedName>
    <definedName name="______________huy1">{"'Sheet1'!$L$16"}</definedName>
    <definedName name="______________NSO2" localSheetId="0">{"'Sheet1'!$L$16"}</definedName>
    <definedName name="______________NSO2" localSheetId="1">{"'Sheet1'!$L$16"}</definedName>
    <definedName name="______________NSO2" localSheetId="7">{"'Sheet1'!$L$16"}</definedName>
    <definedName name="______________NSO2">{"'Sheet1'!$L$16"}</definedName>
    <definedName name="______________nso3" localSheetId="0">{"'Sheet1'!$L$16"}</definedName>
    <definedName name="______________nso3" localSheetId="1">{"'Sheet1'!$L$16"}</definedName>
    <definedName name="______________nso3" localSheetId="7">{"'Sheet1'!$L$16"}</definedName>
    <definedName name="______________nso3">{"'Sheet1'!$L$16"}</definedName>
    <definedName name="______________PA3" localSheetId="0">{"'Sheet1'!$L$16"}</definedName>
    <definedName name="______________PA3" localSheetId="1">{"'Sheet1'!$L$16"}</definedName>
    <definedName name="______________PA3" localSheetId="7">{"'Sheet1'!$L$16"}</definedName>
    <definedName name="______________PA3">{"'Sheet1'!$L$16"}</definedName>
    <definedName name="______________PL1" localSheetId="0">#REF!</definedName>
    <definedName name="______________PL1">#REF!</definedName>
    <definedName name="______________SCL4" localSheetId="0">{"'Sheet1'!$L$16"}</definedName>
    <definedName name="______________SCL4" localSheetId="1">{"'Sheet1'!$L$16"}</definedName>
    <definedName name="______________SCL4" localSheetId="7">{"'Sheet1'!$L$16"}</definedName>
    <definedName name="______________SCL4">{"'Sheet1'!$L$16"}</definedName>
    <definedName name="______________T01">#REF!</definedName>
    <definedName name="______________thu1" localSheetId="0">{"'Sheet1'!$L$16"}</definedName>
    <definedName name="______________thu1" localSheetId="1">{"'Sheet1'!$L$16"}</definedName>
    <definedName name="______________thu1" localSheetId="7">{"'Sheet1'!$L$16"}</definedName>
    <definedName name="______________thu1">{"'Sheet1'!$L$16"}</definedName>
    <definedName name="______________thu2" localSheetId="0">{"'Sheet1'!$L$16"}</definedName>
    <definedName name="______________thu2" localSheetId="1">{"'Sheet1'!$L$16"}</definedName>
    <definedName name="______________thu2" localSheetId="7">{"'Sheet1'!$L$16"}</definedName>
    <definedName name="______________thu2">{"'Sheet1'!$L$16"}</definedName>
    <definedName name="______________thu4" localSheetId="0">{"'Sheet1'!$L$16"}</definedName>
    <definedName name="______________thu4" localSheetId="1">{"'Sheet1'!$L$16"}</definedName>
    <definedName name="______________thu4" localSheetId="7">{"'Sheet1'!$L$16"}</definedName>
    <definedName name="______________thu4">{"'Sheet1'!$L$16"}</definedName>
    <definedName name="______________thu5" localSheetId="0">{"'Sheet1'!$L$16"}</definedName>
    <definedName name="______________thu5" localSheetId="1">{"'Sheet1'!$L$16"}</definedName>
    <definedName name="______________thu5" localSheetId="7">{"'Sheet1'!$L$16"}</definedName>
    <definedName name="______________thu5">{"'Sheet1'!$L$16"}</definedName>
    <definedName name="______________xlfn.BAHTTEXT">#NAME?</definedName>
    <definedName name="_____________a1" localSheetId="0">{"'Sheet1'!$L$16"}</definedName>
    <definedName name="_____________a1" localSheetId="1">{"'Sheet1'!$L$16"}</definedName>
    <definedName name="_____________a1" localSheetId="7">{"'Sheet1'!$L$16"}</definedName>
    <definedName name="_____________a1">{"'Sheet1'!$L$16"}</definedName>
    <definedName name="_____________a10" localSheetId="0">{"'Sheet1'!$L$16"}</definedName>
    <definedName name="_____________a10" localSheetId="1">{"'Sheet1'!$L$16"}</definedName>
    <definedName name="_____________a10" localSheetId="7">{"'Sheet1'!$L$16"}</definedName>
    <definedName name="_____________a10">{"'Sheet1'!$L$16"}</definedName>
    <definedName name="_____________a11" localSheetId="0">{"'Sheet1'!$L$16"}</definedName>
    <definedName name="_____________a11" localSheetId="1">{"'Sheet1'!$L$16"}</definedName>
    <definedName name="_____________a11" localSheetId="7">{"'Sheet1'!$L$16"}</definedName>
    <definedName name="_____________a11">{"'Sheet1'!$L$16"}</definedName>
    <definedName name="_____________a12" localSheetId="0">{"'Sheet1'!$L$16"}</definedName>
    <definedName name="_____________a12" localSheetId="1">{"'Sheet1'!$L$16"}</definedName>
    <definedName name="_____________a12" localSheetId="7">{"'Sheet1'!$L$16"}</definedName>
    <definedName name="_____________a12">{"'Sheet1'!$L$16"}</definedName>
    <definedName name="_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_a129">{"Offgrid",#N/A,FALSE,"OFFGRID";"Region",#N/A,FALSE,"REGION";"Offgrid -2",#N/A,FALSE,"OFFGRID";"WTP",#N/A,FALSE,"WTP";"WTP -2",#N/A,FALSE,"WTP";"Project",#N/A,FALSE,"PROJECT";"Summary -2",#N/A,FALSE,"SUMMARY"}</definedName>
    <definedName name="_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_a130">{"Offgrid",#N/A,FALSE,"OFFGRID";"Region",#N/A,FALSE,"REGION";"Offgrid -2",#N/A,FALSE,"OFFGRID";"WTP",#N/A,FALSE,"WTP";"WTP -2",#N/A,FALSE,"WTP";"Project",#N/A,FALSE,"PROJECT";"Summary -2",#N/A,FALSE,"SUMMARY"}</definedName>
    <definedName name="_____________a2" localSheetId="0">{"'Sheet1'!$L$16"}</definedName>
    <definedName name="_____________a2" localSheetId="1">{"'Sheet1'!$L$16"}</definedName>
    <definedName name="_____________a2" localSheetId="7">{"'Sheet1'!$L$16"}</definedName>
    <definedName name="_____________a2">{"'Sheet1'!$L$16"}</definedName>
    <definedName name="_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_a3">{"Offgrid",#N/A,FALSE,"OFFGRID";"Region",#N/A,FALSE,"REGION";"Offgrid -2",#N/A,FALSE,"OFFGRID";"WTP",#N/A,FALSE,"WTP";"WTP -2",#N/A,FALSE,"WTP";"Project",#N/A,FALSE,"PROJECT";"Summary -2",#N/A,FALSE,"SUMMARY"}</definedName>
    <definedName name="_____________a4" localSheetId="0">{"'Sheet1'!$L$16"}</definedName>
    <definedName name="_____________a4" localSheetId="1">{"'Sheet1'!$L$16"}</definedName>
    <definedName name="_____________a4" localSheetId="7">{"'Sheet1'!$L$16"}</definedName>
    <definedName name="_____________a4">{"'Sheet1'!$L$16"}</definedName>
    <definedName name="_____________a5" localSheetId="0">{"'Sheet1'!$L$16"}</definedName>
    <definedName name="_____________a5" localSheetId="1">{"'Sheet1'!$L$16"}</definedName>
    <definedName name="_____________a5" localSheetId="7">{"'Sheet1'!$L$16"}</definedName>
    <definedName name="_____________a5">{"'Sheet1'!$L$16"}</definedName>
    <definedName name="_____________a7" localSheetId="0">{"'Sheet1'!$L$16"}</definedName>
    <definedName name="_____________a7" localSheetId="1">{"'Sheet1'!$L$16"}</definedName>
    <definedName name="_____________a7" localSheetId="7">{"'Sheet1'!$L$16"}</definedName>
    <definedName name="_____________a7">{"'Sheet1'!$L$16"}</definedName>
    <definedName name="_____________a8" localSheetId="0">{"'Sheet1'!$L$16"}</definedName>
    <definedName name="_____________a8" localSheetId="1">{"'Sheet1'!$L$16"}</definedName>
    <definedName name="_____________a8" localSheetId="7">{"'Sheet1'!$L$16"}</definedName>
    <definedName name="_____________a8">{"'Sheet1'!$L$16"}</definedName>
    <definedName name="_____________a9" localSheetId="0">{"'Sheet1'!$L$16"}</definedName>
    <definedName name="_____________a9" localSheetId="1">{"'Sheet1'!$L$16"}</definedName>
    <definedName name="_____________a9" localSheetId="7">{"'Sheet1'!$L$16"}</definedName>
    <definedName name="_____________a9">{"'Sheet1'!$L$16"}</definedName>
    <definedName name="_____________f5" localSheetId="0">{"'Sheet1'!$L$16"}</definedName>
    <definedName name="_____________f5" localSheetId="1">{"'Sheet1'!$L$16"}</definedName>
    <definedName name="_____________f5" localSheetId="7">{"'Sheet1'!$L$16"}</definedName>
    <definedName name="_____________f5">{"'Sheet1'!$L$16"}</definedName>
    <definedName name="_____________gg1" localSheetId="0">{"'Sheet1'!$L$16"}</definedName>
    <definedName name="_____________gg1" localSheetId="1">{"'Sheet1'!$L$16"}</definedName>
    <definedName name="_____________gg1" localSheetId="7">{"'Sheet1'!$L$16"}</definedName>
    <definedName name="_____________gg1">{"'Sheet1'!$L$16"}</definedName>
    <definedName name="_____________Goi8" localSheetId="0">{"'Sheet1'!$L$16"}</definedName>
    <definedName name="_____________Goi8" localSheetId="1">{"'Sheet1'!$L$16"}</definedName>
    <definedName name="_____________Goi8" localSheetId="7">{"'Sheet1'!$L$16"}</definedName>
    <definedName name="_____________Goi8">{"'Sheet1'!$L$16"}</definedName>
    <definedName name="_____________h1" localSheetId="0">{"'Sheet1'!$L$16"}</definedName>
    <definedName name="_____________h1" localSheetId="1">{"'Sheet1'!$L$16"}</definedName>
    <definedName name="_____________h1" localSheetId="7">{"'Sheet1'!$L$16"}</definedName>
    <definedName name="_____________h1">{"'Sheet1'!$L$16"}</definedName>
    <definedName name="_____________h2" localSheetId="0">{"'Sheet1'!$L$16"}</definedName>
    <definedName name="_____________h2" localSheetId="1">{"'Sheet1'!$L$16"}</definedName>
    <definedName name="_____________h2" localSheetId="7">{"'Sheet1'!$L$16"}</definedName>
    <definedName name="_____________h2">{"'Sheet1'!$L$16"}</definedName>
    <definedName name="_____________huy1" localSheetId="0">{"'Sheet1'!$L$16"}</definedName>
    <definedName name="_____________huy1" localSheetId="1">{"'Sheet1'!$L$16"}</definedName>
    <definedName name="_____________huy1" localSheetId="7">{"'Sheet1'!$L$16"}</definedName>
    <definedName name="_____________huy1">{"'Sheet1'!$L$16"}</definedName>
    <definedName name="_____________NSO2" localSheetId="0">{"'Sheet1'!$L$16"}</definedName>
    <definedName name="_____________NSO2" localSheetId="1">{"'Sheet1'!$L$16"}</definedName>
    <definedName name="_____________NSO2" localSheetId="7">{"'Sheet1'!$L$16"}</definedName>
    <definedName name="_____________NSO2">{"'Sheet1'!$L$16"}</definedName>
    <definedName name="_____________nso3" localSheetId="0">{"'Sheet1'!$L$16"}</definedName>
    <definedName name="_____________nso3" localSheetId="1">{"'Sheet1'!$L$16"}</definedName>
    <definedName name="_____________nso3" localSheetId="7">{"'Sheet1'!$L$16"}</definedName>
    <definedName name="_____________nso3">{"'Sheet1'!$L$16"}</definedName>
    <definedName name="_____________PA3" localSheetId="0">{"'Sheet1'!$L$16"}</definedName>
    <definedName name="_____________PA3" localSheetId="1">{"'Sheet1'!$L$16"}</definedName>
    <definedName name="_____________PA3" localSheetId="7">{"'Sheet1'!$L$16"}</definedName>
    <definedName name="_____________PA3">{"'Sheet1'!$L$16"}</definedName>
    <definedName name="_____________PL1" localSheetId="0">#REF!</definedName>
    <definedName name="_____________PL1">#REF!</definedName>
    <definedName name="_____________SCL4" localSheetId="0">{"'Sheet1'!$L$16"}</definedName>
    <definedName name="_____________SCL4" localSheetId="1">{"'Sheet1'!$L$16"}</definedName>
    <definedName name="_____________SCL4" localSheetId="7">{"'Sheet1'!$L$16"}</definedName>
    <definedName name="_____________SCL4">{"'Sheet1'!$L$16"}</definedName>
    <definedName name="_____________T01">#REF!</definedName>
    <definedName name="_____________thu1" localSheetId="0">{"'Sheet1'!$L$16"}</definedName>
    <definedName name="_____________thu1" localSheetId="1">{"'Sheet1'!$L$16"}</definedName>
    <definedName name="_____________thu1" localSheetId="7">{"'Sheet1'!$L$16"}</definedName>
    <definedName name="_____________thu1">{"'Sheet1'!$L$16"}</definedName>
    <definedName name="_____________thu2" localSheetId="0">{"'Sheet1'!$L$16"}</definedName>
    <definedName name="_____________thu2" localSheetId="1">{"'Sheet1'!$L$16"}</definedName>
    <definedName name="_____________thu2" localSheetId="7">{"'Sheet1'!$L$16"}</definedName>
    <definedName name="_____________thu2">{"'Sheet1'!$L$16"}</definedName>
    <definedName name="_____________thu4" localSheetId="0">{"'Sheet1'!$L$16"}</definedName>
    <definedName name="_____________thu4" localSheetId="1">{"'Sheet1'!$L$16"}</definedName>
    <definedName name="_____________thu4" localSheetId="7">{"'Sheet1'!$L$16"}</definedName>
    <definedName name="_____________thu4">{"'Sheet1'!$L$16"}</definedName>
    <definedName name="_____________thu5" localSheetId="0">{"'Sheet1'!$L$16"}</definedName>
    <definedName name="_____________thu5" localSheetId="1">{"'Sheet1'!$L$16"}</definedName>
    <definedName name="_____________thu5" localSheetId="7">{"'Sheet1'!$L$16"}</definedName>
    <definedName name="_____________thu5">{"'Sheet1'!$L$16"}</definedName>
    <definedName name="_____________xlfn.BAHTTEXT">#NAME?</definedName>
    <definedName name="____________a1" localSheetId="0">{"'Sheet1'!$L$16"}</definedName>
    <definedName name="____________a1" localSheetId="1">{"'Sheet1'!$L$16"}</definedName>
    <definedName name="____________a1" localSheetId="7">{"'Sheet1'!$L$16"}</definedName>
    <definedName name="____________a1">{"'Sheet1'!$L$16"}</definedName>
    <definedName name="____________a10" localSheetId="0">{"'Sheet1'!$L$16"}</definedName>
    <definedName name="____________a10" localSheetId="1">{"'Sheet1'!$L$16"}</definedName>
    <definedName name="____________a10" localSheetId="7">{"'Sheet1'!$L$16"}</definedName>
    <definedName name="____________a10">{"'Sheet1'!$L$16"}</definedName>
    <definedName name="____________a11" localSheetId="0">{"'Sheet1'!$L$16"}</definedName>
    <definedName name="____________a11" localSheetId="1">{"'Sheet1'!$L$16"}</definedName>
    <definedName name="____________a11" localSheetId="7">{"'Sheet1'!$L$16"}</definedName>
    <definedName name="____________a11">{"'Sheet1'!$L$16"}</definedName>
    <definedName name="____________a12" localSheetId="0">{"'Sheet1'!$L$16"}</definedName>
    <definedName name="____________a12" localSheetId="1">{"'Sheet1'!$L$16"}</definedName>
    <definedName name="____________a12" localSheetId="7">{"'Sheet1'!$L$16"}</definedName>
    <definedName name="____________a12">{"'Sheet1'!$L$16"}</definedName>
    <definedName name="_____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_____a129">{"Offgrid",#N/A,FALSE,"OFFGRID";"Region",#N/A,FALSE,"REGION";"Offgrid -2",#N/A,FALSE,"OFFGRID";"WTP",#N/A,FALSE,"WTP";"WTP -2",#N/A,FALSE,"WTP";"Project",#N/A,FALSE,"PROJECT";"Summary -2",#N/A,FALSE,"SUMMARY"}</definedName>
    <definedName name="_____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_____a130">{"Offgrid",#N/A,FALSE,"OFFGRID";"Region",#N/A,FALSE,"REGION";"Offgrid -2",#N/A,FALSE,"OFFGRID";"WTP",#N/A,FALSE,"WTP";"WTP -2",#N/A,FALSE,"WTP";"Project",#N/A,FALSE,"PROJECT";"Summary -2",#N/A,FALSE,"SUMMARY"}</definedName>
    <definedName name="____________a2" localSheetId="0">{"'Sheet1'!$L$16"}</definedName>
    <definedName name="____________a2" localSheetId="1">{"'Sheet1'!$L$16"}</definedName>
    <definedName name="____________a2" localSheetId="7">{"'Sheet1'!$L$16"}</definedName>
    <definedName name="____________a2">{"'Sheet1'!$L$16"}</definedName>
    <definedName name="_____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_____a3">{"Offgrid",#N/A,FALSE,"OFFGRID";"Region",#N/A,FALSE,"REGION";"Offgrid -2",#N/A,FALSE,"OFFGRID";"WTP",#N/A,FALSE,"WTP";"WTP -2",#N/A,FALSE,"WTP";"Project",#N/A,FALSE,"PROJECT";"Summary -2",#N/A,FALSE,"SUMMARY"}</definedName>
    <definedName name="____________a4" localSheetId="0">{"'Sheet1'!$L$16"}</definedName>
    <definedName name="____________a4" localSheetId="1">{"'Sheet1'!$L$16"}</definedName>
    <definedName name="____________a4" localSheetId="7">{"'Sheet1'!$L$16"}</definedName>
    <definedName name="____________a4">{"'Sheet1'!$L$16"}</definedName>
    <definedName name="____________a5" localSheetId="0">{"'Sheet1'!$L$16"}</definedName>
    <definedName name="____________a5" localSheetId="1">{"'Sheet1'!$L$16"}</definedName>
    <definedName name="____________a5" localSheetId="7">{"'Sheet1'!$L$16"}</definedName>
    <definedName name="____________a5">{"'Sheet1'!$L$16"}</definedName>
    <definedName name="____________a7" localSheetId="0">{"'Sheet1'!$L$16"}</definedName>
    <definedName name="____________a7" localSheetId="1">{"'Sheet1'!$L$16"}</definedName>
    <definedName name="____________a7" localSheetId="7">{"'Sheet1'!$L$16"}</definedName>
    <definedName name="____________a7">{"'Sheet1'!$L$16"}</definedName>
    <definedName name="____________a8" localSheetId="0">{"'Sheet1'!$L$16"}</definedName>
    <definedName name="____________a8" localSheetId="1">{"'Sheet1'!$L$16"}</definedName>
    <definedName name="____________a8" localSheetId="7">{"'Sheet1'!$L$16"}</definedName>
    <definedName name="____________a8">{"'Sheet1'!$L$16"}</definedName>
    <definedName name="____________a9" localSheetId="0">{"'Sheet1'!$L$16"}</definedName>
    <definedName name="____________a9" localSheetId="1">{"'Sheet1'!$L$16"}</definedName>
    <definedName name="____________a9" localSheetId="7">{"'Sheet1'!$L$16"}</definedName>
    <definedName name="____________a9">{"'Sheet1'!$L$16"}</definedName>
    <definedName name="____________f5" localSheetId="0">{"'Sheet1'!$L$16"}</definedName>
    <definedName name="____________f5" localSheetId="1">{"'Sheet1'!$L$16"}</definedName>
    <definedName name="____________f5" localSheetId="7">{"'Sheet1'!$L$16"}</definedName>
    <definedName name="____________f5">{"'Sheet1'!$L$16"}</definedName>
    <definedName name="____________gg1" localSheetId="0">{"'Sheet1'!$L$16"}</definedName>
    <definedName name="____________gg1" localSheetId="1">{"'Sheet1'!$L$16"}</definedName>
    <definedName name="____________gg1" localSheetId="7">{"'Sheet1'!$L$16"}</definedName>
    <definedName name="____________gg1">{"'Sheet1'!$L$16"}</definedName>
    <definedName name="____________Goi8" localSheetId="0">{"'Sheet1'!$L$16"}</definedName>
    <definedName name="____________Goi8" localSheetId="1">{"'Sheet1'!$L$16"}</definedName>
    <definedName name="____________Goi8" localSheetId="7">{"'Sheet1'!$L$16"}</definedName>
    <definedName name="____________Goi8">{"'Sheet1'!$L$16"}</definedName>
    <definedName name="____________h1" localSheetId="0">{"'Sheet1'!$L$16"}</definedName>
    <definedName name="____________h1" localSheetId="1">{"'Sheet1'!$L$16"}</definedName>
    <definedName name="____________h1" localSheetId="7">{"'Sheet1'!$L$16"}</definedName>
    <definedName name="____________h1">{"'Sheet1'!$L$16"}</definedName>
    <definedName name="____________h2" localSheetId="0">{"'Sheet1'!$L$16"}</definedName>
    <definedName name="____________h2" localSheetId="1">{"'Sheet1'!$L$16"}</definedName>
    <definedName name="____________h2" localSheetId="7">{"'Sheet1'!$L$16"}</definedName>
    <definedName name="____________h2">{"'Sheet1'!$L$16"}</definedName>
    <definedName name="____________huy1" localSheetId="0">{"'Sheet1'!$L$16"}</definedName>
    <definedName name="____________huy1" localSheetId="1">{"'Sheet1'!$L$16"}</definedName>
    <definedName name="____________huy1" localSheetId="7">{"'Sheet1'!$L$16"}</definedName>
    <definedName name="____________huy1">{"'Sheet1'!$L$16"}</definedName>
    <definedName name="____________NSO2" localSheetId="0">{"'Sheet1'!$L$16"}</definedName>
    <definedName name="____________NSO2" localSheetId="1">{"'Sheet1'!$L$16"}</definedName>
    <definedName name="____________NSO2" localSheetId="7">{"'Sheet1'!$L$16"}</definedName>
    <definedName name="____________NSO2">{"'Sheet1'!$L$16"}</definedName>
    <definedName name="____________nso3" localSheetId="0">{"'Sheet1'!$L$16"}</definedName>
    <definedName name="____________nso3" localSheetId="1">{"'Sheet1'!$L$16"}</definedName>
    <definedName name="____________nso3" localSheetId="7">{"'Sheet1'!$L$16"}</definedName>
    <definedName name="____________nso3">{"'Sheet1'!$L$16"}</definedName>
    <definedName name="____________PA3" localSheetId="0">{"'Sheet1'!$L$16"}</definedName>
    <definedName name="____________PA3" localSheetId="1">{"'Sheet1'!$L$16"}</definedName>
    <definedName name="____________PA3" localSheetId="7">{"'Sheet1'!$L$16"}</definedName>
    <definedName name="____________PA3">{"'Sheet1'!$L$16"}</definedName>
    <definedName name="____________PL1" localSheetId="0">#REF!</definedName>
    <definedName name="____________PL1">#REF!</definedName>
    <definedName name="____________SCL4" localSheetId="0">{"'Sheet1'!$L$16"}</definedName>
    <definedName name="____________SCL4" localSheetId="1">{"'Sheet1'!$L$16"}</definedName>
    <definedName name="____________SCL4" localSheetId="7">{"'Sheet1'!$L$16"}</definedName>
    <definedName name="____________SCL4">{"'Sheet1'!$L$16"}</definedName>
    <definedName name="____________T01">#REF!</definedName>
    <definedName name="____________thu1" localSheetId="0">{"'Sheet1'!$L$16"}</definedName>
    <definedName name="____________thu1" localSheetId="1">{"'Sheet1'!$L$16"}</definedName>
    <definedName name="____________thu1" localSheetId="7">{"'Sheet1'!$L$16"}</definedName>
    <definedName name="____________thu1">{"'Sheet1'!$L$16"}</definedName>
    <definedName name="____________thu2" localSheetId="0">{"'Sheet1'!$L$16"}</definedName>
    <definedName name="____________thu2" localSheetId="1">{"'Sheet1'!$L$16"}</definedName>
    <definedName name="____________thu2" localSheetId="7">{"'Sheet1'!$L$16"}</definedName>
    <definedName name="____________thu2">{"'Sheet1'!$L$16"}</definedName>
    <definedName name="____________thu4" localSheetId="0">{"'Sheet1'!$L$16"}</definedName>
    <definedName name="____________thu4" localSheetId="1">{"'Sheet1'!$L$16"}</definedName>
    <definedName name="____________thu4" localSheetId="7">{"'Sheet1'!$L$16"}</definedName>
    <definedName name="____________thu4">{"'Sheet1'!$L$16"}</definedName>
    <definedName name="____________thu5" localSheetId="0">{"'Sheet1'!$L$16"}</definedName>
    <definedName name="____________thu5" localSheetId="1">{"'Sheet1'!$L$16"}</definedName>
    <definedName name="____________thu5" localSheetId="7">{"'Sheet1'!$L$16"}</definedName>
    <definedName name="____________thu5">{"'Sheet1'!$L$16"}</definedName>
    <definedName name="____________xlfn.BAHTTEXT">#NAME?</definedName>
    <definedName name="___________a1" localSheetId="0">{"'Sheet1'!$L$16"}</definedName>
    <definedName name="___________a1" localSheetId="1">{"'Sheet1'!$L$16"}</definedName>
    <definedName name="___________a1" localSheetId="7">{"'Sheet1'!$L$16"}</definedName>
    <definedName name="___________a1">{"'Sheet1'!$L$16"}</definedName>
    <definedName name="___________a10" localSheetId="0">{"'Sheet1'!$L$16"}</definedName>
    <definedName name="___________a10" localSheetId="1">{"'Sheet1'!$L$16"}</definedName>
    <definedName name="___________a10" localSheetId="7">{"'Sheet1'!$L$16"}</definedName>
    <definedName name="___________a10">{"'Sheet1'!$L$16"}</definedName>
    <definedName name="___________a11" localSheetId="0">{"'Sheet1'!$L$16"}</definedName>
    <definedName name="___________a11" localSheetId="1">{"'Sheet1'!$L$16"}</definedName>
    <definedName name="___________a11" localSheetId="7">{"'Sheet1'!$L$16"}</definedName>
    <definedName name="___________a11">{"'Sheet1'!$L$16"}</definedName>
    <definedName name="___________a12" localSheetId="0">{"'Sheet1'!$L$16"}</definedName>
    <definedName name="___________a12" localSheetId="1">{"'Sheet1'!$L$16"}</definedName>
    <definedName name="___________a12" localSheetId="7">{"'Sheet1'!$L$16"}</definedName>
    <definedName name="___________a12">{"'Sheet1'!$L$16"}</definedName>
    <definedName name="___________a2" localSheetId="0">{"'Sheet1'!$L$16"}</definedName>
    <definedName name="___________a2" localSheetId="1">{"'Sheet1'!$L$16"}</definedName>
    <definedName name="___________a2" localSheetId="7">{"'Sheet1'!$L$16"}</definedName>
    <definedName name="___________a2">{"'Sheet1'!$L$16"}</definedName>
    <definedName name="___________a3" localSheetId="0">{"'Sheet1'!$L$16"}</definedName>
    <definedName name="___________a3" localSheetId="1">{"'Sheet1'!$L$16"}</definedName>
    <definedName name="___________a3" localSheetId="7">{"'Sheet1'!$L$16"}</definedName>
    <definedName name="___________a3">{"'Sheet1'!$L$16"}</definedName>
    <definedName name="___________a4" localSheetId="0">{"'Sheet1'!$L$16"}</definedName>
    <definedName name="___________a4" localSheetId="1">{"'Sheet1'!$L$16"}</definedName>
    <definedName name="___________a4" localSheetId="7">{"'Sheet1'!$L$16"}</definedName>
    <definedName name="___________a4">{"'Sheet1'!$L$16"}</definedName>
    <definedName name="___________a5" localSheetId="0">{"'Sheet1'!$L$16"}</definedName>
    <definedName name="___________a5" localSheetId="1">{"'Sheet1'!$L$16"}</definedName>
    <definedName name="___________a5" localSheetId="7">{"'Sheet1'!$L$16"}</definedName>
    <definedName name="___________a5">{"'Sheet1'!$L$16"}</definedName>
    <definedName name="___________a7" localSheetId="0">{"'Sheet1'!$L$16"}</definedName>
    <definedName name="___________a7" localSheetId="1">{"'Sheet1'!$L$16"}</definedName>
    <definedName name="___________a7" localSheetId="7">{"'Sheet1'!$L$16"}</definedName>
    <definedName name="___________a7">{"'Sheet1'!$L$16"}</definedName>
    <definedName name="___________a8" localSheetId="0">{"'Sheet1'!$L$16"}</definedName>
    <definedName name="___________a8" localSheetId="1">{"'Sheet1'!$L$16"}</definedName>
    <definedName name="___________a8" localSheetId="7">{"'Sheet1'!$L$16"}</definedName>
    <definedName name="___________a8">{"'Sheet1'!$L$16"}</definedName>
    <definedName name="___________a9" localSheetId="0">{"'Sheet1'!$L$16"}</definedName>
    <definedName name="___________a9" localSheetId="1">{"'Sheet1'!$L$16"}</definedName>
    <definedName name="___________a9" localSheetId="7">{"'Sheet1'!$L$16"}</definedName>
    <definedName name="___________a9">{"'Sheet1'!$L$16"}</definedName>
    <definedName name="_______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__F1" localSheetId="0">{"'Sheet1'!$L$16"}</definedName>
    <definedName name="___________F1" localSheetId="1">{"'Sheet1'!$L$16"}</definedName>
    <definedName name="___________F1" localSheetId="7">{"'Sheet1'!$L$16"}</definedName>
    <definedName name="___________F1">{"'Sheet1'!$L$16"}</definedName>
    <definedName name="___________f5" localSheetId="0">{"'Sheet1'!$L$16"}</definedName>
    <definedName name="___________f5" localSheetId="1">{"'Sheet1'!$L$16"}</definedName>
    <definedName name="___________f5" localSheetId="7">{"'Sheet1'!$L$16"}</definedName>
    <definedName name="___________f5">{"'Sheet1'!$L$16"}</definedName>
    <definedName name="___________Goi8" localSheetId="0">{"'Sheet1'!$L$16"}</definedName>
    <definedName name="___________Goi8" localSheetId="1">{"'Sheet1'!$L$16"}</definedName>
    <definedName name="___________Goi8" localSheetId="7">{"'Sheet1'!$L$16"}</definedName>
    <definedName name="___________Goi8">{"'Sheet1'!$L$16"}</definedName>
    <definedName name="___________huy1" localSheetId="0">{"'Sheet1'!$L$16"}</definedName>
    <definedName name="___________huy1" localSheetId="1">{"'Sheet1'!$L$16"}</definedName>
    <definedName name="___________huy1" localSheetId="7">{"'Sheet1'!$L$16"}</definedName>
    <definedName name="___________huy1">{"'Sheet1'!$L$16"}</definedName>
    <definedName name="___________NSO2" localSheetId="0" hidden="1">{"'Sheet1'!$L$16"}</definedName>
    <definedName name="___________NSO2" localSheetId="1" hidden="1">{"'Sheet1'!$L$16"}</definedName>
    <definedName name="___________NSO2" localSheetId="7" hidden="1">{"'Sheet1'!$L$16"}</definedName>
    <definedName name="___________NSO2" hidden="1">{"'Sheet1'!$L$16"}</definedName>
    <definedName name="___________NSO3" localSheetId="0">{"'Sheet1'!$L$16"}</definedName>
    <definedName name="___________NSO3" localSheetId="1">{"'Sheet1'!$L$16"}</definedName>
    <definedName name="___________NSO3" localSheetId="7">{"'Sheet1'!$L$16"}</definedName>
    <definedName name="___________NSO3">{"'Sheet1'!$L$16"}</definedName>
    <definedName name="___________PA3" localSheetId="0">{"'Sheet1'!$L$16"}</definedName>
    <definedName name="___________PA3" localSheetId="1">{"'Sheet1'!$L$16"}</definedName>
    <definedName name="___________PA3" localSheetId="7">{"'Sheet1'!$L$16"}</definedName>
    <definedName name="___________PA3">{"'Sheet1'!$L$16"}</definedName>
    <definedName name="___________PL1" localSheetId="0">#REF!</definedName>
    <definedName name="___________PL1">#REF!</definedName>
    <definedName name="___________SCL4" localSheetId="0">{"'Sheet1'!$L$16"}</definedName>
    <definedName name="___________SCL4" localSheetId="1">{"'Sheet1'!$L$16"}</definedName>
    <definedName name="___________SCL4" localSheetId="7">{"'Sheet1'!$L$16"}</definedName>
    <definedName name="___________SCL4">{"'Sheet1'!$L$16"}</definedName>
    <definedName name="___________T01">#REF!</definedName>
    <definedName name="___________xlfn.BAHTTEXT">#NAME?</definedName>
    <definedName name="__________a1" localSheetId="0">{"'Sheet1'!$L$16"}</definedName>
    <definedName name="__________a1" localSheetId="1">{"'Sheet1'!$L$16"}</definedName>
    <definedName name="__________a1" localSheetId="7">{"'Sheet1'!$L$16"}</definedName>
    <definedName name="__________a1">{"'Sheet1'!$L$16"}</definedName>
    <definedName name="__________a10" localSheetId="0">{"'Sheet1'!$L$16"}</definedName>
    <definedName name="__________a10" localSheetId="1">{"'Sheet1'!$L$16"}</definedName>
    <definedName name="__________a10" localSheetId="7">{"'Sheet1'!$L$16"}</definedName>
    <definedName name="__________a10">{"'Sheet1'!$L$16"}</definedName>
    <definedName name="__________a11" localSheetId="0">{"'Sheet1'!$L$16"}</definedName>
    <definedName name="__________a11" localSheetId="1">{"'Sheet1'!$L$16"}</definedName>
    <definedName name="__________a11" localSheetId="7">{"'Sheet1'!$L$16"}</definedName>
    <definedName name="__________a11">{"'Sheet1'!$L$16"}</definedName>
    <definedName name="__________a12" localSheetId="0">{"'Sheet1'!$L$16"}</definedName>
    <definedName name="__________a12" localSheetId="1">{"'Sheet1'!$L$16"}</definedName>
    <definedName name="__________a12" localSheetId="7">{"'Sheet1'!$L$16"}</definedName>
    <definedName name="__________a12">{"'Sheet1'!$L$16"}</definedName>
    <definedName name="__________a2" localSheetId="0">{"'Sheet1'!$L$16"}</definedName>
    <definedName name="__________a2" localSheetId="1">{"'Sheet1'!$L$16"}</definedName>
    <definedName name="__________a2" localSheetId="7">{"'Sheet1'!$L$16"}</definedName>
    <definedName name="__________a2">{"'Sheet1'!$L$16"}</definedName>
    <definedName name="__________a3" localSheetId="0">{"'Sheet1'!$L$16"}</definedName>
    <definedName name="__________a3" localSheetId="1">{"'Sheet1'!$L$16"}</definedName>
    <definedName name="__________a3" localSheetId="7">{"'Sheet1'!$L$16"}</definedName>
    <definedName name="__________a3">{"'Sheet1'!$L$16"}</definedName>
    <definedName name="__________a4" localSheetId="0">{"'Sheet1'!$L$16"}</definedName>
    <definedName name="__________a4" localSheetId="1">{"'Sheet1'!$L$16"}</definedName>
    <definedName name="__________a4" localSheetId="7">{"'Sheet1'!$L$16"}</definedName>
    <definedName name="__________a4">{"'Sheet1'!$L$16"}</definedName>
    <definedName name="__________a5" localSheetId="0">{"'Sheet1'!$L$16"}</definedName>
    <definedName name="__________a5" localSheetId="1">{"'Sheet1'!$L$16"}</definedName>
    <definedName name="__________a5" localSheetId="7">{"'Sheet1'!$L$16"}</definedName>
    <definedName name="__________a5">{"'Sheet1'!$L$16"}</definedName>
    <definedName name="__________a7" localSheetId="0">{"'Sheet1'!$L$16"}</definedName>
    <definedName name="__________a7" localSheetId="1">{"'Sheet1'!$L$16"}</definedName>
    <definedName name="__________a7" localSheetId="7">{"'Sheet1'!$L$16"}</definedName>
    <definedName name="__________a7">{"'Sheet1'!$L$16"}</definedName>
    <definedName name="__________a8" localSheetId="0">{"'Sheet1'!$L$16"}</definedName>
    <definedName name="__________a8" localSheetId="1">{"'Sheet1'!$L$16"}</definedName>
    <definedName name="__________a8" localSheetId="7">{"'Sheet1'!$L$16"}</definedName>
    <definedName name="__________a8">{"'Sheet1'!$L$16"}</definedName>
    <definedName name="__________a9" localSheetId="0">{"'Sheet1'!$L$16"}</definedName>
    <definedName name="__________a9" localSheetId="1">{"'Sheet1'!$L$16"}</definedName>
    <definedName name="__________a9" localSheetId="7">{"'Sheet1'!$L$16"}</definedName>
    <definedName name="__________a9">{"'Sheet1'!$L$16"}</definedName>
    <definedName name="__________F1" localSheetId="0">{"'Sheet1'!$L$16"}</definedName>
    <definedName name="__________F1" localSheetId="1">{"'Sheet1'!$L$16"}</definedName>
    <definedName name="__________F1" localSheetId="7">{"'Sheet1'!$L$16"}</definedName>
    <definedName name="__________F1">{"'Sheet1'!$L$16"}</definedName>
    <definedName name="__________f5" localSheetId="0">{"'Sheet1'!$L$16"}</definedName>
    <definedName name="__________f5" localSheetId="1">{"'Sheet1'!$L$16"}</definedName>
    <definedName name="__________f5" localSheetId="7">{"'Sheet1'!$L$16"}</definedName>
    <definedName name="__________f5">{"'Sheet1'!$L$16"}</definedName>
    <definedName name="__________Goi8" localSheetId="0">{"'Sheet1'!$L$16"}</definedName>
    <definedName name="__________Goi8" localSheetId="1">{"'Sheet1'!$L$16"}</definedName>
    <definedName name="__________Goi8" localSheetId="7">{"'Sheet1'!$L$16"}</definedName>
    <definedName name="__________Goi8">{"'Sheet1'!$L$16"}</definedName>
    <definedName name="__________huy1" localSheetId="0">{"'Sheet1'!$L$16"}</definedName>
    <definedName name="__________huy1" localSheetId="1">{"'Sheet1'!$L$16"}</definedName>
    <definedName name="__________huy1" localSheetId="7">{"'Sheet1'!$L$16"}</definedName>
    <definedName name="__________huy1">{"'Sheet1'!$L$16"}</definedName>
    <definedName name="__________NSO2" localSheetId="0">{"'Sheet1'!$L$16"}</definedName>
    <definedName name="__________NSO2" localSheetId="1">{"'Sheet1'!$L$16"}</definedName>
    <definedName name="__________NSO2" localSheetId="7">{"'Sheet1'!$L$16"}</definedName>
    <definedName name="__________NSO2">{"'Sheet1'!$L$16"}</definedName>
    <definedName name="__________NSO3" localSheetId="0">{"'Sheet1'!$L$16"}</definedName>
    <definedName name="__________NSO3" localSheetId="1">{"'Sheet1'!$L$16"}</definedName>
    <definedName name="__________NSO3" localSheetId="7">{"'Sheet1'!$L$16"}</definedName>
    <definedName name="__________NSO3">{"'Sheet1'!$L$16"}</definedName>
    <definedName name="__________osp1" localSheetId="0">#REF!</definedName>
    <definedName name="__________osp1">#REF!</definedName>
    <definedName name="__________PL1" localSheetId="0">#REF!</definedName>
    <definedName name="__________PL1">#REF!</definedName>
    <definedName name="__________SCL4" localSheetId="0">{"'Sheet1'!$L$16"}</definedName>
    <definedName name="__________SCL4" localSheetId="1">{"'Sheet1'!$L$16"}</definedName>
    <definedName name="__________SCL4" localSheetId="7">{"'Sheet1'!$L$16"}</definedName>
    <definedName name="__________SCL4">{"'Sheet1'!$L$16"}</definedName>
    <definedName name="__________T01">#REF!</definedName>
    <definedName name="__________xlfn.BAHTTEXT">#NAME?</definedName>
    <definedName name="_________a1" localSheetId="0" hidden="1">{#N/A,#N/A,FALSE,"sum";#N/A,#N/A,FALSE,"MARTV";#N/A,#N/A,FALSE,"APRTV"}</definedName>
    <definedName name="_________a1" localSheetId="1" hidden="1">{#N/A,#N/A,FALSE,"sum";#N/A,#N/A,FALSE,"MARTV";#N/A,#N/A,FALSE,"APRTV"}</definedName>
    <definedName name="_________a1" localSheetId="7" hidden="1">{#N/A,#N/A,FALSE,"sum";#N/A,#N/A,FALSE,"MARTV";#N/A,#N/A,FALSE,"APRTV"}</definedName>
    <definedName name="_________a1" hidden="1">{#N/A,#N/A,FALSE,"sum";#N/A,#N/A,FALSE,"MARTV";#N/A,#N/A,FALSE,"APRTV"}</definedName>
    <definedName name="_________a10" localSheetId="0">{"'Sheet1'!$L$16"}</definedName>
    <definedName name="_________a10" localSheetId="1">{"'Sheet1'!$L$16"}</definedName>
    <definedName name="_________a10" localSheetId="7">{"'Sheet1'!$L$16"}</definedName>
    <definedName name="_________a10">{"'Sheet1'!$L$16"}</definedName>
    <definedName name="_________a11" localSheetId="0">{"'Sheet1'!$L$16"}</definedName>
    <definedName name="_________a11" localSheetId="1">{"'Sheet1'!$L$16"}</definedName>
    <definedName name="_________a11" localSheetId="7">{"'Sheet1'!$L$16"}</definedName>
    <definedName name="_________a11">{"'Sheet1'!$L$16"}</definedName>
    <definedName name="_________a12" localSheetId="0">{"'Sheet1'!$L$16"}</definedName>
    <definedName name="_________a12" localSheetId="1">{"'Sheet1'!$L$16"}</definedName>
    <definedName name="_________a12" localSheetId="7">{"'Sheet1'!$L$16"}</definedName>
    <definedName name="_________a12">{"'Sheet1'!$L$16"}</definedName>
    <definedName name="_________a2" localSheetId="0">{"'Sheet1'!$L$16"}</definedName>
    <definedName name="_________a2" localSheetId="1">{"'Sheet1'!$L$16"}</definedName>
    <definedName name="_________a2" localSheetId="7">{"'Sheet1'!$L$16"}</definedName>
    <definedName name="_________a2">{"'Sheet1'!$L$16"}</definedName>
    <definedName name="_________a3" localSheetId="0">{"'Sheet1'!$L$16"}</definedName>
    <definedName name="_________a3" localSheetId="1">{"'Sheet1'!$L$16"}</definedName>
    <definedName name="_________a3" localSheetId="7">{"'Sheet1'!$L$16"}</definedName>
    <definedName name="_________a3">{"'Sheet1'!$L$16"}</definedName>
    <definedName name="_________a4" localSheetId="0">{"'Sheet1'!$L$16"}</definedName>
    <definedName name="_________a4" localSheetId="1">{"'Sheet1'!$L$16"}</definedName>
    <definedName name="_________a4" localSheetId="7">{"'Sheet1'!$L$16"}</definedName>
    <definedName name="_________a4">{"'Sheet1'!$L$16"}</definedName>
    <definedName name="_________a5" localSheetId="0">{"'Sheet1'!$L$16"}</definedName>
    <definedName name="_________a5" localSheetId="1">{"'Sheet1'!$L$16"}</definedName>
    <definedName name="_________a5" localSheetId="7">{"'Sheet1'!$L$16"}</definedName>
    <definedName name="_________a5">{"'Sheet1'!$L$16"}</definedName>
    <definedName name="_________a7" localSheetId="0">{"'Sheet1'!$L$16"}</definedName>
    <definedName name="_________a7" localSheetId="1">{"'Sheet1'!$L$16"}</definedName>
    <definedName name="_________a7" localSheetId="7">{"'Sheet1'!$L$16"}</definedName>
    <definedName name="_________a7">{"'Sheet1'!$L$16"}</definedName>
    <definedName name="_________a8" localSheetId="0">{"'Sheet1'!$L$16"}</definedName>
    <definedName name="_________a8" localSheetId="1">{"'Sheet1'!$L$16"}</definedName>
    <definedName name="_________a8" localSheetId="7">{"'Sheet1'!$L$16"}</definedName>
    <definedName name="_________a8">{"'Sheet1'!$L$16"}</definedName>
    <definedName name="_________a9" localSheetId="0">{"'Sheet1'!$L$16"}</definedName>
    <definedName name="_________a9" localSheetId="1">{"'Sheet1'!$L$16"}</definedName>
    <definedName name="_________a9" localSheetId="7">{"'Sheet1'!$L$16"}</definedName>
    <definedName name="_________a9">{"'Sheet1'!$L$16"}</definedName>
    <definedName name="_________art25" localSheetId="0">#REF!</definedName>
    <definedName name="_________art25" localSheetId="1">#REF!</definedName>
    <definedName name="_________art25">#REF!</definedName>
    <definedName name="_____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_BTM1" localSheetId="0">#REF!</definedName>
    <definedName name="_________BTM1" localSheetId="1">#REF!</definedName>
    <definedName name="_________BTM1">#REF!</definedName>
    <definedName name="_________BTM11" localSheetId="0">#REF!</definedName>
    <definedName name="_________BTM11" localSheetId="1">#REF!</definedName>
    <definedName name="_________BTM11">#REF!</definedName>
    <definedName name="_________BTM13" localSheetId="0">#REF!</definedName>
    <definedName name="_________BTM13">#REF!</definedName>
    <definedName name="_________BTM15" localSheetId="0">#REF!</definedName>
    <definedName name="_________BTM15">#REF!</definedName>
    <definedName name="_________BTM3" localSheetId="0">#REF!</definedName>
    <definedName name="_________BTM3">#REF!</definedName>
    <definedName name="_________BTM5" localSheetId="0">#REF!</definedName>
    <definedName name="_________BTM5">#REF!</definedName>
    <definedName name="_________BTM7" localSheetId="0">#REF!</definedName>
    <definedName name="_________BTM7">#REF!</definedName>
    <definedName name="_________BTM9" localSheetId="0">#REF!</definedName>
    <definedName name="_________BTM9">#REF!</definedName>
    <definedName name="_________DAT11" localSheetId="0">#REF!</definedName>
    <definedName name="_________DAT11">#REF!</definedName>
    <definedName name="_________f5" localSheetId="0">{"'Sheet1'!$L$16"}</definedName>
    <definedName name="_________f5" localSheetId="1">{"'Sheet1'!$L$16"}</definedName>
    <definedName name="_________f5" localSheetId="7">{"'Sheet1'!$L$16"}</definedName>
    <definedName name="_________f5">{"'Sheet1'!$L$16"}</definedName>
    <definedName name="_________Goi8" localSheetId="0">{"'Sheet1'!$L$16"}</definedName>
    <definedName name="_________Goi8" localSheetId="1">{"'Sheet1'!$L$16"}</definedName>
    <definedName name="_________Goi8" localSheetId="7">{"'Sheet1'!$L$16"}</definedName>
    <definedName name="_________Goi8">{"'Sheet1'!$L$16"}</definedName>
    <definedName name="_________HAT1" localSheetId="0">#REF!</definedName>
    <definedName name="_________HAT1">#REF!</definedName>
    <definedName name="_________HAT10" localSheetId="0">#REF!</definedName>
    <definedName name="_________HAT10">#REF!</definedName>
    <definedName name="_________HAT11" localSheetId="0">#REF!</definedName>
    <definedName name="_________HAT11">#REF!</definedName>
    <definedName name="_________HAT12" localSheetId="0">#REF!</definedName>
    <definedName name="_________HAT12">#REF!</definedName>
    <definedName name="_________HAT13" localSheetId="0">#REF!</definedName>
    <definedName name="_________HAT13">#REF!</definedName>
    <definedName name="_________HAT14" localSheetId="0">#REF!</definedName>
    <definedName name="_________HAT14">#REF!</definedName>
    <definedName name="_________HAT15" localSheetId="0">#REF!</definedName>
    <definedName name="_________HAT15">#REF!</definedName>
    <definedName name="_________HAT2" localSheetId="0">#REF!</definedName>
    <definedName name="_________HAT2">#REF!</definedName>
    <definedName name="_________HAT3" localSheetId="0">#REF!</definedName>
    <definedName name="_________HAT3">#REF!</definedName>
    <definedName name="_________HAT4" localSheetId="0">#REF!</definedName>
    <definedName name="_________HAT4">#REF!</definedName>
    <definedName name="_________HAT5" localSheetId="0">#REF!</definedName>
    <definedName name="_________HAT5">#REF!</definedName>
    <definedName name="_________HAT6" localSheetId="0">#REF!</definedName>
    <definedName name="_________HAT6">#REF!</definedName>
    <definedName name="_________HAT7" localSheetId="0">#REF!</definedName>
    <definedName name="_________HAT7">#REF!</definedName>
    <definedName name="_________HAT8" localSheetId="0">#REF!</definedName>
    <definedName name="_________HAT8">#REF!</definedName>
    <definedName name="_________HAT9" localSheetId="0">#REF!</definedName>
    <definedName name="_________HAT9">#REF!</definedName>
    <definedName name="_________JUM1" localSheetId="0">#REF!</definedName>
    <definedName name="_________JUM1">#REF!</definedName>
    <definedName name="_________JUM10" localSheetId="0">#REF!</definedName>
    <definedName name="_________JUM10">#REF!</definedName>
    <definedName name="_________JUM11" localSheetId="0">#REF!</definedName>
    <definedName name="_________JUM11">#REF!</definedName>
    <definedName name="_________JUM12" localSheetId="0">#REF!</definedName>
    <definedName name="_________JUM12">#REF!</definedName>
    <definedName name="_________JUM13" localSheetId="0">#REF!</definedName>
    <definedName name="_________JUM13">#REF!</definedName>
    <definedName name="_________JUM14" localSheetId="0">#REF!</definedName>
    <definedName name="_________JUM14">#REF!</definedName>
    <definedName name="_________JUM15" localSheetId="0">#REF!</definedName>
    <definedName name="_________JUM15">#REF!</definedName>
    <definedName name="_________JUM2" localSheetId="0">#REF!</definedName>
    <definedName name="_________JUM2">#REF!</definedName>
    <definedName name="_________JUM3" localSheetId="0">#REF!</definedName>
    <definedName name="_________JUM3">#REF!</definedName>
    <definedName name="_________JUM4" localSheetId="0">#REF!</definedName>
    <definedName name="_________JUM4">#REF!</definedName>
    <definedName name="_________JUM5" localSheetId="0">#REF!</definedName>
    <definedName name="_________JUM5">#REF!</definedName>
    <definedName name="_________JUM6" localSheetId="0">#REF!</definedName>
    <definedName name="_________JUM6">#REF!</definedName>
    <definedName name="_________JUM7" localSheetId="0">#REF!</definedName>
    <definedName name="_________JUM7">#REF!</definedName>
    <definedName name="_________JUM8" localSheetId="0">#REF!</definedName>
    <definedName name="_________JUM8">#REF!</definedName>
    <definedName name="_________JUM9" localSheetId="0">#REF!</definedName>
    <definedName name="_________JUM9">#REF!</definedName>
    <definedName name="_________No21" localSheetId="0">#REF!</definedName>
    <definedName name="_________No21">#REF!</definedName>
    <definedName name="_________Not21" localSheetId="0">#REF!</definedName>
    <definedName name="_________Not21">#REF!</definedName>
    <definedName name="_________NSO2" localSheetId="0" hidden="1">{"'Sheet1'!$L$16"}</definedName>
    <definedName name="_________NSO2" localSheetId="1" hidden="1">{"'Sheet1'!$L$16"}</definedName>
    <definedName name="_________NSO2" localSheetId="7" hidden="1">{"'Sheet1'!$L$16"}</definedName>
    <definedName name="_________NSO2" hidden="1">{"'Sheet1'!$L$16"}</definedName>
    <definedName name="_________osp1" localSheetId="0">#REF!</definedName>
    <definedName name="_________osp1">#REF!</definedName>
    <definedName name="_________PA3" localSheetId="0">{"'Sheet1'!$L$16"}</definedName>
    <definedName name="_________PA3" localSheetId="1">{"'Sheet1'!$L$16"}</definedName>
    <definedName name="_________PA3" localSheetId="7">{"'Sheet1'!$L$16"}</definedName>
    <definedName name="_________PA3">{"'Sheet1'!$L$16"}</definedName>
    <definedName name="_________PL1" localSheetId="0">#REF!</definedName>
    <definedName name="_________PL1">#REF!</definedName>
    <definedName name="_________pm1" localSheetId="0">#REF!</definedName>
    <definedName name="_________pm1">#REF!</definedName>
    <definedName name="_________poc01" localSheetId="0">#REF!</definedName>
    <definedName name="_________poc01">#REF!</definedName>
    <definedName name="_________poc02" localSheetId="0">#REF!</definedName>
    <definedName name="_________poc02">#REF!</definedName>
    <definedName name="_________poc03" localSheetId="0">#REF!</definedName>
    <definedName name="_________poc03">#REF!</definedName>
    <definedName name="_________poc04" localSheetId="0">#REF!</definedName>
    <definedName name="_________poc04">#REF!</definedName>
    <definedName name="_________poc05" localSheetId="0">#REF!</definedName>
    <definedName name="_________poc05">#REF!</definedName>
    <definedName name="_________PPH25" localSheetId="0">#REF!</definedName>
    <definedName name="_________PPH25">#REF!</definedName>
    <definedName name="_________PPN1" localSheetId="0">#REF!</definedName>
    <definedName name="_________PPN1">#REF!</definedName>
    <definedName name="_________PPN2" localSheetId="0">#REF!</definedName>
    <definedName name="_________PPN2">#REF!</definedName>
    <definedName name="_________SCL4" localSheetId="0">{"'Sheet1'!$L$16"}</definedName>
    <definedName name="_________SCL4" localSheetId="1">{"'Sheet1'!$L$16"}</definedName>
    <definedName name="_________SCL4" localSheetId="7">{"'Sheet1'!$L$16"}</definedName>
    <definedName name="_________SCL4">{"'Sheet1'!$L$16"}</definedName>
    <definedName name="_________T01">#REF!</definedName>
    <definedName name="_________TPM15" localSheetId="0">#REF!</definedName>
    <definedName name="_________TPM15">#REF!</definedName>
    <definedName name="_________TTM1" localSheetId="0">#REF!</definedName>
    <definedName name="_________TTM1">#REF!</definedName>
    <definedName name="_________TTM10" localSheetId="0">#REF!</definedName>
    <definedName name="_________TTM10">#REF!</definedName>
    <definedName name="_________TTM11" localSheetId="0">#REF!</definedName>
    <definedName name="_________TTM11">#REF!</definedName>
    <definedName name="_________TTM12" localSheetId="0">#REF!</definedName>
    <definedName name="_________TTM12">#REF!</definedName>
    <definedName name="_________TTM13" localSheetId="0">#REF!</definedName>
    <definedName name="_________TTM13">#REF!</definedName>
    <definedName name="_________TTM14" localSheetId="0">#REF!</definedName>
    <definedName name="_________TTM14">#REF!</definedName>
    <definedName name="_________TTM15" localSheetId="0">#REF!</definedName>
    <definedName name="_________TTM15">#REF!</definedName>
    <definedName name="_________TTM2" localSheetId="0">#REF!</definedName>
    <definedName name="_________TTM2">#REF!</definedName>
    <definedName name="_________TTM3" localSheetId="0">#REF!</definedName>
    <definedName name="_________TTM3">#REF!</definedName>
    <definedName name="_________TTM4" localSheetId="0">#REF!</definedName>
    <definedName name="_________TTM4">#REF!</definedName>
    <definedName name="_________TTM5" localSheetId="0">#REF!</definedName>
    <definedName name="_________TTM5">#REF!</definedName>
    <definedName name="_________TTM6" localSheetId="0">#REF!</definedName>
    <definedName name="_________TTM6">#REF!</definedName>
    <definedName name="_________TTM7" localSheetId="0">#REF!</definedName>
    <definedName name="_________TTM7">#REF!</definedName>
    <definedName name="_________TTM8" localSheetId="0">#REF!</definedName>
    <definedName name="_________TTM8">#REF!</definedName>
    <definedName name="_________TTM9" localSheetId="0">#REF!</definedName>
    <definedName name="_________TTM9">#REF!</definedName>
    <definedName name="_________vib01" localSheetId="0">#REF!</definedName>
    <definedName name="_________vib01">#REF!</definedName>
    <definedName name="_________vib02" localSheetId="0">#REF!</definedName>
    <definedName name="_________vib02">#REF!</definedName>
    <definedName name="_________vib03" localSheetId="0">#REF!</definedName>
    <definedName name="_________vib03">#REF!</definedName>
    <definedName name="_________vib04" localSheetId="0">#REF!</definedName>
    <definedName name="_________vib04">#REF!</definedName>
    <definedName name="_________vib05" localSheetId="0">#REF!</definedName>
    <definedName name="_________vib05">#REF!</definedName>
    <definedName name="_________vib06" localSheetId="0">#REF!</definedName>
    <definedName name="_________vib06">#REF!</definedName>
    <definedName name="_________vib07" localSheetId="0">#REF!</definedName>
    <definedName name="_________vib07">#REF!</definedName>
    <definedName name="_________wbs1" localSheetId="0">#REF!</definedName>
    <definedName name="_________wbs1">#REF!</definedName>
    <definedName name="_________wbs2" localSheetId="0">#REF!</definedName>
    <definedName name="_________wbs2">#REF!</definedName>
    <definedName name="_________WIR1">#N/A</definedName>
    <definedName name="_________xlfn.BAHTTEXT">#NAME?</definedName>
    <definedName name="_________xlnm.Print_Area_1" localSheetId="0">#REF!</definedName>
    <definedName name="_________xlnm.Print_Area_1" localSheetId="1">#REF!</definedName>
    <definedName name="_________xlnm.Print_Area_1">#REF!</definedName>
    <definedName name="________a1" localSheetId="0">{"'Sheet1'!$L$16"}</definedName>
    <definedName name="________a1" localSheetId="1">{"'Sheet1'!$L$16"}</definedName>
    <definedName name="________a1" localSheetId="7">{"'Sheet1'!$L$16"}</definedName>
    <definedName name="________a1">{"'Sheet1'!$L$16"}</definedName>
    <definedName name="________a10" localSheetId="0">{"'Sheet1'!$L$16"}</definedName>
    <definedName name="________a10" localSheetId="1">{"'Sheet1'!$L$16"}</definedName>
    <definedName name="________a10" localSheetId="7">{"'Sheet1'!$L$16"}</definedName>
    <definedName name="________a10">{"'Sheet1'!$L$16"}</definedName>
    <definedName name="________a11" localSheetId="0">{"'Sheet1'!$L$16"}</definedName>
    <definedName name="________a11" localSheetId="1">{"'Sheet1'!$L$16"}</definedName>
    <definedName name="________a11" localSheetId="7">{"'Sheet1'!$L$16"}</definedName>
    <definedName name="________a11">{"'Sheet1'!$L$16"}</definedName>
    <definedName name="________a12" localSheetId="0">{"'Sheet1'!$L$16"}</definedName>
    <definedName name="________a12" localSheetId="1">{"'Sheet1'!$L$16"}</definedName>
    <definedName name="________a12" localSheetId="7">{"'Sheet1'!$L$16"}</definedName>
    <definedName name="________a12">{"'Sheet1'!$L$16"}</definedName>
    <definedName name="________a2" localSheetId="0">{"'Sheet1'!$L$16"}</definedName>
    <definedName name="________a2" localSheetId="1">{"'Sheet1'!$L$16"}</definedName>
    <definedName name="________a2" localSheetId="7">{"'Sheet1'!$L$16"}</definedName>
    <definedName name="________a2">{"'Sheet1'!$L$16"}</definedName>
    <definedName name="________a3" localSheetId="0">{"'Sheet1'!$L$16"}</definedName>
    <definedName name="________a3" localSheetId="1">{"'Sheet1'!$L$16"}</definedName>
    <definedName name="________a3" localSheetId="7">{"'Sheet1'!$L$16"}</definedName>
    <definedName name="________a3">{"'Sheet1'!$L$16"}</definedName>
    <definedName name="________a4" localSheetId="0">{"'Sheet1'!$L$16"}</definedName>
    <definedName name="________a4" localSheetId="1">{"'Sheet1'!$L$16"}</definedName>
    <definedName name="________a4" localSheetId="7">{"'Sheet1'!$L$16"}</definedName>
    <definedName name="________a4">{"'Sheet1'!$L$16"}</definedName>
    <definedName name="________a5" localSheetId="0">{"'Sheet1'!$L$16"}</definedName>
    <definedName name="________a5" localSheetId="1">{"'Sheet1'!$L$16"}</definedName>
    <definedName name="________a5" localSheetId="7">{"'Sheet1'!$L$16"}</definedName>
    <definedName name="________a5">{"'Sheet1'!$L$16"}</definedName>
    <definedName name="________a7" localSheetId="0">{"'Sheet1'!$L$16"}</definedName>
    <definedName name="________a7" localSheetId="1">{"'Sheet1'!$L$16"}</definedName>
    <definedName name="________a7" localSheetId="7">{"'Sheet1'!$L$16"}</definedName>
    <definedName name="________a7">{"'Sheet1'!$L$16"}</definedName>
    <definedName name="________a8" localSheetId="0">{"'Sheet1'!$L$16"}</definedName>
    <definedName name="________a8" localSheetId="1">{"'Sheet1'!$L$16"}</definedName>
    <definedName name="________a8" localSheetId="7">{"'Sheet1'!$L$16"}</definedName>
    <definedName name="________a8">{"'Sheet1'!$L$16"}</definedName>
    <definedName name="________a9" localSheetId="0">{"'Sheet1'!$L$16"}</definedName>
    <definedName name="________a9" localSheetId="1">{"'Sheet1'!$L$16"}</definedName>
    <definedName name="________a9" localSheetId="7">{"'Sheet1'!$L$16"}</definedName>
    <definedName name="________a9">{"'Sheet1'!$L$16"}</definedName>
    <definedName name="________art25" localSheetId="0">#REF!</definedName>
    <definedName name="________art25">#REF!</definedName>
    <definedName name="____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_BTM1" localSheetId="0">#REF!</definedName>
    <definedName name="________BTM1" localSheetId="1">#REF!</definedName>
    <definedName name="________BTM1">#REF!</definedName>
    <definedName name="________BTM11" localSheetId="0">#REF!</definedName>
    <definedName name="________BTM11">#REF!</definedName>
    <definedName name="________BTM13" localSheetId="0">#REF!</definedName>
    <definedName name="________BTM13">#REF!</definedName>
    <definedName name="________BTM15" localSheetId="0">#REF!</definedName>
    <definedName name="________BTM15">#REF!</definedName>
    <definedName name="________BTM3" localSheetId="0">#REF!</definedName>
    <definedName name="________BTM3">#REF!</definedName>
    <definedName name="________BTM5" localSheetId="0">#REF!</definedName>
    <definedName name="________BTM5">#REF!</definedName>
    <definedName name="________BTM7" localSheetId="0">#REF!</definedName>
    <definedName name="________BTM7">#REF!</definedName>
    <definedName name="________BTM9" localSheetId="0">#REF!</definedName>
    <definedName name="________BTM9">#REF!</definedName>
    <definedName name="________CN1" localSheetId="0">{"'Sheet1'!$L$16"}</definedName>
    <definedName name="________CN1" localSheetId="1">{"'Sheet1'!$L$16"}</definedName>
    <definedName name="________CN1" localSheetId="7">{"'Sheet1'!$L$16"}</definedName>
    <definedName name="________CN1">{"'Sheet1'!$L$16"}</definedName>
    <definedName name="________DAT11" localSheetId="0">#REF!</definedName>
    <definedName name="________DAT11">#REF!</definedName>
    <definedName name="________F1" localSheetId="0">{"'Sheet1'!$L$16"}</definedName>
    <definedName name="________F1" localSheetId="1">{"'Sheet1'!$L$16"}</definedName>
    <definedName name="________F1" localSheetId="7">{"'Sheet1'!$L$16"}</definedName>
    <definedName name="________F1">{"'Sheet1'!$L$16"}</definedName>
    <definedName name="________f5" localSheetId="0">{"'Sheet1'!$L$16"}</definedName>
    <definedName name="________f5" localSheetId="1">{"'Sheet1'!$L$16"}</definedName>
    <definedName name="________f5" localSheetId="7">{"'Sheet1'!$L$16"}</definedName>
    <definedName name="________f5">{"'Sheet1'!$L$16"}</definedName>
    <definedName name="________Goi8" localSheetId="0">{"'Sheet1'!$L$16"}</definedName>
    <definedName name="________Goi8" localSheetId="1">{"'Sheet1'!$L$16"}</definedName>
    <definedName name="________Goi8" localSheetId="7">{"'Sheet1'!$L$16"}</definedName>
    <definedName name="________Goi8">{"'Sheet1'!$L$16"}</definedName>
    <definedName name="________HAT1" localSheetId="0">#REF!</definedName>
    <definedName name="________HAT1">#REF!</definedName>
    <definedName name="________HAT10" localSheetId="0">#REF!</definedName>
    <definedName name="________HAT10">#REF!</definedName>
    <definedName name="________HAT11" localSheetId="0">#REF!</definedName>
    <definedName name="________HAT11">#REF!</definedName>
    <definedName name="________HAT12" localSheetId="0">#REF!</definedName>
    <definedName name="________HAT12">#REF!</definedName>
    <definedName name="________HAT13" localSheetId="0">#REF!</definedName>
    <definedName name="________HAT13">#REF!</definedName>
    <definedName name="________HAT14" localSheetId="0">#REF!</definedName>
    <definedName name="________HAT14">#REF!</definedName>
    <definedName name="________HAT15" localSheetId="0">#REF!</definedName>
    <definedName name="________HAT15">#REF!</definedName>
    <definedName name="________HAT2" localSheetId="0">#REF!</definedName>
    <definedName name="________HAT2">#REF!</definedName>
    <definedName name="________HAT3" localSheetId="0">#REF!</definedName>
    <definedName name="________HAT3">#REF!</definedName>
    <definedName name="________HAT4" localSheetId="0">#REF!</definedName>
    <definedName name="________HAT4">#REF!</definedName>
    <definedName name="________HAT5" localSheetId="0">#REF!</definedName>
    <definedName name="________HAT5">#REF!</definedName>
    <definedName name="________HAT6" localSheetId="0">#REF!</definedName>
    <definedName name="________HAT6">#REF!</definedName>
    <definedName name="________HAT7" localSheetId="0">#REF!</definedName>
    <definedName name="________HAT7">#REF!</definedName>
    <definedName name="________HAT8" localSheetId="0">#REF!</definedName>
    <definedName name="________HAT8">#REF!</definedName>
    <definedName name="________HAT9" localSheetId="0">#REF!</definedName>
    <definedName name="________HAT9">#REF!</definedName>
    <definedName name="________huy1" localSheetId="0">{"'Sheet1'!$L$16"}</definedName>
    <definedName name="________huy1" localSheetId="1">{"'Sheet1'!$L$16"}</definedName>
    <definedName name="________huy1" localSheetId="7">{"'Sheet1'!$L$16"}</definedName>
    <definedName name="________huy1">{"'Sheet1'!$L$16"}</definedName>
    <definedName name="________JUM1" localSheetId="0">#REF!</definedName>
    <definedName name="________JUM1">#REF!</definedName>
    <definedName name="________JUM10" localSheetId="0">#REF!</definedName>
    <definedName name="________JUM10">#REF!</definedName>
    <definedName name="________JUM11" localSheetId="0">#REF!</definedName>
    <definedName name="________JUM11">#REF!</definedName>
    <definedName name="________JUM12" localSheetId="0">#REF!</definedName>
    <definedName name="________JUM12">#REF!</definedName>
    <definedName name="________JUM13" localSheetId="0">#REF!</definedName>
    <definedName name="________JUM13">#REF!</definedName>
    <definedName name="________JUM14" localSheetId="0">#REF!</definedName>
    <definedName name="________JUM14">#REF!</definedName>
    <definedName name="________JUM15" localSheetId="0">#REF!</definedName>
    <definedName name="________JUM15">#REF!</definedName>
    <definedName name="________JUM2" localSheetId="0">#REF!</definedName>
    <definedName name="________JUM2">#REF!</definedName>
    <definedName name="________JUM3" localSheetId="0">#REF!</definedName>
    <definedName name="________JUM3">#REF!</definedName>
    <definedName name="________JUM4" localSheetId="0">#REF!</definedName>
    <definedName name="________JUM4">#REF!</definedName>
    <definedName name="________JUM5" localSheetId="0">#REF!</definedName>
    <definedName name="________JUM5">#REF!</definedName>
    <definedName name="________JUM6" localSheetId="0">#REF!</definedName>
    <definedName name="________JUM6">#REF!</definedName>
    <definedName name="________JUM7" localSheetId="0">#REF!</definedName>
    <definedName name="________JUM7">#REF!</definedName>
    <definedName name="________JUM8" localSheetId="0">#REF!</definedName>
    <definedName name="________JUM8">#REF!</definedName>
    <definedName name="________JUM9" localSheetId="0">#REF!</definedName>
    <definedName name="________JUM9">#REF!</definedName>
    <definedName name="________No21" localSheetId="0">#REF!</definedName>
    <definedName name="________No21">#REF!</definedName>
    <definedName name="________Not21" localSheetId="0">#REF!</definedName>
    <definedName name="________Not21">#REF!</definedName>
    <definedName name="________NSO2" localSheetId="0">{"'Sheet1'!$L$16"}</definedName>
    <definedName name="________NSO2" localSheetId="1">{"'Sheet1'!$L$16"}</definedName>
    <definedName name="________NSO2" localSheetId="7">{"'Sheet1'!$L$16"}</definedName>
    <definedName name="________NSO2">{"'Sheet1'!$L$16"}</definedName>
    <definedName name="________NSO3" localSheetId="0">{"'Sheet1'!$L$16"}</definedName>
    <definedName name="________NSO3" localSheetId="1">{"'Sheet1'!$L$16"}</definedName>
    <definedName name="________NSO3" localSheetId="7">{"'Sheet1'!$L$16"}</definedName>
    <definedName name="________NSO3">{"'Sheet1'!$L$16"}</definedName>
    <definedName name="________osp1" localSheetId="0">#REF!</definedName>
    <definedName name="________osp1">#REF!</definedName>
    <definedName name="________PL1" localSheetId="0">#REF!</definedName>
    <definedName name="________PL1">#REF!</definedName>
    <definedName name="________pm1" localSheetId="0">#REF!</definedName>
    <definedName name="________pm1">#REF!</definedName>
    <definedName name="________poc01" localSheetId="0">#REF!</definedName>
    <definedName name="________poc01">#REF!</definedName>
    <definedName name="________poc02" localSheetId="0">#REF!</definedName>
    <definedName name="________poc02">#REF!</definedName>
    <definedName name="________poc03" localSheetId="0">#REF!</definedName>
    <definedName name="________poc03">#REF!</definedName>
    <definedName name="________poc04" localSheetId="0">#REF!</definedName>
    <definedName name="________poc04">#REF!</definedName>
    <definedName name="________poc05" localSheetId="0">#REF!</definedName>
    <definedName name="________poc05">#REF!</definedName>
    <definedName name="________PPH25" localSheetId="0">#REF!</definedName>
    <definedName name="________PPH25">#REF!</definedName>
    <definedName name="________PPN1" localSheetId="0">#REF!</definedName>
    <definedName name="________PPN1">#REF!</definedName>
    <definedName name="________PPN2" localSheetId="0">#REF!</definedName>
    <definedName name="________PPN2">#REF!</definedName>
    <definedName name="________QUY4" localSheetId="0">{"'Sheet1'!$L$16"}</definedName>
    <definedName name="________QUY4" localSheetId="1">{"'Sheet1'!$L$16"}</definedName>
    <definedName name="________QUY4" localSheetId="7">{"'Sheet1'!$L$16"}</definedName>
    <definedName name="________QUY4">{"'Sheet1'!$L$16"}</definedName>
    <definedName name="________SCL4" localSheetId="0">{"'Sheet1'!$L$16"}</definedName>
    <definedName name="________SCL4" localSheetId="1">{"'Sheet1'!$L$16"}</definedName>
    <definedName name="________SCL4" localSheetId="7">{"'Sheet1'!$L$16"}</definedName>
    <definedName name="________SCL4">{"'Sheet1'!$L$16"}</definedName>
    <definedName name="________T01">#REF!</definedName>
    <definedName name="________TPM15" localSheetId="0">#REF!</definedName>
    <definedName name="________TPM15">#REF!</definedName>
    <definedName name="________TTM1" localSheetId="0">#REF!</definedName>
    <definedName name="________TTM1">#REF!</definedName>
    <definedName name="________TTM10" localSheetId="0">#REF!</definedName>
    <definedName name="________TTM10">#REF!</definedName>
    <definedName name="________TTM11" localSheetId="0">#REF!</definedName>
    <definedName name="________TTM11">#REF!</definedName>
    <definedName name="________TTM12" localSheetId="0">#REF!</definedName>
    <definedName name="________TTM12">#REF!</definedName>
    <definedName name="________TTM13" localSheetId="0">#REF!</definedName>
    <definedName name="________TTM13">#REF!</definedName>
    <definedName name="________TTM14" localSheetId="0">#REF!</definedName>
    <definedName name="________TTM14">#REF!</definedName>
    <definedName name="________TTM15" localSheetId="0">#REF!</definedName>
    <definedName name="________TTM15">#REF!</definedName>
    <definedName name="________TTM2" localSheetId="0">#REF!</definedName>
    <definedName name="________TTM2">#REF!</definedName>
    <definedName name="________TTM3" localSheetId="0">#REF!</definedName>
    <definedName name="________TTM3">#REF!</definedName>
    <definedName name="________TTM4" localSheetId="0">#REF!</definedName>
    <definedName name="________TTM4">#REF!</definedName>
    <definedName name="________TTM5" localSheetId="0">#REF!</definedName>
    <definedName name="________TTM5">#REF!</definedName>
    <definedName name="________TTM6" localSheetId="0">#REF!</definedName>
    <definedName name="________TTM6">#REF!</definedName>
    <definedName name="________TTM7" localSheetId="0">#REF!</definedName>
    <definedName name="________TTM7">#REF!</definedName>
    <definedName name="________TTM8" localSheetId="0">#REF!</definedName>
    <definedName name="________TTM8">#REF!</definedName>
    <definedName name="________TTM9" localSheetId="0">#REF!</definedName>
    <definedName name="________TTM9">#REF!</definedName>
    <definedName name="________vib01" localSheetId="0">#REF!</definedName>
    <definedName name="________vib01">#REF!</definedName>
    <definedName name="________vib02" localSheetId="0">#REF!</definedName>
    <definedName name="________vib02">#REF!</definedName>
    <definedName name="________vib03" localSheetId="0">#REF!</definedName>
    <definedName name="________vib03">#REF!</definedName>
    <definedName name="________vib04" localSheetId="0">#REF!</definedName>
    <definedName name="________vib04">#REF!</definedName>
    <definedName name="________vib05" localSheetId="0">#REF!</definedName>
    <definedName name="________vib05">#REF!</definedName>
    <definedName name="________vib06" localSheetId="0">#REF!</definedName>
    <definedName name="________vib06">#REF!</definedName>
    <definedName name="________vib07" localSheetId="0">#REF!</definedName>
    <definedName name="________vib07">#REF!</definedName>
    <definedName name="________wbs1" localSheetId="0">#REF!</definedName>
    <definedName name="________wbs1">#REF!</definedName>
    <definedName name="________wbs2" localSheetId="0">#REF!</definedName>
    <definedName name="________wbs2">#REF!</definedName>
    <definedName name="________WIR1">#N/A</definedName>
    <definedName name="________xlfn.BAHTTEXT">#NAME?</definedName>
    <definedName name="________xlnm.Print_Area_1">"$#REF!.$A$1:$R$62"</definedName>
    <definedName name="________xlnm.Print_Area_2">"$#REF!.$A$1:$Q$62"</definedName>
    <definedName name="________xlnm.Print_Titles_1">"$#REF!.$A$1:$AMJ$5"</definedName>
    <definedName name="________xlnm.Print_Titles_2">"$#REF!.$A$1:$AMJ$5"</definedName>
    <definedName name="_______a1" localSheetId="0" hidden="1">{#N/A,#N/A,FALSE,"sum";#N/A,#N/A,FALSE,"MARTV";#N/A,#N/A,FALSE,"APRTV"}</definedName>
    <definedName name="_______a1" localSheetId="1" hidden="1">{#N/A,#N/A,FALSE,"sum";#N/A,#N/A,FALSE,"MARTV";#N/A,#N/A,FALSE,"APRTV"}</definedName>
    <definedName name="_______a1" localSheetId="7" hidden="1">{#N/A,#N/A,FALSE,"sum";#N/A,#N/A,FALSE,"MARTV";#N/A,#N/A,FALSE,"APRTV"}</definedName>
    <definedName name="_______a1" hidden="1">{#N/A,#N/A,FALSE,"sum";#N/A,#N/A,FALSE,"MARTV";#N/A,#N/A,FALSE,"APRTV"}</definedName>
    <definedName name="_______a10" localSheetId="0">{"'Sheet1'!$L$16"}</definedName>
    <definedName name="_______a10" localSheetId="1">{"'Sheet1'!$L$16"}</definedName>
    <definedName name="_______a10" localSheetId="7">{"'Sheet1'!$L$16"}</definedName>
    <definedName name="_______a10">{"'Sheet1'!$L$16"}</definedName>
    <definedName name="_______a11" localSheetId="0">{"'Sheet1'!$L$16"}</definedName>
    <definedName name="_______a11" localSheetId="1">{"'Sheet1'!$L$16"}</definedName>
    <definedName name="_______a11" localSheetId="7">{"'Sheet1'!$L$16"}</definedName>
    <definedName name="_______a11">{"'Sheet1'!$L$16"}</definedName>
    <definedName name="_______a12" localSheetId="0">{"'Sheet1'!$L$16"}</definedName>
    <definedName name="_______a12" localSheetId="1">{"'Sheet1'!$L$16"}</definedName>
    <definedName name="_______a12" localSheetId="7">{"'Sheet1'!$L$16"}</definedName>
    <definedName name="_______a12">{"'Sheet1'!$L$16"}</definedName>
    <definedName name="_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_a129">{"Offgrid",#N/A,FALSE,"OFFGRID";"Region",#N/A,FALSE,"REGION";"Offgrid -2",#N/A,FALSE,"OFFGRID";"WTP",#N/A,FALSE,"WTP";"WTP -2",#N/A,FALSE,"WTP";"Project",#N/A,FALSE,"PROJECT";"Summary -2",#N/A,FALSE,"SUMMARY"}</definedName>
    <definedName name="_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_a130">{"Offgrid",#N/A,FALSE,"OFFGRID";"Region",#N/A,FALSE,"REGION";"Offgrid -2",#N/A,FALSE,"OFFGRID";"WTP",#N/A,FALSE,"WTP";"WTP -2",#N/A,FALSE,"WTP";"Project",#N/A,FALSE,"PROJECT";"Summary -2",#N/A,FALSE,"SUMMARY"}</definedName>
    <definedName name="_______a2" localSheetId="0">{"'Sheet1'!$L$16"}</definedName>
    <definedName name="_______a2" localSheetId="1">{"'Sheet1'!$L$16"}</definedName>
    <definedName name="_______a2" localSheetId="7">{"'Sheet1'!$L$16"}</definedName>
    <definedName name="_______a2">{"'Sheet1'!$L$16"}</definedName>
    <definedName name="_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_a3">{"Offgrid",#N/A,FALSE,"OFFGRID";"Region",#N/A,FALSE,"REGION";"Offgrid -2",#N/A,FALSE,"OFFGRID";"WTP",#N/A,FALSE,"WTP";"WTP -2",#N/A,FALSE,"WTP";"Project",#N/A,FALSE,"PROJECT";"Summary -2",#N/A,FALSE,"SUMMARY"}</definedName>
    <definedName name="_______a4" localSheetId="0">{"'Sheet1'!$L$16"}</definedName>
    <definedName name="_______a4" localSheetId="1">{"'Sheet1'!$L$16"}</definedName>
    <definedName name="_______a4" localSheetId="7">{"'Sheet1'!$L$16"}</definedName>
    <definedName name="_______a4">{"'Sheet1'!$L$16"}</definedName>
    <definedName name="_______a5" localSheetId="0">{"'Sheet1'!$L$16"}</definedName>
    <definedName name="_______a5" localSheetId="1">{"'Sheet1'!$L$16"}</definedName>
    <definedName name="_______a5" localSheetId="7">{"'Sheet1'!$L$16"}</definedName>
    <definedName name="_______a5">{"'Sheet1'!$L$16"}</definedName>
    <definedName name="_______a7" localSheetId="0">{"'Sheet1'!$L$16"}</definedName>
    <definedName name="_______a7" localSheetId="1">{"'Sheet1'!$L$16"}</definedName>
    <definedName name="_______a7" localSheetId="7">{"'Sheet1'!$L$16"}</definedName>
    <definedName name="_______a7">{"'Sheet1'!$L$16"}</definedName>
    <definedName name="_______a8" localSheetId="0">{"'Sheet1'!$L$16"}</definedName>
    <definedName name="_______a8" localSheetId="1">{"'Sheet1'!$L$16"}</definedName>
    <definedName name="_______a8" localSheetId="7">{"'Sheet1'!$L$16"}</definedName>
    <definedName name="_______a8">{"'Sheet1'!$L$16"}</definedName>
    <definedName name="_______a9" localSheetId="0">{"'Sheet1'!$L$16"}</definedName>
    <definedName name="_______a9" localSheetId="1">{"'Sheet1'!$L$16"}</definedName>
    <definedName name="_______a9" localSheetId="7">{"'Sheet1'!$L$16"}</definedName>
    <definedName name="_______a9">{"'Sheet1'!$L$16"}</definedName>
    <definedName name="_______art25" localSheetId="0">#REF!</definedName>
    <definedName name="_______art25" localSheetId="1">#REF!</definedName>
    <definedName name="_______art25">#REF!</definedName>
    <definedName name="_______BG12" localSheetId="0">{"'Sheet1'!$L$16"}</definedName>
    <definedName name="_______BG12" localSheetId="1">{"'Sheet1'!$L$16"}</definedName>
    <definedName name="_______BG12" localSheetId="7">{"'Sheet1'!$L$16"}</definedName>
    <definedName name="_______BG12">{"'Sheet1'!$L$16"}</definedName>
    <definedName name="___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_BTM1" localSheetId="0">#REF!</definedName>
    <definedName name="_______BTM1" localSheetId="1">#REF!</definedName>
    <definedName name="_______BTM1">#REF!</definedName>
    <definedName name="_______BTM11" localSheetId="0">#REF!</definedName>
    <definedName name="_______BTM11" localSheetId="1">#REF!</definedName>
    <definedName name="_______BTM11">#REF!</definedName>
    <definedName name="_______BTM13" localSheetId="0">#REF!</definedName>
    <definedName name="_______BTM13">#REF!</definedName>
    <definedName name="_______BTM15" localSheetId="0">#REF!</definedName>
    <definedName name="_______BTM15">#REF!</definedName>
    <definedName name="_______BTM3" localSheetId="0">#REF!</definedName>
    <definedName name="_______BTM3">#REF!</definedName>
    <definedName name="_______BTM5" localSheetId="0">#REF!</definedName>
    <definedName name="_______BTM5">#REF!</definedName>
    <definedName name="_______BTM7" localSheetId="0">#REF!</definedName>
    <definedName name="_______BTM7">#REF!</definedName>
    <definedName name="_______BTM9" localSheetId="0">#REF!</definedName>
    <definedName name="_______BTM9">#REF!</definedName>
    <definedName name="_______CD2" localSheetId="0">{"'Sheet1'!$L$16"}</definedName>
    <definedName name="_______CD2" localSheetId="1">{"'Sheet1'!$L$16"}</definedName>
    <definedName name="_______CD2" localSheetId="7">{"'Sheet1'!$L$16"}</definedName>
    <definedName name="_______CD2">{"'Sheet1'!$L$16"}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F1" localSheetId="0">{"'Sheet1'!$L$16"}</definedName>
    <definedName name="_______F1" localSheetId="1">{"'Sheet1'!$L$16"}</definedName>
    <definedName name="_______F1" localSheetId="7">{"'Sheet1'!$L$16"}</definedName>
    <definedName name="_______F1">{"'Sheet1'!$L$16"}</definedName>
    <definedName name="_______f5" localSheetId="0">{"'Sheet1'!$L$16"}</definedName>
    <definedName name="_______f5" localSheetId="1">{"'Sheet1'!$L$16"}</definedName>
    <definedName name="_______f5" localSheetId="7">{"'Sheet1'!$L$16"}</definedName>
    <definedName name="_______f5">{"'Sheet1'!$L$16"}</definedName>
    <definedName name="_______Goi8" localSheetId="0">{"'Sheet1'!$L$16"}</definedName>
    <definedName name="_______Goi8" localSheetId="1">{"'Sheet1'!$L$16"}</definedName>
    <definedName name="_______Goi8" localSheetId="7">{"'Sheet1'!$L$16"}</definedName>
    <definedName name="_______Goi8">{"'Sheet1'!$L$16"}</definedName>
    <definedName name="_______HAT1" localSheetId="0">#REF!</definedName>
    <definedName name="_______HAT1">#REF!</definedName>
    <definedName name="_______HAT10" localSheetId="0">#REF!</definedName>
    <definedName name="_______HAT10">#REF!</definedName>
    <definedName name="_______HAT11" localSheetId="0">#REF!</definedName>
    <definedName name="_______HAT11">#REF!</definedName>
    <definedName name="_______HAT12" localSheetId="0">#REF!</definedName>
    <definedName name="_______HAT12">#REF!</definedName>
    <definedName name="_______HAT13" localSheetId="0">#REF!</definedName>
    <definedName name="_______HAT13">#REF!</definedName>
    <definedName name="_______HAT14" localSheetId="0">#REF!</definedName>
    <definedName name="_______HAT14">#REF!</definedName>
    <definedName name="_______HAT15" localSheetId="0">#REF!</definedName>
    <definedName name="_______HAT15">#REF!</definedName>
    <definedName name="_______HAT2" localSheetId="0">#REF!</definedName>
    <definedName name="_______HAT2">#REF!</definedName>
    <definedName name="_______HAT3" localSheetId="0">#REF!</definedName>
    <definedName name="_______HAT3">#REF!</definedName>
    <definedName name="_______HAT4" localSheetId="0">#REF!</definedName>
    <definedName name="_______HAT4">#REF!</definedName>
    <definedName name="_______HAT5" localSheetId="0">#REF!</definedName>
    <definedName name="_______HAT5">#REF!</definedName>
    <definedName name="_______HAT6" localSheetId="0">#REF!</definedName>
    <definedName name="_______HAT6">#REF!</definedName>
    <definedName name="_______HAT7" localSheetId="0">#REF!</definedName>
    <definedName name="_______HAT7">#REF!</definedName>
    <definedName name="_______HAT8" localSheetId="0">#REF!</definedName>
    <definedName name="_______HAT8">#REF!</definedName>
    <definedName name="_______HAT9" localSheetId="0">#REF!</definedName>
    <definedName name="_______HAT9">#REF!</definedName>
    <definedName name="_______HKQ2" localSheetId="0">#REF!</definedName>
    <definedName name="_______HKQ2">#REF!</definedName>
    <definedName name="_______huy1" localSheetId="0">{"'Sheet1'!$L$16"}</definedName>
    <definedName name="_______huy1" localSheetId="1">{"'Sheet1'!$L$16"}</definedName>
    <definedName name="_______huy1" localSheetId="7">{"'Sheet1'!$L$16"}</definedName>
    <definedName name="_______huy1">{"'Sheet1'!$L$16"}</definedName>
    <definedName name="_______JUM1" localSheetId="0">#REF!</definedName>
    <definedName name="_______JUM1">#REF!</definedName>
    <definedName name="_______JUM10" localSheetId="0">#REF!</definedName>
    <definedName name="_______JUM10">#REF!</definedName>
    <definedName name="_______JUM11" localSheetId="0">#REF!</definedName>
    <definedName name="_______JUM11">#REF!</definedName>
    <definedName name="_______JUM12" localSheetId="0">#REF!</definedName>
    <definedName name="_______JUM12">#REF!</definedName>
    <definedName name="_______JUM13" localSheetId="0">#REF!</definedName>
    <definedName name="_______JUM13">#REF!</definedName>
    <definedName name="_______JUM14" localSheetId="0">#REF!</definedName>
    <definedName name="_______JUM14">#REF!</definedName>
    <definedName name="_______JUM15" localSheetId="0">#REF!</definedName>
    <definedName name="_______JUM15">#REF!</definedName>
    <definedName name="_______JUM2" localSheetId="0">#REF!</definedName>
    <definedName name="_______JUM2">#REF!</definedName>
    <definedName name="_______JUM3" localSheetId="0">#REF!</definedName>
    <definedName name="_______JUM3">#REF!</definedName>
    <definedName name="_______JUM4" localSheetId="0">#REF!</definedName>
    <definedName name="_______JUM4">#REF!</definedName>
    <definedName name="_______JUM5" localSheetId="0">#REF!</definedName>
    <definedName name="_______JUM5">#REF!</definedName>
    <definedName name="_______JUM6" localSheetId="0">#REF!</definedName>
    <definedName name="_______JUM6">#REF!</definedName>
    <definedName name="_______JUM7" localSheetId="0">#REF!</definedName>
    <definedName name="_______JUM7">#REF!</definedName>
    <definedName name="_______JUM8" localSheetId="0">#REF!</definedName>
    <definedName name="_______JUM8">#REF!</definedName>
    <definedName name="_______JUM9" localSheetId="0">#REF!</definedName>
    <definedName name="_______JUM9">#REF!</definedName>
    <definedName name="_______No21" localSheetId="0">#REF!</definedName>
    <definedName name="_______No21">#REF!</definedName>
    <definedName name="_______Not21" localSheetId="0">#REF!</definedName>
    <definedName name="_______Not21">#REF!</definedName>
    <definedName name="_______NSO2" localSheetId="0" hidden="1">{"'Sheet1'!$L$16"}</definedName>
    <definedName name="_______NSO2" localSheetId="1" hidden="1">{"'Sheet1'!$L$16"}</definedName>
    <definedName name="_______NSO2" localSheetId="7" hidden="1">{"'Sheet1'!$L$16"}</definedName>
    <definedName name="_______NSO2" hidden="1">{"'Sheet1'!$L$16"}</definedName>
    <definedName name="_______NSO3" localSheetId="0">{"'Sheet1'!$L$16"}</definedName>
    <definedName name="_______NSO3" localSheetId="1">{"'Sheet1'!$L$16"}</definedName>
    <definedName name="_______NSO3" localSheetId="7">{"'Sheet1'!$L$16"}</definedName>
    <definedName name="_______NSO3">{"'Sheet1'!$L$16"}</definedName>
    <definedName name="_______osp1" localSheetId="0">#REF!</definedName>
    <definedName name="_______osp1">#REF!</definedName>
    <definedName name="_______PA3" localSheetId="0">{"'Sheet1'!$L$16"}</definedName>
    <definedName name="_______PA3" localSheetId="1">{"'Sheet1'!$L$16"}</definedName>
    <definedName name="_______PA3" localSheetId="7">{"'Sheet1'!$L$16"}</definedName>
    <definedName name="_______PA3">{"'Sheet1'!$L$16"}</definedName>
    <definedName name="_______PL1" localSheetId="0">#REF!</definedName>
    <definedName name="_______PL1">#REF!</definedName>
    <definedName name="_______pm1" localSheetId="0">#REF!</definedName>
    <definedName name="_______pm1">#REF!</definedName>
    <definedName name="_______poc01" localSheetId="0">#REF!</definedName>
    <definedName name="_______poc01">#REF!</definedName>
    <definedName name="_______poc02" localSheetId="0">#REF!</definedName>
    <definedName name="_______poc02">#REF!</definedName>
    <definedName name="_______poc03" localSheetId="0">#REF!</definedName>
    <definedName name="_______poc03">#REF!</definedName>
    <definedName name="_______poc04" localSheetId="0">#REF!</definedName>
    <definedName name="_______poc04">#REF!</definedName>
    <definedName name="_______poc05" localSheetId="0">#REF!</definedName>
    <definedName name="_______poc05">#REF!</definedName>
    <definedName name="_______PPH25" localSheetId="0">#REF!</definedName>
    <definedName name="_______PPH25">#REF!</definedName>
    <definedName name="_______PPN1" localSheetId="0">#REF!</definedName>
    <definedName name="_______PPN1">#REF!</definedName>
    <definedName name="_______PPN2" localSheetId="0">#REF!</definedName>
    <definedName name="_______PPN2">#REF!</definedName>
    <definedName name="_______QUY4" localSheetId="0">{"'Sheet1'!$L$16"}</definedName>
    <definedName name="_______QUY4" localSheetId="1">{"'Sheet1'!$L$16"}</definedName>
    <definedName name="_______QUY4" localSheetId="7">{"'Sheet1'!$L$16"}</definedName>
    <definedName name="_______QUY4">{"'Sheet1'!$L$16"}</definedName>
    <definedName name="_______SCL4" localSheetId="0">{"'Sheet1'!$L$16"}</definedName>
    <definedName name="_______SCL4" localSheetId="1">{"'Sheet1'!$L$16"}</definedName>
    <definedName name="_______SCL4" localSheetId="7">{"'Sheet1'!$L$16"}</definedName>
    <definedName name="_______SCL4">{"'Sheet1'!$L$16"}</definedName>
    <definedName name="_______T01">#REF!</definedName>
    <definedName name="_______T1" localSheetId="0">{"'Sheet1'!$L$16"}</definedName>
    <definedName name="_______T1" localSheetId="1">{"'Sheet1'!$L$16"}</definedName>
    <definedName name="_______T1" localSheetId="7">{"'Sheet1'!$L$16"}</definedName>
    <definedName name="_______T1">{"'Sheet1'!$L$16"}</definedName>
    <definedName name="_______TPM15" localSheetId="0">#REF!</definedName>
    <definedName name="_______TPM15">#REF!</definedName>
    <definedName name="_______TTM1" localSheetId="0">#REF!</definedName>
    <definedName name="_______TTM1">#REF!</definedName>
    <definedName name="_______TTM10" localSheetId="0">#REF!</definedName>
    <definedName name="_______TTM10">#REF!</definedName>
    <definedName name="_______TTM11" localSheetId="0">#REF!</definedName>
    <definedName name="_______TTM11">#REF!</definedName>
    <definedName name="_______TTM12" localSheetId="0">#REF!</definedName>
    <definedName name="_______TTM12">#REF!</definedName>
    <definedName name="_______TTM13" localSheetId="0">#REF!</definedName>
    <definedName name="_______TTM13">#REF!</definedName>
    <definedName name="_______TTM14" localSheetId="0">#REF!</definedName>
    <definedName name="_______TTM14">#REF!</definedName>
    <definedName name="_______TTM15" localSheetId="0">#REF!</definedName>
    <definedName name="_______TTM15">#REF!</definedName>
    <definedName name="_______TTM2" localSheetId="0">#REF!</definedName>
    <definedName name="_______TTM2">#REF!</definedName>
    <definedName name="_______TTM3" localSheetId="0">#REF!</definedName>
    <definedName name="_______TTM3">#REF!</definedName>
    <definedName name="_______TTM4" localSheetId="0">#REF!</definedName>
    <definedName name="_______TTM4">#REF!</definedName>
    <definedName name="_______TTM5" localSheetId="0">#REF!</definedName>
    <definedName name="_______TTM5">#REF!</definedName>
    <definedName name="_______TTM6" localSheetId="0">#REF!</definedName>
    <definedName name="_______TTM6">#REF!</definedName>
    <definedName name="_______TTM7" localSheetId="0">#REF!</definedName>
    <definedName name="_______TTM7">#REF!</definedName>
    <definedName name="_______TTM8" localSheetId="0">#REF!</definedName>
    <definedName name="_______TTM8">#REF!</definedName>
    <definedName name="_______TTM9" localSheetId="0">#REF!</definedName>
    <definedName name="_______TTM9">#REF!</definedName>
    <definedName name="_______vib01" localSheetId="0">#REF!</definedName>
    <definedName name="_______vib01">#REF!</definedName>
    <definedName name="_______vib02" localSheetId="0">#REF!</definedName>
    <definedName name="_______vib02">#REF!</definedName>
    <definedName name="_______vib03" localSheetId="0">#REF!</definedName>
    <definedName name="_______vib03">#REF!</definedName>
    <definedName name="_______vib04" localSheetId="0">#REF!</definedName>
    <definedName name="_______vib04">#REF!</definedName>
    <definedName name="_______vib05" localSheetId="0">#REF!</definedName>
    <definedName name="_______vib05">#REF!</definedName>
    <definedName name="_______vib06" localSheetId="0">#REF!</definedName>
    <definedName name="_______vib06">#REF!</definedName>
    <definedName name="_______vib07" localSheetId="0">#REF!</definedName>
    <definedName name="_______vib07">#REF!</definedName>
    <definedName name="_______wbs1" localSheetId="0">#REF!</definedName>
    <definedName name="_______wbs1">#REF!</definedName>
    <definedName name="_______wbs2" localSheetId="0">#REF!</definedName>
    <definedName name="_______wbs2">#REF!</definedName>
    <definedName name="_______WIR1">#N/A</definedName>
    <definedName name="_______xlfn.BAHTTEXT">#NAME?</definedName>
    <definedName name="_______xlnm.Print_Area_1">"$#REF!.$A$1:$R$62"</definedName>
    <definedName name="_______xlnm.Print_Area_2">"$#REF!.$A$1:$Q$62"</definedName>
    <definedName name="_______xlnm.Print_Titles_1">"$#REF!.$A$1:$AMJ$5"</definedName>
    <definedName name="_______xlnm.Print_Titles_2">"$#REF!.$A$1:$AMJ$5"</definedName>
    <definedName name="______a1" localSheetId="0">{"'Sheet1'!$L$16"}</definedName>
    <definedName name="______a1" localSheetId="1">{"'Sheet1'!$L$16"}</definedName>
    <definedName name="______a1" localSheetId="7">{"'Sheet1'!$L$16"}</definedName>
    <definedName name="______a1">{"'Sheet1'!$L$16"}</definedName>
    <definedName name="______a10" localSheetId="0">{"'Sheet1'!$L$16"}</definedName>
    <definedName name="______a10" localSheetId="1">{"'Sheet1'!$L$16"}</definedName>
    <definedName name="______a10" localSheetId="7">{"'Sheet1'!$L$16"}</definedName>
    <definedName name="______a10">{"'Sheet1'!$L$16"}</definedName>
    <definedName name="______a11" localSheetId="0">{"'Sheet1'!$L$16"}</definedName>
    <definedName name="______a11" localSheetId="1">{"'Sheet1'!$L$16"}</definedName>
    <definedName name="______a11" localSheetId="7">{"'Sheet1'!$L$16"}</definedName>
    <definedName name="______a11">{"'Sheet1'!$L$16"}</definedName>
    <definedName name="______a12" localSheetId="0">{"'Sheet1'!$L$16"}</definedName>
    <definedName name="______a12" localSheetId="1">{"'Sheet1'!$L$16"}</definedName>
    <definedName name="______a12" localSheetId="7">{"'Sheet1'!$L$16"}</definedName>
    <definedName name="______a12">{"'Sheet1'!$L$16"}</definedName>
    <definedName name="_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_a129">{"Offgrid",#N/A,FALSE,"OFFGRID";"Region",#N/A,FALSE,"REGION";"Offgrid -2",#N/A,FALSE,"OFFGRID";"WTP",#N/A,FALSE,"WTP";"WTP -2",#N/A,FALSE,"WTP";"Project",#N/A,FALSE,"PROJECT";"Summary -2",#N/A,FALSE,"SUMMARY"}</definedName>
    <definedName name="_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_a130">{"Offgrid",#N/A,FALSE,"OFFGRID";"Region",#N/A,FALSE,"REGION";"Offgrid -2",#N/A,FALSE,"OFFGRID";"WTP",#N/A,FALSE,"WTP";"WTP -2",#N/A,FALSE,"WTP";"Project",#N/A,FALSE,"PROJECT";"Summary -2",#N/A,FALSE,"SUMMARY"}</definedName>
    <definedName name="______A152000">#REF!</definedName>
    <definedName name="______A191000" localSheetId="0">#REF!</definedName>
    <definedName name="______A191000" localSheetId="1">#REF!</definedName>
    <definedName name="______A191000">#REF!</definedName>
    <definedName name="______a2" localSheetId="0">{"'Sheet1'!$L$16"}</definedName>
    <definedName name="______a2" localSheetId="1">{"'Sheet1'!$L$16"}</definedName>
    <definedName name="______a2" localSheetId="7">{"'Sheet1'!$L$16"}</definedName>
    <definedName name="______a2">{"'Sheet1'!$L$16"}</definedName>
    <definedName name="______a3" localSheetId="0">{"Offgrid",#N/A,FALSE,"OFFGRID";"Region",#N/A,FALSE,"REGION";"Offgrid -2",#N/A,FALSE,"OFFGRID";"WTP",#N/A,FALSE,"WTP";"WTP -2",#N/A,FALSE,"WTP";"Project",#N/A,FALSE,"PROJECT";"Summary -2",#N/A,FALSE,"SUMMARY"}</definedName>
    <definedName name="______a3" localSheetId="1">{"Offgrid",#N/A,FALSE,"OFFGRID";"Region",#N/A,FALSE,"REGION";"Offgrid -2",#N/A,FALSE,"OFFGRID";"WTP",#N/A,FALSE,"WTP";"WTP -2",#N/A,FALSE,"WTP";"Project",#N/A,FALSE,"PROJECT";"Summary -2",#N/A,FALSE,"SUMMARY"}</definedName>
    <definedName name="______a3" localSheetId="7">{"Offgrid",#N/A,FALSE,"OFFGRID";"Region",#N/A,FALSE,"REGION";"Offgrid -2",#N/A,FALSE,"OFFGRID";"WTP",#N/A,FALSE,"WTP";"WTP -2",#N/A,FALSE,"WTP";"Project",#N/A,FALSE,"PROJECT";"Summary -2",#N/A,FALSE,"SUMMARY"}</definedName>
    <definedName name="______a3">{"Offgrid",#N/A,FALSE,"OFFGRID";"Region",#N/A,FALSE,"REGION";"Offgrid -2",#N/A,FALSE,"OFFGRID";"WTP",#N/A,FALSE,"WTP";"WTP -2",#N/A,FALSE,"WTP";"Project",#N/A,FALSE,"PROJECT";"Summary -2",#N/A,FALSE,"SUMMARY"}</definedName>
    <definedName name="______a4" localSheetId="0">{"'Sheet1'!$L$16"}</definedName>
    <definedName name="______a4" localSheetId="1">{"'Sheet1'!$L$16"}</definedName>
    <definedName name="______a4" localSheetId="7">{"'Sheet1'!$L$16"}</definedName>
    <definedName name="______a4">{"'Sheet1'!$L$16"}</definedName>
    <definedName name="______a5" localSheetId="0">{"'Sheet1'!$L$16"}</definedName>
    <definedName name="______a5" localSheetId="1">{"'Sheet1'!$L$16"}</definedName>
    <definedName name="______a5" localSheetId="7">{"'Sheet1'!$L$16"}</definedName>
    <definedName name="______a5">{"'Sheet1'!$L$16"}</definedName>
    <definedName name="______a7" localSheetId="0">{"'Sheet1'!$L$16"}</definedName>
    <definedName name="______a7" localSheetId="1">{"'Sheet1'!$L$16"}</definedName>
    <definedName name="______a7" localSheetId="7">{"'Sheet1'!$L$16"}</definedName>
    <definedName name="______a7">{"'Sheet1'!$L$16"}</definedName>
    <definedName name="______a8" localSheetId="0">{"'Sheet1'!$L$16"}</definedName>
    <definedName name="______a8" localSheetId="1">{"'Sheet1'!$L$16"}</definedName>
    <definedName name="______a8" localSheetId="7">{"'Sheet1'!$L$16"}</definedName>
    <definedName name="______a8">{"'Sheet1'!$L$16"}</definedName>
    <definedName name="______a9" localSheetId="0">{"'Sheet1'!$L$16"}</definedName>
    <definedName name="______a9" localSheetId="1">{"'Sheet1'!$L$16"}</definedName>
    <definedName name="______a9" localSheetId="7">{"'Sheet1'!$L$16"}</definedName>
    <definedName name="______a9">{"'Sheet1'!$L$16"}</definedName>
    <definedName name="______art25" localSheetId="0">#REF!</definedName>
    <definedName name="______art25">#REF!</definedName>
    <definedName name="______BAC5" localSheetId="0">#REF!</definedName>
    <definedName name="______BAC5">#REF!</definedName>
    <definedName name="______BAC6" localSheetId="0">#REF!</definedName>
    <definedName name="______BAC6">#REF!</definedName>
    <definedName name="__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_BTM1" localSheetId="0">#REF!</definedName>
    <definedName name="______BTM1" localSheetId="1">#REF!</definedName>
    <definedName name="______BTM1">#REF!</definedName>
    <definedName name="______BTM11" localSheetId="0">#REF!</definedName>
    <definedName name="______BTM11">#REF!</definedName>
    <definedName name="______BTM13" localSheetId="0">#REF!</definedName>
    <definedName name="______BTM13">#REF!</definedName>
    <definedName name="______BTM15" localSheetId="0">#REF!</definedName>
    <definedName name="______BTM15">#REF!</definedName>
    <definedName name="______BTM3" localSheetId="0">#REF!</definedName>
    <definedName name="______BTM3">#REF!</definedName>
    <definedName name="______BTM5" localSheetId="0">#REF!</definedName>
    <definedName name="______BTM5">#REF!</definedName>
    <definedName name="______BTM7" localSheetId="0">#REF!</definedName>
    <definedName name="______BTM7">#REF!</definedName>
    <definedName name="______BTM9" localSheetId="0">#REF!</definedName>
    <definedName name="______BTM9">#REF!</definedName>
    <definedName name="______CD2" localSheetId="0">{"'Sheet1'!$L$16"}</definedName>
    <definedName name="______CD2" localSheetId="1">{"'Sheet1'!$L$16"}</definedName>
    <definedName name="______CD2" localSheetId="7">{"'Sheet1'!$L$16"}</definedName>
    <definedName name="______CD2">{"'Sheet1'!$L$16"}</definedName>
    <definedName name="______CHI13661">#REF!</definedName>
    <definedName name="______CN1" localSheetId="0">{"'Sheet1'!$L$16"}</definedName>
    <definedName name="______CN1" localSheetId="1">{"'Sheet1'!$L$16"}</definedName>
    <definedName name="______CN1" localSheetId="7">{"'Sheet1'!$L$16"}</definedName>
    <definedName name="______CN1">{"'Sheet1'!$L$16"}</definedName>
    <definedName name="______CON1" localSheetId="0">#REF!</definedName>
    <definedName name="______CON1">#REF!</definedName>
    <definedName name="______CON2" localSheetId="0">#REF!</definedName>
    <definedName name="______CON2">#REF!</definedName>
    <definedName name="______d1500" localSheetId="0">{"'Sheet1'!$L$16"}</definedName>
    <definedName name="______d1500" localSheetId="1">{"'Sheet1'!$L$16"}</definedName>
    <definedName name="______d1500" localSheetId="7">{"'Sheet1'!$L$16"}</definedName>
    <definedName name="______d1500">{"'Sheet1'!$L$16"}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#REF!</definedName>
    <definedName name="______DAT14">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19" localSheetId="0">#REF!</definedName>
    <definedName name="______DAT19">#REF!</definedName>
    <definedName name="______DAT2" localSheetId="0">#REF!</definedName>
    <definedName name="______DAT2">#REF!</definedName>
    <definedName name="______DAT20" localSheetId="0">#REF!</definedName>
    <definedName name="______DAT20">#REF!</definedName>
    <definedName name="______DAT21" localSheetId="0">#REF!</definedName>
    <definedName name="______DAT21">#REF!</definedName>
    <definedName name="______DAT22" localSheetId="0">#REF!</definedName>
    <definedName name="______DAT22">#REF!</definedName>
    <definedName name="______DAT23" localSheetId="0">#REF!</definedName>
    <definedName name="______DAT23">#REF!</definedName>
    <definedName name="______DAT24" localSheetId="0">#REF!</definedName>
    <definedName name="______DAT24">#REF!</definedName>
    <definedName name="______DAT25" localSheetId="0">#REF!</definedName>
    <definedName name="______DAT25">#REF!</definedName>
    <definedName name="______DAT26" localSheetId="0">#REF!</definedName>
    <definedName name="______DAT26">#REF!</definedName>
    <definedName name="______DAT27" localSheetId="0">#REF!</definedName>
    <definedName name="______DAT27">#REF!</definedName>
    <definedName name="______DAT28" localSheetId="0">#REF!</definedName>
    <definedName name="______DAT28">#REF!</definedName>
    <definedName name="______DAT29" localSheetId="0">#REF!</definedName>
    <definedName name="______DAT29">#REF!</definedName>
    <definedName name="______DAT3" localSheetId="0">#REF!</definedName>
    <definedName name="______DAT3">#REF!</definedName>
    <definedName name="______DAT30" localSheetId="0">#REF!</definedName>
    <definedName name="______DAT30">#REF!</definedName>
    <definedName name="______DAT31" localSheetId="0">#REF!</definedName>
    <definedName name="______DAT31">#REF!</definedName>
    <definedName name="______DAT32" localSheetId="0">#REF!</definedName>
    <definedName name="______DAT32">#REF!</definedName>
    <definedName name="______DAT33" localSheetId="0">#REF!</definedName>
    <definedName name="______DAT33">#REF!</definedName>
    <definedName name="______DAT34" localSheetId="0">#REF!</definedName>
    <definedName name="______DAT34">#REF!</definedName>
    <definedName name="______DAT35" localSheetId="0">#REF!</definedName>
    <definedName name="______DAT35">#REF!</definedName>
    <definedName name="______DAT36" localSheetId="0">#REF!</definedName>
    <definedName name="______DAT36">#REF!</definedName>
    <definedName name="______DAT37" localSheetId="0">#REF!</definedName>
    <definedName name="______DAT37">#REF!</definedName>
    <definedName name="______DAT38" localSheetId="0">#REF!</definedName>
    <definedName name="______DAT38">#REF!</definedName>
    <definedName name="______DAT39" localSheetId="0">#REF!</definedName>
    <definedName name="______DAT39">#REF!</definedName>
    <definedName name="______DAT4" localSheetId="0">#REF!</definedName>
    <definedName name="______DAT4">#REF!</definedName>
    <definedName name="______DAT40" localSheetId="0">#REF!</definedName>
    <definedName name="______DAT40">#REF!</definedName>
    <definedName name="______DAT41" localSheetId="0">#REF!</definedName>
    <definedName name="______DAT41">#REF!</definedName>
    <definedName name="______DAT42" localSheetId="0">#REF!</definedName>
    <definedName name="______DAT42">#REF!</definedName>
    <definedName name="______DAT43" localSheetId="0">#REF!</definedName>
    <definedName name="______DAT43">#REF!</definedName>
    <definedName name="______DAT44" localSheetId="0">#REF!</definedName>
    <definedName name="______DAT44">#REF!</definedName>
    <definedName name="______DAT45" localSheetId="0">#REF!</definedName>
    <definedName name="______DAT45">#REF!</definedName>
    <definedName name="______DAT46" localSheetId="0">#REF!</definedName>
    <definedName name="______DAT46">#REF!</definedName>
    <definedName name="______DAT47" localSheetId="0">#REF!</definedName>
    <definedName name="______DAT47">#REF!</definedName>
    <definedName name="______DAT48" localSheetId="0">#REF!</definedName>
    <definedName name="______DAT48">#REF!</definedName>
    <definedName name="______DAT49" localSheetId="0">#REF!</definedName>
    <definedName name="______DAT49">#REF!</definedName>
    <definedName name="______DAT5" localSheetId="0">#REF!</definedName>
    <definedName name="______DAT5">#REF!</definedName>
    <definedName name="______DAT50" localSheetId="0">#REF!</definedName>
    <definedName name="______DAT50">#REF!</definedName>
    <definedName name="______DAT51" localSheetId="0">#REF!</definedName>
    <definedName name="______DAT51">#REF!</definedName>
    <definedName name="______DAT52" localSheetId="0">#REF!</definedName>
    <definedName name="______DAT52">#REF!</definedName>
    <definedName name="______DAT53" localSheetId="0">#REF!</definedName>
    <definedName name="______DAT53">#REF!</definedName>
    <definedName name="______DAT54" localSheetId="0">#REF!</definedName>
    <definedName name="______DAT54">#REF!</definedName>
    <definedName name="______DAT55" localSheetId="0">#REF!</definedName>
    <definedName name="______DAT55">#REF!</definedName>
    <definedName name="______DAT56" localSheetId="0">#REF!</definedName>
    <definedName name="______DAT56">#REF!</definedName>
    <definedName name="______DAT57" localSheetId="0">#REF!</definedName>
    <definedName name="______DAT57">#REF!</definedName>
    <definedName name="______DAT58" localSheetId="0">#REF!</definedName>
    <definedName name="______DAT58">#REF!</definedName>
    <definedName name="______DAT59" localSheetId="0">#REF!</definedName>
    <definedName name="______DAT59">#REF!</definedName>
    <definedName name="______DAT6" localSheetId="0">#REF!</definedName>
    <definedName name="______DAT6">#REF!</definedName>
    <definedName name="______DAT60" localSheetId="0">#REF!</definedName>
    <definedName name="______DAT60">#REF!</definedName>
    <definedName name="______DAT61" localSheetId="0">#REF!</definedName>
    <definedName name="______DAT61">#REF!</definedName>
    <definedName name="______DAT62" localSheetId="0">#REF!</definedName>
    <definedName name="______DAT62">#REF!</definedName>
    <definedName name="______DAT63" localSheetId="0">#REF!</definedName>
    <definedName name="______DAT63">#REF!</definedName>
    <definedName name="______DAT65" localSheetId="0">#REF!</definedName>
    <definedName name="______DAT65">#REF!</definedName>
    <definedName name="______DAT66" localSheetId="0">#REF!</definedName>
    <definedName name="______DAT66">#REF!</definedName>
    <definedName name="______DAT67" localSheetId="0">#REF!</definedName>
    <definedName name="______DAT67">#REF!</definedName>
    <definedName name="______DAT68" localSheetId="0">#REF!</definedName>
    <definedName name="______DAT68">#REF!</definedName>
    <definedName name="______DAT69" localSheetId="0">#REF!</definedName>
    <definedName name="______DAT69">#REF!</definedName>
    <definedName name="______DAT7" localSheetId="0">#REF!</definedName>
    <definedName name="______DAT7">#REF!</definedName>
    <definedName name="______DAT70" localSheetId="0">#REF!</definedName>
    <definedName name="______DAT70">#REF!</definedName>
    <definedName name="______DAT71" localSheetId="0">#REF!</definedName>
    <definedName name="______DAT71">#REF!</definedName>
    <definedName name="______DAT72" localSheetId="0">#REF!</definedName>
    <definedName name="______DAT72">#REF!</definedName>
    <definedName name="______DAT73" localSheetId="0">#REF!</definedName>
    <definedName name="______DAT73">#REF!</definedName>
    <definedName name="______DAT75" localSheetId="0">#REF!</definedName>
    <definedName name="______DAT75">#REF!</definedName>
    <definedName name="______DAT76" localSheetId="0">#REF!</definedName>
    <definedName name="______DAT76">#REF!</definedName>
    <definedName name="______DAT77" localSheetId="0">#REF!</definedName>
    <definedName name="______DAT77">#REF!</definedName>
    <definedName name="______DAT78" localSheetId="0">#REF!</definedName>
    <definedName name="______DAT78">#REF!</definedName>
    <definedName name="______DAT79" localSheetId="0">#REF!</definedName>
    <definedName name="______DAT79">#REF!</definedName>
    <definedName name="______DAT8" localSheetId="0">#REF!</definedName>
    <definedName name="______DAT8">#REF!</definedName>
    <definedName name="______DAT80" localSheetId="0">#REF!</definedName>
    <definedName name="______DAT80">#REF!</definedName>
    <definedName name="______DAT81" localSheetId="0">#REF!</definedName>
    <definedName name="______DAT81">#REF!</definedName>
    <definedName name="______DAT83" localSheetId="0">#REF!</definedName>
    <definedName name="______DAT83">#REF!</definedName>
    <definedName name="______DAT84" localSheetId="0">#REF!</definedName>
    <definedName name="______DAT84">#REF!</definedName>
    <definedName name="______DAT9" localSheetId="0">#REF!</definedName>
    <definedName name="______DAT9">#REF!</definedName>
    <definedName name="______doi3" localSheetId="0">#REF!</definedName>
    <definedName name="______doi3">#REF!</definedName>
    <definedName name="______DON5" localSheetId="0">#REF!</definedName>
    <definedName name="______DON5">#REF!</definedName>
    <definedName name="______DON6" localSheetId="0">#REF!</definedName>
    <definedName name="______DON6">#REF!</definedName>
    <definedName name="______E99999" localSheetId="0">#REF!</definedName>
    <definedName name="______E99999">#REF!</definedName>
    <definedName name="______Excel_BuiltIn_Print_Area_1" localSheetId="0">#REF!</definedName>
    <definedName name="______Excel_BuiltIn_Print_Area_1">#REF!</definedName>
    <definedName name="______F1" localSheetId="0">{"'Sheet1'!$L$16"}</definedName>
    <definedName name="______F1" localSheetId="1">{"'Sheet1'!$L$16"}</definedName>
    <definedName name="______F1" localSheetId="7">{"'Sheet1'!$L$16"}</definedName>
    <definedName name="______F1">{"'Sheet1'!$L$16"}</definedName>
    <definedName name="______f5" localSheetId="0">{"'Sheet1'!$L$16"}</definedName>
    <definedName name="______f5" localSheetId="1">{"'Sheet1'!$L$16"}</definedName>
    <definedName name="______f5" localSheetId="7">{"'Sheet1'!$L$16"}</definedName>
    <definedName name="______f5">{"'Sheet1'!$L$16"}</definedName>
    <definedName name="______Goi8" localSheetId="0">{"'Sheet1'!$L$16"}</definedName>
    <definedName name="______Goi8" localSheetId="1">{"'Sheet1'!$L$16"}</definedName>
    <definedName name="______Goi8" localSheetId="7">{"'Sheet1'!$L$16"}</definedName>
    <definedName name="______Goi8">{"'Sheet1'!$L$16"}</definedName>
    <definedName name="______HAT1" localSheetId="0">#REF!</definedName>
    <definedName name="______HAT1">#REF!</definedName>
    <definedName name="______HAT10" localSheetId="0">#REF!</definedName>
    <definedName name="______HAT10">#REF!</definedName>
    <definedName name="______HAT11" localSheetId="0">#REF!</definedName>
    <definedName name="______HAT11">#REF!</definedName>
    <definedName name="______HAT12" localSheetId="0">#REF!</definedName>
    <definedName name="______HAT12">#REF!</definedName>
    <definedName name="______HAT13" localSheetId="0">#REF!</definedName>
    <definedName name="______HAT13">#REF!</definedName>
    <definedName name="______HAT14" localSheetId="0">#REF!</definedName>
    <definedName name="______HAT14">#REF!</definedName>
    <definedName name="______HAT15" localSheetId="0">#REF!</definedName>
    <definedName name="______HAT15">#REF!</definedName>
    <definedName name="______HAT2" localSheetId="0">#REF!</definedName>
    <definedName name="______HAT2">#REF!</definedName>
    <definedName name="______HAT3" localSheetId="0">#REF!</definedName>
    <definedName name="______HAT3">#REF!</definedName>
    <definedName name="______HAT4" localSheetId="0">#REF!</definedName>
    <definedName name="______HAT4">#REF!</definedName>
    <definedName name="______HAT5" localSheetId="0">#REF!</definedName>
    <definedName name="______HAT5">#REF!</definedName>
    <definedName name="______HAT6" localSheetId="0">#REF!</definedName>
    <definedName name="______HAT6">#REF!</definedName>
    <definedName name="______HAT7" localSheetId="0">#REF!</definedName>
    <definedName name="______HAT7">#REF!</definedName>
    <definedName name="______HAT8" localSheetId="0">#REF!</definedName>
    <definedName name="______HAT8">#REF!</definedName>
    <definedName name="______HAT9" localSheetId="0">#REF!</definedName>
    <definedName name="______HAT9">#REF!</definedName>
    <definedName name="______HCM5" localSheetId="0">#REF!</definedName>
    <definedName name="______HCM5">#REF!</definedName>
    <definedName name="______HCM6" localSheetId="0">#REF!</definedName>
    <definedName name="______HCM6">#REF!</definedName>
    <definedName name="______HKQ2" localSheetId="0">#REF!</definedName>
    <definedName name="______HKQ2">#REF!</definedName>
    <definedName name="______huy1" localSheetId="0">{"'Sheet1'!$L$16"}</definedName>
    <definedName name="______huy1" localSheetId="1">{"'Sheet1'!$L$16"}</definedName>
    <definedName name="______huy1" localSheetId="7">{"'Sheet1'!$L$16"}</definedName>
    <definedName name="______huy1">{"'Sheet1'!$L$16"}</definedName>
    <definedName name="______JUM1" localSheetId="0">#REF!</definedName>
    <definedName name="______JUM1">#REF!</definedName>
    <definedName name="______JUM10" localSheetId="0">#REF!</definedName>
    <definedName name="______JUM10">#REF!</definedName>
    <definedName name="______JUM11" localSheetId="0">#REF!</definedName>
    <definedName name="______JUM11">#REF!</definedName>
    <definedName name="______JUM12" localSheetId="0">#REF!</definedName>
    <definedName name="______JUM12">#REF!</definedName>
    <definedName name="______JUM13" localSheetId="0">#REF!</definedName>
    <definedName name="______JUM13">#REF!</definedName>
    <definedName name="______JUM14" localSheetId="0">#REF!</definedName>
    <definedName name="______JUM14">#REF!</definedName>
    <definedName name="______JUM15" localSheetId="0">#REF!</definedName>
    <definedName name="______JUM15">#REF!</definedName>
    <definedName name="______JUM2" localSheetId="0">#REF!</definedName>
    <definedName name="______JUM2">#REF!</definedName>
    <definedName name="______JUM3" localSheetId="0">#REF!</definedName>
    <definedName name="______JUM3">#REF!</definedName>
    <definedName name="______JUM4" localSheetId="0">#REF!</definedName>
    <definedName name="______JUM4">#REF!</definedName>
    <definedName name="______JUM5" localSheetId="0">#REF!</definedName>
    <definedName name="______JUM5">#REF!</definedName>
    <definedName name="______JUM6" localSheetId="0">#REF!</definedName>
    <definedName name="______JUM6">#REF!</definedName>
    <definedName name="______JUM7" localSheetId="0">#REF!</definedName>
    <definedName name="______JUM7">#REF!</definedName>
    <definedName name="______JUM8" localSheetId="0">#REF!</definedName>
    <definedName name="______JUM8">#REF!</definedName>
    <definedName name="______JUM9" localSheetId="0">#REF!</definedName>
    <definedName name="______JUM9">#REF!</definedName>
    <definedName name="______M2" localSheetId="0">{"'Sheet1'!$L$16"}</definedName>
    <definedName name="______M2" localSheetId="1">{"'Sheet1'!$L$16"}</definedName>
    <definedName name="______M2" localSheetId="7">{"'Sheet1'!$L$16"}</definedName>
    <definedName name="______M2">{"'Sheet1'!$L$16"}</definedName>
    <definedName name="______MEK5">#REF!</definedName>
    <definedName name="______MEK6" localSheetId="0">#REF!</definedName>
    <definedName name="______MEK6">#REF!</definedName>
    <definedName name="______NET2" localSheetId="0">#REF!</definedName>
    <definedName name="______NET2">#REF!</definedName>
    <definedName name="______No21" localSheetId="0">#REF!</definedName>
    <definedName name="______No21">#REF!</definedName>
    <definedName name="______Not21" localSheetId="0">#REF!</definedName>
    <definedName name="______Not21">#REF!</definedName>
    <definedName name="______NSO2" localSheetId="0" hidden="1">{"'Sheet1'!$L$16"}</definedName>
    <definedName name="______NSO2" localSheetId="1" hidden="1">{"'Sheet1'!$L$16"}</definedName>
    <definedName name="______NSO2" localSheetId="7" hidden="1">{"'Sheet1'!$L$16"}</definedName>
    <definedName name="______NSO2" hidden="1">{"'Sheet1'!$L$16"}</definedName>
    <definedName name="______NSO3" localSheetId="0">{"'Sheet1'!$L$16"}</definedName>
    <definedName name="______NSO3" localSheetId="1">{"'Sheet1'!$L$16"}</definedName>
    <definedName name="______NSO3" localSheetId="7">{"'Sheet1'!$L$16"}</definedName>
    <definedName name="______NSO3">{"'Sheet1'!$L$16"}</definedName>
    <definedName name="______osp1" localSheetId="0">#REF!</definedName>
    <definedName name="______osp1">#REF!</definedName>
    <definedName name="______PA3" localSheetId="0">{"'Sheet1'!$L$16"}</definedName>
    <definedName name="______PA3" localSheetId="1">{"'Sheet1'!$L$16"}</definedName>
    <definedName name="______PA3" localSheetId="7">{"'Sheet1'!$L$16"}</definedName>
    <definedName name="______PA3">{"'Sheet1'!$L$16"}</definedName>
    <definedName name="______PL1" localSheetId="0">#REF!</definedName>
    <definedName name="______PL1">#REF!</definedName>
    <definedName name="______pm1" localSheetId="0">#REF!</definedName>
    <definedName name="______pm1">#REF!</definedName>
    <definedName name="______poc01" localSheetId="0">#REF!</definedName>
    <definedName name="______poc01">#REF!</definedName>
    <definedName name="______poc02" localSheetId="0">#REF!</definedName>
    <definedName name="______poc02">#REF!</definedName>
    <definedName name="______poc03" localSheetId="0">#REF!</definedName>
    <definedName name="______poc03">#REF!</definedName>
    <definedName name="______poc04" localSheetId="0">#REF!</definedName>
    <definedName name="______poc04">#REF!</definedName>
    <definedName name="______poc05" localSheetId="0">#REF!</definedName>
    <definedName name="______poc05">#REF!</definedName>
    <definedName name="______PPH25" localSheetId="0">#REF!</definedName>
    <definedName name="______PPH25">#REF!</definedName>
    <definedName name="______PPN1" localSheetId="0">#REF!</definedName>
    <definedName name="______PPN1">#REF!</definedName>
    <definedName name="______PPN2" localSheetId="0">#REF!</definedName>
    <definedName name="______PPN2">#REF!</definedName>
    <definedName name="______PUR2" localSheetId="0">#REF!</definedName>
    <definedName name="______PUR2">#REF!</definedName>
    <definedName name="______QUY4" localSheetId="0">{"'Sheet1'!$L$16"}</definedName>
    <definedName name="______QUY4" localSheetId="1">{"'Sheet1'!$L$16"}</definedName>
    <definedName name="______QUY4" localSheetId="7">{"'Sheet1'!$L$16"}</definedName>
    <definedName name="______QUY4">{"'Sheet1'!$L$16"}</definedName>
    <definedName name="______REF1">#REF!</definedName>
    <definedName name="______SCL4" localSheetId="0">{"'Sheet1'!$L$16"}</definedName>
    <definedName name="______SCL4" localSheetId="1">{"'Sheet1'!$L$16"}</definedName>
    <definedName name="______SCL4" localSheetId="7">{"'Sheet1'!$L$16"}</definedName>
    <definedName name="______SCL4">{"'Sheet1'!$L$16"}</definedName>
    <definedName name="______T01">#REF!</definedName>
    <definedName name="______T1" localSheetId="0">{"'Sheet1'!$L$16"}</definedName>
    <definedName name="______T1" localSheetId="1">{"'Sheet1'!$L$16"}</definedName>
    <definedName name="______T1" localSheetId="7">{"'Sheet1'!$L$16"}</definedName>
    <definedName name="______T1">{"'Sheet1'!$L$16"}</definedName>
    <definedName name="______TPM15" localSheetId="0">#REF!</definedName>
    <definedName name="______TPM15">#REF!</definedName>
    <definedName name="______TR5" localSheetId="0">#REF!</definedName>
    <definedName name="______TR5">#REF!</definedName>
    <definedName name="______TR6" localSheetId="0">#REF!</definedName>
    <definedName name="______TR6">#REF!</definedName>
    <definedName name="______TTM1" localSheetId="0">#REF!</definedName>
    <definedName name="______TTM1">#REF!</definedName>
    <definedName name="______TTM10" localSheetId="0">#REF!</definedName>
    <definedName name="______TTM10">#REF!</definedName>
    <definedName name="______TTM11" localSheetId="0">#REF!</definedName>
    <definedName name="______TTM11">#REF!</definedName>
    <definedName name="______TTM12" localSheetId="0">#REF!</definedName>
    <definedName name="______TTM12">#REF!</definedName>
    <definedName name="______TTM13" localSheetId="0">#REF!</definedName>
    <definedName name="______TTM13">#REF!</definedName>
    <definedName name="______TTM14" localSheetId="0">#REF!</definedName>
    <definedName name="______TTM14">#REF!</definedName>
    <definedName name="______TTM15" localSheetId="0">#REF!</definedName>
    <definedName name="______TTM15">#REF!</definedName>
    <definedName name="______TTM2" localSheetId="0">#REF!</definedName>
    <definedName name="______TTM2">#REF!</definedName>
    <definedName name="______TTM3" localSheetId="0">#REF!</definedName>
    <definedName name="______TTM3">#REF!</definedName>
    <definedName name="______TTM4" localSheetId="0">#REF!</definedName>
    <definedName name="______TTM4">#REF!</definedName>
    <definedName name="______TTM5" localSheetId="0">#REF!</definedName>
    <definedName name="______TTM5">#REF!</definedName>
    <definedName name="______TTM6" localSheetId="0">#REF!</definedName>
    <definedName name="______TTM6">#REF!</definedName>
    <definedName name="______TTM7" localSheetId="0">#REF!</definedName>
    <definedName name="______TTM7">#REF!</definedName>
    <definedName name="______TTM8" localSheetId="0">#REF!</definedName>
    <definedName name="______TTM8">#REF!</definedName>
    <definedName name="______TTM9" localSheetId="0">#REF!</definedName>
    <definedName name="______TTM9">#REF!</definedName>
    <definedName name="______vib01" localSheetId="0">#REF!</definedName>
    <definedName name="______vib01">#REF!</definedName>
    <definedName name="______vib02" localSheetId="0">#REF!</definedName>
    <definedName name="______vib02">#REF!</definedName>
    <definedName name="______vib03" localSheetId="0">#REF!</definedName>
    <definedName name="______vib03">#REF!</definedName>
    <definedName name="______vib04" localSheetId="0">#REF!</definedName>
    <definedName name="______vib04">#REF!</definedName>
    <definedName name="______vib05" localSheetId="0">#REF!</definedName>
    <definedName name="______vib05">#REF!</definedName>
    <definedName name="______vib06" localSheetId="0">#REF!</definedName>
    <definedName name="______vib06">#REF!</definedName>
    <definedName name="______vib07" localSheetId="0">#REF!</definedName>
    <definedName name="______vib07">#REF!</definedName>
    <definedName name="______wbs1" localSheetId="0">#REF!</definedName>
    <definedName name="______wbs1">#REF!</definedName>
    <definedName name="______wbs2" localSheetId="0">#REF!</definedName>
    <definedName name="______wbs2">#REF!</definedName>
    <definedName name="______WIR1">#N/A</definedName>
    <definedName name="______xlfn.BAHTTEXT">#NAME?</definedName>
    <definedName name="______xlnm.Print_Area_1">"$#REF!.$A$1:$R$62"</definedName>
    <definedName name="______xlnm.Print_Area_2">"$#REF!.$A$1:$Q$62"</definedName>
    <definedName name="______xlnm.Print_Titles_1">"$#REF!.$A$1:$AMJ$5"</definedName>
    <definedName name="______xlnm.Print_Titles_2">"$#REF!.$A$1:$AMJ$5"</definedName>
    <definedName name="_____1" localSheetId="0" hidden="1">{"'Sheet1'!$L$16"}</definedName>
    <definedName name="_____1" localSheetId="1" hidden="1">{"'Sheet1'!$L$16"}</definedName>
    <definedName name="_____1" localSheetId="7" hidden="1">{"'Sheet1'!$L$16"}</definedName>
    <definedName name="_____1" hidden="1">{"'Sheet1'!$L$16"}</definedName>
    <definedName name="_____2" localSheetId="0" hidden="1">{"'Sheet1'!$L$16"}</definedName>
    <definedName name="_____2" localSheetId="1" hidden="1">{"'Sheet1'!$L$16"}</definedName>
    <definedName name="_____2" localSheetId="7" hidden="1">{"'Sheet1'!$L$16"}</definedName>
    <definedName name="_____2" hidden="1">{"'Sheet1'!$L$16"}</definedName>
    <definedName name="_____a1" localSheetId="0" hidden="1">{#N/A,#N/A,FALSE,"sum";#N/A,#N/A,FALSE,"MARTV";#N/A,#N/A,FALSE,"APRTV"}</definedName>
    <definedName name="_____a1" localSheetId="1" hidden="1">{#N/A,#N/A,FALSE,"sum";#N/A,#N/A,FALSE,"MARTV";#N/A,#N/A,FALSE,"APRTV"}</definedName>
    <definedName name="_____a1" localSheetId="7" hidden="1">{#N/A,#N/A,FALSE,"sum";#N/A,#N/A,FALSE,"MARTV";#N/A,#N/A,FALSE,"APRTV"}</definedName>
    <definedName name="_____a1" hidden="1">{#N/A,#N/A,FALSE,"sum";#N/A,#N/A,FALSE,"MARTV";#N/A,#N/A,FALSE,"APRTV"}</definedName>
    <definedName name="_____a10" localSheetId="0">{"'Sheet1'!$L$16"}</definedName>
    <definedName name="_____a10" localSheetId="1">{"'Sheet1'!$L$16"}</definedName>
    <definedName name="_____a10" localSheetId="7">{"'Sheet1'!$L$16"}</definedName>
    <definedName name="_____a10">{"'Sheet1'!$L$16"}</definedName>
    <definedName name="_____a11" localSheetId="0">{"'Sheet1'!$L$16"}</definedName>
    <definedName name="_____a11" localSheetId="1">{"'Sheet1'!$L$16"}</definedName>
    <definedName name="_____a11" localSheetId="7">{"'Sheet1'!$L$16"}</definedName>
    <definedName name="_____a11">{"'Sheet1'!$L$16"}</definedName>
    <definedName name="_____a12" localSheetId="0">{"'Sheet1'!$L$16"}</definedName>
    <definedName name="_____a12" localSheetId="1">{"'Sheet1'!$L$16"}</definedName>
    <definedName name="_____a12" localSheetId="7">{"'Sheet1'!$L$16"}</definedName>
    <definedName name="_____a12">{"'Sheet1'!$L$16"}</definedName>
    <definedName name="_____a129" localSheetId="0">{"Offgrid",#N/A,FALSE,"OFFGRID";"Region",#N/A,FALSE,"REGION";"Offgrid -2",#N/A,FALSE,"OFFGRID";"WTP",#N/A,FALSE,"WTP";"WTP -2",#N/A,FALSE,"WTP";"Project",#N/A,FALSE,"PROJECT";"Summary -2",#N/A,FALSE,"SUMMARY"}</definedName>
    <definedName name="_____a129" localSheetId="1">{"Offgrid",#N/A,FALSE,"OFFGRID";"Region",#N/A,FALSE,"REGION";"Offgrid -2",#N/A,FALSE,"OFFGRID";"WTP",#N/A,FALSE,"WTP";"WTP -2",#N/A,FALSE,"WTP";"Project",#N/A,FALSE,"PROJECT";"Summary -2",#N/A,FALSE,"SUMMARY"}</definedName>
    <definedName name="_____a129" localSheetId="7">{"Offgrid",#N/A,FALSE,"OFFGRID";"Region",#N/A,FALSE,"REGION";"Offgrid -2",#N/A,FALSE,"OFFGRID";"WTP",#N/A,FALSE,"WTP";"WTP -2",#N/A,FALSE,"WTP";"Project",#N/A,FALSE,"PROJECT";"Summary -2",#N/A,FALSE,"SUMMARY"}</definedName>
    <definedName name="_____a129">{"Offgrid",#N/A,FALSE,"OFFGRID";"Region",#N/A,FALSE,"REGION";"Offgrid -2",#N/A,FALSE,"OFFGRID";"WTP",#N/A,FALSE,"WTP";"WTP -2",#N/A,FALSE,"WTP";"Project",#N/A,FALSE,"PROJECT";"Summary -2",#N/A,FALSE,"SUMMARY"}</definedName>
    <definedName name="_____a130" localSheetId="0">{"Offgrid",#N/A,FALSE,"OFFGRID";"Region",#N/A,FALSE,"REGION";"Offgrid -2",#N/A,FALSE,"OFFGRID";"WTP",#N/A,FALSE,"WTP";"WTP -2",#N/A,FALSE,"WTP";"Project",#N/A,FALSE,"PROJECT";"Summary -2",#N/A,FALSE,"SUMMARY"}</definedName>
    <definedName name="_____a130" localSheetId="1">{"Offgrid",#N/A,FALSE,"OFFGRID";"Region",#N/A,FALSE,"REGION";"Offgrid -2",#N/A,FALSE,"OFFGRID";"WTP",#N/A,FALSE,"WTP";"WTP -2",#N/A,FALSE,"WTP";"Project",#N/A,FALSE,"PROJECT";"Summary -2",#N/A,FALSE,"SUMMARY"}</definedName>
    <definedName name="_____a130" localSheetId="7">{"Offgrid",#N/A,FALSE,"OFFGRID";"Region",#N/A,FALSE,"REGION";"Offgrid -2",#N/A,FALSE,"OFFGRID";"WTP",#N/A,FALSE,"WTP";"WTP -2",#N/A,FALSE,"WTP";"Project",#N/A,FALSE,"PROJECT";"Summary -2",#N/A,FALSE,"SUMMARY"}</definedName>
    <definedName name="_____a130">{"Offgrid",#N/A,FALSE,"OFFGRID";"Region",#N/A,FALSE,"REGION";"Offgrid -2",#N/A,FALSE,"OFFGRID";"WTP",#N/A,FALSE,"WTP";"WTP -2",#N/A,FALSE,"WTP";"Project",#N/A,FALSE,"PROJECT";"Summary -2",#N/A,FALSE,"SUMMARY"}</definedName>
    <definedName name="_____a2" localSheetId="0">{"'Sheet1'!$L$16"}</definedName>
    <definedName name="_____a2" localSheetId="1">{"'Sheet1'!$L$16"}</definedName>
    <definedName name="_____a2" localSheetId="7">{"'Sheet1'!$L$16"}</definedName>
    <definedName name="_____a2">{"'Sheet1'!$L$16"}</definedName>
    <definedName name="_____a3" localSheetId="0">{"Offgrid",#N/A,FALSE,"OFFGRID";"Region",#N/A,FALSE,"REGION";"Offgrid -2",#N/A,FALSE,"OFFGRID";"WTP",#N/A,FALSE,"WTP";"WTP -2",#N/A,FALSE,"WTP";"Project",#N/A,FALSE,"PROJECT";"Summary -2",#N/A,FALSE,"SUMMARY"}</definedName>
    <definedName name="_____a3" localSheetId="1">{"Offgrid",#N/A,FALSE,"OFFGRID";"Region",#N/A,FALSE,"REGION";"Offgrid -2",#N/A,FALSE,"OFFGRID";"WTP",#N/A,FALSE,"WTP";"WTP -2",#N/A,FALSE,"WTP";"Project",#N/A,FALSE,"PROJECT";"Summary -2",#N/A,FALSE,"SUMMARY"}</definedName>
    <definedName name="_____a3" localSheetId="7">{"Offgrid",#N/A,FALSE,"OFFGRID";"Region",#N/A,FALSE,"REGION";"Offgrid -2",#N/A,FALSE,"OFFGRID";"WTP",#N/A,FALSE,"WTP";"WTP -2",#N/A,FALSE,"WTP";"Project",#N/A,FALSE,"PROJECT";"Summary -2",#N/A,FALSE,"SUMMARY"}</definedName>
    <definedName name="_____a3">{"Offgrid",#N/A,FALSE,"OFFGRID";"Region",#N/A,FALSE,"REGION";"Offgrid -2",#N/A,FALSE,"OFFGRID";"WTP",#N/A,FALSE,"WTP";"WTP -2",#N/A,FALSE,"WTP";"Project",#N/A,FALSE,"PROJECT";"Summary -2",#N/A,FALSE,"SUMMARY"}</definedName>
    <definedName name="_____a4" localSheetId="0">{"'Sheet1'!$L$16"}</definedName>
    <definedName name="_____a4" localSheetId="1">{"'Sheet1'!$L$16"}</definedName>
    <definedName name="_____a4" localSheetId="7">{"'Sheet1'!$L$16"}</definedName>
    <definedName name="_____a4">{"'Sheet1'!$L$16"}</definedName>
    <definedName name="_____a5" localSheetId="0">{"'Sheet1'!$L$16"}</definedName>
    <definedName name="_____a5" localSheetId="1">{"'Sheet1'!$L$16"}</definedName>
    <definedName name="_____a5" localSheetId="7">{"'Sheet1'!$L$16"}</definedName>
    <definedName name="_____a5">{"'Sheet1'!$L$16"}</definedName>
    <definedName name="_____a7" localSheetId="0">{"'Sheet1'!$L$16"}</definedName>
    <definedName name="_____a7" localSheetId="1">{"'Sheet1'!$L$16"}</definedName>
    <definedName name="_____a7" localSheetId="7">{"'Sheet1'!$L$16"}</definedName>
    <definedName name="_____a7">{"'Sheet1'!$L$16"}</definedName>
    <definedName name="_____a8" localSheetId="0">{"'Sheet1'!$L$16"}</definedName>
    <definedName name="_____a8" localSheetId="1">{"'Sheet1'!$L$16"}</definedName>
    <definedName name="_____a8" localSheetId="7">{"'Sheet1'!$L$16"}</definedName>
    <definedName name="_____a8">{"'Sheet1'!$L$16"}</definedName>
    <definedName name="_____a9" localSheetId="0">{"'Sheet1'!$L$16"}</definedName>
    <definedName name="_____a9" localSheetId="1">{"'Sheet1'!$L$16"}</definedName>
    <definedName name="_____a9" localSheetId="7">{"'Sheet1'!$L$16"}</definedName>
    <definedName name="_____a9">{"'Sheet1'!$L$16"}</definedName>
    <definedName name="_____agt03" localSheetId="0">#REF!</definedName>
    <definedName name="_____agt03" localSheetId="1">#REF!</definedName>
    <definedName name="_____agt03">#REF!</definedName>
    <definedName name="_____apr04" localSheetId="0">#REF!</definedName>
    <definedName name="_____apr04" localSheetId="1">#REF!</definedName>
    <definedName name="_____apr04">#REF!</definedName>
    <definedName name="_____art25" localSheetId="0">#REF!</definedName>
    <definedName name="_____art25" localSheetId="1">#REF!</definedName>
    <definedName name="_____art25">#REF!</definedName>
    <definedName name="_____BAC1" localSheetId="0">#REF!</definedName>
    <definedName name="_____BAC1">#REF!</definedName>
    <definedName name="_____BAC2" localSheetId="0">#REF!</definedName>
    <definedName name="_____BAC2">#REF!</definedName>
    <definedName name="_____BAC3" localSheetId="0">#REF!</definedName>
    <definedName name="_____BAC3">#REF!</definedName>
    <definedName name="_____BAC4" localSheetId="0">#REF!</definedName>
    <definedName name="_____BAC4">#REF!</definedName>
    <definedName name="_____bad12" localSheetId="0">#REF!</definedName>
    <definedName name="_____bad12">#REF!</definedName>
    <definedName name="_____Bal02" localSheetId="0">#REF!</definedName>
    <definedName name="_____Bal02">#REF!</definedName>
    <definedName name="_____BG12" localSheetId="0">{"'Sheet1'!$L$16"}</definedName>
    <definedName name="_____BG12" localSheetId="1">{"'Sheet1'!$L$16"}</definedName>
    <definedName name="_____BG12" localSheetId="7">{"'Sheet1'!$L$16"}</definedName>
    <definedName name="_____BG12">{"'Sheet1'!$L$16"}</definedName>
    <definedName name="_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_BTM1" localSheetId="0">#REF!</definedName>
    <definedName name="_____BTM1" localSheetId="1">#REF!</definedName>
    <definedName name="_____BTM1">#REF!</definedName>
    <definedName name="_____BTM11" localSheetId="0">#REF!</definedName>
    <definedName name="_____BTM11">#REF!</definedName>
    <definedName name="_____BTM13" localSheetId="0">#REF!</definedName>
    <definedName name="_____BTM13">#REF!</definedName>
    <definedName name="_____BTM15" localSheetId="0">#REF!</definedName>
    <definedName name="_____BTM15">#REF!</definedName>
    <definedName name="_____BTM3" localSheetId="0">#REF!</definedName>
    <definedName name="_____BTM3">#REF!</definedName>
    <definedName name="_____BTM5" localSheetId="0">#REF!</definedName>
    <definedName name="_____BTM5">#REF!</definedName>
    <definedName name="_____BTM7" localSheetId="0">#REF!</definedName>
    <definedName name="_____BTM7">#REF!</definedName>
    <definedName name="_____BTM9" localSheetId="0">#REF!</definedName>
    <definedName name="_____BTM9">#REF!</definedName>
    <definedName name="_____CAT1">"#N/A"</definedName>
    <definedName name="_____CAT2">"#N/A"</definedName>
    <definedName name="_____CN1" localSheetId="0">{"'Sheet1'!$L$16"}</definedName>
    <definedName name="_____CN1" localSheetId="1">{"'Sheet1'!$L$16"}</definedName>
    <definedName name="_____CN1" localSheetId="7">{"'Sheet1'!$L$16"}</definedName>
    <definedName name="_____CN1">{"'Sheet1'!$L$16"}</definedName>
    <definedName name="_____CON1" localSheetId="0">#REF!</definedName>
    <definedName name="_____CON1">#REF!</definedName>
    <definedName name="_____CON2" localSheetId="0">#REF!</definedName>
    <definedName name="_____CON2">#REF!</definedName>
    <definedName name="_____d1500" localSheetId="0">{"'Sheet1'!$L$16"}</definedName>
    <definedName name="_____d1500" localSheetId="1">{"'Sheet1'!$L$16"}</definedName>
    <definedName name="_____d1500" localSheetId="7">{"'Sheet1'!$L$16"}</definedName>
    <definedName name="_____d1500">{"'Sheet1'!$L$16"}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64" localSheetId="0">#REF!</definedName>
    <definedName name="_____DAT64">#REF!</definedName>
    <definedName name="_____DAT7" localSheetId="0">#REF!</definedName>
    <definedName name="_____DAT7">#REF!</definedName>
    <definedName name="_____DAT74" localSheetId="0">#REF!</definedName>
    <definedName name="_____DAT74">#REF!</definedName>
    <definedName name="_____DAT8" localSheetId="0">#REF!</definedName>
    <definedName name="_____DAT8">#REF!</definedName>
    <definedName name="_____DAT82" localSheetId="0">#REF!</definedName>
    <definedName name="_____DAT82">#REF!</definedName>
    <definedName name="_____DAT9" localSheetId="0">#REF!</definedName>
    <definedName name="_____DAT9">#REF!</definedName>
    <definedName name="_____DON1" localSheetId="0">#REF!</definedName>
    <definedName name="_____DON1">#REF!</definedName>
    <definedName name="_____DON2" localSheetId="0">#REF!</definedName>
    <definedName name="_____DON2">#REF!</definedName>
    <definedName name="_____DON3" localSheetId="0">#REF!</definedName>
    <definedName name="_____DON3">#REF!</definedName>
    <definedName name="_____DON4" localSheetId="0">#REF!</definedName>
    <definedName name="_____DON4">#REF!</definedName>
    <definedName name="_____Excel_BuiltIn_Print_Area_1" localSheetId="0">#REF!</definedName>
    <definedName name="_____Excel_BuiltIn_Print_Area_1">#REF!</definedName>
    <definedName name="_____F1" localSheetId="0">{"'Sheet1'!$L$16"}</definedName>
    <definedName name="_____F1" localSheetId="1">{"'Sheet1'!$L$16"}</definedName>
    <definedName name="_____F1" localSheetId="7">{"'Sheet1'!$L$16"}</definedName>
    <definedName name="_____F1">{"'Sheet1'!$L$16"}</definedName>
    <definedName name="_____f4" localSheetId="0">{#N/A,#N/A,FALSE,"Aging Summary";#N/A,#N/A,FALSE,"Ratio Analysis";#N/A,#N/A,FALSE,"Test 120 Day Accts";#N/A,#N/A,FALSE,"Tickmarks"}</definedName>
    <definedName name="_____f4" localSheetId="1">{#N/A,#N/A,FALSE,"Aging Summary";#N/A,#N/A,FALSE,"Ratio Analysis";#N/A,#N/A,FALSE,"Test 120 Day Accts";#N/A,#N/A,FALSE,"Tickmarks"}</definedName>
    <definedName name="_____f4" localSheetId="7">{#N/A,#N/A,FALSE,"Aging Summary";#N/A,#N/A,FALSE,"Ratio Analysis";#N/A,#N/A,FALSE,"Test 120 Day Accts";#N/A,#N/A,FALSE,"Tickmarks"}</definedName>
    <definedName name="_____f4">{#N/A,#N/A,FALSE,"Aging Summary";#N/A,#N/A,FALSE,"Ratio Analysis";#N/A,#N/A,FALSE,"Test 120 Day Accts";#N/A,#N/A,FALSE,"Tickmarks"}</definedName>
    <definedName name="_____f5" localSheetId="0">{"'Sheet1'!$L$16"}</definedName>
    <definedName name="_____f5" localSheetId="1">{"'Sheet1'!$L$16"}</definedName>
    <definedName name="_____f5" localSheetId="7">{"'Sheet1'!$L$16"}</definedName>
    <definedName name="_____f5">{"'Sheet1'!$L$16"}</definedName>
    <definedName name="_____G666666">#REF!</definedName>
    <definedName name="_____gia2" localSheetId="0">#REF!</definedName>
    <definedName name="_____gia2">#REF!</definedName>
    <definedName name="_____Goi8" localSheetId="0">{"'Sheet1'!$L$16"}</definedName>
    <definedName name="_____Goi8" localSheetId="1">{"'Sheet1'!$L$16"}</definedName>
    <definedName name="_____Goi8" localSheetId="7">{"'Sheet1'!$L$16"}</definedName>
    <definedName name="_____Goi8">{"'Sheet1'!$L$16"}</definedName>
    <definedName name="_____H1" localSheetId="0">{#N/A,#N/A,FALSE,"TAX COMPUTATION";#N/A,#N/A,FALSE,"TAX SCHEDULE";#N/A,#N/A,FALSE,"ADDITIONS";#N/A,#N/A,FALSE,"W &amp; T"}</definedName>
    <definedName name="_____H1" localSheetId="1">{#N/A,#N/A,FALSE,"TAX COMPUTATION";#N/A,#N/A,FALSE,"TAX SCHEDULE";#N/A,#N/A,FALSE,"ADDITIONS";#N/A,#N/A,FALSE,"W &amp; T"}</definedName>
    <definedName name="_____H1" localSheetId="7">{#N/A,#N/A,FALSE,"TAX COMPUTATION";#N/A,#N/A,FALSE,"TAX SCHEDULE";#N/A,#N/A,FALSE,"ADDITIONS";#N/A,#N/A,FALSE,"W &amp; T"}</definedName>
    <definedName name="_____H1">{#N/A,#N/A,FALSE,"TAX COMPUTATION";#N/A,#N/A,FALSE,"TAX SCHEDULE";#N/A,#N/A,FALSE,"ADDITIONS";#N/A,#N/A,FALSE,"W &amp; T"}</definedName>
    <definedName name="_____HAT1" localSheetId="0">#REF!</definedName>
    <definedName name="_____HAT1" localSheetId="1">#REF!</definedName>
    <definedName name="_____HAT1">#REF!</definedName>
    <definedName name="_____HAT10" localSheetId="0">#REF!</definedName>
    <definedName name="_____HAT10">#REF!</definedName>
    <definedName name="_____HAT11" localSheetId="0">#REF!</definedName>
    <definedName name="_____HAT11">#REF!</definedName>
    <definedName name="_____HAT12" localSheetId="0">#REF!</definedName>
    <definedName name="_____HAT12">#REF!</definedName>
    <definedName name="_____HAT13" localSheetId="0">#REF!</definedName>
    <definedName name="_____HAT13">#REF!</definedName>
    <definedName name="_____HAT14" localSheetId="0">#REF!</definedName>
    <definedName name="_____HAT14">#REF!</definedName>
    <definedName name="_____HAT15" localSheetId="0">#REF!</definedName>
    <definedName name="_____HAT15">#REF!</definedName>
    <definedName name="_____HAT2" localSheetId="0">#REF!</definedName>
    <definedName name="_____HAT2">#REF!</definedName>
    <definedName name="_____HAT3" localSheetId="0">#REF!</definedName>
    <definedName name="_____HAT3">#REF!</definedName>
    <definedName name="_____HAT4" localSheetId="0">#REF!</definedName>
    <definedName name="_____HAT4">#REF!</definedName>
    <definedName name="_____HAT5" localSheetId="0">#REF!</definedName>
    <definedName name="_____HAT5">#REF!</definedName>
    <definedName name="_____HAT6" localSheetId="0">#REF!</definedName>
    <definedName name="_____HAT6">#REF!</definedName>
    <definedName name="_____HAT7" localSheetId="0">#REF!</definedName>
    <definedName name="_____HAT7">#REF!</definedName>
    <definedName name="_____HAT8" localSheetId="0">#REF!</definedName>
    <definedName name="_____HAT8">#REF!</definedName>
    <definedName name="_____HAT9" localSheetId="0">#REF!</definedName>
    <definedName name="_____HAT9">#REF!</definedName>
    <definedName name="_____HCM1" localSheetId="0">#REF!</definedName>
    <definedName name="_____HCM1">#REF!</definedName>
    <definedName name="_____HCM2" localSheetId="0">#REF!</definedName>
    <definedName name="_____HCM2">#REF!</definedName>
    <definedName name="_____HCM3" localSheetId="0">#REF!</definedName>
    <definedName name="_____HCM3">#REF!</definedName>
    <definedName name="_____HCM4" localSheetId="0">#REF!</definedName>
    <definedName name="_____HCM4">#REF!</definedName>
    <definedName name="_____HKQ2" localSheetId="0">#REF!</definedName>
    <definedName name="_____HKQ2">#REF!</definedName>
    <definedName name="_____hpp04" localSheetId="0">#REF!</definedName>
    <definedName name="_____hpp04">#REF!</definedName>
    <definedName name="_____hpp05" localSheetId="0">#REF!</definedName>
    <definedName name="_____hpp05">#REF!</definedName>
    <definedName name="_____hpp10" localSheetId="0">#REF!</definedName>
    <definedName name="_____hpp10">#REF!</definedName>
    <definedName name="_____hpp11" localSheetId="0">#REF!</definedName>
    <definedName name="_____hpp11">#REF!</definedName>
    <definedName name="_____hpp1203" localSheetId="0">#REF!</definedName>
    <definedName name="_____hpp1203">#REF!</definedName>
    <definedName name="_____huy1" localSheetId="0">{"'Sheet1'!$L$16"}</definedName>
    <definedName name="_____huy1" localSheetId="1">{"'Sheet1'!$L$16"}</definedName>
    <definedName name="_____huy1" localSheetId="7">{"'Sheet1'!$L$16"}</definedName>
    <definedName name="_____huy1">{"'Sheet1'!$L$16"}</definedName>
    <definedName name="_____jul03" localSheetId="0">#REF!</definedName>
    <definedName name="_____jul03">#REF!</definedName>
    <definedName name="_____JUM1" localSheetId="0">#REF!</definedName>
    <definedName name="_____JUM1">#REF!</definedName>
    <definedName name="_____JUM10" localSheetId="0">#REF!</definedName>
    <definedName name="_____JUM10">#REF!</definedName>
    <definedName name="_____JUM11" localSheetId="0">#REF!</definedName>
    <definedName name="_____JUM11">#REF!</definedName>
    <definedName name="_____JUM12" localSheetId="0">#REF!</definedName>
    <definedName name="_____JUM12">#REF!</definedName>
    <definedName name="_____JUM13" localSheetId="0">#REF!</definedName>
    <definedName name="_____JUM13">#REF!</definedName>
    <definedName name="_____JUM14" localSheetId="0">#REF!</definedName>
    <definedName name="_____JUM14">#REF!</definedName>
    <definedName name="_____JUM15" localSheetId="0">#REF!</definedName>
    <definedName name="_____JUM15">#REF!</definedName>
    <definedName name="_____JUM2" localSheetId="0">#REF!</definedName>
    <definedName name="_____JUM2">#REF!</definedName>
    <definedName name="_____JUM3" localSheetId="0">#REF!</definedName>
    <definedName name="_____JUM3">#REF!</definedName>
    <definedName name="_____JUM4" localSheetId="0">#REF!</definedName>
    <definedName name="_____JUM4">#REF!</definedName>
    <definedName name="_____JUM5" localSheetId="0">#REF!</definedName>
    <definedName name="_____JUM5">#REF!</definedName>
    <definedName name="_____JUM6" localSheetId="0">#REF!</definedName>
    <definedName name="_____JUM6">#REF!</definedName>
    <definedName name="_____JUM7" localSheetId="0">#REF!</definedName>
    <definedName name="_____JUM7">#REF!</definedName>
    <definedName name="_____JUM8" localSheetId="0">#REF!</definedName>
    <definedName name="_____JUM8">#REF!</definedName>
    <definedName name="_____JUM9" localSheetId="0">#REF!</definedName>
    <definedName name="_____JUM9">#REF!</definedName>
    <definedName name="_____jun03" localSheetId="0">#REF!</definedName>
    <definedName name="_____jun03">#REF!</definedName>
    <definedName name="_____kok101">"#N/A"</definedName>
    <definedName name="_____kok106">"#N/A"</definedName>
    <definedName name="_____kok5">"#N/A"</definedName>
    <definedName name="_____M2" localSheetId="0">{"'Sheet1'!$L$16"}</definedName>
    <definedName name="_____M2" localSheetId="1">{"'Sheet1'!$L$16"}</definedName>
    <definedName name="_____M2" localSheetId="7">{"'Sheet1'!$L$16"}</definedName>
    <definedName name="_____M2">{"'Sheet1'!$L$16"}</definedName>
    <definedName name="_____MAG1">#REF!</definedName>
    <definedName name="_____mar03" localSheetId="0">#REF!</definedName>
    <definedName name="_____mar03">#REF!</definedName>
    <definedName name="_____mei03" localSheetId="0">#REF!</definedName>
    <definedName name="_____mei03">#REF!</definedName>
    <definedName name="_____MEK1" localSheetId="0">#REF!</definedName>
    <definedName name="_____MEK1">#REF!</definedName>
    <definedName name="_____MEK2" localSheetId="0">#REF!</definedName>
    <definedName name="_____MEK2">#REF!</definedName>
    <definedName name="_____MEK3" localSheetId="0">#REF!</definedName>
    <definedName name="_____MEK3">#REF!</definedName>
    <definedName name="_____MEK4" localSheetId="0">#REF!</definedName>
    <definedName name="_____MEK4">#REF!</definedName>
    <definedName name="_____NET2" localSheetId="0">#REF!</definedName>
    <definedName name="_____NET2">#REF!</definedName>
    <definedName name="_____No21" localSheetId="0">#REF!</definedName>
    <definedName name="_____No21">#REF!</definedName>
    <definedName name="_____Not21" localSheetId="0">#REF!</definedName>
    <definedName name="_____Not21">#REF!</definedName>
    <definedName name="_____NSO2" localSheetId="0" hidden="1">{"'Sheet1'!$L$16"}</definedName>
    <definedName name="_____NSO2" localSheetId="1" hidden="1">{"'Sheet1'!$L$16"}</definedName>
    <definedName name="_____NSO2" localSheetId="7" hidden="1">{"'Sheet1'!$L$16"}</definedName>
    <definedName name="_____NSO2" hidden="1">{"'Sheet1'!$L$16"}</definedName>
    <definedName name="_____NSO3" localSheetId="0">{"'Sheet1'!$L$16"}</definedName>
    <definedName name="_____NSO3" localSheetId="1">{"'Sheet1'!$L$16"}</definedName>
    <definedName name="_____NSO3" localSheetId="7">{"'Sheet1'!$L$16"}</definedName>
    <definedName name="_____NSO3">{"'Sheet1'!$L$16"}</definedName>
    <definedName name="_____osp1" localSheetId="0">#REF!</definedName>
    <definedName name="_____osp1">#REF!</definedName>
    <definedName name="_____p4" localSheetId="0" hidden="1">{"'UIR'!$B$1:$U$37"}</definedName>
    <definedName name="_____p4" localSheetId="1" hidden="1">{"'UIR'!$B$1:$U$37"}</definedName>
    <definedName name="_____p4" localSheetId="7" hidden="1">{"'UIR'!$B$1:$U$37"}</definedName>
    <definedName name="_____p4" hidden="1">{"'UIR'!$B$1:$U$37"}</definedName>
    <definedName name="_____PA3" localSheetId="0">{"'Sheet1'!$L$16"}</definedName>
    <definedName name="_____PA3" localSheetId="1">{"'Sheet1'!$L$16"}</definedName>
    <definedName name="_____PA3" localSheetId="7">{"'Sheet1'!$L$16"}</definedName>
    <definedName name="_____PA3">{"'Sheet1'!$L$16"}</definedName>
    <definedName name="_____PL1" localSheetId="0">#REF!</definedName>
    <definedName name="_____PL1">#REF!</definedName>
    <definedName name="_____pm1" localSheetId="0">#REF!</definedName>
    <definedName name="_____pm1">#REF!</definedName>
    <definedName name="_____poc01" localSheetId="0">#REF!</definedName>
    <definedName name="_____poc01">#REF!</definedName>
    <definedName name="_____poc02" localSheetId="0">#REF!</definedName>
    <definedName name="_____poc02">#REF!</definedName>
    <definedName name="_____poc03" localSheetId="0">#REF!</definedName>
    <definedName name="_____poc03">#REF!</definedName>
    <definedName name="_____poc04" localSheetId="0">#REF!</definedName>
    <definedName name="_____poc04">#REF!</definedName>
    <definedName name="_____poc05" localSheetId="0">#REF!</definedName>
    <definedName name="_____poc05">#REF!</definedName>
    <definedName name="_____PPH25" localSheetId="0">#REF!</definedName>
    <definedName name="_____PPH25">#REF!</definedName>
    <definedName name="_____PPN1" localSheetId="0">#REF!</definedName>
    <definedName name="_____PPN1">#REF!</definedName>
    <definedName name="_____PPN2" localSheetId="0">#REF!</definedName>
    <definedName name="_____PPN2">#REF!</definedName>
    <definedName name="_____QUY4" localSheetId="0">{"'Sheet1'!$L$16"}</definedName>
    <definedName name="_____QUY4" localSheetId="1">{"'Sheet1'!$L$16"}</definedName>
    <definedName name="_____QUY4" localSheetId="7">{"'Sheet1'!$L$16"}</definedName>
    <definedName name="_____QUY4">{"'Sheet1'!$L$16"}</definedName>
    <definedName name="_____ref2">#REF!</definedName>
    <definedName name="_____RET06" localSheetId="0">#REF!</definedName>
    <definedName name="_____RET06">#REF!</definedName>
    <definedName name="_____SCL4" localSheetId="0">{"'Sheet1'!$L$16"}</definedName>
    <definedName name="_____SCL4" localSheetId="1">{"'Sheet1'!$L$16"}</definedName>
    <definedName name="_____SCL4" localSheetId="7">{"'Sheet1'!$L$16"}</definedName>
    <definedName name="_____SCL4">{"'Sheet1'!$L$16"}</definedName>
    <definedName name="_____sto10" localSheetId="0">#REF!</definedName>
    <definedName name="_____sto10">#REF!</definedName>
    <definedName name="_____sto11" localSheetId="0">#REF!</definedName>
    <definedName name="_____sto11">#REF!</definedName>
    <definedName name="_____sum1" localSheetId="0">#REF!</definedName>
    <definedName name="_____sum1">#REF!</definedName>
    <definedName name="_____T01" localSheetId="0">#REF!</definedName>
    <definedName name="_____T01">#REF!</definedName>
    <definedName name="_____TB01" localSheetId="0">#REF!</definedName>
    <definedName name="_____TB01">#REF!</definedName>
    <definedName name="_____TB02" localSheetId="0">#REF!</definedName>
    <definedName name="_____TB02">#REF!</definedName>
    <definedName name="_____TB0902" localSheetId="0">#REF!</definedName>
    <definedName name="_____TB0902">#REF!</definedName>
    <definedName name="_____TB2002" localSheetId="0">#REF!</definedName>
    <definedName name="_____TB2002">#REF!</definedName>
    <definedName name="_____tk1111" localSheetId="0">#REF!</definedName>
    <definedName name="_____tk1111">#REF!</definedName>
    <definedName name="_____tk1112" localSheetId="0">#REF!</definedName>
    <definedName name="_____tk1112">#REF!</definedName>
    <definedName name="_____tk131" localSheetId="0">#REF!</definedName>
    <definedName name="_____tk131">#REF!</definedName>
    <definedName name="_____tk1321" localSheetId="0">#REF!</definedName>
    <definedName name="_____tk1321">#REF!</definedName>
    <definedName name="_____tk1331" localSheetId="0">#REF!</definedName>
    <definedName name="_____tk1331">#REF!</definedName>
    <definedName name="_____tk139" localSheetId="0">#REF!</definedName>
    <definedName name="_____tk139">#REF!</definedName>
    <definedName name="_____tk141" localSheetId="0">#REF!</definedName>
    <definedName name="_____tk141">#REF!</definedName>
    <definedName name="_____tk142" localSheetId="0">#REF!</definedName>
    <definedName name="_____tk142">#REF!</definedName>
    <definedName name="_____tk144" localSheetId="0">#REF!</definedName>
    <definedName name="_____tk144">#REF!</definedName>
    <definedName name="_____tk152" localSheetId="0">#REF!</definedName>
    <definedName name="_____tk152">#REF!</definedName>
    <definedName name="_____tk153" localSheetId="0">#REF!</definedName>
    <definedName name="_____tk153">#REF!</definedName>
    <definedName name="_____tk154" localSheetId="0">#REF!</definedName>
    <definedName name="_____tk154">#REF!</definedName>
    <definedName name="_____tk155" localSheetId="0">#REF!</definedName>
    <definedName name="_____tk155">#REF!</definedName>
    <definedName name="_____tk159" localSheetId="0">#REF!</definedName>
    <definedName name="_____tk159">#REF!</definedName>
    <definedName name="_____tk1613" localSheetId="0">#REF!</definedName>
    <definedName name="_____tk1613">#REF!</definedName>
    <definedName name="_____tk1794" localSheetId="0">#REF!</definedName>
    <definedName name="_____tk1794">#REF!</definedName>
    <definedName name="_____tk1983" localSheetId="0">#REF!</definedName>
    <definedName name="_____tk1983">#REF!</definedName>
    <definedName name="_____tk214" localSheetId="0">#REF!</definedName>
    <definedName name="_____tk214">#REF!</definedName>
    <definedName name="_____tk3331" localSheetId="0">#REF!</definedName>
    <definedName name="_____tk3331">#REF!</definedName>
    <definedName name="_____tk334" localSheetId="0">#REF!</definedName>
    <definedName name="_____tk334">#REF!</definedName>
    <definedName name="_____tk335" localSheetId="0">#REF!</definedName>
    <definedName name="_____tk335">#REF!</definedName>
    <definedName name="_____tk336" localSheetId="0">#REF!</definedName>
    <definedName name="_____tk336">#REF!</definedName>
    <definedName name="_____tk3384" localSheetId="0">#REF!</definedName>
    <definedName name="_____tk3384">#REF!</definedName>
    <definedName name="_____tk341" localSheetId="0">#REF!</definedName>
    <definedName name="_____tk341">#REF!</definedName>
    <definedName name="_____tk344" localSheetId="0">#REF!</definedName>
    <definedName name="_____tk344">#REF!</definedName>
    <definedName name="_____tk413" localSheetId="0">#REF!</definedName>
    <definedName name="_____tk413">#REF!</definedName>
    <definedName name="_____tk4211" localSheetId="0">#REF!</definedName>
    <definedName name="_____tk4211">#REF!</definedName>
    <definedName name="_____tk4212" localSheetId="0">#REF!</definedName>
    <definedName name="_____tk4212">#REF!</definedName>
    <definedName name="_____tk511" localSheetId="0">#REF!</definedName>
    <definedName name="_____tk511">#REF!</definedName>
    <definedName name="_____tk621" localSheetId="0">#REF!</definedName>
    <definedName name="_____tk621">#REF!</definedName>
    <definedName name="_____tk627" localSheetId="0">#REF!</definedName>
    <definedName name="_____tk627">#REF!</definedName>
    <definedName name="_____tk632" localSheetId="0">#REF!</definedName>
    <definedName name="_____tk632">#REF!</definedName>
    <definedName name="_____tk641" localSheetId="0">#REF!</definedName>
    <definedName name="_____tk641">#REF!</definedName>
    <definedName name="_____tk642" localSheetId="0">#REF!</definedName>
    <definedName name="_____tk642">#REF!</definedName>
    <definedName name="_____tk711" localSheetId="0">#REF!</definedName>
    <definedName name="_____tk711">#REF!</definedName>
    <definedName name="_____tk721" localSheetId="0">#REF!</definedName>
    <definedName name="_____tk721">#REF!</definedName>
    <definedName name="_____tk811" localSheetId="0">#REF!</definedName>
    <definedName name="_____tk811">#REF!</definedName>
    <definedName name="_____tk821" localSheetId="0">#REF!</definedName>
    <definedName name="_____tk821">#REF!</definedName>
    <definedName name="_____tk911" localSheetId="0">#REF!</definedName>
    <definedName name="_____tk911">#REF!</definedName>
    <definedName name="_____TM02" localSheetId="0">#REF!</definedName>
    <definedName name="_____TM02">#REF!</definedName>
    <definedName name="_____TPM15" localSheetId="0">#REF!</definedName>
    <definedName name="_____TPM15">#REF!</definedName>
    <definedName name="_____TR1" localSheetId="0">#REF!</definedName>
    <definedName name="_____TR1">#REF!</definedName>
    <definedName name="_____TR2" localSheetId="0">#REF!</definedName>
    <definedName name="_____TR2">#REF!</definedName>
    <definedName name="_____TR3" localSheetId="0">#REF!</definedName>
    <definedName name="_____TR3">#REF!</definedName>
    <definedName name="_____TR4" localSheetId="0">#REF!</definedName>
    <definedName name="_____TR4">#REF!</definedName>
    <definedName name="_____TTM1" localSheetId="0">#REF!</definedName>
    <definedName name="_____TTM1">#REF!</definedName>
    <definedName name="_____TTM10" localSheetId="0">#REF!</definedName>
    <definedName name="_____TTM10">#REF!</definedName>
    <definedName name="_____TTM11" localSheetId="0">#REF!</definedName>
    <definedName name="_____TTM11">#REF!</definedName>
    <definedName name="_____TTM12" localSheetId="0">#REF!</definedName>
    <definedName name="_____TTM12">#REF!</definedName>
    <definedName name="_____TTM13" localSheetId="0">#REF!</definedName>
    <definedName name="_____TTM13">#REF!</definedName>
    <definedName name="_____TTM14" localSheetId="0">#REF!</definedName>
    <definedName name="_____TTM14">#REF!</definedName>
    <definedName name="_____TTM15" localSheetId="0">#REF!</definedName>
    <definedName name="_____TTM15">#REF!</definedName>
    <definedName name="_____TTM2" localSheetId="0">#REF!</definedName>
    <definedName name="_____TTM2">#REF!</definedName>
    <definedName name="_____TTM3" localSheetId="0">#REF!</definedName>
    <definedName name="_____TTM3">#REF!</definedName>
    <definedName name="_____TTM4" localSheetId="0">#REF!</definedName>
    <definedName name="_____TTM4">#REF!</definedName>
    <definedName name="_____TTM5" localSheetId="0">#REF!</definedName>
    <definedName name="_____TTM5">#REF!</definedName>
    <definedName name="_____TTM6" localSheetId="0">#REF!</definedName>
    <definedName name="_____TTM6">#REF!</definedName>
    <definedName name="_____TTM7" localSheetId="0">#REF!</definedName>
    <definedName name="_____TTM7">#REF!</definedName>
    <definedName name="_____TTM8" localSheetId="0">#REF!</definedName>
    <definedName name="_____TTM8">#REF!</definedName>
    <definedName name="_____TTM9" localSheetId="0">#REF!</definedName>
    <definedName name="_____TTM9">#REF!</definedName>
    <definedName name="_____vib01" localSheetId="0">#REF!</definedName>
    <definedName name="_____vib01">#REF!</definedName>
    <definedName name="_____vib02" localSheetId="0">#REF!</definedName>
    <definedName name="_____vib02">#REF!</definedName>
    <definedName name="_____vib03" localSheetId="0">#REF!</definedName>
    <definedName name="_____vib03">#REF!</definedName>
    <definedName name="_____vib04" localSheetId="0">#REF!</definedName>
    <definedName name="_____vib04">#REF!</definedName>
    <definedName name="_____vib05" localSheetId="0">#REF!</definedName>
    <definedName name="_____vib05">#REF!</definedName>
    <definedName name="_____vib06" localSheetId="0">#REF!</definedName>
    <definedName name="_____vib06">#REF!</definedName>
    <definedName name="_____vib07" localSheetId="0">#REF!</definedName>
    <definedName name="_____vib07">#REF!</definedName>
    <definedName name="_____w5" localSheetId="0" hidden="1">#REF!</definedName>
    <definedName name="_____w5" hidden="1">#REF!</definedName>
    <definedName name="_____wbs1" localSheetId="0">#REF!</definedName>
    <definedName name="_____wbs1">#REF!</definedName>
    <definedName name="_____wbs2" localSheetId="0">#REF!</definedName>
    <definedName name="_____wbs2">#REF!</definedName>
    <definedName name="_____WIR1">#N/A</definedName>
    <definedName name="_____xlfn.BAHTTEXT">#NAME?</definedName>
    <definedName name="_____xlnm.Print_Area_1">"$#REF!.$A$1:$R$62"</definedName>
    <definedName name="_____xlnm.Print_Area_2">"$#REF!.$A$1:$Q$62"</definedName>
    <definedName name="_____xlnm.Print_Titles_1">"$#REF!.$A$1:$AMJ$5"</definedName>
    <definedName name="_____xlnm.Print_Titles_2">"$#REF!.$A$1:$AMJ$5"</definedName>
    <definedName name="____a1" localSheetId="0" hidden="1">{#N/A,#N/A,FALSE,"sum";#N/A,#N/A,FALSE,"MARTV";#N/A,#N/A,FALSE,"APRTV"}</definedName>
    <definedName name="____a1" localSheetId="1" hidden="1">{#N/A,#N/A,FALSE,"sum";#N/A,#N/A,FALSE,"MARTV";#N/A,#N/A,FALSE,"APRTV"}</definedName>
    <definedName name="____a1" localSheetId="7" hidden="1">{#N/A,#N/A,FALSE,"sum";#N/A,#N/A,FALSE,"MARTV";#N/A,#N/A,FALSE,"APRTV"}</definedName>
    <definedName name="____a1" hidden="1">{#N/A,#N/A,FALSE,"sum";#N/A,#N/A,FALSE,"MARTV";#N/A,#N/A,FALSE,"APRTV"}</definedName>
    <definedName name="____a10" localSheetId="0">{"'Sheet1'!$L$16"}</definedName>
    <definedName name="____a10" localSheetId="1">{"'Sheet1'!$L$16"}</definedName>
    <definedName name="____a10" localSheetId="7">{"'Sheet1'!$L$16"}</definedName>
    <definedName name="____a10">{"'Sheet1'!$L$16"}</definedName>
    <definedName name="____a11" localSheetId="0">{"'Sheet1'!$L$16"}</definedName>
    <definedName name="____a11" localSheetId="1">{"'Sheet1'!$L$16"}</definedName>
    <definedName name="____a11" localSheetId="7">{"'Sheet1'!$L$16"}</definedName>
    <definedName name="____a11">{"'Sheet1'!$L$16"}</definedName>
    <definedName name="____a12" localSheetId="0">{"'Sheet1'!$L$16"}</definedName>
    <definedName name="____a12" localSheetId="1">{"'Sheet1'!$L$16"}</definedName>
    <definedName name="____a12" localSheetId="7">{"'Sheet1'!$L$16"}</definedName>
    <definedName name="____a12">{"'Sheet1'!$L$16"}</definedName>
    <definedName name="____a129" localSheetId="0">{"Offgrid",#N/A,FALSE,"OFFGRID";"Region",#N/A,FALSE,"REGION";"Offgrid -2",#N/A,FALSE,"OFFGRID";"WTP",#N/A,FALSE,"WTP";"WTP -2",#N/A,FALSE,"WTP";"Project",#N/A,FALSE,"PROJECT";"Summary -2",#N/A,FALSE,"SUMMARY"}</definedName>
    <definedName name="____a129" localSheetId="1">{"Offgrid",#N/A,FALSE,"OFFGRID";"Region",#N/A,FALSE,"REGION";"Offgrid -2",#N/A,FALSE,"OFFGRID";"WTP",#N/A,FALSE,"WTP";"WTP -2",#N/A,FALSE,"WTP";"Project",#N/A,FALSE,"PROJECT";"Summary -2",#N/A,FALSE,"SUMMARY"}</definedName>
    <definedName name="____a129" localSheetId="7">{"Offgrid",#N/A,FALSE,"OFFGRID";"Region",#N/A,FALSE,"REGION";"Offgrid -2",#N/A,FALSE,"OFFGRID";"WTP",#N/A,FALSE,"WTP";"WTP -2",#N/A,FALSE,"WTP";"Project",#N/A,FALSE,"PROJECT";"Summary -2",#N/A,FALSE,"SUMMARY"}</definedName>
    <definedName name="____a129">{"Offgrid",#N/A,FALSE,"OFFGRID";"Region",#N/A,FALSE,"REGION";"Offgrid -2",#N/A,FALSE,"OFFGRID";"WTP",#N/A,FALSE,"WTP";"WTP -2",#N/A,FALSE,"WTP";"Project",#N/A,FALSE,"PROJECT";"Summary -2",#N/A,FALSE,"SUMMARY"}</definedName>
    <definedName name="____a130" localSheetId="0">{"Offgrid",#N/A,FALSE,"OFFGRID";"Region",#N/A,FALSE,"REGION";"Offgrid -2",#N/A,FALSE,"OFFGRID";"WTP",#N/A,FALSE,"WTP";"WTP -2",#N/A,FALSE,"WTP";"Project",#N/A,FALSE,"PROJECT";"Summary -2",#N/A,FALSE,"SUMMARY"}</definedName>
    <definedName name="____a130" localSheetId="1">{"Offgrid",#N/A,FALSE,"OFFGRID";"Region",#N/A,FALSE,"REGION";"Offgrid -2",#N/A,FALSE,"OFFGRID";"WTP",#N/A,FALSE,"WTP";"WTP -2",#N/A,FALSE,"WTP";"Project",#N/A,FALSE,"PROJECT";"Summary -2",#N/A,FALSE,"SUMMARY"}</definedName>
    <definedName name="____a130" localSheetId="7">{"Offgrid",#N/A,FALSE,"OFFGRID";"Region",#N/A,FALSE,"REGION";"Offgrid -2",#N/A,FALSE,"OFFGRID";"WTP",#N/A,FALSE,"WTP";"WTP -2",#N/A,FALSE,"WTP";"Project",#N/A,FALSE,"PROJECT";"Summary -2",#N/A,FALSE,"SUMMARY"}</definedName>
    <definedName name="____a130">{"Offgrid",#N/A,FALSE,"OFFGRID";"Region",#N/A,FALSE,"REGION";"Offgrid -2",#N/A,FALSE,"OFFGRID";"WTP",#N/A,FALSE,"WTP";"WTP -2",#N/A,FALSE,"WTP";"Project",#N/A,FALSE,"PROJECT";"Summary -2",#N/A,FALSE,"SUMMARY"}</definedName>
    <definedName name="____A152000">#REF!</definedName>
    <definedName name="____A191000" localSheetId="0">#REF!</definedName>
    <definedName name="____A191000" localSheetId="1">#REF!</definedName>
    <definedName name="____A191000">#REF!</definedName>
    <definedName name="____a2" localSheetId="0">{"'Sheet1'!$L$16"}</definedName>
    <definedName name="____a2" localSheetId="1">{"'Sheet1'!$L$16"}</definedName>
    <definedName name="____a2" localSheetId="7">{"'Sheet1'!$L$16"}</definedName>
    <definedName name="____a2">{"'Sheet1'!$L$16"}</definedName>
    <definedName name="____a3" localSheetId="0">{"Offgrid",#N/A,FALSE,"OFFGRID";"Region",#N/A,FALSE,"REGION";"Offgrid -2",#N/A,FALSE,"OFFGRID";"WTP",#N/A,FALSE,"WTP";"WTP -2",#N/A,FALSE,"WTP";"Project",#N/A,FALSE,"PROJECT";"Summary -2",#N/A,FALSE,"SUMMARY"}</definedName>
    <definedName name="____a3" localSheetId="1">{"Offgrid",#N/A,FALSE,"OFFGRID";"Region",#N/A,FALSE,"REGION";"Offgrid -2",#N/A,FALSE,"OFFGRID";"WTP",#N/A,FALSE,"WTP";"WTP -2",#N/A,FALSE,"WTP";"Project",#N/A,FALSE,"PROJECT";"Summary -2",#N/A,FALSE,"SUMMARY"}</definedName>
    <definedName name="____a3" localSheetId="7">{"Offgrid",#N/A,FALSE,"OFFGRID";"Region",#N/A,FALSE,"REGION";"Offgrid -2",#N/A,FALSE,"OFFGRID";"WTP",#N/A,FALSE,"WTP";"WTP -2",#N/A,FALSE,"WTP";"Project",#N/A,FALSE,"PROJECT";"Summary -2",#N/A,FALSE,"SUMMARY"}</definedName>
    <definedName name="____a3">{"Offgrid",#N/A,FALSE,"OFFGRID";"Region",#N/A,FALSE,"REGION";"Offgrid -2",#N/A,FALSE,"OFFGRID";"WTP",#N/A,FALSE,"WTP";"WTP -2",#N/A,FALSE,"WTP";"Project",#N/A,FALSE,"PROJECT";"Summary -2",#N/A,FALSE,"SUMMARY"}</definedName>
    <definedName name="____a4" localSheetId="0">{"'Sheet1'!$L$16"}</definedName>
    <definedName name="____a4" localSheetId="1">{"'Sheet1'!$L$16"}</definedName>
    <definedName name="____a4" localSheetId="7">{"'Sheet1'!$L$16"}</definedName>
    <definedName name="____a4">{"'Sheet1'!$L$16"}</definedName>
    <definedName name="____a5" localSheetId="0">{"'Sheet1'!$L$16"}</definedName>
    <definedName name="____a5" localSheetId="1">{"'Sheet1'!$L$16"}</definedName>
    <definedName name="____a5" localSheetId="7">{"'Sheet1'!$L$16"}</definedName>
    <definedName name="____a5">{"'Sheet1'!$L$16"}</definedName>
    <definedName name="____a7" localSheetId="0">{"'Sheet1'!$L$16"}</definedName>
    <definedName name="____a7" localSheetId="1">{"'Sheet1'!$L$16"}</definedName>
    <definedName name="____a7" localSheetId="7">{"'Sheet1'!$L$16"}</definedName>
    <definedName name="____a7">{"'Sheet1'!$L$16"}</definedName>
    <definedName name="____a8" localSheetId="0">{"'Sheet1'!$L$16"}</definedName>
    <definedName name="____a8" localSheetId="1">{"'Sheet1'!$L$16"}</definedName>
    <definedName name="____a8" localSheetId="7">{"'Sheet1'!$L$16"}</definedName>
    <definedName name="____a8">{"'Sheet1'!$L$16"}</definedName>
    <definedName name="____a9" localSheetId="0">{"'Sheet1'!$L$16"}</definedName>
    <definedName name="____a9" localSheetId="1">{"'Sheet1'!$L$16"}</definedName>
    <definedName name="____a9" localSheetId="7">{"'Sheet1'!$L$16"}</definedName>
    <definedName name="____a9">{"'Sheet1'!$L$16"}</definedName>
    <definedName name="____aa1" localSheetId="0">{#N/A,#N/A,TRUE,"Old - New P&amp;L";#N/A,#N/A,TRUE,"EBIT MMO - Total";#N/A,#N/A,TRUE,"MMO NE, CEE, ASIA, CAR";#N/A,#N/A,TRUE,"MMO LAT, MEA, AFR";#N/A,#N/A,TRUE,"NP growth";#N/A,#N/A,TRUE,"ER impact"}</definedName>
    <definedName name="____aa1" localSheetId="1">{#N/A,#N/A,TRUE,"Old - New P&amp;L";#N/A,#N/A,TRUE,"EBIT MMO - Total";#N/A,#N/A,TRUE,"MMO NE, CEE, ASIA, CAR";#N/A,#N/A,TRUE,"MMO LAT, MEA, AFR";#N/A,#N/A,TRUE,"NP growth";#N/A,#N/A,TRUE,"ER impact"}</definedName>
    <definedName name="____aa1" localSheetId="7">{#N/A,#N/A,TRUE,"Old - New P&amp;L";#N/A,#N/A,TRUE,"EBIT MMO - Total";#N/A,#N/A,TRUE,"MMO NE, CEE, ASIA, CAR";#N/A,#N/A,TRUE,"MMO LAT, MEA, AFR";#N/A,#N/A,TRUE,"NP growth";#N/A,#N/A,TRUE,"ER impact"}</definedName>
    <definedName name="____aa1">{#N/A,#N/A,TRUE,"Old - New P&amp;L";#N/A,#N/A,TRUE,"EBIT MMO - Total";#N/A,#N/A,TRUE,"MMO NE, CEE, ASIA, CAR";#N/A,#N/A,TRUE,"MMO LAT, MEA, AFR";#N/A,#N/A,TRUE,"NP growth";#N/A,#N/A,TRUE,"ER impact"}</definedName>
    <definedName name="____aa2" localSheetId="0">{#N/A,#N/A,TRUE,"Old - New P&amp;L";#N/A,#N/A,TRUE,"EBIT MMO - Total";#N/A,#N/A,TRUE,"MMO NE, CEE, ASIA, CAR";#N/A,#N/A,TRUE,"MMO LAT, MEA, AFR";#N/A,#N/A,TRUE,"NP growth";#N/A,#N/A,TRUE,"ER impact"}</definedName>
    <definedName name="____aa2" localSheetId="1">{#N/A,#N/A,TRUE,"Old - New P&amp;L";#N/A,#N/A,TRUE,"EBIT MMO - Total";#N/A,#N/A,TRUE,"MMO NE, CEE, ASIA, CAR";#N/A,#N/A,TRUE,"MMO LAT, MEA, AFR";#N/A,#N/A,TRUE,"NP growth";#N/A,#N/A,TRUE,"ER impact"}</definedName>
    <definedName name="____aa2" localSheetId="7">{#N/A,#N/A,TRUE,"Old - New P&amp;L";#N/A,#N/A,TRUE,"EBIT MMO - Total";#N/A,#N/A,TRUE,"MMO NE, CEE, ASIA, CAR";#N/A,#N/A,TRUE,"MMO LAT, MEA, AFR";#N/A,#N/A,TRUE,"NP growth";#N/A,#N/A,TRUE,"ER impact"}</definedName>
    <definedName name="____aa2">{#N/A,#N/A,TRUE,"Old - New P&amp;L";#N/A,#N/A,TRUE,"EBIT MMO - Total";#N/A,#N/A,TRUE,"MMO NE, CEE, ASIA, CAR";#N/A,#N/A,TRUE,"MMO LAT, MEA, AFR";#N/A,#N/A,TRUE,"NP growth";#N/A,#N/A,TRUE,"ER impact"}</definedName>
    <definedName name="____ADS7">NA()</definedName>
    <definedName name="____agt03" localSheetId="0">#REF!</definedName>
    <definedName name="____agt03" localSheetId="1">#REF!</definedName>
    <definedName name="____agt03">#REF!</definedName>
    <definedName name="____apr04" localSheetId="0">#REF!</definedName>
    <definedName name="____apr04" localSheetId="1">#REF!</definedName>
    <definedName name="____apr04">#REF!</definedName>
    <definedName name="____art25" localSheetId="0">#REF!</definedName>
    <definedName name="____art25" localSheetId="1">#REF!</definedName>
    <definedName name="____art25">#REF!</definedName>
    <definedName name="____BAC1" localSheetId="0">#REF!</definedName>
    <definedName name="____BAC1">#REF!</definedName>
    <definedName name="____BAC2" localSheetId="0">#REF!</definedName>
    <definedName name="____BAC2">#REF!</definedName>
    <definedName name="____BAC3" localSheetId="0">#REF!</definedName>
    <definedName name="____BAC3">#REF!</definedName>
    <definedName name="____BAC4" localSheetId="0">#REF!</definedName>
    <definedName name="____BAC4">#REF!</definedName>
    <definedName name="____BAC5" localSheetId="0">#REF!</definedName>
    <definedName name="____BAC5">#REF!</definedName>
    <definedName name="____BAC6" localSheetId="0">#REF!</definedName>
    <definedName name="____BAC6">#REF!</definedName>
    <definedName name="____bad12" localSheetId="0">#REF!</definedName>
    <definedName name="____bad12">#REF!</definedName>
    <definedName name="____Bal02" localSheetId="0">#REF!</definedName>
    <definedName name="____Bal02">#REF!</definedName>
    <definedName name="____BEL5" localSheetId="0">#REF!</definedName>
    <definedName name="____BEL5">#REF!</definedName>
    <definedName name="____BG12" localSheetId="0">{"'Sheet1'!$L$16"}</definedName>
    <definedName name="____BG12" localSheetId="1">{"'Sheet1'!$L$16"}</definedName>
    <definedName name="____BG12" localSheetId="7">{"'Sheet1'!$L$16"}</definedName>
    <definedName name="____BG12">{"'Sheet1'!$L$16"}</definedName>
    <definedName name="_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_BTM1" localSheetId="0">#REF!</definedName>
    <definedName name="____BTM1" localSheetId="1">#REF!</definedName>
    <definedName name="____BTM1">#REF!</definedName>
    <definedName name="____BTM11" localSheetId="0">#REF!</definedName>
    <definedName name="____BTM11">#REF!</definedName>
    <definedName name="____BTM13" localSheetId="0">#REF!</definedName>
    <definedName name="____BTM13">#REF!</definedName>
    <definedName name="____BTM15" localSheetId="0">#REF!</definedName>
    <definedName name="____BTM15">#REF!</definedName>
    <definedName name="____BTM3" localSheetId="0">#REF!</definedName>
    <definedName name="____BTM3">#REF!</definedName>
    <definedName name="____BTM5" localSheetId="0">#REF!</definedName>
    <definedName name="____BTM5">#REF!</definedName>
    <definedName name="____BTM7" localSheetId="0">#REF!</definedName>
    <definedName name="____BTM7">#REF!</definedName>
    <definedName name="____BTM9" localSheetId="0">#REF!</definedName>
    <definedName name="____BTM9">#REF!</definedName>
    <definedName name="____CD2" localSheetId="0">{"'Sheet1'!$L$16"}</definedName>
    <definedName name="____CD2" localSheetId="1">{"'Sheet1'!$L$16"}</definedName>
    <definedName name="____CD2" localSheetId="7">{"'Sheet1'!$L$16"}</definedName>
    <definedName name="____CD2">{"'Sheet1'!$L$16"}</definedName>
    <definedName name="____CHI13661">#REF!</definedName>
    <definedName name="____CON1" localSheetId="0">#REF!</definedName>
    <definedName name="____CON1">#REF!</definedName>
    <definedName name="____CON2" localSheetId="0">#REF!</definedName>
    <definedName name="____CON2">#REF!</definedName>
    <definedName name="____d1500" localSheetId="0">{"'Sheet1'!$L$16"}</definedName>
    <definedName name="____d1500" localSheetId="1">{"'Sheet1'!$L$16"}</definedName>
    <definedName name="____d1500" localSheetId="7">{"'Sheet1'!$L$16"}</definedName>
    <definedName name="____d1500">{"'Sheet1'!$L$16"}</definedName>
    <definedName name="____DAT1" localSheetId="0">#REF!</definedName>
    <definedName name="____DAT1">#REF!</definedName>
    <definedName name="____DAT1_10">NA()</definedName>
    <definedName name="____DAT1_11">NA()</definedName>
    <definedName name="____DAT1_12">NA()</definedName>
    <definedName name="____DAT1_13">NA()</definedName>
    <definedName name="____DAT1_14">NA()</definedName>
    <definedName name="____DAT1_15">NA()</definedName>
    <definedName name="____DAT1_16">NA()</definedName>
    <definedName name="____DAT1_17">NA()</definedName>
    <definedName name="____DAT1_18">NA()</definedName>
    <definedName name="____DAT1_19">NA()</definedName>
    <definedName name="____DAT1_2">NA()</definedName>
    <definedName name="____DAT1_20">NA()</definedName>
    <definedName name="____DAT1_21">NA()</definedName>
    <definedName name="____DAT1_22">NA()</definedName>
    <definedName name="____DAT1_23">NA()</definedName>
    <definedName name="____DAT1_24">NA()</definedName>
    <definedName name="____DAT1_25">NA()</definedName>
    <definedName name="____DAT1_26">NA()</definedName>
    <definedName name="____DAT1_27">NA()</definedName>
    <definedName name="____DAT1_28">NA()</definedName>
    <definedName name="____DAT1_3" localSheetId="0">#REF!</definedName>
    <definedName name="____DAT1_3" localSheetId="1">#REF!</definedName>
    <definedName name="____DAT1_3">#REF!</definedName>
    <definedName name="____DAT1_4" localSheetId="0">#REF!</definedName>
    <definedName name="____DAT1_4">#REF!</definedName>
    <definedName name="____DAT1_5" localSheetId="0">#REF!</definedName>
    <definedName name="____DAT1_5">#REF!</definedName>
    <definedName name="____DAT1_6" localSheetId="0">#REF!</definedName>
    <definedName name="____DAT1_6">#REF!</definedName>
    <definedName name="____DAT1_7">NA()</definedName>
    <definedName name="____DAT1_8">NA()</definedName>
    <definedName name="____DAT1_8_6">#N/A</definedName>
    <definedName name="____DAT1_9">NA()</definedName>
    <definedName name="____DAT10" localSheetId="0">#REF!</definedName>
    <definedName name="____DAT10" localSheetId="1">#REF!</definedName>
    <definedName name="____DAT10">#REF!</definedName>
    <definedName name="____DAT10_10">NA()</definedName>
    <definedName name="____DAT10_11">NA()</definedName>
    <definedName name="____DAT10_12">NA()</definedName>
    <definedName name="____DAT10_13">NA()</definedName>
    <definedName name="____DAT10_14">NA()</definedName>
    <definedName name="____DAT10_15">NA()</definedName>
    <definedName name="____DAT10_16">NA()</definedName>
    <definedName name="____DAT10_17">NA()</definedName>
    <definedName name="____DAT10_18">NA()</definedName>
    <definedName name="____DAT10_19">NA()</definedName>
    <definedName name="____DAT10_2">NA()</definedName>
    <definedName name="____DAT10_20">NA()</definedName>
    <definedName name="____DAT10_21">NA()</definedName>
    <definedName name="____DAT10_22">NA()</definedName>
    <definedName name="____DAT10_23">NA()</definedName>
    <definedName name="____DAT10_24">NA()</definedName>
    <definedName name="____DAT10_25">NA()</definedName>
    <definedName name="____DAT10_26">NA()</definedName>
    <definedName name="____DAT10_27">NA()</definedName>
    <definedName name="____DAT10_28">NA()</definedName>
    <definedName name="____DAT10_3" localSheetId="0">#REF!</definedName>
    <definedName name="____DAT10_3" localSheetId="1">#REF!</definedName>
    <definedName name="____DAT10_3">#REF!</definedName>
    <definedName name="____DAT10_4" localSheetId="0">#REF!</definedName>
    <definedName name="____DAT10_4">#REF!</definedName>
    <definedName name="____DAT10_5" localSheetId="0">#REF!</definedName>
    <definedName name="____DAT10_5">#REF!</definedName>
    <definedName name="____DAT10_6" localSheetId="0">#REF!</definedName>
    <definedName name="____DAT10_6">#REF!</definedName>
    <definedName name="____DAT10_7">NA()</definedName>
    <definedName name="____DAT10_8">NA()</definedName>
    <definedName name="____DAT10_8_6">#N/A</definedName>
    <definedName name="____DAT10_9">NA()</definedName>
    <definedName name="____DAT11" localSheetId="0">#REF!</definedName>
    <definedName name="____DAT11" localSheetId="1">#REF!</definedName>
    <definedName name="____DAT11">#REF!</definedName>
    <definedName name="____DAT11_10">NA()</definedName>
    <definedName name="____DAT11_11">NA()</definedName>
    <definedName name="____DAT11_12">NA()</definedName>
    <definedName name="____DAT11_13">NA()</definedName>
    <definedName name="____DAT11_14">NA()</definedName>
    <definedName name="____DAT11_15">NA()</definedName>
    <definedName name="____DAT11_16">NA()</definedName>
    <definedName name="____DAT11_17">NA()</definedName>
    <definedName name="____DAT11_18">NA()</definedName>
    <definedName name="____DAT11_19">NA()</definedName>
    <definedName name="____DAT11_2">NA()</definedName>
    <definedName name="____DAT11_20">NA()</definedName>
    <definedName name="____DAT11_21">NA()</definedName>
    <definedName name="____DAT11_22">NA()</definedName>
    <definedName name="____DAT11_23">NA()</definedName>
    <definedName name="____DAT11_24">NA()</definedName>
    <definedName name="____DAT11_25">NA()</definedName>
    <definedName name="____DAT11_26">NA()</definedName>
    <definedName name="____DAT11_27">NA()</definedName>
    <definedName name="____DAT11_28">NA()</definedName>
    <definedName name="____DAT11_3" localSheetId="0">#REF!</definedName>
    <definedName name="____DAT11_3" localSheetId="1">#REF!</definedName>
    <definedName name="____DAT11_3">#REF!</definedName>
    <definedName name="____DAT11_4" localSheetId="0">#REF!</definedName>
    <definedName name="____DAT11_4">#REF!</definedName>
    <definedName name="____DAT11_5" localSheetId="0">#REF!</definedName>
    <definedName name="____DAT11_5">#REF!</definedName>
    <definedName name="____DAT11_6" localSheetId="0">#REF!</definedName>
    <definedName name="____DAT11_6">#REF!</definedName>
    <definedName name="____DAT11_7">NA()</definedName>
    <definedName name="____DAT11_8">NA()</definedName>
    <definedName name="____DAT11_8_6">#N/A</definedName>
    <definedName name="____DAT11_9">NA()</definedName>
    <definedName name="____DAT12" localSheetId="0">#REF!</definedName>
    <definedName name="____DAT12" localSheetId="1">#REF!</definedName>
    <definedName name="____DAT12">#REF!</definedName>
    <definedName name="____DAT12_10">NA()</definedName>
    <definedName name="____DAT12_11">NA()</definedName>
    <definedName name="____DAT12_12">NA()</definedName>
    <definedName name="____DAT12_13">NA()</definedName>
    <definedName name="____DAT12_14">NA()</definedName>
    <definedName name="____DAT12_15">NA()</definedName>
    <definedName name="____DAT12_16">NA()</definedName>
    <definedName name="____DAT12_17">NA()</definedName>
    <definedName name="____DAT12_18">NA()</definedName>
    <definedName name="____DAT12_19">NA()</definedName>
    <definedName name="____DAT12_2">NA()</definedName>
    <definedName name="____DAT12_20">NA()</definedName>
    <definedName name="____DAT12_21">NA()</definedName>
    <definedName name="____DAT12_22">NA()</definedName>
    <definedName name="____DAT12_23">NA()</definedName>
    <definedName name="____DAT12_24">NA()</definedName>
    <definedName name="____DAT12_25">NA()</definedName>
    <definedName name="____DAT12_26">NA()</definedName>
    <definedName name="____DAT12_27">NA()</definedName>
    <definedName name="____DAT12_28">NA()</definedName>
    <definedName name="____DAT12_3" localSheetId="0">#REF!</definedName>
    <definedName name="____DAT12_3" localSheetId="1">#REF!</definedName>
    <definedName name="____DAT12_3">#REF!</definedName>
    <definedName name="____DAT12_4" localSheetId="0">#REF!</definedName>
    <definedName name="____DAT12_4">#REF!</definedName>
    <definedName name="____DAT12_5" localSheetId="0">#REF!</definedName>
    <definedName name="____DAT12_5">#REF!</definedName>
    <definedName name="____DAT12_6" localSheetId="0">#REF!</definedName>
    <definedName name="____DAT12_6">#REF!</definedName>
    <definedName name="____DAT12_7">NA()</definedName>
    <definedName name="____DAT12_8">NA()</definedName>
    <definedName name="____DAT12_8_6">#N/A</definedName>
    <definedName name="____DAT12_9">NA()</definedName>
    <definedName name="____DAT13" localSheetId="0">#REF!</definedName>
    <definedName name="____DAT13" localSheetId="1">#REF!</definedName>
    <definedName name="____DAT13">#REF!</definedName>
    <definedName name="____DAT13_10">NA()</definedName>
    <definedName name="____DAT13_11">NA()</definedName>
    <definedName name="____DAT13_12">NA()</definedName>
    <definedName name="____DAT13_13">NA()</definedName>
    <definedName name="____DAT13_14">NA()</definedName>
    <definedName name="____DAT13_15">NA()</definedName>
    <definedName name="____DAT13_16">NA()</definedName>
    <definedName name="____DAT13_17">NA()</definedName>
    <definedName name="____DAT13_18">NA()</definedName>
    <definedName name="____DAT13_19">NA()</definedName>
    <definedName name="____DAT13_2">NA()</definedName>
    <definedName name="____DAT13_20">NA()</definedName>
    <definedName name="____DAT13_21">NA()</definedName>
    <definedName name="____DAT13_22">NA()</definedName>
    <definedName name="____DAT13_23">NA()</definedName>
    <definedName name="____DAT13_24">NA()</definedName>
    <definedName name="____DAT13_25">NA()</definedName>
    <definedName name="____DAT13_26">NA()</definedName>
    <definedName name="____DAT13_27">NA()</definedName>
    <definedName name="____DAT13_28">NA()</definedName>
    <definedName name="____DAT13_3" localSheetId="0">#REF!</definedName>
    <definedName name="____DAT13_3" localSheetId="1">#REF!</definedName>
    <definedName name="____DAT13_3">#REF!</definedName>
    <definedName name="____DAT13_4" localSheetId="0">#REF!</definedName>
    <definedName name="____DAT13_4">#REF!</definedName>
    <definedName name="____DAT13_5" localSheetId="0">#REF!</definedName>
    <definedName name="____DAT13_5">#REF!</definedName>
    <definedName name="____DAT13_6" localSheetId="0">#REF!</definedName>
    <definedName name="____DAT13_6">#REF!</definedName>
    <definedName name="____DAT13_7">NA()</definedName>
    <definedName name="____DAT13_8">NA()</definedName>
    <definedName name="____DAT13_8_6">#N/A</definedName>
    <definedName name="____DAT13_9">NA()</definedName>
    <definedName name="____DAT14" localSheetId="0">#REF!</definedName>
    <definedName name="____DAT14" localSheetId="1">#REF!</definedName>
    <definedName name="____DAT14">#REF!</definedName>
    <definedName name="____DAT15" localSheetId="0">#REF!</definedName>
    <definedName name="____DAT15" localSheetId="1">#REF!</definedName>
    <definedName name="____DAT15">#REF!</definedName>
    <definedName name="____DAT16" localSheetId="0">#REF!</definedName>
    <definedName name="____DAT16" localSheetId="1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_10">NA()</definedName>
    <definedName name="____DAT2_11">NA()</definedName>
    <definedName name="____DAT2_12">NA()</definedName>
    <definedName name="____DAT2_13">NA()</definedName>
    <definedName name="____DAT2_14">NA()</definedName>
    <definedName name="____DAT2_15">NA()</definedName>
    <definedName name="____DAT2_16">NA()</definedName>
    <definedName name="____DAT2_17">NA()</definedName>
    <definedName name="____DAT2_18">NA()</definedName>
    <definedName name="____DAT2_19">NA()</definedName>
    <definedName name="____DAT2_2">NA()</definedName>
    <definedName name="____DAT2_20">NA()</definedName>
    <definedName name="____DAT2_21">NA()</definedName>
    <definedName name="____DAT2_22">NA()</definedName>
    <definedName name="____DAT2_23">NA()</definedName>
    <definedName name="____DAT2_24">NA()</definedName>
    <definedName name="____DAT2_25">NA()</definedName>
    <definedName name="____DAT2_26">NA()</definedName>
    <definedName name="____DAT2_27">NA()</definedName>
    <definedName name="____DAT2_28">NA()</definedName>
    <definedName name="____DAT2_3" localSheetId="0">#REF!</definedName>
    <definedName name="____DAT2_3" localSheetId="1">#REF!</definedName>
    <definedName name="____DAT2_3">#REF!</definedName>
    <definedName name="____DAT2_4" localSheetId="0">#REF!</definedName>
    <definedName name="____DAT2_4">#REF!</definedName>
    <definedName name="____DAT2_5" localSheetId="0">#REF!</definedName>
    <definedName name="____DAT2_5">#REF!</definedName>
    <definedName name="____DAT2_6" localSheetId="0">#REF!</definedName>
    <definedName name="____DAT2_6">#REF!</definedName>
    <definedName name="____DAT2_7">NA()</definedName>
    <definedName name="____DAT2_8">NA()</definedName>
    <definedName name="____DAT2_8_6">#N/A</definedName>
    <definedName name="____DAT2_9">NA()</definedName>
    <definedName name="____DAT20" localSheetId="0">#REF!</definedName>
    <definedName name="____DAT20" localSheetId="1">#REF!</definedName>
    <definedName name="____DAT20">#REF!</definedName>
    <definedName name="____DAT21" localSheetId="0">#REF!</definedName>
    <definedName name="____DAT21" localSheetId="1">#REF!</definedName>
    <definedName name="____DAT21">#REF!</definedName>
    <definedName name="____DAT22" localSheetId="0">#REF!</definedName>
    <definedName name="____DAT22" localSheetId="1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_10">NA()</definedName>
    <definedName name="____DAT3_11">NA()</definedName>
    <definedName name="____DAT3_12">NA()</definedName>
    <definedName name="____DAT3_13">NA()</definedName>
    <definedName name="____DAT3_14">NA()</definedName>
    <definedName name="____DAT3_15">NA()</definedName>
    <definedName name="____DAT3_16">NA()</definedName>
    <definedName name="____DAT3_17">NA()</definedName>
    <definedName name="____DAT3_18">NA()</definedName>
    <definedName name="____DAT3_19">NA()</definedName>
    <definedName name="____DAT3_2">NA()</definedName>
    <definedName name="____DAT3_20">NA()</definedName>
    <definedName name="____DAT3_21">NA()</definedName>
    <definedName name="____DAT3_22">NA()</definedName>
    <definedName name="____DAT3_23">NA()</definedName>
    <definedName name="____DAT3_24">NA()</definedName>
    <definedName name="____DAT3_25">NA()</definedName>
    <definedName name="____DAT3_26">NA()</definedName>
    <definedName name="____DAT3_27">NA()</definedName>
    <definedName name="____DAT3_28">NA()</definedName>
    <definedName name="____DAT3_3" localSheetId="0">#REF!</definedName>
    <definedName name="____DAT3_3" localSheetId="1">#REF!</definedName>
    <definedName name="____DAT3_3">#REF!</definedName>
    <definedName name="____DAT3_4" localSheetId="0">#REF!</definedName>
    <definedName name="____DAT3_4">#REF!</definedName>
    <definedName name="____DAT3_5" localSheetId="0">#REF!</definedName>
    <definedName name="____DAT3_5">#REF!</definedName>
    <definedName name="____DAT3_6" localSheetId="0">#REF!</definedName>
    <definedName name="____DAT3_6">#REF!</definedName>
    <definedName name="____DAT3_7">NA()</definedName>
    <definedName name="____DAT3_8">NA()</definedName>
    <definedName name="____DAT3_8_6">#N/A</definedName>
    <definedName name="____DAT3_9">NA()</definedName>
    <definedName name="____DAT30" localSheetId="0">#REF!</definedName>
    <definedName name="____DAT30" localSheetId="1">#REF!</definedName>
    <definedName name="____DAT30">#REF!</definedName>
    <definedName name="____DAT31" localSheetId="0">#REF!</definedName>
    <definedName name="____DAT31" localSheetId="1">#REF!</definedName>
    <definedName name="____DAT31">#REF!</definedName>
    <definedName name="____DAT32" localSheetId="0">#REF!</definedName>
    <definedName name="____DAT32" localSheetId="1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_10">NA()</definedName>
    <definedName name="____DAT4_11">NA()</definedName>
    <definedName name="____DAT4_12">NA()</definedName>
    <definedName name="____DAT4_13">NA()</definedName>
    <definedName name="____DAT4_14">NA()</definedName>
    <definedName name="____DAT4_15">NA()</definedName>
    <definedName name="____DAT4_16">NA()</definedName>
    <definedName name="____DAT4_17">NA()</definedName>
    <definedName name="____DAT4_18">NA()</definedName>
    <definedName name="____DAT4_19">NA()</definedName>
    <definedName name="____DAT4_2">NA()</definedName>
    <definedName name="____DAT4_20">NA()</definedName>
    <definedName name="____DAT4_21">NA()</definedName>
    <definedName name="____DAT4_22">NA()</definedName>
    <definedName name="____DAT4_23">NA()</definedName>
    <definedName name="____DAT4_24">NA()</definedName>
    <definedName name="____DAT4_25">NA()</definedName>
    <definedName name="____DAT4_26">NA()</definedName>
    <definedName name="____DAT4_27">NA()</definedName>
    <definedName name="____DAT4_28">NA()</definedName>
    <definedName name="____DAT4_3" localSheetId="0">#REF!</definedName>
    <definedName name="____DAT4_3" localSheetId="1">#REF!</definedName>
    <definedName name="____DAT4_3">#REF!</definedName>
    <definedName name="____DAT4_4" localSheetId="0">#REF!</definedName>
    <definedName name="____DAT4_4">#REF!</definedName>
    <definedName name="____DAT4_5" localSheetId="0">#REF!</definedName>
    <definedName name="____DAT4_5">#REF!</definedName>
    <definedName name="____DAT4_6" localSheetId="0">#REF!</definedName>
    <definedName name="____DAT4_6">#REF!</definedName>
    <definedName name="____DAT4_7">NA()</definedName>
    <definedName name="____DAT4_8">NA()</definedName>
    <definedName name="____DAT4_8_6">#N/A</definedName>
    <definedName name="____DAT4_9">NA()</definedName>
    <definedName name="____DAT40" localSheetId="0">#REF!</definedName>
    <definedName name="____DAT40" localSheetId="1">#REF!</definedName>
    <definedName name="____DAT40">#REF!</definedName>
    <definedName name="____DAT41" localSheetId="0">#REF!</definedName>
    <definedName name="____DAT41" localSheetId="1">#REF!</definedName>
    <definedName name="____DAT41">#REF!</definedName>
    <definedName name="____DAT42" localSheetId="0">#REF!</definedName>
    <definedName name="____DAT42" localSheetId="1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_10">NA()</definedName>
    <definedName name="____DAT5_11">NA()</definedName>
    <definedName name="____DAT5_12">NA()</definedName>
    <definedName name="____DAT5_13">NA()</definedName>
    <definedName name="____DAT5_14">NA()</definedName>
    <definedName name="____DAT5_15">NA()</definedName>
    <definedName name="____DAT5_16">NA()</definedName>
    <definedName name="____DAT5_17">NA()</definedName>
    <definedName name="____DAT5_18">NA()</definedName>
    <definedName name="____DAT5_19">NA()</definedName>
    <definedName name="____DAT5_2">NA()</definedName>
    <definedName name="____DAT5_20">NA()</definedName>
    <definedName name="____DAT5_21">NA()</definedName>
    <definedName name="____DAT5_22">NA()</definedName>
    <definedName name="____DAT5_23">NA()</definedName>
    <definedName name="____DAT5_24">NA()</definedName>
    <definedName name="____DAT5_25">NA()</definedName>
    <definedName name="____DAT5_26">NA()</definedName>
    <definedName name="____DAT5_27">NA()</definedName>
    <definedName name="____DAT5_28">NA()</definedName>
    <definedName name="____DAT5_3" localSheetId="0">#REF!</definedName>
    <definedName name="____DAT5_3" localSheetId="1">#REF!</definedName>
    <definedName name="____DAT5_3">#REF!</definedName>
    <definedName name="____DAT5_4" localSheetId="0">#REF!</definedName>
    <definedName name="____DAT5_4">#REF!</definedName>
    <definedName name="____DAT5_5" localSheetId="0">#REF!</definedName>
    <definedName name="____DAT5_5">#REF!</definedName>
    <definedName name="____DAT5_6" localSheetId="0">#REF!</definedName>
    <definedName name="____DAT5_6">#REF!</definedName>
    <definedName name="____DAT5_7">NA()</definedName>
    <definedName name="____DAT5_8">NA()</definedName>
    <definedName name="____DAT5_8_6">#N/A</definedName>
    <definedName name="____DAT5_9">NA()</definedName>
    <definedName name="____DAT50" localSheetId="0">#REF!</definedName>
    <definedName name="____DAT50" localSheetId="1">#REF!</definedName>
    <definedName name="____DAT50">#REF!</definedName>
    <definedName name="____DAT51" localSheetId="0">#REF!</definedName>
    <definedName name="____DAT51" localSheetId="1">#REF!</definedName>
    <definedName name="____DAT51">#REF!</definedName>
    <definedName name="____DAT52" localSheetId="0">#REF!</definedName>
    <definedName name="____DAT52" localSheetId="1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_10">NA()</definedName>
    <definedName name="____DAT6_11">NA()</definedName>
    <definedName name="____DAT6_12">NA()</definedName>
    <definedName name="____DAT6_13">NA()</definedName>
    <definedName name="____DAT6_14">NA()</definedName>
    <definedName name="____DAT6_15">NA()</definedName>
    <definedName name="____DAT6_16">NA()</definedName>
    <definedName name="____DAT6_17">NA()</definedName>
    <definedName name="____DAT6_18">NA()</definedName>
    <definedName name="____DAT6_19">NA()</definedName>
    <definedName name="____DAT6_2">NA()</definedName>
    <definedName name="____DAT6_20">NA()</definedName>
    <definedName name="____DAT6_21">NA()</definedName>
    <definedName name="____DAT6_22">NA()</definedName>
    <definedName name="____DAT6_23">NA()</definedName>
    <definedName name="____DAT6_24">NA()</definedName>
    <definedName name="____DAT6_25">NA()</definedName>
    <definedName name="____DAT6_26">NA()</definedName>
    <definedName name="____DAT6_27">NA()</definedName>
    <definedName name="____DAT6_28">NA()</definedName>
    <definedName name="____DAT6_3" localSheetId="0">#REF!</definedName>
    <definedName name="____DAT6_3" localSheetId="1">#REF!</definedName>
    <definedName name="____DAT6_3">#REF!</definedName>
    <definedName name="____DAT6_4" localSheetId="0">#REF!</definedName>
    <definedName name="____DAT6_4">#REF!</definedName>
    <definedName name="____DAT6_5" localSheetId="0">#REF!</definedName>
    <definedName name="____DAT6_5">#REF!</definedName>
    <definedName name="____DAT6_6" localSheetId="0">#REF!</definedName>
    <definedName name="____DAT6_6">#REF!</definedName>
    <definedName name="____DAT6_7">NA()</definedName>
    <definedName name="____DAT6_8">NA()</definedName>
    <definedName name="____DAT6_8_6">#N/A</definedName>
    <definedName name="____DAT6_9">NA()</definedName>
    <definedName name="____DAT60" localSheetId="0">#REF!</definedName>
    <definedName name="____DAT60" localSheetId="1">#REF!</definedName>
    <definedName name="____DAT60">#REF!</definedName>
    <definedName name="____DAT61" localSheetId="0">#REF!</definedName>
    <definedName name="____DAT61" localSheetId="1">#REF!</definedName>
    <definedName name="____DAT61">#REF!</definedName>
    <definedName name="____DAT62" localSheetId="0">#REF!</definedName>
    <definedName name="____DAT62" localSheetId="1">#REF!</definedName>
    <definedName name="____DAT62">#REF!</definedName>
    <definedName name="____DAT63" localSheetId="0">#REF!</definedName>
    <definedName name="____DAT63">#REF!</definedName>
    <definedName name="____DAT64" localSheetId="0">#REF!</definedName>
    <definedName name="____DAT64">#REF!</definedName>
    <definedName name="____DAT65" localSheetId="0">#REF!</definedName>
    <definedName name="____DAT65">#REF!</definedName>
    <definedName name="____DAT66" localSheetId="0">#REF!</definedName>
    <definedName name="____DAT66">#REF!</definedName>
    <definedName name="____DAT67" localSheetId="0">#REF!</definedName>
    <definedName name="____DAT67">#REF!</definedName>
    <definedName name="____DAT68" localSheetId="0">#REF!</definedName>
    <definedName name="____DAT68">#REF!</definedName>
    <definedName name="____DAT69" localSheetId="0">#REF!</definedName>
    <definedName name="____DAT69">#REF!</definedName>
    <definedName name="____DAT7" localSheetId="0">#REF!</definedName>
    <definedName name="____DAT7">#REF!</definedName>
    <definedName name="____DAT7_10">NA()</definedName>
    <definedName name="____DAT7_11">NA()</definedName>
    <definedName name="____DAT7_12">NA()</definedName>
    <definedName name="____DAT7_13">NA()</definedName>
    <definedName name="____DAT7_14">NA()</definedName>
    <definedName name="____DAT7_15">NA()</definedName>
    <definedName name="____DAT7_16">NA()</definedName>
    <definedName name="____DAT7_17">NA()</definedName>
    <definedName name="____DAT7_18">NA()</definedName>
    <definedName name="____DAT7_19">NA()</definedName>
    <definedName name="____DAT7_2">NA()</definedName>
    <definedName name="____DAT7_20">NA()</definedName>
    <definedName name="____DAT7_21">NA()</definedName>
    <definedName name="____DAT7_22">NA()</definedName>
    <definedName name="____DAT7_23">NA()</definedName>
    <definedName name="____DAT7_24">NA()</definedName>
    <definedName name="____DAT7_25">NA()</definedName>
    <definedName name="____DAT7_26">NA()</definedName>
    <definedName name="____DAT7_27">NA()</definedName>
    <definedName name="____DAT7_28">NA()</definedName>
    <definedName name="____DAT7_3" localSheetId="0">#REF!</definedName>
    <definedName name="____DAT7_3" localSheetId="1">#REF!</definedName>
    <definedName name="____DAT7_3">#REF!</definedName>
    <definedName name="____DAT7_4" localSheetId="0">#REF!</definedName>
    <definedName name="____DAT7_4">#REF!</definedName>
    <definedName name="____DAT7_5" localSheetId="0">#REF!</definedName>
    <definedName name="____DAT7_5">#REF!</definedName>
    <definedName name="____DAT7_6" localSheetId="0">#REF!</definedName>
    <definedName name="____DAT7_6">#REF!</definedName>
    <definedName name="____DAT7_7">NA()</definedName>
    <definedName name="____DAT7_8">NA()</definedName>
    <definedName name="____DAT7_8_6">#N/A</definedName>
    <definedName name="____DAT7_9">NA()</definedName>
    <definedName name="____DAT70" localSheetId="0">#REF!</definedName>
    <definedName name="____DAT70" localSheetId="1">#REF!</definedName>
    <definedName name="____DAT70">#REF!</definedName>
    <definedName name="____DAT71" localSheetId="0">#REF!</definedName>
    <definedName name="____DAT71" localSheetId="1">#REF!</definedName>
    <definedName name="____DAT71">#REF!</definedName>
    <definedName name="____DAT72" localSheetId="0">#REF!</definedName>
    <definedName name="____DAT72" localSheetId="1">#REF!</definedName>
    <definedName name="____DAT72">#REF!</definedName>
    <definedName name="____DAT73" localSheetId="0">#REF!</definedName>
    <definedName name="____DAT73">#REF!</definedName>
    <definedName name="____DAT74" localSheetId="0">#REF!</definedName>
    <definedName name="____DAT74">#REF!</definedName>
    <definedName name="____DAT75" localSheetId="0">#REF!</definedName>
    <definedName name="____DAT75">#REF!</definedName>
    <definedName name="____DAT76" localSheetId="0">#REF!</definedName>
    <definedName name="____DAT76">#REF!</definedName>
    <definedName name="____DAT77" localSheetId="0">#REF!</definedName>
    <definedName name="____DAT77">#REF!</definedName>
    <definedName name="____DAT78" localSheetId="0">#REF!</definedName>
    <definedName name="____DAT78">#REF!</definedName>
    <definedName name="____DAT79" localSheetId="0">#REF!</definedName>
    <definedName name="____DAT79">#REF!</definedName>
    <definedName name="____DAT8" localSheetId="0">#REF!</definedName>
    <definedName name="____DAT8">#REF!</definedName>
    <definedName name="____DAT8_10">NA()</definedName>
    <definedName name="____DAT8_11">NA()</definedName>
    <definedName name="____DAT8_12">NA()</definedName>
    <definedName name="____DAT8_13">NA()</definedName>
    <definedName name="____DAT8_14">NA()</definedName>
    <definedName name="____DAT8_15">NA()</definedName>
    <definedName name="____DAT8_16">NA()</definedName>
    <definedName name="____DAT8_17">NA()</definedName>
    <definedName name="____DAT8_18">NA()</definedName>
    <definedName name="____DAT8_19">NA()</definedName>
    <definedName name="____DAT8_2">NA()</definedName>
    <definedName name="____DAT8_20">NA()</definedName>
    <definedName name="____DAT8_21">NA()</definedName>
    <definedName name="____DAT8_22">NA()</definedName>
    <definedName name="____DAT8_23">NA()</definedName>
    <definedName name="____DAT8_24">NA()</definedName>
    <definedName name="____DAT8_25">NA()</definedName>
    <definedName name="____DAT8_26">NA()</definedName>
    <definedName name="____DAT8_27">NA()</definedName>
    <definedName name="____DAT8_28">NA()</definedName>
    <definedName name="____DAT8_3" localSheetId="0">#REF!</definedName>
    <definedName name="____DAT8_3" localSheetId="1">#REF!</definedName>
    <definedName name="____DAT8_3">#REF!</definedName>
    <definedName name="____DAT8_4" localSheetId="0">#REF!</definedName>
    <definedName name="____DAT8_4">#REF!</definedName>
    <definedName name="____DAT8_5" localSheetId="0">#REF!</definedName>
    <definedName name="____DAT8_5">#REF!</definedName>
    <definedName name="____DAT8_6" localSheetId="0">#REF!</definedName>
    <definedName name="____DAT8_6">#REF!</definedName>
    <definedName name="____DAT8_7">NA()</definedName>
    <definedName name="____DAT8_8">NA()</definedName>
    <definedName name="____DAT8_8_6">#N/A</definedName>
    <definedName name="____DAT8_9">NA()</definedName>
    <definedName name="____DAT80" localSheetId="0">#REF!</definedName>
    <definedName name="____DAT80" localSheetId="1">#REF!</definedName>
    <definedName name="____DAT80">#REF!</definedName>
    <definedName name="____DAT81" localSheetId="0">#REF!</definedName>
    <definedName name="____DAT81" localSheetId="1">#REF!</definedName>
    <definedName name="____DAT81">#REF!</definedName>
    <definedName name="____DAT82" localSheetId="0">#REF!</definedName>
    <definedName name="____DAT82" localSheetId="1">#REF!</definedName>
    <definedName name="____DAT82">#REF!</definedName>
    <definedName name="____DAT83" localSheetId="0">#REF!</definedName>
    <definedName name="____DAT83">#REF!</definedName>
    <definedName name="____DAT84" localSheetId="0">#REF!</definedName>
    <definedName name="____DAT84">#REF!</definedName>
    <definedName name="____DAT9" localSheetId="0">#REF!</definedName>
    <definedName name="____DAT9">#REF!</definedName>
    <definedName name="____DAT9_10">NA()</definedName>
    <definedName name="____DAT9_11">NA()</definedName>
    <definedName name="____DAT9_12">NA()</definedName>
    <definedName name="____DAT9_13">NA()</definedName>
    <definedName name="____DAT9_14">NA()</definedName>
    <definedName name="____DAT9_15">NA()</definedName>
    <definedName name="____DAT9_16">NA()</definedName>
    <definedName name="____DAT9_17">NA()</definedName>
    <definedName name="____DAT9_18">NA()</definedName>
    <definedName name="____DAT9_19">NA()</definedName>
    <definedName name="____DAT9_2">NA()</definedName>
    <definedName name="____DAT9_20">NA()</definedName>
    <definedName name="____DAT9_21">NA()</definedName>
    <definedName name="____DAT9_22">NA()</definedName>
    <definedName name="____DAT9_23">NA()</definedName>
    <definedName name="____DAT9_24">NA()</definedName>
    <definedName name="____DAT9_25">NA()</definedName>
    <definedName name="____DAT9_26">NA()</definedName>
    <definedName name="____DAT9_27">NA()</definedName>
    <definedName name="____DAT9_28">NA()</definedName>
    <definedName name="____DAT9_3" localSheetId="0">#REF!</definedName>
    <definedName name="____DAT9_3" localSheetId="1">#REF!</definedName>
    <definedName name="____DAT9_3">#REF!</definedName>
    <definedName name="____DAT9_4" localSheetId="0">#REF!</definedName>
    <definedName name="____DAT9_4">#REF!</definedName>
    <definedName name="____DAT9_5" localSheetId="0">#REF!</definedName>
    <definedName name="____DAT9_5">#REF!</definedName>
    <definedName name="____DAT9_6" localSheetId="0">#REF!</definedName>
    <definedName name="____DAT9_6">#REF!</definedName>
    <definedName name="____DAT9_7">NA()</definedName>
    <definedName name="____DAT9_8">NA()</definedName>
    <definedName name="____DAT9_8_6">#N/A</definedName>
    <definedName name="____DAT9_9">NA()</definedName>
    <definedName name="____Dec2" localSheetId="0">#REF!</definedName>
    <definedName name="____Dec2" localSheetId="1">#REF!</definedName>
    <definedName name="____Dec2">#REF!</definedName>
    <definedName name="____doi3" localSheetId="0">#REF!</definedName>
    <definedName name="____doi3">#REF!</definedName>
    <definedName name="____DON1" localSheetId="0">#REF!</definedName>
    <definedName name="____DON1">#REF!</definedName>
    <definedName name="____DON2" localSheetId="0">#REF!</definedName>
    <definedName name="____DON2">#REF!</definedName>
    <definedName name="____DON3" localSheetId="0">#REF!</definedName>
    <definedName name="____DON3">#REF!</definedName>
    <definedName name="____DON4" localSheetId="0">#REF!</definedName>
    <definedName name="____DON4">#REF!</definedName>
    <definedName name="____DON5" localSheetId="0">#REF!</definedName>
    <definedName name="____DON5">#REF!</definedName>
    <definedName name="____DON6" localSheetId="0">#REF!</definedName>
    <definedName name="____DON6">#REF!</definedName>
    <definedName name="____E99999" localSheetId="0">#REF!</definedName>
    <definedName name="____E99999">#REF!</definedName>
    <definedName name="____Excel_BuiltIn_Print_Area_1" localSheetId="0">#REF!</definedName>
    <definedName name="____Excel_BuiltIn_Print_Area_1">#REF!</definedName>
    <definedName name="____F1" localSheetId="0">{"'Sheet1'!$L$16"}</definedName>
    <definedName name="____F1" localSheetId="1">{"'Sheet1'!$L$16"}</definedName>
    <definedName name="____F1" localSheetId="7">{"'Sheet1'!$L$16"}</definedName>
    <definedName name="____F1">{"'Sheet1'!$L$16"}</definedName>
    <definedName name="____f4" localSheetId="0">{#N/A,#N/A,FALSE,"Aging Summary";#N/A,#N/A,FALSE,"Ratio Analysis";#N/A,#N/A,FALSE,"Test 120 Day Accts";#N/A,#N/A,FALSE,"Tickmarks"}</definedName>
    <definedName name="____f4" localSheetId="1">{#N/A,#N/A,FALSE,"Aging Summary";#N/A,#N/A,FALSE,"Ratio Analysis";#N/A,#N/A,FALSE,"Test 120 Day Accts";#N/A,#N/A,FALSE,"Tickmarks"}</definedName>
    <definedName name="____f4" localSheetId="7">{#N/A,#N/A,FALSE,"Aging Summary";#N/A,#N/A,FALSE,"Ratio Analysis";#N/A,#N/A,FALSE,"Test 120 Day Accts";#N/A,#N/A,FALSE,"Tickmarks"}</definedName>
    <definedName name="____f4">{#N/A,#N/A,FALSE,"Aging Summary";#N/A,#N/A,FALSE,"Ratio Analysis";#N/A,#N/A,FALSE,"Test 120 Day Accts";#N/A,#N/A,FALSE,"Tickmarks"}</definedName>
    <definedName name="____f5" localSheetId="0">{"'Sheet1'!$L$16"}</definedName>
    <definedName name="____f5" localSheetId="1">{"'Sheet1'!$L$16"}</definedName>
    <definedName name="____f5" localSheetId="7">{"'Sheet1'!$L$16"}</definedName>
    <definedName name="____f5">{"'Sheet1'!$L$16"}</definedName>
    <definedName name="____G666666">#REF!</definedName>
    <definedName name="____GIA1" localSheetId="0">#REF!</definedName>
    <definedName name="____GIA1">#REF!</definedName>
    <definedName name="____gia2" localSheetId="0">#REF!</definedName>
    <definedName name="____gia2">#REF!</definedName>
    <definedName name="____Goi8" localSheetId="0">{"'Sheet1'!$L$16"}</definedName>
    <definedName name="____Goi8" localSheetId="1">{"'Sheet1'!$L$16"}</definedName>
    <definedName name="____Goi8" localSheetId="7">{"'Sheet1'!$L$16"}</definedName>
    <definedName name="____Goi8">{"'Sheet1'!$L$16"}</definedName>
    <definedName name="____HAT1" localSheetId="0">#REF!</definedName>
    <definedName name="____HAT1">#REF!</definedName>
    <definedName name="____HAT10" localSheetId="0">#REF!</definedName>
    <definedName name="____HAT10">#REF!</definedName>
    <definedName name="____HAT11" localSheetId="0">#REF!</definedName>
    <definedName name="____HAT11">#REF!</definedName>
    <definedName name="____HAT12" localSheetId="0">#REF!</definedName>
    <definedName name="____HAT12">#REF!</definedName>
    <definedName name="____HAT13" localSheetId="0">#REF!</definedName>
    <definedName name="____HAT13">#REF!</definedName>
    <definedName name="____HAT14" localSheetId="0">#REF!</definedName>
    <definedName name="____HAT14">#REF!</definedName>
    <definedName name="____HAT15" localSheetId="0">#REF!</definedName>
    <definedName name="____HAT15">#REF!</definedName>
    <definedName name="____HAT2" localSheetId="0">#REF!</definedName>
    <definedName name="____HAT2">#REF!</definedName>
    <definedName name="____HAT3" localSheetId="0">#REF!</definedName>
    <definedName name="____HAT3">#REF!</definedName>
    <definedName name="____HAT4" localSheetId="0">#REF!</definedName>
    <definedName name="____HAT4">#REF!</definedName>
    <definedName name="____HAT5" localSheetId="0">#REF!</definedName>
    <definedName name="____HAT5">#REF!</definedName>
    <definedName name="____HAT6" localSheetId="0">#REF!</definedName>
    <definedName name="____HAT6">#REF!</definedName>
    <definedName name="____HAT7" localSheetId="0">#REF!</definedName>
    <definedName name="____HAT7">#REF!</definedName>
    <definedName name="____HAT8" localSheetId="0">#REF!</definedName>
    <definedName name="____HAT8">#REF!</definedName>
    <definedName name="____HAT9" localSheetId="0">#REF!</definedName>
    <definedName name="____HAT9">#REF!</definedName>
    <definedName name="____HCM1" localSheetId="0">#REF!</definedName>
    <definedName name="____HCM1">#REF!</definedName>
    <definedName name="____HCM2" localSheetId="0">#REF!</definedName>
    <definedName name="____HCM2">#REF!</definedName>
    <definedName name="____HCM3" localSheetId="0">#REF!</definedName>
    <definedName name="____HCM3">#REF!</definedName>
    <definedName name="____HCM4" localSheetId="0">#REF!</definedName>
    <definedName name="____HCM4">#REF!</definedName>
    <definedName name="____HCM5" localSheetId="0">#REF!</definedName>
    <definedName name="____HCM5">#REF!</definedName>
    <definedName name="____HCM6" localSheetId="0">#REF!</definedName>
    <definedName name="____HCM6">#REF!</definedName>
    <definedName name="____HKQ2" localSheetId="0">#REF!</definedName>
    <definedName name="____HKQ2">#REF!</definedName>
    <definedName name="____HKQ2_2">NA()</definedName>
    <definedName name="____HKQ2_3" localSheetId="0">#REF!</definedName>
    <definedName name="____HKQ2_3" localSheetId="1">#REF!</definedName>
    <definedName name="____HKQ2_3">#REF!</definedName>
    <definedName name="____HKQ2_4" localSheetId="0">#REF!</definedName>
    <definedName name="____HKQ2_4">#REF!</definedName>
    <definedName name="____HKQ2_5" localSheetId="0">#REF!</definedName>
    <definedName name="____HKQ2_5">#REF!</definedName>
    <definedName name="____HKQ2_6" localSheetId="0">#REF!</definedName>
    <definedName name="____HKQ2_6">#REF!</definedName>
    <definedName name="____HKQ2_7">NA()</definedName>
    <definedName name="____HKQ2_8">NA()</definedName>
    <definedName name="____HKQ2_8_6">#N/A</definedName>
    <definedName name="____hpp04" localSheetId="0">#REF!</definedName>
    <definedName name="____hpp04" localSheetId="1">#REF!</definedName>
    <definedName name="____hpp04">#REF!</definedName>
    <definedName name="____hpp05" localSheetId="0">#REF!</definedName>
    <definedName name="____hpp05">#REF!</definedName>
    <definedName name="____hpp10" localSheetId="0">#REF!</definedName>
    <definedName name="____hpp10">#REF!</definedName>
    <definedName name="____hpp11" localSheetId="0">#REF!</definedName>
    <definedName name="____hpp11">#REF!</definedName>
    <definedName name="____hpp1203" localSheetId="0">#REF!</definedName>
    <definedName name="____hpp1203">#REF!</definedName>
    <definedName name="____huy1" localSheetId="0">{"'Sheet1'!$L$16"}</definedName>
    <definedName name="____huy1" localSheetId="1">{"'Sheet1'!$L$16"}</definedName>
    <definedName name="____huy1" localSheetId="7">{"'Sheet1'!$L$16"}</definedName>
    <definedName name="____huy1">{"'Sheet1'!$L$16"}</definedName>
    <definedName name="____jul03" localSheetId="0">#REF!</definedName>
    <definedName name="____jul03">#REF!</definedName>
    <definedName name="____JUM1" localSheetId="0">#REF!</definedName>
    <definedName name="____JUM1">#REF!</definedName>
    <definedName name="____JUM10" localSheetId="0">#REF!</definedName>
    <definedName name="____JUM10">#REF!</definedName>
    <definedName name="____JUM11" localSheetId="0">#REF!</definedName>
    <definedName name="____JUM11">#REF!</definedName>
    <definedName name="____JUM12" localSheetId="0">#REF!</definedName>
    <definedName name="____JUM12">#REF!</definedName>
    <definedName name="____JUM13" localSheetId="0">#REF!</definedName>
    <definedName name="____JUM13">#REF!</definedName>
    <definedName name="____JUM14" localSheetId="0">#REF!</definedName>
    <definedName name="____JUM14">#REF!</definedName>
    <definedName name="____JUM15" localSheetId="0">#REF!</definedName>
    <definedName name="____JUM15">#REF!</definedName>
    <definedName name="____JUM2" localSheetId="0">#REF!</definedName>
    <definedName name="____JUM2">#REF!</definedName>
    <definedName name="____JUM3" localSheetId="0">#REF!</definedName>
    <definedName name="____JUM3">#REF!</definedName>
    <definedName name="____JUM4" localSheetId="0">#REF!</definedName>
    <definedName name="____JUM4">#REF!</definedName>
    <definedName name="____JUM5" localSheetId="0">#REF!</definedName>
    <definedName name="____JUM5">#REF!</definedName>
    <definedName name="____JUM6" localSheetId="0">#REF!</definedName>
    <definedName name="____JUM6">#REF!</definedName>
    <definedName name="____JUM7" localSheetId="0">#REF!</definedName>
    <definedName name="____JUM7">#REF!</definedName>
    <definedName name="____JUM8" localSheetId="0">#REF!</definedName>
    <definedName name="____JUM8">#REF!</definedName>
    <definedName name="____JUM9" localSheetId="0">#REF!</definedName>
    <definedName name="____JUM9">#REF!</definedName>
    <definedName name="____jun03" localSheetId="0">#REF!</definedName>
    <definedName name="____jun03">#REF!</definedName>
    <definedName name="____KMT1" localSheetId="0">#REF!</definedName>
    <definedName name="____KMT1">#REF!</definedName>
    <definedName name="____KMT11" localSheetId="0">#REF!</definedName>
    <definedName name="____KMT11" localSheetId="1">#REF!</definedName>
    <definedName name="____KMT11">#REF!</definedName>
    <definedName name="____KMT12" localSheetId="0">#REF!</definedName>
    <definedName name="____KMT12" localSheetId="1">#REF!</definedName>
    <definedName name="____KMT12">#REF!</definedName>
    <definedName name="____KMT13" localSheetId="0">#REF!</definedName>
    <definedName name="____KMT13" localSheetId="1">#REF!</definedName>
    <definedName name="____KMT13">#REF!</definedName>
    <definedName name="____KMT14" localSheetId="0">#REF!</definedName>
    <definedName name="____KMT14" localSheetId="1">#REF!</definedName>
    <definedName name="____KMT14">#REF!</definedName>
    <definedName name="____KMT15" localSheetId="0">#REF!</definedName>
    <definedName name="____KMT15" localSheetId="1">#REF!</definedName>
    <definedName name="____KMT15">#REF!</definedName>
    <definedName name="____KMT16" localSheetId="0">#REF!</definedName>
    <definedName name="____KMT16" localSheetId="1">#REF!</definedName>
    <definedName name="____KMT16">#REF!</definedName>
    <definedName name="____KMT17" localSheetId="0">#REF!</definedName>
    <definedName name="____KMT17" localSheetId="1">#REF!</definedName>
    <definedName name="____KMT17">#REF!</definedName>
    <definedName name="____KMT18" localSheetId="0">#REF!</definedName>
    <definedName name="____KMT18" localSheetId="1">#REF!</definedName>
    <definedName name="____KMT18">#REF!</definedName>
    <definedName name="____KMT19" localSheetId="0">#REF!</definedName>
    <definedName name="____KMT19" localSheetId="1">#REF!</definedName>
    <definedName name="____KMT19">#REF!</definedName>
    <definedName name="____KMT2" localSheetId="0">#REF!</definedName>
    <definedName name="____KMT2" localSheetId="1">#REF!</definedName>
    <definedName name="____KMT2">#REF!</definedName>
    <definedName name="____KMT3" localSheetId="0">#REF!</definedName>
    <definedName name="____KMT3" localSheetId="1">#REF!</definedName>
    <definedName name="____KMT3">#REF!</definedName>
    <definedName name="____KMT4" localSheetId="0">#REF!</definedName>
    <definedName name="____KMT4" localSheetId="1">#REF!</definedName>
    <definedName name="____KMT4">#REF!</definedName>
    <definedName name="____KMT5" localSheetId="0">#REF!</definedName>
    <definedName name="____KMT5">#REF!</definedName>
    <definedName name="____KMT6" localSheetId="0">#REF!</definedName>
    <definedName name="____KMT6" localSheetId="1">#REF!</definedName>
    <definedName name="____KMT6">#REF!</definedName>
    <definedName name="____KMT7" localSheetId="0">#REF!</definedName>
    <definedName name="____KMT7" localSheetId="1">#REF!</definedName>
    <definedName name="____KMT7">#REF!</definedName>
    <definedName name="____KMT8" localSheetId="0">#REF!</definedName>
    <definedName name="____KMT8" localSheetId="1">#REF!</definedName>
    <definedName name="____KMT8">#REF!</definedName>
    <definedName name="____KMT9" localSheetId="0">#REF!</definedName>
    <definedName name="____KMT9" localSheetId="1">#REF!</definedName>
    <definedName name="____KMT9">#REF!</definedName>
    <definedName name="____loc1" localSheetId="0">#REF!</definedName>
    <definedName name="____loc1" localSheetId="1">#REF!</definedName>
    <definedName name="____loc1">#REF!</definedName>
    <definedName name="____M2" localSheetId="0">{"'Sheet1'!$L$16"}</definedName>
    <definedName name="____M2" localSheetId="1">{"'Sheet1'!$L$16"}</definedName>
    <definedName name="____M2" localSheetId="7">{"'Sheet1'!$L$16"}</definedName>
    <definedName name="____M2">{"'Sheet1'!$L$16"}</definedName>
    <definedName name="____MAG1">#REF!</definedName>
    <definedName name="____mar03" localSheetId="0">#REF!</definedName>
    <definedName name="____mar03" localSheetId="1">#REF!</definedName>
    <definedName name="____mar03">#REF!</definedName>
    <definedName name="____mei03" localSheetId="0">#REF!</definedName>
    <definedName name="____mei03" localSheetId="1">#REF!</definedName>
    <definedName name="____mei03">#REF!</definedName>
    <definedName name="____MEK1" localSheetId="0">#REF!</definedName>
    <definedName name="____MEK1">#REF!</definedName>
    <definedName name="____MEK2" localSheetId="0">#REF!</definedName>
    <definedName name="____MEK2">#REF!</definedName>
    <definedName name="____MEK3" localSheetId="0">#REF!</definedName>
    <definedName name="____MEK3">#REF!</definedName>
    <definedName name="____MEK4" localSheetId="0">#REF!</definedName>
    <definedName name="____MEK4">#REF!</definedName>
    <definedName name="____MEK5" localSheetId="0">#REF!</definedName>
    <definedName name="____MEK5">#REF!</definedName>
    <definedName name="____MEK6" localSheetId="0">#REF!</definedName>
    <definedName name="____MEK6">#REF!</definedName>
    <definedName name="____NET2" localSheetId="0">#REF!</definedName>
    <definedName name="____NET2">#REF!</definedName>
    <definedName name="____No21" localSheetId="0">#REF!</definedName>
    <definedName name="____No21">#REF!</definedName>
    <definedName name="____Not21" localSheetId="0">#REF!</definedName>
    <definedName name="____Not21">#REF!</definedName>
    <definedName name="____NSO2" localSheetId="0" hidden="1">{"'Sheet1'!$L$16"}</definedName>
    <definedName name="____NSO2" localSheetId="1" hidden="1">{"'Sheet1'!$L$16"}</definedName>
    <definedName name="____NSO2" localSheetId="7" hidden="1">{"'Sheet1'!$L$16"}</definedName>
    <definedName name="____NSO2" hidden="1">{"'Sheet1'!$L$16"}</definedName>
    <definedName name="____NSO3" localSheetId="0">{"'Sheet1'!$L$16"}</definedName>
    <definedName name="____NSO3" localSheetId="1">{"'Sheet1'!$L$16"}</definedName>
    <definedName name="____NSO3" localSheetId="7">{"'Sheet1'!$L$16"}</definedName>
    <definedName name="____NSO3">{"'Sheet1'!$L$16"}</definedName>
    <definedName name="____osp1" localSheetId="0">#REF!</definedName>
    <definedName name="____osp1">#REF!</definedName>
    <definedName name="____PA3" localSheetId="0">{"'Sheet1'!$L$16"}</definedName>
    <definedName name="____PA3" localSheetId="1">{"'Sheet1'!$L$16"}</definedName>
    <definedName name="____PA3" localSheetId="7">{"'Sheet1'!$L$16"}</definedName>
    <definedName name="____PA3">{"'Sheet1'!$L$16"}</definedName>
    <definedName name="____PL1" localSheetId="0">#REF!</definedName>
    <definedName name="____PL1">#REF!</definedName>
    <definedName name="____pm1" localSheetId="0">#REF!</definedName>
    <definedName name="____pm1">#REF!</definedName>
    <definedName name="____poc01" localSheetId="0">#REF!</definedName>
    <definedName name="____poc01">#REF!</definedName>
    <definedName name="____poc02" localSheetId="0">#REF!</definedName>
    <definedName name="____poc02">#REF!</definedName>
    <definedName name="____poc03" localSheetId="0">#REF!</definedName>
    <definedName name="____poc03">#REF!</definedName>
    <definedName name="____poc04" localSheetId="0">#REF!</definedName>
    <definedName name="____poc04">#REF!</definedName>
    <definedName name="____poc05" localSheetId="0">#REF!</definedName>
    <definedName name="____poc05">#REF!</definedName>
    <definedName name="____PPH25" localSheetId="0">#REF!</definedName>
    <definedName name="____PPH25">#REF!</definedName>
    <definedName name="____PPN1" localSheetId="0">#REF!</definedName>
    <definedName name="____PPN1">#REF!</definedName>
    <definedName name="____PPN2" localSheetId="0">#REF!</definedName>
    <definedName name="____PPN2">#REF!</definedName>
    <definedName name="____PUR2" localSheetId="0">#REF!</definedName>
    <definedName name="____PUR2">#REF!</definedName>
    <definedName name="____PUR6" localSheetId="0">{#N/A,#N/A,FALSE,"Sheet2"}</definedName>
    <definedName name="____PUR6" localSheetId="1">{#N/A,#N/A,FALSE,"Sheet2"}</definedName>
    <definedName name="____PUR6" localSheetId="7">{#N/A,#N/A,FALSE,"Sheet2"}</definedName>
    <definedName name="____PUR6">{#N/A,#N/A,FALSE,"Sheet2"}</definedName>
    <definedName name="____QUY3" localSheetId="0">{#N/A,#N/A,FALSE,"Sheet2"}</definedName>
    <definedName name="____QUY3" localSheetId="1">{#N/A,#N/A,FALSE,"Sheet2"}</definedName>
    <definedName name="____QUY3" localSheetId="7">{#N/A,#N/A,FALSE,"Sheet2"}</definedName>
    <definedName name="____QUY3">{#N/A,#N/A,FALSE,"Sheet2"}</definedName>
    <definedName name="____QUY4" localSheetId="0">{"'Sheet1'!$L$16"}</definedName>
    <definedName name="____QUY4" localSheetId="1">{"'Sheet1'!$L$16"}</definedName>
    <definedName name="____QUY4" localSheetId="7">{"'Sheet1'!$L$16"}</definedName>
    <definedName name="____QUY4">{"'Sheet1'!$L$16"}</definedName>
    <definedName name="____REF1">#REF!</definedName>
    <definedName name="____ref2" localSheetId="0">#REF!</definedName>
    <definedName name="____ref2">#REF!</definedName>
    <definedName name="____RET06" localSheetId="0">#REF!</definedName>
    <definedName name="____RET06">#REF!</definedName>
    <definedName name="____RHC5" localSheetId="0">#REF!</definedName>
    <definedName name="____RHC5">#REF!</definedName>
    <definedName name="____rot2" localSheetId="0">#REF!</definedName>
    <definedName name="____rot2" localSheetId="1">#REF!</definedName>
    <definedName name="____rot2">#REF!</definedName>
    <definedName name="____SCL4" localSheetId="0">{"'Sheet1'!$L$16"}</definedName>
    <definedName name="____SCL4" localSheetId="1">{"'Sheet1'!$L$16"}</definedName>
    <definedName name="____SCL4" localSheetId="7">{"'Sheet1'!$L$16"}</definedName>
    <definedName name="____SCL4">{"'Sheet1'!$L$16"}</definedName>
    <definedName name="____sto10" localSheetId="0">#REF!</definedName>
    <definedName name="____sto10" localSheetId="1">#REF!</definedName>
    <definedName name="____sto10">#REF!</definedName>
    <definedName name="____sto11" localSheetId="0">#REF!</definedName>
    <definedName name="____sto11" localSheetId="1">#REF!</definedName>
    <definedName name="____sto11">#REF!</definedName>
    <definedName name="____sum1" localSheetId="0">#REF!</definedName>
    <definedName name="____sum1">#REF!</definedName>
    <definedName name="____T01" localSheetId="0">#REF!</definedName>
    <definedName name="____T01">#REF!</definedName>
    <definedName name="____T1" localSheetId="0">{"'Sheet1'!$L$16"}</definedName>
    <definedName name="____T1" localSheetId="1">{"'Sheet1'!$L$16"}</definedName>
    <definedName name="____T1" localSheetId="7">{"'Sheet1'!$L$16"}</definedName>
    <definedName name="____T1">{"'Sheet1'!$L$16"}</definedName>
    <definedName name="____TB01">#REF!</definedName>
    <definedName name="____TB02" localSheetId="0">#REF!</definedName>
    <definedName name="____TB02">#REF!</definedName>
    <definedName name="____TB0902" localSheetId="0">#REF!</definedName>
    <definedName name="____TB0902">#REF!</definedName>
    <definedName name="____TB2002" localSheetId="0">#REF!</definedName>
    <definedName name="____TB2002">#REF!</definedName>
    <definedName name="____tk1010" localSheetId="0">#REF!</definedName>
    <definedName name="____tk1010" localSheetId="1">#REF!</definedName>
    <definedName name="____tk1010">#REF!</definedName>
    <definedName name="____tk1053" localSheetId="0">#REF!</definedName>
    <definedName name="____tk1053">#REF!</definedName>
    <definedName name="____tk1096" localSheetId="0">#REF!</definedName>
    <definedName name="____tk1096">#REF!</definedName>
    <definedName name="____tk1111" localSheetId="0">#REF!</definedName>
    <definedName name="____tk1111">#REF!</definedName>
    <definedName name="____tk1112" localSheetId="0">#REF!</definedName>
    <definedName name="____tk1112">#REF!</definedName>
    <definedName name="____tk1128" localSheetId="0">#REF!</definedName>
    <definedName name="____tk1128">#REF!</definedName>
    <definedName name="____tk1139" localSheetId="0">#REF!</definedName>
    <definedName name="____tk1139">#REF!</definedName>
    <definedName name="____tk131" localSheetId="0">#REF!</definedName>
    <definedName name="____tk131">#REF!</definedName>
    <definedName name="____tk1321" localSheetId="0">#REF!</definedName>
    <definedName name="____tk1321">#REF!</definedName>
    <definedName name="____tk1331" localSheetId="0">#REF!</definedName>
    <definedName name="____tk1331">#REF!</definedName>
    <definedName name="____tk139" localSheetId="0">#REF!</definedName>
    <definedName name="____tk139">#REF!</definedName>
    <definedName name="____tk141" localSheetId="0">#REF!</definedName>
    <definedName name="____tk141">#REF!</definedName>
    <definedName name="____tk142" localSheetId="0">#REF!</definedName>
    <definedName name="____tk142">#REF!</definedName>
    <definedName name="____tk144" localSheetId="0">#REF!</definedName>
    <definedName name="____tk144">#REF!</definedName>
    <definedName name="____tk1463" localSheetId="0">#REF!</definedName>
    <definedName name="____tk1463">#REF!</definedName>
    <definedName name="____tk152" localSheetId="0">#REF!</definedName>
    <definedName name="____tk152">#REF!</definedName>
    <definedName name="____tk153" localSheetId="0">#REF!</definedName>
    <definedName name="____tk153">#REF!</definedName>
    <definedName name="____tk1538" localSheetId="0">#REF!</definedName>
    <definedName name="____tk1538">#REF!</definedName>
    <definedName name="____tk154" localSheetId="0">#REF!</definedName>
    <definedName name="____tk154">#REF!</definedName>
    <definedName name="____tk155" localSheetId="0">#REF!</definedName>
    <definedName name="____tk155">#REF!</definedName>
    <definedName name="____tk159" localSheetId="0">#REF!</definedName>
    <definedName name="____tk159">#REF!</definedName>
    <definedName name="____tk1613" localSheetId="0">#REF!</definedName>
    <definedName name="____tk1613">#REF!</definedName>
    <definedName name="____tk1658" localSheetId="0">#REF!</definedName>
    <definedName name="____tk1658">#REF!</definedName>
    <definedName name="____tk1778" localSheetId="0">#REF!</definedName>
    <definedName name="____tk1778">#REF!</definedName>
    <definedName name="____tk1794" localSheetId="0">#REF!</definedName>
    <definedName name="____tk1794">#REF!</definedName>
    <definedName name="____tk1805" localSheetId="0">#REF!</definedName>
    <definedName name="____tk1805">#REF!</definedName>
    <definedName name="____tk1834" localSheetId="0">#REF!</definedName>
    <definedName name="____tk1834">#REF!</definedName>
    <definedName name="____tk1983" localSheetId="0">#REF!</definedName>
    <definedName name="____tk1983">#REF!</definedName>
    <definedName name="____tk2023" localSheetId="0">#REF!</definedName>
    <definedName name="____tk2023">#REF!</definedName>
    <definedName name="____tk2066" localSheetId="0">#REF!</definedName>
    <definedName name="____tk2066">#REF!</definedName>
    <definedName name="____tk2069" localSheetId="0">#REF!</definedName>
    <definedName name="____tk2069">#REF!</definedName>
    <definedName name="____tk214" localSheetId="0">#REF!</definedName>
    <definedName name="____tk214">#REF!</definedName>
    <definedName name="____tk2174" localSheetId="0">#REF!</definedName>
    <definedName name="____tk2174">#REF!</definedName>
    <definedName name="____tk2266" localSheetId="0">#REF!</definedName>
    <definedName name="____tk2266">#REF!</definedName>
    <definedName name="____tk2267" localSheetId="0">#REF!</definedName>
    <definedName name="____tk2267">#REF!</definedName>
    <definedName name="____tk2366" localSheetId="0">#REF!</definedName>
    <definedName name="____tk2366">#REF!</definedName>
    <definedName name="____tk237" localSheetId="0">#REF!</definedName>
    <definedName name="____tk237">#REF!</definedName>
    <definedName name="____tk2373" localSheetId="0">#REF!</definedName>
    <definedName name="____tk2373">#REF!</definedName>
    <definedName name="____tk2519" localSheetId="0">#REF!</definedName>
    <definedName name="____tk2519">#REF!</definedName>
    <definedName name="____tk2542" localSheetId="0">#REF!</definedName>
    <definedName name="____tk2542">#REF!</definedName>
    <definedName name="____tk2642" localSheetId="0">#REF!</definedName>
    <definedName name="____tk2642">#REF!</definedName>
    <definedName name="____tk2693" localSheetId="0">#REF!</definedName>
    <definedName name="____tk2693">#REF!</definedName>
    <definedName name="____tk2805" localSheetId="0">#REF!</definedName>
    <definedName name="____tk2805">#REF!</definedName>
    <definedName name="____tk2871" localSheetId="0">#REF!</definedName>
    <definedName name="____tk2871">#REF!</definedName>
    <definedName name="____tk3074" localSheetId="0">#REF!</definedName>
    <definedName name="____tk3074">#REF!</definedName>
    <definedName name="____tk3075" localSheetId="0">#REF!</definedName>
    <definedName name="____tk3075">#REF!</definedName>
    <definedName name="____tk3076" localSheetId="0">#REF!</definedName>
    <definedName name="____tk3076">#REF!</definedName>
    <definedName name="____tk3079" localSheetId="0">#REF!</definedName>
    <definedName name="____tk3079">#REF!</definedName>
    <definedName name="____tk3121" localSheetId="0">#REF!</definedName>
    <definedName name="____tk3121">#REF!</definedName>
    <definedName name="____tk3176" localSheetId="0">#REF!</definedName>
    <definedName name="____tk3176">#REF!</definedName>
    <definedName name="____tk3209" localSheetId="0">#REF!</definedName>
    <definedName name="____tk3209">#REF!</definedName>
    <definedName name="____tk3331" localSheetId="0">#REF!</definedName>
    <definedName name="____tk3331">#REF!</definedName>
    <definedName name="____tk3337" localSheetId="0">#REF!</definedName>
    <definedName name="____tk3337">#REF!</definedName>
    <definedName name="____tk334" localSheetId="0">#REF!</definedName>
    <definedName name="____tk334">#REF!</definedName>
    <definedName name="____tk335" localSheetId="0">#REF!</definedName>
    <definedName name="____tk335">#REF!</definedName>
    <definedName name="____tk336" localSheetId="0">#REF!</definedName>
    <definedName name="____tk336">#REF!</definedName>
    <definedName name="____tk3382" localSheetId="0">#REF!</definedName>
    <definedName name="____tk3382">#REF!</definedName>
    <definedName name="____tk3384" localSheetId="0">#REF!</definedName>
    <definedName name="____tk3384">#REF!</definedName>
    <definedName name="____tk341" localSheetId="0">#REF!</definedName>
    <definedName name="____tk341">#REF!</definedName>
    <definedName name="____tk344" localSheetId="0">#REF!</definedName>
    <definedName name="____tk344">#REF!</definedName>
    <definedName name="____tk3451" localSheetId="0">#REF!</definedName>
    <definedName name="____tk3451">#REF!</definedName>
    <definedName name="____tk3466" localSheetId="0">#REF!</definedName>
    <definedName name="____tk3466">#REF!</definedName>
    <definedName name="____tk3534" localSheetId="0">#REF!</definedName>
    <definedName name="____tk3534">#REF!</definedName>
    <definedName name="____tk3744" localSheetId="0">#REF!</definedName>
    <definedName name="____tk3744">#REF!</definedName>
    <definedName name="____tk3755" localSheetId="0">#REF!</definedName>
    <definedName name="____tk3755">#REF!</definedName>
    <definedName name="____tk3795" localSheetId="0">#REF!</definedName>
    <definedName name="____tk3795">#REF!</definedName>
    <definedName name="____tk3817" localSheetId="0">#REF!</definedName>
    <definedName name="____tk3817">#REF!</definedName>
    <definedName name="____tk4049" localSheetId="0">#REF!</definedName>
    <definedName name="____tk4049">#REF!</definedName>
    <definedName name="____tk4117" localSheetId="0">#REF!</definedName>
    <definedName name="____tk4117">#REF!</definedName>
    <definedName name="____tk4122" localSheetId="0">#REF!</definedName>
    <definedName name="____tk4122">#REF!</definedName>
    <definedName name="____tk413" localSheetId="0">#REF!</definedName>
    <definedName name="____tk413">#REF!</definedName>
    <definedName name="____tk4211" localSheetId="0">#REF!</definedName>
    <definedName name="____tk4211">#REF!</definedName>
    <definedName name="____tk4212" localSheetId="0">#REF!</definedName>
    <definedName name="____tk4212">#REF!</definedName>
    <definedName name="____tk4254" localSheetId="0">#REF!</definedName>
    <definedName name="____tk4254">#REF!</definedName>
    <definedName name="____tk4328" localSheetId="0">#REF!</definedName>
    <definedName name="____tk4328">#REF!</definedName>
    <definedName name="____tk4414" localSheetId="0">#REF!</definedName>
    <definedName name="____tk4414">#REF!</definedName>
    <definedName name="____tk4415" localSheetId="0">#REF!</definedName>
    <definedName name="____tk4415">#REF!</definedName>
    <definedName name="____tk4536" localSheetId="0">#REF!</definedName>
    <definedName name="____tk4536">#REF!</definedName>
    <definedName name="____tk4638" localSheetId="0">#REF!</definedName>
    <definedName name="____tk4638">#REF!</definedName>
    <definedName name="____tk4677" localSheetId="0">#REF!</definedName>
    <definedName name="____tk4677">#REF!</definedName>
    <definedName name="____tk4685" localSheetId="0">#REF!</definedName>
    <definedName name="____tk4685">#REF!</definedName>
    <definedName name="____tk481" localSheetId="0">#REF!</definedName>
    <definedName name="____tk481">#REF!</definedName>
    <definedName name="____tk4833" localSheetId="0">#REF!</definedName>
    <definedName name="____tk4833">#REF!</definedName>
    <definedName name="____tk485" localSheetId="0">#REF!</definedName>
    <definedName name="____tk485">#REF!</definedName>
    <definedName name="____tk4936" localSheetId="0">#REF!</definedName>
    <definedName name="____tk4936">#REF!</definedName>
    <definedName name="____tk4958" localSheetId="0">#REF!</definedName>
    <definedName name="____tk4958">#REF!</definedName>
    <definedName name="____tk501" localSheetId="0">#REF!</definedName>
    <definedName name="____tk501">#REF!</definedName>
    <definedName name="____tk5035" localSheetId="0">#REF!</definedName>
    <definedName name="____tk5035">#REF!</definedName>
    <definedName name="____tk5036" localSheetId="0">#REF!</definedName>
    <definedName name="____tk5036">#REF!</definedName>
    <definedName name="____tk5065" localSheetId="0">#REF!</definedName>
    <definedName name="____tk5065">#REF!</definedName>
    <definedName name="____tk511" localSheetId="0">#REF!</definedName>
    <definedName name="____tk511">#REF!</definedName>
    <definedName name="____tk5138" localSheetId="0">#REF!</definedName>
    <definedName name="____tk5138">#REF!</definedName>
    <definedName name="____tk5182" localSheetId="0">#REF!</definedName>
    <definedName name="____tk5182">#REF!</definedName>
    <definedName name="____tk5218" localSheetId="0">#REF!</definedName>
    <definedName name="____tk5218">#REF!</definedName>
    <definedName name="____tk5291" localSheetId="0">#REF!</definedName>
    <definedName name="____tk5291">#REF!</definedName>
    <definedName name="____tk5292" localSheetId="0">#REF!</definedName>
    <definedName name="____tk5292">#REF!</definedName>
    <definedName name="____tk553" localSheetId="0">#REF!</definedName>
    <definedName name="____tk553">#REF!</definedName>
    <definedName name="____tk5615" localSheetId="0">#REF!</definedName>
    <definedName name="____tk5615">#REF!</definedName>
    <definedName name="____tk5740" localSheetId="0">#REF!</definedName>
    <definedName name="____tk5740">#REF!</definedName>
    <definedName name="____tk5905" localSheetId="0">#REF!</definedName>
    <definedName name="____tk5905">#REF!</definedName>
    <definedName name="____tk5941" localSheetId="0">#REF!</definedName>
    <definedName name="____tk5941">#REF!</definedName>
    <definedName name="____tk5981" localSheetId="0">#REF!</definedName>
    <definedName name="____tk5981">#REF!</definedName>
    <definedName name="____tk6034" localSheetId="0">#REF!</definedName>
    <definedName name="____tk6034">#REF!</definedName>
    <definedName name="____tk6163" localSheetId="0">#REF!</definedName>
    <definedName name="____tk6163">#REF!</definedName>
    <definedName name="____tk621" localSheetId="0">#REF!</definedName>
    <definedName name="____tk621">#REF!</definedName>
    <definedName name="____tk627" localSheetId="0">#REF!</definedName>
    <definedName name="____tk627">#REF!</definedName>
    <definedName name="____tk63" localSheetId="0">#REF!</definedName>
    <definedName name="____tk63">#REF!</definedName>
    <definedName name="____tk632" localSheetId="0">#REF!</definedName>
    <definedName name="____tk632">#REF!</definedName>
    <definedName name="____tk641" localSheetId="0">#REF!</definedName>
    <definedName name="____tk641">#REF!</definedName>
    <definedName name="____tk642" localSheetId="0">#REF!</definedName>
    <definedName name="____tk642">#REF!</definedName>
    <definedName name="____tk711" localSheetId="0">#REF!</definedName>
    <definedName name="____tk711">#REF!</definedName>
    <definedName name="____tk721" localSheetId="0">#REF!</definedName>
    <definedName name="____tk721">#REF!</definedName>
    <definedName name="____tk811" localSheetId="0">#REF!</definedName>
    <definedName name="____tk811">#REF!</definedName>
    <definedName name="____tk821" localSheetId="0">#REF!</definedName>
    <definedName name="____tk821">#REF!</definedName>
    <definedName name="____tk89" localSheetId="0">#REF!</definedName>
    <definedName name="____tk89">#REF!</definedName>
    <definedName name="____tk90" localSheetId="0">#REF!</definedName>
    <definedName name="____tk90">#REF!</definedName>
    <definedName name="____tk911" localSheetId="0">#REF!</definedName>
    <definedName name="____tk911">#REF!</definedName>
    <definedName name="____tk971" localSheetId="0">#REF!</definedName>
    <definedName name="____tk971">#REF!</definedName>
    <definedName name="____TM02" localSheetId="0">#REF!</definedName>
    <definedName name="____TM02">#REF!</definedName>
    <definedName name="____TO1" localSheetId="0">#REF!</definedName>
    <definedName name="____TO1">#REF!</definedName>
    <definedName name="____TO12" localSheetId="0">#REF!</definedName>
    <definedName name="____TO12">#REF!</definedName>
    <definedName name="____TPM15" localSheetId="0">#REF!</definedName>
    <definedName name="____TPM15">#REF!</definedName>
    <definedName name="____TR1" localSheetId="0">#REF!</definedName>
    <definedName name="____TR1">#REF!</definedName>
    <definedName name="____TR2" localSheetId="0">#REF!</definedName>
    <definedName name="____TR2">#REF!</definedName>
    <definedName name="____TR3" localSheetId="0">#REF!</definedName>
    <definedName name="____TR3">#REF!</definedName>
    <definedName name="____TR4" localSheetId="0">#REF!</definedName>
    <definedName name="____TR4">#REF!</definedName>
    <definedName name="____TR5" localSheetId="0">#REF!</definedName>
    <definedName name="____TR5">#REF!</definedName>
    <definedName name="____TR6" localSheetId="0">#REF!</definedName>
    <definedName name="____TR6">#REF!</definedName>
    <definedName name="____TTM1" localSheetId="0">#REF!</definedName>
    <definedName name="____TTM1">#REF!</definedName>
    <definedName name="____TTM10" localSheetId="0">#REF!</definedName>
    <definedName name="____TTM10">#REF!</definedName>
    <definedName name="____TTM11" localSheetId="0">#REF!</definedName>
    <definedName name="____TTM11">#REF!</definedName>
    <definedName name="____TTM12" localSheetId="0">#REF!</definedName>
    <definedName name="____TTM12">#REF!</definedName>
    <definedName name="____TTM13" localSheetId="0">#REF!</definedName>
    <definedName name="____TTM13">#REF!</definedName>
    <definedName name="____TTM14" localSheetId="0">#REF!</definedName>
    <definedName name="____TTM14">#REF!</definedName>
    <definedName name="____TTM15" localSheetId="0">#REF!</definedName>
    <definedName name="____TTM15">#REF!</definedName>
    <definedName name="____TTM2" localSheetId="0">#REF!</definedName>
    <definedName name="____TTM2">#REF!</definedName>
    <definedName name="____TTM3" localSheetId="0">#REF!</definedName>
    <definedName name="____TTM3">#REF!</definedName>
    <definedName name="____TTM4" localSheetId="0">#REF!</definedName>
    <definedName name="____TTM4">#REF!</definedName>
    <definedName name="____TTM5" localSheetId="0">#REF!</definedName>
    <definedName name="____TTM5">#REF!</definedName>
    <definedName name="____TTM6" localSheetId="0">#REF!</definedName>
    <definedName name="____TTM6">#REF!</definedName>
    <definedName name="____TTM7" localSheetId="0">#REF!</definedName>
    <definedName name="____TTM7">#REF!</definedName>
    <definedName name="____TTM8" localSheetId="0">#REF!</definedName>
    <definedName name="____TTM8">#REF!</definedName>
    <definedName name="____TTM9" localSheetId="0">#REF!</definedName>
    <definedName name="____TTM9">#REF!</definedName>
    <definedName name="____vib01" localSheetId="0">#REF!</definedName>
    <definedName name="____vib01">#REF!</definedName>
    <definedName name="____vib02" localSheetId="0">#REF!</definedName>
    <definedName name="____vib02">#REF!</definedName>
    <definedName name="____vib03" localSheetId="0">#REF!</definedName>
    <definedName name="____vib03">#REF!</definedName>
    <definedName name="____vib04" localSheetId="0">#REF!</definedName>
    <definedName name="____vib04">#REF!</definedName>
    <definedName name="____vib05" localSheetId="0">#REF!</definedName>
    <definedName name="____vib05">#REF!</definedName>
    <definedName name="____vib06" localSheetId="0">#REF!</definedName>
    <definedName name="____vib06">#REF!</definedName>
    <definedName name="____vib07" localSheetId="0">#REF!</definedName>
    <definedName name="____vib07">#REF!</definedName>
    <definedName name="____w5" localSheetId="0" hidden="1">#REF!</definedName>
    <definedName name="____w5" hidden="1">#REF!</definedName>
    <definedName name="____wbs1" localSheetId="0">#REF!</definedName>
    <definedName name="____wbs1">#REF!</definedName>
    <definedName name="____wbs2" localSheetId="0">#REF!</definedName>
    <definedName name="____wbs2">#REF!</definedName>
    <definedName name="____WIR1">#N/A</definedName>
    <definedName name="____WTB01" localSheetId="0">#REF!</definedName>
    <definedName name="____WTB01" localSheetId="1">#REF!</definedName>
    <definedName name="____WTB01">#REF!</definedName>
    <definedName name="____xlfn.BAHTTEXT">#NAME?</definedName>
    <definedName name="____xlnm.Print_Area_1">"$#REF!.$A$1:$R$62"</definedName>
    <definedName name="____xlnm.Print_Area_2">"$#REF!.$A$1:$Q$62"</definedName>
    <definedName name="____xlnm.Print_Titles_1">"$#REF!.$A$1:$AMJ$5"</definedName>
    <definedName name="____xlnm.Print_Titles_2">"$#REF!.$A$1:$AMJ$5"</definedName>
    <definedName name="____YO31" localSheetId="0">#REF!</definedName>
    <definedName name="____YO31" localSheetId="1">#REF!</definedName>
    <definedName name="____YO31">#REF!</definedName>
    <definedName name="___a1" localSheetId="0" hidden="1">{#N/A,#N/A,FALSE,"sum";#N/A,#N/A,FALSE,"MARTV";#N/A,#N/A,FALSE,"APRTV"}</definedName>
    <definedName name="___a1" localSheetId="1" hidden="1">{#N/A,#N/A,FALSE,"sum";#N/A,#N/A,FALSE,"MARTV";#N/A,#N/A,FALSE,"APRTV"}</definedName>
    <definedName name="___a1" localSheetId="7" hidden="1">{#N/A,#N/A,FALSE,"sum";#N/A,#N/A,FALSE,"MARTV";#N/A,#N/A,FALSE,"APRTV"}</definedName>
    <definedName name="___a1" hidden="1">{#N/A,#N/A,FALSE,"sum";#N/A,#N/A,FALSE,"MARTV";#N/A,#N/A,FALSE,"APRTV"}</definedName>
    <definedName name="___a10" localSheetId="0">{"'Sheet1'!$L$16"}</definedName>
    <definedName name="___a10" localSheetId="1">{"'Sheet1'!$L$16"}</definedName>
    <definedName name="___a10" localSheetId="7">{"'Sheet1'!$L$16"}</definedName>
    <definedName name="___a10">{"'Sheet1'!$L$16"}</definedName>
    <definedName name="___a11" localSheetId="0">{"'Sheet1'!$L$16"}</definedName>
    <definedName name="___a11" localSheetId="1">{"'Sheet1'!$L$16"}</definedName>
    <definedName name="___a11" localSheetId="7">{"'Sheet1'!$L$16"}</definedName>
    <definedName name="___a11">{"'Sheet1'!$L$16"}</definedName>
    <definedName name="___a12" localSheetId="0">{"'Sheet1'!$L$16"}</definedName>
    <definedName name="___a12" localSheetId="1">{"'Sheet1'!$L$16"}</definedName>
    <definedName name="___a12" localSheetId="7">{"'Sheet1'!$L$16"}</definedName>
    <definedName name="___a12">{"'Sheet1'!$L$16"}</definedName>
    <definedName name="___a129" localSheetId="0">{"Offgrid",#N/A,FALSE,"OFFGRID";"Region",#N/A,FALSE,"REGION";"Offgrid -2",#N/A,FALSE,"OFFGRID";"WTP",#N/A,FALSE,"WTP";"WTP -2",#N/A,FALSE,"WTP";"Project",#N/A,FALSE,"PROJECT";"Summary -2",#N/A,FALSE,"SUMMARY"}</definedName>
    <definedName name="___a129" localSheetId="1">{"Offgrid",#N/A,FALSE,"OFFGRID";"Region",#N/A,FALSE,"REGION";"Offgrid -2",#N/A,FALSE,"OFFGRID";"WTP",#N/A,FALSE,"WTP";"WTP -2",#N/A,FALSE,"WTP";"Project",#N/A,FALSE,"PROJECT";"Summary -2",#N/A,FALSE,"SUMMARY"}</definedName>
    <definedName name="___a129" localSheetId="7">{"Offgrid",#N/A,FALSE,"OFFGRID";"Region",#N/A,FALSE,"REGION";"Offgrid -2",#N/A,FALSE,"OFFGRID";"WTP",#N/A,FALSE,"WTP";"WTP -2",#N/A,FALSE,"WTP";"Project",#N/A,FALSE,"PROJECT";"Summary -2",#N/A,FALSE,"SUMMARY"}</definedName>
    <definedName name="___a129">{"Offgrid",#N/A,FALSE,"OFFGRID";"Region",#N/A,FALSE,"REGION";"Offgrid -2",#N/A,FALSE,"OFFGRID";"WTP",#N/A,FALSE,"WTP";"WTP -2",#N/A,FALSE,"WTP";"Project",#N/A,FALSE,"PROJECT";"Summary -2",#N/A,FALSE,"SUMMARY"}</definedName>
    <definedName name="___a130" localSheetId="0">{"Offgrid",#N/A,FALSE,"OFFGRID";"Region",#N/A,FALSE,"REGION";"Offgrid -2",#N/A,FALSE,"OFFGRID";"WTP",#N/A,FALSE,"WTP";"WTP -2",#N/A,FALSE,"WTP";"Project",#N/A,FALSE,"PROJECT";"Summary -2",#N/A,FALSE,"SUMMARY"}</definedName>
    <definedName name="___a130" localSheetId="1">{"Offgrid",#N/A,FALSE,"OFFGRID";"Region",#N/A,FALSE,"REGION";"Offgrid -2",#N/A,FALSE,"OFFGRID";"WTP",#N/A,FALSE,"WTP";"WTP -2",#N/A,FALSE,"WTP";"Project",#N/A,FALSE,"PROJECT";"Summary -2",#N/A,FALSE,"SUMMARY"}</definedName>
    <definedName name="___a130" localSheetId="7">{"Offgrid",#N/A,FALSE,"OFFGRID";"Region",#N/A,FALSE,"REGION";"Offgrid -2",#N/A,FALSE,"OFFGRID";"WTP",#N/A,FALSE,"WTP";"WTP -2",#N/A,FALSE,"WTP";"Project",#N/A,FALSE,"PROJECT";"Summary -2",#N/A,FALSE,"SUMMARY"}</definedName>
    <definedName name="___a130">{"Offgrid",#N/A,FALSE,"OFFGRID";"Region",#N/A,FALSE,"REGION";"Offgrid -2",#N/A,FALSE,"OFFGRID";"WTP",#N/A,FALSE,"WTP";"WTP -2",#N/A,FALSE,"WTP";"Project",#N/A,FALSE,"PROJECT";"Summary -2",#N/A,FALSE,"SUMMARY"}</definedName>
    <definedName name="___A152000">#REF!</definedName>
    <definedName name="___A191000" localSheetId="0">#REF!</definedName>
    <definedName name="___A191000" localSheetId="1">#REF!</definedName>
    <definedName name="___A191000">#REF!</definedName>
    <definedName name="___a2" localSheetId="0">{"'Sheet1'!$L$16"}</definedName>
    <definedName name="___a2" localSheetId="1">{"'Sheet1'!$L$16"}</definedName>
    <definedName name="___a2" localSheetId="7">{"'Sheet1'!$L$16"}</definedName>
    <definedName name="___a2">{"'Sheet1'!$L$16"}</definedName>
    <definedName name="___a3" localSheetId="0">{"Offgrid",#N/A,FALSE,"OFFGRID";"Region",#N/A,FALSE,"REGION";"Offgrid -2",#N/A,FALSE,"OFFGRID";"WTP",#N/A,FALSE,"WTP";"WTP -2",#N/A,FALSE,"WTP";"Project",#N/A,FALSE,"PROJECT";"Summary -2",#N/A,FALSE,"SUMMARY"}</definedName>
    <definedName name="___a3" localSheetId="1">{"Offgrid",#N/A,FALSE,"OFFGRID";"Region",#N/A,FALSE,"REGION";"Offgrid -2",#N/A,FALSE,"OFFGRID";"WTP",#N/A,FALSE,"WTP";"WTP -2",#N/A,FALSE,"WTP";"Project",#N/A,FALSE,"PROJECT";"Summary -2",#N/A,FALSE,"SUMMARY"}</definedName>
    <definedName name="___a3" localSheetId="7">{"Offgrid",#N/A,FALSE,"OFFGRID";"Region",#N/A,FALSE,"REGION";"Offgrid -2",#N/A,FALSE,"OFFGRID";"WTP",#N/A,FALSE,"WTP";"WTP -2",#N/A,FALSE,"WTP";"Project",#N/A,FALSE,"PROJECT";"Summary -2",#N/A,FALSE,"SUMMARY"}</definedName>
    <definedName name="___a3">{"Offgrid",#N/A,FALSE,"OFFGRID";"Region",#N/A,FALSE,"REGION";"Offgrid -2",#N/A,FALSE,"OFFGRID";"WTP",#N/A,FALSE,"WTP";"WTP -2",#N/A,FALSE,"WTP";"Project",#N/A,FALSE,"PROJECT";"Summary -2",#N/A,FALSE,"SUMMARY"}</definedName>
    <definedName name="___a4" localSheetId="0">{"'Sheet1'!$L$16"}</definedName>
    <definedName name="___a4" localSheetId="1">{"'Sheet1'!$L$16"}</definedName>
    <definedName name="___a4" localSheetId="7">{"'Sheet1'!$L$16"}</definedName>
    <definedName name="___a4">{"'Sheet1'!$L$16"}</definedName>
    <definedName name="___a5" localSheetId="0">{"'Sheet1'!$L$16"}</definedName>
    <definedName name="___a5" localSheetId="1">{"'Sheet1'!$L$16"}</definedName>
    <definedName name="___a5" localSheetId="7">{"'Sheet1'!$L$16"}</definedName>
    <definedName name="___a5">{"'Sheet1'!$L$16"}</definedName>
    <definedName name="___a7" localSheetId="0">{"'Sheet1'!$L$16"}</definedName>
    <definedName name="___a7" localSheetId="1">{"'Sheet1'!$L$16"}</definedName>
    <definedName name="___a7" localSheetId="7">{"'Sheet1'!$L$16"}</definedName>
    <definedName name="___a7">{"'Sheet1'!$L$16"}</definedName>
    <definedName name="___a8" localSheetId="0">{"'Sheet1'!$L$16"}</definedName>
    <definedName name="___a8" localSheetId="1">{"'Sheet1'!$L$16"}</definedName>
    <definedName name="___a8" localSheetId="7">{"'Sheet1'!$L$16"}</definedName>
    <definedName name="___a8">{"'Sheet1'!$L$16"}</definedName>
    <definedName name="___a9" localSheetId="0">{"'Sheet1'!$L$16"}</definedName>
    <definedName name="___a9" localSheetId="1">{"'Sheet1'!$L$16"}</definedName>
    <definedName name="___a9" localSheetId="7">{"'Sheet1'!$L$16"}</definedName>
    <definedName name="___a9">{"'Sheet1'!$L$16"}</definedName>
    <definedName name="___aa1" localSheetId="0">{#N/A,#N/A,TRUE,"Old - New P&amp;L";#N/A,#N/A,TRUE,"EBIT MMO - Total";#N/A,#N/A,TRUE,"MMO NE, CEE, ASIA, CAR";#N/A,#N/A,TRUE,"MMO LAT, MEA, AFR";#N/A,#N/A,TRUE,"NP growth";#N/A,#N/A,TRUE,"ER impact"}</definedName>
    <definedName name="___aa1" localSheetId="1">{#N/A,#N/A,TRUE,"Old - New P&amp;L";#N/A,#N/A,TRUE,"EBIT MMO - Total";#N/A,#N/A,TRUE,"MMO NE, CEE, ASIA, CAR";#N/A,#N/A,TRUE,"MMO LAT, MEA, AFR";#N/A,#N/A,TRUE,"NP growth";#N/A,#N/A,TRUE,"ER impact"}</definedName>
    <definedName name="___aa1" localSheetId="7">{#N/A,#N/A,TRUE,"Old - New P&amp;L";#N/A,#N/A,TRUE,"EBIT MMO - Total";#N/A,#N/A,TRUE,"MMO NE, CEE, ASIA, CAR";#N/A,#N/A,TRUE,"MMO LAT, MEA, AFR";#N/A,#N/A,TRUE,"NP growth";#N/A,#N/A,TRUE,"ER impact"}</definedName>
    <definedName name="___aa1">{#N/A,#N/A,TRUE,"Old - New P&amp;L";#N/A,#N/A,TRUE,"EBIT MMO - Total";#N/A,#N/A,TRUE,"MMO NE, CEE, ASIA, CAR";#N/A,#N/A,TRUE,"MMO LAT, MEA, AFR";#N/A,#N/A,TRUE,"NP growth";#N/A,#N/A,TRUE,"ER impact"}</definedName>
    <definedName name="___aa2" localSheetId="0">{#N/A,#N/A,TRUE,"Old - New P&amp;L";#N/A,#N/A,TRUE,"EBIT MMO - Total";#N/A,#N/A,TRUE,"MMO NE, CEE, ASIA, CAR";#N/A,#N/A,TRUE,"MMO LAT, MEA, AFR";#N/A,#N/A,TRUE,"NP growth";#N/A,#N/A,TRUE,"ER impact"}</definedName>
    <definedName name="___aa2" localSheetId="1">{#N/A,#N/A,TRUE,"Old - New P&amp;L";#N/A,#N/A,TRUE,"EBIT MMO - Total";#N/A,#N/A,TRUE,"MMO NE, CEE, ASIA, CAR";#N/A,#N/A,TRUE,"MMO LAT, MEA, AFR";#N/A,#N/A,TRUE,"NP growth";#N/A,#N/A,TRUE,"ER impact"}</definedName>
    <definedName name="___aa2" localSheetId="7">{#N/A,#N/A,TRUE,"Old - New P&amp;L";#N/A,#N/A,TRUE,"EBIT MMO - Total";#N/A,#N/A,TRUE,"MMO NE, CEE, ASIA, CAR";#N/A,#N/A,TRUE,"MMO LAT, MEA, AFR";#N/A,#N/A,TRUE,"NP growth";#N/A,#N/A,TRUE,"ER impact"}</definedName>
    <definedName name="___aa2">{#N/A,#N/A,TRUE,"Old - New P&amp;L";#N/A,#N/A,TRUE,"EBIT MMO - Total";#N/A,#N/A,TRUE,"MMO NE, CEE, ASIA, CAR";#N/A,#N/A,TRUE,"MMO LAT, MEA, AFR";#N/A,#N/A,TRUE,"NP growth";#N/A,#N/A,TRUE,"ER impact"}</definedName>
    <definedName name="___ADS7" localSheetId="0">#REF!</definedName>
    <definedName name="___ADS7" localSheetId="1">#REF!</definedName>
    <definedName name="___ADS7">#REF!</definedName>
    <definedName name="___agt03" localSheetId="0">#REF!</definedName>
    <definedName name="___agt03" localSheetId="1">#REF!</definedName>
    <definedName name="___agt03">#REF!</definedName>
    <definedName name="___apr04" localSheetId="0">#REF!</definedName>
    <definedName name="___apr04" localSheetId="1">#REF!</definedName>
    <definedName name="___apr04">#REF!</definedName>
    <definedName name="___art25" localSheetId="0">#REF!</definedName>
    <definedName name="___art25">#REF!</definedName>
    <definedName name="___BAC1" localSheetId="0">#REF!</definedName>
    <definedName name="___BAC1">#REF!</definedName>
    <definedName name="___BAC2" localSheetId="0">#REF!</definedName>
    <definedName name="___BAC2">#REF!</definedName>
    <definedName name="___BAC3" localSheetId="0">#REF!</definedName>
    <definedName name="___BAC3">#REF!</definedName>
    <definedName name="___BAC4" localSheetId="0">#REF!</definedName>
    <definedName name="___BAC4">#REF!</definedName>
    <definedName name="___BAC5" localSheetId="0">#REF!</definedName>
    <definedName name="___BAC5">#REF!</definedName>
    <definedName name="___BAC6" localSheetId="0">#REF!</definedName>
    <definedName name="___BAC6">#REF!</definedName>
    <definedName name="___bad12" localSheetId="0">#REF!</definedName>
    <definedName name="___bad12">#REF!</definedName>
    <definedName name="___Bal02" localSheetId="0">#REF!</definedName>
    <definedName name="___Bal02">#REF!</definedName>
    <definedName name="___BGT1">"#REF!"</definedName>
    <definedName name="___BGT2">"#REF!"</definedName>
    <definedName name="_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_BTM1" localSheetId="0">#REF!</definedName>
    <definedName name="___BTM1" localSheetId="1">#REF!</definedName>
    <definedName name="___BTM1">#REF!</definedName>
    <definedName name="___BTM11" localSheetId="0">#REF!</definedName>
    <definedName name="___BTM11">#REF!</definedName>
    <definedName name="___BTM13" localSheetId="0">#REF!</definedName>
    <definedName name="___BTM13">#REF!</definedName>
    <definedName name="___BTM15" localSheetId="0">#REF!</definedName>
    <definedName name="___BTM15">#REF!</definedName>
    <definedName name="___BTM3" localSheetId="0">#REF!</definedName>
    <definedName name="___BTM3">#REF!</definedName>
    <definedName name="___BTM5" localSheetId="0">#REF!</definedName>
    <definedName name="___BTM5">#REF!</definedName>
    <definedName name="___BTM7" localSheetId="0">#REF!</definedName>
    <definedName name="___BTM7">#REF!</definedName>
    <definedName name="___BTM9" localSheetId="0">#REF!</definedName>
    <definedName name="___BTM9">#REF!</definedName>
    <definedName name="___CAD1" localSheetId="0">#REF!</definedName>
    <definedName name="___CAD1">#REF!</definedName>
    <definedName name="___CAD2" localSheetId="0">#REF!</definedName>
    <definedName name="___CAD2">#REF!</definedName>
    <definedName name="___CAT1">"#N/A"</definedName>
    <definedName name="___CAT2">"#N/A"</definedName>
    <definedName name="___CAW1">#REF!</definedName>
    <definedName name="___CAW2" localSheetId="0">#REF!</definedName>
    <definedName name="___CAW2" localSheetId="1">#REF!</definedName>
    <definedName name="___CAW2">#REF!</definedName>
    <definedName name="___CAW3" localSheetId="0">#REF!</definedName>
    <definedName name="___CAW3" localSheetId="1">#REF!</definedName>
    <definedName name="___CAW3">#REF!</definedName>
    <definedName name="___CAW4" localSheetId="0">#REF!</definedName>
    <definedName name="___CAW4">#REF!</definedName>
    <definedName name="___CAW5" localSheetId="0">#REF!</definedName>
    <definedName name="___CAW5">#REF!</definedName>
    <definedName name="___CAW6" localSheetId="0">#REF!</definedName>
    <definedName name="___CAW6">#REF!</definedName>
    <definedName name="___CAW7" localSheetId="0">#REF!</definedName>
    <definedName name="___CAW7">#REF!</definedName>
    <definedName name="___CAW8" localSheetId="0">#REF!</definedName>
    <definedName name="___CAW8">#REF!</definedName>
    <definedName name="___CD2" localSheetId="0">{"'Sheet1'!$L$16"}</definedName>
    <definedName name="___CD2" localSheetId="1">{"'Sheet1'!$L$16"}</definedName>
    <definedName name="___CD2" localSheetId="7">{"'Sheet1'!$L$16"}</definedName>
    <definedName name="___CD2">{"'Sheet1'!$L$16"}</definedName>
    <definedName name="___CFD1">#REF!</definedName>
    <definedName name="___CFD2" localSheetId="0">#REF!</definedName>
    <definedName name="___CFD2">#REF!</definedName>
    <definedName name="___CGP1" localSheetId="0">#REF!</definedName>
    <definedName name="___CGP1">#REF!</definedName>
    <definedName name="___CHI13661" localSheetId="0">#REF!</definedName>
    <definedName name="___CHI13661">#REF!</definedName>
    <definedName name="___CLV1" localSheetId="0">#REF!</definedName>
    <definedName name="___CLV1">#REF!</definedName>
    <definedName name="___CLV2" localSheetId="0">#REF!</definedName>
    <definedName name="___CLV2">#REF!</definedName>
    <definedName name="___CLV3" localSheetId="0">#REF!</definedName>
    <definedName name="___CLV3">#REF!</definedName>
    <definedName name="___CLV4" localSheetId="0">#REF!</definedName>
    <definedName name="___CLV4">#REF!</definedName>
    <definedName name="___CLV5" localSheetId="0">#REF!</definedName>
    <definedName name="___CLV5">#REF!</definedName>
    <definedName name="___CN1" localSheetId="0">{"'Sheet1'!$L$16"}</definedName>
    <definedName name="___CN1" localSheetId="1">{"'Sheet1'!$L$16"}</definedName>
    <definedName name="___CN1" localSheetId="7">{"'Sheet1'!$L$16"}</definedName>
    <definedName name="___CN1">{"'Sheet1'!$L$16"}</definedName>
    <definedName name="___CON1" localSheetId="0">#REF!</definedName>
    <definedName name="___CON1">#REF!</definedName>
    <definedName name="___CON2" localSheetId="0">#REF!</definedName>
    <definedName name="___CON2">#REF!</definedName>
    <definedName name="___CSD1" localSheetId="0">#REF!</definedName>
    <definedName name="___CSD1">#REF!</definedName>
    <definedName name="___CSD2" localSheetId="0">#REF!</definedName>
    <definedName name="___CSD2">#REF!</definedName>
    <definedName name="___CSD3" localSheetId="0">#REF!</definedName>
    <definedName name="___CSD3">#REF!</definedName>
    <definedName name="___CSD4" localSheetId="0">#REF!</definedName>
    <definedName name="___CSD4">#REF!</definedName>
    <definedName name="___CTD1" localSheetId="0">#REF!</definedName>
    <definedName name="___CTD1">#REF!</definedName>
    <definedName name="___CTD2" localSheetId="0">#REF!</definedName>
    <definedName name="___CTD2">#REF!</definedName>
    <definedName name="___CTD3" localSheetId="0">#REF!</definedName>
    <definedName name="___CTD3">#REF!</definedName>
    <definedName name="___CTD4" localSheetId="0">#REF!</definedName>
    <definedName name="___CTD4">#REF!</definedName>
    <definedName name="___CTD5" localSheetId="0">#REF!</definedName>
    <definedName name="___CTD5">#REF!</definedName>
    <definedName name="___d1500" localSheetId="0">{"'Sheet1'!$L$16"}</definedName>
    <definedName name="___d1500" localSheetId="1">{"'Sheet1'!$L$16"}</definedName>
    <definedName name="___d1500" localSheetId="7">{"'Sheet1'!$L$16"}</definedName>
    <definedName name="___d1500">{"'Sheet1'!$L$16"}</definedName>
    <definedName name="___DAT1" localSheetId="0">#REF!</definedName>
    <definedName name="___DAT1">#REF!</definedName>
    <definedName name="___DAT1_10">NA()</definedName>
    <definedName name="___DAT1_11">NA()</definedName>
    <definedName name="___DAT1_12">NA()</definedName>
    <definedName name="___DAT1_13">NA()</definedName>
    <definedName name="___DAT1_14">NA()</definedName>
    <definedName name="___DAT1_15">NA()</definedName>
    <definedName name="___DAT1_16">NA()</definedName>
    <definedName name="___DAT1_17">NA()</definedName>
    <definedName name="___DAT1_18">NA()</definedName>
    <definedName name="___DAT1_19">NA()</definedName>
    <definedName name="___DAT1_2">NA()</definedName>
    <definedName name="___DAT1_20">NA()</definedName>
    <definedName name="___DAT1_21">NA()</definedName>
    <definedName name="___DAT1_22">NA()</definedName>
    <definedName name="___DAT1_23">NA()</definedName>
    <definedName name="___DAT1_24">NA()</definedName>
    <definedName name="___DAT1_25">NA()</definedName>
    <definedName name="___DAT1_26">NA()</definedName>
    <definedName name="___DAT1_27">NA()</definedName>
    <definedName name="___DAT1_28">NA()</definedName>
    <definedName name="___DAT1_3" localSheetId="0">#REF!</definedName>
    <definedName name="___DAT1_3" localSheetId="1">#REF!</definedName>
    <definedName name="___DAT1_3">#REF!</definedName>
    <definedName name="___DAT1_4" localSheetId="0">#REF!</definedName>
    <definedName name="___DAT1_4">#REF!</definedName>
    <definedName name="___DAT1_5" localSheetId="0">#REF!</definedName>
    <definedName name="___DAT1_5">#REF!</definedName>
    <definedName name="___DAT1_6" localSheetId="0">#REF!</definedName>
    <definedName name="___DAT1_6">#REF!</definedName>
    <definedName name="___DAT1_7">NA()</definedName>
    <definedName name="___DAT1_8">NA()</definedName>
    <definedName name="___DAT1_8_6">#N/A</definedName>
    <definedName name="___DAT1_9">NA()</definedName>
    <definedName name="___DAT10" localSheetId="0">#REF!</definedName>
    <definedName name="___DAT10" localSheetId="1">#REF!</definedName>
    <definedName name="___DAT10">#REF!</definedName>
    <definedName name="___DAT10_10">NA()</definedName>
    <definedName name="___DAT10_11">NA()</definedName>
    <definedName name="___DAT10_12">NA()</definedName>
    <definedName name="___DAT10_13">NA()</definedName>
    <definedName name="___DAT10_14">NA()</definedName>
    <definedName name="___DAT10_15">NA()</definedName>
    <definedName name="___DAT10_16">NA()</definedName>
    <definedName name="___DAT10_17">NA()</definedName>
    <definedName name="___DAT10_18">NA()</definedName>
    <definedName name="___DAT10_19">NA()</definedName>
    <definedName name="___DAT10_2">NA()</definedName>
    <definedName name="___DAT10_20">NA()</definedName>
    <definedName name="___DAT10_21">NA()</definedName>
    <definedName name="___DAT10_22">NA()</definedName>
    <definedName name="___DAT10_23">NA()</definedName>
    <definedName name="___DAT10_24">NA()</definedName>
    <definedName name="___DAT10_25">NA()</definedName>
    <definedName name="___DAT10_26">NA()</definedName>
    <definedName name="___DAT10_27">NA()</definedName>
    <definedName name="___DAT10_28">NA()</definedName>
    <definedName name="___DAT10_3" localSheetId="0">#REF!</definedName>
    <definedName name="___DAT10_3" localSheetId="1">#REF!</definedName>
    <definedName name="___DAT10_3">#REF!</definedName>
    <definedName name="___DAT10_4" localSheetId="0">#REF!</definedName>
    <definedName name="___DAT10_4">#REF!</definedName>
    <definedName name="___DAT10_5" localSheetId="0">#REF!</definedName>
    <definedName name="___DAT10_5">#REF!</definedName>
    <definedName name="___DAT10_6" localSheetId="0">#REF!</definedName>
    <definedName name="___DAT10_6">#REF!</definedName>
    <definedName name="___DAT10_7">NA()</definedName>
    <definedName name="___DAT10_8">NA()</definedName>
    <definedName name="___DAT10_8_6">#N/A</definedName>
    <definedName name="___DAT10_9">NA()</definedName>
    <definedName name="___DAT11" localSheetId="0">#REF!</definedName>
    <definedName name="___DAT11" localSheetId="1">#REF!</definedName>
    <definedName name="___DAT11">#REF!</definedName>
    <definedName name="___DAT11_10">NA()</definedName>
    <definedName name="___DAT11_11">NA()</definedName>
    <definedName name="___DAT11_12">NA()</definedName>
    <definedName name="___DAT11_13">NA()</definedName>
    <definedName name="___DAT11_14">NA()</definedName>
    <definedName name="___DAT11_15">NA()</definedName>
    <definedName name="___DAT11_16">NA()</definedName>
    <definedName name="___DAT11_17">NA()</definedName>
    <definedName name="___DAT11_18">NA()</definedName>
    <definedName name="___DAT11_19">NA()</definedName>
    <definedName name="___DAT11_2">NA()</definedName>
    <definedName name="___DAT11_20">NA()</definedName>
    <definedName name="___DAT11_21">NA()</definedName>
    <definedName name="___DAT11_22">NA()</definedName>
    <definedName name="___DAT11_23">NA()</definedName>
    <definedName name="___DAT11_24">NA()</definedName>
    <definedName name="___DAT11_25">NA()</definedName>
    <definedName name="___DAT11_26">NA()</definedName>
    <definedName name="___DAT11_27">NA()</definedName>
    <definedName name="___DAT11_28">NA()</definedName>
    <definedName name="___DAT11_3" localSheetId="0">#REF!</definedName>
    <definedName name="___DAT11_3" localSheetId="1">#REF!</definedName>
    <definedName name="___DAT11_3">#REF!</definedName>
    <definedName name="___DAT11_4" localSheetId="0">#REF!</definedName>
    <definedName name="___DAT11_4">#REF!</definedName>
    <definedName name="___DAT11_5" localSheetId="0">#REF!</definedName>
    <definedName name="___DAT11_5">#REF!</definedName>
    <definedName name="___DAT11_6" localSheetId="0">#REF!</definedName>
    <definedName name="___DAT11_6">#REF!</definedName>
    <definedName name="___DAT11_7">NA()</definedName>
    <definedName name="___DAT11_8">NA()</definedName>
    <definedName name="___DAT11_8_6">#N/A</definedName>
    <definedName name="___DAT11_9">NA()</definedName>
    <definedName name="___DAT12" localSheetId="0">#REF!</definedName>
    <definedName name="___DAT12" localSheetId="1">#REF!</definedName>
    <definedName name="___DAT12">#REF!</definedName>
    <definedName name="___DAT12_10">NA()</definedName>
    <definedName name="___DAT12_11">NA()</definedName>
    <definedName name="___DAT12_12">NA()</definedName>
    <definedName name="___DAT12_13">NA()</definedName>
    <definedName name="___DAT12_14">NA()</definedName>
    <definedName name="___DAT12_15">NA()</definedName>
    <definedName name="___DAT12_16">NA()</definedName>
    <definedName name="___DAT12_17">NA()</definedName>
    <definedName name="___DAT12_18">NA()</definedName>
    <definedName name="___DAT12_19">NA()</definedName>
    <definedName name="___DAT12_2">NA()</definedName>
    <definedName name="___DAT12_20">NA()</definedName>
    <definedName name="___DAT12_21">NA()</definedName>
    <definedName name="___DAT12_22">NA()</definedName>
    <definedName name="___DAT12_23">NA()</definedName>
    <definedName name="___DAT12_24">NA()</definedName>
    <definedName name="___DAT12_25">NA()</definedName>
    <definedName name="___DAT12_26">NA()</definedName>
    <definedName name="___DAT12_27">NA()</definedName>
    <definedName name="___DAT12_28">NA()</definedName>
    <definedName name="___DAT12_3" localSheetId="0">#REF!</definedName>
    <definedName name="___DAT12_3" localSheetId="1">#REF!</definedName>
    <definedName name="___DAT12_3">#REF!</definedName>
    <definedName name="___DAT12_4" localSheetId="0">#REF!</definedName>
    <definedName name="___DAT12_4">#REF!</definedName>
    <definedName name="___DAT12_5" localSheetId="0">#REF!</definedName>
    <definedName name="___DAT12_5">#REF!</definedName>
    <definedName name="___DAT12_6" localSheetId="0">#REF!</definedName>
    <definedName name="___DAT12_6">#REF!</definedName>
    <definedName name="___DAT12_7">NA()</definedName>
    <definedName name="___DAT12_8">NA()</definedName>
    <definedName name="___DAT12_8_6">#N/A</definedName>
    <definedName name="___DAT12_9">NA()</definedName>
    <definedName name="___DAT13" localSheetId="0">#REF!</definedName>
    <definedName name="___DAT13" localSheetId="1">#REF!</definedName>
    <definedName name="___DAT13">#REF!</definedName>
    <definedName name="___DAT13_10">NA()</definedName>
    <definedName name="___DAT13_11">NA()</definedName>
    <definedName name="___DAT13_12">NA()</definedName>
    <definedName name="___DAT13_13">NA()</definedName>
    <definedName name="___DAT13_14">NA()</definedName>
    <definedName name="___DAT13_15">NA()</definedName>
    <definedName name="___DAT13_16">NA()</definedName>
    <definedName name="___DAT13_17">NA()</definedName>
    <definedName name="___DAT13_18">NA()</definedName>
    <definedName name="___DAT13_19">NA()</definedName>
    <definedName name="___DAT13_2">NA()</definedName>
    <definedName name="___DAT13_20">NA()</definedName>
    <definedName name="___DAT13_21">NA()</definedName>
    <definedName name="___DAT13_22">NA()</definedName>
    <definedName name="___DAT13_23">NA()</definedName>
    <definedName name="___DAT13_24">NA()</definedName>
    <definedName name="___DAT13_25">NA()</definedName>
    <definedName name="___DAT13_26">NA()</definedName>
    <definedName name="___DAT13_27">NA()</definedName>
    <definedName name="___DAT13_28">NA()</definedName>
    <definedName name="___DAT13_3" localSheetId="0">#REF!</definedName>
    <definedName name="___DAT13_3" localSheetId="1">#REF!</definedName>
    <definedName name="___DAT13_3">#REF!</definedName>
    <definedName name="___DAT13_4" localSheetId="0">#REF!</definedName>
    <definedName name="___DAT13_4">#REF!</definedName>
    <definedName name="___DAT13_5" localSheetId="0">#REF!</definedName>
    <definedName name="___DAT13_5">#REF!</definedName>
    <definedName name="___DAT13_6" localSheetId="0">#REF!</definedName>
    <definedName name="___DAT13_6">#REF!</definedName>
    <definedName name="___DAT13_7">NA()</definedName>
    <definedName name="___DAT13_8">NA()</definedName>
    <definedName name="___DAT13_8_6">#N/A</definedName>
    <definedName name="___DAT13_9">NA()</definedName>
    <definedName name="___DAT14" localSheetId="0">#REF!</definedName>
    <definedName name="___DAT14" localSheetId="1">#REF!</definedName>
    <definedName name="___DAT14">#REF!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_10">NA()</definedName>
    <definedName name="___DAT2_11">NA()</definedName>
    <definedName name="___DAT2_12">NA()</definedName>
    <definedName name="___DAT2_13">NA()</definedName>
    <definedName name="___DAT2_14">NA()</definedName>
    <definedName name="___DAT2_15">NA()</definedName>
    <definedName name="___DAT2_16">NA()</definedName>
    <definedName name="___DAT2_17">NA()</definedName>
    <definedName name="___DAT2_18">NA()</definedName>
    <definedName name="___DAT2_19">NA()</definedName>
    <definedName name="___DAT2_2">NA()</definedName>
    <definedName name="___DAT2_20">NA()</definedName>
    <definedName name="___DAT2_21">NA()</definedName>
    <definedName name="___DAT2_22">NA()</definedName>
    <definedName name="___DAT2_23">NA()</definedName>
    <definedName name="___DAT2_24">NA()</definedName>
    <definedName name="___DAT2_25">NA()</definedName>
    <definedName name="___DAT2_26">NA()</definedName>
    <definedName name="___DAT2_27">NA()</definedName>
    <definedName name="___DAT2_28">NA()</definedName>
    <definedName name="___DAT2_3" localSheetId="0">#REF!</definedName>
    <definedName name="___DAT2_3" localSheetId="1">#REF!</definedName>
    <definedName name="___DAT2_3">#REF!</definedName>
    <definedName name="___DAT2_4" localSheetId="0">#REF!</definedName>
    <definedName name="___DAT2_4">#REF!</definedName>
    <definedName name="___DAT2_5" localSheetId="0">#REF!</definedName>
    <definedName name="___DAT2_5">#REF!</definedName>
    <definedName name="___DAT2_6" localSheetId="0">#REF!</definedName>
    <definedName name="___DAT2_6">#REF!</definedName>
    <definedName name="___DAT2_7">NA()</definedName>
    <definedName name="___DAT2_8">NA()</definedName>
    <definedName name="___DAT2_8_6">#N/A</definedName>
    <definedName name="___DAT2_9">NA()</definedName>
    <definedName name="___DAT20" localSheetId="0">#REF!</definedName>
    <definedName name="___DAT20" localSheetId="1">#REF!</definedName>
    <definedName name="___DAT20">#REF!</definedName>
    <definedName name="___DAT21" localSheetId="0">#REF!</definedName>
    <definedName name="___DAT21" localSheetId="1">#REF!</definedName>
    <definedName name="___DAT21">#REF!</definedName>
    <definedName name="___DAT22" localSheetId="0">#REF!</definedName>
    <definedName name="___DAT22" localSheetId="1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_10">NA()</definedName>
    <definedName name="___DAT3_11">NA()</definedName>
    <definedName name="___DAT3_12">NA()</definedName>
    <definedName name="___DAT3_13">NA()</definedName>
    <definedName name="___DAT3_14">NA()</definedName>
    <definedName name="___DAT3_15">NA()</definedName>
    <definedName name="___DAT3_16">NA()</definedName>
    <definedName name="___DAT3_17">NA()</definedName>
    <definedName name="___DAT3_18">NA()</definedName>
    <definedName name="___DAT3_19">NA()</definedName>
    <definedName name="___DAT3_2">NA()</definedName>
    <definedName name="___DAT3_20">NA()</definedName>
    <definedName name="___DAT3_21">NA()</definedName>
    <definedName name="___DAT3_22">NA()</definedName>
    <definedName name="___DAT3_23">NA()</definedName>
    <definedName name="___DAT3_24">NA()</definedName>
    <definedName name="___DAT3_25">NA()</definedName>
    <definedName name="___DAT3_26">NA()</definedName>
    <definedName name="___DAT3_27">NA()</definedName>
    <definedName name="___DAT3_28">NA()</definedName>
    <definedName name="___DAT3_3" localSheetId="0">#REF!</definedName>
    <definedName name="___DAT3_3" localSheetId="1">#REF!</definedName>
    <definedName name="___DAT3_3">#REF!</definedName>
    <definedName name="___DAT3_4" localSheetId="0">#REF!</definedName>
    <definedName name="___DAT3_4">#REF!</definedName>
    <definedName name="___DAT3_5" localSheetId="0">#REF!</definedName>
    <definedName name="___DAT3_5">#REF!</definedName>
    <definedName name="___DAT3_6" localSheetId="0">#REF!</definedName>
    <definedName name="___DAT3_6">#REF!</definedName>
    <definedName name="___DAT3_7">NA()</definedName>
    <definedName name="___DAT3_8">NA()</definedName>
    <definedName name="___DAT3_8_6">#N/A</definedName>
    <definedName name="___DAT3_9">NA()</definedName>
    <definedName name="___DAT30" localSheetId="0">#REF!</definedName>
    <definedName name="___DAT30" localSheetId="1">#REF!</definedName>
    <definedName name="___DAT30">#REF!</definedName>
    <definedName name="___DAT31" localSheetId="0">#REF!</definedName>
    <definedName name="___DAT31" localSheetId="1">#REF!</definedName>
    <definedName name="___DAT31">#REF!</definedName>
    <definedName name="___DAT32" localSheetId="0">#REF!</definedName>
    <definedName name="___DAT32" localSheetId="1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_10">NA()</definedName>
    <definedName name="___DAT4_11">NA()</definedName>
    <definedName name="___DAT4_12">NA()</definedName>
    <definedName name="___DAT4_13">NA()</definedName>
    <definedName name="___DAT4_14">NA()</definedName>
    <definedName name="___DAT4_15">NA()</definedName>
    <definedName name="___DAT4_16">NA()</definedName>
    <definedName name="___DAT4_17">NA()</definedName>
    <definedName name="___DAT4_18">NA()</definedName>
    <definedName name="___DAT4_19">NA()</definedName>
    <definedName name="___DAT4_2">NA()</definedName>
    <definedName name="___DAT4_20">NA()</definedName>
    <definedName name="___DAT4_21">NA()</definedName>
    <definedName name="___DAT4_22">NA()</definedName>
    <definedName name="___DAT4_23">NA()</definedName>
    <definedName name="___DAT4_24">NA()</definedName>
    <definedName name="___DAT4_25">NA()</definedName>
    <definedName name="___DAT4_26">NA()</definedName>
    <definedName name="___DAT4_27">NA()</definedName>
    <definedName name="___DAT4_28">NA()</definedName>
    <definedName name="___DAT4_3" localSheetId="0">#REF!</definedName>
    <definedName name="___DAT4_3" localSheetId="1">#REF!</definedName>
    <definedName name="___DAT4_3">#REF!</definedName>
    <definedName name="___DAT4_4" localSheetId="0">#REF!</definedName>
    <definedName name="___DAT4_4">#REF!</definedName>
    <definedName name="___DAT4_5" localSheetId="0">#REF!</definedName>
    <definedName name="___DAT4_5">#REF!</definedName>
    <definedName name="___DAT4_6" localSheetId="0">#REF!</definedName>
    <definedName name="___DAT4_6">#REF!</definedName>
    <definedName name="___DAT4_7">NA()</definedName>
    <definedName name="___DAT4_8">NA()</definedName>
    <definedName name="___DAT4_8_6">#N/A</definedName>
    <definedName name="___DAT4_9">NA()</definedName>
    <definedName name="___DAT40" localSheetId="0">#REF!</definedName>
    <definedName name="___DAT40" localSheetId="1">#REF!</definedName>
    <definedName name="___DAT40">#REF!</definedName>
    <definedName name="___DAT41" localSheetId="0">#REF!</definedName>
    <definedName name="___DAT41" localSheetId="1">#REF!</definedName>
    <definedName name="___DAT41">#REF!</definedName>
    <definedName name="___DAT42" localSheetId="0">#REF!</definedName>
    <definedName name="___DAT42" localSheetId="1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_10">NA()</definedName>
    <definedName name="___DAT5_11">NA()</definedName>
    <definedName name="___DAT5_12">NA()</definedName>
    <definedName name="___DAT5_13">NA()</definedName>
    <definedName name="___DAT5_14">NA()</definedName>
    <definedName name="___DAT5_15">NA()</definedName>
    <definedName name="___DAT5_16">NA()</definedName>
    <definedName name="___DAT5_17">NA()</definedName>
    <definedName name="___DAT5_18">NA()</definedName>
    <definedName name="___DAT5_19">NA()</definedName>
    <definedName name="___DAT5_2">NA()</definedName>
    <definedName name="___DAT5_20">NA()</definedName>
    <definedName name="___DAT5_21">NA()</definedName>
    <definedName name="___DAT5_22">NA()</definedName>
    <definedName name="___DAT5_23">NA()</definedName>
    <definedName name="___DAT5_24">NA()</definedName>
    <definedName name="___DAT5_25">NA()</definedName>
    <definedName name="___DAT5_26">NA()</definedName>
    <definedName name="___DAT5_27">NA()</definedName>
    <definedName name="___DAT5_28">NA()</definedName>
    <definedName name="___DAT5_3" localSheetId="0">#REF!</definedName>
    <definedName name="___DAT5_3" localSheetId="1">#REF!</definedName>
    <definedName name="___DAT5_3">#REF!</definedName>
    <definedName name="___DAT5_4" localSheetId="0">#REF!</definedName>
    <definedName name="___DAT5_4">#REF!</definedName>
    <definedName name="___DAT5_5" localSheetId="0">#REF!</definedName>
    <definedName name="___DAT5_5">#REF!</definedName>
    <definedName name="___DAT5_6" localSheetId="0">#REF!</definedName>
    <definedName name="___DAT5_6">#REF!</definedName>
    <definedName name="___DAT5_7">NA()</definedName>
    <definedName name="___DAT5_8">NA()</definedName>
    <definedName name="___DAT5_8_6">#N/A</definedName>
    <definedName name="___DAT5_9">NA()</definedName>
    <definedName name="___DAT50" localSheetId="0">#REF!</definedName>
    <definedName name="___DAT50" localSheetId="1">#REF!</definedName>
    <definedName name="___DAT50">#REF!</definedName>
    <definedName name="___DAT51" localSheetId="0">#REF!</definedName>
    <definedName name="___DAT51" localSheetId="1">#REF!</definedName>
    <definedName name="___DAT51">#REF!</definedName>
    <definedName name="___DAT52" localSheetId="0">#REF!</definedName>
    <definedName name="___DAT52" localSheetId="1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_10">NA()</definedName>
    <definedName name="___DAT6_11">NA()</definedName>
    <definedName name="___DAT6_12">NA()</definedName>
    <definedName name="___DAT6_13">NA()</definedName>
    <definedName name="___DAT6_14">NA()</definedName>
    <definedName name="___DAT6_15">NA()</definedName>
    <definedName name="___DAT6_16">NA()</definedName>
    <definedName name="___DAT6_17">NA()</definedName>
    <definedName name="___DAT6_18">NA()</definedName>
    <definedName name="___DAT6_19">NA()</definedName>
    <definedName name="___DAT6_2">NA()</definedName>
    <definedName name="___DAT6_20">NA()</definedName>
    <definedName name="___DAT6_21">NA()</definedName>
    <definedName name="___DAT6_22">NA()</definedName>
    <definedName name="___DAT6_23">NA()</definedName>
    <definedName name="___DAT6_24">NA()</definedName>
    <definedName name="___DAT6_25">NA()</definedName>
    <definedName name="___DAT6_26">NA()</definedName>
    <definedName name="___DAT6_27">NA()</definedName>
    <definedName name="___DAT6_28">NA()</definedName>
    <definedName name="___DAT6_3" localSheetId="0">#REF!</definedName>
    <definedName name="___DAT6_3" localSheetId="1">#REF!</definedName>
    <definedName name="___DAT6_3">#REF!</definedName>
    <definedName name="___DAT6_4" localSheetId="0">#REF!</definedName>
    <definedName name="___DAT6_4">#REF!</definedName>
    <definedName name="___DAT6_5" localSheetId="0">#REF!</definedName>
    <definedName name="___DAT6_5">#REF!</definedName>
    <definedName name="___DAT6_6" localSheetId="0">#REF!</definedName>
    <definedName name="___DAT6_6">#REF!</definedName>
    <definedName name="___DAT6_7">NA()</definedName>
    <definedName name="___DAT6_8">NA()</definedName>
    <definedName name="___DAT6_8_6">#N/A</definedName>
    <definedName name="___DAT6_9">NA()</definedName>
    <definedName name="___DAT60" localSheetId="0">#REF!</definedName>
    <definedName name="___DAT60" localSheetId="1">#REF!</definedName>
    <definedName name="___DAT60">#REF!</definedName>
    <definedName name="___DAT61" localSheetId="0">#REF!</definedName>
    <definedName name="___DAT61" localSheetId="1">#REF!</definedName>
    <definedName name="___DAT61">#REF!</definedName>
    <definedName name="___DAT62" localSheetId="0">#REF!</definedName>
    <definedName name="___DAT62" localSheetId="1">#REF!</definedName>
    <definedName name="___DAT62">#REF!</definedName>
    <definedName name="___DAT63" localSheetId="0">#REF!</definedName>
    <definedName name="___DAT63">#REF!</definedName>
    <definedName name="___DAT64" localSheetId="0">#REF!</definedName>
    <definedName name="___DAT64">#REF!</definedName>
    <definedName name="___DAT65" localSheetId="0">#REF!</definedName>
    <definedName name="___DAT65">#REF!</definedName>
    <definedName name="___DAT66" localSheetId="0">#REF!</definedName>
    <definedName name="___DAT66">#REF!</definedName>
    <definedName name="___DAT67" localSheetId="0">#REF!</definedName>
    <definedName name="___DAT67">#REF!</definedName>
    <definedName name="___DAT68" localSheetId="0">#REF!</definedName>
    <definedName name="___DAT68">#REF!</definedName>
    <definedName name="___DAT69" localSheetId="0">#REF!</definedName>
    <definedName name="___DAT69">#REF!</definedName>
    <definedName name="___DAT7" localSheetId="0">#REF!</definedName>
    <definedName name="___DAT7">#REF!</definedName>
    <definedName name="___DAT7_10">NA()</definedName>
    <definedName name="___DAT7_11">NA()</definedName>
    <definedName name="___DAT7_12">NA()</definedName>
    <definedName name="___DAT7_13">NA()</definedName>
    <definedName name="___DAT7_14">NA()</definedName>
    <definedName name="___DAT7_15">NA()</definedName>
    <definedName name="___DAT7_16">NA()</definedName>
    <definedName name="___DAT7_17">NA()</definedName>
    <definedName name="___DAT7_18">NA()</definedName>
    <definedName name="___DAT7_19">NA()</definedName>
    <definedName name="___DAT7_2">NA()</definedName>
    <definedName name="___DAT7_20">NA()</definedName>
    <definedName name="___DAT7_21">NA()</definedName>
    <definedName name="___DAT7_22">NA()</definedName>
    <definedName name="___DAT7_23">NA()</definedName>
    <definedName name="___DAT7_24">NA()</definedName>
    <definedName name="___DAT7_25">NA()</definedName>
    <definedName name="___DAT7_26">NA()</definedName>
    <definedName name="___DAT7_27">NA()</definedName>
    <definedName name="___DAT7_28">NA()</definedName>
    <definedName name="___DAT7_3" localSheetId="0">#REF!</definedName>
    <definedName name="___DAT7_3" localSheetId="1">#REF!</definedName>
    <definedName name="___DAT7_3">#REF!</definedName>
    <definedName name="___DAT7_4" localSheetId="0">#REF!</definedName>
    <definedName name="___DAT7_4">#REF!</definedName>
    <definedName name="___DAT7_5" localSheetId="0">#REF!</definedName>
    <definedName name="___DAT7_5">#REF!</definedName>
    <definedName name="___DAT7_6" localSheetId="0">#REF!</definedName>
    <definedName name="___DAT7_6">#REF!</definedName>
    <definedName name="___DAT7_7">NA()</definedName>
    <definedName name="___DAT7_8">NA()</definedName>
    <definedName name="___DAT7_8_6">#N/A</definedName>
    <definedName name="___DAT7_9">NA()</definedName>
    <definedName name="___DAT70" localSheetId="0">#REF!</definedName>
    <definedName name="___DAT70" localSheetId="1">#REF!</definedName>
    <definedName name="___DAT70">#REF!</definedName>
    <definedName name="___DAT71" localSheetId="0">#REF!</definedName>
    <definedName name="___DAT71" localSheetId="1">#REF!</definedName>
    <definedName name="___DAT71">#REF!</definedName>
    <definedName name="___DAT72" localSheetId="0">#REF!</definedName>
    <definedName name="___DAT72" localSheetId="1">#REF!</definedName>
    <definedName name="___DAT72">#REF!</definedName>
    <definedName name="___DAT73" localSheetId="0">#REF!</definedName>
    <definedName name="___DAT73">#REF!</definedName>
    <definedName name="___DAT74" localSheetId="0">#REF!</definedName>
    <definedName name="___DAT74">#REF!</definedName>
    <definedName name="___DAT75" localSheetId="0">#REF!</definedName>
    <definedName name="___DAT75">#REF!</definedName>
    <definedName name="___DAT76" localSheetId="0">#REF!</definedName>
    <definedName name="___DAT76">#REF!</definedName>
    <definedName name="___DAT77" localSheetId="0">#REF!</definedName>
    <definedName name="___DAT77">#REF!</definedName>
    <definedName name="___DAT78" localSheetId="0">#REF!</definedName>
    <definedName name="___DAT78">#REF!</definedName>
    <definedName name="___DAT79" localSheetId="0">#REF!</definedName>
    <definedName name="___DAT79">#REF!</definedName>
    <definedName name="___DAT8" localSheetId="0">#REF!</definedName>
    <definedName name="___DAT8">#REF!</definedName>
    <definedName name="___DAT8_10">NA()</definedName>
    <definedName name="___DAT8_11">NA()</definedName>
    <definedName name="___DAT8_12">NA()</definedName>
    <definedName name="___DAT8_13">NA()</definedName>
    <definedName name="___DAT8_14">NA()</definedName>
    <definedName name="___DAT8_15">NA()</definedName>
    <definedName name="___DAT8_16">NA()</definedName>
    <definedName name="___DAT8_17">NA()</definedName>
    <definedName name="___DAT8_18">NA()</definedName>
    <definedName name="___DAT8_19">NA()</definedName>
    <definedName name="___DAT8_2">NA()</definedName>
    <definedName name="___DAT8_20">NA()</definedName>
    <definedName name="___DAT8_21">NA()</definedName>
    <definedName name="___DAT8_22">NA()</definedName>
    <definedName name="___DAT8_23">NA()</definedName>
    <definedName name="___DAT8_24">NA()</definedName>
    <definedName name="___DAT8_25">NA()</definedName>
    <definedName name="___DAT8_26">NA()</definedName>
    <definedName name="___DAT8_27">NA()</definedName>
    <definedName name="___DAT8_28">NA()</definedName>
    <definedName name="___DAT8_3" localSheetId="0">#REF!</definedName>
    <definedName name="___DAT8_3" localSheetId="1">#REF!</definedName>
    <definedName name="___DAT8_3">#REF!</definedName>
    <definedName name="___DAT8_4" localSheetId="0">#REF!</definedName>
    <definedName name="___DAT8_4">#REF!</definedName>
    <definedName name="___DAT8_5" localSheetId="0">#REF!</definedName>
    <definedName name="___DAT8_5">#REF!</definedName>
    <definedName name="___DAT8_6" localSheetId="0">#REF!</definedName>
    <definedName name="___DAT8_6">#REF!</definedName>
    <definedName name="___DAT8_7">NA()</definedName>
    <definedName name="___DAT8_8">NA()</definedName>
    <definedName name="___DAT8_8_6">#N/A</definedName>
    <definedName name="___DAT8_9">NA()</definedName>
    <definedName name="___DAT80" localSheetId="0">#REF!</definedName>
    <definedName name="___DAT80" localSheetId="1">#REF!</definedName>
    <definedName name="___DAT80">#REF!</definedName>
    <definedName name="___DAT81" localSheetId="0">#REF!</definedName>
    <definedName name="___DAT81" localSheetId="1">#REF!</definedName>
    <definedName name="___DAT81">#REF!</definedName>
    <definedName name="___DAT82" localSheetId="0">#REF!</definedName>
    <definedName name="___DAT82" localSheetId="1">#REF!</definedName>
    <definedName name="___DAT82">#REF!</definedName>
    <definedName name="___DAT83" localSheetId="0">#REF!</definedName>
    <definedName name="___DAT83">#REF!</definedName>
    <definedName name="___DAT84" localSheetId="0">#REF!</definedName>
    <definedName name="___DAT84">#REF!</definedName>
    <definedName name="___DAT9" localSheetId="0">#REF!</definedName>
    <definedName name="___DAT9">#REF!</definedName>
    <definedName name="___DAT9_10">NA()</definedName>
    <definedName name="___DAT9_11">NA()</definedName>
    <definedName name="___DAT9_12">NA()</definedName>
    <definedName name="___DAT9_13">NA()</definedName>
    <definedName name="___DAT9_14">NA()</definedName>
    <definedName name="___DAT9_15">NA()</definedName>
    <definedName name="___DAT9_16">NA()</definedName>
    <definedName name="___DAT9_17">NA()</definedName>
    <definedName name="___DAT9_18">NA()</definedName>
    <definedName name="___DAT9_19">NA()</definedName>
    <definedName name="___DAT9_2">NA()</definedName>
    <definedName name="___DAT9_20">NA()</definedName>
    <definedName name="___DAT9_21">NA()</definedName>
    <definedName name="___DAT9_22">NA()</definedName>
    <definedName name="___DAT9_23">NA()</definedName>
    <definedName name="___DAT9_24">NA()</definedName>
    <definedName name="___DAT9_25">NA()</definedName>
    <definedName name="___DAT9_26">NA()</definedName>
    <definedName name="___DAT9_27">NA()</definedName>
    <definedName name="___DAT9_28">NA()</definedName>
    <definedName name="___DAT9_3" localSheetId="0">#REF!</definedName>
    <definedName name="___DAT9_3" localSheetId="1">#REF!</definedName>
    <definedName name="___DAT9_3">#REF!</definedName>
    <definedName name="___DAT9_4" localSheetId="0">#REF!</definedName>
    <definedName name="___DAT9_4">#REF!</definedName>
    <definedName name="___DAT9_5" localSheetId="0">#REF!</definedName>
    <definedName name="___DAT9_5">#REF!</definedName>
    <definedName name="___DAT9_6" localSheetId="0">#REF!</definedName>
    <definedName name="___DAT9_6">#REF!</definedName>
    <definedName name="___DAT9_7">NA()</definedName>
    <definedName name="___DAT9_8">NA()</definedName>
    <definedName name="___DAT9_8_6">#N/A</definedName>
    <definedName name="___DAT9_9">NA()</definedName>
    <definedName name="___DD2" localSheetId="0" hidden="1">{#N/A,#N/A,FALSE,"DATA"}</definedName>
    <definedName name="___DD2" localSheetId="1" hidden="1">{#N/A,#N/A,FALSE,"DATA"}</definedName>
    <definedName name="___DD2" localSheetId="7" hidden="1">{#N/A,#N/A,FALSE,"DATA"}</definedName>
    <definedName name="___DD2" hidden="1">{#N/A,#N/A,FALSE,"DATA"}</definedName>
    <definedName name="___doi3">#REF!</definedName>
    <definedName name="___DON1" localSheetId="0">#REF!</definedName>
    <definedName name="___DON1" localSheetId="1">#REF!</definedName>
    <definedName name="___DON1">#REF!</definedName>
    <definedName name="___DON2" localSheetId="0">#REF!</definedName>
    <definedName name="___DON2" localSheetId="1">#REF!</definedName>
    <definedName name="___DON2">#REF!</definedName>
    <definedName name="___DON3" localSheetId="0">#REF!</definedName>
    <definedName name="___DON3">#REF!</definedName>
    <definedName name="___DON4" localSheetId="0">#REF!</definedName>
    <definedName name="___DON4">#REF!</definedName>
    <definedName name="___DON5" localSheetId="0">#REF!</definedName>
    <definedName name="___DON5">#REF!</definedName>
    <definedName name="___DON6" localSheetId="0">#REF!</definedName>
    <definedName name="___DON6">#REF!</definedName>
    <definedName name="___E99999" localSheetId="0">#REF!</definedName>
    <definedName name="___E99999">#REF!</definedName>
    <definedName name="___Excel_BuiltIn_Print_Area_1">#N/A</definedName>
    <definedName name="___Excel_BuiltIn_Print_Area_1_10" localSheetId="0">#REF!</definedName>
    <definedName name="___Excel_BuiltIn_Print_Area_1_10" localSheetId="1">#REF!</definedName>
    <definedName name="___Excel_BuiltIn_Print_Area_1_10">#REF!</definedName>
    <definedName name="___Excel_BuiltIn_Print_Area_2_1" localSheetId="0">#REF!</definedName>
    <definedName name="___Excel_BuiltIn_Print_Area_2_1">#REF!</definedName>
    <definedName name="___Excel_BuiltIn_Print_Area_2_1_1" localSheetId="0">#REF!</definedName>
    <definedName name="___Excel_BuiltIn_Print_Area_2_1_1">#REF!</definedName>
    <definedName name="___Excel_BuiltIn_Print_Area_2_1_1_10">NA()</definedName>
    <definedName name="___Excel_BuiltIn_Print_Area_2_1_1_11">NA()</definedName>
    <definedName name="___Excel_BuiltIn_Print_Area_2_1_1_12">NA()</definedName>
    <definedName name="___Excel_BuiltIn_Print_Area_2_1_1_13">NA()</definedName>
    <definedName name="___Excel_BuiltIn_Print_Area_2_1_1_14">NA()</definedName>
    <definedName name="___Excel_BuiltIn_Print_Area_2_1_1_15">NA()</definedName>
    <definedName name="___Excel_BuiltIn_Print_Area_2_1_1_16">NA()</definedName>
    <definedName name="___Excel_BuiltIn_Print_Area_2_1_1_17">NA()</definedName>
    <definedName name="___Excel_BuiltIn_Print_Area_2_1_1_18">NA()</definedName>
    <definedName name="___Excel_BuiltIn_Print_Area_2_1_1_19">NA()</definedName>
    <definedName name="___Excel_BuiltIn_Print_Area_2_1_1_20">NA()</definedName>
    <definedName name="___Excel_BuiltIn_Print_Area_2_1_1_21">NA()</definedName>
    <definedName name="___Excel_BuiltIn_Print_Area_2_1_1_22">NA()</definedName>
    <definedName name="___Excel_BuiltIn_Print_Area_2_1_1_23">NA()</definedName>
    <definedName name="___Excel_BuiltIn_Print_Area_2_1_1_24">NA()</definedName>
    <definedName name="___Excel_BuiltIn_Print_Area_2_1_1_25">NA()</definedName>
    <definedName name="___Excel_BuiltIn_Print_Area_2_1_1_26">NA()</definedName>
    <definedName name="___Excel_BuiltIn_Print_Area_2_1_1_27">NA()</definedName>
    <definedName name="___Excel_BuiltIn_Print_Area_2_1_1_28">NA()</definedName>
    <definedName name="___Excel_BuiltIn_Print_Area_2_1_1_5" localSheetId="0">#REF!</definedName>
    <definedName name="___Excel_BuiltIn_Print_Area_2_1_1_5" localSheetId="1">#REF!</definedName>
    <definedName name="___Excel_BuiltIn_Print_Area_2_1_1_5">#REF!</definedName>
    <definedName name="___Excel_BuiltIn_Print_Area_2_1_1_9">NA()</definedName>
    <definedName name="___Excel_BuiltIn_Print_Area_2_1_12" localSheetId="0">#REF!</definedName>
    <definedName name="___Excel_BuiltIn_Print_Area_2_1_12" localSheetId="1">#REF!</definedName>
    <definedName name="___Excel_BuiltIn_Print_Area_2_1_12">#REF!</definedName>
    <definedName name="___Excel_BuiltIn_Print_Area_2_1_12_5" localSheetId="0">#REF!</definedName>
    <definedName name="___Excel_BuiltIn_Print_Area_2_1_12_5">#REF!</definedName>
    <definedName name="___Excel_BuiltIn_Print_Area_2_1_2" localSheetId="0">#REF!</definedName>
    <definedName name="___Excel_BuiltIn_Print_Area_2_1_2">#REF!</definedName>
    <definedName name="___Excel_BuiltIn_Print_Area_2_1_3" localSheetId="0">#REF!</definedName>
    <definedName name="___Excel_BuiltIn_Print_Area_2_1_3">#REF!</definedName>
    <definedName name="___Excel_BuiltIn_Print_Area_2_1_4" localSheetId="0">#REF!</definedName>
    <definedName name="___Excel_BuiltIn_Print_Area_2_1_4">#REF!</definedName>
    <definedName name="___Excel_BuiltIn_Print_Area_2_1_4_1" localSheetId="0">#REF!</definedName>
    <definedName name="___Excel_BuiltIn_Print_Area_2_1_4_1">#REF!</definedName>
    <definedName name="___Excel_BuiltIn_Print_Area_2_1_5" localSheetId="0">#REF!</definedName>
    <definedName name="___Excel_BuiltIn_Print_Area_2_1_5">#REF!</definedName>
    <definedName name="___Excel_BuiltIn_Print_Area_2_1_6">#N/A</definedName>
    <definedName name="___Excel_BuiltIn_Print_Area_4_1" localSheetId="0">#REF!</definedName>
    <definedName name="___Excel_BuiltIn_Print_Area_4_1" localSheetId="1">#REF!</definedName>
    <definedName name="___Excel_BuiltIn_Print_Area_4_1">#REF!</definedName>
    <definedName name="___Excel_BuiltIn_Print_Area_4_1_1" localSheetId="0">#REF!</definedName>
    <definedName name="___Excel_BuiltIn_Print_Area_4_1_1">#REF!</definedName>
    <definedName name="___Excel_BuiltIn_Print_Area_4_1_1_10">NA()</definedName>
    <definedName name="___Excel_BuiltIn_Print_Area_4_1_1_11">NA()</definedName>
    <definedName name="___Excel_BuiltIn_Print_Area_4_1_1_12">NA()</definedName>
    <definedName name="___Excel_BuiltIn_Print_Area_4_1_1_13">NA()</definedName>
    <definedName name="___Excel_BuiltIn_Print_Area_4_1_1_14">NA()</definedName>
    <definedName name="___Excel_BuiltIn_Print_Area_4_1_1_15">NA()</definedName>
    <definedName name="___Excel_BuiltIn_Print_Area_4_1_1_16">NA()</definedName>
    <definedName name="___Excel_BuiltIn_Print_Area_4_1_1_17">NA()</definedName>
    <definedName name="___Excel_BuiltIn_Print_Area_4_1_1_18">NA()</definedName>
    <definedName name="___Excel_BuiltIn_Print_Area_4_1_1_19">NA()</definedName>
    <definedName name="___Excel_BuiltIn_Print_Area_4_1_1_20">NA()</definedName>
    <definedName name="___Excel_BuiltIn_Print_Area_4_1_1_21">NA()</definedName>
    <definedName name="___Excel_BuiltIn_Print_Area_4_1_1_22">NA()</definedName>
    <definedName name="___Excel_BuiltIn_Print_Area_4_1_1_23">NA()</definedName>
    <definedName name="___Excel_BuiltIn_Print_Area_4_1_1_24">NA()</definedName>
    <definedName name="___Excel_BuiltIn_Print_Area_4_1_1_25">NA()</definedName>
    <definedName name="___Excel_BuiltIn_Print_Area_4_1_1_26">NA()</definedName>
    <definedName name="___Excel_BuiltIn_Print_Area_4_1_1_27">NA()</definedName>
    <definedName name="___Excel_BuiltIn_Print_Area_4_1_1_28">NA()</definedName>
    <definedName name="___Excel_BuiltIn_Print_Area_4_1_1_5" localSheetId="0">#REF!</definedName>
    <definedName name="___Excel_BuiltIn_Print_Area_4_1_1_5" localSheetId="1">#REF!</definedName>
    <definedName name="___Excel_BuiltIn_Print_Area_4_1_1_5">#REF!</definedName>
    <definedName name="___Excel_BuiltIn_Print_Area_4_1_1_9">NA()</definedName>
    <definedName name="___Excel_BuiltIn_Print_Area_4_1_12" localSheetId="0">#REF!</definedName>
    <definedName name="___Excel_BuiltIn_Print_Area_4_1_12" localSheetId="1">#REF!</definedName>
    <definedName name="___Excel_BuiltIn_Print_Area_4_1_12">#REF!</definedName>
    <definedName name="___Excel_BuiltIn_Print_Area_4_1_12_5" localSheetId="0">#REF!</definedName>
    <definedName name="___Excel_BuiltIn_Print_Area_4_1_12_5">#REF!</definedName>
    <definedName name="___Excel_BuiltIn_Print_Area_4_1_2" localSheetId="0">#REF!</definedName>
    <definedName name="___Excel_BuiltIn_Print_Area_4_1_2">#REF!</definedName>
    <definedName name="___Excel_BuiltIn_Print_Area_4_1_3" localSheetId="0">#REF!</definedName>
    <definedName name="___Excel_BuiltIn_Print_Area_4_1_3">#REF!</definedName>
    <definedName name="___Excel_BuiltIn_Print_Area_4_1_4" localSheetId="0">#REF!</definedName>
    <definedName name="___Excel_BuiltIn_Print_Area_4_1_4">#REF!</definedName>
    <definedName name="___Excel_BuiltIn_Print_Area_4_1_4_1" localSheetId="0">#REF!</definedName>
    <definedName name="___Excel_BuiltIn_Print_Area_4_1_4_1">#REF!</definedName>
    <definedName name="___Excel_BuiltIn_Print_Area_4_1_5" localSheetId="0">#REF!</definedName>
    <definedName name="___Excel_BuiltIn_Print_Area_4_1_5">#REF!</definedName>
    <definedName name="___Excel_BuiltIn_Print_Area_4_1_6">#N/A</definedName>
    <definedName name="___F1" localSheetId="0">{"'Sheet1'!$L$16"}</definedName>
    <definedName name="___F1" localSheetId="1">{"'Sheet1'!$L$16"}</definedName>
    <definedName name="___F1" localSheetId="7">{"'Sheet1'!$L$16"}</definedName>
    <definedName name="___F1">{"'Sheet1'!$L$16"}</definedName>
    <definedName name="___f4" localSheetId="0">{#N/A,#N/A,FALSE,"Aging Summary";#N/A,#N/A,FALSE,"Ratio Analysis";#N/A,#N/A,FALSE,"Test 120 Day Accts";#N/A,#N/A,FALSE,"Tickmarks"}</definedName>
    <definedName name="___f4" localSheetId="1">{#N/A,#N/A,FALSE,"Aging Summary";#N/A,#N/A,FALSE,"Ratio Analysis";#N/A,#N/A,FALSE,"Test 120 Day Accts";#N/A,#N/A,FALSE,"Tickmarks"}</definedName>
    <definedName name="___f4" localSheetId="7">{#N/A,#N/A,FALSE,"Aging Summary";#N/A,#N/A,FALSE,"Ratio Analysis";#N/A,#N/A,FALSE,"Test 120 Day Accts";#N/A,#N/A,FALSE,"Tickmarks"}</definedName>
    <definedName name="___f4">{#N/A,#N/A,FALSE,"Aging Summary";#N/A,#N/A,FALSE,"Ratio Analysis";#N/A,#N/A,FALSE,"Test 120 Day Accts";#N/A,#N/A,FALSE,"Tickmarks"}</definedName>
    <definedName name="___f5" localSheetId="0">{"'Sheet1'!$L$16"}</definedName>
    <definedName name="___f5" localSheetId="1">{"'Sheet1'!$L$16"}</definedName>
    <definedName name="___f5" localSheetId="7">{"'Sheet1'!$L$16"}</definedName>
    <definedName name="___f5">{"'Sheet1'!$L$16"}</definedName>
    <definedName name="___ff3" localSheetId="0" hidden="1">{#N/A,#N/A,FALSE,"DATA"}</definedName>
    <definedName name="___ff3" localSheetId="1" hidden="1">{#N/A,#N/A,FALSE,"DATA"}</definedName>
    <definedName name="___ff3" localSheetId="7" hidden="1">{#N/A,#N/A,FALSE,"DATA"}</definedName>
    <definedName name="___ff3" hidden="1">{#N/A,#N/A,FALSE,"DATA"}</definedName>
    <definedName name="___G1" localSheetId="0" hidden="1">{#N/A,#N/A,FALSE,"DATA"}</definedName>
    <definedName name="___G1" localSheetId="1" hidden="1">{#N/A,#N/A,FALSE,"DATA"}</definedName>
    <definedName name="___G1" localSheetId="7" hidden="1">{#N/A,#N/A,FALSE,"DATA"}</definedName>
    <definedName name="___G1" hidden="1">{#N/A,#N/A,FALSE,"DATA"}</definedName>
    <definedName name="___G11" localSheetId="0" hidden="1">{#N/A,#N/A,FALSE,"DATA"}</definedName>
    <definedName name="___G11" localSheetId="1" hidden="1">{#N/A,#N/A,FALSE,"DATA"}</definedName>
    <definedName name="___G11" localSheetId="7" hidden="1">{#N/A,#N/A,FALSE,"DATA"}</definedName>
    <definedName name="___G11" hidden="1">{#N/A,#N/A,FALSE,"DATA"}</definedName>
    <definedName name="___G2" localSheetId="0" hidden="1">{#N/A,#N/A,FALSE,"DATA"}</definedName>
    <definedName name="___G2" localSheetId="1" hidden="1">{#N/A,#N/A,FALSE,"DATA"}</definedName>
    <definedName name="___G2" localSheetId="7" hidden="1">{#N/A,#N/A,FALSE,"DATA"}</definedName>
    <definedName name="___G2" hidden="1">{#N/A,#N/A,FALSE,"DATA"}</definedName>
    <definedName name="___G666666">#REF!</definedName>
    <definedName name="___gg1" localSheetId="0">{"'Sheet1'!$L$16"}</definedName>
    <definedName name="___gg1" localSheetId="1">{"'Sheet1'!$L$16"}</definedName>
    <definedName name="___gg1" localSheetId="7">{"'Sheet1'!$L$16"}</definedName>
    <definedName name="___gg1">{"'Sheet1'!$L$16"}</definedName>
    <definedName name="___GIA1">#REF!</definedName>
    <definedName name="___gia2" localSheetId="0">#REF!</definedName>
    <definedName name="___gia2">#REF!</definedName>
    <definedName name="___Goi8" localSheetId="0">{"'Sheet1'!$L$16"}</definedName>
    <definedName name="___Goi8" localSheetId="1">{"'Sheet1'!$L$16"}</definedName>
    <definedName name="___Goi8" localSheetId="7">{"'Sheet1'!$L$16"}</definedName>
    <definedName name="___Goi8">{"'Sheet1'!$L$16"}</definedName>
    <definedName name="___h1" localSheetId="0">{"'Sheet1'!$L$16"}</definedName>
    <definedName name="___h1" localSheetId="1">{"'Sheet1'!$L$16"}</definedName>
    <definedName name="___h1" localSheetId="7">{"'Sheet1'!$L$16"}</definedName>
    <definedName name="___h1">{"'Sheet1'!$L$16"}</definedName>
    <definedName name="___h2" localSheetId="0">{"'Sheet1'!$L$16"}</definedName>
    <definedName name="___h2" localSheetId="1">{"'Sheet1'!$L$16"}</definedName>
    <definedName name="___h2" localSheetId="7">{"'Sheet1'!$L$16"}</definedName>
    <definedName name="___h2">{"'Sheet1'!$L$16"}</definedName>
    <definedName name="___HAT1" localSheetId="0">#REF!</definedName>
    <definedName name="___HAT1" localSheetId="1">#REF!</definedName>
    <definedName name="___HAT1">#REF!</definedName>
    <definedName name="___HAT10" localSheetId="0">#REF!</definedName>
    <definedName name="___HAT10" localSheetId="1">#REF!</definedName>
    <definedName name="___HAT10">#REF!</definedName>
    <definedName name="___HAT11" localSheetId="0">#REF!</definedName>
    <definedName name="___HAT11" localSheetId="1">#REF!</definedName>
    <definedName name="___HAT11">#REF!</definedName>
    <definedName name="___HAT12" localSheetId="0">#REF!</definedName>
    <definedName name="___HAT12">#REF!</definedName>
    <definedName name="___HAT13" localSheetId="0">#REF!</definedName>
    <definedName name="___HAT13">#REF!</definedName>
    <definedName name="___HAT14" localSheetId="0">#REF!</definedName>
    <definedName name="___HAT14">#REF!</definedName>
    <definedName name="___HAT15" localSheetId="0">#REF!</definedName>
    <definedName name="___HAT15">#REF!</definedName>
    <definedName name="___HAT2" localSheetId="0">#REF!</definedName>
    <definedName name="___HAT2">#REF!</definedName>
    <definedName name="___HAT3" localSheetId="0">#REF!</definedName>
    <definedName name="___HAT3">#REF!</definedName>
    <definedName name="___HAT4" localSheetId="0">#REF!</definedName>
    <definedName name="___HAT4">#REF!</definedName>
    <definedName name="___HAT5" localSheetId="0">#REF!</definedName>
    <definedName name="___HAT5">#REF!</definedName>
    <definedName name="___HAT6" localSheetId="0">#REF!</definedName>
    <definedName name="___HAT6">#REF!</definedName>
    <definedName name="___HAT7" localSheetId="0">#REF!</definedName>
    <definedName name="___HAT7">#REF!</definedName>
    <definedName name="___HAT8" localSheetId="0">#REF!</definedName>
    <definedName name="___HAT8">#REF!</definedName>
    <definedName name="___HAT9" localSheetId="0">#REF!</definedName>
    <definedName name="___HAT9">#REF!</definedName>
    <definedName name="___HCM1" localSheetId="0">#REF!</definedName>
    <definedName name="___HCM1">#REF!</definedName>
    <definedName name="___HCM2" localSheetId="0">#REF!</definedName>
    <definedName name="___HCM2">#REF!</definedName>
    <definedName name="___HCM3" localSheetId="0">#REF!</definedName>
    <definedName name="___HCM3">#REF!</definedName>
    <definedName name="___HCM4" localSheetId="0">#REF!</definedName>
    <definedName name="___HCM4">#REF!</definedName>
    <definedName name="___HCM5" localSheetId="0">#REF!</definedName>
    <definedName name="___HCM5">#REF!</definedName>
    <definedName name="___HCM6" localSheetId="0">#REF!</definedName>
    <definedName name="___HCM6">#REF!</definedName>
    <definedName name="___HKQ2" localSheetId="0">#REF!</definedName>
    <definedName name="___HKQ2">#REF!</definedName>
    <definedName name="___HKQ2_2">NA()</definedName>
    <definedName name="___HKQ2_3" localSheetId="0">#REF!</definedName>
    <definedName name="___HKQ2_3" localSheetId="1">#REF!</definedName>
    <definedName name="___HKQ2_3">#REF!</definedName>
    <definedName name="___HKQ2_4" localSheetId="0">#REF!</definedName>
    <definedName name="___HKQ2_4">#REF!</definedName>
    <definedName name="___HKQ2_5" localSheetId="0">#REF!</definedName>
    <definedName name="___HKQ2_5">#REF!</definedName>
    <definedName name="___HKQ2_6" localSheetId="0">#REF!</definedName>
    <definedName name="___HKQ2_6">#REF!</definedName>
    <definedName name="___HKQ2_7">NA()</definedName>
    <definedName name="___HKQ2_8">NA()</definedName>
    <definedName name="___HKQ2_8_6">#N/A</definedName>
    <definedName name="___hom2" localSheetId="0">#REF!</definedName>
    <definedName name="___hom2" localSheetId="1">#REF!</definedName>
    <definedName name="___hom2">#REF!</definedName>
    <definedName name="___hpp04" localSheetId="0">#REF!</definedName>
    <definedName name="___hpp04">#REF!</definedName>
    <definedName name="___hpp05" localSheetId="0">#REF!</definedName>
    <definedName name="___hpp05">#REF!</definedName>
    <definedName name="___hpp10" localSheetId="0">#REF!</definedName>
    <definedName name="___hpp10">#REF!</definedName>
    <definedName name="___hpp11" localSheetId="0">#REF!</definedName>
    <definedName name="___hpp11">#REF!</definedName>
    <definedName name="___hpp1203" localSheetId="0">#REF!</definedName>
    <definedName name="___hpp1203">#REF!</definedName>
    <definedName name="___huy1" localSheetId="0">{"'Sheet1'!$L$16"}</definedName>
    <definedName name="___huy1" localSheetId="1">{"'Sheet1'!$L$16"}</definedName>
    <definedName name="___huy1" localSheetId="7">{"'Sheet1'!$L$16"}</definedName>
    <definedName name="___huy1">{"'Sheet1'!$L$16"}</definedName>
    <definedName name="___IV65555" localSheetId="0">#REF!</definedName>
    <definedName name="___IV65555">#REF!</definedName>
    <definedName name="___IV65999" localSheetId="0">#REF!</definedName>
    <definedName name="___IV65999">#REF!</definedName>
    <definedName name="___IV66000" localSheetId="0">#REF!</definedName>
    <definedName name="___IV66000">#REF!</definedName>
    <definedName name="___IV69999" localSheetId="0">#REF!</definedName>
    <definedName name="___IV69999">#REF!</definedName>
    <definedName name="___IV99999" localSheetId="0">#REF!</definedName>
    <definedName name="___IV99999">#REF!</definedName>
    <definedName name="___jul03" localSheetId="0">#REF!</definedName>
    <definedName name="___jul03">#REF!</definedName>
    <definedName name="___JUM1" localSheetId="0">#REF!</definedName>
    <definedName name="___JUM1">#REF!</definedName>
    <definedName name="___JUM10" localSheetId="0">#REF!</definedName>
    <definedName name="___JUM10">#REF!</definedName>
    <definedName name="___JUM11" localSheetId="0">#REF!</definedName>
    <definedName name="___JUM11">#REF!</definedName>
    <definedName name="___JUM12" localSheetId="0">#REF!</definedName>
    <definedName name="___JUM12">#REF!</definedName>
    <definedName name="___JUM13" localSheetId="0">#REF!</definedName>
    <definedName name="___JUM13">#REF!</definedName>
    <definedName name="___JUM14" localSheetId="0">#REF!</definedName>
    <definedName name="___JUM14">#REF!</definedName>
    <definedName name="___JUM15" localSheetId="0">#REF!</definedName>
    <definedName name="___JUM15">#REF!</definedName>
    <definedName name="___JUM2" localSheetId="0">#REF!</definedName>
    <definedName name="___JUM2">#REF!</definedName>
    <definedName name="___JUM3" localSheetId="0">#REF!</definedName>
    <definedName name="___JUM3">#REF!</definedName>
    <definedName name="___JUM4" localSheetId="0">#REF!</definedName>
    <definedName name="___JUM4">#REF!</definedName>
    <definedName name="___JUM5" localSheetId="0">#REF!</definedName>
    <definedName name="___JUM5">#REF!</definedName>
    <definedName name="___JUM6" localSheetId="0">#REF!</definedName>
    <definedName name="___JUM6">#REF!</definedName>
    <definedName name="___JUM7" localSheetId="0">#REF!</definedName>
    <definedName name="___JUM7">#REF!</definedName>
    <definedName name="___JUM8" localSheetId="0">#REF!</definedName>
    <definedName name="___JUM8">#REF!</definedName>
    <definedName name="___JUM9" localSheetId="0">#REF!</definedName>
    <definedName name="___JUM9">#REF!</definedName>
    <definedName name="___jun03" localSheetId="0">#REF!</definedName>
    <definedName name="___jun03">#REF!</definedName>
    <definedName name="___KCA1" localSheetId="0">#REF!</definedName>
    <definedName name="___KCA1">#REF!</definedName>
    <definedName name="___KCA2" localSheetId="0">#REF!</definedName>
    <definedName name="___KCA2">#REF!</definedName>
    <definedName name="___KCA3" localSheetId="0">#REF!</definedName>
    <definedName name="___KCA3">#REF!</definedName>
    <definedName name="___KCB1" localSheetId="0">#REF!</definedName>
    <definedName name="___KCB1">#REF!</definedName>
    <definedName name="___KCC1" localSheetId="0">#REF!</definedName>
    <definedName name="___KCC1">#REF!</definedName>
    <definedName name="___KE8" localSheetId="0" hidden="1">#REF!</definedName>
    <definedName name="___KE8" hidden="1">#REF!</definedName>
    <definedName name="___key11" localSheetId="0" hidden="1">#REF!</definedName>
    <definedName name="___key11" hidden="1">#REF!</definedName>
    <definedName name="___key12" localSheetId="0" hidden="1">#REF!</definedName>
    <definedName name="___key12" hidden="1">#REF!</definedName>
    <definedName name="___KEY123" localSheetId="0" hidden="1">#REF!</definedName>
    <definedName name="___KEY123" hidden="1">#REF!</definedName>
    <definedName name="___key2" localSheetId="0" hidden="1">#REF!</definedName>
    <definedName name="___key2" hidden="1">#REF!</definedName>
    <definedName name="___KEY3" localSheetId="0" hidden="1">#REF!</definedName>
    <definedName name="___KEY3" hidden="1">#REF!</definedName>
    <definedName name="___KEY4" localSheetId="0" hidden="1">#REF!</definedName>
    <definedName name="___KEY4" hidden="1">#REF!</definedName>
    <definedName name="___KEY5" localSheetId="0" hidden="1">#REF!</definedName>
    <definedName name="___KEY5" hidden="1">#REF!</definedName>
    <definedName name="___KEY6" localSheetId="0" hidden="1">#REF!</definedName>
    <definedName name="___KEY6" hidden="1">#REF!</definedName>
    <definedName name="___KEY7" localSheetId="0" hidden="1">#REF!</definedName>
    <definedName name="___KEY7" hidden="1">#REF!</definedName>
    <definedName name="___key8" localSheetId="0" hidden="1">#REF!</definedName>
    <definedName name="___key8" hidden="1">#REF!</definedName>
    <definedName name="___KEY90" localSheetId="0" hidden="1">#REF!</definedName>
    <definedName name="___KEY90" hidden="1">#REF!</definedName>
    <definedName name="___KMT1" localSheetId="0">#REF!</definedName>
    <definedName name="___KMT1">#REF!</definedName>
    <definedName name="___KMT11" localSheetId="0">#REF!</definedName>
    <definedName name="___KMT11">#REF!</definedName>
    <definedName name="___KMT12" localSheetId="0">#REF!</definedName>
    <definedName name="___KMT12">#REF!</definedName>
    <definedName name="___KMT13" localSheetId="0">#REF!</definedName>
    <definedName name="___KMT13">#REF!</definedName>
    <definedName name="___KMT14" localSheetId="0">#REF!</definedName>
    <definedName name="___KMT14">#REF!</definedName>
    <definedName name="___KMT15" localSheetId="0">#REF!</definedName>
    <definedName name="___KMT15">#REF!</definedName>
    <definedName name="___KMT16" localSheetId="0">#REF!</definedName>
    <definedName name="___KMT16">#REF!</definedName>
    <definedName name="___KMT17" localSheetId="0">#REF!</definedName>
    <definedName name="___KMT17">#REF!</definedName>
    <definedName name="___KMT18" localSheetId="0">#REF!</definedName>
    <definedName name="___KMT18">#REF!</definedName>
    <definedName name="___KMT19" localSheetId="0">#REF!</definedName>
    <definedName name="___KMT19">#REF!</definedName>
    <definedName name="___KMT2" localSheetId="0">#REF!</definedName>
    <definedName name="___KMT2">#REF!</definedName>
    <definedName name="___KMT3" localSheetId="0">#REF!</definedName>
    <definedName name="___KMT3">#REF!</definedName>
    <definedName name="___KMT4" localSheetId="0">#REF!</definedName>
    <definedName name="___KMT4">#REF!</definedName>
    <definedName name="___KMT5" localSheetId="0">#REF!</definedName>
    <definedName name="___KMT5">#REF!</definedName>
    <definedName name="___KMT6" localSheetId="0">#REF!</definedName>
    <definedName name="___KMT6">#REF!</definedName>
    <definedName name="___KMT7" localSheetId="0">#REF!</definedName>
    <definedName name="___KMT7">#REF!</definedName>
    <definedName name="___KMT8" localSheetId="0">#REF!</definedName>
    <definedName name="___KMT8">#REF!</definedName>
    <definedName name="___KMT9" localSheetId="0">#REF!</definedName>
    <definedName name="___KMT9">#REF!</definedName>
    <definedName name="___kok1">"#N/A"</definedName>
    <definedName name="___kok101">"#N/A"</definedName>
    <definedName name="___kok102">"#N/A"</definedName>
    <definedName name="___kok103">"#N/A"</definedName>
    <definedName name="___kok104">"#N/A"</definedName>
    <definedName name="___kok105">"#N/A"</definedName>
    <definedName name="___kok106">"#N/A"</definedName>
    <definedName name="___kok107">"#N/A"</definedName>
    <definedName name="___kok108">"#N/A"</definedName>
    <definedName name="___kok109">"#N/A"</definedName>
    <definedName name="___kok110">"#N/A"</definedName>
    <definedName name="___kok4">"#N/A"</definedName>
    <definedName name="___kok5">"#N/A"</definedName>
    <definedName name="___kok6">"#N/A"</definedName>
    <definedName name="___kok7">"#N/A"</definedName>
    <definedName name="___kok8">"#N/A"</definedName>
    <definedName name="___kok9">"#N/A"</definedName>
    <definedName name="___LAM1" localSheetId="0">#REF!</definedName>
    <definedName name="___LAM1" localSheetId="1">#REF!</definedName>
    <definedName name="___LAM1">#REF!</definedName>
    <definedName name="___LAM10" localSheetId="0">#REF!</definedName>
    <definedName name="___LAM10" localSheetId="1">#REF!</definedName>
    <definedName name="___LAM10">#REF!</definedName>
    <definedName name="___LAM11" localSheetId="0">#REF!</definedName>
    <definedName name="___LAM11" localSheetId="1">#REF!</definedName>
    <definedName name="___LAM11">#REF!</definedName>
    <definedName name="___LAM12" localSheetId="0">#REF!</definedName>
    <definedName name="___LAM12" localSheetId="1">#REF!</definedName>
    <definedName name="___LAM12">#REF!</definedName>
    <definedName name="___LAM13" localSheetId="0">#REF!</definedName>
    <definedName name="___LAM13" localSheetId="1">#REF!</definedName>
    <definedName name="___LAM13">#REF!</definedName>
    <definedName name="___LAM14" localSheetId="0">#REF!</definedName>
    <definedName name="___LAM14" localSheetId="1">#REF!</definedName>
    <definedName name="___LAM14">#REF!</definedName>
    <definedName name="___LAM15" localSheetId="0">#REF!</definedName>
    <definedName name="___LAM15">#REF!</definedName>
    <definedName name="___LAM16" localSheetId="0">#REF!</definedName>
    <definedName name="___LAM16" localSheetId="1">#REF!</definedName>
    <definedName name="___LAM16">#REF!</definedName>
    <definedName name="___LAM2" localSheetId="0">#REF!</definedName>
    <definedName name="___LAM2" localSheetId="1">#REF!</definedName>
    <definedName name="___LAM2">#REF!</definedName>
    <definedName name="___LAM3" localSheetId="0">#REF!</definedName>
    <definedName name="___LAM3" localSheetId="1">#REF!</definedName>
    <definedName name="___LAM3">#REF!</definedName>
    <definedName name="___LAM4" localSheetId="0">#REF!</definedName>
    <definedName name="___LAM4" localSheetId="1">#REF!</definedName>
    <definedName name="___LAM4">#REF!</definedName>
    <definedName name="___LAM5" localSheetId="0">#REF!</definedName>
    <definedName name="___LAM5" localSheetId="1">#REF!</definedName>
    <definedName name="___LAM5">#REF!</definedName>
    <definedName name="___LAM6" localSheetId="0">#REF!</definedName>
    <definedName name="___LAM6" localSheetId="1">#REF!</definedName>
    <definedName name="___LAM6">#REF!</definedName>
    <definedName name="___LAM7" localSheetId="0">#REF!</definedName>
    <definedName name="___LAM7" localSheetId="1">#REF!</definedName>
    <definedName name="___LAM7">#REF!</definedName>
    <definedName name="___LAM8" localSheetId="0">#REF!</definedName>
    <definedName name="___LAM8" localSheetId="1">#REF!</definedName>
    <definedName name="___LAM8">#REF!</definedName>
    <definedName name="___LAM9" localSheetId="0">#REF!</definedName>
    <definedName name="___LAM9" localSheetId="1">#REF!</definedName>
    <definedName name="___LAM9">#REF!</definedName>
    <definedName name="___LL1714" localSheetId="0">#REF!</definedName>
    <definedName name="___LL1714" localSheetId="1">#REF!</definedName>
    <definedName name="___LL1714">#REF!</definedName>
    <definedName name="___loc1" localSheetId="0">#REF!</definedName>
    <definedName name="___loc1" localSheetId="1">#REF!</definedName>
    <definedName name="___loc1">#REF!</definedName>
    <definedName name="___M2" localSheetId="0">{"'Sheet1'!$L$16"}</definedName>
    <definedName name="___M2" localSheetId="1">{"'Sheet1'!$L$16"}</definedName>
    <definedName name="___M2" localSheetId="7">{"'Sheet1'!$L$16"}</definedName>
    <definedName name="___M2">{"'Sheet1'!$L$16"}</definedName>
    <definedName name="___MAG1">#REF!</definedName>
    <definedName name="___mar03" localSheetId="0">#REF!</definedName>
    <definedName name="___mar03" localSheetId="1">#REF!</definedName>
    <definedName name="___mar03">#REF!</definedName>
    <definedName name="___mei03" localSheetId="0">#REF!</definedName>
    <definedName name="___mei03">#REF!</definedName>
    <definedName name="___MEK1" localSheetId="0">#REF!</definedName>
    <definedName name="___MEK1">#REF!</definedName>
    <definedName name="___MEK2" localSheetId="0">#REF!</definedName>
    <definedName name="___MEK2">#REF!</definedName>
    <definedName name="___MEK3" localSheetId="0">#REF!</definedName>
    <definedName name="___MEK3">#REF!</definedName>
    <definedName name="___MEK4" localSheetId="0">#REF!</definedName>
    <definedName name="___MEK4">#REF!</definedName>
    <definedName name="___MEK5" localSheetId="0">#REF!</definedName>
    <definedName name="___MEK5">#REF!</definedName>
    <definedName name="___MEK6" localSheetId="0">#REF!</definedName>
    <definedName name="___MEK6">#REF!</definedName>
    <definedName name="___NCL100" localSheetId="0">#REF!</definedName>
    <definedName name="___NCL100">#REF!</definedName>
    <definedName name="___NCL200" localSheetId="0">#REF!</definedName>
    <definedName name="___NCL200">#REF!</definedName>
    <definedName name="___NCL250" localSheetId="0">#REF!</definedName>
    <definedName name="___NCL250">#REF!</definedName>
    <definedName name="___NET2" localSheetId="0">#REF!</definedName>
    <definedName name="___NET2">#REF!</definedName>
    <definedName name="___nin190" localSheetId="0">#REF!</definedName>
    <definedName name="___nin190">#REF!</definedName>
    <definedName name="___No21" localSheetId="0">#REF!</definedName>
    <definedName name="___No21">#REF!</definedName>
    <definedName name="___NOD1" localSheetId="0">#REF!</definedName>
    <definedName name="___NOD1">#REF!</definedName>
    <definedName name="___Not21" localSheetId="0">#REF!</definedName>
    <definedName name="___Not21">#REF!</definedName>
    <definedName name="___NSO2" localSheetId="0" hidden="1">{"'Sheet1'!$L$16"}</definedName>
    <definedName name="___NSO2" localSheetId="1" hidden="1">{"'Sheet1'!$L$16"}</definedName>
    <definedName name="___NSO2" localSheetId="7" hidden="1">{"'Sheet1'!$L$16"}</definedName>
    <definedName name="___NSO2" hidden="1">{"'Sheet1'!$L$16"}</definedName>
    <definedName name="___NSO3" localSheetId="0">{"'Sheet1'!$L$16"}</definedName>
    <definedName name="___NSO3" localSheetId="1">{"'Sheet1'!$L$16"}</definedName>
    <definedName name="___NSO3" localSheetId="7">{"'Sheet1'!$L$16"}</definedName>
    <definedName name="___NSO3">{"'Sheet1'!$L$16"}</definedName>
    <definedName name="___osp1" localSheetId="0">#REF!</definedName>
    <definedName name="___osp1">#REF!</definedName>
    <definedName name="___PA3" localSheetId="0">{"'Sheet1'!$L$16"}</definedName>
    <definedName name="___PA3" localSheetId="1">{"'Sheet1'!$L$16"}</definedName>
    <definedName name="___PA3" localSheetId="7">{"'Sheet1'!$L$16"}</definedName>
    <definedName name="___PA3">{"'Sheet1'!$L$16"}</definedName>
    <definedName name="___PL1" localSheetId="0">#REF!</definedName>
    <definedName name="___PL1">#REF!</definedName>
    <definedName name="___pm1" localSheetId="0">#REF!</definedName>
    <definedName name="___pm1">#REF!</definedName>
    <definedName name="___poc01" localSheetId="0">#REF!</definedName>
    <definedName name="___poc01">#REF!</definedName>
    <definedName name="___poc02" localSheetId="0">#REF!</definedName>
    <definedName name="___poc02">#REF!</definedName>
    <definedName name="___poc03" localSheetId="0">#REF!</definedName>
    <definedName name="___poc03">#REF!</definedName>
    <definedName name="___poc04" localSheetId="0">#REF!</definedName>
    <definedName name="___poc04">#REF!</definedName>
    <definedName name="___poc05" localSheetId="0">#REF!</definedName>
    <definedName name="___poc05">#REF!</definedName>
    <definedName name="___PPH25" localSheetId="0">#REF!</definedName>
    <definedName name="___PPH25">#REF!</definedName>
    <definedName name="___PPN1" localSheetId="0">#REF!</definedName>
    <definedName name="___PPN1">#REF!</definedName>
    <definedName name="___PPN2" localSheetId="0">#REF!</definedName>
    <definedName name="___PPN2">#REF!</definedName>
    <definedName name="___PUR2" localSheetId="0">#REF!</definedName>
    <definedName name="___PUR2">#REF!</definedName>
    <definedName name="___PUR6" localSheetId="0">{#N/A,#N/A,FALSE,"Sheet2"}</definedName>
    <definedName name="___PUR6" localSheetId="1">{#N/A,#N/A,FALSE,"Sheet2"}</definedName>
    <definedName name="___PUR6" localSheetId="7">{#N/A,#N/A,FALSE,"Sheet2"}</definedName>
    <definedName name="___PUR6">{#N/A,#N/A,FALSE,"Sheet2"}</definedName>
    <definedName name="___QUY3" localSheetId="0">{#N/A,#N/A,FALSE,"Sheet2"}</definedName>
    <definedName name="___QUY3" localSheetId="1">{#N/A,#N/A,FALSE,"Sheet2"}</definedName>
    <definedName name="___QUY3" localSheetId="7">{#N/A,#N/A,FALSE,"Sheet2"}</definedName>
    <definedName name="___QUY3">{#N/A,#N/A,FALSE,"Sheet2"}</definedName>
    <definedName name="___QUY4" localSheetId="0">{"'Sheet1'!$L$16"}</definedName>
    <definedName name="___QUY4" localSheetId="1">{"'Sheet1'!$L$16"}</definedName>
    <definedName name="___QUY4" localSheetId="7">{"'Sheet1'!$L$16"}</definedName>
    <definedName name="___QUY4">{"'Sheet1'!$L$16"}</definedName>
    <definedName name="___REF1">#REF!</definedName>
    <definedName name="___ref2" localSheetId="0">#REF!</definedName>
    <definedName name="___ref2">#REF!</definedName>
    <definedName name="___RET06" localSheetId="0">#REF!</definedName>
    <definedName name="___RET06">#REF!</definedName>
    <definedName name="___rot2" localSheetId="0">#REF!</definedName>
    <definedName name="___rot2" localSheetId="1">#REF!</definedName>
    <definedName name="___rot2">#REF!</definedName>
    <definedName name="___row1">"#N/A"</definedName>
    <definedName name="___row2">"#N/A"</definedName>
    <definedName name="___row3">"#N/A"</definedName>
    <definedName name="___RRR4" localSheetId="0">#REF!</definedName>
    <definedName name="___RRR4" localSheetId="1">#REF!</definedName>
    <definedName name="___RRR4">#REF!</definedName>
    <definedName name="___SCL4" localSheetId="0">{"'Sheet1'!$L$16"}</definedName>
    <definedName name="___SCL4" localSheetId="1">{"'Sheet1'!$L$16"}</definedName>
    <definedName name="___SCL4" localSheetId="7">{"'Sheet1'!$L$16"}</definedName>
    <definedName name="___SCL4">{"'Sheet1'!$L$16"}</definedName>
    <definedName name="___SN3">#REF!</definedName>
    <definedName name="___sto10" localSheetId="0">#REF!</definedName>
    <definedName name="___sto10">#REF!</definedName>
    <definedName name="___sto11" localSheetId="0">#REF!</definedName>
    <definedName name="___sto11">#REF!</definedName>
    <definedName name="___sua20" localSheetId="0">#REF!</definedName>
    <definedName name="___sua20">#REF!</definedName>
    <definedName name="___sua30" localSheetId="0">#REF!</definedName>
    <definedName name="___sua30">#REF!</definedName>
    <definedName name="___sum1" localSheetId="0">#REF!</definedName>
    <definedName name="___sum1">#REF!</definedName>
    <definedName name="___T01" localSheetId="0">#REF!</definedName>
    <definedName name="___T01">#REF!</definedName>
    <definedName name="___T1" localSheetId="0">{"'Sheet1'!$L$16"}</definedName>
    <definedName name="___T1" localSheetId="1">{"'Sheet1'!$L$16"}</definedName>
    <definedName name="___T1" localSheetId="7">{"'Sheet1'!$L$16"}</definedName>
    <definedName name="___T1">{"'Sheet1'!$L$16"}</definedName>
    <definedName name="___T3" localSheetId="0">{"'Sheet1'!$L$16"}</definedName>
    <definedName name="___T3" localSheetId="1">{"'Sheet1'!$L$16"}</definedName>
    <definedName name="___T3" localSheetId="7">{"'Sheet1'!$L$16"}</definedName>
    <definedName name="___T3">{"'Sheet1'!$L$16"}</definedName>
    <definedName name="___TB01">#REF!</definedName>
    <definedName name="___TB02" localSheetId="0">#REF!</definedName>
    <definedName name="___TB02">#REF!</definedName>
    <definedName name="___TB0902" localSheetId="0">#REF!</definedName>
    <definedName name="___TB0902">#REF!</definedName>
    <definedName name="___TB2002" localSheetId="0">#REF!</definedName>
    <definedName name="___TB2002">#REF!</definedName>
    <definedName name="___thu1" localSheetId="0">{"'Sheet1'!$L$16"}</definedName>
    <definedName name="___thu1" localSheetId="1">{"'Sheet1'!$L$16"}</definedName>
    <definedName name="___thu1" localSheetId="7">{"'Sheet1'!$L$16"}</definedName>
    <definedName name="___thu1">{"'Sheet1'!$L$16"}</definedName>
    <definedName name="___thu2" localSheetId="0">{"'Sheet1'!$L$16"}</definedName>
    <definedName name="___thu2" localSheetId="1">{"'Sheet1'!$L$16"}</definedName>
    <definedName name="___thu2" localSheetId="7">{"'Sheet1'!$L$16"}</definedName>
    <definedName name="___thu2">{"'Sheet1'!$L$16"}</definedName>
    <definedName name="___thu4" localSheetId="0">{"'Sheet1'!$L$16"}</definedName>
    <definedName name="___thu4" localSheetId="1">{"'Sheet1'!$L$16"}</definedName>
    <definedName name="___thu4" localSheetId="7">{"'Sheet1'!$L$16"}</definedName>
    <definedName name="___thu4">{"'Sheet1'!$L$16"}</definedName>
    <definedName name="___thu5" localSheetId="0">{"'Sheet1'!$L$16"}</definedName>
    <definedName name="___thu5" localSheetId="1">{"'Sheet1'!$L$16"}</definedName>
    <definedName name="___thu5" localSheetId="7">{"'Sheet1'!$L$16"}</definedName>
    <definedName name="___thu5">{"'Sheet1'!$L$16"}</definedName>
    <definedName name="___tig0708" localSheetId="0">#REF!</definedName>
    <definedName name="___tig0708" localSheetId="1">#REF!</definedName>
    <definedName name="___tig0708">#REF!</definedName>
    <definedName name="___tj1" localSheetId="0">#REF!</definedName>
    <definedName name="___tj1" localSheetId="1">#REF!</definedName>
    <definedName name="___tj1">#REF!</definedName>
    <definedName name="___tj2" localSheetId="0">#REF!</definedName>
    <definedName name="___tj2" localSheetId="1">#REF!</definedName>
    <definedName name="___tj2">#REF!</definedName>
    <definedName name="___tj3" localSheetId="0">#REF!</definedName>
    <definedName name="___tj3" localSheetId="1">#REF!</definedName>
    <definedName name="___tj3">#REF!</definedName>
    <definedName name="___tj4" localSheetId="0">#REF!</definedName>
    <definedName name="___tj4">#REF!</definedName>
    <definedName name="___tk1010" localSheetId="0">#REF!</definedName>
    <definedName name="___tk1010">#REF!</definedName>
    <definedName name="___tk1053" localSheetId="0">#REF!</definedName>
    <definedName name="___tk1053">#REF!</definedName>
    <definedName name="___tk1096" localSheetId="0">#REF!</definedName>
    <definedName name="___tk1096">#REF!</definedName>
    <definedName name="___tk1111" localSheetId="0">#REF!</definedName>
    <definedName name="___tk1111">#REF!</definedName>
    <definedName name="___tk1112" localSheetId="0">#REF!</definedName>
    <definedName name="___tk1112">#REF!</definedName>
    <definedName name="___tk1128" localSheetId="0">#REF!</definedName>
    <definedName name="___tk1128">#REF!</definedName>
    <definedName name="___tk1139" localSheetId="0">#REF!</definedName>
    <definedName name="___tk1139">#REF!</definedName>
    <definedName name="___tk131" localSheetId="0">#REF!</definedName>
    <definedName name="___tk131">#REF!</definedName>
    <definedName name="___tk1331" localSheetId="0">#REF!</definedName>
    <definedName name="___tk1331">#REF!</definedName>
    <definedName name="___tk139" localSheetId="0">#REF!</definedName>
    <definedName name="___tk139">#REF!</definedName>
    <definedName name="___tk141" localSheetId="0">#REF!</definedName>
    <definedName name="___tk141">#REF!</definedName>
    <definedName name="___tk142" localSheetId="0">#REF!</definedName>
    <definedName name="___tk142">#REF!</definedName>
    <definedName name="___tk144" localSheetId="0">#REF!</definedName>
    <definedName name="___tk144">#REF!</definedName>
    <definedName name="___tk1463" localSheetId="0">#REF!</definedName>
    <definedName name="___tk1463">#REF!</definedName>
    <definedName name="___tk152" localSheetId="0">#REF!</definedName>
    <definedName name="___tk152">#REF!</definedName>
    <definedName name="___tk153" localSheetId="0">#REF!</definedName>
    <definedName name="___tk153">#REF!</definedName>
    <definedName name="___tk1538" localSheetId="0">#REF!</definedName>
    <definedName name="___tk1538">#REF!</definedName>
    <definedName name="___tk154" localSheetId="0">#REF!</definedName>
    <definedName name="___tk154">#REF!</definedName>
    <definedName name="___tk155" localSheetId="0">#REF!</definedName>
    <definedName name="___tk155">#REF!</definedName>
    <definedName name="___tk159" localSheetId="0">#REF!</definedName>
    <definedName name="___tk159">#REF!</definedName>
    <definedName name="___tk1658" localSheetId="0">#REF!</definedName>
    <definedName name="___tk1658">#REF!</definedName>
    <definedName name="___tk1778" localSheetId="0">#REF!</definedName>
    <definedName name="___tk1778">#REF!</definedName>
    <definedName name="___tk1805" localSheetId="0">#REF!</definedName>
    <definedName name="___tk1805">#REF!</definedName>
    <definedName name="___tk1834" localSheetId="0">#REF!</definedName>
    <definedName name="___tk1834">#REF!</definedName>
    <definedName name="___tk2023" localSheetId="0">#REF!</definedName>
    <definedName name="___tk2023">#REF!</definedName>
    <definedName name="___tk2066" localSheetId="0">#REF!</definedName>
    <definedName name="___tk2066">#REF!</definedName>
    <definedName name="___tk2069" localSheetId="0">#REF!</definedName>
    <definedName name="___tk2069">#REF!</definedName>
    <definedName name="___tk214" localSheetId="0">#REF!</definedName>
    <definedName name="___tk214">#REF!</definedName>
    <definedName name="___tk2174" localSheetId="0">#REF!</definedName>
    <definedName name="___tk2174">#REF!</definedName>
    <definedName name="___tk2266" localSheetId="0">#REF!</definedName>
    <definedName name="___tk2266">#REF!</definedName>
    <definedName name="___tk2267" localSheetId="0">#REF!</definedName>
    <definedName name="___tk2267">#REF!</definedName>
    <definedName name="___tk2366" localSheetId="0">#REF!</definedName>
    <definedName name="___tk2366">#REF!</definedName>
    <definedName name="___tk237" localSheetId="0">#REF!</definedName>
    <definedName name="___tk237">#REF!</definedName>
    <definedName name="___tk2373" localSheetId="0">#REF!</definedName>
    <definedName name="___tk2373">#REF!</definedName>
    <definedName name="___tk2519" localSheetId="0">#REF!</definedName>
    <definedName name="___tk2519">#REF!</definedName>
    <definedName name="___tk2542" localSheetId="0">#REF!</definedName>
    <definedName name="___tk2542">#REF!</definedName>
    <definedName name="___tk2642" localSheetId="0">#REF!</definedName>
    <definedName name="___tk2642">#REF!</definedName>
    <definedName name="___tk2693" localSheetId="0">#REF!</definedName>
    <definedName name="___tk2693">#REF!</definedName>
    <definedName name="___tk2805" localSheetId="0">#REF!</definedName>
    <definedName name="___tk2805">#REF!</definedName>
    <definedName name="___tk2871" localSheetId="0">#REF!</definedName>
    <definedName name="___tk2871">#REF!</definedName>
    <definedName name="___tk3074" localSheetId="0">#REF!</definedName>
    <definedName name="___tk3074">#REF!</definedName>
    <definedName name="___tk3075" localSheetId="0">#REF!</definedName>
    <definedName name="___tk3075">#REF!</definedName>
    <definedName name="___tk3076" localSheetId="0">#REF!</definedName>
    <definedName name="___tk3076">#REF!</definedName>
    <definedName name="___tk3079" localSheetId="0">#REF!</definedName>
    <definedName name="___tk3079">#REF!</definedName>
    <definedName name="___tk3121" localSheetId="0">#REF!</definedName>
    <definedName name="___tk3121">#REF!</definedName>
    <definedName name="___tk3176" localSheetId="0">#REF!</definedName>
    <definedName name="___tk3176">#REF!</definedName>
    <definedName name="___tk3209" localSheetId="0">#REF!</definedName>
    <definedName name="___tk3209">#REF!</definedName>
    <definedName name="___tk3331" localSheetId="0">#REF!</definedName>
    <definedName name="___tk3331">#REF!</definedName>
    <definedName name="___tk3337" localSheetId="0">#REF!</definedName>
    <definedName name="___tk3337">#REF!</definedName>
    <definedName name="___tk334" localSheetId="0">#REF!</definedName>
    <definedName name="___tk334">#REF!</definedName>
    <definedName name="___tk335" localSheetId="0">#REF!</definedName>
    <definedName name="___tk335">#REF!</definedName>
    <definedName name="___tk336" localSheetId="0">#REF!</definedName>
    <definedName name="___tk336">#REF!</definedName>
    <definedName name="___tk3382" localSheetId="0">#REF!</definedName>
    <definedName name="___tk3382">#REF!</definedName>
    <definedName name="___tk3384" localSheetId="0">#REF!</definedName>
    <definedName name="___tk3384">#REF!</definedName>
    <definedName name="___tk341" localSheetId="0">#REF!</definedName>
    <definedName name="___tk341">#REF!</definedName>
    <definedName name="___tk344" localSheetId="0">#REF!</definedName>
    <definedName name="___tk344">#REF!</definedName>
    <definedName name="___tk3451" localSheetId="0">#REF!</definedName>
    <definedName name="___tk3451">#REF!</definedName>
    <definedName name="___tk3466" localSheetId="0">#REF!</definedName>
    <definedName name="___tk3466">#REF!</definedName>
    <definedName name="___tk3534" localSheetId="0">#REF!</definedName>
    <definedName name="___tk3534">#REF!</definedName>
    <definedName name="___tk3744" localSheetId="0">#REF!</definedName>
    <definedName name="___tk3744">#REF!</definedName>
    <definedName name="___tk3755" localSheetId="0">#REF!</definedName>
    <definedName name="___tk3755">#REF!</definedName>
    <definedName name="___tk3795" localSheetId="0">#REF!</definedName>
    <definedName name="___tk3795">#REF!</definedName>
    <definedName name="___tk3817" localSheetId="0">#REF!</definedName>
    <definedName name="___tk3817">#REF!</definedName>
    <definedName name="___tk4049" localSheetId="0">#REF!</definedName>
    <definedName name="___tk4049">#REF!</definedName>
    <definedName name="___tk4117" localSheetId="0">#REF!</definedName>
    <definedName name="___tk4117">#REF!</definedName>
    <definedName name="___tk4122" localSheetId="0">#REF!</definedName>
    <definedName name="___tk4122">#REF!</definedName>
    <definedName name="___tk413" localSheetId="0">#REF!</definedName>
    <definedName name="___tk413">#REF!</definedName>
    <definedName name="___tk4211" localSheetId="0">#REF!</definedName>
    <definedName name="___tk4211">#REF!</definedName>
    <definedName name="___tk4212" localSheetId="0">#REF!</definedName>
    <definedName name="___tk4212">#REF!</definedName>
    <definedName name="___tk4254" localSheetId="0">#REF!</definedName>
    <definedName name="___tk4254">#REF!</definedName>
    <definedName name="___tk4328" localSheetId="0">#REF!</definedName>
    <definedName name="___tk4328">#REF!</definedName>
    <definedName name="___tk4414" localSheetId="0">#REF!</definedName>
    <definedName name="___tk4414">#REF!</definedName>
    <definedName name="___tk4415" localSheetId="0">#REF!</definedName>
    <definedName name="___tk4415">#REF!</definedName>
    <definedName name="___tk4536" localSheetId="0">#REF!</definedName>
    <definedName name="___tk4536">#REF!</definedName>
    <definedName name="___tk4638" localSheetId="0">#REF!</definedName>
    <definedName name="___tk4638">#REF!</definedName>
    <definedName name="___tk4677" localSheetId="0">#REF!</definedName>
    <definedName name="___tk4677">#REF!</definedName>
    <definedName name="___tk4685" localSheetId="0">#REF!</definedName>
    <definedName name="___tk4685">#REF!</definedName>
    <definedName name="___tk481" localSheetId="0">#REF!</definedName>
    <definedName name="___tk481">#REF!</definedName>
    <definedName name="___tk4833" localSheetId="0">#REF!</definedName>
    <definedName name="___tk4833">#REF!</definedName>
    <definedName name="___tk485" localSheetId="0">#REF!</definedName>
    <definedName name="___tk485">#REF!</definedName>
    <definedName name="___tk4936" localSheetId="0">#REF!</definedName>
    <definedName name="___tk4936">#REF!</definedName>
    <definedName name="___tk4958" localSheetId="0">#REF!</definedName>
    <definedName name="___tk4958">#REF!</definedName>
    <definedName name="___tk501" localSheetId="0">#REF!</definedName>
    <definedName name="___tk501">#REF!</definedName>
    <definedName name="___tk5035" localSheetId="0">#REF!</definedName>
    <definedName name="___tk5035">#REF!</definedName>
    <definedName name="___tk5036" localSheetId="0">#REF!</definedName>
    <definedName name="___tk5036">#REF!</definedName>
    <definedName name="___tk5065" localSheetId="0">#REF!</definedName>
    <definedName name="___tk5065">#REF!</definedName>
    <definedName name="___tk511" localSheetId="0">#REF!</definedName>
    <definedName name="___tk511">#REF!</definedName>
    <definedName name="___tk5138" localSheetId="0">#REF!</definedName>
    <definedName name="___tk5138">#REF!</definedName>
    <definedName name="___tk5182" localSheetId="0">#REF!</definedName>
    <definedName name="___tk5182">#REF!</definedName>
    <definedName name="___tk5218" localSheetId="0">#REF!</definedName>
    <definedName name="___tk5218">#REF!</definedName>
    <definedName name="___tk5291" localSheetId="0">#REF!</definedName>
    <definedName name="___tk5291">#REF!</definedName>
    <definedName name="___tk5292" localSheetId="0">#REF!</definedName>
    <definedName name="___tk5292">#REF!</definedName>
    <definedName name="___tk553" localSheetId="0">#REF!</definedName>
    <definedName name="___tk553">#REF!</definedName>
    <definedName name="___tk5615" localSheetId="0">#REF!</definedName>
    <definedName name="___tk5615">#REF!</definedName>
    <definedName name="___tk5740" localSheetId="0">#REF!</definedName>
    <definedName name="___tk5740">#REF!</definedName>
    <definedName name="___tk5905" localSheetId="0">#REF!</definedName>
    <definedName name="___tk5905">#REF!</definedName>
    <definedName name="___tk5941" localSheetId="0">#REF!</definedName>
    <definedName name="___tk5941">#REF!</definedName>
    <definedName name="___tk5981" localSheetId="0">#REF!</definedName>
    <definedName name="___tk5981">#REF!</definedName>
    <definedName name="___tk6034" localSheetId="0">#REF!</definedName>
    <definedName name="___tk6034">#REF!</definedName>
    <definedName name="___tk6163" localSheetId="0">#REF!</definedName>
    <definedName name="___tk6163">#REF!</definedName>
    <definedName name="___tk621" localSheetId="0">#REF!</definedName>
    <definedName name="___tk621">#REF!</definedName>
    <definedName name="___tk627" localSheetId="0">#REF!</definedName>
    <definedName name="___tk627">#REF!</definedName>
    <definedName name="___tk63" localSheetId="0">#REF!</definedName>
    <definedName name="___tk63">#REF!</definedName>
    <definedName name="___tk632" localSheetId="0">#REF!</definedName>
    <definedName name="___tk632">#REF!</definedName>
    <definedName name="___tk641" localSheetId="0">#REF!</definedName>
    <definedName name="___tk641">#REF!</definedName>
    <definedName name="___tk642" localSheetId="0">#REF!</definedName>
    <definedName name="___tk642">#REF!</definedName>
    <definedName name="___tk711" localSheetId="0">#REF!</definedName>
    <definedName name="___tk711">#REF!</definedName>
    <definedName name="___tk721" localSheetId="0">#REF!</definedName>
    <definedName name="___tk721">#REF!</definedName>
    <definedName name="___tk811" localSheetId="0">#REF!</definedName>
    <definedName name="___tk811">#REF!</definedName>
    <definedName name="___tk821" localSheetId="0">#REF!</definedName>
    <definedName name="___tk821">#REF!</definedName>
    <definedName name="___tk89" localSheetId="0">#REF!</definedName>
    <definedName name="___tk89">#REF!</definedName>
    <definedName name="___tk90" localSheetId="0">#REF!</definedName>
    <definedName name="___tk90">#REF!</definedName>
    <definedName name="___tk911" localSheetId="0">#REF!</definedName>
    <definedName name="___tk911">#REF!</definedName>
    <definedName name="___tk971" localSheetId="0">#REF!</definedName>
    <definedName name="___tk971">#REF!</definedName>
    <definedName name="___TL3" localSheetId="0">#REF!</definedName>
    <definedName name="___TL3">#REF!</definedName>
    <definedName name="___TM02" localSheetId="0">#REF!</definedName>
    <definedName name="___TM02">#REF!</definedName>
    <definedName name="___TO1" localSheetId="0">#REF!</definedName>
    <definedName name="___TO1">#REF!</definedName>
    <definedName name="___TO12" localSheetId="0">#REF!</definedName>
    <definedName name="___TO12">#REF!</definedName>
    <definedName name="___TPM15" localSheetId="0">#REF!</definedName>
    <definedName name="___TPM15">#REF!</definedName>
    <definedName name="___TR1" localSheetId="0">#REF!</definedName>
    <definedName name="___TR1">#REF!</definedName>
    <definedName name="___TR2" localSheetId="0">#REF!</definedName>
    <definedName name="___TR2">#REF!</definedName>
    <definedName name="___TR3" localSheetId="0">#REF!</definedName>
    <definedName name="___TR3">#REF!</definedName>
    <definedName name="___TR4" localSheetId="0">#REF!</definedName>
    <definedName name="___TR4">#REF!</definedName>
    <definedName name="___TR5" localSheetId="0">#REF!</definedName>
    <definedName name="___TR5">#REF!</definedName>
    <definedName name="___TR6" localSheetId="0">#REF!</definedName>
    <definedName name="___TR6">#REF!</definedName>
    <definedName name="___TS2" localSheetId="0">#REF!</definedName>
    <definedName name="___TS2">#REF!</definedName>
    <definedName name="___TTM1" localSheetId="0">#REF!</definedName>
    <definedName name="___TTM1">#REF!</definedName>
    <definedName name="___TTM10" localSheetId="0">#REF!</definedName>
    <definedName name="___TTM10">#REF!</definedName>
    <definedName name="___TTM11" localSheetId="0">#REF!</definedName>
    <definedName name="___TTM11">#REF!</definedName>
    <definedName name="___TTM12" localSheetId="0">#REF!</definedName>
    <definedName name="___TTM12">#REF!</definedName>
    <definedName name="___TTM13" localSheetId="0">#REF!</definedName>
    <definedName name="___TTM13">#REF!</definedName>
    <definedName name="___TTM14" localSheetId="0">#REF!</definedName>
    <definedName name="___TTM14">#REF!</definedName>
    <definedName name="___TTM15" localSheetId="0">#REF!</definedName>
    <definedName name="___TTM15">#REF!</definedName>
    <definedName name="___TTM2" localSheetId="0">#REF!</definedName>
    <definedName name="___TTM2">#REF!</definedName>
    <definedName name="___TTM3" localSheetId="0">#REF!</definedName>
    <definedName name="___TTM3">#REF!</definedName>
    <definedName name="___TTM4" localSheetId="0">#REF!</definedName>
    <definedName name="___TTM4">#REF!</definedName>
    <definedName name="___TTM5" localSheetId="0">#REF!</definedName>
    <definedName name="___TTM5">#REF!</definedName>
    <definedName name="___TTM6" localSheetId="0">#REF!</definedName>
    <definedName name="___TTM6">#REF!</definedName>
    <definedName name="___TTM7" localSheetId="0">#REF!</definedName>
    <definedName name="___TTM7">#REF!</definedName>
    <definedName name="___TTM8" localSheetId="0">#REF!</definedName>
    <definedName name="___TTM8">#REF!</definedName>
    <definedName name="___TTM9" localSheetId="0">#REF!</definedName>
    <definedName name="___TTM9">#REF!</definedName>
    <definedName name="___tz593" localSheetId="0">#REF!</definedName>
    <definedName name="___tz593">#REF!</definedName>
    <definedName name="___vib01" localSheetId="0">#REF!</definedName>
    <definedName name="___vib01">#REF!</definedName>
    <definedName name="___vib02" localSheetId="0">#REF!</definedName>
    <definedName name="___vib02">#REF!</definedName>
    <definedName name="___vib03" localSheetId="0">#REF!</definedName>
    <definedName name="___vib03">#REF!</definedName>
    <definedName name="___vib04" localSheetId="0">#REF!</definedName>
    <definedName name="___vib04">#REF!</definedName>
    <definedName name="___vib05" localSheetId="0">#REF!</definedName>
    <definedName name="___vib05">#REF!</definedName>
    <definedName name="___vib06" localSheetId="0">#REF!</definedName>
    <definedName name="___vib06">#REF!</definedName>
    <definedName name="___vib07" localSheetId="0">#REF!</definedName>
    <definedName name="___vib07">#REF!</definedName>
    <definedName name="___VL100" localSheetId="0">#REF!</definedName>
    <definedName name="___VL100">#REF!</definedName>
    <definedName name="___VL200" localSheetId="0">#REF!</definedName>
    <definedName name="___VL200">#REF!</definedName>
    <definedName name="___VL250" localSheetId="0">#REF!</definedName>
    <definedName name="___VL250">#REF!</definedName>
    <definedName name="___w5" localSheetId="0" hidden="1">#REF!</definedName>
    <definedName name="___w5" hidden="1">#REF!</definedName>
    <definedName name="___wbs1" localSheetId="0">#REF!</definedName>
    <definedName name="___wbs1">#REF!</definedName>
    <definedName name="___wbs2" localSheetId="0">#REF!</definedName>
    <definedName name="___wbs2">#REF!</definedName>
    <definedName name="___WDA1" localSheetId="0">#REF!</definedName>
    <definedName name="___WDA1">#REF!</definedName>
    <definedName name="___WDA2" localSheetId="0">#REF!</definedName>
    <definedName name="___WDA2">#REF!</definedName>
    <definedName name="___WDA3" localSheetId="0">#REF!</definedName>
    <definedName name="___WDA3">#REF!</definedName>
    <definedName name="___WDB1" localSheetId="0">#REF!</definedName>
    <definedName name="___WDB1">#REF!</definedName>
    <definedName name="___WDC1" localSheetId="0">#REF!</definedName>
    <definedName name="___WDC1">#REF!</definedName>
    <definedName name="___WIR1">#N/A</definedName>
    <definedName name="___WTB01" localSheetId="0">#REF!</definedName>
    <definedName name="___WTB01" localSheetId="1">#REF!</definedName>
    <definedName name="___WTB01">#REF!</definedName>
    <definedName name="___xlfn.BAHTTEXT">#NAME?</definedName>
    <definedName name="___xlnm._FilterDatabase" localSheetId="0">#REF!</definedName>
    <definedName name="___xlnm._FilterDatabase" localSheetId="1">#REF!</definedName>
    <definedName name="___xlnm._FilterDatabase">#REF!</definedName>
    <definedName name="___xlnm.Print_Area_1">"$#REF!.$A$1:$R$62"</definedName>
    <definedName name="___xlnm.Print_Area_2">"$#REF!.$A$1:$Q$62"</definedName>
    <definedName name="___xlnm.Print_Titles_1">"$#REF!.$A$1:$AMJ$5"</definedName>
    <definedName name="___xlnm.Print_Titles_2">"$#REF!.$A$1:$AMJ$5"</definedName>
    <definedName name="___YO31" localSheetId="0">#REF!</definedName>
    <definedName name="___YO31" localSheetId="1">#REF!</definedName>
    <definedName name="___YO31">#REF!</definedName>
    <definedName name="___ZZ28" localSheetId="0">#REF!</definedName>
    <definedName name="___ZZ28" localSheetId="1">#REF!</definedName>
    <definedName name="___ZZ28">#REF!</definedName>
    <definedName name="__1" localSheetId="0" hidden="1">{"'Sheet1'!$L$16"}</definedName>
    <definedName name="__1" localSheetId="1" hidden="1">{"'Sheet1'!$L$16"}</definedName>
    <definedName name="__1" localSheetId="7" hidden="1">{"'Sheet1'!$L$16"}</definedName>
    <definedName name="__1" hidden="1">{"'Sheet1'!$L$16"}</definedName>
    <definedName name="__1__123Graph_ACHART_1">#REF!</definedName>
    <definedName name="__123" localSheetId="0" hidden="1">#REF!</definedName>
    <definedName name="__123" localSheetId="1" hidden="1">#REF!</definedName>
    <definedName name="__123" hidden="1">#REF!</definedName>
    <definedName name="__123Graph_A" localSheetId="0" hidden="1">#REF!</definedName>
    <definedName name="__123Graph_A" localSheetId="1" hidden="1">#REF!</definedName>
    <definedName name="__123Graph_A" hidden="1">#REF!</definedName>
    <definedName name="__123Graph_ACURRENT" localSheetId="0" hidden="1">#REF!</definedName>
    <definedName name="__123Graph_ACURRENT" hidden="1">#REF!</definedName>
    <definedName name="__123Graph_AWEAKNESS" localSheetId="0" hidden="1">#REF!</definedName>
    <definedName name="__123Graph_AWEAKNESS" localSheetId="1" hidden="1">#REF!</definedName>
    <definedName name="__123Graph_AWEAKNESS" hidden="1">#REF!</definedName>
    <definedName name="__123Graph_B" localSheetId="0" hidden="1">#REF!</definedName>
    <definedName name="__123Graph_B" hidden="1">#REF!</definedName>
    <definedName name="__123Graph_BCURRENT" localSheetId="0" hidden="1">#REF!</definedName>
    <definedName name="__123Graph_BCURRENT" hidden="1">#REF!</definedName>
    <definedName name="__123Graph_C" localSheetId="0" hidden="1">#REF!</definedName>
    <definedName name="__123Graph_C" hidden="1">#REF!</definedName>
    <definedName name="__123Graph_CCURRENT" localSheetId="0" hidden="1">#REF!</definedName>
    <definedName name="__123Graph_CCURRENT" hidden="1">#REF!</definedName>
    <definedName name="__123Graph_D" localSheetId="0" hidden="1">#REF!</definedName>
    <definedName name="__123Graph_D" hidden="1">#REF!</definedName>
    <definedName name="__123Graph_DCURRENT" localSheetId="0" hidden="1">#REF!</definedName>
    <definedName name="__123Graph_DCURRENT" hidden="1">#REF!</definedName>
    <definedName name="__123Graph_E" localSheetId="0">#REF!</definedName>
    <definedName name="__123Graph_E">#REF!</definedName>
    <definedName name="__123Graph_ECURRENT" localSheetId="0" hidden="1">#REF!</definedName>
    <definedName name="__123Graph_ECURRENT" hidden="1">#REF!</definedName>
    <definedName name="__123Graph_F" localSheetId="0">#REF!</definedName>
    <definedName name="__123Graph_F">#REF!</definedName>
    <definedName name="__123Graph_FCURRENT" localSheetId="0" hidden="1">#REF!</definedName>
    <definedName name="__123Graph_FCURRENT" hidden="1">#REF!</definedName>
    <definedName name="__123Graph_LBL_A" localSheetId="0" hidden="1">#REF!</definedName>
    <definedName name="__123Graph_LBL_A" hidden="1">#REF!</definedName>
    <definedName name="__123Graph_LBL_AWEAKNESS" localSheetId="0" hidden="1">#REF!</definedName>
    <definedName name="__123Graph_LBL_AWEAKNESS" localSheetId="1" hidden="1">#REF!</definedName>
    <definedName name="__123Graph_LBL_AWEAKNESS" hidden="1">#REF!</definedName>
    <definedName name="__123Graph_LBL_B" localSheetId="0" hidden="1">#REF!</definedName>
    <definedName name="__123Graph_LBL_B" hidden="1">#REF!</definedName>
    <definedName name="__123Graph_LBL_C" localSheetId="0" hidden="1">#REF!</definedName>
    <definedName name="__123Graph_LBL_C" hidden="1">#REF!</definedName>
    <definedName name="__123Graph_LBL_D" localSheetId="0" hidden="1">#REF!</definedName>
    <definedName name="__123Graph_LBL_D" hidden="1">#REF!</definedName>
    <definedName name="__123Graph_X" localSheetId="0" hidden="1">#REF!</definedName>
    <definedName name="__123Graph_X" hidden="1">#REF!</definedName>
    <definedName name="__123Graph_XCURRENT" localSheetId="0" hidden="1">#REF!</definedName>
    <definedName name="__123Graph_XCURRENT" hidden="1">#REF!</definedName>
    <definedName name="__123Graph_XWEAKNESS" localSheetId="0" hidden="1">#REF!</definedName>
    <definedName name="__123Graph_XWEAKNESS" localSheetId="1" hidden="1">#REF!</definedName>
    <definedName name="__123Graph_XWEAKNESS" hidden="1">#REF!</definedName>
    <definedName name="__123GRPH" localSheetId="0">#REF!</definedName>
    <definedName name="__123GRPH" localSheetId="1">#REF!</definedName>
    <definedName name="__123GRPH">#REF!</definedName>
    <definedName name="__1Excel_BuiltIn_Print_Area_2_1" localSheetId="0">#REF!</definedName>
    <definedName name="__1Excel_BuiltIn_Print_Area_2_1">#REF!</definedName>
    <definedName name="__2" localSheetId="0" hidden="1">{"'Sheet1'!$L$16"}</definedName>
    <definedName name="__2" localSheetId="1" hidden="1">{"'Sheet1'!$L$16"}</definedName>
    <definedName name="__2" localSheetId="7" hidden="1">{"'Sheet1'!$L$16"}</definedName>
    <definedName name="__2" hidden="1">{"'Sheet1'!$L$16"}</definedName>
    <definedName name="__2__123Graph_ACHART_2">#REF!</definedName>
    <definedName name="__2Excel_BuiltIn_Print_Area_4_1" localSheetId="0">#REF!</definedName>
    <definedName name="__2Excel_BuiltIn_Print_Area_4_1">#REF!</definedName>
    <definedName name="__3__123Graph_ACHART_3" localSheetId="0">#REF!</definedName>
    <definedName name="__3__123Graph_ACHART_3">#REF!</definedName>
    <definedName name="__3_Excel_BuiltIn_Print_Area_1" localSheetId="0">#REF!</definedName>
    <definedName name="__3_Excel_BuiltIn_Print_Area_1">#REF!</definedName>
    <definedName name="__a1" localSheetId="0" hidden="1">{#N/A,#N/A,FALSE,"sum";#N/A,#N/A,FALSE,"MARTV";#N/A,#N/A,FALSE,"APRTV"}</definedName>
    <definedName name="__a1" localSheetId="1" hidden="1">{#N/A,#N/A,FALSE,"sum";#N/A,#N/A,FALSE,"MARTV";#N/A,#N/A,FALSE,"APRTV"}</definedName>
    <definedName name="__a1" localSheetId="7" hidden="1">{#N/A,#N/A,FALSE,"sum";#N/A,#N/A,FALSE,"MARTV";#N/A,#N/A,FALSE,"APRTV"}</definedName>
    <definedName name="__a1" hidden="1">{#N/A,#N/A,FALSE,"sum";#N/A,#N/A,FALSE,"MARTV";#N/A,#N/A,FALSE,"APRTV"}</definedName>
    <definedName name="__a10" localSheetId="0">{"'Sheet1'!$L$16"}</definedName>
    <definedName name="__a10" localSheetId="1">{"'Sheet1'!$L$16"}</definedName>
    <definedName name="__a10" localSheetId="7">{"'Sheet1'!$L$16"}</definedName>
    <definedName name="__a10">{"'Sheet1'!$L$16"}</definedName>
    <definedName name="__a11" localSheetId="0">{"'Sheet1'!$L$16"}</definedName>
    <definedName name="__a11" localSheetId="1">{"'Sheet1'!$L$16"}</definedName>
    <definedName name="__a11" localSheetId="7">{"'Sheet1'!$L$16"}</definedName>
    <definedName name="__a11">{"'Sheet1'!$L$16"}</definedName>
    <definedName name="__a12" localSheetId="0">{"'Sheet1'!$L$16"}</definedName>
    <definedName name="__a12" localSheetId="1">{"'Sheet1'!$L$16"}</definedName>
    <definedName name="__a12" localSheetId="7">{"'Sheet1'!$L$16"}</definedName>
    <definedName name="__a12">{"'Sheet1'!$L$16"}</definedName>
    <definedName name="__a129" localSheetId="0">{"Offgrid",#N/A,FALSE,"OFFGRID";"Region",#N/A,FALSE,"REGION";"Offgrid -2",#N/A,FALSE,"OFFGRID";"WTP",#N/A,FALSE,"WTP";"WTP -2",#N/A,FALSE,"WTP";"Project",#N/A,FALSE,"PROJECT";"Summary -2",#N/A,FALSE,"SUMMARY"}</definedName>
    <definedName name="__a129" localSheetId="1">{"Offgrid",#N/A,FALSE,"OFFGRID";"Region",#N/A,FALSE,"REGION";"Offgrid -2",#N/A,FALSE,"OFFGRID";"WTP",#N/A,FALSE,"WTP";"WTP -2",#N/A,FALSE,"WTP";"Project",#N/A,FALSE,"PROJECT";"Summary -2",#N/A,FALSE,"SUMMARY"}</definedName>
    <definedName name="__a129" localSheetId="7">{"Offgrid",#N/A,FALSE,"OFFGRID";"Region",#N/A,FALSE,"REGION";"Offgrid -2",#N/A,FALSE,"OFFGRID";"WTP",#N/A,FALSE,"WTP";"WTP -2",#N/A,FALSE,"WTP";"Project",#N/A,FALSE,"PROJECT";"Summary -2",#N/A,FALSE,"SUMMARY"}</definedName>
    <definedName name="__a129">{"Offgrid",#N/A,FALSE,"OFFGRID";"Region",#N/A,FALSE,"REGION";"Offgrid -2",#N/A,FALSE,"OFFGRID";"WTP",#N/A,FALSE,"WTP";"WTP -2",#N/A,FALSE,"WTP";"Project",#N/A,FALSE,"PROJECT";"Summary -2",#N/A,FALSE,"SUMMARY"}</definedName>
    <definedName name="__a130" localSheetId="0">{"Offgrid",#N/A,FALSE,"OFFGRID";"Region",#N/A,FALSE,"REGION";"Offgrid -2",#N/A,FALSE,"OFFGRID";"WTP",#N/A,FALSE,"WTP";"WTP -2",#N/A,FALSE,"WTP";"Project",#N/A,FALSE,"PROJECT";"Summary -2",#N/A,FALSE,"SUMMARY"}</definedName>
    <definedName name="__a130" localSheetId="1">{"Offgrid",#N/A,FALSE,"OFFGRID";"Region",#N/A,FALSE,"REGION";"Offgrid -2",#N/A,FALSE,"OFFGRID";"WTP",#N/A,FALSE,"WTP";"WTP -2",#N/A,FALSE,"WTP";"Project",#N/A,FALSE,"PROJECT";"Summary -2",#N/A,FALSE,"SUMMARY"}</definedName>
    <definedName name="__a130" localSheetId="7">{"Offgrid",#N/A,FALSE,"OFFGRID";"Region",#N/A,FALSE,"REGION";"Offgrid -2",#N/A,FALSE,"OFFGRID";"WTP",#N/A,FALSE,"WTP";"WTP -2",#N/A,FALSE,"WTP";"Project",#N/A,FALSE,"PROJECT";"Summary -2",#N/A,FALSE,"SUMMARY"}</definedName>
    <definedName name="__a130">{"Offgrid",#N/A,FALSE,"OFFGRID";"Region",#N/A,FALSE,"REGION";"Offgrid -2",#N/A,FALSE,"OFFGRID";"WTP",#N/A,FALSE,"WTP";"WTP -2",#N/A,FALSE,"WTP";"Project",#N/A,FALSE,"PROJECT";"Summary -2",#N/A,FALSE,"SUMMARY"}</definedName>
    <definedName name="__a14" localSheetId="0">{"TAG1AGMS",#N/A,FALSE,"TAG 1A"}</definedName>
    <definedName name="__a14" localSheetId="1">{"TAG1AGMS",#N/A,FALSE,"TAG 1A"}</definedName>
    <definedName name="__a14" localSheetId="7">{"TAG1AGMS",#N/A,FALSE,"TAG 1A"}</definedName>
    <definedName name="__a14">{"TAG1AGMS",#N/A,FALSE,"TAG 1A"}</definedName>
    <definedName name="__a15" localSheetId="0">{"weichwaren",#N/A,FALSE,"Liste 1";"hartwaren",#N/A,FALSE,"Liste 1";"food",#N/A,FALSE,"Liste 1";"fleisch",#N/A,FALSE,"Liste 1"}</definedName>
    <definedName name="__a15" localSheetId="1">{"weichwaren",#N/A,FALSE,"Liste 1";"hartwaren",#N/A,FALSE,"Liste 1";"food",#N/A,FALSE,"Liste 1";"fleisch",#N/A,FALSE,"Liste 1"}</definedName>
    <definedName name="__a15" localSheetId="7">{"weichwaren",#N/A,FALSE,"Liste 1";"hartwaren",#N/A,FALSE,"Liste 1";"food",#N/A,FALSE,"Liste 1";"fleisch",#N/A,FALSE,"Liste 1"}</definedName>
    <definedName name="__a15">{"weichwaren",#N/A,FALSE,"Liste 1";"hartwaren",#N/A,FALSE,"Liste 1";"food",#N/A,FALSE,"Liste 1";"fleisch",#N/A,FALSE,"Liste 1"}</definedName>
    <definedName name="__A152000">#REF!</definedName>
    <definedName name="__a16" localSheetId="0">{"weichwaren",#N/A,FALSE,"Liste 1";"hartwaren",#N/A,FALSE,"Liste 1";"food",#N/A,FALSE,"Liste 1";"fleisch",#N/A,FALSE,"Liste 1"}</definedName>
    <definedName name="__a16" localSheetId="1">{"weichwaren",#N/A,FALSE,"Liste 1";"hartwaren",#N/A,FALSE,"Liste 1";"food",#N/A,FALSE,"Liste 1";"fleisch",#N/A,FALSE,"Liste 1"}</definedName>
    <definedName name="__a16" localSheetId="7">{"weichwaren",#N/A,FALSE,"Liste 1";"hartwaren",#N/A,FALSE,"Liste 1";"food",#N/A,FALSE,"Liste 1";"fleisch",#N/A,FALSE,"Liste 1"}</definedName>
    <definedName name="__a16">{"weichwaren",#N/A,FALSE,"Liste 1";"hartwaren",#N/A,FALSE,"Liste 1";"food",#N/A,FALSE,"Liste 1";"fleisch",#N/A,FALSE,"Liste 1"}</definedName>
    <definedName name="__a17" localSheetId="0">{"TAG1AGMS",#N/A,FALSE,"TAG 1A"}</definedName>
    <definedName name="__a17" localSheetId="1">{"TAG1AGMS",#N/A,FALSE,"TAG 1A"}</definedName>
    <definedName name="__a17" localSheetId="7">{"TAG1AGMS",#N/A,FALSE,"TAG 1A"}</definedName>
    <definedName name="__a17">{"TAG1AGMS",#N/A,FALSE,"TAG 1A"}</definedName>
    <definedName name="__a18" localSheetId="0">{"Tages_D",#N/A,FALSE,"Tagesbericht";"Tages_PL",#N/A,FALSE,"Tagesbericht"}</definedName>
    <definedName name="__a18" localSheetId="1">{"Tages_D",#N/A,FALSE,"Tagesbericht";"Tages_PL",#N/A,FALSE,"Tagesbericht"}</definedName>
    <definedName name="__a18" localSheetId="7">{"Tages_D",#N/A,FALSE,"Tagesbericht";"Tages_PL",#N/A,FALSE,"Tagesbericht"}</definedName>
    <definedName name="__a18">{"Tages_D",#N/A,FALSE,"Tagesbericht";"Tages_PL",#N/A,FALSE,"Tagesbericht"}</definedName>
    <definedName name="__a19" localSheetId="0">{"fleisch",#N/A,FALSE,"WG HK";"food",#N/A,FALSE,"WG HK";"hartwaren",#N/A,FALSE,"WG HK";"weichwaren",#N/A,FALSE,"WG HK"}</definedName>
    <definedName name="__a19" localSheetId="1">{"fleisch",#N/A,FALSE,"WG HK";"food",#N/A,FALSE,"WG HK";"hartwaren",#N/A,FALSE,"WG HK";"weichwaren",#N/A,FALSE,"WG HK"}</definedName>
    <definedName name="__a19" localSheetId="7">{"fleisch",#N/A,FALSE,"WG HK";"food",#N/A,FALSE,"WG HK";"hartwaren",#N/A,FALSE,"WG HK";"weichwaren",#N/A,FALSE,"WG HK"}</definedName>
    <definedName name="__a19">{"fleisch",#N/A,FALSE,"WG HK";"food",#N/A,FALSE,"WG HK";"hartwaren",#N/A,FALSE,"WG HK";"weichwaren",#N/A,FALSE,"WG HK"}</definedName>
    <definedName name="__A191000">#REF!</definedName>
    <definedName name="__A19999" localSheetId="0">#REF!</definedName>
    <definedName name="__A19999" localSheetId="1">#REF!</definedName>
    <definedName name="__A19999">#REF!</definedName>
    <definedName name="__a2" localSheetId="0">{"'Sheet1'!$L$16"}</definedName>
    <definedName name="__a2" localSheetId="1">{"'Sheet1'!$L$16"}</definedName>
    <definedName name="__a2" localSheetId="7">{"'Sheet1'!$L$16"}</definedName>
    <definedName name="__a2">{"'Sheet1'!$L$16"}</definedName>
    <definedName name="__A20000" localSheetId="0">#REF!</definedName>
    <definedName name="__A20000" localSheetId="1">#REF!</definedName>
    <definedName name="__A20000">#REF!</definedName>
    <definedName name="__a3" localSheetId="0">{"Offgrid",#N/A,FALSE,"OFFGRID";"Region",#N/A,FALSE,"REGION";"Offgrid -2",#N/A,FALSE,"OFFGRID";"WTP",#N/A,FALSE,"WTP";"WTP -2",#N/A,FALSE,"WTP";"Project",#N/A,FALSE,"PROJECT";"Summary -2",#N/A,FALSE,"SUMMARY"}</definedName>
    <definedName name="__a3" localSheetId="1">{"Offgrid",#N/A,FALSE,"OFFGRID";"Region",#N/A,FALSE,"REGION";"Offgrid -2",#N/A,FALSE,"OFFGRID";"WTP",#N/A,FALSE,"WTP";"WTP -2",#N/A,FALSE,"WTP";"Project",#N/A,FALSE,"PROJECT";"Summary -2",#N/A,FALSE,"SUMMARY"}</definedName>
    <definedName name="__a3" localSheetId="7">{"Offgrid",#N/A,FALSE,"OFFGRID";"Region",#N/A,FALSE,"REGION";"Offgrid -2",#N/A,FALSE,"OFFGRID";"WTP",#N/A,FALSE,"WTP";"WTP -2",#N/A,FALSE,"WTP";"Project",#N/A,FALSE,"PROJECT";"Summary -2",#N/A,FALSE,"SUMMARY"}</definedName>
    <definedName name="__a3">{"Offgrid",#N/A,FALSE,"OFFGRID";"Region",#N/A,FALSE,"REGION";"Offgrid -2",#N/A,FALSE,"OFFGRID";"WTP",#N/A,FALSE,"WTP";"WTP -2",#N/A,FALSE,"WTP";"Project",#N/A,FALSE,"PROJECT";"Summary -2",#N/A,FALSE,"SUMMARY"}</definedName>
    <definedName name="__a33" localSheetId="0">{"fleisch",#N/A,FALSE,"WG HK";"food",#N/A,FALSE,"WG HK";"hartwaren",#N/A,FALSE,"WG HK";"weichwaren",#N/A,FALSE,"WG HK"}</definedName>
    <definedName name="__a33" localSheetId="1">{"fleisch",#N/A,FALSE,"WG HK";"food",#N/A,FALSE,"WG HK";"hartwaren",#N/A,FALSE,"WG HK";"weichwaren",#N/A,FALSE,"WG HK"}</definedName>
    <definedName name="__a33" localSheetId="7">{"fleisch",#N/A,FALSE,"WG HK";"food",#N/A,FALSE,"WG HK";"hartwaren",#N/A,FALSE,"WG HK";"weichwaren",#N/A,FALSE,"WG HK"}</definedName>
    <definedName name="__a33">{"fleisch",#N/A,FALSE,"WG HK";"food",#N/A,FALSE,"WG HK";"hartwaren",#N/A,FALSE,"WG HK";"weichwaren",#N/A,FALSE,"WG HK"}</definedName>
    <definedName name="__a4" localSheetId="0">{"'Sheet1'!$L$16"}</definedName>
    <definedName name="__a4" localSheetId="1">{"'Sheet1'!$L$16"}</definedName>
    <definedName name="__a4" localSheetId="7">{"'Sheet1'!$L$16"}</definedName>
    <definedName name="__a4">{"'Sheet1'!$L$16"}</definedName>
    <definedName name="__a5" localSheetId="0">{"'Sheet1'!$L$16"}</definedName>
    <definedName name="__a5" localSheetId="1">{"'Sheet1'!$L$16"}</definedName>
    <definedName name="__a5" localSheetId="7">{"'Sheet1'!$L$16"}</definedName>
    <definedName name="__a5">{"'Sheet1'!$L$16"}</definedName>
    <definedName name="__a55" localSheetId="0">{"Tages_D",#N/A,FALSE,"Tagesbericht";"Tages_PL",#N/A,FALSE,"Tagesbericht"}</definedName>
    <definedName name="__a55" localSheetId="1">{"Tages_D",#N/A,FALSE,"Tagesbericht";"Tages_PL",#N/A,FALSE,"Tagesbericht"}</definedName>
    <definedName name="__a55" localSheetId="7">{"Tages_D",#N/A,FALSE,"Tagesbericht";"Tages_PL",#N/A,FALSE,"Tagesbericht"}</definedName>
    <definedName name="__a55">{"Tages_D",#N/A,FALSE,"Tagesbericht";"Tages_PL",#N/A,FALSE,"Tagesbericht"}</definedName>
    <definedName name="__a66" localSheetId="0">{"TAG1AGMS",#N/A,FALSE,"TAG 1A"}</definedName>
    <definedName name="__a66" localSheetId="1">{"TAG1AGMS",#N/A,FALSE,"TAG 1A"}</definedName>
    <definedName name="__a66" localSheetId="7">{"TAG1AGMS",#N/A,FALSE,"TAG 1A"}</definedName>
    <definedName name="__a66">{"TAG1AGMS",#N/A,FALSE,"TAG 1A"}</definedName>
    <definedName name="__a7" localSheetId="0">{"'Sheet1'!$L$16"}</definedName>
    <definedName name="__a7" localSheetId="1">{"'Sheet1'!$L$16"}</definedName>
    <definedName name="__a7" localSheetId="7">{"'Sheet1'!$L$16"}</definedName>
    <definedName name="__a7">{"'Sheet1'!$L$16"}</definedName>
    <definedName name="__a8" localSheetId="0">{"'Sheet1'!$L$16"}</definedName>
    <definedName name="__a8" localSheetId="1">{"'Sheet1'!$L$16"}</definedName>
    <definedName name="__a8" localSheetId="7">{"'Sheet1'!$L$16"}</definedName>
    <definedName name="__a8">{"'Sheet1'!$L$16"}</definedName>
    <definedName name="__a9" localSheetId="0">{"'Sheet1'!$L$16"}</definedName>
    <definedName name="__a9" localSheetId="1">{"'Sheet1'!$L$16"}</definedName>
    <definedName name="__a9" localSheetId="7">{"'Sheet1'!$L$16"}</definedName>
    <definedName name="__a9">{"'Sheet1'!$L$16"}</definedName>
    <definedName name="__aa1" localSheetId="0">{#N/A,#N/A,TRUE,"Old - New P&amp;L";#N/A,#N/A,TRUE,"EBIT MMO - Total";#N/A,#N/A,TRUE,"MMO NE, CEE, ASIA, CAR";#N/A,#N/A,TRUE,"MMO LAT, MEA, AFR";#N/A,#N/A,TRUE,"NP growth";#N/A,#N/A,TRUE,"ER impact"}</definedName>
    <definedName name="__aa1" localSheetId="1">{#N/A,#N/A,TRUE,"Old - New P&amp;L";#N/A,#N/A,TRUE,"EBIT MMO - Total";#N/A,#N/A,TRUE,"MMO NE, CEE, ASIA, CAR";#N/A,#N/A,TRUE,"MMO LAT, MEA, AFR";#N/A,#N/A,TRUE,"NP growth";#N/A,#N/A,TRUE,"ER impact"}</definedName>
    <definedName name="__aa1" localSheetId="7">{#N/A,#N/A,TRUE,"Old - New P&amp;L";#N/A,#N/A,TRUE,"EBIT MMO - Total";#N/A,#N/A,TRUE,"MMO NE, CEE, ASIA, CAR";#N/A,#N/A,TRUE,"MMO LAT, MEA, AFR";#N/A,#N/A,TRUE,"NP growth";#N/A,#N/A,TRUE,"ER impact"}</definedName>
    <definedName name="__aa1">{#N/A,#N/A,TRUE,"Old - New P&amp;L";#N/A,#N/A,TRUE,"EBIT MMO - Total";#N/A,#N/A,TRUE,"MMO NE, CEE, ASIA, CAR";#N/A,#N/A,TRUE,"MMO LAT, MEA, AFR";#N/A,#N/A,TRUE,"NP growth";#N/A,#N/A,TRUE,"ER impact"}</definedName>
    <definedName name="__aa2" localSheetId="0">{#N/A,#N/A,TRUE,"Old - New P&amp;L";#N/A,#N/A,TRUE,"EBIT MMO - Total";#N/A,#N/A,TRUE,"MMO NE, CEE, ASIA, CAR";#N/A,#N/A,TRUE,"MMO LAT, MEA, AFR";#N/A,#N/A,TRUE,"NP growth";#N/A,#N/A,TRUE,"ER impact"}</definedName>
    <definedName name="__aa2" localSheetId="1">{#N/A,#N/A,TRUE,"Old - New P&amp;L";#N/A,#N/A,TRUE,"EBIT MMO - Total";#N/A,#N/A,TRUE,"MMO NE, CEE, ASIA, CAR";#N/A,#N/A,TRUE,"MMO LAT, MEA, AFR";#N/A,#N/A,TRUE,"NP growth";#N/A,#N/A,TRUE,"ER impact"}</definedName>
    <definedName name="__aa2" localSheetId="7">{#N/A,#N/A,TRUE,"Old - New P&amp;L";#N/A,#N/A,TRUE,"EBIT MMO - Total";#N/A,#N/A,TRUE,"MMO NE, CEE, ASIA, CAR";#N/A,#N/A,TRUE,"MMO LAT, MEA, AFR";#N/A,#N/A,TRUE,"NP growth";#N/A,#N/A,TRUE,"ER impact"}</definedName>
    <definedName name="__aa2">{#N/A,#N/A,TRUE,"Old - New P&amp;L";#N/A,#N/A,TRUE,"EBIT MMO - Total";#N/A,#N/A,TRUE,"MMO NE, CEE, ASIA, CAR";#N/A,#N/A,TRUE,"MMO LAT, MEA, AFR";#N/A,#N/A,TRUE,"NP growth";#N/A,#N/A,TRUE,"ER impact"}</definedName>
    <definedName name="__aa22" localSheetId="0">{"Tages_D",#N/A,FALSE,"Tagesbericht";"Tages_PL",#N/A,FALSE,"Tagesbericht"}</definedName>
    <definedName name="__aa22" localSheetId="1">{"Tages_D",#N/A,FALSE,"Tagesbericht";"Tages_PL",#N/A,FALSE,"Tagesbericht"}</definedName>
    <definedName name="__aa22" localSheetId="7">{"Tages_D",#N/A,FALSE,"Tagesbericht";"Tages_PL",#N/A,FALSE,"Tagesbericht"}</definedName>
    <definedName name="__aa22">{"Tages_D",#N/A,FALSE,"Tagesbericht";"Tages_PL",#N/A,FALSE,"Tagesbericht"}</definedName>
    <definedName name="__ADS7" localSheetId="0">#REF!</definedName>
    <definedName name="__ADS7" localSheetId="1">#REF!</definedName>
    <definedName name="__ADS7">#REF!</definedName>
    <definedName name="__agt03" localSheetId="0">#REF!</definedName>
    <definedName name="__agt03" localSheetId="1">#REF!</definedName>
    <definedName name="__agt03">#REF!</definedName>
    <definedName name="__apr04" localSheetId="0">#REF!</definedName>
    <definedName name="__apr04" localSheetId="1">#REF!</definedName>
    <definedName name="__apr04">#REF!</definedName>
    <definedName name="__APW_RESTORE_DATA140__" localSheetId="0">#REF!</definedName>
    <definedName name="__APW_RESTORE_DATA140__">#REF!</definedName>
    <definedName name="__APW_RESTORE_DATA141__" localSheetId="0">#REF!</definedName>
    <definedName name="__APW_RESTORE_DATA141__">#REF!</definedName>
    <definedName name="__APW_RESTORE_DATA142__" localSheetId="0">#REF!</definedName>
    <definedName name="__APW_RESTORE_DATA142__">#REF!</definedName>
    <definedName name="__APW_RESTORE_DATA143__" localSheetId="0">#REF!</definedName>
    <definedName name="__APW_RESTORE_DATA143__">#REF!</definedName>
    <definedName name="__APW_RESTORE_DATA144__" localSheetId="0">#REF!</definedName>
    <definedName name="__APW_RESTORE_DATA144__">#REF!</definedName>
    <definedName name="__APW_RESTORE_DATA145__" localSheetId="0">#REF!</definedName>
    <definedName name="__APW_RESTORE_DATA145__">#REF!</definedName>
    <definedName name="__APW_RESTORE_DATA146__" localSheetId="0">#REF!</definedName>
    <definedName name="__APW_RESTORE_DATA146__">#REF!</definedName>
    <definedName name="__APW_RESTORE_DATA147__" localSheetId="0">#REF!</definedName>
    <definedName name="__APW_RESTORE_DATA147__">#REF!</definedName>
    <definedName name="__APW_RESTORE_DATA148__" localSheetId="0">#REF!</definedName>
    <definedName name="__APW_RESTORE_DATA148__">#REF!</definedName>
    <definedName name="__APW_RESTORE_DATA149__" localSheetId="0">#REF!</definedName>
    <definedName name="__APW_RESTORE_DATA149__">#REF!</definedName>
    <definedName name="__APW_RESTORE_DATA150__" localSheetId="0">#REF!</definedName>
    <definedName name="__APW_RESTORE_DATA150__">#REF!</definedName>
    <definedName name="__APW_RESTORE_DATA151__" localSheetId="0">#REF!</definedName>
    <definedName name="__APW_RESTORE_DATA151__">#REF!</definedName>
    <definedName name="__APW_RESTORE_DATA152__" localSheetId="0">#REF!</definedName>
    <definedName name="__APW_RESTORE_DATA152__">#REF!</definedName>
    <definedName name="__APW_RESTORE_DATA153__" localSheetId="0">#REF!</definedName>
    <definedName name="__APW_RESTORE_DATA153__">#REF!</definedName>
    <definedName name="__APW_RESTORE_DATA154__" localSheetId="0">#REF!</definedName>
    <definedName name="__APW_RESTORE_DATA154__">#REF!</definedName>
    <definedName name="__APW_RESTORE_DATA155__" localSheetId="0">#REF!</definedName>
    <definedName name="__APW_RESTORE_DATA155__">#REF!</definedName>
    <definedName name="__APW_RESTORE_DATA156__" localSheetId="0">#REF!</definedName>
    <definedName name="__APW_RESTORE_DATA156__">#REF!</definedName>
    <definedName name="__APW_RESTORE_DATA157__" localSheetId="0">#REF!</definedName>
    <definedName name="__APW_RESTORE_DATA157__">#REF!</definedName>
    <definedName name="__APW_RESTORE_DATA158__" localSheetId="0">#REF!</definedName>
    <definedName name="__APW_RESTORE_DATA158__">#REF!</definedName>
    <definedName name="__APW_RESTORE_DATA159__" localSheetId="0">#REF!</definedName>
    <definedName name="__APW_RESTORE_DATA159__">#REF!</definedName>
    <definedName name="__APW_RESTORE_DATA160__" localSheetId="0">#REF!</definedName>
    <definedName name="__APW_RESTORE_DATA160__">#REF!</definedName>
    <definedName name="__APW_RESTORE_DATA161__" localSheetId="0">#REF!</definedName>
    <definedName name="__APW_RESTORE_DATA161__">#REF!</definedName>
    <definedName name="__APW_RESTORE_DATA162__" localSheetId="0">#REF!,#REF!,#REF!,#REF!,#REF!,#REF!,#REF!,#REF!,#REF!,#REF!,#REF!,#REF!,#REF!,#REF!,#REF!,#REF!</definedName>
    <definedName name="__APW_RESTORE_DATA162__" localSheetId="1">#REF!,#REF!,#REF!,#REF!,#REF!,#REF!,#REF!,#REF!,#REF!,#REF!,#REF!,#REF!,#REF!,#REF!,#REF!,#REF!</definedName>
    <definedName name="__APW_RESTORE_DATA162__" localSheetId="7">#REF!,#REF!,#REF!,#REF!,#REF!,#REF!,#REF!,#REF!,#REF!,#REF!,#REF!,#REF!,#REF!,#REF!,#REF!,#REF!</definedName>
    <definedName name="__APW_RESTORE_DATA162__">#REF!,#REF!,#REF!,#REF!,#REF!,#REF!,#REF!,#REF!,#REF!,#REF!,#REF!,#REF!,#REF!,#REF!,#REF!,#REF!</definedName>
    <definedName name="__APW_RESTORE_DATA163__" localSheetId="0">#REF!,#REF!,#REF!,#REF!,#REF!,#REF!,#REF!,#REF!,#REF!,#REF!</definedName>
    <definedName name="__APW_RESTORE_DATA163__" localSheetId="1">#REF!,#REF!,#REF!,#REF!,#REF!,#REF!,#REF!,#REF!,#REF!,#REF!</definedName>
    <definedName name="__APW_RESTORE_DATA163__">#REF!,#REF!,#REF!,#REF!,#REF!,#REF!,#REF!,#REF!,#REF!,#REF!</definedName>
    <definedName name="__APW_RESTORE_DATA164__" localSheetId="0">#REF!</definedName>
    <definedName name="__APW_RESTORE_DATA164__" localSheetId="1">#REF!</definedName>
    <definedName name="__APW_RESTORE_DATA164__">#REF!</definedName>
    <definedName name="__APW_RESTORE_DATA165__" localSheetId="0">#REF!</definedName>
    <definedName name="__APW_RESTORE_DATA165__">#REF!</definedName>
    <definedName name="__APW_RESTORE_DATA166__" localSheetId="0">#REF!</definedName>
    <definedName name="__APW_RESTORE_DATA166__">#REF!</definedName>
    <definedName name="__APW_RESTORE_DATA167__" localSheetId="0">#REF!</definedName>
    <definedName name="__APW_RESTORE_DATA167__">#REF!</definedName>
    <definedName name="__APW_RESTORE_DATA168__" localSheetId="0">#REF!</definedName>
    <definedName name="__APW_RESTORE_DATA168__">#REF!</definedName>
    <definedName name="__APW_RESTORE_DATA169__" localSheetId="0">#REF!</definedName>
    <definedName name="__APW_RESTORE_DATA169__">#REF!</definedName>
    <definedName name="__APW_RESTORE_DATA170__" localSheetId="0">#REF!</definedName>
    <definedName name="__APW_RESTORE_DATA170__">#REF!</definedName>
    <definedName name="__APW_RESTORE_DATA171__" localSheetId="0">#REF!</definedName>
    <definedName name="__APW_RESTORE_DATA171__">#REF!</definedName>
    <definedName name="__APW_RESTORE_DATA172__" localSheetId="0">#REF!</definedName>
    <definedName name="__APW_RESTORE_DATA172__">#REF!</definedName>
    <definedName name="__APW_RESTORE_DATA173__" localSheetId="0">#REF!</definedName>
    <definedName name="__APW_RESTORE_DATA173__">#REF!</definedName>
    <definedName name="__APW_RESTORE_DATA174__" localSheetId="0">#REF!</definedName>
    <definedName name="__APW_RESTORE_DATA174__">#REF!</definedName>
    <definedName name="__APW_RESTORE_DATA175__" localSheetId="0">#REF!,#REF!,#REF!,#REF!,#REF!,#REF!,#REF!,#REF!,#REF!,#REF!,#REF!,#REF!,#REF!,#REF!,#REF!,#REF!</definedName>
    <definedName name="__APW_RESTORE_DATA175__" localSheetId="1">#REF!,#REF!,#REF!,#REF!,#REF!,#REF!,#REF!,#REF!,#REF!,#REF!,#REF!,#REF!,#REF!,#REF!,#REF!,#REF!</definedName>
    <definedName name="__APW_RESTORE_DATA175__">#REF!,#REF!,#REF!,#REF!,#REF!,#REF!,#REF!,#REF!,#REF!,#REF!,#REF!,#REF!,#REF!,#REF!,#REF!,#REF!</definedName>
    <definedName name="__APW_RESTORE_DATA176__" localSheetId="0">#REF!,#REF!,#REF!,#REF!,#REF!,#REF!,#REF!,#REF!,#REF!,#REF!</definedName>
    <definedName name="__APW_RESTORE_DATA176__" localSheetId="1">#REF!,#REF!,#REF!,#REF!,#REF!,#REF!,#REF!,#REF!,#REF!,#REF!</definedName>
    <definedName name="__APW_RESTORE_DATA176__">#REF!,#REF!,#REF!,#REF!,#REF!,#REF!,#REF!,#REF!,#REF!,#REF!</definedName>
    <definedName name="__APW_RESTORE_DATA177__" localSheetId="0">#REF!,#REF!,#REF!,#REF!,#REF!,#REF!,#REF!,#REF!,#REF!,#REF!,#REF!,#REF!,#REF!,#REF!,#REF!,#REF!</definedName>
    <definedName name="__APW_RESTORE_DATA177__" localSheetId="1">#REF!,#REF!,#REF!,#REF!,#REF!,#REF!,#REF!,#REF!,#REF!,#REF!,#REF!,#REF!,#REF!,#REF!,#REF!,#REF!</definedName>
    <definedName name="__APW_RESTORE_DATA177__">#REF!,#REF!,#REF!,#REF!,#REF!,#REF!,#REF!,#REF!,#REF!,#REF!,#REF!,#REF!,#REF!,#REF!,#REF!,#REF!</definedName>
    <definedName name="__APW_RESTORE_DATA178__" localSheetId="0">#REF!,#REF!,#REF!,#REF!,#REF!,#REF!,#REF!,#REF!,#REF!,#REF!</definedName>
    <definedName name="__APW_RESTORE_DATA178__">#REF!,#REF!,#REF!,#REF!,#REF!,#REF!,#REF!,#REF!,#REF!,#REF!</definedName>
    <definedName name="__APW_RESTORE_DATA179__" localSheetId="0">#REF!,#REF!,#REF!,#REF!,#REF!,#REF!,#REF!,#REF!,#REF!,#REF!,#REF!,#REF!,#REF!,#REF!,#REF!,#REF!</definedName>
    <definedName name="__APW_RESTORE_DATA179__">#REF!,#REF!,#REF!,#REF!,#REF!,#REF!,#REF!,#REF!,#REF!,#REF!,#REF!,#REF!,#REF!,#REF!,#REF!,#REF!</definedName>
    <definedName name="__APW_RESTORE_DATA180__" localSheetId="0">#REF!,#REF!,#REF!,#REF!,#REF!,#REF!,#REF!,#REF!,#REF!,#REF!</definedName>
    <definedName name="__APW_RESTORE_DATA180__" localSheetId="1">#REF!,#REF!,#REF!,#REF!,#REF!,#REF!,#REF!,#REF!,#REF!,#REF!</definedName>
    <definedName name="__APW_RESTORE_DATA180__">#REF!,#REF!,#REF!,#REF!,#REF!,#REF!,#REF!,#REF!,#REF!,#REF!</definedName>
    <definedName name="__APW_RESTORE_DATA181__" localSheetId="0">#REF!,#REF!,#REF!,#REF!,#REF!,#REF!,#REF!,#REF!,#REF!,#REF!,#REF!,#REF!,#REF!,#REF!,#REF!,#REF!</definedName>
    <definedName name="__APW_RESTORE_DATA181__" localSheetId="1">#REF!,#REF!,#REF!,#REF!,#REF!,#REF!,#REF!,#REF!,#REF!,#REF!,#REF!,#REF!,#REF!,#REF!,#REF!,#REF!</definedName>
    <definedName name="__APW_RESTORE_DATA181__">#REF!,#REF!,#REF!,#REF!,#REF!,#REF!,#REF!,#REF!,#REF!,#REF!,#REF!,#REF!,#REF!,#REF!,#REF!,#REF!</definedName>
    <definedName name="__APW_RESTORE_DATA182__" localSheetId="0">#REF!,#REF!,#REF!,#REF!,#REF!,#REF!,#REF!,#REF!,#REF!,#REF!</definedName>
    <definedName name="__APW_RESTORE_DATA182__" localSheetId="1">#REF!,#REF!,#REF!,#REF!,#REF!,#REF!,#REF!,#REF!,#REF!,#REF!</definedName>
    <definedName name="__APW_RESTORE_DATA182__">#REF!,#REF!,#REF!,#REF!,#REF!,#REF!,#REF!,#REF!,#REF!,#REF!</definedName>
    <definedName name="__APW_RESTORE_DATA183__" localSheetId="0">#REF!,#REF!,#REF!,#REF!,#REF!,#REF!,#REF!,#REF!,#REF!,#REF!,#REF!,#REF!,#REF!,#REF!,#REF!,#REF!</definedName>
    <definedName name="__APW_RESTORE_DATA183__" localSheetId="1">#REF!,#REF!,#REF!,#REF!,#REF!,#REF!,#REF!,#REF!,#REF!,#REF!,#REF!,#REF!,#REF!,#REF!,#REF!,#REF!</definedName>
    <definedName name="__APW_RESTORE_DATA183__">#REF!,#REF!,#REF!,#REF!,#REF!,#REF!,#REF!,#REF!,#REF!,#REF!,#REF!,#REF!,#REF!,#REF!,#REF!,#REF!</definedName>
    <definedName name="__APW_RESTORE_DATA184__" localSheetId="0">#REF!,#REF!,#REF!,#REF!,#REF!,#REF!,#REF!,#REF!,#REF!,#REF!</definedName>
    <definedName name="__APW_RESTORE_DATA184__" localSheetId="1">#REF!,#REF!,#REF!,#REF!,#REF!,#REF!,#REF!,#REF!,#REF!,#REF!</definedName>
    <definedName name="__APW_RESTORE_DATA184__">#REF!,#REF!,#REF!,#REF!,#REF!,#REF!,#REF!,#REF!,#REF!,#REF!</definedName>
    <definedName name="__APW_RESTORE_DATA185__" localSheetId="0">#REF!,#REF!,#REF!,#REF!,#REF!,#REF!,#REF!,#REF!,#REF!,#REF!,#REF!,#REF!,#REF!,#REF!,#REF!</definedName>
    <definedName name="__APW_RESTORE_DATA185__" localSheetId="1">#REF!,#REF!,#REF!,#REF!,#REF!,#REF!,#REF!,#REF!,#REF!,#REF!,#REF!,#REF!,#REF!,#REF!,#REF!</definedName>
    <definedName name="__APW_RESTORE_DATA185__">#REF!,#REF!,#REF!,#REF!,#REF!,#REF!,#REF!,#REF!,#REF!,#REF!,#REF!,#REF!,#REF!,#REF!,#REF!</definedName>
    <definedName name="__APW_RESTORE_DATA186__" localSheetId="0">#REF!,#REF!,#REF!,#REF!,#REF!,#REF!,#REF!,#REF!,#REF!,#REF!,#REF!</definedName>
    <definedName name="__APW_RESTORE_DATA186__" localSheetId="1">#REF!,#REF!,#REF!,#REF!,#REF!,#REF!,#REF!,#REF!,#REF!,#REF!,#REF!</definedName>
    <definedName name="__APW_RESTORE_DATA186__">#REF!,#REF!,#REF!,#REF!,#REF!,#REF!,#REF!,#REF!,#REF!,#REF!,#REF!</definedName>
    <definedName name="__APW_RESTORE_DATA187__" localSheetId="0">#REF!,#REF!,#REF!,#REF!,#REF!,#REF!,#REF!,#REF!,#REF!,#REF!,#REF!,#REF!,#REF!,#REF!,#REF!</definedName>
    <definedName name="__APW_RESTORE_DATA187__" localSheetId="1">#REF!,#REF!,#REF!,#REF!,#REF!,#REF!,#REF!,#REF!,#REF!,#REF!,#REF!,#REF!,#REF!,#REF!,#REF!</definedName>
    <definedName name="__APW_RESTORE_DATA187__">#REF!,#REF!,#REF!,#REF!,#REF!,#REF!,#REF!,#REF!,#REF!,#REF!,#REF!,#REF!,#REF!,#REF!,#REF!</definedName>
    <definedName name="__APW_RESTORE_DATA188__" localSheetId="0">#REF!,#REF!,#REF!,#REF!,#REF!,#REF!,#REF!,#REF!,#REF!,#REF!,#REF!</definedName>
    <definedName name="__APW_RESTORE_DATA188__" localSheetId="1">#REF!,#REF!,#REF!,#REF!,#REF!,#REF!,#REF!,#REF!,#REF!,#REF!,#REF!</definedName>
    <definedName name="__APW_RESTORE_DATA188__">#REF!,#REF!,#REF!,#REF!,#REF!,#REF!,#REF!,#REF!,#REF!,#REF!,#REF!</definedName>
    <definedName name="__APW_RESTORE_DATA189__" localSheetId="0">#REF!,#REF!,#REF!,#REF!,#REF!,#REF!,#REF!,#REF!,#REF!,#REF!,#REF!,#REF!,#REF!,#REF!,#REF!</definedName>
    <definedName name="__APW_RESTORE_DATA189__" localSheetId="1">#REF!,#REF!,#REF!,#REF!,#REF!,#REF!,#REF!,#REF!,#REF!,#REF!,#REF!,#REF!,#REF!,#REF!,#REF!</definedName>
    <definedName name="__APW_RESTORE_DATA189__">#REF!,#REF!,#REF!,#REF!,#REF!,#REF!,#REF!,#REF!,#REF!,#REF!,#REF!,#REF!,#REF!,#REF!,#REF!</definedName>
    <definedName name="__APW_RESTORE_DATA190__" localSheetId="0">#REF!,#REF!,#REF!,#REF!,#REF!,#REF!,#REF!,#REF!,#REF!,#REF!,#REF!</definedName>
    <definedName name="__APW_RESTORE_DATA190__" localSheetId="1">#REF!,#REF!,#REF!,#REF!,#REF!,#REF!,#REF!,#REF!,#REF!,#REF!,#REF!</definedName>
    <definedName name="__APW_RESTORE_DATA190__">#REF!,#REF!,#REF!,#REF!,#REF!,#REF!,#REF!,#REF!,#REF!,#REF!,#REF!</definedName>
    <definedName name="__APW_RESTORE_DATA191__" localSheetId="0">#REF!,#REF!,#REF!,#REF!,#REF!,#REF!,#REF!,#REF!,#REF!,#REF!,#REF!,#REF!,#REF!,#REF!,#REF!</definedName>
    <definedName name="__APW_RESTORE_DATA191__" localSheetId="1">#REF!,#REF!,#REF!,#REF!,#REF!,#REF!,#REF!,#REF!,#REF!,#REF!,#REF!,#REF!,#REF!,#REF!,#REF!</definedName>
    <definedName name="__APW_RESTORE_DATA191__">#REF!,#REF!,#REF!,#REF!,#REF!,#REF!,#REF!,#REF!,#REF!,#REF!,#REF!,#REF!,#REF!,#REF!,#REF!</definedName>
    <definedName name="__APW_RESTORE_DATA192__" localSheetId="0">#REF!,#REF!,#REF!,#REF!,#REF!,#REF!,#REF!,#REF!,#REF!,#REF!,#REF!,#REF!</definedName>
    <definedName name="__APW_RESTORE_DATA192__" localSheetId="1">#REF!,#REF!,#REF!,#REF!,#REF!,#REF!,#REF!,#REF!,#REF!,#REF!,#REF!,#REF!</definedName>
    <definedName name="__APW_RESTORE_DATA192__">#REF!,#REF!,#REF!,#REF!,#REF!,#REF!,#REF!,#REF!,#REF!,#REF!,#REF!,#REF!</definedName>
    <definedName name="__APW_RESTORE_DATA193__" localSheetId="0">#REF!,#REF!,#REF!,#REF!,#REF!,#REF!,#REF!,#REF!,#REF!,#REF!,#REF!,#REF!,#REF!,#REF!,#REF!</definedName>
    <definedName name="__APW_RESTORE_DATA193__" localSheetId="1">#REF!,#REF!,#REF!,#REF!,#REF!,#REF!,#REF!,#REF!,#REF!,#REF!,#REF!,#REF!,#REF!,#REF!,#REF!</definedName>
    <definedName name="__APW_RESTORE_DATA193__">#REF!,#REF!,#REF!,#REF!,#REF!,#REF!,#REF!,#REF!,#REF!,#REF!,#REF!,#REF!,#REF!,#REF!,#REF!</definedName>
    <definedName name="__APW_RESTORE_DATA194__" localSheetId="0">#REF!,#REF!,#REF!,#REF!,#REF!,#REF!,#REF!,#REF!,#REF!,#REF!,#REF!</definedName>
    <definedName name="__APW_RESTORE_DATA194__" localSheetId="1">#REF!,#REF!,#REF!,#REF!,#REF!,#REF!,#REF!,#REF!,#REF!,#REF!,#REF!</definedName>
    <definedName name="__APW_RESTORE_DATA194__">#REF!,#REF!,#REF!,#REF!,#REF!,#REF!,#REF!,#REF!,#REF!,#REF!,#REF!</definedName>
    <definedName name="__APW_RESTORE_DATA195__" localSheetId="0">#REF!,#REF!,#REF!,#REF!,#REF!,#REF!,#REF!,#REF!,#REF!,#REF!,#REF!,#REF!,#REF!,#REF!,#REF!</definedName>
    <definedName name="__APW_RESTORE_DATA195__" localSheetId="1">#REF!,#REF!,#REF!,#REF!,#REF!,#REF!,#REF!,#REF!,#REF!,#REF!,#REF!,#REF!,#REF!,#REF!,#REF!</definedName>
    <definedName name="__APW_RESTORE_DATA195__">#REF!,#REF!,#REF!,#REF!,#REF!,#REF!,#REF!,#REF!,#REF!,#REF!,#REF!,#REF!,#REF!,#REF!,#REF!</definedName>
    <definedName name="__APW_RESTORE_DATA196__" localSheetId="0">#REF!,#REF!,#REF!,#REF!,#REF!,#REF!,#REF!,#REF!,#REF!,#REF!,#REF!</definedName>
    <definedName name="__APW_RESTORE_DATA196__" localSheetId="1">#REF!,#REF!,#REF!,#REF!,#REF!,#REF!,#REF!,#REF!,#REF!,#REF!,#REF!</definedName>
    <definedName name="__APW_RESTORE_DATA196__">#REF!,#REF!,#REF!,#REF!,#REF!,#REF!,#REF!,#REF!,#REF!,#REF!,#REF!</definedName>
    <definedName name="__APW_RESTORE_DATA197__" localSheetId="0">#REF!,#REF!,#REF!,#REF!,#REF!,#REF!,#REF!,#REF!,#REF!,#REF!,#REF!,#REF!,#REF!,#REF!,#REF!</definedName>
    <definedName name="__APW_RESTORE_DATA197__" localSheetId="1">#REF!,#REF!,#REF!,#REF!,#REF!,#REF!,#REF!,#REF!,#REF!,#REF!,#REF!,#REF!,#REF!,#REF!,#REF!</definedName>
    <definedName name="__APW_RESTORE_DATA197__">#REF!,#REF!,#REF!,#REF!,#REF!,#REF!,#REF!,#REF!,#REF!,#REF!,#REF!,#REF!,#REF!,#REF!,#REF!</definedName>
    <definedName name="__APW_RESTORE_DATA198__" localSheetId="0">#REF!,#REF!,#REF!,#REF!,#REF!,#REF!,#REF!,#REF!,#REF!,#REF!,#REF!</definedName>
    <definedName name="__APW_RESTORE_DATA198__" localSheetId="1">#REF!,#REF!,#REF!,#REF!,#REF!,#REF!,#REF!,#REF!,#REF!,#REF!,#REF!</definedName>
    <definedName name="__APW_RESTORE_DATA198__">#REF!,#REF!,#REF!,#REF!,#REF!,#REF!,#REF!,#REF!,#REF!,#REF!,#REF!</definedName>
    <definedName name="__APW_RESTORE_DATA199__" localSheetId="0">#REF!,#REF!,#REF!,#REF!,#REF!,#REF!,#REF!,#REF!,#REF!,#REF!,#REF!,#REF!,#REF!,#REF!,#REF!</definedName>
    <definedName name="__APW_RESTORE_DATA199__" localSheetId="1">#REF!,#REF!,#REF!,#REF!,#REF!,#REF!,#REF!,#REF!,#REF!,#REF!,#REF!,#REF!,#REF!,#REF!,#REF!</definedName>
    <definedName name="__APW_RESTORE_DATA199__">#REF!,#REF!,#REF!,#REF!,#REF!,#REF!,#REF!,#REF!,#REF!,#REF!,#REF!,#REF!,#REF!,#REF!,#REF!</definedName>
    <definedName name="__APW_RESTORE_DATA200__" localSheetId="0">#REF!,#REF!,#REF!,#REF!,#REF!,#REF!,#REF!,#REF!,#REF!,#REF!,#REF!</definedName>
    <definedName name="__APW_RESTORE_DATA200__" localSheetId="1">#REF!,#REF!,#REF!,#REF!,#REF!,#REF!,#REF!,#REF!,#REF!,#REF!,#REF!</definedName>
    <definedName name="__APW_RESTORE_DATA200__">#REF!,#REF!,#REF!,#REF!,#REF!,#REF!,#REF!,#REF!,#REF!,#REF!,#REF!</definedName>
    <definedName name="__APW_RESTORE_DATA201__" localSheetId="0">#REF!,#REF!,#REF!,#REF!,#REF!,#REF!,#REF!,#REF!,#REF!,#REF!,#REF!,#REF!,#REF!,#REF!,#REF!</definedName>
    <definedName name="__APW_RESTORE_DATA201__" localSheetId="1">#REF!,#REF!,#REF!,#REF!,#REF!,#REF!,#REF!,#REF!,#REF!,#REF!,#REF!,#REF!,#REF!,#REF!,#REF!</definedName>
    <definedName name="__APW_RESTORE_DATA201__">#REF!,#REF!,#REF!,#REF!,#REF!,#REF!,#REF!,#REF!,#REF!,#REF!,#REF!,#REF!,#REF!,#REF!,#REF!</definedName>
    <definedName name="__APW_RESTORE_DATA202__" localSheetId="0">#REF!,#REF!,#REF!,#REF!,#REF!,#REF!,#REF!,#REF!,#REF!,#REF!,#REF!,#REF!</definedName>
    <definedName name="__APW_RESTORE_DATA202__" localSheetId="1">#REF!,#REF!,#REF!,#REF!,#REF!,#REF!,#REF!,#REF!,#REF!,#REF!,#REF!,#REF!</definedName>
    <definedName name="__APW_RESTORE_DATA202__">#REF!,#REF!,#REF!,#REF!,#REF!,#REF!,#REF!,#REF!,#REF!,#REF!,#REF!,#REF!</definedName>
    <definedName name="__APW_RESTORE_DATA203__" localSheetId="0">#REF!,#REF!,#REF!,#REF!,#REF!,#REF!,#REF!,#REF!,#REF!,#REF!,#REF!,#REF!,#REF!,#REF!,#REF!</definedName>
    <definedName name="__APW_RESTORE_DATA203__" localSheetId="1">#REF!,#REF!,#REF!,#REF!,#REF!,#REF!,#REF!,#REF!,#REF!,#REF!,#REF!,#REF!,#REF!,#REF!,#REF!</definedName>
    <definedName name="__APW_RESTORE_DATA203__">#REF!,#REF!,#REF!,#REF!,#REF!,#REF!,#REF!,#REF!,#REF!,#REF!,#REF!,#REF!,#REF!,#REF!,#REF!</definedName>
    <definedName name="__APW_RESTORE_DATA204__" localSheetId="0">#REF!,#REF!,#REF!,#REF!,#REF!,#REF!,#REF!,#REF!,#REF!,#REF!,#REF!,#REF!</definedName>
    <definedName name="__APW_RESTORE_DATA204__" localSheetId="1">#REF!,#REF!,#REF!,#REF!,#REF!,#REF!,#REF!,#REF!,#REF!,#REF!,#REF!,#REF!</definedName>
    <definedName name="__APW_RESTORE_DATA204__">#REF!,#REF!,#REF!,#REF!,#REF!,#REF!,#REF!,#REF!,#REF!,#REF!,#REF!,#REF!</definedName>
    <definedName name="__APW_RESTORE_DATA205__" localSheetId="0">#REF!,#REF!,#REF!,#REF!,#REF!,#REF!,#REF!,#REF!,#REF!,#REF!,#REF!,#REF!,#REF!,#REF!,#REF!</definedName>
    <definedName name="__APW_RESTORE_DATA205__" localSheetId="1">#REF!,#REF!,#REF!,#REF!,#REF!,#REF!,#REF!,#REF!,#REF!,#REF!,#REF!,#REF!,#REF!,#REF!,#REF!</definedName>
    <definedName name="__APW_RESTORE_DATA205__">#REF!,#REF!,#REF!,#REF!,#REF!,#REF!,#REF!,#REF!,#REF!,#REF!,#REF!,#REF!,#REF!,#REF!,#REF!</definedName>
    <definedName name="__APW_RESTORE_DATA206__" localSheetId="0">#REF!,#REF!,#REF!,#REF!,#REF!,#REF!,#REF!,#REF!,#REF!,#REF!,#REF!,#REF!</definedName>
    <definedName name="__APW_RESTORE_DATA206__" localSheetId="1">#REF!,#REF!,#REF!,#REF!,#REF!,#REF!,#REF!,#REF!,#REF!,#REF!,#REF!,#REF!</definedName>
    <definedName name="__APW_RESTORE_DATA206__">#REF!,#REF!,#REF!,#REF!,#REF!,#REF!,#REF!,#REF!,#REF!,#REF!,#REF!,#REF!</definedName>
    <definedName name="__art25" localSheetId="0">#REF!</definedName>
    <definedName name="__art25" localSheetId="1">#REF!</definedName>
    <definedName name="__art25">#REF!</definedName>
    <definedName name="__As1" localSheetId="0">#REF!</definedName>
    <definedName name="__As1">#REF!</definedName>
    <definedName name="__atn1" localSheetId="0">#REF!</definedName>
    <definedName name="__atn1">#REF!</definedName>
    <definedName name="__atn10" localSheetId="0">#REF!</definedName>
    <definedName name="__atn10">#REF!</definedName>
    <definedName name="__atn2" localSheetId="0">#REF!</definedName>
    <definedName name="__atn2">#REF!</definedName>
    <definedName name="__atn3" localSheetId="0">#REF!</definedName>
    <definedName name="__atn3">#REF!</definedName>
    <definedName name="__atn4" localSheetId="0">#REF!</definedName>
    <definedName name="__atn4">#REF!</definedName>
    <definedName name="__atn5" localSheetId="0">#REF!</definedName>
    <definedName name="__atn5">#REF!</definedName>
    <definedName name="__atn6" localSheetId="0">#REF!</definedName>
    <definedName name="__atn6">#REF!</definedName>
    <definedName name="__atn7" localSheetId="0">#REF!</definedName>
    <definedName name="__atn7">#REF!</definedName>
    <definedName name="__atn8" localSheetId="0">#REF!</definedName>
    <definedName name="__atn8">#REF!</definedName>
    <definedName name="__atn9" localSheetId="0">#REF!</definedName>
    <definedName name="__atn9">#REF!</definedName>
    <definedName name="__b18" localSheetId="0">{"Tages_D",#N/A,FALSE,"Tagesbericht";"Tages_PL",#N/A,FALSE,"Tagesbericht"}</definedName>
    <definedName name="__b18" localSheetId="1">{"Tages_D",#N/A,FALSE,"Tagesbericht";"Tages_PL",#N/A,FALSE,"Tagesbericht"}</definedName>
    <definedName name="__b18" localSheetId="7">{"Tages_D",#N/A,FALSE,"Tagesbericht";"Tages_PL",#N/A,FALSE,"Tagesbericht"}</definedName>
    <definedName name="__b18">{"Tages_D",#N/A,FALSE,"Tagesbericht";"Tages_PL",#N/A,FALSE,"Tagesbericht"}</definedName>
    <definedName name="__b19" localSheetId="0">{"Tages_D",#N/A,FALSE,"Tagesbericht";"Tages_PL",#N/A,FALSE,"Tagesbericht"}</definedName>
    <definedName name="__b19" localSheetId="1">{"Tages_D",#N/A,FALSE,"Tagesbericht";"Tages_PL",#N/A,FALSE,"Tagesbericht"}</definedName>
    <definedName name="__b19" localSheetId="7">{"Tages_D",#N/A,FALSE,"Tagesbericht";"Tages_PL",#N/A,FALSE,"Tagesbericht"}</definedName>
    <definedName name="__b19">{"Tages_D",#N/A,FALSE,"Tagesbericht";"Tages_PL",#N/A,FALSE,"Tagesbericht"}</definedName>
    <definedName name="__BAC1">#REF!</definedName>
    <definedName name="__BAC2" localSheetId="0">#REF!</definedName>
    <definedName name="__BAC2" localSheetId="1">#REF!</definedName>
    <definedName name="__BAC2">#REF!</definedName>
    <definedName name="__BAC3" localSheetId="0">#REF!</definedName>
    <definedName name="__BAC3" localSheetId="1">#REF!</definedName>
    <definedName name="__BAC3">#REF!</definedName>
    <definedName name="__BAC4" localSheetId="0">#REF!</definedName>
    <definedName name="__BAC4">#REF!</definedName>
    <definedName name="__BAC5" localSheetId="0">#REF!</definedName>
    <definedName name="__BAC5">#REF!</definedName>
    <definedName name="__BAC6" localSheetId="0">#REF!</definedName>
    <definedName name="__BAC6">#REF!</definedName>
    <definedName name="__bad12" localSheetId="0">#REF!</definedName>
    <definedName name="__bad12">#REF!</definedName>
    <definedName name="__Bal02" localSheetId="0">#REF!</definedName>
    <definedName name="__Bal02">#REF!</definedName>
    <definedName name="__BG12" localSheetId="0">{"'Sheet1'!$L$16"}</definedName>
    <definedName name="__BG12" localSheetId="1">{"'Sheet1'!$L$16"}</definedName>
    <definedName name="__BG12" localSheetId="7">{"'Sheet1'!$L$16"}</definedName>
    <definedName name="__BG12">{"'Sheet1'!$L$16"}</definedName>
    <definedName name="__BGT1">"#REF!"</definedName>
    <definedName name="__BGT2">"#REF!"</definedName>
    <definedName name="_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_boi1">#REF!</definedName>
    <definedName name="__boi2" localSheetId="0">#REF!</definedName>
    <definedName name="__boi2" localSheetId="1">#REF!</definedName>
    <definedName name="__boi2">#REF!</definedName>
    <definedName name="__bookmark_1" localSheetId="0">#REF!,#REF!</definedName>
    <definedName name="__bookmark_1" localSheetId="1">#REF!,#REF!</definedName>
    <definedName name="__bookmark_1">#REF!,#REF!</definedName>
    <definedName name="__BT6" localSheetId="0">{"'Sheet1'!$L$16"}</definedName>
    <definedName name="__BT6" localSheetId="1">{"'Sheet1'!$L$16"}</definedName>
    <definedName name="__BT6" localSheetId="7">{"'Sheet1'!$L$16"}</definedName>
    <definedName name="__BT6">{"'Sheet1'!$L$16"}</definedName>
    <definedName name="__BTM1" localSheetId="0">#REF!</definedName>
    <definedName name="__BTM1">#REF!</definedName>
    <definedName name="__BTM11" localSheetId="0">#REF!</definedName>
    <definedName name="__BTM11">#REF!</definedName>
    <definedName name="__BTM13" localSheetId="0">#REF!</definedName>
    <definedName name="__BTM13">#REF!</definedName>
    <definedName name="__BTM15" localSheetId="0">#REF!</definedName>
    <definedName name="__BTM15">#REF!</definedName>
    <definedName name="__BTM150" localSheetId="0">#REF!</definedName>
    <definedName name="__BTM150">#REF!</definedName>
    <definedName name="__BTM200" localSheetId="0">#REF!</definedName>
    <definedName name="__BTM200">#REF!</definedName>
    <definedName name="__BTM250" localSheetId="0">#REF!</definedName>
    <definedName name="__BTM250">#REF!</definedName>
    <definedName name="__BTM3" localSheetId="0">#REF!</definedName>
    <definedName name="__BTM3">#REF!</definedName>
    <definedName name="__BTM300" localSheetId="0">#REF!</definedName>
    <definedName name="__BTM300">#REF!</definedName>
    <definedName name="__BTM5" localSheetId="0">#REF!</definedName>
    <definedName name="__BTM5">#REF!</definedName>
    <definedName name="__BTM7" localSheetId="0">#REF!</definedName>
    <definedName name="__BTM7">#REF!</definedName>
    <definedName name="__BTM9" localSheetId="0">#REF!</definedName>
    <definedName name="__BTM9">#REF!</definedName>
    <definedName name="__CAD1" localSheetId="0">#REF!</definedName>
    <definedName name="__CAD1">#REF!</definedName>
    <definedName name="__CAD2" localSheetId="0">#REF!</definedName>
    <definedName name="__CAD2">#REF!</definedName>
    <definedName name="__cao1" localSheetId="0">#REF!</definedName>
    <definedName name="__cao1">#REF!</definedName>
    <definedName name="__cao2" localSheetId="0">#REF!</definedName>
    <definedName name="__cao2">#REF!</definedName>
    <definedName name="__cao3" localSheetId="0">#REF!</definedName>
    <definedName name="__cao3">#REF!</definedName>
    <definedName name="__cao4" localSheetId="0">#REF!</definedName>
    <definedName name="__cao4">#REF!</definedName>
    <definedName name="__cao5" localSheetId="0">#REF!</definedName>
    <definedName name="__cao5">#REF!</definedName>
    <definedName name="__cao6" localSheetId="0">#REF!</definedName>
    <definedName name="__cao6">#REF!</definedName>
    <definedName name="__CAT1">"#N/A"</definedName>
    <definedName name="__CAT2">"#N/A"</definedName>
    <definedName name="__CAW1">#REF!</definedName>
    <definedName name="__CAW2" localSheetId="0">#REF!</definedName>
    <definedName name="__CAW2" localSheetId="1">#REF!</definedName>
    <definedName name="__CAW2">#REF!</definedName>
    <definedName name="__CAW3" localSheetId="0">#REF!</definedName>
    <definedName name="__CAW3" localSheetId="1">#REF!</definedName>
    <definedName name="__CAW3">#REF!</definedName>
    <definedName name="__CAW4" localSheetId="0">#REF!</definedName>
    <definedName name="__CAW4">#REF!</definedName>
    <definedName name="__CAW5" localSheetId="0">#REF!</definedName>
    <definedName name="__CAW5">#REF!</definedName>
    <definedName name="__CAW6" localSheetId="0">#REF!</definedName>
    <definedName name="__CAW6">#REF!</definedName>
    <definedName name="__CAW7" localSheetId="0">#REF!</definedName>
    <definedName name="__CAW7">#REF!</definedName>
    <definedName name="__CAW8" localSheetId="0">#REF!</definedName>
    <definedName name="__CAW8">#REF!</definedName>
    <definedName name="__cc123" localSheetId="0">#REF!</definedName>
    <definedName name="__cc123">#REF!</definedName>
    <definedName name="__cf145" localSheetId="0">#REF!</definedName>
    <definedName name="__cf145">#REF!</definedName>
    <definedName name="__CFD1" localSheetId="0">#REF!</definedName>
    <definedName name="__CFD1">#REF!</definedName>
    <definedName name="__CFD2" localSheetId="0">#REF!</definedName>
    <definedName name="__CFD2">#REF!</definedName>
    <definedName name="__CGP1" localSheetId="0">#REF!</definedName>
    <definedName name="__CGP1">#REF!</definedName>
    <definedName name="__CHI13661" localSheetId="0">#REF!</definedName>
    <definedName name="__CHI13661">#REF!</definedName>
    <definedName name="__CLV1" localSheetId="0">#REF!</definedName>
    <definedName name="__CLV1">#REF!</definedName>
    <definedName name="__CLV2" localSheetId="0">#REF!</definedName>
    <definedName name="__CLV2">#REF!</definedName>
    <definedName name="__CLV3" localSheetId="0">#REF!</definedName>
    <definedName name="__CLV3">#REF!</definedName>
    <definedName name="__CLV4" localSheetId="0">#REF!</definedName>
    <definedName name="__CLV4">#REF!</definedName>
    <definedName name="__CLV5" localSheetId="0">#REF!</definedName>
    <definedName name="__CLV5">#REF!</definedName>
    <definedName name="__CN1" localSheetId="0">{"'Sheet1'!$L$16"}</definedName>
    <definedName name="__CN1" localSheetId="1">{"'Sheet1'!$L$16"}</definedName>
    <definedName name="__CN1" localSheetId="7">{"'Sheet1'!$L$16"}</definedName>
    <definedName name="__CN1">{"'Sheet1'!$L$16"}</definedName>
    <definedName name="__coc250">#REF!</definedName>
    <definedName name="__coc300" localSheetId="0">#REF!</definedName>
    <definedName name="__coc300">#REF!</definedName>
    <definedName name="__coc350" localSheetId="0">#REF!</definedName>
    <definedName name="__coc350">#REF!</definedName>
    <definedName name="__CON1" localSheetId="0">#REF!</definedName>
    <definedName name="__CON1">#REF!</definedName>
    <definedName name="__CON2" localSheetId="0">#REF!</definedName>
    <definedName name="__CON2">#REF!</definedName>
    <definedName name="__cpd1" localSheetId="0">#REF!</definedName>
    <definedName name="__cpd1">#REF!</definedName>
    <definedName name="__cpd2" localSheetId="0">#REF!</definedName>
    <definedName name="__cpd2">#REF!</definedName>
    <definedName name="__cs16" localSheetId="0">#REF!</definedName>
    <definedName name="__cs16">#REF!</definedName>
    <definedName name="__CSD1" localSheetId="0">#REF!</definedName>
    <definedName name="__CSD1">#REF!</definedName>
    <definedName name="__CSD2" localSheetId="0">#REF!</definedName>
    <definedName name="__CSD2">#REF!</definedName>
    <definedName name="__CSD3" localSheetId="0">#REF!</definedName>
    <definedName name="__CSD3">#REF!</definedName>
    <definedName name="__CSD4" localSheetId="0">#REF!</definedName>
    <definedName name="__CSD4">#REF!</definedName>
    <definedName name="__CT4" localSheetId="0">{"'Sheet1'!$L$16"}</definedName>
    <definedName name="__CT4" localSheetId="1">{"'Sheet1'!$L$16"}</definedName>
    <definedName name="__CT4" localSheetId="7">{"'Sheet1'!$L$16"}</definedName>
    <definedName name="__CT4">{"'Sheet1'!$L$16"}</definedName>
    <definedName name="__CTD1">#REF!</definedName>
    <definedName name="__CTD2" localSheetId="0">#REF!</definedName>
    <definedName name="__CTD2">#REF!</definedName>
    <definedName name="__CTD3" localSheetId="0">#REF!</definedName>
    <definedName name="__CTD3">#REF!</definedName>
    <definedName name="__CTD4" localSheetId="0">#REF!</definedName>
    <definedName name="__CTD4">#REF!</definedName>
    <definedName name="__CTD5" localSheetId="0">#REF!</definedName>
    <definedName name="__CTD5">#REF!</definedName>
    <definedName name="__d1500" localSheetId="0">{"'Sheet1'!$L$16"}</definedName>
    <definedName name="__d1500" localSheetId="1">{"'Sheet1'!$L$16"}</definedName>
    <definedName name="__d1500" localSheetId="7">{"'Sheet1'!$L$16"}</definedName>
    <definedName name="__d1500">{"'Sheet1'!$L$16"}</definedName>
    <definedName name="__dai1">#REF!</definedName>
    <definedName name="__dai2" localSheetId="0">#REF!</definedName>
    <definedName name="__dai2">#REF!</definedName>
    <definedName name="__dai3" localSheetId="0">#REF!</definedName>
    <definedName name="__dai3">#REF!</definedName>
    <definedName name="__dai4" localSheetId="0">#REF!</definedName>
    <definedName name="__dai4">#REF!</definedName>
    <definedName name="__dai5" localSheetId="0">#REF!</definedName>
    <definedName name="__dai5">#REF!</definedName>
    <definedName name="__dai6" localSheetId="0">#REF!</definedName>
    <definedName name="__dai6">#REF!</definedName>
    <definedName name="__dan1" localSheetId="0">#REF!</definedName>
    <definedName name="__dan1">#REF!</definedName>
    <definedName name="__dan2" localSheetId="0">#REF!</definedName>
    <definedName name="__dan2">#REF!</definedName>
    <definedName name="__DAT1" localSheetId="0">#REF!</definedName>
    <definedName name="__DAT1">#REF!</definedName>
    <definedName name="__DAT1_10">NA()</definedName>
    <definedName name="__DAT1_11">NA()</definedName>
    <definedName name="__DAT1_12">NA()</definedName>
    <definedName name="__DAT1_13">NA()</definedName>
    <definedName name="__DAT1_14">NA()</definedName>
    <definedName name="__DAT1_15">NA()</definedName>
    <definedName name="__DAT1_16">NA()</definedName>
    <definedName name="__DAT1_17">NA()</definedName>
    <definedName name="__DAT1_18">NA()</definedName>
    <definedName name="__DAT1_19">NA()</definedName>
    <definedName name="__DAT1_2">NA()</definedName>
    <definedName name="__DAT1_20">NA()</definedName>
    <definedName name="__DAT1_21">NA()</definedName>
    <definedName name="__DAT1_22">NA()</definedName>
    <definedName name="__DAT1_23">NA()</definedName>
    <definedName name="__DAT1_24">NA()</definedName>
    <definedName name="__DAT1_25">NA()</definedName>
    <definedName name="__DAT1_26">NA()</definedName>
    <definedName name="__DAT1_27">NA()</definedName>
    <definedName name="__DAT1_28">NA()</definedName>
    <definedName name="__DAT1_3" localSheetId="0">#REF!</definedName>
    <definedName name="__DAT1_3" localSheetId="1">#REF!</definedName>
    <definedName name="__DAT1_3">#REF!</definedName>
    <definedName name="__DAT1_4" localSheetId="0">#REF!</definedName>
    <definedName name="__DAT1_4">#REF!</definedName>
    <definedName name="__DAT1_5" localSheetId="0">#REF!</definedName>
    <definedName name="__DAT1_5">#REF!</definedName>
    <definedName name="__DAT1_6" localSheetId="0">#REF!</definedName>
    <definedName name="__DAT1_6">#REF!</definedName>
    <definedName name="__DAT1_7">NA()</definedName>
    <definedName name="__DAT1_8">NA()</definedName>
    <definedName name="__DAT1_8_6">#N/A</definedName>
    <definedName name="__DAT1_9">NA()</definedName>
    <definedName name="__DAT10" localSheetId="0">#REF!</definedName>
    <definedName name="__DAT10" localSheetId="1">#REF!</definedName>
    <definedName name="__DAT10">#REF!</definedName>
    <definedName name="__DAT10_10">NA()</definedName>
    <definedName name="__DAT10_11">NA()</definedName>
    <definedName name="__DAT10_12">NA()</definedName>
    <definedName name="__DAT10_13">NA()</definedName>
    <definedName name="__DAT10_14">NA()</definedName>
    <definedName name="__DAT10_15">NA()</definedName>
    <definedName name="__DAT10_16">NA()</definedName>
    <definedName name="__DAT10_17">NA()</definedName>
    <definedName name="__DAT10_18">NA()</definedName>
    <definedName name="__DAT10_19">NA()</definedName>
    <definedName name="__DAT10_2">NA()</definedName>
    <definedName name="__DAT10_20">NA()</definedName>
    <definedName name="__DAT10_21">NA()</definedName>
    <definedName name="__DAT10_22">NA()</definedName>
    <definedName name="__DAT10_23">NA()</definedName>
    <definedName name="__DAT10_24">NA()</definedName>
    <definedName name="__DAT10_25">NA()</definedName>
    <definedName name="__DAT10_26">NA()</definedName>
    <definedName name="__DAT10_27">NA()</definedName>
    <definedName name="__DAT10_28">NA()</definedName>
    <definedName name="__DAT10_3" localSheetId="0">#REF!</definedName>
    <definedName name="__DAT10_3" localSheetId="1">#REF!</definedName>
    <definedName name="__DAT10_3">#REF!</definedName>
    <definedName name="__DAT10_4" localSheetId="0">#REF!</definedName>
    <definedName name="__DAT10_4">#REF!</definedName>
    <definedName name="__DAT10_5" localSheetId="0">#REF!</definedName>
    <definedName name="__DAT10_5">#REF!</definedName>
    <definedName name="__DAT10_6" localSheetId="0">#REF!</definedName>
    <definedName name="__DAT10_6">#REF!</definedName>
    <definedName name="__DAT10_7">NA()</definedName>
    <definedName name="__DAT10_8">NA()</definedName>
    <definedName name="__DAT10_8_6">#N/A</definedName>
    <definedName name="__DAT10_9">NA()</definedName>
    <definedName name="__DAT11" localSheetId="0">#REF!</definedName>
    <definedName name="__DAT11" localSheetId="1">#REF!</definedName>
    <definedName name="__DAT11">#REF!</definedName>
    <definedName name="__DAT11_10">NA()</definedName>
    <definedName name="__DAT11_11">NA()</definedName>
    <definedName name="__DAT11_12">NA()</definedName>
    <definedName name="__DAT11_13">NA()</definedName>
    <definedName name="__DAT11_14">NA()</definedName>
    <definedName name="__DAT11_15">NA()</definedName>
    <definedName name="__DAT11_16">NA()</definedName>
    <definedName name="__DAT11_17">NA()</definedName>
    <definedName name="__DAT11_18">NA()</definedName>
    <definedName name="__DAT11_19">NA()</definedName>
    <definedName name="__DAT11_2">NA()</definedName>
    <definedName name="__DAT11_20">NA()</definedName>
    <definedName name="__DAT11_21">NA()</definedName>
    <definedName name="__DAT11_22">NA()</definedName>
    <definedName name="__DAT11_23">NA()</definedName>
    <definedName name="__DAT11_24">NA()</definedName>
    <definedName name="__DAT11_25">NA()</definedName>
    <definedName name="__DAT11_26">NA()</definedName>
    <definedName name="__DAT11_27">NA()</definedName>
    <definedName name="__DAT11_28">NA()</definedName>
    <definedName name="__DAT11_3" localSheetId="0">#REF!</definedName>
    <definedName name="__DAT11_3" localSheetId="1">#REF!</definedName>
    <definedName name="__DAT11_3">#REF!</definedName>
    <definedName name="__DAT11_4" localSheetId="0">#REF!</definedName>
    <definedName name="__DAT11_4">#REF!</definedName>
    <definedName name="__DAT11_5" localSheetId="0">#REF!</definedName>
    <definedName name="__DAT11_5">#REF!</definedName>
    <definedName name="__DAT11_6" localSheetId="0">#REF!</definedName>
    <definedName name="__DAT11_6">#REF!</definedName>
    <definedName name="__DAT11_7">NA()</definedName>
    <definedName name="__DAT11_8">NA()</definedName>
    <definedName name="__DAT11_8_6">#N/A</definedName>
    <definedName name="__DAT11_9">NA()</definedName>
    <definedName name="__DAT12" localSheetId="0">#REF!</definedName>
    <definedName name="__DAT12" localSheetId="1">#REF!</definedName>
    <definedName name="__DAT12">#REF!</definedName>
    <definedName name="__DAT12_10">NA()</definedName>
    <definedName name="__DAT12_11">NA()</definedName>
    <definedName name="__DAT12_12">NA()</definedName>
    <definedName name="__DAT12_13">NA()</definedName>
    <definedName name="__DAT12_14">NA()</definedName>
    <definedName name="__DAT12_15">NA()</definedName>
    <definedName name="__DAT12_16">NA()</definedName>
    <definedName name="__DAT12_17">NA()</definedName>
    <definedName name="__DAT12_18">NA()</definedName>
    <definedName name="__DAT12_19">NA()</definedName>
    <definedName name="__DAT12_2">NA()</definedName>
    <definedName name="__DAT12_20">NA()</definedName>
    <definedName name="__DAT12_21">NA()</definedName>
    <definedName name="__DAT12_22">NA()</definedName>
    <definedName name="__DAT12_23">NA()</definedName>
    <definedName name="__DAT12_24">NA()</definedName>
    <definedName name="__DAT12_25">NA()</definedName>
    <definedName name="__DAT12_26">NA()</definedName>
    <definedName name="__DAT12_27">NA()</definedName>
    <definedName name="__DAT12_28">NA()</definedName>
    <definedName name="__DAT12_3" localSheetId="0">#REF!</definedName>
    <definedName name="__DAT12_3" localSheetId="1">#REF!</definedName>
    <definedName name="__DAT12_3">#REF!</definedName>
    <definedName name="__DAT12_4" localSheetId="0">#REF!</definedName>
    <definedName name="__DAT12_4">#REF!</definedName>
    <definedName name="__DAT12_5" localSheetId="0">#REF!</definedName>
    <definedName name="__DAT12_5">#REF!</definedName>
    <definedName name="__DAT12_6" localSheetId="0">#REF!</definedName>
    <definedName name="__DAT12_6">#REF!</definedName>
    <definedName name="__DAT12_7">NA()</definedName>
    <definedName name="__DAT12_8">NA()</definedName>
    <definedName name="__DAT12_8_6">#N/A</definedName>
    <definedName name="__DAT12_9">NA()</definedName>
    <definedName name="__DAT13" localSheetId="0">#REF!</definedName>
    <definedName name="__DAT13" localSheetId="1">#REF!</definedName>
    <definedName name="__DAT13">#REF!</definedName>
    <definedName name="__DAT13_10">NA()</definedName>
    <definedName name="__DAT13_11">NA()</definedName>
    <definedName name="__DAT13_12">NA()</definedName>
    <definedName name="__DAT13_13">NA()</definedName>
    <definedName name="__DAT13_14">NA()</definedName>
    <definedName name="__DAT13_15">NA()</definedName>
    <definedName name="__DAT13_16">NA()</definedName>
    <definedName name="__DAT13_17">NA()</definedName>
    <definedName name="__DAT13_18">NA()</definedName>
    <definedName name="__DAT13_19">NA()</definedName>
    <definedName name="__DAT13_2">NA()</definedName>
    <definedName name="__DAT13_20">NA()</definedName>
    <definedName name="__DAT13_21">NA()</definedName>
    <definedName name="__DAT13_22">NA()</definedName>
    <definedName name="__DAT13_23">NA()</definedName>
    <definedName name="__DAT13_24">NA()</definedName>
    <definedName name="__DAT13_25">NA()</definedName>
    <definedName name="__DAT13_26">NA()</definedName>
    <definedName name="__DAT13_27">NA()</definedName>
    <definedName name="__DAT13_28">NA()</definedName>
    <definedName name="__DAT13_3" localSheetId="0">#REF!</definedName>
    <definedName name="__DAT13_3" localSheetId="1">#REF!</definedName>
    <definedName name="__DAT13_3">#REF!</definedName>
    <definedName name="__DAT13_4" localSheetId="0">#REF!</definedName>
    <definedName name="__DAT13_4">#REF!</definedName>
    <definedName name="__DAT13_5" localSheetId="0">#REF!</definedName>
    <definedName name="__DAT13_5">#REF!</definedName>
    <definedName name="__DAT13_6" localSheetId="0">#REF!</definedName>
    <definedName name="__DAT13_6">#REF!</definedName>
    <definedName name="__DAT13_7">NA()</definedName>
    <definedName name="__DAT13_8">NA()</definedName>
    <definedName name="__DAT13_8_6">#N/A</definedName>
    <definedName name="__DAT13_9">NA()</definedName>
    <definedName name="__DAT14" localSheetId="0">#REF!</definedName>
    <definedName name="__DAT14" localSheetId="1">#REF!</definedName>
    <definedName name="__DAT14">#REF!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_10">NA()</definedName>
    <definedName name="__DAT2_11">NA()</definedName>
    <definedName name="__DAT2_12">NA()</definedName>
    <definedName name="__DAT2_13">NA()</definedName>
    <definedName name="__DAT2_14">NA()</definedName>
    <definedName name="__DAT2_15">NA()</definedName>
    <definedName name="__DAT2_16">NA()</definedName>
    <definedName name="__DAT2_17">NA()</definedName>
    <definedName name="__DAT2_18">NA()</definedName>
    <definedName name="__DAT2_19">NA()</definedName>
    <definedName name="__DAT2_2">NA()</definedName>
    <definedName name="__DAT2_20">NA()</definedName>
    <definedName name="__DAT2_21">NA()</definedName>
    <definedName name="__DAT2_22">NA()</definedName>
    <definedName name="__DAT2_23">NA()</definedName>
    <definedName name="__DAT2_24">NA()</definedName>
    <definedName name="__DAT2_25">NA()</definedName>
    <definedName name="__DAT2_26">NA()</definedName>
    <definedName name="__DAT2_27">NA()</definedName>
    <definedName name="__DAT2_28">NA()</definedName>
    <definedName name="__DAT2_3" localSheetId="0">#REF!</definedName>
    <definedName name="__DAT2_3" localSheetId="1">#REF!</definedName>
    <definedName name="__DAT2_3">#REF!</definedName>
    <definedName name="__DAT2_4" localSheetId="0">#REF!</definedName>
    <definedName name="__DAT2_4">#REF!</definedName>
    <definedName name="__DAT2_5" localSheetId="0">#REF!</definedName>
    <definedName name="__DAT2_5">#REF!</definedName>
    <definedName name="__DAT2_6" localSheetId="0">#REF!</definedName>
    <definedName name="__DAT2_6">#REF!</definedName>
    <definedName name="__DAT2_7">NA()</definedName>
    <definedName name="__DAT2_8">NA()</definedName>
    <definedName name="__DAT2_8_6">#N/A</definedName>
    <definedName name="__DAT2_9">NA()</definedName>
    <definedName name="__DAT20" localSheetId="0">#REF!</definedName>
    <definedName name="__DAT20" localSheetId="1">#REF!</definedName>
    <definedName name="__DAT20">#REF!</definedName>
    <definedName name="__DAT21" localSheetId="0">#REF!</definedName>
    <definedName name="__DAT21" localSheetId="1">#REF!</definedName>
    <definedName name="__DAT21">#REF!</definedName>
    <definedName name="__DAT22" localSheetId="0">#REF!</definedName>
    <definedName name="__DAT22" localSheetId="1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_10">NA()</definedName>
    <definedName name="__DAT3_11">NA()</definedName>
    <definedName name="__DAT3_12">NA()</definedName>
    <definedName name="__DAT3_13">NA()</definedName>
    <definedName name="__DAT3_14">NA()</definedName>
    <definedName name="__DAT3_15">NA()</definedName>
    <definedName name="__DAT3_16">NA()</definedName>
    <definedName name="__DAT3_17">NA()</definedName>
    <definedName name="__DAT3_18">NA()</definedName>
    <definedName name="__DAT3_19">NA()</definedName>
    <definedName name="__DAT3_2">NA()</definedName>
    <definedName name="__DAT3_20">NA()</definedName>
    <definedName name="__DAT3_21">NA()</definedName>
    <definedName name="__DAT3_22">NA()</definedName>
    <definedName name="__DAT3_23">NA()</definedName>
    <definedName name="__DAT3_24">NA()</definedName>
    <definedName name="__DAT3_25">NA()</definedName>
    <definedName name="__DAT3_26">NA()</definedName>
    <definedName name="__DAT3_27">NA()</definedName>
    <definedName name="__DAT3_28">NA()</definedName>
    <definedName name="__DAT3_3" localSheetId="0">#REF!</definedName>
    <definedName name="__DAT3_3" localSheetId="1">#REF!</definedName>
    <definedName name="__DAT3_3">#REF!</definedName>
    <definedName name="__DAT3_4" localSheetId="0">#REF!</definedName>
    <definedName name="__DAT3_4">#REF!</definedName>
    <definedName name="__DAT3_5" localSheetId="0">#REF!</definedName>
    <definedName name="__DAT3_5">#REF!</definedName>
    <definedName name="__DAT3_6" localSheetId="0">#REF!</definedName>
    <definedName name="__DAT3_6">#REF!</definedName>
    <definedName name="__DAT3_7">NA()</definedName>
    <definedName name="__DAT3_8">NA()</definedName>
    <definedName name="__DAT3_8_6">#N/A</definedName>
    <definedName name="__DAT3_9">NA()</definedName>
    <definedName name="__DAT30" localSheetId="0">#REF!</definedName>
    <definedName name="__DAT30" localSheetId="1">#REF!</definedName>
    <definedName name="__DAT30">#REF!</definedName>
    <definedName name="__DAT31" localSheetId="0">#REF!</definedName>
    <definedName name="__DAT31" localSheetId="1">#REF!</definedName>
    <definedName name="__DAT31">#REF!</definedName>
    <definedName name="__DAT32" localSheetId="0">#REF!</definedName>
    <definedName name="__DAT32" localSheetId="1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_10">NA()</definedName>
    <definedName name="__DAT4_11">NA()</definedName>
    <definedName name="__DAT4_12">NA()</definedName>
    <definedName name="__DAT4_13">NA()</definedName>
    <definedName name="__DAT4_14">NA()</definedName>
    <definedName name="__DAT4_15">NA()</definedName>
    <definedName name="__DAT4_16">NA()</definedName>
    <definedName name="__DAT4_17">NA()</definedName>
    <definedName name="__DAT4_18">NA()</definedName>
    <definedName name="__DAT4_19">NA()</definedName>
    <definedName name="__DAT4_2">NA()</definedName>
    <definedName name="__DAT4_20">NA()</definedName>
    <definedName name="__DAT4_21">NA()</definedName>
    <definedName name="__DAT4_22">NA()</definedName>
    <definedName name="__DAT4_23">NA()</definedName>
    <definedName name="__DAT4_24">NA()</definedName>
    <definedName name="__DAT4_25">NA()</definedName>
    <definedName name="__DAT4_26">NA()</definedName>
    <definedName name="__DAT4_27">NA()</definedName>
    <definedName name="__DAT4_28">NA()</definedName>
    <definedName name="__DAT4_3" localSheetId="0">#REF!</definedName>
    <definedName name="__DAT4_3" localSheetId="1">#REF!</definedName>
    <definedName name="__DAT4_3">#REF!</definedName>
    <definedName name="__DAT4_4" localSheetId="0">#REF!</definedName>
    <definedName name="__DAT4_4">#REF!</definedName>
    <definedName name="__DAT4_5" localSheetId="0">#REF!</definedName>
    <definedName name="__DAT4_5">#REF!</definedName>
    <definedName name="__DAT4_6" localSheetId="0">#REF!</definedName>
    <definedName name="__DAT4_6">#REF!</definedName>
    <definedName name="__DAT4_7">NA()</definedName>
    <definedName name="__DAT4_8">NA()</definedName>
    <definedName name="__DAT4_8_6">#N/A</definedName>
    <definedName name="__DAT4_9">NA()</definedName>
    <definedName name="__DAT40" localSheetId="0">#REF!</definedName>
    <definedName name="__DAT40" localSheetId="1">#REF!</definedName>
    <definedName name="__DAT40">#REF!</definedName>
    <definedName name="__DAT41" localSheetId="0">#REF!</definedName>
    <definedName name="__DAT41" localSheetId="1">#REF!</definedName>
    <definedName name="__DAT41">#REF!</definedName>
    <definedName name="__DAT42" localSheetId="0">#REF!</definedName>
    <definedName name="__DAT42" localSheetId="1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_10">NA()</definedName>
    <definedName name="__DAT5_11">NA()</definedName>
    <definedName name="__DAT5_12">NA()</definedName>
    <definedName name="__DAT5_13">NA()</definedName>
    <definedName name="__DAT5_14">NA()</definedName>
    <definedName name="__DAT5_15">NA()</definedName>
    <definedName name="__DAT5_16">NA()</definedName>
    <definedName name="__DAT5_17">NA()</definedName>
    <definedName name="__DAT5_18">NA()</definedName>
    <definedName name="__DAT5_19">NA()</definedName>
    <definedName name="__DAT5_2">NA()</definedName>
    <definedName name="__DAT5_20">NA()</definedName>
    <definedName name="__DAT5_21">NA()</definedName>
    <definedName name="__DAT5_22">NA()</definedName>
    <definedName name="__DAT5_23">NA()</definedName>
    <definedName name="__DAT5_24">NA()</definedName>
    <definedName name="__DAT5_25">NA()</definedName>
    <definedName name="__DAT5_26">NA()</definedName>
    <definedName name="__DAT5_27">NA()</definedName>
    <definedName name="__DAT5_28">NA()</definedName>
    <definedName name="__DAT5_3" localSheetId="0">#REF!</definedName>
    <definedName name="__DAT5_3" localSheetId="1">#REF!</definedName>
    <definedName name="__DAT5_3">#REF!</definedName>
    <definedName name="__DAT5_4" localSheetId="0">#REF!</definedName>
    <definedName name="__DAT5_4">#REF!</definedName>
    <definedName name="__DAT5_5" localSheetId="0">#REF!</definedName>
    <definedName name="__DAT5_5">#REF!</definedName>
    <definedName name="__DAT5_6" localSheetId="0">#REF!</definedName>
    <definedName name="__DAT5_6">#REF!</definedName>
    <definedName name="__DAT5_7">NA()</definedName>
    <definedName name="__DAT5_8">NA()</definedName>
    <definedName name="__DAT5_8_6">#N/A</definedName>
    <definedName name="__DAT5_9">NA()</definedName>
    <definedName name="__DAT50" localSheetId="0">#REF!</definedName>
    <definedName name="__DAT50" localSheetId="1">#REF!</definedName>
    <definedName name="__DAT50">#REF!</definedName>
    <definedName name="__DAT51" localSheetId="0">#REF!</definedName>
    <definedName name="__DAT51" localSheetId="1">#REF!</definedName>
    <definedName name="__DAT51">#REF!</definedName>
    <definedName name="__DAT52" localSheetId="0">#REF!</definedName>
    <definedName name="__DAT52" localSheetId="1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_10">NA()</definedName>
    <definedName name="__DAT6_11">NA()</definedName>
    <definedName name="__DAT6_12">NA()</definedName>
    <definedName name="__DAT6_13">NA()</definedName>
    <definedName name="__DAT6_14">NA()</definedName>
    <definedName name="__DAT6_15">NA()</definedName>
    <definedName name="__DAT6_16">NA()</definedName>
    <definedName name="__DAT6_17">NA()</definedName>
    <definedName name="__DAT6_18">NA()</definedName>
    <definedName name="__DAT6_19">NA()</definedName>
    <definedName name="__DAT6_2">NA()</definedName>
    <definedName name="__DAT6_20">NA()</definedName>
    <definedName name="__DAT6_21">NA()</definedName>
    <definedName name="__DAT6_22">NA()</definedName>
    <definedName name="__DAT6_23">NA()</definedName>
    <definedName name="__DAT6_24">NA()</definedName>
    <definedName name="__DAT6_25">NA()</definedName>
    <definedName name="__DAT6_26">NA()</definedName>
    <definedName name="__DAT6_27">NA()</definedName>
    <definedName name="__DAT6_28">NA()</definedName>
    <definedName name="__DAT6_3" localSheetId="0">#REF!</definedName>
    <definedName name="__DAT6_3" localSheetId="1">#REF!</definedName>
    <definedName name="__DAT6_3">#REF!</definedName>
    <definedName name="__DAT6_4" localSheetId="0">#REF!</definedName>
    <definedName name="__DAT6_4">#REF!</definedName>
    <definedName name="__DAT6_5" localSheetId="0">#REF!</definedName>
    <definedName name="__DAT6_5">#REF!</definedName>
    <definedName name="__DAT6_6" localSheetId="0">#REF!</definedName>
    <definedName name="__DAT6_6">#REF!</definedName>
    <definedName name="__DAT6_7">NA()</definedName>
    <definedName name="__DAT6_8">NA()</definedName>
    <definedName name="__DAT6_8_6">#N/A</definedName>
    <definedName name="__DAT6_9">NA()</definedName>
    <definedName name="__DAT60" localSheetId="0">#REF!</definedName>
    <definedName name="__DAT60" localSheetId="1">#REF!</definedName>
    <definedName name="__DAT60">#REF!</definedName>
    <definedName name="__DAT61" localSheetId="0">#REF!</definedName>
    <definedName name="__DAT61" localSheetId="1">#REF!</definedName>
    <definedName name="__DAT61">#REF!</definedName>
    <definedName name="__DAT62" localSheetId="0">#REF!</definedName>
    <definedName name="__DAT62" localSheetId="1">#REF!</definedName>
    <definedName name="__DAT62">#REF!</definedName>
    <definedName name="__DAT63" localSheetId="0">#REF!</definedName>
    <definedName name="__DAT63">#REF!</definedName>
    <definedName name="__DAT64" localSheetId="0">#REF!</definedName>
    <definedName name="__DAT64">#REF!</definedName>
    <definedName name="__DAT65" localSheetId="0">#REF!</definedName>
    <definedName name="__DAT65">#REF!</definedName>
    <definedName name="__DAT66" localSheetId="0">#REF!</definedName>
    <definedName name="__DAT66">#REF!</definedName>
    <definedName name="__DAT67" localSheetId="0">#REF!</definedName>
    <definedName name="__DAT67">#REF!</definedName>
    <definedName name="__DAT68" localSheetId="0">#REF!</definedName>
    <definedName name="__DAT68">#REF!</definedName>
    <definedName name="__DAT69" localSheetId="0">#REF!</definedName>
    <definedName name="__DAT69">#REF!</definedName>
    <definedName name="__DAT7" localSheetId="0">#REF!</definedName>
    <definedName name="__DAT7">#REF!</definedName>
    <definedName name="__DAT7_10">NA()</definedName>
    <definedName name="__DAT7_11">NA()</definedName>
    <definedName name="__DAT7_12">NA()</definedName>
    <definedName name="__DAT7_13">NA()</definedName>
    <definedName name="__DAT7_14">NA()</definedName>
    <definedName name="__DAT7_15">NA()</definedName>
    <definedName name="__DAT7_16">NA()</definedName>
    <definedName name="__DAT7_17">NA()</definedName>
    <definedName name="__DAT7_18">NA()</definedName>
    <definedName name="__DAT7_19">NA()</definedName>
    <definedName name="__DAT7_2">NA()</definedName>
    <definedName name="__DAT7_20">NA()</definedName>
    <definedName name="__DAT7_21">NA()</definedName>
    <definedName name="__DAT7_22">NA()</definedName>
    <definedName name="__DAT7_23">NA()</definedName>
    <definedName name="__DAT7_24">NA()</definedName>
    <definedName name="__DAT7_25">NA()</definedName>
    <definedName name="__DAT7_26">NA()</definedName>
    <definedName name="__DAT7_27">NA()</definedName>
    <definedName name="__DAT7_28">NA()</definedName>
    <definedName name="__DAT7_3" localSheetId="0">#REF!</definedName>
    <definedName name="__DAT7_3" localSheetId="1">#REF!</definedName>
    <definedName name="__DAT7_3">#REF!</definedName>
    <definedName name="__DAT7_4" localSheetId="0">#REF!</definedName>
    <definedName name="__DAT7_4">#REF!</definedName>
    <definedName name="__DAT7_5" localSheetId="0">#REF!</definedName>
    <definedName name="__DAT7_5">#REF!</definedName>
    <definedName name="__DAT7_6" localSheetId="0">#REF!</definedName>
    <definedName name="__DAT7_6">#REF!</definedName>
    <definedName name="__DAT7_7">NA()</definedName>
    <definedName name="__DAT7_8">NA()</definedName>
    <definedName name="__DAT7_8_6">#N/A</definedName>
    <definedName name="__DAT7_9">NA()</definedName>
    <definedName name="__DAT70" localSheetId="0">#REF!</definedName>
    <definedName name="__DAT70" localSheetId="1">#REF!</definedName>
    <definedName name="__DAT70">#REF!</definedName>
    <definedName name="__DAT71" localSheetId="0">#REF!</definedName>
    <definedName name="__DAT71" localSheetId="1">#REF!</definedName>
    <definedName name="__DAT71">#REF!</definedName>
    <definedName name="__DAT72" localSheetId="0">#REF!</definedName>
    <definedName name="__DAT72" localSheetId="1">#REF!</definedName>
    <definedName name="__DAT72">#REF!</definedName>
    <definedName name="__DAT73" localSheetId="0">#REF!</definedName>
    <definedName name="__DAT73">#REF!</definedName>
    <definedName name="__DAT74" localSheetId="0">#REF!</definedName>
    <definedName name="__DAT74">#REF!</definedName>
    <definedName name="__DAT75" localSheetId="0">#REF!</definedName>
    <definedName name="__DAT75">#REF!</definedName>
    <definedName name="__DAT76" localSheetId="0">#REF!</definedName>
    <definedName name="__DAT76">#REF!</definedName>
    <definedName name="__DAT77" localSheetId="0">#REF!</definedName>
    <definedName name="__DAT77">#REF!</definedName>
    <definedName name="__DAT78" localSheetId="0">#REF!</definedName>
    <definedName name="__DAT78">#REF!</definedName>
    <definedName name="__DAT79" localSheetId="0">#REF!</definedName>
    <definedName name="__DAT79">#REF!</definedName>
    <definedName name="__DAT8" localSheetId="0">#REF!</definedName>
    <definedName name="__DAT8">#REF!</definedName>
    <definedName name="__DAT8_10">NA()</definedName>
    <definedName name="__DAT8_11">NA()</definedName>
    <definedName name="__DAT8_12">NA()</definedName>
    <definedName name="__DAT8_13">NA()</definedName>
    <definedName name="__DAT8_14">NA()</definedName>
    <definedName name="__DAT8_15">NA()</definedName>
    <definedName name="__DAT8_16">NA()</definedName>
    <definedName name="__DAT8_17">NA()</definedName>
    <definedName name="__DAT8_18">NA()</definedName>
    <definedName name="__DAT8_19">NA()</definedName>
    <definedName name="__DAT8_2">NA()</definedName>
    <definedName name="__DAT8_20">NA()</definedName>
    <definedName name="__DAT8_21">NA()</definedName>
    <definedName name="__DAT8_22">NA()</definedName>
    <definedName name="__DAT8_23">NA()</definedName>
    <definedName name="__DAT8_24">NA()</definedName>
    <definedName name="__DAT8_25">NA()</definedName>
    <definedName name="__DAT8_26">NA()</definedName>
    <definedName name="__DAT8_27">NA()</definedName>
    <definedName name="__DAT8_28">NA()</definedName>
    <definedName name="__DAT8_3" localSheetId="0">#REF!</definedName>
    <definedName name="__DAT8_3" localSheetId="1">#REF!</definedName>
    <definedName name="__DAT8_3">#REF!</definedName>
    <definedName name="__DAT8_4" localSheetId="0">#REF!</definedName>
    <definedName name="__DAT8_4">#REF!</definedName>
    <definedName name="__DAT8_5" localSheetId="0">#REF!</definedName>
    <definedName name="__DAT8_5">#REF!</definedName>
    <definedName name="__DAT8_6" localSheetId="0">#REF!</definedName>
    <definedName name="__DAT8_6">#REF!</definedName>
    <definedName name="__DAT8_7">NA()</definedName>
    <definedName name="__DAT8_8">NA()</definedName>
    <definedName name="__DAT8_8_6">#N/A</definedName>
    <definedName name="__DAT8_9">NA()</definedName>
    <definedName name="__DAT80" localSheetId="0">#REF!</definedName>
    <definedName name="__DAT80" localSheetId="1">#REF!</definedName>
    <definedName name="__DAT80">#REF!</definedName>
    <definedName name="__DAT81" localSheetId="0">#REF!</definedName>
    <definedName name="__DAT81" localSheetId="1">#REF!</definedName>
    <definedName name="__DAT81">#REF!</definedName>
    <definedName name="__DAT82" localSheetId="0">#REF!</definedName>
    <definedName name="__DAT82" localSheetId="1">#REF!</definedName>
    <definedName name="__DAT82">#REF!</definedName>
    <definedName name="__DAT83" localSheetId="0">#REF!</definedName>
    <definedName name="__DAT83">#REF!</definedName>
    <definedName name="__DAT84" localSheetId="0">#REF!</definedName>
    <definedName name="__DAT84">#REF!</definedName>
    <definedName name="__DAT9" localSheetId="0">#REF!</definedName>
    <definedName name="__DAT9">#REF!</definedName>
    <definedName name="__DAT9_10">NA()</definedName>
    <definedName name="__DAT9_11">NA()</definedName>
    <definedName name="__DAT9_12">NA()</definedName>
    <definedName name="__DAT9_13">NA()</definedName>
    <definedName name="__DAT9_14">NA()</definedName>
    <definedName name="__DAT9_15">NA()</definedName>
    <definedName name="__DAT9_16">NA()</definedName>
    <definedName name="__DAT9_17">NA()</definedName>
    <definedName name="__DAT9_18">NA()</definedName>
    <definedName name="__DAT9_19">NA()</definedName>
    <definedName name="__DAT9_2">NA()</definedName>
    <definedName name="__DAT9_20">NA()</definedName>
    <definedName name="__DAT9_21">NA()</definedName>
    <definedName name="__DAT9_22">NA()</definedName>
    <definedName name="__DAT9_23">NA()</definedName>
    <definedName name="__DAT9_24">NA()</definedName>
    <definedName name="__DAT9_25">NA()</definedName>
    <definedName name="__DAT9_26">NA()</definedName>
    <definedName name="__DAT9_27">NA()</definedName>
    <definedName name="__DAT9_28">NA()</definedName>
    <definedName name="__DAT9_3" localSheetId="0">#REF!</definedName>
    <definedName name="__DAT9_3" localSheetId="1">#REF!</definedName>
    <definedName name="__DAT9_3">#REF!</definedName>
    <definedName name="__DAT9_4" localSheetId="0">#REF!</definedName>
    <definedName name="__DAT9_4">#REF!</definedName>
    <definedName name="__DAT9_5" localSheetId="0">#REF!</definedName>
    <definedName name="__DAT9_5">#REF!</definedName>
    <definedName name="__DAT9_6" localSheetId="0">#REF!</definedName>
    <definedName name="__DAT9_6">#REF!</definedName>
    <definedName name="__DAT9_7">NA()</definedName>
    <definedName name="__DAT9_8">NA()</definedName>
    <definedName name="__DAT9_8_6">#N/A</definedName>
    <definedName name="__DAT9_9">NA()</definedName>
    <definedName name="__DCF1" localSheetId="0">{#N/A,#N/A,FALSE,"DCF Summary";#N/A,#N/A,FALSE,"Casema";#N/A,#N/A,FALSE,"Casema NoTel";#N/A,#N/A,FALSE,"UK";#N/A,#N/A,FALSE,"RCF";#N/A,#N/A,FALSE,"Intercable CZ";#N/A,#N/A,FALSE,"Interkabel P"}</definedName>
    <definedName name="__DCF1" localSheetId="1">{#N/A,#N/A,FALSE,"DCF Summary";#N/A,#N/A,FALSE,"Casema";#N/A,#N/A,FALSE,"Casema NoTel";#N/A,#N/A,FALSE,"UK";#N/A,#N/A,FALSE,"RCF";#N/A,#N/A,FALSE,"Intercable CZ";#N/A,#N/A,FALSE,"Interkabel P"}</definedName>
    <definedName name="__DCF1" localSheetId="7">{#N/A,#N/A,FALSE,"DCF Summary";#N/A,#N/A,FALSE,"Casema";#N/A,#N/A,FALSE,"Casema NoTel";#N/A,#N/A,FALSE,"UK";#N/A,#N/A,FALSE,"RCF";#N/A,#N/A,FALSE,"Intercable CZ";#N/A,#N/A,FALSE,"Interkabel P"}</definedName>
    <definedName name="__DCF1">{#N/A,#N/A,FALSE,"DCF Summary";#N/A,#N/A,FALSE,"Casema";#N/A,#N/A,FALSE,"Casema NoTel";#N/A,#N/A,FALSE,"UK";#N/A,#N/A,FALSE,"RCF";#N/A,#N/A,FALSE,"Intercable CZ";#N/A,#N/A,FALSE,"Interkabel P"}</definedName>
    <definedName name="__DD2" localSheetId="0" hidden="1">{#N/A,#N/A,FALSE,"DATA"}</definedName>
    <definedName name="__DD2" localSheetId="1" hidden="1">{#N/A,#N/A,FALSE,"DATA"}</definedName>
    <definedName name="__DD2" localSheetId="7" hidden="1">{#N/A,#N/A,FALSE,"DATA"}</definedName>
    <definedName name="__DD2" hidden="1">{#N/A,#N/A,FALSE,"DATA"}</definedName>
    <definedName name="__ddn400">#REF!</definedName>
    <definedName name="__ddn600" localSheetId="0">#REF!</definedName>
    <definedName name="__ddn600" localSheetId="1">#REF!</definedName>
    <definedName name="__ddn600">#REF!</definedName>
    <definedName name="__deo1" localSheetId="0">#REF!</definedName>
    <definedName name="__deo1" localSheetId="1">#REF!</definedName>
    <definedName name="__deo1">#REF!</definedName>
    <definedName name="__deo10" localSheetId="0">#REF!</definedName>
    <definedName name="__deo10">#REF!</definedName>
    <definedName name="__deo2" localSheetId="0">#REF!</definedName>
    <definedName name="__deo2">#REF!</definedName>
    <definedName name="__deo3" localSheetId="0">#REF!</definedName>
    <definedName name="__deo3">#REF!</definedName>
    <definedName name="__deo4" localSheetId="0">#REF!</definedName>
    <definedName name="__deo4">#REF!</definedName>
    <definedName name="__deo5" localSheetId="0">#REF!</definedName>
    <definedName name="__deo5">#REF!</definedName>
    <definedName name="__deo6" localSheetId="0">#REF!</definedName>
    <definedName name="__deo6">#REF!</definedName>
    <definedName name="__deo7" localSheetId="0">#REF!</definedName>
    <definedName name="__deo7">#REF!</definedName>
    <definedName name="__deo8" localSheetId="0">#REF!</definedName>
    <definedName name="__deo8">#REF!</definedName>
    <definedName name="__deo9" localSheetId="0">#REF!</definedName>
    <definedName name="__deo9">#REF!</definedName>
    <definedName name="__dep1" localSheetId="0">#REF!</definedName>
    <definedName name="__dep1">#REF!</definedName>
    <definedName name="__DEP11" localSheetId="0">#REF!</definedName>
    <definedName name="__DEP11">#REF!</definedName>
    <definedName name="__DEP2" localSheetId="0">#REF!</definedName>
    <definedName name="__DEP2">#REF!</definedName>
    <definedName name="__DEP22" localSheetId="0">#REF!</definedName>
    <definedName name="__DEP22">#REF!</definedName>
    <definedName name="__doi3" localSheetId="0">#REF!</definedName>
    <definedName name="__doi3">#REF!</definedName>
    <definedName name="__DON1" localSheetId="0">#REF!</definedName>
    <definedName name="__DON1">#REF!</definedName>
    <definedName name="__DON2" localSheetId="0">#REF!</definedName>
    <definedName name="__DON2">#REF!</definedName>
    <definedName name="__DON3" localSheetId="0">#REF!</definedName>
    <definedName name="__DON3">#REF!</definedName>
    <definedName name="__DON4" localSheetId="0">#REF!</definedName>
    <definedName name="__DON4">#REF!</definedName>
    <definedName name="__DON5" localSheetId="0">#REF!</definedName>
    <definedName name="__DON5">#REF!</definedName>
    <definedName name="__DON6" localSheetId="0">#REF!</definedName>
    <definedName name="__DON6">#REF!</definedName>
    <definedName name="__E230431" localSheetId="0">#REF!</definedName>
    <definedName name="__E230431">#REF!</definedName>
    <definedName name="__E99999" localSheetId="0">#REF!</definedName>
    <definedName name="__E99999">#REF!</definedName>
    <definedName name="__Es1" localSheetId="0">#REF!</definedName>
    <definedName name="__Es1">#REF!</definedName>
    <definedName name="__Excel_BuiltIn_Print_Area_1">#N/A</definedName>
    <definedName name="__Excel_BuiltIn_Print_Area_1_10" localSheetId="0">#REF!</definedName>
    <definedName name="__Excel_BuiltIn_Print_Area_1_10" localSheetId="1">#REF!</definedName>
    <definedName name="__Excel_BuiltIn_Print_Area_1_10">#REF!</definedName>
    <definedName name="__Excel_BuiltIn_Print_Area_2_1" localSheetId="0">#REF!</definedName>
    <definedName name="__Excel_BuiltIn_Print_Area_2_1">#REF!</definedName>
    <definedName name="__Excel_BuiltIn_Print_Area_2_1_1" localSheetId="0">#REF!</definedName>
    <definedName name="__Excel_BuiltIn_Print_Area_2_1_1">#REF!</definedName>
    <definedName name="__Excel_BuiltIn_Print_Area_2_1_1_10">NA()</definedName>
    <definedName name="__Excel_BuiltIn_Print_Area_2_1_1_11">NA()</definedName>
    <definedName name="__Excel_BuiltIn_Print_Area_2_1_1_12">NA()</definedName>
    <definedName name="__Excel_BuiltIn_Print_Area_2_1_1_13">NA()</definedName>
    <definedName name="__Excel_BuiltIn_Print_Area_2_1_1_14">NA()</definedName>
    <definedName name="__Excel_BuiltIn_Print_Area_2_1_1_15">NA()</definedName>
    <definedName name="__Excel_BuiltIn_Print_Area_2_1_1_16">NA()</definedName>
    <definedName name="__Excel_BuiltIn_Print_Area_2_1_1_17">NA()</definedName>
    <definedName name="__Excel_BuiltIn_Print_Area_2_1_1_18">NA()</definedName>
    <definedName name="__Excel_BuiltIn_Print_Area_2_1_1_19">NA()</definedName>
    <definedName name="__Excel_BuiltIn_Print_Area_2_1_1_20">NA()</definedName>
    <definedName name="__Excel_BuiltIn_Print_Area_2_1_1_21">NA()</definedName>
    <definedName name="__Excel_BuiltIn_Print_Area_2_1_1_22">NA()</definedName>
    <definedName name="__Excel_BuiltIn_Print_Area_2_1_1_23">NA()</definedName>
    <definedName name="__Excel_BuiltIn_Print_Area_2_1_1_24">NA()</definedName>
    <definedName name="__Excel_BuiltIn_Print_Area_2_1_1_25">NA()</definedName>
    <definedName name="__Excel_BuiltIn_Print_Area_2_1_1_26">NA()</definedName>
    <definedName name="__Excel_BuiltIn_Print_Area_2_1_1_27">NA()</definedName>
    <definedName name="__Excel_BuiltIn_Print_Area_2_1_1_28">NA()</definedName>
    <definedName name="__Excel_BuiltIn_Print_Area_2_1_1_5" localSheetId="0">#REF!</definedName>
    <definedName name="__Excel_BuiltIn_Print_Area_2_1_1_5" localSheetId="1">#REF!</definedName>
    <definedName name="__Excel_BuiltIn_Print_Area_2_1_1_5">#REF!</definedName>
    <definedName name="__Excel_BuiltIn_Print_Area_2_1_1_9">NA()</definedName>
    <definedName name="__Excel_BuiltIn_Print_Area_2_1_12" localSheetId="0">#REF!</definedName>
    <definedName name="__Excel_BuiltIn_Print_Area_2_1_12" localSheetId="1">#REF!</definedName>
    <definedName name="__Excel_BuiltIn_Print_Area_2_1_12">#REF!</definedName>
    <definedName name="__Excel_BuiltIn_Print_Area_2_1_12_5" localSheetId="0">#REF!</definedName>
    <definedName name="__Excel_BuiltIn_Print_Area_2_1_12_5">#REF!</definedName>
    <definedName name="__Excel_BuiltIn_Print_Area_2_1_2" localSheetId="0">#REF!</definedName>
    <definedName name="__Excel_BuiltIn_Print_Area_2_1_2">#REF!</definedName>
    <definedName name="__Excel_BuiltIn_Print_Area_2_1_3" localSheetId="0">#REF!</definedName>
    <definedName name="__Excel_BuiltIn_Print_Area_2_1_3">#REF!</definedName>
    <definedName name="__Excel_BuiltIn_Print_Area_2_1_4" localSheetId="0">#REF!</definedName>
    <definedName name="__Excel_BuiltIn_Print_Area_2_1_4">#REF!</definedName>
    <definedName name="__Excel_BuiltIn_Print_Area_2_1_4_1" localSheetId="0">#REF!</definedName>
    <definedName name="__Excel_BuiltIn_Print_Area_2_1_4_1">#REF!</definedName>
    <definedName name="__Excel_BuiltIn_Print_Area_2_1_5" localSheetId="0">#REF!</definedName>
    <definedName name="__Excel_BuiltIn_Print_Area_2_1_5">#REF!</definedName>
    <definedName name="__Excel_BuiltIn_Print_Area_2_1_6">#N/A</definedName>
    <definedName name="__Excel_BuiltIn_Print_Area_4_1" localSheetId="0">#REF!</definedName>
    <definedName name="__Excel_BuiltIn_Print_Area_4_1" localSheetId="1">#REF!</definedName>
    <definedName name="__Excel_BuiltIn_Print_Area_4_1">#REF!</definedName>
    <definedName name="__Excel_BuiltIn_Print_Area_4_1_1" localSheetId="0">#REF!</definedName>
    <definedName name="__Excel_BuiltIn_Print_Area_4_1_1">#REF!</definedName>
    <definedName name="__Excel_BuiltIn_Print_Area_4_1_1_10">NA()</definedName>
    <definedName name="__Excel_BuiltIn_Print_Area_4_1_1_11">NA()</definedName>
    <definedName name="__Excel_BuiltIn_Print_Area_4_1_1_12">NA()</definedName>
    <definedName name="__Excel_BuiltIn_Print_Area_4_1_1_13">NA()</definedName>
    <definedName name="__Excel_BuiltIn_Print_Area_4_1_1_14">NA()</definedName>
    <definedName name="__Excel_BuiltIn_Print_Area_4_1_1_15">NA()</definedName>
    <definedName name="__Excel_BuiltIn_Print_Area_4_1_1_16">NA()</definedName>
    <definedName name="__Excel_BuiltIn_Print_Area_4_1_1_17">NA()</definedName>
    <definedName name="__Excel_BuiltIn_Print_Area_4_1_1_18">NA()</definedName>
    <definedName name="__Excel_BuiltIn_Print_Area_4_1_1_19">NA()</definedName>
    <definedName name="__Excel_BuiltIn_Print_Area_4_1_1_20">NA()</definedName>
    <definedName name="__Excel_BuiltIn_Print_Area_4_1_1_21">NA()</definedName>
    <definedName name="__Excel_BuiltIn_Print_Area_4_1_1_22">NA()</definedName>
    <definedName name="__Excel_BuiltIn_Print_Area_4_1_1_23">NA()</definedName>
    <definedName name="__Excel_BuiltIn_Print_Area_4_1_1_24">NA()</definedName>
    <definedName name="__Excel_BuiltIn_Print_Area_4_1_1_25">NA()</definedName>
    <definedName name="__Excel_BuiltIn_Print_Area_4_1_1_26">NA()</definedName>
    <definedName name="__Excel_BuiltIn_Print_Area_4_1_1_27">NA()</definedName>
    <definedName name="__Excel_BuiltIn_Print_Area_4_1_1_28">NA()</definedName>
    <definedName name="__Excel_BuiltIn_Print_Area_4_1_1_5" localSheetId="0">#REF!</definedName>
    <definedName name="__Excel_BuiltIn_Print_Area_4_1_1_5" localSheetId="1">#REF!</definedName>
    <definedName name="__Excel_BuiltIn_Print_Area_4_1_1_5">#REF!</definedName>
    <definedName name="__Excel_BuiltIn_Print_Area_4_1_1_9">NA()</definedName>
    <definedName name="__Excel_BuiltIn_Print_Area_4_1_12" localSheetId="0">#REF!</definedName>
    <definedName name="__Excel_BuiltIn_Print_Area_4_1_12" localSheetId="1">#REF!</definedName>
    <definedName name="__Excel_BuiltIn_Print_Area_4_1_12">#REF!</definedName>
    <definedName name="__Excel_BuiltIn_Print_Area_4_1_12_5" localSheetId="0">#REF!</definedName>
    <definedName name="__Excel_BuiltIn_Print_Area_4_1_12_5">#REF!</definedName>
    <definedName name="__Excel_BuiltIn_Print_Area_4_1_2" localSheetId="0">#REF!</definedName>
    <definedName name="__Excel_BuiltIn_Print_Area_4_1_2">#REF!</definedName>
    <definedName name="__Excel_BuiltIn_Print_Area_4_1_3" localSheetId="0">#REF!</definedName>
    <definedName name="__Excel_BuiltIn_Print_Area_4_1_3">#REF!</definedName>
    <definedName name="__Excel_BuiltIn_Print_Area_4_1_4" localSheetId="0">#REF!</definedName>
    <definedName name="__Excel_BuiltIn_Print_Area_4_1_4">#REF!</definedName>
    <definedName name="__Excel_BuiltIn_Print_Area_4_1_4_1" localSheetId="0">#REF!</definedName>
    <definedName name="__Excel_BuiltIn_Print_Area_4_1_4_1">#REF!</definedName>
    <definedName name="__Excel_BuiltIn_Print_Area_4_1_5" localSheetId="0">#REF!</definedName>
    <definedName name="__Excel_BuiltIn_Print_Area_4_1_5">#REF!</definedName>
    <definedName name="__Excel_BuiltIn_Print_Area_4_1_6">#N/A</definedName>
    <definedName name="__F1" localSheetId="0" hidden="1">{"'Sheet1'!$L$16"}</definedName>
    <definedName name="__F1" localSheetId="1" hidden="1">{"'Sheet1'!$L$16"}</definedName>
    <definedName name="__F1" localSheetId="7" hidden="1">{"'Sheet1'!$L$16"}</definedName>
    <definedName name="__F1" hidden="1">{"'Sheet1'!$L$16"}</definedName>
    <definedName name="__f4" localSheetId="0">{#N/A,#N/A,FALSE,"Aging Summary";#N/A,#N/A,FALSE,"Ratio Analysis";#N/A,#N/A,FALSE,"Test 120 Day Accts";#N/A,#N/A,FALSE,"Tickmarks"}</definedName>
    <definedName name="__f4" localSheetId="1">{#N/A,#N/A,FALSE,"Aging Summary";#N/A,#N/A,FALSE,"Ratio Analysis";#N/A,#N/A,FALSE,"Test 120 Day Accts";#N/A,#N/A,FALSE,"Tickmarks"}</definedName>
    <definedName name="__f4" localSheetId="7">{#N/A,#N/A,FALSE,"Aging Summary";#N/A,#N/A,FALSE,"Ratio Analysis";#N/A,#N/A,FALSE,"Test 120 Day Accts";#N/A,#N/A,FALSE,"Tickmarks"}</definedName>
    <definedName name="__f4">{#N/A,#N/A,FALSE,"Aging Summary";#N/A,#N/A,FALSE,"Ratio Analysis";#N/A,#N/A,FALSE,"Test 120 Day Accts";#N/A,#N/A,FALSE,"Tickmarks"}</definedName>
    <definedName name="__f5" localSheetId="0">{"'Sheet1'!$L$16"}</definedName>
    <definedName name="__f5" localSheetId="1">{"'Sheet1'!$L$16"}</definedName>
    <definedName name="__f5" localSheetId="7">{"'Sheet1'!$L$16"}</definedName>
    <definedName name="__f5">{"'Sheet1'!$L$16"}</definedName>
    <definedName name="__FDS_HYPERLINK_TOGGLE_STATE__">"ON"</definedName>
    <definedName name="__FDS_UNIQUE_RANGE_ID_GENERATOR_COUNTER">9</definedName>
    <definedName name="__ff3" localSheetId="0" hidden="1">{#N/A,#N/A,FALSE,"DATA"}</definedName>
    <definedName name="__ff3" localSheetId="1" hidden="1">{#N/A,#N/A,FALSE,"DATA"}</definedName>
    <definedName name="__ff3" localSheetId="7" hidden="1">{#N/A,#N/A,FALSE,"DATA"}</definedName>
    <definedName name="__ff3" hidden="1">{#N/A,#N/A,FALSE,"DATA"}</definedName>
    <definedName name="__FS1">#REF!</definedName>
    <definedName name="__G1" localSheetId="0" hidden="1">{#N/A,#N/A,FALSE,"DATA"}</definedName>
    <definedName name="__G1" localSheetId="1" hidden="1">{#N/A,#N/A,FALSE,"DATA"}</definedName>
    <definedName name="__G1" localSheetId="7" hidden="1">{#N/A,#N/A,FALSE,"DATA"}</definedName>
    <definedName name="__G1" hidden="1">{#N/A,#N/A,FALSE,"DATA"}</definedName>
    <definedName name="__G11" localSheetId="0" hidden="1">{#N/A,#N/A,FALSE,"DATA"}</definedName>
    <definedName name="__G11" localSheetId="1" hidden="1">{#N/A,#N/A,FALSE,"DATA"}</definedName>
    <definedName name="__G11" localSheetId="7" hidden="1">{#N/A,#N/A,FALSE,"DATA"}</definedName>
    <definedName name="__G11" hidden="1">{#N/A,#N/A,FALSE,"DATA"}</definedName>
    <definedName name="__G2" localSheetId="0" hidden="1">{#N/A,#N/A,FALSE,"DATA"}</definedName>
    <definedName name="__G2" localSheetId="1" hidden="1">{#N/A,#N/A,FALSE,"DATA"}</definedName>
    <definedName name="__G2" localSheetId="7" hidden="1">{#N/A,#N/A,FALSE,"DATA"}</definedName>
    <definedName name="__G2" hidden="1">{#N/A,#N/A,FALSE,"DATA"}</definedName>
    <definedName name="__G666666">#REF!</definedName>
    <definedName name="__GB01" localSheetId="0">{"'Sheet1'!$L$16"}</definedName>
    <definedName name="__GB01" localSheetId="1">{"'Sheet1'!$L$16"}</definedName>
    <definedName name="__GB01" localSheetId="7">{"'Sheet1'!$L$16"}</definedName>
    <definedName name="__GB01">{"'Sheet1'!$L$16"}</definedName>
    <definedName name="__GIA1">#REF!</definedName>
    <definedName name="__gia2" localSheetId="0">#REF!</definedName>
    <definedName name="__gia2">#REF!</definedName>
    <definedName name="__Goi8" localSheetId="0">{"'Sheet1'!$L$16"}</definedName>
    <definedName name="__Goi8" localSheetId="1">{"'Sheet1'!$L$16"}</definedName>
    <definedName name="__Goi8" localSheetId="7">{"'Sheet1'!$L$16"}</definedName>
    <definedName name="__Goi8">{"'Sheet1'!$L$16"}</definedName>
    <definedName name="__h1" localSheetId="0">{"'TDTGT (theo Dphuong)'!$A$4:$F$75"}</definedName>
    <definedName name="__h1" localSheetId="1">{"'TDTGT (theo Dphuong)'!$A$4:$F$75"}</definedName>
    <definedName name="__h1" localSheetId="7">{"'TDTGT (theo Dphuong)'!$A$4:$F$75"}</definedName>
    <definedName name="__h1">{"'TDTGT (theo Dphuong)'!$A$4:$F$75"}</definedName>
    <definedName name="__HAT1" localSheetId="0">#REF!</definedName>
    <definedName name="__HAT1" localSheetId="1">#REF!</definedName>
    <definedName name="__HAT1">#REF!</definedName>
    <definedName name="__HAT10" localSheetId="0">#REF!</definedName>
    <definedName name="__HAT10" localSheetId="1">#REF!</definedName>
    <definedName name="__HAT10">#REF!</definedName>
    <definedName name="__HAT11" localSheetId="0">#REF!</definedName>
    <definedName name="__HAT11" localSheetId="1">#REF!</definedName>
    <definedName name="__HAT11">#REF!</definedName>
    <definedName name="__HAT12" localSheetId="0">#REF!</definedName>
    <definedName name="__HAT12">#REF!</definedName>
    <definedName name="__HAT13" localSheetId="0">#REF!</definedName>
    <definedName name="__HAT13">#REF!</definedName>
    <definedName name="__HAT14" localSheetId="0">#REF!</definedName>
    <definedName name="__HAT14">#REF!</definedName>
    <definedName name="__HAT15" localSheetId="0">#REF!</definedName>
    <definedName name="__HAT15">#REF!</definedName>
    <definedName name="__HAT2" localSheetId="0">#REF!</definedName>
    <definedName name="__HAT2">#REF!</definedName>
    <definedName name="__HAT3" localSheetId="0">#REF!</definedName>
    <definedName name="__HAT3">#REF!</definedName>
    <definedName name="__HAT4" localSheetId="0">#REF!</definedName>
    <definedName name="__HAT4">#REF!</definedName>
    <definedName name="__HAT5" localSheetId="0">#REF!</definedName>
    <definedName name="__HAT5">#REF!</definedName>
    <definedName name="__HAT6" localSheetId="0">#REF!</definedName>
    <definedName name="__HAT6">#REF!</definedName>
    <definedName name="__HAT7" localSheetId="0">#REF!</definedName>
    <definedName name="__HAT7">#REF!</definedName>
    <definedName name="__HAT8" localSheetId="0">#REF!</definedName>
    <definedName name="__HAT8">#REF!</definedName>
    <definedName name="__HAT9" localSheetId="0">#REF!</definedName>
    <definedName name="__HAT9">#REF!</definedName>
    <definedName name="__HCM1" localSheetId="0">#REF!</definedName>
    <definedName name="__HCM1">#REF!</definedName>
    <definedName name="__HCM2" localSheetId="0">#REF!</definedName>
    <definedName name="__HCM2">#REF!</definedName>
    <definedName name="__HCM3" localSheetId="0">#REF!</definedName>
    <definedName name="__HCM3">#REF!</definedName>
    <definedName name="__HCM4" localSheetId="0">#REF!</definedName>
    <definedName name="__HCM4">#REF!</definedName>
    <definedName name="__HCM5" localSheetId="0">#REF!</definedName>
    <definedName name="__HCM5">#REF!</definedName>
    <definedName name="__HCM6" localSheetId="0">#REF!</definedName>
    <definedName name="__HCM6">#REF!</definedName>
    <definedName name="__hey2" localSheetId="0">#REF!</definedName>
    <definedName name="__hey2">#REF!</definedName>
    <definedName name="__hey3" localSheetId="0">#REF!</definedName>
    <definedName name="__hey3">#REF!</definedName>
    <definedName name="__hey4" localSheetId="0">#REF!</definedName>
    <definedName name="__hey4">#REF!</definedName>
    <definedName name="__hey6" localSheetId="0">#REF!</definedName>
    <definedName name="__hey6">#REF!</definedName>
    <definedName name="__HKQ2" localSheetId="0">#REF!</definedName>
    <definedName name="__HKQ2">#REF!</definedName>
    <definedName name="__HKQ2_2">NA()</definedName>
    <definedName name="__HKQ2_3" localSheetId="0">#REF!</definedName>
    <definedName name="__HKQ2_3" localSheetId="1">#REF!</definedName>
    <definedName name="__HKQ2_3">#REF!</definedName>
    <definedName name="__HKQ2_4" localSheetId="0">#REF!</definedName>
    <definedName name="__HKQ2_4">#REF!</definedName>
    <definedName name="__HKQ2_5" localSheetId="0">#REF!</definedName>
    <definedName name="__HKQ2_5">#REF!</definedName>
    <definedName name="__HKQ2_6" localSheetId="0">#REF!</definedName>
    <definedName name="__HKQ2_6">#REF!</definedName>
    <definedName name="__HKQ2_7">NA()</definedName>
    <definedName name="__HKQ2_8">NA()</definedName>
    <definedName name="__HKQ2_8_6">#N/A</definedName>
    <definedName name="__hpp04" localSheetId="0">#REF!</definedName>
    <definedName name="__hpp04" localSheetId="1">#REF!</definedName>
    <definedName name="__hpp04">#REF!</definedName>
    <definedName name="__hpp05" localSheetId="0">#REF!</definedName>
    <definedName name="__hpp05">#REF!</definedName>
    <definedName name="__hpp10" localSheetId="0">#REF!</definedName>
    <definedName name="__hpp10">#REF!</definedName>
    <definedName name="__hpp11" localSheetId="0">#REF!</definedName>
    <definedName name="__hpp11">#REF!</definedName>
    <definedName name="__hpp1203" localSheetId="0">#REF!</definedName>
    <definedName name="__hpp1203">#REF!</definedName>
    <definedName name="__hsm2">1.1289</definedName>
    <definedName name="__Ht_USD_Spc_YTD_Spc_1?">"Month_Spc_(YTD_Spc_amounts_Spc_in_Spc_USD'000)"</definedName>
    <definedName name="__hu1" localSheetId="0">{"'Sheet1'!$L$16"}</definedName>
    <definedName name="__hu1" localSheetId="1">{"'Sheet1'!$L$16"}</definedName>
    <definedName name="__hu1" localSheetId="7">{"'Sheet1'!$L$16"}</definedName>
    <definedName name="__hu1">{"'Sheet1'!$L$16"}</definedName>
    <definedName name="__hu2" localSheetId="0">{"'Sheet1'!$L$16"}</definedName>
    <definedName name="__hu2" localSheetId="1">{"'Sheet1'!$L$16"}</definedName>
    <definedName name="__hu2" localSheetId="7">{"'Sheet1'!$L$16"}</definedName>
    <definedName name="__hu2">{"'Sheet1'!$L$16"}</definedName>
    <definedName name="__hu5" localSheetId="0">{"'Sheet1'!$L$16"}</definedName>
    <definedName name="__hu5" localSheetId="1">{"'Sheet1'!$L$16"}</definedName>
    <definedName name="__hu5" localSheetId="7">{"'Sheet1'!$L$16"}</definedName>
    <definedName name="__hu5">{"'Sheet1'!$L$16"}</definedName>
    <definedName name="__hu6" localSheetId="0">{"'Sheet1'!$L$16"}</definedName>
    <definedName name="__hu6" localSheetId="1">{"'Sheet1'!$L$16"}</definedName>
    <definedName name="__hu6" localSheetId="7">{"'Sheet1'!$L$16"}</definedName>
    <definedName name="__hu6">{"'Sheet1'!$L$16"}</definedName>
    <definedName name="__hu7" localSheetId="0">{"'Sheet1'!$L$16"}</definedName>
    <definedName name="__hu7" localSheetId="1">{"'Sheet1'!$L$16"}</definedName>
    <definedName name="__hu7" localSheetId="7">{"'Sheet1'!$L$16"}</definedName>
    <definedName name="__hu7">{"'Sheet1'!$L$16"}</definedName>
    <definedName name="__huy1" localSheetId="0" hidden="1">{"'Sheet1'!$L$16"}</definedName>
    <definedName name="__huy1" localSheetId="1" hidden="1">{"'Sheet1'!$L$16"}</definedName>
    <definedName name="__huy1" localSheetId="7" hidden="1">{"'Sheet1'!$L$16"}</definedName>
    <definedName name="__huy1" hidden="1">{"'Sheet1'!$L$16"}</definedName>
    <definedName name="__i7" localSheetId="0">#REF!</definedName>
    <definedName name="__i7">#REF!</definedName>
    <definedName name="__IDP159" localSheetId="0">{"Book1"}</definedName>
    <definedName name="__IDP159" localSheetId="1">{"Book1"}</definedName>
    <definedName name="__IDP159" localSheetId="7">{"Book1"}</definedName>
    <definedName name="__IDP159">{"Book1"}</definedName>
    <definedName name="__IntlFixup" hidden="1">TRUE</definedName>
    <definedName name="__IntlFixupTable" localSheetId="0">#REF!</definedName>
    <definedName name="__IntlFixupTable" localSheetId="1">#REF!</definedName>
    <definedName name="__IntlFixupTable">#REF!</definedName>
    <definedName name="__IV65555" localSheetId="0">#REF!</definedName>
    <definedName name="__IV65555">#REF!</definedName>
    <definedName name="__IV65999" localSheetId="0">#REF!</definedName>
    <definedName name="__IV65999">#REF!</definedName>
    <definedName name="__IV66000" localSheetId="0">#REF!</definedName>
    <definedName name="__IV66000">#REF!</definedName>
    <definedName name="__IV69999" localSheetId="0">#REF!</definedName>
    <definedName name="__IV69999">#REF!</definedName>
    <definedName name="__IV99999" localSheetId="0">#REF!</definedName>
    <definedName name="__IV99999">#REF!</definedName>
    <definedName name="__jul03" localSheetId="0">#REF!</definedName>
    <definedName name="__jul03">#REF!</definedName>
    <definedName name="__JUM1" localSheetId="0">#REF!</definedName>
    <definedName name="__JUM1">#REF!</definedName>
    <definedName name="__JUM10" localSheetId="0">#REF!</definedName>
    <definedName name="__JUM10">#REF!</definedName>
    <definedName name="__JUM11" localSheetId="0">#REF!</definedName>
    <definedName name="__JUM11">#REF!</definedName>
    <definedName name="__JUM12" localSheetId="0">#REF!</definedName>
    <definedName name="__JUM12">#REF!</definedName>
    <definedName name="__JUM13" localSheetId="0">#REF!</definedName>
    <definedName name="__JUM13">#REF!</definedName>
    <definedName name="__JUM14" localSheetId="0">#REF!</definedName>
    <definedName name="__JUM14">#REF!</definedName>
    <definedName name="__JUM15" localSheetId="0">#REF!</definedName>
    <definedName name="__JUM15">#REF!</definedName>
    <definedName name="__JUM2" localSheetId="0">#REF!</definedName>
    <definedName name="__JUM2">#REF!</definedName>
    <definedName name="__JUM3" localSheetId="0">#REF!</definedName>
    <definedName name="__JUM3">#REF!</definedName>
    <definedName name="__JUM4" localSheetId="0">#REF!</definedName>
    <definedName name="__JUM4">#REF!</definedName>
    <definedName name="__JUM5" localSheetId="0">#REF!</definedName>
    <definedName name="__JUM5">#REF!</definedName>
    <definedName name="__JUM6" localSheetId="0">#REF!</definedName>
    <definedName name="__JUM6">#REF!</definedName>
    <definedName name="__JUM7" localSheetId="0">#REF!</definedName>
    <definedName name="__JUM7">#REF!</definedName>
    <definedName name="__JUM8" localSheetId="0">#REF!</definedName>
    <definedName name="__JUM8">#REF!</definedName>
    <definedName name="__JUM9" localSheetId="0">#REF!</definedName>
    <definedName name="__JUM9">#REF!</definedName>
    <definedName name="__jun03" localSheetId="0">#REF!</definedName>
    <definedName name="__jun03">#REF!</definedName>
    <definedName name="__KCA1" localSheetId="0">#REF!</definedName>
    <definedName name="__KCA1">#REF!</definedName>
    <definedName name="__KCA2" localSheetId="0">#REF!</definedName>
    <definedName name="__KCA2">#REF!</definedName>
    <definedName name="__KCA3" localSheetId="0">#REF!</definedName>
    <definedName name="__KCA3">#REF!</definedName>
    <definedName name="__KCB1" localSheetId="0">#REF!</definedName>
    <definedName name="__KCB1">#REF!</definedName>
    <definedName name="__KCC1" localSheetId="0">#REF!</definedName>
    <definedName name="__KCC1">#REF!</definedName>
    <definedName name="__KE8" localSheetId="0" hidden="1">#REF!</definedName>
    <definedName name="__KE8" hidden="1">#REF!</definedName>
    <definedName name="__key11" localSheetId="0" hidden="1">#REF!</definedName>
    <definedName name="__key11" hidden="1">#REF!</definedName>
    <definedName name="__key12" localSheetId="0" hidden="1">#REF!</definedName>
    <definedName name="__key12" hidden="1">#REF!</definedName>
    <definedName name="__KEY123" localSheetId="0" hidden="1">#REF!</definedName>
    <definedName name="__KEY123" hidden="1">#REF!</definedName>
    <definedName name="__key2" localSheetId="0" hidden="1">#REF!</definedName>
    <definedName name="__key2" hidden="1">#REF!</definedName>
    <definedName name="__KEY3" localSheetId="0" hidden="1">#REF!</definedName>
    <definedName name="__KEY3" hidden="1">#REF!</definedName>
    <definedName name="__KEY4" localSheetId="0" hidden="1">#REF!</definedName>
    <definedName name="__KEY4" hidden="1">#REF!</definedName>
    <definedName name="__KEY5" localSheetId="0" hidden="1">#REF!</definedName>
    <definedName name="__KEY5" hidden="1">#REF!</definedName>
    <definedName name="__KEY6" localSheetId="0" hidden="1">#REF!</definedName>
    <definedName name="__KEY6" hidden="1">#REF!</definedName>
    <definedName name="__KEY7" localSheetId="0" hidden="1">#REF!</definedName>
    <definedName name="__KEY7" hidden="1">#REF!</definedName>
    <definedName name="__key8" localSheetId="0" hidden="1">#REF!</definedName>
    <definedName name="__key8" hidden="1">#REF!</definedName>
    <definedName name="__KEY90" localSheetId="0" hidden="1">#REF!</definedName>
    <definedName name="__KEY90" hidden="1">#REF!</definedName>
    <definedName name="__KMT1" localSheetId="0">#REF!</definedName>
    <definedName name="__KMT1">#REF!</definedName>
    <definedName name="__KMT11" localSheetId="0">#REF!</definedName>
    <definedName name="__KMT11">#REF!</definedName>
    <definedName name="__KMT12" localSheetId="0">#REF!</definedName>
    <definedName name="__KMT12">#REF!</definedName>
    <definedName name="__KMT13" localSheetId="0">#REF!</definedName>
    <definedName name="__KMT13">#REF!</definedName>
    <definedName name="__KMT14" localSheetId="0">#REF!</definedName>
    <definedName name="__KMT14">#REF!</definedName>
    <definedName name="__KMT15" localSheetId="0">#REF!</definedName>
    <definedName name="__KMT15">#REF!</definedName>
    <definedName name="__KMT16" localSheetId="0">#REF!</definedName>
    <definedName name="__KMT16">#REF!</definedName>
    <definedName name="__KMT17" localSheetId="0">#REF!</definedName>
    <definedName name="__KMT17">#REF!</definedName>
    <definedName name="__KMT18" localSheetId="0">#REF!</definedName>
    <definedName name="__KMT18">#REF!</definedName>
    <definedName name="__KMT19" localSheetId="0">#REF!</definedName>
    <definedName name="__KMT19">#REF!</definedName>
    <definedName name="__KMT2" localSheetId="0">#REF!</definedName>
    <definedName name="__KMT2">#REF!</definedName>
    <definedName name="__KMT3" localSheetId="0">#REF!</definedName>
    <definedName name="__KMT3">#REF!</definedName>
    <definedName name="__KMT4" localSheetId="0">#REF!</definedName>
    <definedName name="__KMT4">#REF!</definedName>
    <definedName name="__KMT5" localSheetId="0">#REF!</definedName>
    <definedName name="__KMT5">#REF!</definedName>
    <definedName name="__KMT6" localSheetId="0">#REF!</definedName>
    <definedName name="__KMT6">#REF!</definedName>
    <definedName name="__KMT7" localSheetId="0">#REF!</definedName>
    <definedName name="__KMT7">#REF!</definedName>
    <definedName name="__KMT8" localSheetId="0">#REF!</definedName>
    <definedName name="__KMT8">#REF!</definedName>
    <definedName name="__KMT9" localSheetId="0">#REF!</definedName>
    <definedName name="__KMT9">#REF!</definedName>
    <definedName name="__kok1">"#N/A"</definedName>
    <definedName name="__kok101">"#N/A"</definedName>
    <definedName name="__kok102">"#N/A"</definedName>
    <definedName name="__kok103">"#N/A"</definedName>
    <definedName name="__kok104">"#N/A"</definedName>
    <definedName name="__kok105">"#N/A"</definedName>
    <definedName name="__kok106">"#N/A"</definedName>
    <definedName name="__kok107">"#N/A"</definedName>
    <definedName name="__kok108">"#N/A"</definedName>
    <definedName name="__kok109">"#N/A"</definedName>
    <definedName name="__kok110">"#N/A"</definedName>
    <definedName name="__kok4">"#N/A"</definedName>
    <definedName name="__kok5">"#N/A"</definedName>
    <definedName name="__kok6">"#N/A"</definedName>
    <definedName name="__kok7">"#N/A"</definedName>
    <definedName name="__kok8">"#N/A"</definedName>
    <definedName name="__kok9">"#N/A"</definedName>
    <definedName name="__LAM1" localSheetId="0">#REF!</definedName>
    <definedName name="__LAM1" localSheetId="1">#REF!</definedName>
    <definedName name="__LAM1">#REF!</definedName>
    <definedName name="__LAM10" localSheetId="0">#REF!</definedName>
    <definedName name="__LAM10">#REF!</definedName>
    <definedName name="__LAM11" localSheetId="0">#REF!</definedName>
    <definedName name="__LAM11">#REF!</definedName>
    <definedName name="__LAM12" localSheetId="0">#REF!</definedName>
    <definedName name="__LAM12">#REF!</definedName>
    <definedName name="__LAM13" localSheetId="0">#REF!</definedName>
    <definedName name="__LAM13">#REF!</definedName>
    <definedName name="__LAM14" localSheetId="0">#REF!</definedName>
    <definedName name="__LAM14">#REF!</definedName>
    <definedName name="__LAM15" localSheetId="0">#REF!</definedName>
    <definedName name="__LAM15">#REF!</definedName>
    <definedName name="__LAM16" localSheetId="0">#REF!</definedName>
    <definedName name="__LAM16">#REF!</definedName>
    <definedName name="__LAM2" localSheetId="0">#REF!</definedName>
    <definedName name="__LAM2">#REF!</definedName>
    <definedName name="__LAM3" localSheetId="0">#REF!</definedName>
    <definedName name="__LAM3">#REF!</definedName>
    <definedName name="__LAM4" localSheetId="0">#REF!</definedName>
    <definedName name="__LAM4">#REF!</definedName>
    <definedName name="__LAM5" localSheetId="0">#REF!</definedName>
    <definedName name="__LAM5">#REF!</definedName>
    <definedName name="__LAM6" localSheetId="0">#REF!</definedName>
    <definedName name="__LAM6">#REF!</definedName>
    <definedName name="__LAM7" localSheetId="0">#REF!</definedName>
    <definedName name="__LAM7">#REF!</definedName>
    <definedName name="__LAM8" localSheetId="0">#REF!</definedName>
    <definedName name="__LAM8">#REF!</definedName>
    <definedName name="__LAM9" localSheetId="0">#REF!</definedName>
    <definedName name="__LAM9">#REF!</definedName>
    <definedName name="__lap1" localSheetId="0">#REF!</definedName>
    <definedName name="__lap1">#REF!</definedName>
    <definedName name="__lap2" localSheetId="0">#REF!</definedName>
    <definedName name="__lap2">#REF!</definedName>
    <definedName name="__LL1714" localSheetId="0">#REF!</definedName>
    <definedName name="__LL1714">#REF!</definedName>
    <definedName name="__loc1" localSheetId="0">#REF!</definedName>
    <definedName name="__loc1">#REF!</definedName>
    <definedName name="__M10" localSheetId="0">{"'Sheet1'!$L$16"}</definedName>
    <definedName name="__M10" localSheetId="1">{"'Sheet1'!$L$16"}</definedName>
    <definedName name="__M10" localSheetId="7">{"'Sheet1'!$L$16"}</definedName>
    <definedName name="__M10">{"'Sheet1'!$L$16"}</definedName>
    <definedName name="__M2" localSheetId="0">{"'Sheet1'!$L$16"}</definedName>
    <definedName name="__M2" localSheetId="1">{"'Sheet1'!$L$16"}</definedName>
    <definedName name="__M2" localSheetId="7">{"'Sheet1'!$L$16"}</definedName>
    <definedName name="__M2">{"'Sheet1'!$L$16"}</definedName>
    <definedName name="__MAC12">#REF!</definedName>
    <definedName name="__MAC46" localSheetId="0">#REF!</definedName>
    <definedName name="__MAC46">#REF!</definedName>
    <definedName name="__MAG1" localSheetId="0">#REF!</definedName>
    <definedName name="__MAG1">#REF!</definedName>
    <definedName name="__mar03" localSheetId="0">#REF!</definedName>
    <definedName name="__mar03">#REF!</definedName>
    <definedName name="__mei03" localSheetId="0">#REF!</definedName>
    <definedName name="__mei03">#REF!</definedName>
    <definedName name="__MEK1" localSheetId="0">#REF!</definedName>
    <definedName name="__MEK1">#REF!</definedName>
    <definedName name="__MEK2" localSheetId="0">#REF!</definedName>
    <definedName name="__MEK2">#REF!</definedName>
    <definedName name="__MEK3" localSheetId="0">#REF!</definedName>
    <definedName name="__MEK3">#REF!</definedName>
    <definedName name="__MEK4" localSheetId="0">#REF!</definedName>
    <definedName name="__MEK4">#REF!</definedName>
    <definedName name="__MEK5" localSheetId="0">#REF!</definedName>
    <definedName name="__MEK5">#REF!</definedName>
    <definedName name="__MEK6" localSheetId="0">#REF!</definedName>
    <definedName name="__MEK6">#REF!</definedName>
    <definedName name="__nc151" localSheetId="0">#REF!</definedName>
    <definedName name="__nc151">#REF!</definedName>
    <definedName name="__NET2" localSheetId="0">#REF!</definedName>
    <definedName name="__NET2">#REF!</definedName>
    <definedName name="__No21" localSheetId="0">#REF!</definedName>
    <definedName name="__No21">#REF!</definedName>
    <definedName name="__NOD1" localSheetId="0">#REF!</definedName>
    <definedName name="__NOD1">#REF!</definedName>
    <definedName name="__Not21" localSheetId="0">#REF!</definedName>
    <definedName name="__Not21">#REF!</definedName>
    <definedName name="__NPW1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_NPW1_3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_NPW10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_NPW10_3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_NPW11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_NPW11_3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_NPW2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_NPW2_3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_NPW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_NPW3_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_NPW4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_NPW4_3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_NPW5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_NPW5_3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_NPW6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_NPW6_3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_NPW7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_NPW7_3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_NPW8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_NPW8_3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_NPW9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_NPW9_3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_NSO2" localSheetId="0" hidden="1">{"'Sheet1'!$L$16"}</definedName>
    <definedName name="__NSO2" localSheetId="1" hidden="1">{"'Sheet1'!$L$16"}</definedName>
    <definedName name="__NSO2" localSheetId="7" hidden="1">{"'Sheet1'!$L$16"}</definedName>
    <definedName name="__NSO2" hidden="1">{"'Sheet1'!$L$16"}</definedName>
    <definedName name="__NSO2_1" localSheetId="0" hidden="1">{"'Sheet1'!$L$16"}</definedName>
    <definedName name="__NSO2_1" localSheetId="1" hidden="1">{"'Sheet1'!$L$16"}</definedName>
    <definedName name="__NSO2_1" localSheetId="7" hidden="1">{"'Sheet1'!$L$16"}</definedName>
    <definedName name="__NSO2_1" hidden="1">{"'Sheet1'!$L$16"}</definedName>
    <definedName name="__NSO2_1_1" localSheetId="0" hidden="1">{"'Sheet1'!$L$16"}</definedName>
    <definedName name="__NSO2_1_1" localSheetId="1" hidden="1">{"'Sheet1'!$L$16"}</definedName>
    <definedName name="__NSO2_1_1" localSheetId="7" hidden="1">{"'Sheet1'!$L$16"}</definedName>
    <definedName name="__NSO2_1_1" hidden="1">{"'Sheet1'!$L$16"}</definedName>
    <definedName name="__NSO2_1_1_1" localSheetId="0" hidden="1">{"'Sheet1'!$L$16"}</definedName>
    <definedName name="__NSO2_1_1_1" localSheetId="1" hidden="1">{"'Sheet1'!$L$16"}</definedName>
    <definedName name="__NSO2_1_1_1" localSheetId="7" hidden="1">{"'Sheet1'!$L$16"}</definedName>
    <definedName name="__NSO2_1_1_1" hidden="1">{"'Sheet1'!$L$16"}</definedName>
    <definedName name="__NSO2_1_2" localSheetId="0" hidden="1">{"'Sheet1'!$L$16"}</definedName>
    <definedName name="__NSO2_1_2" localSheetId="1" hidden="1">{"'Sheet1'!$L$16"}</definedName>
    <definedName name="__NSO2_1_2" localSheetId="7" hidden="1">{"'Sheet1'!$L$16"}</definedName>
    <definedName name="__NSO2_1_2" hidden="1">{"'Sheet1'!$L$16"}</definedName>
    <definedName name="__NSO2_2" localSheetId="0" hidden="1">{"'Sheet1'!$L$16"}</definedName>
    <definedName name="__NSO2_2" localSheetId="1" hidden="1">{"'Sheet1'!$L$16"}</definedName>
    <definedName name="__NSO2_2" localSheetId="7" hidden="1">{"'Sheet1'!$L$16"}</definedName>
    <definedName name="__NSO2_2" hidden="1">{"'Sheet1'!$L$16"}</definedName>
    <definedName name="__NSO2_3" localSheetId="0" hidden="1">{"'Sheet1'!$L$16"}</definedName>
    <definedName name="__NSO2_3" localSheetId="1" hidden="1">{"'Sheet1'!$L$16"}</definedName>
    <definedName name="__NSO2_3" localSheetId="7" hidden="1">{"'Sheet1'!$L$16"}</definedName>
    <definedName name="__NSO2_3" hidden="1">{"'Sheet1'!$L$16"}</definedName>
    <definedName name="__NSO3" localSheetId="0" hidden="1">{"'Sheet1'!$L$16"}</definedName>
    <definedName name="__NSO3" localSheetId="1" hidden="1">{"'Sheet1'!$L$16"}</definedName>
    <definedName name="__NSO3" localSheetId="7" hidden="1">{"'Sheet1'!$L$16"}</definedName>
    <definedName name="__NSO3" hidden="1">{"'Sheet1'!$L$16"}</definedName>
    <definedName name="__o9" localSheetId="0" hidden="1">#REF!</definedName>
    <definedName name="__o9" hidden="1">#REF!</definedName>
    <definedName name="__osp1" localSheetId="0">#REF!</definedName>
    <definedName name="__osp1">#REF!</definedName>
    <definedName name="__p23" localSheetId="0">#REF!</definedName>
    <definedName name="__p23">#REF!</definedName>
    <definedName name="__P28" hidden="1">12</definedName>
    <definedName name="__P3" hidden="1">15</definedName>
    <definedName name="__PA3" localSheetId="0">{"'Sheet1'!$L$16"}</definedName>
    <definedName name="__PA3" localSheetId="1">{"'Sheet1'!$L$16"}</definedName>
    <definedName name="__PA3" localSheetId="7">{"'Sheet1'!$L$16"}</definedName>
    <definedName name="__PA3">{"'Sheet1'!$L$16"}</definedName>
    <definedName name="__phi10">#REF!</definedName>
    <definedName name="__phi12" localSheetId="0">#REF!</definedName>
    <definedName name="__phi12">#REF!</definedName>
    <definedName name="__phi14" localSheetId="0">#REF!</definedName>
    <definedName name="__phi14">#REF!</definedName>
    <definedName name="__phi16" localSheetId="0">#REF!</definedName>
    <definedName name="__phi16">#REF!</definedName>
    <definedName name="__phi18" localSheetId="0">#REF!</definedName>
    <definedName name="__phi18">#REF!</definedName>
    <definedName name="__phi20" localSheetId="0">#REF!</definedName>
    <definedName name="__phi20">#REF!</definedName>
    <definedName name="__phi22" localSheetId="0">#REF!</definedName>
    <definedName name="__phi22">#REF!</definedName>
    <definedName name="__phi25" localSheetId="0">#REF!</definedName>
    <definedName name="__phi25">#REF!</definedName>
    <definedName name="__phi28" localSheetId="0">#REF!</definedName>
    <definedName name="__phi28">#REF!</definedName>
    <definedName name="__phi6" localSheetId="0">#REF!</definedName>
    <definedName name="__phi6">#REF!</definedName>
    <definedName name="__phi8" localSheetId="0">#REF!</definedName>
    <definedName name="__phi8">#REF!</definedName>
    <definedName name="__PL1" localSheetId="0">#REF!</definedName>
    <definedName name="__PL1">#REF!</definedName>
    <definedName name="__PLL1" localSheetId="0">#REF!</definedName>
    <definedName name="__PLL1" localSheetId="1">#REF!</definedName>
    <definedName name="__PLL1">#REF!</definedName>
    <definedName name="__PLL2" localSheetId="0">#REF!</definedName>
    <definedName name="__PLL2" localSheetId="1">#REF!</definedName>
    <definedName name="__PLL2">#REF!</definedName>
    <definedName name="__pm1" localSheetId="0">#REF!</definedName>
    <definedName name="__pm1" localSheetId="1">#REF!</definedName>
    <definedName name="__pm1">#REF!</definedName>
    <definedName name="__poc01">"'file:///C:/Documents%20and%20Settings/PC_KOBSBY_003/Local%20Settings/Temporary%20Internet%20Files/Content.IE5/WZ67UD2L/DATA/BSC%202011/SHARED/Clients/I-L/KEBD/Quarter%202002/Q4-2002-c.xls'#$GeneralInfo.$S$8"</definedName>
    <definedName name="__poc01_3">"'file:///C:/Documents%20and%20Settings/PC_KOBSBY_003/Local%20Settings/Temporary%20Internet%20Files/Content.IE5/WZ67UD2L/DATA/BSC%202011/SHARED/Clients/I-L/KEBD/Quarter%202002/Q4-2002-c.xls'#$GeneralInfo.$S$8"</definedName>
    <definedName name="__poc02">"'file:///C:/Documents%20and%20Settings/PC_KOBSBY_003/Local%20Settings/Temporary%20Internet%20Files/Content.IE5/WZ67UD2L/DATA/BSC%202011/SHARED/Clients/I-L/KEBD/Quarter%202002/Q4-2002-c.xls'#$GeneralInfo.$T$8"</definedName>
    <definedName name="__poc02_3">"'file:///C:/Documents%20and%20Settings/PC_KOBSBY_003/Local%20Settings/Temporary%20Internet%20Files/Content.IE5/WZ67UD2L/DATA/BSC%202011/SHARED/Clients/I-L/KEBD/Quarter%202002/Q4-2002-c.xls'#$GeneralInfo.$T$8"</definedName>
    <definedName name="__poc03">"'file:///C:/Documents%20and%20Settings/PC_KOBSBY_003/Local%20Settings/Temporary%20Internet%20Files/Content.IE5/WZ67UD2L/DATA/BSC%202011/SHARED/Clients/I-L/KEBD/Quarter%202002/Q4-2002-c.xls'#$GeneralInfo.$U$8"</definedName>
    <definedName name="__poc03_3">"'file:///C:/Documents%20and%20Settings/PC_KOBSBY_003/Local%20Settings/Temporary%20Internet%20Files/Content.IE5/WZ67UD2L/DATA/BSC%202011/SHARED/Clients/I-L/KEBD/Quarter%202002/Q4-2002-c.xls'#$GeneralInfo.$U$8"</definedName>
    <definedName name="__poc04">"'file:///C:/Documents%20and%20Settings/PC_KOBSBY_003/Local%20Settings/Temporary%20Internet%20Files/Content.IE5/WZ67UD2L/DATA/BSC%202011/SHARED/Clients/I-L/KEBD/Quarter%202002/Q4-2002-c.xls'#$GeneralInfo.$V$8"</definedName>
    <definedName name="__poc04_3">"'file:///C:/Documents%20and%20Settings/PC_KOBSBY_003/Local%20Settings/Temporary%20Internet%20Files/Content.IE5/WZ67UD2L/DATA/BSC%202011/SHARED/Clients/I-L/KEBD/Quarter%202002/Q4-2002-c.xls'#$GeneralInfo.$V$8"</definedName>
    <definedName name="__poc05">"'file:///C:/Documents%20and%20Settings/PC_KOBSBY_003/Local%20Settings/Temporary%20Internet%20Files/Content.IE5/WZ67UD2L/DATA/BSC%202011/SHARED/Clients/I-L/KEBD/Quarter%202002/Q4-2002-c.xls'#$GeneralInfo.$W$8"</definedName>
    <definedName name="__poc05_3">"'file:///C:/Documents%20and%20Settings/PC_KOBSBY_003/Local%20Settings/Temporary%20Internet%20Files/Content.IE5/WZ67UD2L/DATA/BSC%202011/SHARED/Clients/I-L/KEBD/Quarter%202002/Q4-2002-c.xls'#$GeneralInfo.$W$8"</definedName>
    <definedName name="__PPH25" localSheetId="0">#REF!</definedName>
    <definedName name="__PPH25" localSheetId="1">#REF!</definedName>
    <definedName name="__PPH25">#REF!</definedName>
    <definedName name="__PPH25_3">"$#REF!.#REF!#REF!"</definedName>
    <definedName name="__PPN1" localSheetId="0">#REF!</definedName>
    <definedName name="__PPN1" localSheetId="1">#REF!</definedName>
    <definedName name="__PPN1">#REF!</definedName>
    <definedName name="__PPN2" localSheetId="0">#REF!</definedName>
    <definedName name="__PPN2" localSheetId="1">#REF!</definedName>
    <definedName name="__PPN2">#REF!</definedName>
    <definedName name="__PUR2" localSheetId="0">#REF!</definedName>
    <definedName name="__PUR2">#REF!</definedName>
    <definedName name="__PUR6" localSheetId="0">{#N/A,#N/A,FALSE,"Sheet2"}</definedName>
    <definedName name="__PUR6" localSheetId="1">{#N/A,#N/A,FALSE,"Sheet2"}</definedName>
    <definedName name="__PUR6" localSheetId="7">{#N/A,#N/A,FALSE,"Sheet2"}</definedName>
    <definedName name="__PUR6">{#N/A,#N/A,FALSE,"Sheet2"}</definedName>
    <definedName name="__QUY3" localSheetId="0">{#N/A,#N/A,FALSE,"Sheet2"}</definedName>
    <definedName name="__QUY3" localSheetId="1">{#N/A,#N/A,FALSE,"Sheet2"}</definedName>
    <definedName name="__QUY3" localSheetId="7">{#N/A,#N/A,FALSE,"Sheet2"}</definedName>
    <definedName name="__QUY3">{#N/A,#N/A,FALSE,"Sheet2"}</definedName>
    <definedName name="__QUY4" localSheetId="0">{"'Sheet1'!$L$16"}</definedName>
    <definedName name="__QUY4" localSheetId="1">{"'Sheet1'!$L$16"}</definedName>
    <definedName name="__QUY4" localSheetId="7">{"'Sheet1'!$L$16"}</definedName>
    <definedName name="__QUY4">{"'Sheet1'!$L$16"}</definedName>
    <definedName name="__REF1">#REF!</definedName>
    <definedName name="__ref2" localSheetId="0">#REF!</definedName>
    <definedName name="__ref2">#REF!</definedName>
    <definedName name="__RET06" localSheetId="0">#REF!</definedName>
    <definedName name="__RET06" localSheetId="1">#REF!</definedName>
    <definedName name="__RET06">#REF!</definedName>
    <definedName name="__RIC047" localSheetId="0">#REF!</definedName>
    <definedName name="__RIC047">#REF!</definedName>
    <definedName name="__RIC220" localSheetId="0">#REF!</definedName>
    <definedName name="__RIC220">#REF!</definedName>
    <definedName name="__RIC240" localSheetId="0">#REF!</definedName>
    <definedName name="__RIC240">#REF!</definedName>
    <definedName name="__RIC291" localSheetId="0">#REF!</definedName>
    <definedName name="__RIC291">#REF!</definedName>
    <definedName name="__RIC292" localSheetId="0">#REF!</definedName>
    <definedName name="__RIC292">#REF!</definedName>
    <definedName name="__RIC372" localSheetId="0">#REF!</definedName>
    <definedName name="__RIC372">#REF!</definedName>
    <definedName name="__RIC401" localSheetId="0">#REF!</definedName>
    <definedName name="__RIC401">#REF!</definedName>
    <definedName name="__RIC402" localSheetId="0">#REF!</definedName>
    <definedName name="__RIC402">#REF!</definedName>
    <definedName name="__RIC607" localSheetId="0">#REF!</definedName>
    <definedName name="__RIC607">#REF!</definedName>
    <definedName name="__RIC663" localSheetId="0">#REF!</definedName>
    <definedName name="__RIC663">#REF!</definedName>
    <definedName name="__RIC707" localSheetId="0">#REF!</definedName>
    <definedName name="__RIC707">#REF!</definedName>
    <definedName name="__RIC865" localSheetId="0">#REF!</definedName>
    <definedName name="__RIC865">#REF!</definedName>
    <definedName name="__RIC866" localSheetId="0">#REF!</definedName>
    <definedName name="__RIC866">#REF!</definedName>
    <definedName name="__RIC902" localSheetId="0">#REF!</definedName>
    <definedName name="__RIC902">#REF!</definedName>
    <definedName name="__RIC904" localSheetId="0">#REF!</definedName>
    <definedName name="__RIC904">#REF!</definedName>
    <definedName name="__RIC918" localSheetId="0">#REF!</definedName>
    <definedName name="__RIC918">#REF!</definedName>
    <definedName name="__rot2" localSheetId="0">#REF!</definedName>
    <definedName name="__rot2" localSheetId="1">#REF!</definedName>
    <definedName name="__rot2">#REF!</definedName>
    <definedName name="__row1">"#N/A"</definedName>
    <definedName name="__row2">"#N/A"</definedName>
    <definedName name="__row3">"#N/A"</definedName>
    <definedName name="__RR1">#REF!</definedName>
    <definedName name="__RRR4" localSheetId="0">#REF!</definedName>
    <definedName name="__RRR4" localSheetId="1">#REF!</definedName>
    <definedName name="__RRR4">#REF!</definedName>
    <definedName name="__Sat27" localSheetId="0">#REF!</definedName>
    <definedName name="__Sat27">#REF!</definedName>
    <definedName name="__Sat6" localSheetId="0">#REF!</definedName>
    <definedName name="__Sat6">#REF!</definedName>
    <definedName name="__sc1" localSheetId="0">#REF!</definedName>
    <definedName name="__sc1">#REF!</definedName>
    <definedName name="__SC2" localSheetId="0">#REF!</definedName>
    <definedName name="__SC2">#REF!</definedName>
    <definedName name="__sc3" localSheetId="0">#REF!</definedName>
    <definedName name="__sc3">#REF!</definedName>
    <definedName name="__SCL4" localSheetId="0">{"'Sheet1'!$L$16"}</definedName>
    <definedName name="__SCL4" localSheetId="1">{"'Sheet1'!$L$16"}</definedName>
    <definedName name="__SCL4" localSheetId="7">{"'Sheet1'!$L$16"}</definedName>
    <definedName name="__SCL4">{"'Sheet1'!$L$16"}</definedName>
    <definedName name="__shared_6_0_0" localSheetId="0">SUM(#REF!)</definedName>
    <definedName name="__shared_6_0_0">SUM(#REF!)</definedName>
    <definedName name="__slg1" localSheetId="0">#REF!</definedName>
    <definedName name="__slg1">#REF!</definedName>
    <definedName name="__slg2" localSheetId="0">#REF!</definedName>
    <definedName name="__slg2">#REF!</definedName>
    <definedName name="__slg3" localSheetId="0">#REF!</definedName>
    <definedName name="__slg3">#REF!</definedName>
    <definedName name="__slg4" localSheetId="0">#REF!</definedName>
    <definedName name="__slg4">#REF!</definedName>
    <definedName name="__slg5" localSheetId="0">#REF!</definedName>
    <definedName name="__slg5">#REF!</definedName>
    <definedName name="__slg6" localSheetId="0">#REF!</definedName>
    <definedName name="__slg6">#REF!</definedName>
    <definedName name="__sto10" localSheetId="0">#REF!</definedName>
    <definedName name="__sto10">#REF!</definedName>
    <definedName name="__sto11" localSheetId="0">#REF!</definedName>
    <definedName name="__sto11">#REF!</definedName>
    <definedName name="__sum1" localSheetId="0">#REF!</definedName>
    <definedName name="__sum1">#REF!</definedName>
    <definedName name="__SUM2" localSheetId="0">#REF!</definedName>
    <definedName name="__SUM2">#REF!</definedName>
    <definedName name="__T01" localSheetId="0" hidden="1">#REF!</definedName>
    <definedName name="__T01" hidden="1">#REF!</definedName>
    <definedName name="__t1" localSheetId="0">{"'Sheet1'!$L$16"}</definedName>
    <definedName name="__t1" localSheetId="1">{"'Sheet1'!$L$16"}</definedName>
    <definedName name="__t1" localSheetId="7">{"'Sheet1'!$L$16"}</definedName>
    <definedName name="__t1">{"'Sheet1'!$L$16"}</definedName>
    <definedName name="__T10" localSheetId="0">{"'Sheet1'!$L$16"}</definedName>
    <definedName name="__T10" localSheetId="1">{"'Sheet1'!$L$16"}</definedName>
    <definedName name="__T10" localSheetId="7">{"'Sheet1'!$L$16"}</definedName>
    <definedName name="__T10">{"'Sheet1'!$L$16"}</definedName>
    <definedName name="__T3" localSheetId="0">{"'Sheet1'!$L$16"}</definedName>
    <definedName name="__T3" localSheetId="1">{"'Sheet1'!$L$16"}</definedName>
    <definedName name="__T3" localSheetId="7">{"'Sheet1'!$L$16"}</definedName>
    <definedName name="__T3">{"'Sheet1'!$L$16"}</definedName>
    <definedName name="__T4" localSheetId="0">{"'Sheet1'!$L$16"}</definedName>
    <definedName name="__T4" localSheetId="1">{"'Sheet1'!$L$16"}</definedName>
    <definedName name="__T4" localSheetId="7">{"'Sheet1'!$L$16"}</definedName>
    <definedName name="__T4">{"'Sheet1'!$L$16"}</definedName>
    <definedName name="__t5" localSheetId="0">{"'Sheet1'!$L$16"}</definedName>
    <definedName name="__t5" localSheetId="1">{"'Sheet1'!$L$16"}</definedName>
    <definedName name="__t5" localSheetId="7">{"'Sheet1'!$L$16"}</definedName>
    <definedName name="__t5">{"'Sheet1'!$L$16"}</definedName>
    <definedName name="__TB01">#REF!</definedName>
    <definedName name="__TB02" localSheetId="0">#REF!</definedName>
    <definedName name="__TB02">#REF!</definedName>
    <definedName name="__TB0902" localSheetId="0">#REF!</definedName>
    <definedName name="__TB0902">#REF!</definedName>
    <definedName name="__TB2002" localSheetId="0">#REF!</definedName>
    <definedName name="__TB2002">#REF!</definedName>
    <definedName name="__tg427" localSheetId="0">#REF!</definedName>
    <definedName name="__tg427">#REF!</definedName>
    <definedName name="__TH20" localSheetId="0">#REF!</definedName>
    <definedName name="__TH20">#REF!</definedName>
    <definedName name="__tig" localSheetId="0">#REF!</definedName>
    <definedName name="__tig" localSheetId="1">#REF!</definedName>
    <definedName name="__tig">#REF!</definedName>
    <definedName name="__tj1" localSheetId="0">#REF!</definedName>
    <definedName name="__tj1" localSheetId="1">#REF!</definedName>
    <definedName name="__tj1">#REF!</definedName>
    <definedName name="__tj2" localSheetId="0">#REF!</definedName>
    <definedName name="__tj2" localSheetId="1">#REF!</definedName>
    <definedName name="__tj2">#REF!</definedName>
    <definedName name="__tj3" localSheetId="0">#REF!</definedName>
    <definedName name="__tj3" localSheetId="1">#REF!</definedName>
    <definedName name="__tj3">#REF!</definedName>
    <definedName name="__tj4" localSheetId="0">#REF!</definedName>
    <definedName name="__tj4">#REF!</definedName>
    <definedName name="__tk1010" localSheetId="0">#REF!</definedName>
    <definedName name="__tk1010">#REF!</definedName>
    <definedName name="__tk1053" localSheetId="0">#REF!</definedName>
    <definedName name="__tk1053">#REF!</definedName>
    <definedName name="__tk1096" localSheetId="0">#REF!</definedName>
    <definedName name="__tk1096">#REF!</definedName>
    <definedName name="__tk1111" localSheetId="0">#REF!</definedName>
    <definedName name="__tk1111">#REF!</definedName>
    <definedName name="__tk1112" localSheetId="0">#REF!</definedName>
    <definedName name="__tk1112">#REF!</definedName>
    <definedName name="__tk1128" localSheetId="0">#REF!</definedName>
    <definedName name="__tk1128">#REF!</definedName>
    <definedName name="__tk1139" localSheetId="0">#REF!</definedName>
    <definedName name="__tk1139">#REF!</definedName>
    <definedName name="__tk131" localSheetId="0">#REF!</definedName>
    <definedName name="__tk131">#REF!</definedName>
    <definedName name="__tk1321" localSheetId="0">#REF!</definedName>
    <definedName name="__tk1321">#REF!</definedName>
    <definedName name="__tk1331" localSheetId="0">#REF!</definedName>
    <definedName name="__tk1331">#REF!</definedName>
    <definedName name="__tk139" localSheetId="0">#REF!</definedName>
    <definedName name="__tk139">#REF!</definedName>
    <definedName name="__tk141" localSheetId="0">#REF!</definedName>
    <definedName name="__tk141">#REF!</definedName>
    <definedName name="__tk142" localSheetId="0">#REF!</definedName>
    <definedName name="__tk142">#REF!</definedName>
    <definedName name="__tk144" localSheetId="0">#REF!</definedName>
    <definedName name="__tk144">#REF!</definedName>
    <definedName name="__tk1463" localSheetId="0">#REF!</definedName>
    <definedName name="__tk1463">#REF!</definedName>
    <definedName name="__tk152" localSheetId="0">#REF!</definedName>
    <definedName name="__tk152">#REF!</definedName>
    <definedName name="__tk153" localSheetId="0">#REF!</definedName>
    <definedName name="__tk153">#REF!</definedName>
    <definedName name="__tk1538" localSheetId="0">#REF!</definedName>
    <definedName name="__tk1538">#REF!</definedName>
    <definedName name="__tk154" localSheetId="0">#REF!</definedName>
    <definedName name="__tk154">#REF!</definedName>
    <definedName name="__tk155" localSheetId="0">#REF!</definedName>
    <definedName name="__tk155">#REF!</definedName>
    <definedName name="__tk159" localSheetId="0">#REF!</definedName>
    <definedName name="__tk159">#REF!</definedName>
    <definedName name="__tk1613" localSheetId="0">#REF!</definedName>
    <definedName name="__tk1613">#REF!</definedName>
    <definedName name="__tk1658" localSheetId="0">#REF!</definedName>
    <definedName name="__tk1658">#REF!</definedName>
    <definedName name="__tk1778" localSheetId="0">#REF!</definedName>
    <definedName name="__tk1778">#REF!</definedName>
    <definedName name="__tk1794" localSheetId="0">#REF!</definedName>
    <definedName name="__tk1794">#REF!</definedName>
    <definedName name="__tk1805" localSheetId="0">#REF!</definedName>
    <definedName name="__tk1805">#REF!</definedName>
    <definedName name="__tk1834" localSheetId="0">#REF!</definedName>
    <definedName name="__tk1834">#REF!</definedName>
    <definedName name="__tk1983" localSheetId="0">#REF!</definedName>
    <definedName name="__tk1983">#REF!</definedName>
    <definedName name="__tk2023" localSheetId="0">#REF!</definedName>
    <definedName name="__tk2023">#REF!</definedName>
    <definedName name="__tk2066" localSheetId="0">#REF!</definedName>
    <definedName name="__tk2066">#REF!</definedName>
    <definedName name="__tk2069" localSheetId="0">#REF!</definedName>
    <definedName name="__tk2069">#REF!</definedName>
    <definedName name="__tk214" localSheetId="0">#REF!</definedName>
    <definedName name="__tk214">#REF!</definedName>
    <definedName name="__tk2174" localSheetId="0">#REF!</definedName>
    <definedName name="__tk2174">#REF!</definedName>
    <definedName name="__tk2266" localSheetId="0">#REF!</definedName>
    <definedName name="__tk2266">#REF!</definedName>
    <definedName name="__tk2267" localSheetId="0">#REF!</definedName>
    <definedName name="__tk2267">#REF!</definedName>
    <definedName name="__tk2366" localSheetId="0">#REF!</definedName>
    <definedName name="__tk2366">#REF!</definedName>
    <definedName name="__tk237" localSheetId="0">#REF!</definedName>
    <definedName name="__tk237">#REF!</definedName>
    <definedName name="__tk2373" localSheetId="0">#REF!</definedName>
    <definedName name="__tk2373">#REF!</definedName>
    <definedName name="__tk2519" localSheetId="0">#REF!</definedName>
    <definedName name="__tk2519">#REF!</definedName>
    <definedName name="__tk2542" localSheetId="0">#REF!</definedName>
    <definedName name="__tk2542">#REF!</definedName>
    <definedName name="__tk2642" localSheetId="0">#REF!</definedName>
    <definedName name="__tk2642">#REF!</definedName>
    <definedName name="__tk2693" localSheetId="0">#REF!</definedName>
    <definedName name="__tk2693">#REF!</definedName>
    <definedName name="__tk2805" localSheetId="0">#REF!</definedName>
    <definedName name="__tk2805">#REF!</definedName>
    <definedName name="__tk2871" localSheetId="0">#REF!</definedName>
    <definedName name="__tk2871">#REF!</definedName>
    <definedName name="__tk3074" localSheetId="0">#REF!</definedName>
    <definedName name="__tk3074">#REF!</definedName>
    <definedName name="__tk3075" localSheetId="0">#REF!</definedName>
    <definedName name="__tk3075">#REF!</definedName>
    <definedName name="__tk3076" localSheetId="0">#REF!</definedName>
    <definedName name="__tk3076">#REF!</definedName>
    <definedName name="__tk3079" localSheetId="0">#REF!</definedName>
    <definedName name="__tk3079">#REF!</definedName>
    <definedName name="__tk3121" localSheetId="0">#REF!</definedName>
    <definedName name="__tk3121">#REF!</definedName>
    <definedName name="__tk3176" localSheetId="0">#REF!</definedName>
    <definedName name="__tk3176">#REF!</definedName>
    <definedName name="__tk3209" localSheetId="0">#REF!</definedName>
    <definedName name="__tk3209">#REF!</definedName>
    <definedName name="__tk3331" localSheetId="0">#REF!</definedName>
    <definedName name="__tk3331">#REF!</definedName>
    <definedName name="__tk3337" localSheetId="0">#REF!</definedName>
    <definedName name="__tk3337">#REF!</definedName>
    <definedName name="__tk334" localSheetId="0">#REF!</definedName>
    <definedName name="__tk334">#REF!</definedName>
    <definedName name="__tk335" localSheetId="0">#REF!</definedName>
    <definedName name="__tk335">#REF!</definedName>
    <definedName name="__tk336" localSheetId="0">#REF!</definedName>
    <definedName name="__tk336">#REF!</definedName>
    <definedName name="__tk3382" localSheetId="0">#REF!</definedName>
    <definedName name="__tk3382">#REF!</definedName>
    <definedName name="__tk3384" localSheetId="0">#REF!</definedName>
    <definedName name="__tk3384">#REF!</definedName>
    <definedName name="__tk341" localSheetId="0">#REF!</definedName>
    <definedName name="__tk341">#REF!</definedName>
    <definedName name="__tk344" localSheetId="0">#REF!</definedName>
    <definedName name="__tk344">#REF!</definedName>
    <definedName name="__tk3451" localSheetId="0">#REF!</definedName>
    <definedName name="__tk3451">#REF!</definedName>
    <definedName name="__tk3466" localSheetId="0">#REF!</definedName>
    <definedName name="__tk3466">#REF!</definedName>
    <definedName name="__tk3534" localSheetId="0">#REF!</definedName>
    <definedName name="__tk3534">#REF!</definedName>
    <definedName name="__tk3744" localSheetId="0">#REF!</definedName>
    <definedName name="__tk3744">#REF!</definedName>
    <definedName name="__tk3755" localSheetId="0">#REF!</definedName>
    <definedName name="__tk3755">#REF!</definedName>
    <definedName name="__tk3795" localSheetId="0">#REF!</definedName>
    <definedName name="__tk3795">#REF!</definedName>
    <definedName name="__tk3817" localSheetId="0">#REF!</definedName>
    <definedName name="__tk3817">#REF!</definedName>
    <definedName name="__tk4049" localSheetId="0">#REF!</definedName>
    <definedName name="__tk4049">#REF!</definedName>
    <definedName name="__tk4117" localSheetId="0">#REF!</definedName>
    <definedName name="__tk4117">#REF!</definedName>
    <definedName name="__tk4122" localSheetId="0">#REF!</definedName>
    <definedName name="__tk4122">#REF!</definedName>
    <definedName name="__tk413" localSheetId="0">#REF!</definedName>
    <definedName name="__tk413">#REF!</definedName>
    <definedName name="__tk4211" localSheetId="0">#REF!</definedName>
    <definedName name="__tk4211">#REF!</definedName>
    <definedName name="__tk4212" localSheetId="0">#REF!</definedName>
    <definedName name="__tk4212">#REF!</definedName>
    <definedName name="__tk4254" localSheetId="0">#REF!</definedName>
    <definedName name="__tk4254">#REF!</definedName>
    <definedName name="__tk4328" localSheetId="0">#REF!</definedName>
    <definedName name="__tk4328">#REF!</definedName>
    <definedName name="__tk4414" localSheetId="0">#REF!</definedName>
    <definedName name="__tk4414">#REF!</definedName>
    <definedName name="__tk4415" localSheetId="0">#REF!</definedName>
    <definedName name="__tk4415">#REF!</definedName>
    <definedName name="__tk4536" localSheetId="0">#REF!</definedName>
    <definedName name="__tk4536">#REF!</definedName>
    <definedName name="__tk4638" localSheetId="0">#REF!</definedName>
    <definedName name="__tk4638">#REF!</definedName>
    <definedName name="__tk4677" localSheetId="0">#REF!</definedName>
    <definedName name="__tk4677">#REF!</definedName>
    <definedName name="__tk4685" localSheetId="0">#REF!</definedName>
    <definedName name="__tk4685">#REF!</definedName>
    <definedName name="__tk481" localSheetId="0">#REF!</definedName>
    <definedName name="__tk481">#REF!</definedName>
    <definedName name="__tk4833" localSheetId="0">#REF!</definedName>
    <definedName name="__tk4833">#REF!</definedName>
    <definedName name="__tk485" localSheetId="0">#REF!</definedName>
    <definedName name="__tk485">#REF!</definedName>
    <definedName name="__tk4936" localSheetId="0">#REF!</definedName>
    <definedName name="__tk4936">#REF!</definedName>
    <definedName name="__tk4958" localSheetId="0">#REF!</definedName>
    <definedName name="__tk4958">#REF!</definedName>
    <definedName name="__tk501" localSheetId="0">#REF!</definedName>
    <definedName name="__tk501">#REF!</definedName>
    <definedName name="__tk5035" localSheetId="0">#REF!</definedName>
    <definedName name="__tk5035">#REF!</definedName>
    <definedName name="__tk5036" localSheetId="0">#REF!</definedName>
    <definedName name="__tk5036">#REF!</definedName>
    <definedName name="__tk5065" localSheetId="0">#REF!</definedName>
    <definedName name="__tk5065">#REF!</definedName>
    <definedName name="__tk511" localSheetId="0">#REF!</definedName>
    <definedName name="__tk511">#REF!</definedName>
    <definedName name="__tk5138" localSheetId="0">#REF!</definedName>
    <definedName name="__tk5138">#REF!</definedName>
    <definedName name="__tk5182" localSheetId="0">#REF!</definedName>
    <definedName name="__tk5182">#REF!</definedName>
    <definedName name="__tk5218" localSheetId="0">#REF!</definedName>
    <definedName name="__tk5218">#REF!</definedName>
    <definedName name="__tk5291" localSheetId="0">#REF!</definedName>
    <definedName name="__tk5291">#REF!</definedName>
    <definedName name="__tk5292" localSheetId="0">#REF!</definedName>
    <definedName name="__tk5292">#REF!</definedName>
    <definedName name="__tk553" localSheetId="0">#REF!</definedName>
    <definedName name="__tk553">#REF!</definedName>
    <definedName name="__tk5615" localSheetId="0">#REF!</definedName>
    <definedName name="__tk5615">#REF!</definedName>
    <definedName name="__tk5740" localSheetId="0">#REF!</definedName>
    <definedName name="__tk5740">#REF!</definedName>
    <definedName name="__tk5905" localSheetId="0">#REF!</definedName>
    <definedName name="__tk5905">#REF!</definedName>
    <definedName name="__tk5941" localSheetId="0">#REF!</definedName>
    <definedName name="__tk5941">#REF!</definedName>
    <definedName name="__tk5981" localSheetId="0">#REF!</definedName>
    <definedName name="__tk5981">#REF!</definedName>
    <definedName name="__tk6034" localSheetId="0">#REF!</definedName>
    <definedName name="__tk6034">#REF!</definedName>
    <definedName name="__tk6163" localSheetId="0">#REF!</definedName>
    <definedName name="__tk6163">#REF!</definedName>
    <definedName name="__tk621" localSheetId="0">#REF!</definedName>
    <definedName name="__tk621">#REF!</definedName>
    <definedName name="__tk627" localSheetId="0">#REF!</definedName>
    <definedName name="__tk627">#REF!</definedName>
    <definedName name="__tk63" localSheetId="0">#REF!</definedName>
    <definedName name="__tk63">#REF!</definedName>
    <definedName name="__tk632" localSheetId="0">#REF!</definedName>
    <definedName name="__tk632">#REF!</definedName>
    <definedName name="__tk641" localSheetId="0">#REF!</definedName>
    <definedName name="__tk641">#REF!</definedName>
    <definedName name="__tk642" localSheetId="0">#REF!</definedName>
    <definedName name="__tk642">#REF!</definedName>
    <definedName name="__tk711" localSheetId="0">#REF!</definedName>
    <definedName name="__tk711">#REF!</definedName>
    <definedName name="__tk721" localSheetId="0">#REF!</definedName>
    <definedName name="__tk721">#REF!</definedName>
    <definedName name="__tk811" localSheetId="0">#REF!</definedName>
    <definedName name="__tk811">#REF!</definedName>
    <definedName name="__tk821" localSheetId="0">#REF!</definedName>
    <definedName name="__tk821">#REF!</definedName>
    <definedName name="__tk89" localSheetId="0">#REF!</definedName>
    <definedName name="__tk89">#REF!</definedName>
    <definedName name="__tk90" localSheetId="0">#REF!</definedName>
    <definedName name="__tk90">#REF!</definedName>
    <definedName name="__tk911" localSheetId="0">#REF!</definedName>
    <definedName name="__tk911">#REF!</definedName>
    <definedName name="__tk971" localSheetId="0">#REF!</definedName>
    <definedName name="__tk971">#REF!</definedName>
    <definedName name="__TL1" localSheetId="0">#REF!</definedName>
    <definedName name="__TL1">#REF!</definedName>
    <definedName name="__TL2" localSheetId="0">#REF!</definedName>
    <definedName name="__TL2">#REF!</definedName>
    <definedName name="__TLA120" localSheetId="0">#REF!</definedName>
    <definedName name="__TLA120">#REF!</definedName>
    <definedName name="__TLA35" localSheetId="0">#REF!</definedName>
    <definedName name="__TLA35">#REF!</definedName>
    <definedName name="__TLA50" localSheetId="0">#REF!</definedName>
    <definedName name="__TLA50">#REF!</definedName>
    <definedName name="__TLA70" localSheetId="0">#REF!</definedName>
    <definedName name="__TLA70">#REF!</definedName>
    <definedName name="__TLA95" localSheetId="0">#REF!</definedName>
    <definedName name="__TLA95">#REF!</definedName>
    <definedName name="__TM02" localSheetId="0">#REF!</definedName>
    <definedName name="__TM02">#REF!</definedName>
    <definedName name="__TO1" localSheetId="0">#REF!</definedName>
    <definedName name="__TO1">#REF!</definedName>
    <definedName name="__TO12" localSheetId="0">#REF!</definedName>
    <definedName name="__TO12">#REF!</definedName>
    <definedName name="__TPM15" localSheetId="0">#REF!</definedName>
    <definedName name="__TPM15">#REF!</definedName>
    <definedName name="__TR1" localSheetId="0">#REF!</definedName>
    <definedName name="__TR1">#REF!</definedName>
    <definedName name="__TR2" localSheetId="0">#REF!</definedName>
    <definedName name="__TR2">#REF!</definedName>
    <definedName name="__TR3" localSheetId="0">#REF!</definedName>
    <definedName name="__TR3">#REF!</definedName>
    <definedName name="__TR4" localSheetId="0">#REF!</definedName>
    <definedName name="__TR4">#REF!</definedName>
    <definedName name="__TR5" localSheetId="0">#REF!</definedName>
    <definedName name="__TR5">#REF!</definedName>
    <definedName name="__TR6" localSheetId="0">#REF!</definedName>
    <definedName name="__TR6">#REF!</definedName>
    <definedName name="__TS2" localSheetId="0">#REF!</definedName>
    <definedName name="__TS2">#REF!</definedName>
    <definedName name="__TTM1" localSheetId="0">#REF!</definedName>
    <definedName name="__TTM1">#REF!</definedName>
    <definedName name="__TTM10" localSheetId="0">#REF!</definedName>
    <definedName name="__TTM10">#REF!</definedName>
    <definedName name="__TTM11" localSheetId="0">#REF!</definedName>
    <definedName name="__TTM11">#REF!</definedName>
    <definedName name="__TTM12" localSheetId="0">#REF!</definedName>
    <definedName name="__TTM12">#REF!</definedName>
    <definedName name="__TTM13" localSheetId="0">#REF!</definedName>
    <definedName name="__TTM13">#REF!</definedName>
    <definedName name="__TTM14" localSheetId="0">#REF!</definedName>
    <definedName name="__TTM14">#REF!</definedName>
    <definedName name="__TTM15" localSheetId="0">#REF!</definedName>
    <definedName name="__TTM15">#REF!</definedName>
    <definedName name="__TTM2" localSheetId="0">#REF!</definedName>
    <definedName name="__TTM2">#REF!</definedName>
    <definedName name="__TTM3" localSheetId="0">#REF!</definedName>
    <definedName name="__TTM3">#REF!</definedName>
    <definedName name="__TTM4" localSheetId="0">#REF!</definedName>
    <definedName name="__TTM4">#REF!</definedName>
    <definedName name="__TTM5" localSheetId="0">#REF!</definedName>
    <definedName name="__TTM5">#REF!</definedName>
    <definedName name="__TTM6" localSheetId="0">#REF!</definedName>
    <definedName name="__TTM6">#REF!</definedName>
    <definedName name="__TTM7" localSheetId="0">#REF!</definedName>
    <definedName name="__TTM7">#REF!</definedName>
    <definedName name="__TTM8" localSheetId="0">#REF!</definedName>
    <definedName name="__TTM8">#REF!</definedName>
    <definedName name="__TTM9" localSheetId="0">#REF!</definedName>
    <definedName name="__TTM9">#REF!</definedName>
    <definedName name="__u18" localSheetId="0">{"Tages_D",#N/A,FALSE,"Tagesbericht";"Tages_PL",#N/A,FALSE,"Tagesbericht"}</definedName>
    <definedName name="__u18" localSheetId="1">{"Tages_D",#N/A,FALSE,"Tagesbericht";"Tages_PL",#N/A,FALSE,"Tagesbericht"}</definedName>
    <definedName name="__u18" localSheetId="7">{"Tages_D",#N/A,FALSE,"Tagesbericht";"Tages_PL",#N/A,FALSE,"Tagesbericht"}</definedName>
    <definedName name="__u18">{"Tages_D",#N/A,FALSE,"Tagesbericht";"Tages_PL",#N/A,FALSE,"Tagesbericht"}</definedName>
    <definedName name="__u20" localSheetId="0">{"fleisch",#N/A,FALSE,"WG HK";"food",#N/A,FALSE,"WG HK";"hartwaren",#N/A,FALSE,"WG HK";"weichwaren",#N/A,FALSE,"WG HK"}</definedName>
    <definedName name="__u20" localSheetId="1">{"fleisch",#N/A,FALSE,"WG HK";"food",#N/A,FALSE,"WG HK";"hartwaren",#N/A,FALSE,"WG HK";"weichwaren",#N/A,FALSE,"WG HK"}</definedName>
    <definedName name="__u20" localSheetId="7">{"fleisch",#N/A,FALSE,"WG HK";"food",#N/A,FALSE,"WG HK";"hartwaren",#N/A,FALSE,"WG HK";"weichwaren",#N/A,FALSE,"WG HK"}</definedName>
    <definedName name="__u20">{"fleisch",#N/A,FALSE,"WG HK";"food",#N/A,FALSE,"WG HK";"hartwaren",#N/A,FALSE,"WG HK";"weichwaren",#N/A,FALSE,"WG HK"}</definedName>
    <definedName name="__vib01">"'file:///C:/Documents%20and%20Settings/PC_KOBSBY_003/Local%20Settings/Temporary%20Internet%20Files/Content.IE5/WZ67UD2L/DATA/BSC%202011/SHARED/Clients/I-L/KEBD/Quarter%202002/Q4-2002-c.xls'#$GeneralInfo.$L$111"</definedName>
    <definedName name="__vib01_3">"'file:///C:/Documents%20and%20Settings/PC_KOBSBY_003/Local%20Settings/Temporary%20Internet%20Files/Content.IE5/WZ67UD2L/DATA/BSC%202011/SHARED/Clients/I-L/KEBD/Quarter%202002/Q4-2002-c.xls'#$GeneralInfo.$L$111"</definedName>
    <definedName name="__vib02">"'file:///C:/Documents%20and%20Settings/PC_KOBSBY_003/Local%20Settings/Temporary%20Internet%20Files/Content.IE5/WZ67UD2L/DATA/BSC%202011/SHARED/Clients/I-L/KEBD/Quarter%202002/Q4-2002-c.xls'#$GeneralInfo.$L$112"</definedName>
    <definedName name="__vib02_3">"'file:///C:/Documents%20and%20Settings/PC_KOBSBY_003/Local%20Settings/Temporary%20Internet%20Files/Content.IE5/WZ67UD2L/DATA/BSC%202011/SHARED/Clients/I-L/KEBD/Quarter%202002/Q4-2002-c.xls'#$GeneralInfo.$L$112"</definedName>
    <definedName name="__vib03">"'file:///C:/Documents%20and%20Settings/PC_KOBSBY_003/Local%20Settings/Temporary%20Internet%20Files/Content.IE5/WZ67UD2L/DATA/BSC%202011/SHARED/Clients/I-L/KEBD/Quarter%202002/Q4-2002-c.xls'#$GeneralInfo.$L$113"</definedName>
    <definedName name="__vib03_3">"'file:///C:/Documents%20and%20Settings/PC_KOBSBY_003/Local%20Settings/Temporary%20Internet%20Files/Content.IE5/WZ67UD2L/DATA/BSC%202011/SHARED/Clients/I-L/KEBD/Quarter%202002/Q4-2002-c.xls'#$GeneralInfo.$L$113"</definedName>
    <definedName name="__vib04">"'file:///C:/Documents%20and%20Settings/PC_KOBSBY_003/Local%20Settings/Temporary%20Internet%20Files/Content.IE5/WZ67UD2L/DATA/BSC%202011/SHARED/Clients/I-L/KEBD/Quarter%202002/Q4-2002-c.xls'#$GeneralInfo.$L$114"</definedName>
    <definedName name="__vib04_3">"'file:///C:/Documents%20and%20Settings/PC_KOBSBY_003/Local%20Settings/Temporary%20Internet%20Files/Content.IE5/WZ67UD2L/DATA/BSC%202011/SHARED/Clients/I-L/KEBD/Quarter%202002/Q4-2002-c.xls'#$GeneralInfo.$L$114"</definedName>
    <definedName name="__vib05">"'file:///C:/Documents%20and%20Settings/PC_KOBSBY_003/Local%20Settings/Temporary%20Internet%20Files/Content.IE5/WZ67UD2L/DATA/BSC%202011/SHARED/Clients/I-L/KEBD/Quarter%202002/Q4-2002-c.xls'#$GeneralInfo.$L$115"</definedName>
    <definedName name="__vib05_3">"'file:///C:/Documents%20and%20Settings/PC_KOBSBY_003/Local%20Settings/Temporary%20Internet%20Files/Content.IE5/WZ67UD2L/DATA/BSC%202011/SHARED/Clients/I-L/KEBD/Quarter%202002/Q4-2002-c.xls'#$GeneralInfo.$L$115"</definedName>
    <definedName name="__vib06">"'file:///C:/Documents%20and%20Settings/PC_KOBSBY_003/Local%20Settings/Temporary%20Internet%20Files/Content.IE5/WZ67UD2L/DATA/BSC%202011/SHARED/Clients/I-L/KEBD/Quarter%202002/Q4-2002-c.xls'#$GeneralInfo.$L$116"</definedName>
    <definedName name="__vib06_3">"'file:///C:/Documents%20and%20Settings/PC_KOBSBY_003/Local%20Settings/Temporary%20Internet%20Files/Content.IE5/WZ67UD2L/DATA/BSC%202011/SHARED/Clients/I-L/KEBD/Quarter%202002/Q4-2002-c.xls'#$GeneralInfo.$L$116"</definedName>
    <definedName name="__vib07">"'file:///C:/Documents%20and%20Settings/PC_KOBSBY_003/Local%20Settings/Temporary%20Internet%20Files/Content.IE5/WZ67UD2L/DATA/BSC%202011/SHARED/Clients/I-L/KEBD/Quarter%202002/Q4-2002-c.xls'#$GeneralInfo.$L$117"</definedName>
    <definedName name="__vib07_3">"'file:///C:/Documents%20and%20Settings/PC_KOBSBY_003/Local%20Settings/Temporary%20Internet%20Files/Content.IE5/WZ67UD2L/DATA/BSC%202011/SHARED/Clients/I-L/KEBD/Quarter%202002/Q4-2002-c.xls'#$GeneralInfo.$L$117"</definedName>
    <definedName name="__W1" localSheetId="0">#REF!</definedName>
    <definedName name="__W1" localSheetId="1">#REF!</definedName>
    <definedName name="__W1">#REF!</definedName>
    <definedName name="__w5" localSheetId="0" hidden="1">#REF!</definedName>
    <definedName name="__w5" hidden="1">#REF!</definedName>
    <definedName name="__wbs1" localSheetId="0">#REF!</definedName>
    <definedName name="__wbs1" localSheetId="1">#REF!</definedName>
    <definedName name="__wbs1">#REF!</definedName>
    <definedName name="__wbs2" localSheetId="0">#REF!</definedName>
    <definedName name="__wbs2" localSheetId="1">#REF!</definedName>
    <definedName name="__wbs2">#REF!</definedName>
    <definedName name="__WDA1" localSheetId="0">#REF!</definedName>
    <definedName name="__WDA1">#REF!</definedName>
    <definedName name="__WDA2" localSheetId="0">#REF!</definedName>
    <definedName name="__WDA2">#REF!</definedName>
    <definedName name="__WDA3" localSheetId="0">#REF!</definedName>
    <definedName name="__WDA3">#REF!</definedName>
    <definedName name="__WDB1" localSheetId="0">#REF!</definedName>
    <definedName name="__WDB1">#REF!</definedName>
    <definedName name="__WDC1" localSheetId="0">#REF!</definedName>
    <definedName name="__WDC1">#REF!</definedName>
    <definedName name="__WIR1">#N/A</definedName>
    <definedName name="__WTB01" localSheetId="0">#REF!</definedName>
    <definedName name="__WTB01" localSheetId="1">#REF!</definedName>
    <definedName name="__WTB01">#REF!</definedName>
    <definedName name="__WW2" localSheetId="0">{"'Sheet1'!$L$16"}</definedName>
    <definedName name="__WW2" localSheetId="1">{"'Sheet1'!$L$16"}</definedName>
    <definedName name="__WW2" localSheetId="7">{"'Sheet1'!$L$16"}</definedName>
    <definedName name="__WW2">{"'Sheet1'!$L$16"}</definedName>
    <definedName name="__xlcn.WorksheetConnection_Book2Table11" localSheetId="0" hidden="1">#REF!</definedName>
    <definedName name="__xlcn.WorksheetConnection_Book2Table11" hidden="1">#REF!</definedName>
    <definedName name="__xlcn.WorksheetConnection_KPIatauSLAB15B171" localSheetId="0">#REF!</definedName>
    <definedName name="__xlcn.WorksheetConnection_KPIatauSLAB15B171" localSheetId="1">#REF!</definedName>
    <definedName name="__xlcn.WorksheetConnection_KPIatauSLAB15B171">#REF!</definedName>
    <definedName name="__xlcn.WorksheetConnection_TurnoverRateCountry.xlsxTable11" localSheetId="0" hidden="1">#REF!</definedName>
    <definedName name="__xlcn.WorksheetConnection_TurnoverRateCountry.xlsxTable11" hidden="1">#REF!</definedName>
    <definedName name="__xlcn.WorksheetConnection_TurnoverRatePMA.xlsxTable1" localSheetId="0" hidden="1">#REF!</definedName>
    <definedName name="__xlcn.WorksheetConnection_TurnoverRatePMA.xlsxTable1" hidden="1">#REF!</definedName>
    <definedName name="__xlcn.WorksheetConnection_TurnoverRateRKI.xlsxTable1" localSheetId="0" hidden="1">#REF!</definedName>
    <definedName name="__xlcn.WorksheetConnection_TurnoverRateRKI.xlsxTable1" hidden="1">#REF!</definedName>
    <definedName name="__xlfn.BAHTTEXT">#NAME?</definedName>
    <definedName name="__xlfn_AVERAGEIF">#N/A</definedName>
    <definedName name="__xlfn_BAHTTEXT" localSheetId="0">#REF!</definedName>
    <definedName name="__xlfn_BAHTTEXT" localSheetId="1">#REF!</definedName>
    <definedName name="__xlfn_BAHTTEXT">#REF!</definedName>
    <definedName name="__xlfn_IFERROR" localSheetId="0">#REF!</definedName>
    <definedName name="__xlfn_IFERROR" localSheetId="1">#REF!</definedName>
    <definedName name="__xlfn_IFERROR">#REF!</definedName>
    <definedName name="__xlfn_SUMIFS" localSheetId="0">#REF!</definedName>
    <definedName name="__xlfn_SUMIFS" localSheetId="1">#REF!</definedName>
    <definedName name="__xlfn_SUMIFS">#REF!</definedName>
    <definedName name="__xlnm._FilterDatabase">"#N/A"</definedName>
    <definedName name="__xlnm._FilterDatabase_2" localSheetId="0">#REF!</definedName>
    <definedName name="__xlnm._FilterDatabase_2" localSheetId="1">#REF!</definedName>
    <definedName name="__xlnm._FilterDatabase_2">#REF!</definedName>
    <definedName name="__xlnm.Database">"#N/A"</definedName>
    <definedName name="__xlnm.Print_Area_1">"$#REF!.$A$1:$R$62"</definedName>
    <definedName name="__xlnm.Print_Area_2">"$#REF!.$A$1:$Q$62"</definedName>
    <definedName name="__xlnm.Print_Area_3" localSheetId="0">#REF!</definedName>
    <definedName name="__xlnm.Print_Area_3" localSheetId="1">#REF!</definedName>
    <definedName name="__xlnm.Print_Area_3">#REF!</definedName>
    <definedName name="__xlnm.Print_Titles_1">"$#REF!.$A$1:$AMJ$5"</definedName>
    <definedName name="__xlnm.Print_Titles_2">"$#REF!.$A$1:$AMJ$5"</definedName>
    <definedName name="__xlnm.Print_Titles_3" localSheetId="0">#REF!</definedName>
    <definedName name="__xlnm.Print_Titles_3" localSheetId="1">#REF!</definedName>
    <definedName name="__xlnm.Print_Titles_3">#REF!</definedName>
    <definedName name="__y6" localSheetId="0" hidden="1">#REF!</definedName>
    <definedName name="__y6" localSheetId="1" hidden="1">#REF!</definedName>
    <definedName name="__y6" hidden="1">#REF!</definedName>
    <definedName name="__YO31" localSheetId="0">#REF!</definedName>
    <definedName name="__YO31" localSheetId="1">#REF!</definedName>
    <definedName name="__YO31">#REF!</definedName>
    <definedName name="__ZZ28" localSheetId="0">#REF!</definedName>
    <definedName name="__ZZ28" localSheetId="1">#REF!</definedName>
    <definedName name="__ZZ28">#REF!</definedName>
    <definedName name="_0">"$#REF!.$#REF!$#REF!"</definedName>
    <definedName name="_0052538">"#N/A"</definedName>
    <definedName name="_0052541">"#N/A"</definedName>
    <definedName name="_0052542">"#N/A"</definedName>
    <definedName name="_0052543">"#REF!"</definedName>
    <definedName name="_0054549">"#N/A"</definedName>
    <definedName name="_0054550">"#N/A"</definedName>
    <definedName name="_0054555">"#N/A"</definedName>
    <definedName name="_01_01_99" localSheetId="0">#REF!</definedName>
    <definedName name="_01_01_99" localSheetId="1">#REF!</definedName>
    <definedName name="_01_01_99">#REF!</definedName>
    <definedName name="_01_02_99" localSheetId="0">#REF!</definedName>
    <definedName name="_01_02_99">#REF!</definedName>
    <definedName name="_01_03_99" localSheetId="0">#REF!</definedName>
    <definedName name="_01_03_99">#REF!</definedName>
    <definedName name="_01_04_99" localSheetId="0">#REF!</definedName>
    <definedName name="_01_04_99">#REF!</definedName>
    <definedName name="_01_05_99" localSheetId="0">#REF!</definedName>
    <definedName name="_01_05_99">#REF!</definedName>
    <definedName name="_01_06_99" localSheetId="0">#REF!</definedName>
    <definedName name="_01_06_99">#REF!</definedName>
    <definedName name="_01_07_99" localSheetId="0">#REF!</definedName>
    <definedName name="_01_07_99">#REF!</definedName>
    <definedName name="_01_08_1999" localSheetId="0">#REF!</definedName>
    <definedName name="_01_08_1999">#REF!</definedName>
    <definedName name="_01_11_2001">#N/A</definedName>
    <definedName name="_022043">"#REF!"</definedName>
    <definedName name="_022755">"#REF!"</definedName>
    <definedName name="_022756">"#REF!"</definedName>
    <definedName name="_025208">"#REF!"</definedName>
    <definedName name="_025209">"#REF!"</definedName>
    <definedName name="_029726">"#N/A"</definedName>
    <definedName name="_029728">"#N/A"</definedName>
    <definedName name="_029729">"#N/A"</definedName>
    <definedName name="_029802">"#N/A"</definedName>
    <definedName name="_029831">"#N/A"</definedName>
    <definedName name="_029832">"#N/A"</definedName>
    <definedName name="_029887">"#REF!"</definedName>
    <definedName name="_029889">"#REF!"</definedName>
    <definedName name="_029890">"#REF!"</definedName>
    <definedName name="_030642">"#N/A"</definedName>
    <definedName name="_030643">"#N/A"</definedName>
    <definedName name="_030644">"#N/A"</definedName>
    <definedName name="_030660">"#N/A"</definedName>
    <definedName name="_030867">"#N/A"</definedName>
    <definedName name="_030868">"#N/A"</definedName>
    <definedName name="_030869">"#N/A"</definedName>
    <definedName name="_030870">"#N/A"</definedName>
    <definedName name="_030871">"#N/A"</definedName>
    <definedName name="_030872">"#N/A"</definedName>
    <definedName name="_030873">"#N/A"</definedName>
    <definedName name="_030874">"#N/A"</definedName>
    <definedName name="_030875">"#N/A"</definedName>
    <definedName name="_031048">"#REF!"</definedName>
    <definedName name="_031596">"#N/A"</definedName>
    <definedName name="_031597">"#N/A"</definedName>
    <definedName name="_031598">"#N/A"</definedName>
    <definedName name="_031599">"#N/A"</definedName>
    <definedName name="_031600">"#N/A"</definedName>
    <definedName name="_031601">"#N/A"</definedName>
    <definedName name="_031602">"#N/A"</definedName>
    <definedName name="_031603">"#N/A"</definedName>
    <definedName name="_0359">#N/A</definedName>
    <definedName name="_05.6022">#REF!</definedName>
    <definedName name="_05.60221" localSheetId="0">#REF!</definedName>
    <definedName name="_05.60221" localSheetId="1">#REF!</definedName>
    <definedName name="_05.60221">#REF!</definedName>
    <definedName name="_1" localSheetId="0" hidden="1">#REF!</definedName>
    <definedName name="_1" localSheetId="1" hidden="1">#REF!</definedName>
    <definedName name="_1" hidden="1">#REF!</definedName>
    <definedName name="_1." localSheetId="0">#REF!</definedName>
    <definedName name="_1." localSheetId="1">#REF!</definedName>
    <definedName name="_1.">#REF!</definedName>
    <definedName name="_1._HỒ_CHÍ_MINH" localSheetId="0">#REF!</definedName>
    <definedName name="_1._HỒ_CHÍ_MINH">#REF!</definedName>
    <definedName name="_1.1" localSheetId="0">#REF!</definedName>
    <definedName name="_1.1">#REF!</definedName>
    <definedName name="_1_?" localSheetId="0">#REF!</definedName>
    <definedName name="_1_?">#REF!</definedName>
    <definedName name="_1______Excel_BuiltIn_Print_Area_1" localSheetId="0">#REF!</definedName>
    <definedName name="_1______Excel_BuiltIn_Print_Area_1">#REF!</definedName>
    <definedName name="_1___123Graph_ACHART_3" localSheetId="0">#REF!</definedName>
    <definedName name="_1___123Graph_ACHART_3">#REF!</definedName>
    <definedName name="_1___Excel_BuiltIn_Print_Area_1" localSheetId="0">#REF!</definedName>
    <definedName name="_1___Excel_BuiltIn_Print_Area_1">#REF!</definedName>
    <definedName name="_1___Excel_BuiltIn_Print_Area_1_10" localSheetId="0">#REF!</definedName>
    <definedName name="_1___Excel_BuiltIn_Print_Area_1_10">#REF!</definedName>
    <definedName name="_1___Excel_BuiltIn_Print_Area_2_1" localSheetId="0">#REF!</definedName>
    <definedName name="_1___Excel_BuiltIn_Print_Area_2_1">#REF!</definedName>
    <definedName name="_1__123Graph_ACHART_1" localSheetId="0" hidden="1">#REF!</definedName>
    <definedName name="_1__123Graph_ACHART_1" hidden="1">#REF!</definedName>
    <definedName name="_1__123Graph_ACHART_2" localSheetId="0" hidden="1">#REF!</definedName>
    <definedName name="_1__123Graph_ACHART_2" hidden="1">#REF!</definedName>
    <definedName name="_1__123Graph_Aｸﾞﾗﾌ_1" localSheetId="0">#REF!</definedName>
    <definedName name="_1__123Graph_Aｸﾞﾗﾌ_1">#REF!</definedName>
    <definedName name="_1__Excel_BuiltIn_Print_Area_1" localSheetId="0">#REF!</definedName>
    <definedName name="_1__Excel_BuiltIn_Print_Area_1">#REF!</definedName>
    <definedName name="_1__FDSAUDITLINK__" localSheetId="0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1__FDSAUDITLINK__" localSheetId="1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1__FDSAUDITLINK__" localSheetId="7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1__FDSAUDITLINK__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1_FDSAUDITLINK__1" localSheetId="0">{"fdsup://directions/FAT Viewer?action=UPDATE&amp;creator=factset&amp;DYN_ARGS=TRUE&amp;DOC_NAME=FAT:FQL_AUDITING_CLIENT_TEMPLATE.FAT&amp;display_string=Audit&amp;VAR:KEY=FGPUTAJKPU&amp;VAR:QUERY=RkZfTkVUX0RFQlQoUVRSLDAsLCwsVVNEKQ==&amp;WINDOW=FIRST_POPUP&amp;HEIGHT=450&amp;WIDTH=450&amp;START_MA","XIMIZED=FALSE&amp;VAR:CALENDAR=FIVEDAY&amp;VAR:SYMBOL=690461&amp;VAR:INDEX=0"}</definedName>
    <definedName name="_1_FDSAUDITLINK__1" localSheetId="1">{"fdsup://directions/FAT Viewer?action=UPDATE&amp;creator=factset&amp;DYN_ARGS=TRUE&amp;DOC_NAME=FAT:FQL_AUDITING_CLIENT_TEMPLATE.FAT&amp;display_string=Audit&amp;VAR:KEY=FGPUTAJKPU&amp;VAR:QUERY=RkZfTkVUX0RFQlQoUVRSLDAsLCwsVVNEKQ==&amp;WINDOW=FIRST_POPUP&amp;HEIGHT=450&amp;WIDTH=450&amp;START_MA","XIMIZED=FALSE&amp;VAR:CALENDAR=FIVEDAY&amp;VAR:SYMBOL=690461&amp;VAR:INDEX=0"}</definedName>
    <definedName name="_1_FDSAUDITLINK__1" localSheetId="7">{"fdsup://directions/FAT Viewer?action=UPDATE&amp;creator=factset&amp;DYN_ARGS=TRUE&amp;DOC_NAME=FAT:FQL_AUDITING_CLIENT_TEMPLATE.FAT&amp;display_string=Audit&amp;VAR:KEY=FGPUTAJKPU&amp;VAR:QUERY=RkZfTkVUX0RFQlQoUVRSLDAsLCwsVVNEKQ==&amp;WINDOW=FIRST_POPUP&amp;HEIGHT=450&amp;WIDTH=450&amp;START_MA","XIMIZED=FALSE&amp;VAR:CALENDAR=FIVEDAY&amp;VAR:SYMBOL=690461&amp;VAR:INDEX=0"}</definedName>
    <definedName name="_1_FDSAUDITLINK__1">{"fdsup://directions/FAT Viewer?action=UPDATE&amp;creator=factset&amp;DYN_ARGS=TRUE&amp;DOC_NAME=FAT:FQL_AUDITING_CLIENT_TEMPLATE.FAT&amp;display_string=Audit&amp;VAR:KEY=FGPUTAJKPU&amp;VAR:QUERY=RkZfTkVUX0RFQlQoUVRSLDAsLCwsVVNEKQ==&amp;WINDOW=FIRST_POPUP&amp;HEIGHT=450&amp;WIDTH=450&amp;START_MA","XIMIZED=FALSE&amp;VAR:CALENDAR=FIVEDAY&amp;VAR:SYMBOL=690461&amp;VAR:INDEX=0"}</definedName>
    <definedName name="_10" localSheetId="0">#REF!</definedName>
    <definedName name="_10" localSheetId="1">#REF!</definedName>
    <definedName name="_10">#REF!</definedName>
    <definedName name="_10___123Graph_ECHART_4" localSheetId="0">#REF!</definedName>
    <definedName name="_10___123Graph_ECHART_4">#REF!</definedName>
    <definedName name="_10___Excel_BuiltIn_Print_Area_4_1_4_1" localSheetId="0">#REF!</definedName>
    <definedName name="_10___Excel_BuiltIn_Print_Area_4_1_4_1">#REF!</definedName>
    <definedName name="_10__123Graph_ACHART_1" localSheetId="0">#REF!</definedName>
    <definedName name="_10__123Graph_ACHART_1">#REF!</definedName>
    <definedName name="_10__123Graph_ACHART_111" localSheetId="0">#REF!</definedName>
    <definedName name="_10__123Graph_ACHART_111">#REF!</definedName>
    <definedName name="_10__123Graph_ACHART_13" localSheetId="0" hidden="1">#REF!</definedName>
    <definedName name="_10__123Graph_ACHART_13" hidden="1">#REF!</definedName>
    <definedName name="_10__123Graph_ACHART_18" localSheetId="0" hidden="1">#REF!</definedName>
    <definedName name="_10__123Graph_ACHART_18" hidden="1">#REF!</definedName>
    <definedName name="_10__123Graph_BCHART_2" localSheetId="0">#REF!</definedName>
    <definedName name="_10__123Graph_BCHART_2">#REF!</definedName>
    <definedName name="_10__123Graph_CCHART_2" localSheetId="0">#REF!</definedName>
    <definedName name="_10__123Graph_CCHART_2">#REF!</definedName>
    <definedName name="_10__123Graph_DCHART_1" localSheetId="0">#REF!</definedName>
    <definedName name="_10__123Graph_DCHART_1">#REF!</definedName>
    <definedName name="_10__123Graph_Xｸﾞﾗﾌ_5" localSheetId="0">#REF!</definedName>
    <definedName name="_10__123Graph_Xｸﾞﾗﾌ_5">#REF!</definedName>
    <definedName name="_10__FDSAUDITLINK__" localSheetId="0">{"fdsup://Directions/FactSet Auditing Viewer?action=AUDIT_VALUE&amp;DB=129&amp;ID1=B01GZF&amp;VALUEID=01551&amp;SDATE=2008&amp;PERIODTYPE=ANN_STD&amp;window=popup_no_bar&amp;width=385&amp;height=120&amp;START_MAXIMIZED=FALSE&amp;creator=factset&amp;display_string=Audit"}</definedName>
    <definedName name="_10__FDSAUDITLINK__" localSheetId="1">{"fdsup://Directions/FactSet Auditing Viewer?action=AUDIT_VALUE&amp;DB=129&amp;ID1=B01GZF&amp;VALUEID=01551&amp;SDATE=2008&amp;PERIODTYPE=ANN_STD&amp;window=popup_no_bar&amp;width=385&amp;height=120&amp;START_MAXIMIZED=FALSE&amp;creator=factset&amp;display_string=Audit"}</definedName>
    <definedName name="_10__FDSAUDITLINK__" localSheetId="7">{"fdsup://Directions/FactSet Auditing Viewer?action=AUDIT_VALUE&amp;DB=129&amp;ID1=B01GZF&amp;VALUEID=01551&amp;SDATE=2008&amp;PERIODTYPE=ANN_STD&amp;window=popup_no_bar&amp;width=385&amp;height=120&amp;START_MAXIMIZED=FALSE&amp;creator=factset&amp;display_string=Audit"}</definedName>
    <definedName name="_10__FDSAUDITLINK__">{"fdsup://Directions/FactSet Auditing Viewer?action=AUDIT_VALUE&amp;DB=129&amp;ID1=B01GZF&amp;VALUEID=01551&amp;SDATE=2008&amp;PERIODTYPE=ANN_STD&amp;window=popup_no_bar&amp;width=385&amp;height=120&amp;START_MAXIMIZED=FALSE&amp;creator=factset&amp;display_string=Audit"}</definedName>
    <definedName name="_10_AChart">#REF!</definedName>
    <definedName name="_100__123Graph_XCHART_14" localSheetId="0" hidden="1">#REF!</definedName>
    <definedName name="_100__123Graph_XCHART_14" hidden="1">#REF!</definedName>
    <definedName name="_100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00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00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00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000__FDSAUDITLINK__" localSheetId="0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1000__FDSAUDITLINK__" localSheetId="1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1000__FDSAUDITLINK__" localSheetId="7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1000__FDSAUDITLINK__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1000A01" localSheetId="0">#REF!</definedName>
    <definedName name="_1000A01">#REF!</definedName>
    <definedName name="_1001__FDSAUDITLINK__" localSheetId="0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1001__FDSAUDITLINK__" localSheetId="1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1001__FDSAUDITLINK__" localSheetId="7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1001__FDSAUDITLINK__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1002__FDSAUDITLINK__" localSheetId="0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1002__FDSAUDITLINK__" localSheetId="1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1002__FDSAUDITLINK__" localSheetId="7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1002__FDSAUDITLINK__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1003__FDSAUDITLINK__" localSheetId="0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03__FDSAUDITLINK__" localSheetId="1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03__FDSAUDITLINK__" localSheetId="7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03__FDSAUDITLINK__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04__FDSAUDITLINK__" localSheetId="0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1004__FDSAUDITLINK__" localSheetId="1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1004__FDSAUDITLINK__" localSheetId="7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1004__FDSAUDITLINK__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1005__FDSAUDITLINK__" localSheetId="0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1005__FDSAUDITLINK__" localSheetId="1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1005__FDSAUDITLINK__" localSheetId="7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1005__FDSAUDITLINK__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1006__FDSAUDITLINK__" localSheetId="0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1006__FDSAUDITLINK__" localSheetId="1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1006__FDSAUDITLINK__" localSheetId="7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1006__FDSAUDITLINK__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1007__FDSAUDITLINK__" localSheetId="0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1007__FDSAUDITLINK__" localSheetId="1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1007__FDSAUDITLINK__" localSheetId="7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1007__FDSAUDITLINK__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1008__FDSAUDITLINK__" localSheetId="0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1008__FDSAUDITLINK__" localSheetId="1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1008__FDSAUDITLINK__" localSheetId="7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1008__FDSAUDITLINK__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1009__FDSAUDITLINK__" localSheetId="0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1009__FDSAUDITLINK__" localSheetId="1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1009__FDSAUDITLINK__" localSheetId="7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1009__FDSAUDITLINK__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100BAMBANG_17_6_1">NA()</definedName>
    <definedName name="_100Excel_BuiltIn_Print_Area_2_1_2_1">NA()</definedName>
    <definedName name="_101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01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01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01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011__FDSAUDITLINK__" localSheetId="0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1011__FDSAUDITLINK__" localSheetId="1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1011__FDSAUDITLINK__" localSheetId="7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1011__FDSAUDITLINK__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1013__FDSAUDITLINK__" localSheetId="0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1013__FDSAUDITLINK__" localSheetId="1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1013__FDSAUDITLINK__" localSheetId="7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1013__FDSAUDITLINK__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1015__FDSAUDITLINK__" localSheetId="0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1015__FDSAUDITLINK__" localSheetId="1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1015__FDSAUDITLINK__" localSheetId="7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1015__FDSAUDITLINK__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1017__FDSAUDITLINK__" localSheetId="0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1017__FDSAUDITLINK__" localSheetId="1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1017__FDSAUDITLINK__" localSheetId="7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1017__FDSAUDITLINK__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1018__FDSAUDITLINK__" localSheetId="0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1018__FDSAUDITLINK__" localSheetId="1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1018__FDSAUDITLINK__" localSheetId="7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1018__FDSAUDITLINK__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1019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19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19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19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1BAMBANG_17_7_1">NA()</definedName>
    <definedName name="_101Excel_BuiltIn_Print_Area_2_1_4_1" localSheetId="0">#REF!</definedName>
    <definedName name="_101Excel_BuiltIn_Print_Area_2_1_4_1" localSheetId="1">#REF!</definedName>
    <definedName name="_101Excel_BuiltIn_Print_Area_2_1_4_1">#REF!</definedName>
    <definedName name="_102__123Graph_XCHART_15" localSheetId="0" hidden="1">#REF!</definedName>
    <definedName name="_102__123Graph_XCHART_15" hidden="1">#REF!</definedName>
    <definedName name="_102__FDSAUDITLINK__" localSheetId="0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02__FDSAUDITLINK__" localSheetId="1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02__FDSAUDITLINK__" localSheetId="7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02__FDSAUDITLINK__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020__FDSAUDITLINK__" localSheetId="0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1020__FDSAUDITLINK__" localSheetId="1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1020__FDSAUDITLINK__" localSheetId="7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1020__FDSAUDITLINK__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1022__FDSAUDITLINK__" localSheetId="0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1022__FDSAUDITLINK__" localSheetId="1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1022__FDSAUDITLINK__" localSheetId="7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1022__FDSAUDITLINK__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1023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3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3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3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4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4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4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4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5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5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5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5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6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26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26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26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27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7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7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7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28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8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8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8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29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9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9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9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2BAMBANG_17_8_1">NA()</definedName>
    <definedName name="_102Excel_BuiltIn_Print_Area_22_1" localSheetId="0">#REF!</definedName>
    <definedName name="_102Excel_BuiltIn_Print_Area_22_1" localSheetId="1">#REF!</definedName>
    <definedName name="_102Excel_BuiltIn_Print_Area_22_1">#REF!</definedName>
    <definedName name="_103__FDSAUDITLINK__" localSheetId="0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3__FDSAUDITLINK__" localSheetId="1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3__FDSAUDITLINK__" localSheetId="7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3__FDSAUDITLINK__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30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0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0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0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1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31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31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31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1032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2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2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2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3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3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3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3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4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4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4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4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1035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5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5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5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1036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36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36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36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37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7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7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7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1038__FDSAUDITLINK__" localSheetId="0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38__FDSAUDITLINK__" localSheetId="1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38__FDSAUDITLINK__" localSheetId="7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38__FDSAUDITLINK__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39__FDSAUDITLINK__" localSheetId="0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39__FDSAUDITLINK__" localSheetId="1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39__FDSAUDITLINK__" localSheetId="7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39__FDSAUDITLINK__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3BAMBANG_18_17_10_1" localSheetId="0">#REF!</definedName>
    <definedName name="_103BAMBANG_18_17_10_1" localSheetId="1">#REF!</definedName>
    <definedName name="_103BAMBANG_18_17_10_1">#REF!</definedName>
    <definedName name="_103Excel_BuiltIn_Print_Area_23_1" localSheetId="0">#REF!</definedName>
    <definedName name="_103Excel_BuiltIn_Print_Area_23_1">#REF!</definedName>
    <definedName name="_104__123Graph_XCHART_16" localSheetId="0" hidden="1">#REF!</definedName>
    <definedName name="_104__123Graph_XCHART_16" hidden="1">#REF!</definedName>
    <definedName name="_104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04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04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04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040__FDSAUDITLINK__" localSheetId="0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40__FDSAUDITLINK__" localSheetId="1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40__FDSAUDITLINK__" localSheetId="7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40__FDSAUDITLINK__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41__FDSAUDITLINK__" localSheetId="0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41__FDSAUDITLINK__" localSheetId="1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41__FDSAUDITLINK__" localSheetId="7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41__FDSAUDITLINK__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42__FDSAUDITLINK__" localSheetId="0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1042__FDSAUDITLINK__" localSheetId="1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1042__FDSAUDITLINK__" localSheetId="7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1042__FDSAUDITLINK__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1044__FDSAUDITLINK__" localSheetId="0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44__FDSAUDITLINK__" localSheetId="1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44__FDSAUDITLINK__" localSheetId="7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44__FDSAUDITLINK__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46__FDSAUDITLINK__" localSheetId="0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46__FDSAUDITLINK__" localSheetId="1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46__FDSAUDITLINK__" localSheetId="7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46__FDSAUDITLINK__">{"fdsup://directions/FAT Viewer?action=UPDATE&amp;creator=factset&amp;DYN_ARGS=TRUE&amp;DOC_NAME=FAT:FQL_AUDITING_CLIENT_TEMPLATE.FAT&amp;display_string=Audit&amp;VAR:KEY=LCRGZEPOBO&amp;VAR:QUERY=RkZfRUJJVERBX09QRVIoQU5OLC0wRlkp&amp;WINDOW=FIRST_POPUP&amp;HEIGHT=450&amp;WIDTH=450&amp;START_MAXIMI","ZED=FALSE&amp;VAR:CALENDAR=FIVEDAY&amp;VAR:SYMBOL=616169&amp;VAR:INDEX=0"}</definedName>
    <definedName name="_1047__FDSAUDITLINK__" localSheetId="0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47__FDSAUDITLINK__" localSheetId="1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47__FDSAUDITLINK__" localSheetId="7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47__FDSAUDITLINK__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49__FDSAUDITLINK__" localSheetId="0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49__FDSAUDITLINK__" localSheetId="1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49__FDSAUDITLINK__" localSheetId="7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49__FDSAUDITLINK__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4BAMBANG_18_17_4_1" localSheetId="0">#REF!</definedName>
    <definedName name="_104BAMBANG_18_17_4_1" localSheetId="1">#REF!</definedName>
    <definedName name="_104BAMBANG_18_17_4_1">#REF!</definedName>
    <definedName name="_104Excel_BuiltIn_Print_Area_24_1" localSheetId="0">#REF!</definedName>
    <definedName name="_104Excel_BuiltIn_Print_Area_24_1">#REF!</definedName>
    <definedName name="_105__FDSAUDITLINK__" localSheetId="0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05__FDSAUDITLINK__" localSheetId="1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05__FDSAUDITLINK__" localSheetId="7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05__FDSAUDITLINK__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051__FDSAUDITLINK__" localSheetId="0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51__FDSAUDITLINK__" localSheetId="1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51__FDSAUDITLINK__" localSheetId="7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51__FDSAUDITLINK__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52__FDSAUDITLINK__" localSheetId="0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52__FDSAUDITLINK__" localSheetId="1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52__FDSAUDITLINK__" localSheetId="7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52__FDSAUDITLINK__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53__FDSAUDITLINK__" localSheetId="0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1053__FDSAUDITLINK__" localSheetId="1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1053__FDSAUDITLINK__" localSheetId="7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1053__FDSAUDITLINK__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1054__FDSAUDITLINK__" localSheetId="0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1054__FDSAUDITLINK__" localSheetId="1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1054__FDSAUDITLINK__" localSheetId="7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1054__FDSAUDITLINK__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1055__FDSAUDITLINK__" localSheetId="0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1055__FDSAUDITLINK__" localSheetId="1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1055__FDSAUDITLINK__" localSheetId="7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1055__FDSAUDITLINK__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1056__FDSAUDITLINK__" localSheetId="0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1056__FDSAUDITLINK__" localSheetId="1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1056__FDSAUDITLINK__" localSheetId="7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1056__FDSAUDITLINK__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1057__FDSAUDITLINK__" localSheetId="0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1057__FDSAUDITLINK__" localSheetId="1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1057__FDSAUDITLINK__" localSheetId="7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1057__FDSAUDITLINK__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1058__FDSAUDITLINK__" localSheetId="0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58__FDSAUDITLINK__" localSheetId="1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58__FDSAUDITLINK__" localSheetId="7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58__FDSAUDITLINK__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59__FDSAUDITLINK__" localSheetId="0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1059__FDSAUDITLINK__" localSheetId="1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1059__FDSAUDITLINK__" localSheetId="7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1059__FDSAUDITLINK__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105BAMBANG_18_6_1">NA()</definedName>
    <definedName name="_105Excel_BuiltIn_Print_Area_26_1" localSheetId="0">#REF!</definedName>
    <definedName name="_105Excel_BuiltIn_Print_Area_26_1" localSheetId="1">#REF!</definedName>
    <definedName name="_105Excel_BuiltIn_Print_Area_26_1">#REF!</definedName>
    <definedName name="_106__123Graph_XCHART_18" localSheetId="0" hidden="1">#REF!</definedName>
    <definedName name="_106__123Graph_XCHART_18" hidden="1">#REF!</definedName>
    <definedName name="_106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06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06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06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060__FDSAUDITLINK__" localSheetId="0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1060__FDSAUDITLINK__" localSheetId="1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1060__FDSAUDITLINK__" localSheetId="7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1060__FDSAUDITLINK__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1061__FDSAUDITLINK__" localSheetId="0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1061__FDSAUDITLINK__" localSheetId="1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1061__FDSAUDITLINK__" localSheetId="7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1061__FDSAUDITLINK__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1062__FDSAUDITLINK__" localSheetId="0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62__FDSAUDITLINK__" localSheetId="1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62__FDSAUDITLINK__" localSheetId="7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62__FDSAUDITLINK__">{"fdsup://directions/FAT Viewer?action=UPDATE&amp;creator=factset&amp;DYN_ARGS=TRUE&amp;DOC_NAME=FAT:FQL_AUDITING_CLIENT_TEMPLATE.FAT&amp;display_string=Audit&amp;VAR:KEY=XOVYFILWPO&amp;VAR:QUERY=RkZfTkVUX0lOQyhBTk4sLTFGWSk=&amp;WINDOW=FIRST_POPUP&amp;HEIGHT=450&amp;WIDTH=450&amp;START_MAXIMIZED=","FALSE&amp;VAR:CALENDAR=FIVEDAY&amp;VAR:SYMBOL=616169&amp;VAR:INDEX=0"}</definedName>
    <definedName name="_1063__FDSAUDITLINK__" localSheetId="0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63__FDSAUDITLINK__" localSheetId="1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63__FDSAUDITLINK__" localSheetId="7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63__FDSAUDITLINK__">{"fdsup://Directions/FactSet Auditing Viewer?action=AUDIT_VALUE&amp;DB=129&amp;ID1=616169&amp;VALUEID=01250&amp;SDATE=2007&amp;PERIODTYPE=ANN_STD&amp;SCFT=3&amp;window=popup_no_bar&amp;width=385&amp;height=120&amp;START_MAXIMIZED=FALSE&amp;creator=factset&amp;display_string=Audit"}</definedName>
    <definedName name="_1064__FDSAUDITLINK__" localSheetId="0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1064__FDSAUDITLINK__" localSheetId="1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1064__FDSAUDITLINK__" localSheetId="7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1064__FDSAUDITLINK__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1065__FDSAUDITLINK__" localSheetId="0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65__FDSAUDITLINK__" localSheetId="1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65__FDSAUDITLINK__" localSheetId="7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65__FDSAUDITLINK__">{"fdsup://Directions/FactSet Auditing Viewer?action=AUDIT_VALUE&amp;DB=129&amp;ID1=616169&amp;VALUEID=01001&amp;SDATE=2009&amp;PERIODTYPE=ANN_STD&amp;SCFT=3&amp;window=popup_no_bar&amp;width=385&amp;height=120&amp;START_MAXIMIZED=FALSE&amp;creator=factset&amp;display_string=Audit"}</definedName>
    <definedName name="_1066__FDSAUDITLINK__" localSheetId="0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66__FDSAUDITLINK__" localSheetId="1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66__FDSAUDITLINK__" localSheetId="7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66__FDSAUDITLINK__">{"fdsup://directions/FAT Viewer?action=UPDATE&amp;creator=factset&amp;DYN_ARGS=TRUE&amp;DOC_NAME=FAT:FQL_AUDITING_CLIENT_TEMPLATE.FAT&amp;display_string=Audit&amp;VAR:KEY=ZYRGLABCBK&amp;VAR:QUERY=KEZGX0RFQlQoUVRSLDApQEZGX0RFQlQoQU5OLDApKQ==&amp;WINDOW=FIRST_POPUP&amp;HEIGHT=450&amp;WIDTH=450&amp;","START_MAXIMIZED=FALSE&amp;VAR:CALENDAR=FIVEDAY&amp;VAR:SYMBOL=616169&amp;VAR:INDEX=0"}</definedName>
    <definedName name="_1067__FDSAUDITLINK__" localSheetId="0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67__FDSAUDITLINK__" localSheetId="1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67__FDSAUDITLINK__" localSheetId="7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67__FDSAUDITLINK__">{"fdsup://Directions/FactSet Auditing Viewer?action=AUDIT_VALUE&amp;DB=129&amp;ID1=604199&amp;VALUEID=01250&amp;SDATE=2008&amp;PERIODTYPE=ANN_STD&amp;SCFT=3&amp;window=popup_no_bar&amp;width=385&amp;height=120&amp;START_MAXIMIZED=FALSE&amp;creator=factset&amp;display_string=Audit"}</definedName>
    <definedName name="_1068__FDSAUDITLINK__" localSheetId="0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68__FDSAUDITLINK__" localSheetId="1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68__FDSAUDITLINK__" localSheetId="7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68__FDSAUDITLINK__">{"fdsup://Directions/FactSet Auditing Viewer?action=AUDIT_VALUE&amp;DB=129&amp;ID1=604199&amp;VALUEID=01250&amp;SDATE=2007&amp;PERIODTYPE=ANN_STD&amp;SCFT=3&amp;window=popup_no_bar&amp;width=385&amp;height=120&amp;START_MAXIMIZED=FALSE&amp;creator=factset&amp;display_string=Audit"}</definedName>
    <definedName name="_1069__FDSAUDITLINK__" localSheetId="0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69__FDSAUDITLINK__" localSheetId="1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69__FDSAUDITLINK__" localSheetId="7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69__FDSAUDITLINK__">{"fdsup://Directions/FactSet Auditing Viewer?action=AUDIT_VALUE&amp;DB=129&amp;ID1=604199&amp;VALUEID=01001&amp;SDATE=2010&amp;PERIODTYPE=ANN_STD&amp;SCFT=3&amp;window=popup_no_bar&amp;width=385&amp;height=120&amp;START_MAXIMIZED=FALSE&amp;creator=factset&amp;display_string=Audit"}</definedName>
    <definedName name="_106BAMBANG_18_7_1">NA()</definedName>
    <definedName name="_106Excel_BuiltIn_Print_Area_3_1" localSheetId="0">#REF!</definedName>
    <definedName name="_106Excel_BuiltIn_Print_Area_3_1" localSheetId="1">#REF!</definedName>
    <definedName name="_106Excel_BuiltIn_Print_Area_3_1">#REF!</definedName>
    <definedName name="_107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07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07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07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070__FDSAUDITLINK__" localSheetId="0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1070__FDSAUDITLINK__" localSheetId="1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1070__FDSAUDITLINK__" localSheetId="7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1070__FDSAUDITLINK__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1071__FDSAUDITLINK__" localSheetId="0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1071__FDSAUDITLINK__" localSheetId="1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1071__FDSAUDITLINK__" localSheetId="7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1071__FDSAUDITLINK__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1073__FDSAUDITLINK__" localSheetId="0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73__FDSAUDITLINK__" localSheetId="1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73__FDSAUDITLINK__" localSheetId="7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73__FDSAUDITLINK__">{"fdsup://Directions/FactSet Auditing Viewer?action=AUDIT_VALUE&amp;DB=129&amp;ID1=682112&amp;VALUEID=01250&amp;SDATE=2010&amp;PERIODTYPE=ANN_STD&amp;SCFT=3&amp;window=popup_no_bar&amp;width=385&amp;height=120&amp;START_MAXIMIZED=FALSE&amp;creator=factset&amp;display_string=Audit"}</definedName>
    <definedName name="_1075__FDSAUDITLINK__" localSheetId="0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1075__FDSAUDITLINK__" localSheetId="1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1075__FDSAUDITLINK__" localSheetId="7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1075__FDSAUDITLINK__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1076__FDSAUDITLINK__" localSheetId="0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76__FDSAUDITLINK__" localSheetId="1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76__FDSAUDITLINK__" localSheetId="7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76__FDSAUDITLINK__">{"fdsup://directions/FAT Viewer?action=UPDATE&amp;creator=factset&amp;DYN_ARGS=TRUE&amp;DOC_NAME=FAT:FQL_AUDITING_CLIENT_TEMPLATE.FAT&amp;display_string=Audit&amp;VAR:KEY=BKJSXSBMVO&amp;VAR:QUERY=RkZfTkVUX0lOQyhBTk4sLTJGWSk=&amp;WINDOW=FIRST_POPUP&amp;HEIGHT=450&amp;WIDTH=450&amp;START_MAXIMIZED=","FALSE&amp;VAR:CALENDAR=FIVEDAY&amp;VAR:SYMBOL=604199&amp;VAR:INDEX=0"}</definedName>
    <definedName name="_1078__FDSAUDITLINK__" localSheetId="0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1078__FDSAUDITLINK__" localSheetId="1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1078__FDSAUDITLINK__" localSheetId="7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1078__FDSAUDITLINK__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107BAMBANG_18_8_1">NA()</definedName>
    <definedName name="_107Excel_BuiltIn_Print_Area_4_1" localSheetId="0">#REF!</definedName>
    <definedName name="_107Excel_BuiltIn_Print_Area_4_1" localSheetId="1">#REF!</definedName>
    <definedName name="_107Excel_BuiltIn_Print_Area_4_1">#REF!</definedName>
    <definedName name="_108__123Graph_XCHART_19" localSheetId="0" hidden="1">#REF!</definedName>
    <definedName name="_108__123Graph_XCHART_19" hidden="1">#REF!</definedName>
    <definedName name="_108__FDSAUDITLINK__" localSheetId="0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08__FDSAUDITLINK__" localSheetId="1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08__FDSAUDITLINK__" localSheetId="7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08__FDSAUDITLINK__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080__FDSAUDITLINK__" localSheetId="0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1080__FDSAUDITLINK__" localSheetId="1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1080__FDSAUDITLINK__" localSheetId="7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1080__FDSAUDITLINK__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1081__FDSAUDITLINK__" localSheetId="0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81__FDSAUDITLINK__" localSheetId="1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81__FDSAUDITLINK__" localSheetId="7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81__FDSAUDITLINK__">{"fdsup://directions/FAT Viewer?action=UPDATE&amp;creator=factset&amp;DYN_ARGS=TRUE&amp;DOC_NAME=FAT:FQL_AUDITING_CLIENT_TEMPLATE.FAT&amp;display_string=Audit&amp;VAR:KEY=FSDWFSDQNY&amp;VAR:QUERY=RkZfTkVUX0lOQyhBTk4sLTFGWSk=&amp;WINDOW=FIRST_POPUP&amp;HEIGHT=450&amp;WIDTH=450&amp;START_MAXIMIZED=","FALSE&amp;VAR:CALENDAR=FIVEDAY&amp;VAR:SYMBOL=611776&amp;VAR:INDEX=0"}</definedName>
    <definedName name="_1082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2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2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2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3__FDSAUDITLINK__" localSheetId="0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1083__FDSAUDITLINK__" localSheetId="1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1083__FDSAUDITLINK__" localSheetId="7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1083__FDSAUDITLINK__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1085__FDSAUDITLINK__" localSheetId="0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1085__FDSAUDITLINK__" localSheetId="1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1085__FDSAUDITLINK__" localSheetId="7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1085__FDSAUDITLINK__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1086__FDSAUDITLINK__" localSheetId="0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1086__FDSAUDITLINK__" localSheetId="1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1086__FDSAUDITLINK__" localSheetId="7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1086__FDSAUDITLINK__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1087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87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87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87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88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88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88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88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89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9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9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9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8BAMBANG_19_17_10_1" localSheetId="0">#REF!</definedName>
    <definedName name="_108BAMBANG_19_17_10_1" localSheetId="1">#REF!</definedName>
    <definedName name="_108BAMBANG_19_17_10_1">#REF!</definedName>
    <definedName name="_108Excel_BuiltIn_Print_Area_4_1_1" localSheetId="0">#REF!</definedName>
    <definedName name="_108Excel_BuiltIn_Print_Area_4_1_1" localSheetId="1">#REF!</definedName>
    <definedName name="_108Excel_BuiltIn_Print_Area_4_1_1">#REF!</definedName>
    <definedName name="_109__FDSAUDITLINK__" localSheetId="0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9__FDSAUDITLINK__" localSheetId="1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9__FDSAUDITLINK__" localSheetId="7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9__FDSAUDITLINK__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090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0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0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0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1__FDSAUDITLINK__" localSheetId="0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1091__FDSAUDITLINK__" localSheetId="1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1091__FDSAUDITLINK__" localSheetId="7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1091__FDSAUDITLINK__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1092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2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2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2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3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3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3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3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4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4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4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4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5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5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5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5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096__FDSAUDITLINK__" localSheetId="0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1096__FDSAUDITLINK__" localSheetId="1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1096__FDSAUDITLINK__" localSheetId="7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1096__FDSAUDITLINK__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1097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7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7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7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1098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8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8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8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1099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9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9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9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109BAMBANG_19_17_4_1" localSheetId="0">#REF!</definedName>
    <definedName name="_109BAMBANG_19_17_4_1" localSheetId="1">#REF!</definedName>
    <definedName name="_109BAMBANG_19_17_4_1">#REF!</definedName>
    <definedName name="_109Excel_BuiltIn_Print_Area_4_1_2" localSheetId="0">#REF!</definedName>
    <definedName name="_109Excel_BuiltIn_Print_Area_4_1_2">#REF!</definedName>
    <definedName name="_10AAAA_17_1_1">NA()</definedName>
    <definedName name="_10cc123_" localSheetId="0">#REF!</definedName>
    <definedName name="_10cc123_" localSheetId="1">#REF!</definedName>
    <definedName name="_10cc123_">#REF!</definedName>
    <definedName name="_10SOÁ_LÖÔÏNG" localSheetId="0">#REF!</definedName>
    <definedName name="_10SOÁ_LÖÔÏNG">#REF!</definedName>
    <definedName name="_10TRÒ_GIAÙ" localSheetId="0">#REF!</definedName>
    <definedName name="_10TRÒ_GIAÙ">#REF!</definedName>
    <definedName name="_11.1" localSheetId="0">#REF!</definedName>
    <definedName name="_11.1">#REF!</definedName>
    <definedName name="_11_??????2" localSheetId="0">BlankMacro1</definedName>
    <definedName name="_11_??????2" localSheetId="4">BlankMacro1</definedName>
    <definedName name="_11_??????2" localSheetId="1">BlankMacro1</definedName>
    <definedName name="_11_??????2" localSheetId="7">BlankMacro1</definedName>
    <definedName name="_11_??????2">BlankMacro1</definedName>
    <definedName name="_11___123Graph_FCHART_3" localSheetId="0">#REF!</definedName>
    <definedName name="_11___123Graph_FCHART_3" localSheetId="1">#REF!</definedName>
    <definedName name="_11___123Graph_FCHART_3" localSheetId="7">#REF!</definedName>
    <definedName name="_11___123Graph_FCHART_3">#REF!</definedName>
    <definedName name="_11__123Graph_ACHART_112" localSheetId="0">#REF!</definedName>
    <definedName name="_11__123Graph_ACHART_112">#REF!</definedName>
    <definedName name="_11__123Graph_ACHART_19" localSheetId="0" hidden="1">#REF!</definedName>
    <definedName name="_11__123Graph_ACHART_19" hidden="1">#REF!</definedName>
    <definedName name="_11__123Graph_ACHART_2" localSheetId="0">#REF!</definedName>
    <definedName name="_11__123Graph_ACHART_2">#REF!</definedName>
    <definedName name="_11__123Graph_BCHART_2" localSheetId="0">#REF!</definedName>
    <definedName name="_11__123Graph_BCHART_2">#REF!</definedName>
    <definedName name="_11__123Graph_BCHART_3" localSheetId="0">#REF!</definedName>
    <definedName name="_11__123Graph_BCHART_3">#REF!</definedName>
    <definedName name="_11__123Graph_CCHART_3" localSheetId="0">#REF!</definedName>
    <definedName name="_11__123Graph_CCHART_3">#REF!</definedName>
    <definedName name="_11__123Graph_DCHART_2" localSheetId="0">#REF!</definedName>
    <definedName name="_11__123Graph_DCHART_2">#REF!</definedName>
    <definedName name="_11__Excel_BuiltIn_Print_Area_2_1" localSheetId="0">#REF!</definedName>
    <definedName name="_11__Excel_BuiltIn_Print_Area_2_1" localSheetId="1">#REF!</definedName>
    <definedName name="_11__Excel_BuiltIn_Print_Area_2_1">#REF!</definedName>
    <definedName name="_11__FDSAUDITLINK__" localSheetId="0">{"fdsup://Directions/FactSet Auditing Viewer?action=AUDIT_VALUE&amp;DB=129&amp;ID1=B01GZF&amp;VALUEID=01001&amp;SDATE=2009&amp;PERIODTYPE=ANN_STD&amp;window=popup_no_bar&amp;width=385&amp;height=120&amp;START_MAXIMIZED=FALSE&amp;creator=factset&amp;display_string=Audit"}</definedName>
    <definedName name="_11__FDSAUDITLINK__" localSheetId="1">{"fdsup://Directions/FactSet Auditing Viewer?action=AUDIT_VALUE&amp;DB=129&amp;ID1=B01GZF&amp;VALUEID=01001&amp;SDATE=2009&amp;PERIODTYPE=ANN_STD&amp;window=popup_no_bar&amp;width=385&amp;height=120&amp;START_MAXIMIZED=FALSE&amp;creator=factset&amp;display_string=Audit"}</definedName>
    <definedName name="_11__FDSAUDITLINK__" localSheetId="7">{"fdsup://Directions/FactSet Auditing Viewer?action=AUDIT_VALUE&amp;DB=129&amp;ID1=B01GZF&amp;VALUEID=01001&amp;SDATE=2009&amp;PERIODTYPE=ANN_STD&amp;window=popup_no_bar&amp;width=385&amp;height=120&amp;START_MAXIMIZED=FALSE&amp;creator=factset&amp;display_string=Audit"}</definedName>
    <definedName name="_11__FDSAUDITLINK__">{"fdsup://Directions/FactSet Auditing Viewer?action=AUDIT_VALUE&amp;DB=129&amp;ID1=B01GZF&amp;VALUEID=01001&amp;SDATE=2009&amp;PERIODTYPE=ANN_STD&amp;window=popup_no_bar&amp;width=385&amp;height=120&amp;START_MAXIMIZED=FALSE&amp;creator=factset&amp;display_string=Audit"}</definedName>
    <definedName name="_11_111_01_000_000" localSheetId="0">#REF!</definedName>
    <definedName name="_11_111_01_000_000">#REF!</definedName>
    <definedName name="_11_111_01_000_000_10" localSheetId="0">#REF!</definedName>
    <definedName name="_11_111_01_000_000_10" localSheetId="1">#REF!</definedName>
    <definedName name="_11_111_01_000_000_10">#REF!</definedName>
    <definedName name="_11_MAÕ_SOÁ_THUEÁ" localSheetId="0">#REF!</definedName>
    <definedName name="_11_MAÕ_SOÁ_THUEÁ">#REF!</definedName>
    <definedName name="_110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0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0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0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00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100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100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100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1101__FDSAUDITLINK__" localSheetId="0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1101__FDSAUDITLINK__" localSheetId="1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1101__FDSAUDITLINK__" localSheetId="7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1101__FDSAUDITLINK__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110BAMBANG_19_6_1">NA()</definedName>
    <definedName name="_110Excel_BuiltIn_Print_Area_4_1_1_1">NA()</definedName>
    <definedName name="_111__FDSAUDITLINK__" localSheetId="0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11__FDSAUDITLINK__" localSheetId="1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11__FDSAUDITLINK__" localSheetId="7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11__FDSAUDITLINK__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11BAMBANG_19_7_1">NA()</definedName>
    <definedName name="_111CHART">#REF!</definedName>
    <definedName name="_111Excel_BuiltIn_Print_Area_4_1_1_1_1" localSheetId="0">#REF!</definedName>
    <definedName name="_111Excel_BuiltIn_Print_Area_4_1_1_1_1" localSheetId="1">#REF!</definedName>
    <definedName name="_111Excel_BuiltIn_Print_Area_4_1_1_1_1">#REF!</definedName>
    <definedName name="_112.12A" localSheetId="0">#REF!</definedName>
    <definedName name="_112.12A">#REF!</definedName>
    <definedName name="_112.12B" localSheetId="0">#REF!</definedName>
    <definedName name="_112.12B">#REF!</definedName>
    <definedName name="_112.12C" localSheetId="0">#REF!</definedName>
    <definedName name="_112.12C">#REF!</definedName>
    <definedName name="_112.12D" localSheetId="0">#REF!</definedName>
    <definedName name="_112.12D">#REF!</definedName>
    <definedName name="_112.13" localSheetId="0">#REF!</definedName>
    <definedName name="_112.13">#REF!</definedName>
    <definedName name="_112__123Graph_BCHART_1" localSheetId="0">#REF!</definedName>
    <definedName name="_112__123Graph_BCHART_1">#REF!</definedName>
    <definedName name="_112__123Graph_XCHART_2" localSheetId="0" hidden="1">#REF!</definedName>
    <definedName name="_112__123Graph_XCHART_2" hidden="1">#REF!</definedName>
    <definedName name="_112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2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2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2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2BAMBANG_19_8_1">NA()</definedName>
    <definedName name="_112Excel_BuiltIn_Print_Area_4_1_2_1">NA()</definedName>
    <definedName name="_113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3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3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3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3BAMBANG_20_17_10_1" localSheetId="0">#REF!</definedName>
    <definedName name="_113BAMBANG_20_17_10_1" localSheetId="1">#REF!</definedName>
    <definedName name="_113BAMBANG_20_17_10_1">#REF!</definedName>
    <definedName name="_113Excel_BuiltIn_Print_Area_4_1_4_1" localSheetId="0">#REF!</definedName>
    <definedName name="_113Excel_BuiltIn_Print_Area_4_1_4_1" localSheetId="1">#REF!</definedName>
    <definedName name="_113Excel_BuiltIn_Print_Area_4_1_4_1">#REF!</definedName>
    <definedName name="_114__123Graph_XCHART_20" localSheetId="0" hidden="1">#REF!</definedName>
    <definedName name="_114__123Graph_XCHART_20" hidden="1">#REF!</definedName>
    <definedName name="_114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4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4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4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4BAMBANG_20_17_4_1" localSheetId="0">#REF!</definedName>
    <definedName name="_114BAMBANG_20_17_4_1" localSheetId="1">#REF!</definedName>
    <definedName name="_114BAMBANG_20_17_4_1">#REF!</definedName>
    <definedName name="_114Excel_BuiltIn_Print_Area_6_1">NA()</definedName>
    <definedName name="_115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5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5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5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5BAMBANG_20_6_1">NA()</definedName>
    <definedName name="_116__123Graph_XCHART_21" localSheetId="0" hidden="1">#REF!</definedName>
    <definedName name="_116__123Graph_XCHART_21" localSheetId="1" hidden="1">#REF!</definedName>
    <definedName name="_116__123Graph_XCHART_21" hidden="1">#REF!</definedName>
    <definedName name="_116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6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6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6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6BAMBANG_20_7_1">NA()</definedName>
    <definedName name="_116ff_1" localSheetId="0">#REF!</definedName>
    <definedName name="_116ff_1" localSheetId="1">#REF!</definedName>
    <definedName name="_116ff_1">#REF!</definedName>
    <definedName name="_117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7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7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7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17BAMBANG_20_8_1">NA()</definedName>
    <definedName name="_118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8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8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8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18BAMBANG_21_17_10_1" localSheetId="0">#REF!</definedName>
    <definedName name="_118BAMBANG_21_17_10_1" localSheetId="1">#REF!</definedName>
    <definedName name="_118BAMBANG_21_17_10_1">#REF!</definedName>
    <definedName name="_118ff_1_1" localSheetId="0">#REF!</definedName>
    <definedName name="_118ff_1_1" localSheetId="1">#REF!</definedName>
    <definedName name="_118ff_1_1">#REF!</definedName>
    <definedName name="_119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9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9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9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19BAMBANG_21_17_4_1" localSheetId="0">#REF!</definedName>
    <definedName name="_119BAMBANG_21_17_4_1" localSheetId="1">#REF!</definedName>
    <definedName name="_119BAMBANG_21_17_4_1">#REF!</definedName>
    <definedName name="_119ff_1_2_1">NA()</definedName>
    <definedName name="_11AAAA_17_17_10_1" localSheetId="0">#REF!</definedName>
    <definedName name="_11AAAA_17_17_10_1" localSheetId="1">#REF!</definedName>
    <definedName name="_11AAAA_17_17_10_1">#REF!</definedName>
    <definedName name="_11Chart" localSheetId="0">#REF!</definedName>
    <definedName name="_11Chart">#REF!</definedName>
    <definedName name="_11Excel_BuiltIn_Print_Area_2_1" localSheetId="0">#REF!</definedName>
    <definedName name="_11Excel_BuiltIn_Print_Area_2_1" localSheetId="1">#REF!</definedName>
    <definedName name="_11Excel_BuiltIn_Print_Area_2_1">#REF!</definedName>
    <definedName name="_11Excel_BuiltIn_Print_Area_6_1" localSheetId="0">#REF!</definedName>
    <definedName name="_11Excel_BuiltIn_Print_Area_6_1" localSheetId="1">#REF!</definedName>
    <definedName name="_11Excel_BuiltIn_Print_Area_6_1">#REF!</definedName>
    <definedName name="_11TRÒ_GIAÙ__VAT" localSheetId="0">#REF!</definedName>
    <definedName name="_11TRÒ_GIAÙ__VAT">#REF!</definedName>
    <definedName name="_12" localSheetId="0">#REF!</definedName>
    <definedName name="_12">#REF!</definedName>
    <definedName name="_12___123Graph_FCHART_4" localSheetId="0">#REF!</definedName>
    <definedName name="_12___123Graph_FCHART_4">#REF!</definedName>
    <definedName name="_12__123Graph_ACHART_14" localSheetId="0" hidden="1">#REF!</definedName>
    <definedName name="_12__123Graph_ACHART_14" hidden="1">#REF!</definedName>
    <definedName name="_12__123Graph_AChart_1A" localSheetId="0">#REF!</definedName>
    <definedName name="_12__123Graph_AChart_1A">#REF!</definedName>
    <definedName name="_12__123Graph_BCHART_9" localSheetId="0">#REF!</definedName>
    <definedName name="_12__123Graph_BCHART_9">#REF!</definedName>
    <definedName name="_12__123Graph_CCHART_9" localSheetId="0">#REF!</definedName>
    <definedName name="_12__123Graph_CCHART_9">#REF!</definedName>
    <definedName name="_12__123Graph_DCHART_3" localSheetId="0">#REF!</definedName>
    <definedName name="_12__123Graph_DCHART_3">#REF!</definedName>
    <definedName name="_12__123Graph_LBL_ACHART_1" localSheetId="0">#REF!</definedName>
    <definedName name="_12__123Graph_LBL_ACHART_1">#REF!</definedName>
    <definedName name="_12__Excel_BuiltIn_Print_Area_2_1_1" localSheetId="0">#REF!</definedName>
    <definedName name="_12__Excel_BuiltIn_Print_Area_2_1_1">#REF!</definedName>
    <definedName name="_12__FDSAUDITLINK__" localSheetId="0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12__FDSAUDITLINK__" localSheetId="1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12__FDSAUDITLINK__" localSheetId="7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12__FDSAUDITLINK__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120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0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0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0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0BAMBANG_21_6_1">NA()</definedName>
    <definedName name="_120ff_2_1">NA()</definedName>
    <definedName name="_121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21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21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21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21BAMBANG_21_7_1">NA()</definedName>
    <definedName name="_121HK_3_1" localSheetId="0">#REF!</definedName>
    <definedName name="_121HK_3_1" localSheetId="1">#REF!</definedName>
    <definedName name="_121HK_3_1">#REF!</definedName>
    <definedName name="_122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2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2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2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2BAMBANG_21_8_1">NA()</definedName>
    <definedName name="_123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3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3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3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23BAMBANG_6_1">NA()</definedName>
    <definedName name="_123CHart">#REF!</definedName>
    <definedName name="_123HTML_Control_1" localSheetId="0">{"'PRODUCTIONCOST SHEET'!$B$3:$G$48"}</definedName>
    <definedName name="_123HTML_Control_1" localSheetId="1">{"'PRODUCTIONCOST SHEET'!$B$3:$G$48"}</definedName>
    <definedName name="_123HTML_Control_1" localSheetId="7">{"'PRODUCTIONCOST SHEET'!$B$3:$G$48"}</definedName>
    <definedName name="_123HTML_Control_1">{"'PRODUCTIONCOST SHEET'!$B$3:$G$48"}</definedName>
    <definedName name="_124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4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4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4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4BAMBANG_7_1">NA()</definedName>
    <definedName name="_125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5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5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5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25BAMBANG_8_1">NA()</definedName>
    <definedName name="_125HTML_Control_2" localSheetId="0">{"'PRODUCTIONCOST SHEET'!$B$3:$G$48"}</definedName>
    <definedName name="_125HTML_Control_2" localSheetId="1">{"'PRODUCTIONCOST SHEET'!$B$3:$G$48"}</definedName>
    <definedName name="_125HTML_Control_2" localSheetId="7">{"'PRODUCTIONCOST SHEET'!$B$3:$G$48"}</definedName>
    <definedName name="_125HTML_Control_2">{"'PRODUCTIONCOST SHEET'!$B$3:$G$48"}</definedName>
    <definedName name="_126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6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6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6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26Biaya_ATK___IT_Dept._17_10_1" localSheetId="0">#REF!</definedName>
    <definedName name="_126Biaya_ATK___IT_Dept._17_10_1" localSheetId="1">#REF!</definedName>
    <definedName name="_126Biaya_ATK___IT_Dept._17_10_1">#REF!</definedName>
    <definedName name="_127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27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27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27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27Biaya_ATK___IT_Dept._17_4_1" localSheetId="0">#REF!</definedName>
    <definedName name="_127Biaya_ATK___IT_Dept._17_4_1" localSheetId="1">#REF!</definedName>
    <definedName name="_127Biaya_ATK___IT_Dept._17_4_1">#REF!</definedName>
    <definedName name="_127HTML_Control_3" localSheetId="0">{"'PRODUCTIONCOST SHEET'!$B$3:$G$48"}</definedName>
    <definedName name="_127HTML_Control_3" localSheetId="1">{"'PRODUCTIONCOST SHEET'!$B$3:$G$48"}</definedName>
    <definedName name="_127HTML_Control_3" localSheetId="7">{"'PRODUCTIONCOST SHEET'!$B$3:$G$48"}</definedName>
    <definedName name="_127HTML_Control_3">{"'PRODUCTIONCOST SHEET'!$B$3:$G$48"}</definedName>
    <definedName name="_128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28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28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28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28Biaya_ATK___IT_Dept._6_1">NA()</definedName>
    <definedName name="_129">#REF!</definedName>
    <definedName name="_129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29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29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29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29Biaya_ATK___IT_Dept._7_1">NA()</definedName>
    <definedName name="_129HTML_Control_4" localSheetId="0">{"'PRODUCTIONCOST SHEET'!$B$3:$G$48"}</definedName>
    <definedName name="_129HTML_Control_4" localSheetId="1">{"'PRODUCTIONCOST SHEET'!$B$3:$G$48"}</definedName>
    <definedName name="_129HTML_Control_4" localSheetId="7">{"'PRODUCTIONCOST SHEET'!$B$3:$G$48"}</definedName>
    <definedName name="_129HTML_Control_4">{"'PRODUCTIONCOST SHEET'!$B$3:$G$48"}</definedName>
    <definedName name="_12AAAA_17_17_4_1" localSheetId="0">#REF!</definedName>
    <definedName name="_12AAAA_17_17_4_1">#REF!</definedName>
    <definedName name="_12cf145_" localSheetId="0">#REF!</definedName>
    <definedName name="_12cf145_">#REF!</definedName>
    <definedName name="_12Excel_BuiltIn_Print_Area_2_1_1" localSheetId="0">#REF!</definedName>
    <definedName name="_12Excel_BuiltIn_Print_Area_2_1_1">#REF!</definedName>
    <definedName name="_12Excel_BuiltIn_Print_Area_6_1" localSheetId="0">#REF!</definedName>
    <definedName name="_12Excel_BuiltIn_Print_Area_6_1">#REF!</definedName>
    <definedName name="_12TEÂN_HAØNG" localSheetId="0">#REF!</definedName>
    <definedName name="_12TEÂN_HAØNG">#REF!</definedName>
    <definedName name="_13" localSheetId="0">#REF!</definedName>
    <definedName name="_13">#REF!</definedName>
    <definedName name="_13___123Graph_XCHART_4" localSheetId="0">#REF!</definedName>
    <definedName name="_13___123Graph_XCHART_4">#REF!</definedName>
    <definedName name="_13__123Graph_ACHART_26" localSheetId="0">#REF!</definedName>
    <definedName name="_13__123Graph_ACHART_26">#REF!</definedName>
    <definedName name="_13__123Graph_BCHART_3" localSheetId="0">#REF!</definedName>
    <definedName name="_13__123Graph_BCHART_3">#REF!</definedName>
    <definedName name="_13__123Graph_CCHART_1" localSheetId="0">#REF!</definedName>
    <definedName name="_13__123Graph_CCHART_1">#REF!</definedName>
    <definedName name="_13__123Graph_DCHART_1" localSheetId="0">#REF!</definedName>
    <definedName name="_13__123Graph_DCHART_1">#REF!</definedName>
    <definedName name="_13__123Graph_ECHART_3" localSheetId="0">#REF!</definedName>
    <definedName name="_13__123Graph_ECHART_3">#REF!</definedName>
    <definedName name="_13__123Graph_LBL_ACHART_2" localSheetId="0">#REF!</definedName>
    <definedName name="_13__123Graph_LBL_ACHART_2">#REF!</definedName>
    <definedName name="_13__Excel_BuiltIn_Print_Area_2_1_2" localSheetId="0">#REF!</definedName>
    <definedName name="_13__Excel_BuiltIn_Print_Area_2_1_2">#REF!</definedName>
    <definedName name="_13__FDSAUDITLINK__" localSheetId="0">{"fdsup://directions/FAT Viewer?action=UPDATE&amp;creator=factset&amp;DYN_ARGS=TRUE&amp;DOC_NAME=FAT:FQL_AUDITING_CLIENT_TEMPLATE.FAT&amp;display_string=Audit&amp;VAR:KEY=QNMFINYNYP&amp;VAR:QUERY=RkZfTkVUX0lOQyhBTk4sLTFGWSk=&amp;WINDOW=FIRST_POPUP&amp;HEIGHT=450&amp;WIDTH=450&amp;START_MAXIMIZED=","FALSE&amp;VAR:CALENDAR=FIVEDAY&amp;VAR:SYMBOL=0&amp;VAR:INDEX=0"}</definedName>
    <definedName name="_13__FDSAUDITLINK__" localSheetId="1">{"fdsup://directions/FAT Viewer?action=UPDATE&amp;creator=factset&amp;DYN_ARGS=TRUE&amp;DOC_NAME=FAT:FQL_AUDITING_CLIENT_TEMPLATE.FAT&amp;display_string=Audit&amp;VAR:KEY=QNMFINYNYP&amp;VAR:QUERY=RkZfTkVUX0lOQyhBTk4sLTFGWSk=&amp;WINDOW=FIRST_POPUP&amp;HEIGHT=450&amp;WIDTH=450&amp;START_MAXIMIZED=","FALSE&amp;VAR:CALENDAR=FIVEDAY&amp;VAR:SYMBOL=0&amp;VAR:INDEX=0"}</definedName>
    <definedName name="_13__FDSAUDITLINK__" localSheetId="7">{"fdsup://directions/FAT Viewer?action=UPDATE&amp;creator=factset&amp;DYN_ARGS=TRUE&amp;DOC_NAME=FAT:FQL_AUDITING_CLIENT_TEMPLATE.FAT&amp;display_string=Audit&amp;VAR:KEY=QNMFINYNYP&amp;VAR:QUERY=RkZfTkVUX0lOQyhBTk4sLTFGWSk=&amp;WINDOW=FIRST_POPUP&amp;HEIGHT=450&amp;WIDTH=450&amp;START_MAXIMIZED=","FALSE&amp;VAR:CALENDAR=FIVEDAY&amp;VAR:SYMBOL=0&amp;VAR:INDEX=0"}</definedName>
    <definedName name="_13__FDSAUDITLINK__">{"fdsup://directions/FAT Viewer?action=UPDATE&amp;creator=factset&amp;DYN_ARGS=TRUE&amp;DOC_NAME=FAT:FQL_AUDITING_CLIENT_TEMPLATE.FAT&amp;display_string=Audit&amp;VAR:KEY=QNMFINYNYP&amp;VAR:QUERY=RkZfTkVUX0lOQyhBTk4sLTFGWSk=&amp;WINDOW=FIRST_POPUP&amp;HEIGHT=450&amp;WIDTH=450&amp;START_MAXIMIZED=","FALSE&amp;VAR:CALENDAR=FIVEDAY&amp;VAR:SYMBOL=0&amp;VAR:INDEX=0"}</definedName>
    <definedName name="_130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0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0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0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0Biaya_ATK___IT_Dept._8_1">NA()</definedName>
    <definedName name="_131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1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1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1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1Biaya_Maintenance_Perangkat_IT_17_10_1" localSheetId="0">#REF!</definedName>
    <definedName name="_131Biaya_Maintenance_Perangkat_IT_17_10_1" localSheetId="1">#REF!</definedName>
    <definedName name="_131Biaya_Maintenance_Perangkat_IT_17_10_1">#REF!</definedName>
    <definedName name="_131HTML_Control_5" localSheetId="0">{"'PRODUCTIONCOST SHEET'!$B$3:$G$48"}</definedName>
    <definedName name="_131HTML_Control_5" localSheetId="1">{"'PRODUCTIONCOST SHEET'!$B$3:$G$48"}</definedName>
    <definedName name="_131HTML_Control_5" localSheetId="7">{"'PRODUCTIONCOST SHEET'!$B$3:$G$48"}</definedName>
    <definedName name="_131HTML_Control_5">{"'PRODUCTIONCOST SHEET'!$B$3:$G$48"}</definedName>
    <definedName name="_132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2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2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2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2Biaya_Maintenance_Perangkat_IT_17_4_1" localSheetId="0">#REF!</definedName>
    <definedName name="_132Biaya_Maintenance_Perangkat_IT_17_4_1" localSheetId="1">#REF!</definedName>
    <definedName name="_132Biaya_Maintenance_Perangkat_IT_17_4_1">#REF!</definedName>
    <definedName name="_133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3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3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3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3Biaya_Maintenance_Perangkat_IT_6_1">NA()</definedName>
    <definedName name="_133HTML_Control_6" localSheetId="0">{"'PRODUCTIONCOST SHEET'!$B$3:$G$48"}</definedName>
    <definedName name="_133HTML_Control_6" localSheetId="1">{"'PRODUCTIONCOST SHEET'!$B$3:$G$48"}</definedName>
    <definedName name="_133HTML_Control_6" localSheetId="7">{"'PRODUCTIONCOST SHEET'!$B$3:$G$48"}</definedName>
    <definedName name="_133HTML_Control_6">{"'PRODUCTIONCOST SHEET'!$B$3:$G$48"}</definedName>
    <definedName name="_134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34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34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34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34Biaya_Maintenance_Perangkat_IT_7_1">NA()</definedName>
    <definedName name="_135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35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35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35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35Biaya_Maintenance_Perangkat_IT_8_1">NA()</definedName>
    <definedName name="_135HTML_Control_7" localSheetId="0">{"'PRODUCTIONCOST SHEET'!$B$3:$G$48"}</definedName>
    <definedName name="_135HTML_Control_7" localSheetId="1">{"'PRODUCTIONCOST SHEET'!$B$3:$G$48"}</definedName>
    <definedName name="_135HTML_Control_7" localSheetId="7">{"'PRODUCTIONCOST SHEET'!$B$3:$G$48"}</definedName>
    <definedName name="_135HTML_Control_7">{"'PRODUCTIONCOST SHEET'!$B$3:$G$48"}</definedName>
    <definedName name="_136.1">#REF!</definedName>
    <definedName name="_136.8" localSheetId="0">#REF!</definedName>
    <definedName name="_136.8">#REF!</definedName>
    <definedName name="_136__123Graph_BCHART_2" localSheetId="0">#REF!</definedName>
    <definedName name="_136__123Graph_BCHART_2">#REF!</definedName>
    <definedName name="_136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6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6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6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36BS_17_1_1">NA()</definedName>
    <definedName name="_137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7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7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7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37BS_17_17_10_1" localSheetId="0">#REF!</definedName>
    <definedName name="_137BS_17_17_10_1" localSheetId="1">#REF!</definedName>
    <definedName name="_137BS_17_17_10_1">#REF!</definedName>
    <definedName name="_137KMT11_1" localSheetId="0">#REF!</definedName>
    <definedName name="_137KMT11_1" localSheetId="1">#REF!</definedName>
    <definedName name="_137KMT11_1">#REF!</definedName>
    <definedName name="_138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8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8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8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38BS_17_17_4_1" localSheetId="0">#REF!</definedName>
    <definedName name="_138BS_17_17_4_1" localSheetId="1">#REF!</definedName>
    <definedName name="_138BS_17_17_4_1">#REF!</definedName>
    <definedName name="_139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9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9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9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39BS_17_6_1">NA()</definedName>
    <definedName name="_139KMT12_1" localSheetId="0">#REF!</definedName>
    <definedName name="_139KMT12_1" localSheetId="1">#REF!</definedName>
    <definedName name="_139KMT12_1">#REF!</definedName>
    <definedName name="_13AAAA_17_6_1">NA()</definedName>
    <definedName name="_13Excel_BuiltIn_Print_Area_2_1" localSheetId="0">#REF!</definedName>
    <definedName name="_13Excel_BuiltIn_Print_Area_2_1" localSheetId="1">#REF!</definedName>
    <definedName name="_13Excel_BuiltIn_Print_Area_2_1">#REF!</definedName>
    <definedName name="_13MAÕ_SOÁ_THUEÁ" localSheetId="0">#REF!</definedName>
    <definedName name="_13MAÕ_SOÁ_THUEÁ">#REF!</definedName>
    <definedName name="_13ÑÔN_GIAÙ" localSheetId="0">#REF!</definedName>
    <definedName name="_13ÑÔN_GIAÙ">#REF!</definedName>
    <definedName name="_14_??????3" localSheetId="0">BlankMacro1</definedName>
    <definedName name="_14_??????3" localSheetId="4">BlankMacro1</definedName>
    <definedName name="_14_??????3" localSheetId="1">BlankMacro1</definedName>
    <definedName name="_14_??????3" localSheetId="7">BlankMacro1</definedName>
    <definedName name="_14_??????3">BlankMacro1</definedName>
    <definedName name="_14__123Graph_ACHART_15" localSheetId="0" hidden="1">#REF!</definedName>
    <definedName name="_14__123Graph_ACHART_15" localSheetId="1" hidden="1">#REF!</definedName>
    <definedName name="_14__123Graph_ACHART_15" localSheetId="7" hidden="1">#REF!</definedName>
    <definedName name="_14__123Graph_ACHART_15" hidden="1">#REF!</definedName>
    <definedName name="_14__123Graph_ACHART_29" localSheetId="0">#REF!</definedName>
    <definedName name="_14__123Graph_ACHART_29">#REF!</definedName>
    <definedName name="_14__123Graph_ACHART_3" localSheetId="0">#REF!</definedName>
    <definedName name="_14__123Graph_ACHART_3">#REF!</definedName>
    <definedName name="_14__123Graph_BCHART_9" localSheetId="0">#REF!</definedName>
    <definedName name="_14__123Graph_BCHART_9">#REF!</definedName>
    <definedName name="_14__123Graph_CCHART_2" localSheetId="0">#REF!</definedName>
    <definedName name="_14__123Graph_CCHART_2">#REF!</definedName>
    <definedName name="_14__123Graph_DCHART_2" localSheetId="0">#REF!</definedName>
    <definedName name="_14__123Graph_DCHART_2">#REF!</definedName>
    <definedName name="_14__123Graph_XCHART_1" localSheetId="0">#REF!</definedName>
    <definedName name="_14__123Graph_XCHART_1">#REF!</definedName>
    <definedName name="_14__Excel_BuiltIn_Print_Area_2_1_1_1" localSheetId="0">#REF!</definedName>
    <definedName name="_14__Excel_BuiltIn_Print_Area_2_1_1_1" localSheetId="1">#REF!</definedName>
    <definedName name="_14__Excel_BuiltIn_Print_Area_2_1_1_1">#REF!</definedName>
    <definedName name="_14__FDSAUDITLINK__" localSheetId="0">{"fdsup://Directions/FactSet Auditing Viewer?action=AUDIT_VALUE&amp;DB=129&amp;ID1=B01GZF&amp;VALUEID=01501&amp;SDATE=2009&amp;PERIODTYPE=ANN_STD&amp;window=popup_no_bar&amp;width=385&amp;height=120&amp;START_MAXIMIZED=FALSE&amp;creator=factset&amp;display_string=Audit"}</definedName>
    <definedName name="_14__FDSAUDITLINK__" localSheetId="1">{"fdsup://Directions/FactSet Auditing Viewer?action=AUDIT_VALUE&amp;DB=129&amp;ID1=B01GZF&amp;VALUEID=01501&amp;SDATE=2009&amp;PERIODTYPE=ANN_STD&amp;window=popup_no_bar&amp;width=385&amp;height=120&amp;START_MAXIMIZED=FALSE&amp;creator=factset&amp;display_string=Audit"}</definedName>
    <definedName name="_14__FDSAUDITLINK__" localSheetId="7">{"fdsup://Directions/FactSet Auditing Viewer?action=AUDIT_VALUE&amp;DB=129&amp;ID1=B01GZF&amp;VALUEID=01501&amp;SDATE=2009&amp;PERIODTYPE=ANN_STD&amp;window=popup_no_bar&amp;width=385&amp;height=120&amp;START_MAXIMIZED=FALSE&amp;creator=factset&amp;display_string=Audit"}</definedName>
    <definedName name="_14__FDSAUDITLINK__">{"fdsup://Directions/FactSet Auditing Viewer?action=AUDIT_VALUE&amp;DB=129&amp;ID1=B01GZF&amp;VALUEID=01501&amp;SDATE=2009&amp;PERIODTYPE=ANN_STD&amp;window=popup_no_bar&amp;width=385&amp;height=120&amp;START_MAXIMIZED=FALSE&amp;creator=factset&amp;display_string=Audit"}</definedName>
    <definedName name="_140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0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0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0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0BS_17_8_1">NA()</definedName>
    <definedName name="_141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1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1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1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1BS_18_17_10_1" localSheetId="0">#REF!</definedName>
    <definedName name="_141BS_18_17_10_1" localSheetId="1">#REF!</definedName>
    <definedName name="_141BS_18_17_10_1">#REF!</definedName>
    <definedName name="_141KMT13_1" localSheetId="0">#REF!</definedName>
    <definedName name="_141KMT13_1" localSheetId="1">#REF!</definedName>
    <definedName name="_141KMT13_1">#REF!</definedName>
    <definedName name="_142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2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2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2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2BS_18_17_4_1" localSheetId="0">#REF!</definedName>
    <definedName name="_142BS_18_17_4_1" localSheetId="1">#REF!</definedName>
    <definedName name="_142BS_18_17_4_1">#REF!</definedName>
    <definedName name="_143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3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3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3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3BS_18_6_1">NA()</definedName>
    <definedName name="_143KMT19_1" localSheetId="0">#REF!</definedName>
    <definedName name="_143KMT19_1" localSheetId="1">#REF!</definedName>
    <definedName name="_143KMT19_1">#REF!</definedName>
    <definedName name="_144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44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44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44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44BS_18_7_1">NA()</definedName>
    <definedName name="_145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45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45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45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45BS_18_8_1">NA()</definedName>
    <definedName name="_145KMT8_1" localSheetId="0">#REF!</definedName>
    <definedName name="_145KMT8_1" localSheetId="1">#REF!</definedName>
    <definedName name="_145KMT8_1">#REF!</definedName>
    <definedName name="_146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6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6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6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46436\" localSheetId="0" hidden="1">#REF!</definedName>
    <definedName name="_146436\" localSheetId="1" hidden="1">#REF!</definedName>
    <definedName name="_146436\" hidden="1">#REF!</definedName>
    <definedName name="_146BS_19_17_10_1" localSheetId="0">#REF!</definedName>
    <definedName name="_146BS_19_17_10_1" localSheetId="1">#REF!</definedName>
    <definedName name="_146BS_19_17_10_1">#REF!</definedName>
    <definedName name="_147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7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7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7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47BS_19_17_4_1" localSheetId="0">#REF!</definedName>
    <definedName name="_147BS_19_17_4_1" localSheetId="1">#REF!</definedName>
    <definedName name="_147BS_19_17_4_1">#REF!</definedName>
    <definedName name="_147RR_1" localSheetId="0">#REF!</definedName>
    <definedName name="_147RR_1" localSheetId="1">#REF!</definedName>
    <definedName name="_147RR_1">#REF!</definedName>
    <definedName name="_148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8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8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8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48BS_19_6_1">NA()</definedName>
    <definedName name="_148RR_2_1">NA()</definedName>
    <definedName name="_149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9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9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9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49BS_19_7_1">NA()</definedName>
    <definedName name="_14A">#N/A</definedName>
    <definedName name="_14AAAA_17_8_1">NA()</definedName>
    <definedName name="_14B">#N/A</definedName>
    <definedName name="_14C">#N/A</definedName>
    <definedName name="_14D">#N/A</definedName>
    <definedName name="_14Excel_BuiltIn_Print_Area_4_1" localSheetId="0">#REF!</definedName>
    <definedName name="_14Excel_BuiltIn_Print_Area_4_1" localSheetId="1">#REF!</definedName>
    <definedName name="_14Excel_BuiltIn_Print_Area_4_1">#REF!</definedName>
    <definedName name="_14i7_" localSheetId="0">#REF!</definedName>
    <definedName name="_14i7_" localSheetId="1">#REF!</definedName>
    <definedName name="_14i7_">#REF!</definedName>
    <definedName name="_14TEÂN_KHAÙCH_HAØ" localSheetId="0">#REF!</definedName>
    <definedName name="_14TEÂN_KHAÙCH_HAØ">#REF!</definedName>
    <definedName name="_15__123Graph_AChart_2A" localSheetId="0">#REF!</definedName>
    <definedName name="_15__123Graph_AChart_2A">#REF!</definedName>
    <definedName name="_15__123Graph_ACHART_4" localSheetId="0">#REF!</definedName>
    <definedName name="_15__123Graph_ACHART_4">#REF!</definedName>
    <definedName name="_15__123Graph_CCHART_3" localSheetId="0">#REF!</definedName>
    <definedName name="_15__123Graph_CCHART_3">#REF!</definedName>
    <definedName name="_15__123Graph_DCHART_3" localSheetId="0">#REF!</definedName>
    <definedName name="_15__123Graph_DCHART_3">#REF!</definedName>
    <definedName name="_15__123Graph_XCHART_2" localSheetId="0">#REF!</definedName>
    <definedName name="_15__123Graph_XCHART_2">#REF!</definedName>
    <definedName name="_15__Excel_BuiltIn_Print_Area_2_1_4_1" localSheetId="0">#REF!</definedName>
    <definedName name="_15__Excel_BuiltIn_Print_Area_2_1_4_1" localSheetId="1">#REF!</definedName>
    <definedName name="_15__Excel_BuiltIn_Print_Area_2_1_4_1">#REF!</definedName>
    <definedName name="_15__FDSAUDITLINK__" localSheetId="0">{"fdsup://Directions/FactSet Auditing Viewer?action=AUDIT_VALUE&amp;DB=129&amp;ID1=B01GZF&amp;VALUEID=01001&amp;SDATE=2007&amp;PERIODTYPE=ANN_STD&amp;window=popup_no_bar&amp;width=385&amp;height=120&amp;START_MAXIMIZED=FALSE&amp;creator=factset&amp;display_string=Audit"}</definedName>
    <definedName name="_15__FDSAUDITLINK__" localSheetId="1">{"fdsup://Directions/FactSet Auditing Viewer?action=AUDIT_VALUE&amp;DB=129&amp;ID1=B01GZF&amp;VALUEID=01001&amp;SDATE=2007&amp;PERIODTYPE=ANN_STD&amp;window=popup_no_bar&amp;width=385&amp;height=120&amp;START_MAXIMIZED=FALSE&amp;creator=factset&amp;display_string=Audit"}</definedName>
    <definedName name="_15__FDSAUDITLINK__" localSheetId="7">{"fdsup://Directions/FactSet Auditing Viewer?action=AUDIT_VALUE&amp;DB=129&amp;ID1=B01GZF&amp;VALUEID=01001&amp;SDATE=2007&amp;PERIODTYPE=ANN_STD&amp;window=popup_no_bar&amp;width=385&amp;height=120&amp;START_MAXIMIZED=FALSE&amp;creator=factset&amp;display_string=Audit"}</definedName>
    <definedName name="_15__FDSAUDITLINK__">{"fdsup://Directions/FactSet Auditing Viewer?action=AUDIT_VALUE&amp;DB=129&amp;ID1=B01GZF&amp;VALUEID=01001&amp;SDATE=2007&amp;PERIODTYPE=ANN_STD&amp;window=popup_no_bar&amp;width=385&amp;height=120&amp;START_MAXIMIZED=FALSE&amp;creator=factset&amp;display_string=Audit"}</definedName>
    <definedName name="_15_01_2006" localSheetId="0">#REF!</definedName>
    <definedName name="_15_01_2006">#REF!</definedName>
    <definedName name="_15_08_2004" localSheetId="0">#REF!</definedName>
    <definedName name="_15_08_2004">#REF!</definedName>
    <definedName name="_150__FDSAUDITLINK__" localSheetId="0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50__FDSAUDITLINK__" localSheetId="1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50__FDSAUDITLINK__" localSheetId="7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50__FDSAUDITLINK__">{"fdsup://Directions/FactSet Auditing Viewer?action=AUDIT_VALUE&amp;DB=129&amp;ID1=610115&amp;VALUEID=05194&amp;SDATE=2009&amp;PERIODTYPE=ANN_STD&amp;window=popup_no_bar&amp;width=385&amp;height=120&amp;START_MAXIMIZED=FALSE&amp;creator=factset&amp;display_string=Audit"}</definedName>
    <definedName name="_150BS_19_8_1">NA()</definedName>
    <definedName name="_150RTRT_1" localSheetId="0">#REF!</definedName>
    <definedName name="_150RTRT_1" localSheetId="1">#REF!</definedName>
    <definedName name="_150RTRT_1">#REF!</definedName>
    <definedName name="_151__FDSAUDITLINK__" localSheetId="0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1__FDSAUDITLINK__" localSheetId="1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1__FDSAUDITLINK__" localSheetId="7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1__FDSAUDITLINK__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1BS_20_17_10_1" localSheetId="0">#REF!</definedName>
    <definedName name="_151BS_20_17_10_1" localSheetId="1">#REF!</definedName>
    <definedName name="_151BS_20_17_10_1">#REF!</definedName>
    <definedName name="_151RTRT_2_1">NA()</definedName>
    <definedName name="_152" localSheetId="0">#REF!</definedName>
    <definedName name="_152" localSheetId="1">#REF!</definedName>
    <definedName name="_152">#REF!</definedName>
    <definedName name="_152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2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2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2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2BS_20_17_4_1" localSheetId="0">#REF!</definedName>
    <definedName name="_152BS_20_17_4_1" localSheetId="1">#REF!</definedName>
    <definedName name="_152BS_20_17_4_1">#REF!</definedName>
    <definedName name="_153.2" localSheetId="0">#REF!</definedName>
    <definedName name="_153.2">#REF!</definedName>
    <definedName name="_153.3" localSheetId="0">#REF!</definedName>
    <definedName name="_153.3">#REF!</definedName>
    <definedName name="_153__FDSAUDITLINK__" localSheetId="0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3__FDSAUDITLINK__" localSheetId="1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3__FDSAUDITLINK__" localSheetId="7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3__FDSAUDITLINK__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3BS_20_6_1">NA()</definedName>
    <definedName name="_153Tabel_3_1" localSheetId="0">#REF!</definedName>
    <definedName name="_153Tabel_3_1" localSheetId="1">#REF!</definedName>
    <definedName name="_153Tabel_3_1">#REF!</definedName>
    <definedName name="_154" localSheetId="0">#REF!</definedName>
    <definedName name="_154">#REF!</definedName>
    <definedName name="_154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54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54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54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54BS_20_7_1">NA()</definedName>
    <definedName name="_155">#REF!</definedName>
    <definedName name="_155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55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55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55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55BS_20_8_1">NA()</definedName>
    <definedName name="_155Tabel_4_1" localSheetId="0">#REF!</definedName>
    <definedName name="_155Tabel_4_1" localSheetId="1">#REF!</definedName>
    <definedName name="_155Tabel_4_1">#REF!</definedName>
    <definedName name="_156__FDSAUDITLINK__" localSheetId="0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56__FDSAUDITLINK__" localSheetId="1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56__FDSAUDITLINK__" localSheetId="7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56__FDSAUDITLINK__">{"fdsup://directions/FAT Viewer?action=UPDATE&amp;creator=factset&amp;DYN_ARGS=TRUE&amp;DOC_NAME=FAT:FQL_AUDITING_CLIENT_TEMPLATE.FAT&amp;display_string=Audit&amp;VAR:KEY=EFGLKFERYT&amp;VAR:QUERY=RkZfTkVUX0lOQyhBTk4sLTNGWSk=&amp;WINDOW=FIRST_POPUP&amp;HEIGHT=450&amp;WIDTH=450&amp;START_MAXIMIZED=","FALSE&amp;VAR:CALENDAR=FIVEDAY&amp;VAR:SYMBOL=0&amp;VAR:INDEX=0"}</definedName>
    <definedName name="_156BS_21_17_10_1" localSheetId="0">#REF!</definedName>
    <definedName name="_156BS_21_17_10_1" localSheetId="1">#REF!</definedName>
    <definedName name="_156BS_21_17_10_1">#REF!</definedName>
    <definedName name="_157__FDSAUDITLINK__" localSheetId="0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7__FDSAUDITLINK__" localSheetId="1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7__FDSAUDITLINK__" localSheetId="7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7__FDSAUDITLINK__">{"fdsup://directions/FAT Viewer?action=UPDATE&amp;creator=factset&amp;DYN_ARGS=TRUE&amp;DOC_NAME=FAT:FQL_AUDITING_CLIENT_TEMPLATE.FAT&amp;display_string=Audit&amp;VAR:KEY=QPCBGBADWD&amp;VAR:QUERY=RkZfRUJJVF9PUEVSKEFOTiwtMEZZKQ==&amp;WINDOW=FIRST_POPUP&amp;HEIGHT=450&amp;WIDTH=450&amp;START_MAXIMI","ZED=FALSE&amp;VAR:CALENDAR=FIVEDAY&amp;VAR:SYMBOL=0&amp;VAR:INDEX=0"}</definedName>
    <definedName name="_157BS_21_17_4_1" localSheetId="0">#REF!</definedName>
    <definedName name="_157BS_21_17_4_1" localSheetId="1">#REF!</definedName>
    <definedName name="_157BS_21_17_4_1">#REF!</definedName>
    <definedName name="_157Tabel_6_1" localSheetId="0">#REF!</definedName>
    <definedName name="_157Tabel_6_1">#REF!</definedName>
    <definedName name="_158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8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8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8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58BS_21_6_1">NA()</definedName>
    <definedName name="_159">#REF!</definedName>
    <definedName name="_159__FDSAUDITLINK__" localSheetId="0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9__FDSAUDITLINK__" localSheetId="1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9__FDSAUDITLINK__" localSheetId="7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9__FDSAUDITLINK__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159BS_21_7_1">NA()</definedName>
    <definedName name="_159Tabel_6_12_1" localSheetId="0">#REF!</definedName>
    <definedName name="_159Tabel_6_12_1" localSheetId="1">#REF!</definedName>
    <definedName name="_159Tabel_6_12_1">#REF!</definedName>
    <definedName name="_15A">#N/A</definedName>
    <definedName name="_15AAAA_18_17_10_1" localSheetId="0">#REF!</definedName>
    <definedName name="_15AAAA_18_17_10_1" localSheetId="1">#REF!</definedName>
    <definedName name="_15AAAA_18_17_10_1">#REF!</definedName>
    <definedName name="_15B">#N/A</definedName>
    <definedName name="_15C">#N/A</definedName>
    <definedName name="_15Excel_BuiltIn_Print_Area_4_1_1" localSheetId="0">#REF!</definedName>
    <definedName name="_15Excel_BuiltIn_Print_Area_4_1_1" localSheetId="1">#REF!</definedName>
    <definedName name="_15Excel_BuiltIn_Print_Area_4_1_1">#REF!</definedName>
    <definedName name="_16__123Graph_ACHART_16" localSheetId="0" hidden="1">#REF!</definedName>
    <definedName name="_16__123Graph_ACHART_16" hidden="1">#REF!</definedName>
    <definedName name="_16__123Graph_ACHART_2" localSheetId="0" hidden="1">#REF!</definedName>
    <definedName name="_16__123Graph_ACHART_2" hidden="1">#REF!</definedName>
    <definedName name="_16__123Graph_ACHART_30" localSheetId="0">#REF!</definedName>
    <definedName name="_16__123Graph_ACHART_30">#REF!</definedName>
    <definedName name="_16__123Graph_BCHART_3" localSheetId="0">#REF!</definedName>
    <definedName name="_16__123Graph_BCHART_3">#REF!</definedName>
    <definedName name="_16__123Graph_BCHART_9" localSheetId="0">#REF!</definedName>
    <definedName name="_16__123Graph_BCHART_9">#REF!</definedName>
    <definedName name="_16__123Graph_CCHART_1" localSheetId="0">#REF!</definedName>
    <definedName name="_16__123Graph_CCHART_1">#REF!</definedName>
    <definedName name="_16__123Graph_DCHART_9" localSheetId="0">#REF!</definedName>
    <definedName name="_16__123Graph_DCHART_9">#REF!</definedName>
    <definedName name="_16__Excel_BuiltIn_Print_Area_4_1" localSheetId="0">#REF!</definedName>
    <definedName name="_16__Excel_BuiltIn_Print_Area_4_1" localSheetId="1">#REF!</definedName>
    <definedName name="_16__Excel_BuiltIn_Print_Area_4_1">#REF!</definedName>
    <definedName name="_16__FDSAUDITLINK__" localSheetId="0">{"fdsup://directions/FAT Viewer?action=UPDATE&amp;creator=factset&amp;DYN_ARGS=TRUE&amp;DOC_NAME=FAT:FQL_AUDITING_CLIENT_TEMPLATE.FAT&amp;display_string=Audit&amp;VAR:KEY=INADAPETUD&amp;VAR:QUERY=RkZfU0FMRVMoQ0FMLDIwMDkp&amp;WINDOW=FIRST_POPUP&amp;HEIGHT=450&amp;WIDTH=450&amp;START_MAXIMIZED=FALS","E&amp;VAR:CALENDAR=FIVEDAY&amp;VAR:SYMBOL=643347&amp;VAR:INDEX=0"}</definedName>
    <definedName name="_16__FDSAUDITLINK__" localSheetId="1">{"fdsup://directions/FAT Viewer?action=UPDATE&amp;creator=factset&amp;DYN_ARGS=TRUE&amp;DOC_NAME=FAT:FQL_AUDITING_CLIENT_TEMPLATE.FAT&amp;display_string=Audit&amp;VAR:KEY=INADAPETUD&amp;VAR:QUERY=RkZfU0FMRVMoQ0FMLDIwMDkp&amp;WINDOW=FIRST_POPUP&amp;HEIGHT=450&amp;WIDTH=450&amp;START_MAXIMIZED=FALS","E&amp;VAR:CALENDAR=FIVEDAY&amp;VAR:SYMBOL=643347&amp;VAR:INDEX=0"}</definedName>
    <definedName name="_16__FDSAUDITLINK__" localSheetId="7">{"fdsup://directions/FAT Viewer?action=UPDATE&amp;creator=factset&amp;DYN_ARGS=TRUE&amp;DOC_NAME=FAT:FQL_AUDITING_CLIENT_TEMPLATE.FAT&amp;display_string=Audit&amp;VAR:KEY=INADAPETUD&amp;VAR:QUERY=RkZfU0FMRVMoQ0FMLDIwMDkp&amp;WINDOW=FIRST_POPUP&amp;HEIGHT=450&amp;WIDTH=450&amp;START_MAXIMIZED=FALS","E&amp;VAR:CALENDAR=FIVEDAY&amp;VAR:SYMBOL=643347&amp;VAR:INDEX=0"}</definedName>
    <definedName name="_16__FDSAUDITLINK__">{"fdsup://directions/FAT Viewer?action=UPDATE&amp;creator=factset&amp;DYN_ARGS=TRUE&amp;DOC_NAME=FAT:FQL_AUDITING_CLIENT_TEMPLATE.FAT&amp;display_string=Audit&amp;VAR:KEY=INADAPETUD&amp;VAR:QUERY=RkZfU0FMRVMoQ0FMLDIwMDkp&amp;WINDOW=FIRST_POPUP&amp;HEIGHT=450&amp;WIDTH=450&amp;START_MAXIMIZED=FALS","E&amp;VAR:CALENDAR=FIVEDAY&amp;VAR:SYMBOL=643347&amp;VAR:INDEX=0"}</definedName>
    <definedName name="_16_ÑÔN_GIAÙ">#REF!</definedName>
    <definedName name="_160__123Graph_BCHART_3" localSheetId="0">#REF!</definedName>
    <definedName name="_160__123Graph_BCHART_3" localSheetId="1">#REF!</definedName>
    <definedName name="_160__123Graph_BCHART_3">#REF!</definedName>
    <definedName name="_160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0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0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0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0BS_21_8_1">NA()</definedName>
    <definedName name="_160Tabel_6_12_2_1">NA()</definedName>
    <definedName name="_161.1">#REF!</definedName>
    <definedName name="_161.2" localSheetId="0">#REF!</definedName>
    <definedName name="_161.2" localSheetId="1">#REF!</definedName>
    <definedName name="_161.2">#REF!</definedName>
    <definedName name="_161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1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1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1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1BS_6_1">NA()</definedName>
    <definedName name="_162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2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2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2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2BS_7_1">NA()</definedName>
    <definedName name="_162Tabel_6_21_1" localSheetId="0">#REF!</definedName>
    <definedName name="_162Tabel_6_21_1" localSheetId="1">#REF!</definedName>
    <definedName name="_162Tabel_6_21_1">#REF!</definedName>
    <definedName name="_163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3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3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3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3BS_8_1">NA()</definedName>
    <definedName name="_163Tabel_6_21_2_1">NA()</definedName>
    <definedName name="_164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4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4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4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4CL_17_1_1">NA()</definedName>
    <definedName name="_165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5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5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5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5CL_17_17_10_1" localSheetId="0">#REF!</definedName>
    <definedName name="_165CL_17_17_10_1" localSheetId="1">#REF!</definedName>
    <definedName name="_165CL_17_17_10_1">#REF!</definedName>
    <definedName name="_165Tabel_6_22_1" localSheetId="0">#REF!</definedName>
    <definedName name="_165Tabel_6_22_1" localSheetId="1">#REF!</definedName>
    <definedName name="_165Tabel_6_22_1">#REF!</definedName>
    <definedName name="_166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6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6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6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6CL_17_17_4_1" localSheetId="0">#REF!</definedName>
    <definedName name="_166CL_17_17_4_1" localSheetId="1">#REF!</definedName>
    <definedName name="_166CL_17_17_4_1">#REF!</definedName>
    <definedName name="_166Tabel_6_22_2_1">NA()</definedName>
    <definedName name="_167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7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7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7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67CL_17_6_1">NA()</definedName>
    <definedName name="_168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8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8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8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68CL_17_8_1">NA()</definedName>
    <definedName name="_169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9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9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9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169CL_18_17_10_1" localSheetId="0">#REF!</definedName>
    <definedName name="_169CL_18_17_10_1" localSheetId="1">#REF!</definedName>
    <definedName name="_169CL_18_17_10_1">#REF!</definedName>
    <definedName name="_169Tabel_6_4_2_1">NA()</definedName>
    <definedName name="_16AAAA_18_17_4_1" localSheetId="0">#REF!</definedName>
    <definedName name="_16AAAA_18_17_4_1" localSheetId="1">#REF!</definedName>
    <definedName name="_16AAAA_18_17_4_1">#REF!</definedName>
    <definedName name="_16o9_" localSheetId="0" hidden="1">#REF!</definedName>
    <definedName name="_16o9_" hidden="1">#REF!</definedName>
    <definedName name="_16THAØNH_TIEÀN" localSheetId="0">#REF!</definedName>
    <definedName name="_16THAØNH_TIEÀN">#REF!</definedName>
    <definedName name="_17_??????4" localSheetId="0">BlankMacro1</definedName>
    <definedName name="_17_??????4" localSheetId="4">BlankMacro1</definedName>
    <definedName name="_17_??????4" localSheetId="1">BlankMacro1</definedName>
    <definedName name="_17_??????4" localSheetId="7">BlankMacro1</definedName>
    <definedName name="_17_??????4">BlankMacro1</definedName>
    <definedName name="_17__123Graph_ACHART_20" localSheetId="0" hidden="1">#REF!</definedName>
    <definedName name="_17__123Graph_ACHART_20" localSheetId="1" hidden="1">#REF!</definedName>
    <definedName name="_17__123Graph_ACHART_20" localSheetId="7" hidden="1">#REF!</definedName>
    <definedName name="_17__123Graph_ACHART_20" hidden="1">#REF!</definedName>
    <definedName name="_17__123Graph_AGROSS_MARGINS" localSheetId="0">#REF!</definedName>
    <definedName name="_17__123Graph_AGROSS_MARGINS">#REF!</definedName>
    <definedName name="_17__123Graph_BCHART_4" localSheetId="0">#REF!</definedName>
    <definedName name="_17__123Graph_BCHART_4">#REF!</definedName>
    <definedName name="_17__123Graph_CCHART_1" localSheetId="0">#REF!</definedName>
    <definedName name="_17__123Graph_CCHART_1">#REF!</definedName>
    <definedName name="_17__123Graph_ECHART_3" localSheetId="0">#REF!</definedName>
    <definedName name="_17__123Graph_ECHART_3">#REF!</definedName>
    <definedName name="_17__Excel_BuiltIn_Print_Area_4_1_1" localSheetId="0">#REF!</definedName>
    <definedName name="_17__Excel_BuiltIn_Print_Area_4_1_1">#REF!</definedName>
    <definedName name="_17__FDSAUDITLINK__" localSheetId="0">{"fdsup://Directions/FactSet Auditing Viewer?action=AUDIT_VALUE&amp;DB=129&amp;ID1=B01GZF&amp;VALUEID=01551&amp;SDATE=2006&amp;PERIODTYPE=ANN_STD&amp;window=popup_no_bar&amp;width=385&amp;height=120&amp;START_MAXIMIZED=FALSE&amp;creator=factset&amp;display_string=Audit"}</definedName>
    <definedName name="_17__FDSAUDITLINK__" localSheetId="1">{"fdsup://Directions/FactSet Auditing Viewer?action=AUDIT_VALUE&amp;DB=129&amp;ID1=B01GZF&amp;VALUEID=01551&amp;SDATE=2006&amp;PERIODTYPE=ANN_STD&amp;window=popup_no_bar&amp;width=385&amp;height=120&amp;START_MAXIMIZED=FALSE&amp;creator=factset&amp;display_string=Audit"}</definedName>
    <definedName name="_17__FDSAUDITLINK__" localSheetId="7">{"fdsup://Directions/FactSet Auditing Viewer?action=AUDIT_VALUE&amp;DB=129&amp;ID1=B01GZF&amp;VALUEID=01551&amp;SDATE=2006&amp;PERIODTYPE=ANN_STD&amp;window=popup_no_bar&amp;width=385&amp;height=120&amp;START_MAXIMIZED=FALSE&amp;creator=factset&amp;display_string=Audit"}</definedName>
    <definedName name="_17__FDSAUDITLINK__">{"fdsup://Directions/FactSet Auditing Viewer?action=AUDIT_VALUE&amp;DB=129&amp;ID1=B01GZF&amp;VALUEID=01551&amp;SDATE=2006&amp;PERIODTYPE=ANN_STD&amp;window=popup_no_bar&amp;width=385&amp;height=120&amp;START_MAXIMIZED=FALSE&amp;creator=factset&amp;display_string=Audit"}</definedName>
    <definedName name="_170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0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0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0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0CL_18_17_4_1" localSheetId="0">#REF!</definedName>
    <definedName name="_170CL_18_17_4_1" localSheetId="1">#REF!</definedName>
    <definedName name="_170CL_18_17_4_1">#REF!</definedName>
    <definedName name="_171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71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71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71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171CL_18_6_1">NA()</definedName>
    <definedName name="_171Tabel_7_12_1" localSheetId="0">#REF!</definedName>
    <definedName name="_171Tabel_7_12_1" localSheetId="1">#REF!</definedName>
    <definedName name="_171Tabel_7_12_1">#REF!</definedName>
    <definedName name="_172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2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2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2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2CL_18_7_1">NA()</definedName>
    <definedName name="_172Tabel_7_12_2_1">NA()</definedName>
    <definedName name="_173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3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3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3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173CL_18_8_1">NA()</definedName>
    <definedName name="_174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4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4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4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74CL_19_17_10_1" localSheetId="0">#REF!</definedName>
    <definedName name="_174CL_19_17_10_1" localSheetId="1">#REF!</definedName>
    <definedName name="_174CL_19_17_10_1">#REF!</definedName>
    <definedName name="_174Tabel_7_21_1" localSheetId="0">#REF!</definedName>
    <definedName name="_174Tabel_7_21_1" localSheetId="1">#REF!</definedName>
    <definedName name="_174Tabel_7_21_1">#REF!</definedName>
    <definedName name="_175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75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75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75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75CL_19_17_4_1" localSheetId="0">#REF!</definedName>
    <definedName name="_175CL_19_17_4_1" localSheetId="1">#REF!</definedName>
    <definedName name="_175CL_19_17_4_1">#REF!</definedName>
    <definedName name="_175Tabel_7_21_2_1">NA()</definedName>
    <definedName name="_176__123Graph_BCHART_9" localSheetId="0">#REF!</definedName>
    <definedName name="_176__123Graph_BCHART_9" localSheetId="1">#REF!</definedName>
    <definedName name="_176__123Graph_BCHART_9">#REF!</definedName>
    <definedName name="_176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76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76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76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76CL_19_6_1">NA()</definedName>
    <definedName name="_177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77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77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77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77CL_19_7_1">NA()</definedName>
    <definedName name="_177Tabel_7_22_1" localSheetId="0">#REF!</definedName>
    <definedName name="_177Tabel_7_22_1" localSheetId="1">#REF!</definedName>
    <definedName name="_177Tabel_7_22_1">#REF!</definedName>
    <definedName name="_178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78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78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78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78CL_19_8_1">NA()</definedName>
    <definedName name="_178Tabel_7_22_2_1">NA()</definedName>
    <definedName name="_179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79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79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79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79CL_20_17_10_1" localSheetId="0">#REF!</definedName>
    <definedName name="_179CL_20_17_10_1" localSheetId="1">#REF!</definedName>
    <definedName name="_179CL_20_17_10_1">#REF!</definedName>
    <definedName name="_17AAAA_18_6_1">NA()</definedName>
    <definedName name="_17ÑÔN_GIAÙ" localSheetId="0">#REF!</definedName>
    <definedName name="_17ÑÔN_GIAÙ" localSheetId="1">#REF!</definedName>
    <definedName name="_17ÑÔN_GIAÙ">#REF!</definedName>
    <definedName name="_17SOÁ_CTÖØ" localSheetId="0">#REF!</definedName>
    <definedName name="_17SOÁ_CTÖØ">#REF!</definedName>
    <definedName name="_18__123Graph_ACHART_17" localSheetId="0" hidden="1">#REF!</definedName>
    <definedName name="_18__123Graph_ACHART_17" hidden="1">#REF!</definedName>
    <definedName name="_18__123Graph_ACHART_21" localSheetId="0" hidden="1">#REF!</definedName>
    <definedName name="_18__123Graph_ACHART_21" hidden="1">#REF!</definedName>
    <definedName name="_18__123Graph_AGROWTH_REVS_A" localSheetId="0">#REF!</definedName>
    <definedName name="_18__123Graph_AGROWTH_REVS_A">#REF!</definedName>
    <definedName name="_18__123Graph_CCHART_2" localSheetId="0">#REF!</definedName>
    <definedName name="_18__123Graph_CCHART_2">#REF!</definedName>
    <definedName name="_18__123Graph_CCHART_3" localSheetId="0">#REF!</definedName>
    <definedName name="_18__123Graph_CCHART_3">#REF!</definedName>
    <definedName name="_18__123Graph_CCHART_9" localSheetId="0">#REF!</definedName>
    <definedName name="_18__123Graph_CCHART_9">#REF!</definedName>
    <definedName name="_18__123Graph_XCHART_1" localSheetId="0">#REF!</definedName>
    <definedName name="_18__123Graph_XCHART_1">#REF!</definedName>
    <definedName name="_18__123Graph_XCHART_3" localSheetId="0">#REF!</definedName>
    <definedName name="_18__123Graph_XCHART_3">#REF!</definedName>
    <definedName name="_18__Excel_BuiltIn_Print_Area_4_1_2" localSheetId="0">#REF!</definedName>
    <definedName name="_18__Excel_BuiltIn_Print_Area_4_1_2" localSheetId="1">#REF!</definedName>
    <definedName name="_18__Excel_BuiltIn_Print_Area_4_1_2">#REF!</definedName>
    <definedName name="_18__FDSAUDITLINK__" localSheetId="0">{"fdsup://Directions/FactSet Auditing Viewer?action=AUDIT_VALUE&amp;DB=129&amp;ID1=610035&amp;VALUEID=02001&amp;SDATE=201002&amp;PERIODTYPE=QTR_STD&amp;window=popup_no_bar&amp;width=385&amp;height=120&amp;START_MAXIMIZED=FALSE&amp;creator=factset&amp;display_string=Audit"}</definedName>
    <definedName name="_18__FDSAUDITLINK__" localSheetId="1">{"fdsup://Directions/FactSet Auditing Viewer?action=AUDIT_VALUE&amp;DB=129&amp;ID1=610035&amp;VALUEID=02001&amp;SDATE=201002&amp;PERIODTYPE=QTR_STD&amp;window=popup_no_bar&amp;width=385&amp;height=120&amp;START_MAXIMIZED=FALSE&amp;creator=factset&amp;display_string=Audit"}</definedName>
    <definedName name="_18__FDSAUDITLINK__" localSheetId="7">{"fdsup://Directions/FactSet Auditing Viewer?action=AUDIT_VALUE&amp;DB=129&amp;ID1=610035&amp;VALUEID=02001&amp;SDATE=201002&amp;PERIODTYPE=QTR_STD&amp;window=popup_no_bar&amp;width=385&amp;height=120&amp;START_MAXIMIZED=FALSE&amp;creator=factset&amp;display_string=Audit"}</definedName>
    <definedName name="_18__FDSAUDITLINK__">{"fdsup://Directions/FactSet Auditing Viewer?action=AUDIT_VALUE&amp;DB=129&amp;ID1=610035&amp;VALUEID=02001&amp;SDATE=201002&amp;PERIODTYPE=QTR_STD&amp;window=popup_no_bar&amp;width=385&amp;height=120&amp;START_MAXIMIZED=FALSE&amp;creator=factset&amp;display_string=Audit"}</definedName>
    <definedName name="_180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0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0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0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0CL_20_17_4_1" localSheetId="0">#REF!</definedName>
    <definedName name="_180CL_20_17_4_1" localSheetId="1">#REF!</definedName>
    <definedName name="_180CL_20_17_4_1">#REF!</definedName>
    <definedName name="_181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1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1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1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1CL_20_6_1">NA()</definedName>
    <definedName name="_181Tabel_7_4_2_1">NA()</definedName>
    <definedName name="_182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2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2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2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2CL_20_7_1">NA()</definedName>
    <definedName name="_183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3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3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3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3CL_20_8_1">NA()</definedName>
    <definedName name="_183wrn.CapersPlotter._1" localSheetId="0">{#N/A,#N/A,FALSE,"DI 2 YEAR MASTER SCHEDULE"}</definedName>
    <definedName name="_183wrn.CapersPlotter._1" localSheetId="1">{#N/A,#N/A,FALSE,"DI 2 YEAR MASTER SCHEDULE"}</definedName>
    <definedName name="_183wrn.CapersPlotter._1" localSheetId="7">{#N/A,#N/A,FALSE,"DI 2 YEAR MASTER SCHEDULE"}</definedName>
    <definedName name="_183wrn.CapersPlotter._1">{#N/A,#N/A,FALSE,"DI 2 YEAR MASTER SCHEDULE"}</definedName>
    <definedName name="_184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84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84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84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84CL_21_17_10_1" localSheetId="0">#REF!</definedName>
    <definedName name="_184CL_21_17_10_1" localSheetId="1">#REF!</definedName>
    <definedName name="_184CL_21_17_10_1">#REF!</definedName>
    <definedName name="_185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85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85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85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85CL_21_17_4_1" localSheetId="0">#REF!</definedName>
    <definedName name="_185CL_21_17_4_1" localSheetId="1">#REF!</definedName>
    <definedName name="_185CL_21_17_4_1">#REF!</definedName>
    <definedName name="_185wrn.CapersPlotter._2" localSheetId="0">{#N/A,#N/A,FALSE,"DI 2 YEAR MASTER SCHEDULE"}</definedName>
    <definedName name="_185wrn.CapersPlotter._2" localSheetId="1">{#N/A,#N/A,FALSE,"DI 2 YEAR MASTER SCHEDULE"}</definedName>
    <definedName name="_185wrn.CapersPlotter._2" localSheetId="7">{#N/A,#N/A,FALSE,"DI 2 YEAR MASTER SCHEDULE"}</definedName>
    <definedName name="_185wrn.CapersPlotter._2">{#N/A,#N/A,FALSE,"DI 2 YEAR MASTER SCHEDULE"}</definedName>
    <definedName name="_186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6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6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6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86CL_21_6_1">NA()</definedName>
    <definedName name="_187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7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7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7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87CL_21_7_1">NA()</definedName>
    <definedName name="_187wrn.CapersPlotter._3" localSheetId="0">{#N/A,#N/A,FALSE,"DI 2 YEAR MASTER SCHEDULE"}</definedName>
    <definedName name="_187wrn.CapersPlotter._3" localSheetId="1">{#N/A,#N/A,FALSE,"DI 2 YEAR MASTER SCHEDULE"}</definedName>
    <definedName name="_187wrn.CapersPlotter._3" localSheetId="7">{#N/A,#N/A,FALSE,"DI 2 YEAR MASTER SCHEDULE"}</definedName>
    <definedName name="_187wrn.CapersPlotter._3">{#N/A,#N/A,FALSE,"DI 2 YEAR MASTER SCHEDULE"}</definedName>
    <definedName name="_188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8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8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8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88CL_21_8_1">NA()</definedName>
    <definedName name="_189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9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9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9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89CL_6_1">NA()</definedName>
    <definedName name="_189wrn.CapersPlotter._4" localSheetId="0">{#N/A,#N/A,FALSE,"DI 2 YEAR MASTER SCHEDULE"}</definedName>
    <definedName name="_189wrn.CapersPlotter._4" localSheetId="1">{#N/A,#N/A,FALSE,"DI 2 YEAR MASTER SCHEDULE"}</definedName>
    <definedName name="_189wrn.CapersPlotter._4" localSheetId="7">{#N/A,#N/A,FALSE,"DI 2 YEAR MASTER SCHEDULE"}</definedName>
    <definedName name="_189wrn.CapersPlotter._4">{#N/A,#N/A,FALSE,"DI 2 YEAR MASTER SCHEDULE"}</definedName>
    <definedName name="_18AAAA_18_7_1">NA()</definedName>
    <definedName name="_18p23_" localSheetId="0">#REF!</definedName>
    <definedName name="_18p23_" localSheetId="1">#REF!</definedName>
    <definedName name="_18p23_">#REF!</definedName>
    <definedName name="_18SOÁ_LÖÔÏNG" localSheetId="0">#REF!</definedName>
    <definedName name="_18SOÁ_LÖÔÏNG">#REF!</definedName>
    <definedName name="_18TRÒ_GIAÙ" localSheetId="0">#REF!</definedName>
    <definedName name="_18TRÒ_GIAÙ">#REF!</definedName>
    <definedName name="_19__123Graph_ACHART_22" localSheetId="0" hidden="1">#REF!</definedName>
    <definedName name="_19__123Graph_ACHART_22" hidden="1">#REF!</definedName>
    <definedName name="_19__123Graph_AGROWTH_REVS_B" localSheetId="0">#REF!</definedName>
    <definedName name="_19__123Graph_AGROWTH_REVS_B">#REF!</definedName>
    <definedName name="_19__123Graph_CCHART_3" localSheetId="0">#REF!</definedName>
    <definedName name="_19__123Graph_CCHART_3">#REF!</definedName>
    <definedName name="_19__123Graph_CCHART_4" localSheetId="0">#REF!</definedName>
    <definedName name="_19__123Graph_CCHART_4">#REF!</definedName>
    <definedName name="_19__123Graph_DCHART_1" localSheetId="0">#REF!</definedName>
    <definedName name="_19__123Graph_DCHART_1">#REF!</definedName>
    <definedName name="_19__123Graph_XCHART_2" localSheetId="0">#REF!</definedName>
    <definedName name="_19__123Graph_XCHART_2">#REF!</definedName>
    <definedName name="_19__123Graph_XCHART_4" localSheetId="0">#REF!</definedName>
    <definedName name="_19__123Graph_XCHART_4">#REF!</definedName>
    <definedName name="_19__Excel_BuiltIn_Print_Area_4_1_1_1" localSheetId="0">#REF!</definedName>
    <definedName name="_19__Excel_BuiltIn_Print_Area_4_1_1_1" localSheetId="1">#REF!</definedName>
    <definedName name="_19__Excel_BuiltIn_Print_Area_4_1_1_1">#REF!</definedName>
    <definedName name="_19__FDSAUDITLINK__" localSheetId="0">{"fdsup://Directions/FactSet Auditing Viewer?action=AUDIT_VALUE&amp;DB=129&amp;ID1=B01GZF&amp;VALUEID=01001&amp;SDATE=2008&amp;PERIODTYPE=ANN_STD&amp;window=popup_no_bar&amp;width=385&amp;height=120&amp;START_MAXIMIZED=FALSE&amp;creator=factset&amp;display_string=Audit"}</definedName>
    <definedName name="_19__FDSAUDITLINK__" localSheetId="1">{"fdsup://Directions/FactSet Auditing Viewer?action=AUDIT_VALUE&amp;DB=129&amp;ID1=B01GZF&amp;VALUEID=01001&amp;SDATE=2008&amp;PERIODTYPE=ANN_STD&amp;window=popup_no_bar&amp;width=385&amp;height=120&amp;START_MAXIMIZED=FALSE&amp;creator=factset&amp;display_string=Audit"}</definedName>
    <definedName name="_19__FDSAUDITLINK__" localSheetId="7">{"fdsup://Directions/FactSet Auditing Viewer?action=AUDIT_VALUE&amp;DB=129&amp;ID1=B01GZF&amp;VALUEID=01001&amp;SDATE=2008&amp;PERIODTYPE=ANN_STD&amp;window=popup_no_bar&amp;width=385&amp;height=120&amp;START_MAXIMIZED=FALSE&amp;creator=factset&amp;display_string=Audit"}</definedName>
    <definedName name="_19__FDSAUDITLINK__">{"fdsup://Directions/FactSet Auditing Viewer?action=AUDIT_VALUE&amp;DB=129&amp;ID1=B01GZF&amp;VALUEID=01001&amp;SDATE=2008&amp;PERIODTYPE=ANN_STD&amp;window=popup_no_bar&amp;width=385&amp;height=120&amp;START_MAXIMIZED=FALSE&amp;creator=factset&amp;display_string=Audit"}</definedName>
    <definedName name="_190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0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0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0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0CL_7_1">NA()</definedName>
    <definedName name="_191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1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1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1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1CL_8_1">NA()</definedName>
    <definedName name="_191wrn.CapersPlotter._5" localSheetId="0">{#N/A,#N/A,FALSE,"DI 2 YEAR MASTER SCHEDULE"}</definedName>
    <definedName name="_191wrn.CapersPlotter._5" localSheetId="1">{#N/A,#N/A,FALSE,"DI 2 YEAR MASTER SCHEDULE"}</definedName>
    <definedName name="_191wrn.CapersPlotter._5" localSheetId="7">{#N/A,#N/A,FALSE,"DI 2 YEAR MASTER SCHEDULE"}</definedName>
    <definedName name="_191wrn.CapersPlotter._5">{#N/A,#N/A,FALSE,"DI 2 YEAR MASTER SCHEDULE"}</definedName>
    <definedName name="_192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92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92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92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192D_17_1_1">NA()</definedName>
    <definedName name="_193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93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93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93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193D_17_17_10_1" localSheetId="0">#REF!</definedName>
    <definedName name="_193D_17_17_10_1" localSheetId="1">#REF!</definedName>
    <definedName name="_193D_17_17_10_1">#REF!</definedName>
    <definedName name="_193wrn.CapersPlotter._6" localSheetId="0">{#N/A,#N/A,FALSE,"DI 2 YEAR MASTER SCHEDULE"}</definedName>
    <definedName name="_193wrn.CapersPlotter._6" localSheetId="1">{#N/A,#N/A,FALSE,"DI 2 YEAR MASTER SCHEDULE"}</definedName>
    <definedName name="_193wrn.CapersPlotter._6" localSheetId="7">{#N/A,#N/A,FALSE,"DI 2 YEAR MASTER SCHEDULE"}</definedName>
    <definedName name="_193wrn.CapersPlotter._6">{#N/A,#N/A,FALSE,"DI 2 YEAR MASTER SCHEDULE"}</definedName>
    <definedName name="_194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94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94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94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194D_17_17_4_1" localSheetId="0">#REF!</definedName>
    <definedName name="_194D_17_17_4_1" localSheetId="1">#REF!</definedName>
    <definedName name="_194D_17_17_4_1">#REF!</definedName>
    <definedName name="_195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95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95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95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195D_17_4_1">NA()</definedName>
    <definedName name="_195wrn.CapersPlotter._7" localSheetId="0">{#N/A,#N/A,FALSE,"DI 2 YEAR MASTER SCHEDULE"}</definedName>
    <definedName name="_195wrn.CapersPlotter._7" localSheetId="1">{#N/A,#N/A,FALSE,"DI 2 YEAR MASTER SCHEDULE"}</definedName>
    <definedName name="_195wrn.CapersPlotter._7" localSheetId="7">{#N/A,#N/A,FALSE,"DI 2 YEAR MASTER SCHEDULE"}</definedName>
    <definedName name="_195wrn.CapersPlotter._7">{#N/A,#N/A,FALSE,"DI 2 YEAR MASTER SCHEDULE"}</definedName>
    <definedName name="_196__FDSAUDITLINK__" localSheetId="0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6__FDSAUDITLINK__" localSheetId="1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6__FDSAUDITLINK__" localSheetId="7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6__FDSAUDITLINK__">{"fdsup://directions/FAT Viewer?action=UPDATE&amp;creator=factset&amp;DYN_ARGS=TRUE&amp;DOC_NAME=FAT:FQL_AUDITING_CLIENT_TEMPLATE.FAT&amp;display_string=Audit&amp;VAR:KEY=UFWHMHGRIP&amp;VAR:QUERY=RkZfRUJJVERBX09QRVIoQU5OLC0wRlkp&amp;WINDOW=FIRST_POPUP&amp;HEIGHT=450&amp;WIDTH=450&amp;START_MAXIMI","ZED=FALSE&amp;VAR:CALENDAR=FIVEDAY&amp;VAR:SYMBOL=0&amp;VAR:INDEX=0"}</definedName>
    <definedName name="_196D_17_6_1">NA()</definedName>
    <definedName name="_197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7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7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7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197D_17_7_1">NA()</definedName>
    <definedName name="_197wrn.Edutainment._.Priority._.List._1" localSheetId="0">{#N/A,#N/A,FALSE,"DI 2 YEAR MASTER SCHEDULE"}</definedName>
    <definedName name="_197wrn.Edutainment._.Priority._.List._1" localSheetId="1">{#N/A,#N/A,FALSE,"DI 2 YEAR MASTER SCHEDULE"}</definedName>
    <definedName name="_197wrn.Edutainment._.Priority._.List._1" localSheetId="7">{#N/A,#N/A,FALSE,"DI 2 YEAR MASTER SCHEDULE"}</definedName>
    <definedName name="_197wrn.Edutainment._.Priority._.List._1">{#N/A,#N/A,FALSE,"DI 2 YEAR MASTER SCHEDULE"}</definedName>
    <definedName name="_198__FDSAUDITLINK__" localSheetId="0">{"fdsup://directions/FAT Viewer?action=UPDATE&amp;creator=factset&amp;DYN_ARGS=TRUE&amp;DOC_NAME=FAT:FQL_AUDITING_CLIENT_TEMPLATE.FAT&amp;display_string=Audit&amp;VAR:KEY=KZELATKDKL&amp;VAR:QUERY=RkZfRUJJVERBKENBTCwyMDA5KQ==&amp;WINDOW=FIRST_POPUP&amp;HEIGHT=450&amp;WIDTH=450&amp;START_MAXIMIZED=","FALSE&amp;VAR:CALENDAR=FIVEDAY&amp;VAR:SYMBOL=0&amp;VAR:INDEX=0"}</definedName>
    <definedName name="_198__FDSAUDITLINK__" localSheetId="1">{"fdsup://directions/FAT Viewer?action=UPDATE&amp;creator=factset&amp;DYN_ARGS=TRUE&amp;DOC_NAME=FAT:FQL_AUDITING_CLIENT_TEMPLATE.FAT&amp;display_string=Audit&amp;VAR:KEY=KZELATKDKL&amp;VAR:QUERY=RkZfRUJJVERBKENBTCwyMDA5KQ==&amp;WINDOW=FIRST_POPUP&amp;HEIGHT=450&amp;WIDTH=450&amp;START_MAXIMIZED=","FALSE&amp;VAR:CALENDAR=FIVEDAY&amp;VAR:SYMBOL=0&amp;VAR:INDEX=0"}</definedName>
    <definedName name="_198__FDSAUDITLINK__" localSheetId="7">{"fdsup://directions/FAT Viewer?action=UPDATE&amp;creator=factset&amp;DYN_ARGS=TRUE&amp;DOC_NAME=FAT:FQL_AUDITING_CLIENT_TEMPLATE.FAT&amp;display_string=Audit&amp;VAR:KEY=KZELATKDKL&amp;VAR:QUERY=RkZfRUJJVERBKENBTCwyMDA5KQ==&amp;WINDOW=FIRST_POPUP&amp;HEIGHT=450&amp;WIDTH=450&amp;START_MAXIMIZED=","FALSE&amp;VAR:CALENDAR=FIVEDAY&amp;VAR:SYMBOL=0&amp;VAR:INDEX=0"}</definedName>
    <definedName name="_198__FDSAUDITLINK__">{"fdsup://directions/FAT Viewer?action=UPDATE&amp;creator=factset&amp;DYN_ARGS=TRUE&amp;DOC_NAME=FAT:FQL_AUDITING_CLIENT_TEMPLATE.FAT&amp;display_string=Audit&amp;VAR:KEY=KZELATKDKL&amp;VAR:QUERY=RkZfRUJJVERBKENBTCwyMDA5KQ==&amp;WINDOW=FIRST_POPUP&amp;HEIGHT=450&amp;WIDTH=450&amp;START_MAXIMIZED=","FALSE&amp;VAR:CALENDAR=FIVEDAY&amp;VAR:SYMBOL=0&amp;VAR:INDEX=0"}</definedName>
    <definedName name="_198D_17_8_1">NA()</definedName>
    <definedName name="_199D_18_17_10_1" localSheetId="0">#REF!</definedName>
    <definedName name="_199D_18_17_10_1" localSheetId="1">#REF!</definedName>
    <definedName name="_199D_18_17_10_1">#REF!</definedName>
    <definedName name="_199wrn.Edutainment._.Priority._.List._2" localSheetId="0">{#N/A,#N/A,FALSE,"DI 2 YEAR MASTER SCHEDULE"}</definedName>
    <definedName name="_199wrn.Edutainment._.Priority._.List._2" localSheetId="1">{#N/A,#N/A,FALSE,"DI 2 YEAR MASTER SCHEDULE"}</definedName>
    <definedName name="_199wrn.Edutainment._.Priority._.List._2" localSheetId="7">{#N/A,#N/A,FALSE,"DI 2 YEAR MASTER SCHEDULE"}</definedName>
    <definedName name="_199wrn.Edutainment._.Priority._.List._2">{#N/A,#N/A,FALSE,"DI 2 YEAR MASTER SCHEDULE"}</definedName>
    <definedName name="_19AAAA_18_8_1">NA()</definedName>
    <definedName name="_19P28_" hidden="1">12</definedName>
    <definedName name="_1CAP002" localSheetId="0">#REF!</definedName>
    <definedName name="_1CAP002" localSheetId="1">#REF!</definedName>
    <definedName name="_1CAP002">#REF!</definedName>
    <definedName name="_1Excel_BuiltIn__FilterDatabase_1" localSheetId="0">#REF!</definedName>
    <definedName name="_1Excel_BuiltIn__FilterDatabase_1" localSheetId="1">#REF!</definedName>
    <definedName name="_1Excel_BuiltIn__FilterDatabase_1">#REF!</definedName>
    <definedName name="_1Excel_BuiltIn__FilterDatabase_1_1_1" localSheetId="0">#REF!</definedName>
    <definedName name="_1Excel_BuiltIn__FilterDatabase_1_1_1">#REF!</definedName>
    <definedName name="_1Excel_BuiltIn__FilterDatabase_4_1" localSheetId="0">#REF!</definedName>
    <definedName name="_1Excel_BuiltIn__FilterDatabase_4_1" localSheetId="1">#REF!</definedName>
    <definedName name="_1Excel_BuiltIn__FilterDatabase_4_1">#REF!</definedName>
    <definedName name="_1Excel_BuiltIn_Database_1" localSheetId="0">#REF!</definedName>
    <definedName name="_1Excel_BuiltIn_Database_1" localSheetId="1">#REF!</definedName>
    <definedName name="_1Excel_BuiltIn_Database_1">#REF!</definedName>
    <definedName name="_1Excel_BuiltIn_Print_Area_1" localSheetId="0">#REF!</definedName>
    <definedName name="_1Excel_BuiltIn_Print_Area_1" localSheetId="1">#REF!</definedName>
    <definedName name="_1Excel_BuiltIn_Print_Area_1">#REF!</definedName>
    <definedName name="_1Excel_BuiltIn_Print_Area_1_10" localSheetId="0">#REF!</definedName>
    <definedName name="_1Excel_BuiltIn_Print_Area_1_10">#REF!</definedName>
    <definedName name="_1Excel_BuiltIn_Print_Area_2_1" localSheetId="0">#REF!</definedName>
    <definedName name="_1Excel_BuiltIn_Print_Area_2_1">#REF!</definedName>
    <definedName name="_1Excel_BuiltIn_Print_Area_2_1_1">NA()</definedName>
    <definedName name="_1Excel_BuiltIn_Print_Area_2_1_10">NA()</definedName>
    <definedName name="_1Excel_BuiltIn_Print_Area_2_1_11">NA()</definedName>
    <definedName name="_1Excel_BuiltIn_Print_Area_2_1_12">NA()</definedName>
    <definedName name="_1Excel_BuiltIn_Print_Area_2_1_13">NA()</definedName>
    <definedName name="_1Excel_BuiltIn_Print_Area_2_1_14">NA()</definedName>
    <definedName name="_1Excel_BuiltIn_Print_Area_2_1_15">NA()</definedName>
    <definedName name="_1Excel_BuiltIn_Print_Area_2_1_16">NA()</definedName>
    <definedName name="_1Excel_BuiltIn_Print_Area_2_1_17">NA()</definedName>
    <definedName name="_1Excel_BuiltIn_Print_Area_2_1_18">NA()</definedName>
    <definedName name="_1Excel_BuiltIn_Print_Area_2_1_19">NA()</definedName>
    <definedName name="_1Excel_BuiltIn_Print_Area_2_1_2">NA()</definedName>
    <definedName name="_1Excel_BuiltIn_Print_Area_2_1_2_1">NA()</definedName>
    <definedName name="_1Excel_BuiltIn_Print_Area_2_1_20">NA()</definedName>
    <definedName name="_1Excel_BuiltIn_Print_Area_2_1_21">NA()</definedName>
    <definedName name="_1Excel_BuiltIn_Print_Area_2_1_22">NA()</definedName>
    <definedName name="_1Excel_BuiltIn_Print_Area_2_1_23">NA()</definedName>
    <definedName name="_1Excel_BuiltIn_Print_Area_2_1_24">NA()</definedName>
    <definedName name="_1Excel_BuiltIn_Print_Area_2_1_25">NA()</definedName>
    <definedName name="_1Excel_BuiltIn_Print_Area_2_1_26">NA()</definedName>
    <definedName name="_1Excel_BuiltIn_Print_Area_2_1_27">NA()</definedName>
    <definedName name="_1Excel_BuiltIn_Print_Area_2_1_28">NA()</definedName>
    <definedName name="_1Excel_BuiltIn_Print_Area_2_1_3" localSheetId="0">#REF!</definedName>
    <definedName name="_1Excel_BuiltIn_Print_Area_2_1_3" localSheetId="1">#REF!</definedName>
    <definedName name="_1Excel_BuiltIn_Print_Area_2_1_3">#REF!</definedName>
    <definedName name="_1Excel_BuiltIn_Print_Area_2_1_4" localSheetId="0">#REF!</definedName>
    <definedName name="_1Excel_BuiltIn_Print_Area_2_1_4">#REF!</definedName>
    <definedName name="_1Excel_BuiltIn_Print_Area_2_1_5" localSheetId="0">#REF!</definedName>
    <definedName name="_1Excel_BuiltIn_Print_Area_2_1_5">#REF!</definedName>
    <definedName name="_1Excel_BuiltIn_Print_Area_2_1_6" localSheetId="0">#REF!</definedName>
    <definedName name="_1Excel_BuiltIn_Print_Area_2_1_6">#REF!</definedName>
    <definedName name="_1Excel_BuiltIn_Print_Area_2_1_7">NA()</definedName>
    <definedName name="_1Excel_BuiltIn_Print_Area_2_1_8">NA()</definedName>
    <definedName name="_1Excel_BuiltIn_Print_Area_2_1_8_6">#N/A</definedName>
    <definedName name="_1Excel_BuiltIn_Print_Area_2_1_9">NA()</definedName>
    <definedName name="_1Excel_BuiltIn_Print_Area_8_1" localSheetId="0">#REF!</definedName>
    <definedName name="_1Excel_BuiltIn_Print_Area_8_1" localSheetId="1">#REF!</definedName>
    <definedName name="_1Excel_BuiltIn_Print_Area_8_1">#REF!</definedName>
    <definedName name="_2" localSheetId="0" hidden="1">#REF!</definedName>
    <definedName name="_2" localSheetId="1" hidden="1">#REF!</definedName>
    <definedName name="_2" hidden="1">#REF!</definedName>
    <definedName name="_2_?" localSheetId="0">#REF!</definedName>
    <definedName name="_2_?">#REF!</definedName>
    <definedName name="_2_____Excel_BuiltIn_Print_Area_1" localSheetId="0">#REF!</definedName>
    <definedName name="_2_____Excel_BuiltIn_Print_Area_1">#REF!</definedName>
    <definedName name="_2___123Graph_ACHART_4" localSheetId="0">#REF!</definedName>
    <definedName name="_2___123Graph_ACHART_4">#REF!</definedName>
    <definedName name="_2___Excel_BuiltIn_Print_Area_2_1_1" localSheetId="0">#REF!</definedName>
    <definedName name="_2___Excel_BuiltIn_Print_Area_2_1_1">#REF!</definedName>
    <definedName name="_2__123Graph_ACHART_1" localSheetId="0" hidden="1">#REF!</definedName>
    <definedName name="_2__123Graph_ACHART_1" hidden="1">#REF!</definedName>
    <definedName name="_2__123Graph_ACHART_10" localSheetId="0" hidden="1">#REF!</definedName>
    <definedName name="_2__123Graph_ACHART_10" hidden="1">#REF!</definedName>
    <definedName name="_2__123Graph_ACHART_2" localSheetId="0">#REF!</definedName>
    <definedName name="_2__123Graph_ACHART_2">#REF!</definedName>
    <definedName name="_2__123Graph_Aｸﾞﾗﾌ_2" localSheetId="0">#REF!</definedName>
    <definedName name="_2__123Graph_Aｸﾞﾗﾌ_2">#REF!</definedName>
    <definedName name="_2__123Graph_BCHART_2" localSheetId="0" hidden="1">#REF!</definedName>
    <definedName name="_2__123Graph_BCHART_2" hidden="1">#REF!</definedName>
    <definedName name="_2__Excel_BuiltIn_Print_Area_1" localSheetId="0">#REF!</definedName>
    <definedName name="_2__Excel_BuiltIn_Print_Area_1">#REF!</definedName>
    <definedName name="_2__Excel_BuiltIn_Print_Area_1_1">NA()</definedName>
    <definedName name="_2__Excel_BuiltIn_Print_Area_1_10" localSheetId="0">#REF!</definedName>
    <definedName name="_2__Excel_BuiltIn_Print_Area_1_10" localSheetId="1">#REF!</definedName>
    <definedName name="_2__Excel_BuiltIn_Print_Area_1_10">#REF!</definedName>
    <definedName name="_2__FDSAUDITLINK__" localSheetId="0">{"fdsup://Directions/FactSet Auditing Viewer?action=AUDIT_VALUE&amp;DB=129&amp;ID1=666076&amp;VALUEID=01001&amp;SDATE=2006&amp;PERIODTYPE=ANN_STD&amp;window=popup_no_bar&amp;width=385&amp;height=120&amp;START_MAXIMIZED=FALSE&amp;creator=factset&amp;display_string=Audit"}</definedName>
    <definedName name="_2__FDSAUDITLINK__" localSheetId="1">{"fdsup://Directions/FactSet Auditing Viewer?action=AUDIT_VALUE&amp;DB=129&amp;ID1=666076&amp;VALUEID=01001&amp;SDATE=2006&amp;PERIODTYPE=ANN_STD&amp;window=popup_no_bar&amp;width=385&amp;height=120&amp;START_MAXIMIZED=FALSE&amp;creator=factset&amp;display_string=Audit"}</definedName>
    <definedName name="_2__FDSAUDITLINK__" localSheetId="7">{"fdsup://Directions/FactSet Auditing Viewer?action=AUDIT_VALUE&amp;DB=129&amp;ID1=666076&amp;VALUEID=01001&amp;SDATE=2006&amp;PERIODTYPE=ANN_STD&amp;window=popup_no_bar&amp;width=385&amp;height=120&amp;START_MAXIMIZED=FALSE&amp;creator=factset&amp;display_string=Audit"}</definedName>
    <definedName name="_2__FDSAUDITLINK__">{"fdsup://Directions/FactSet Auditing Viewer?action=AUDIT_VALUE&amp;DB=129&amp;ID1=666076&amp;VALUEID=01001&amp;SDATE=2006&amp;PERIODTYPE=ANN_STD&amp;window=popup_no_bar&amp;width=385&amp;height=120&amp;START_MAXIMIZED=FALSE&amp;creator=factset&amp;display_string=Audit"}</definedName>
    <definedName name="_2_FDSAUITLINK__2" localSheetId="0">{"fdsup://directions/FAT Viewer?action=UPDATE&amp;creator=factset&amp;DYN_ARGS=TRUE&amp;DOC_NAME=FAT:FQL_AUDITING_CLIENT_TEMPLATE.FAT&amp;display_string=Audit&amp;VAR:KEY=VGVMJQROFO&amp;VAR:QUERY=RkZfTkVUX0RFQlQoUVRSLDAsLCwsVVNEKQ==&amp;WINDOW=FIRST_POPUP&amp;HEIGHT=450&amp;WIDTH=450&amp;START_MA","XIMIZED=FALSE&amp;VAR:CALENDAR=FIVEDAY&amp;VAR:SYMBOL=B247XZ&amp;VAR:INDEX=0"}</definedName>
    <definedName name="_2_FDSAUITLINK__2" localSheetId="1">{"fdsup://directions/FAT Viewer?action=UPDATE&amp;creator=factset&amp;DYN_ARGS=TRUE&amp;DOC_NAME=FAT:FQL_AUDITING_CLIENT_TEMPLATE.FAT&amp;display_string=Audit&amp;VAR:KEY=VGVMJQROFO&amp;VAR:QUERY=RkZfTkVUX0RFQlQoUVRSLDAsLCwsVVNEKQ==&amp;WINDOW=FIRST_POPUP&amp;HEIGHT=450&amp;WIDTH=450&amp;START_MA","XIMIZED=FALSE&amp;VAR:CALENDAR=FIVEDAY&amp;VAR:SYMBOL=B247XZ&amp;VAR:INDEX=0"}</definedName>
    <definedName name="_2_FDSAUITLINK__2" localSheetId="7">{"fdsup://directions/FAT Viewer?action=UPDATE&amp;creator=factset&amp;DYN_ARGS=TRUE&amp;DOC_NAME=FAT:FQL_AUDITING_CLIENT_TEMPLATE.FAT&amp;display_string=Audit&amp;VAR:KEY=VGVMJQROFO&amp;VAR:QUERY=RkZfTkVUX0RFQlQoUVRSLDAsLCwsVVNEKQ==&amp;WINDOW=FIRST_POPUP&amp;HEIGHT=450&amp;WIDTH=450&amp;START_MA","XIMIZED=FALSE&amp;VAR:CALENDAR=FIVEDAY&amp;VAR:SYMBOL=B247XZ&amp;VAR:INDEX=0"}</definedName>
    <definedName name="_2_FDSAUITLINK__2">{"fdsup://directions/FAT Viewer?action=UPDATE&amp;creator=factset&amp;DYN_ARGS=TRUE&amp;DOC_NAME=FAT:FQL_AUDITING_CLIENT_TEMPLATE.FAT&amp;display_string=Audit&amp;VAR:KEY=VGVMJQROFO&amp;VAR:QUERY=RkZfTkVUX0RFQlQoUVRSLDAsLCwsVVNEKQ==&amp;WINDOW=FIRST_POPUP&amp;HEIGHT=450&amp;WIDTH=450&amp;START_MA","XIMIZED=FALSE&amp;VAR:CALENDAR=FIVEDAY&amp;VAR:SYMBOL=B247XZ&amp;VAR:INDEX=0"}</definedName>
    <definedName name="_20_??????5" localSheetId="0">BlankMacro1</definedName>
    <definedName name="_20_??????5" localSheetId="4">BlankMacro1</definedName>
    <definedName name="_20_??????5" localSheetId="1">BlankMacro1</definedName>
    <definedName name="_20_??????5" localSheetId="7">BlankMacro1</definedName>
    <definedName name="_20_??????5">BlankMacro1</definedName>
    <definedName name="_20__123Graph_ACHART_18" localSheetId="0" hidden="1">#REF!</definedName>
    <definedName name="_20__123Graph_ACHART_18" localSheetId="1" hidden="1">#REF!</definedName>
    <definedName name="_20__123Graph_ACHART_18" localSheetId="7" hidden="1">#REF!</definedName>
    <definedName name="_20__123Graph_ACHART_18" hidden="1">#REF!</definedName>
    <definedName name="_20__123Graph_ACHART_3" localSheetId="0" hidden="1">#REF!</definedName>
    <definedName name="_20__123Graph_ACHART_3" hidden="1">#REF!</definedName>
    <definedName name="_20__123Graph_BCHART_111" localSheetId="0">#REF!</definedName>
    <definedName name="_20__123Graph_BCHART_111">#REF!</definedName>
    <definedName name="_20__123Graph_CCHART_3" localSheetId="0">#REF!</definedName>
    <definedName name="_20__123Graph_CCHART_3">#REF!</definedName>
    <definedName name="_20__123Graph_DCHART_2" localSheetId="0">#REF!</definedName>
    <definedName name="_20__123Graph_DCHART_2">#REF!</definedName>
    <definedName name="_20__123Graph_DCHART_3" localSheetId="0">#REF!</definedName>
    <definedName name="_20__123Graph_DCHART_3">#REF!</definedName>
    <definedName name="_20__123Graph_XCHART_3" localSheetId="0">#REF!</definedName>
    <definedName name="_20__123Graph_XCHART_3">#REF!</definedName>
    <definedName name="_20__123Graph_XCHART_9" localSheetId="0">#REF!</definedName>
    <definedName name="_20__123Graph_XCHART_9">#REF!</definedName>
    <definedName name="_20__Excel_BuiltIn_Print_Area_4_1_4_1" localSheetId="0">#REF!</definedName>
    <definedName name="_20__Excel_BuiltIn_Print_Area_4_1_4_1" localSheetId="1">#REF!</definedName>
    <definedName name="_20__Excel_BuiltIn_Print_Area_4_1_4_1">#REF!</definedName>
    <definedName name="_20__FDSAUDITLINK__" localSheetId="0">{"fdsup://Directions/FactSet Auditing Viewer?action=AUDIT_VALUE&amp;DB=129&amp;ID1=B01GZF&amp;VALUEID=01001&amp;SDATE=2006&amp;PERIODTYPE=ANN_STD&amp;window=popup_no_bar&amp;width=385&amp;height=120&amp;START_MAXIMIZED=FALSE&amp;creator=factset&amp;display_string=Audit"}</definedName>
    <definedName name="_20__FDSAUDITLINK__" localSheetId="1">{"fdsup://Directions/FactSet Auditing Viewer?action=AUDIT_VALUE&amp;DB=129&amp;ID1=B01GZF&amp;VALUEID=01001&amp;SDATE=2006&amp;PERIODTYPE=ANN_STD&amp;window=popup_no_bar&amp;width=385&amp;height=120&amp;START_MAXIMIZED=FALSE&amp;creator=factset&amp;display_string=Audit"}</definedName>
    <definedName name="_20__FDSAUDITLINK__" localSheetId="7">{"fdsup://Directions/FactSet Auditing Viewer?action=AUDIT_VALUE&amp;DB=129&amp;ID1=B01GZF&amp;VALUEID=01001&amp;SDATE=2006&amp;PERIODTYPE=ANN_STD&amp;window=popup_no_bar&amp;width=385&amp;height=120&amp;START_MAXIMIZED=FALSE&amp;creator=factset&amp;display_string=Audit"}</definedName>
    <definedName name="_20__FDSAUDITLINK__">{"fdsup://Directions/FactSet Auditing Viewer?action=AUDIT_VALUE&amp;DB=129&amp;ID1=B01GZF&amp;VALUEID=01001&amp;SDATE=2006&amp;PERIODTYPE=ANN_STD&amp;window=popup_no_bar&amp;width=385&amp;height=120&amp;START_MAXIMIZED=FALSE&amp;creator=factset&amp;display_string=Audit"}</definedName>
    <definedName name="_200__123Graph_CCHART_1" localSheetId="0">#REF!</definedName>
    <definedName name="_200__123Graph_CCHART_1">#REF!</definedName>
    <definedName name="_200D_18_17_4_1" localSheetId="0">#REF!</definedName>
    <definedName name="_200D_18_17_4_1" localSheetId="1">#REF!</definedName>
    <definedName name="_200D_18_17_4_1">#REF!</definedName>
    <definedName name="_201__FDSAUDITLINK__" localSheetId="0">{"fdsup://directions/FAT Viewer?action=UPDATE&amp;creator=factset&amp;DYN_ARGS=TRUE&amp;DOC_NAME=FAT:FQL_AUDITING_CLIENT_TEMPLATE.FAT&amp;display_string=Audit&amp;VAR:KEY=QXKFGJSFKB&amp;VAR:QUERY=RkZfRUJJVChDQUwsMjAxMCk=&amp;WINDOW=FIRST_POPUP&amp;HEIGHT=450&amp;WIDTH=450&amp;START_MAXIMIZED=FALS","E&amp;VAR:CALENDAR=FIVEDAY&amp;VAR:SYMBOL=0&amp;VAR:INDEX=0"}</definedName>
    <definedName name="_201__FDSAUDITLINK__" localSheetId="1">{"fdsup://directions/FAT Viewer?action=UPDATE&amp;creator=factset&amp;DYN_ARGS=TRUE&amp;DOC_NAME=FAT:FQL_AUDITING_CLIENT_TEMPLATE.FAT&amp;display_string=Audit&amp;VAR:KEY=QXKFGJSFKB&amp;VAR:QUERY=RkZfRUJJVChDQUwsMjAxMCk=&amp;WINDOW=FIRST_POPUP&amp;HEIGHT=450&amp;WIDTH=450&amp;START_MAXIMIZED=FALS","E&amp;VAR:CALENDAR=FIVEDAY&amp;VAR:SYMBOL=0&amp;VAR:INDEX=0"}</definedName>
    <definedName name="_201__FDSAUDITLINK__" localSheetId="7">{"fdsup://directions/FAT Viewer?action=UPDATE&amp;creator=factset&amp;DYN_ARGS=TRUE&amp;DOC_NAME=FAT:FQL_AUDITING_CLIENT_TEMPLATE.FAT&amp;display_string=Audit&amp;VAR:KEY=QXKFGJSFKB&amp;VAR:QUERY=RkZfRUJJVChDQUwsMjAxMCk=&amp;WINDOW=FIRST_POPUP&amp;HEIGHT=450&amp;WIDTH=450&amp;START_MAXIMIZED=FALS","E&amp;VAR:CALENDAR=FIVEDAY&amp;VAR:SYMBOL=0&amp;VAR:INDEX=0"}</definedName>
    <definedName name="_201__FDSAUDITLINK__">{"fdsup://directions/FAT Viewer?action=UPDATE&amp;creator=factset&amp;DYN_ARGS=TRUE&amp;DOC_NAME=FAT:FQL_AUDITING_CLIENT_TEMPLATE.FAT&amp;display_string=Audit&amp;VAR:KEY=QXKFGJSFKB&amp;VAR:QUERY=RkZfRUJJVChDQUwsMjAxMCk=&amp;WINDOW=FIRST_POPUP&amp;HEIGHT=450&amp;WIDTH=450&amp;START_MAXIMIZED=FALS","E&amp;VAR:CALENDAR=FIVEDAY&amp;VAR:SYMBOL=0&amp;VAR:INDEX=0"}</definedName>
    <definedName name="_201D_18_6_1">NA()</definedName>
    <definedName name="_201wrn.Edutainment._.Priority._.List._3" localSheetId="0">{#N/A,#N/A,FALSE,"DI 2 YEAR MASTER SCHEDULE"}</definedName>
    <definedName name="_201wrn.Edutainment._.Priority._.List._3" localSheetId="1">{#N/A,#N/A,FALSE,"DI 2 YEAR MASTER SCHEDULE"}</definedName>
    <definedName name="_201wrn.Edutainment._.Priority._.List._3" localSheetId="7">{#N/A,#N/A,FALSE,"DI 2 YEAR MASTER SCHEDULE"}</definedName>
    <definedName name="_201wrn.Edutainment._.Priority._.List._3">{#N/A,#N/A,FALSE,"DI 2 YEAR MASTER SCHEDULE"}</definedName>
    <definedName name="_202__FDSAUDITLINK__" localSheetId="0">{"fdsup://directions/FAT Viewer?action=UPDATE&amp;creator=factset&amp;DYN_ARGS=TRUE&amp;DOC_NAME=FAT:FQL_AUDITING_CLIENT_TEMPLATE.FAT&amp;display_string=Audit&amp;VAR:KEY=YFUNSPENEL&amp;VAR:QUERY=RkZfTkVUX0lOQyhDQUwsMjAwOSk=&amp;WINDOW=FIRST_POPUP&amp;HEIGHT=450&amp;WIDTH=450&amp;START_MAXIMIZED=","FALSE&amp;VAR:CALENDAR=FIVEDAY&amp;VAR:SYMBOL=0&amp;VAR:INDEX=0"}</definedName>
    <definedName name="_202__FDSAUDITLINK__" localSheetId="1">{"fdsup://directions/FAT Viewer?action=UPDATE&amp;creator=factset&amp;DYN_ARGS=TRUE&amp;DOC_NAME=FAT:FQL_AUDITING_CLIENT_TEMPLATE.FAT&amp;display_string=Audit&amp;VAR:KEY=YFUNSPENEL&amp;VAR:QUERY=RkZfTkVUX0lOQyhDQUwsMjAwOSk=&amp;WINDOW=FIRST_POPUP&amp;HEIGHT=450&amp;WIDTH=450&amp;START_MAXIMIZED=","FALSE&amp;VAR:CALENDAR=FIVEDAY&amp;VAR:SYMBOL=0&amp;VAR:INDEX=0"}</definedName>
    <definedName name="_202__FDSAUDITLINK__" localSheetId="7">{"fdsup://directions/FAT Viewer?action=UPDATE&amp;creator=factset&amp;DYN_ARGS=TRUE&amp;DOC_NAME=FAT:FQL_AUDITING_CLIENT_TEMPLATE.FAT&amp;display_string=Audit&amp;VAR:KEY=YFUNSPENEL&amp;VAR:QUERY=RkZfTkVUX0lOQyhDQUwsMjAwOSk=&amp;WINDOW=FIRST_POPUP&amp;HEIGHT=450&amp;WIDTH=450&amp;START_MAXIMIZED=","FALSE&amp;VAR:CALENDAR=FIVEDAY&amp;VAR:SYMBOL=0&amp;VAR:INDEX=0"}</definedName>
    <definedName name="_202__FDSAUDITLINK__">{"fdsup://directions/FAT Viewer?action=UPDATE&amp;creator=factset&amp;DYN_ARGS=TRUE&amp;DOC_NAME=FAT:FQL_AUDITING_CLIENT_TEMPLATE.FAT&amp;display_string=Audit&amp;VAR:KEY=YFUNSPENEL&amp;VAR:QUERY=RkZfTkVUX0lOQyhDQUwsMjAwOSk=&amp;WINDOW=FIRST_POPUP&amp;HEIGHT=450&amp;WIDTH=450&amp;START_MAXIMIZED=","FALSE&amp;VAR:CALENDAR=FIVEDAY&amp;VAR:SYMBOL=0&amp;VAR:INDEX=0"}</definedName>
    <definedName name="_202D_18_7_1">NA()</definedName>
    <definedName name="_203D_18_8_1">NA()</definedName>
    <definedName name="_203wrn.Edutainment._.Priority._.List._4" localSheetId="0">{#N/A,#N/A,FALSE,"DI 2 YEAR MASTER SCHEDULE"}</definedName>
    <definedName name="_203wrn.Edutainment._.Priority._.List._4" localSheetId="1">{#N/A,#N/A,FALSE,"DI 2 YEAR MASTER SCHEDULE"}</definedName>
    <definedName name="_203wrn.Edutainment._.Priority._.List._4" localSheetId="7">{#N/A,#N/A,FALSE,"DI 2 YEAR MASTER SCHEDULE"}</definedName>
    <definedName name="_203wrn.Edutainment._.Priority._.List._4">{#N/A,#N/A,FALSE,"DI 2 YEAR MASTER SCHEDULE"}</definedName>
    <definedName name="_204D_19_17_10_1" localSheetId="0">#REF!</definedName>
    <definedName name="_204D_19_17_10_1" localSheetId="1">#REF!</definedName>
    <definedName name="_204D_19_17_10_1">#REF!</definedName>
    <definedName name="_205D_19_17_4_1" localSheetId="0">#REF!</definedName>
    <definedName name="_205D_19_17_4_1" localSheetId="1">#REF!</definedName>
    <definedName name="_205D_19_17_4_1">#REF!</definedName>
    <definedName name="_205wrn.Edutainment._.Priority._.List._5" localSheetId="0">{#N/A,#N/A,FALSE,"DI 2 YEAR MASTER SCHEDULE"}</definedName>
    <definedName name="_205wrn.Edutainment._.Priority._.List._5" localSheetId="1">{#N/A,#N/A,FALSE,"DI 2 YEAR MASTER SCHEDULE"}</definedName>
    <definedName name="_205wrn.Edutainment._.Priority._.List._5" localSheetId="7">{#N/A,#N/A,FALSE,"DI 2 YEAR MASTER SCHEDULE"}</definedName>
    <definedName name="_205wrn.Edutainment._.Priority._.List._5">{#N/A,#N/A,FALSE,"DI 2 YEAR MASTER SCHEDULE"}</definedName>
    <definedName name="_206D_19_6_1">NA()</definedName>
    <definedName name="_207D_19_7_1">NA()</definedName>
    <definedName name="_207wrn.Edutainment._.Priority._.List._6" localSheetId="0">{#N/A,#N/A,FALSE,"DI 2 YEAR MASTER SCHEDULE"}</definedName>
    <definedName name="_207wrn.Edutainment._.Priority._.List._6" localSheetId="1">{#N/A,#N/A,FALSE,"DI 2 YEAR MASTER SCHEDULE"}</definedName>
    <definedName name="_207wrn.Edutainment._.Priority._.List._6" localSheetId="7">{#N/A,#N/A,FALSE,"DI 2 YEAR MASTER SCHEDULE"}</definedName>
    <definedName name="_207wrn.Edutainment._.Priority._.List._6">{#N/A,#N/A,FALSE,"DI 2 YEAR MASTER SCHEDULE"}</definedName>
    <definedName name="_208D_19_8_1">NA()</definedName>
    <definedName name="_209D_20_17_10_1" localSheetId="0">#REF!</definedName>
    <definedName name="_209D_20_17_10_1" localSheetId="1">#REF!</definedName>
    <definedName name="_209D_20_17_10_1">#REF!</definedName>
    <definedName name="_209wrn.Edutainment._.Priority._.List._7" localSheetId="0">{#N/A,#N/A,FALSE,"DI 2 YEAR MASTER SCHEDULE"}</definedName>
    <definedName name="_209wrn.Edutainment._.Priority._.List._7" localSheetId="1">{#N/A,#N/A,FALSE,"DI 2 YEAR MASTER SCHEDULE"}</definedName>
    <definedName name="_209wrn.Edutainment._.Priority._.List._7" localSheetId="7">{#N/A,#N/A,FALSE,"DI 2 YEAR MASTER SCHEDULE"}</definedName>
    <definedName name="_209wrn.Edutainment._.Priority._.List._7">{#N/A,#N/A,FALSE,"DI 2 YEAR MASTER SCHEDULE"}</definedName>
    <definedName name="_20AAAA_19_17_10_1" localSheetId="0">#REF!</definedName>
    <definedName name="_20AAAA_19_17_10_1" localSheetId="1">#REF!</definedName>
    <definedName name="_20AAAA_19_17_10_1">#REF!</definedName>
    <definedName name="_20P3_" hidden="1">15</definedName>
    <definedName name="_20TRÒ_GIAÙ__VAT" localSheetId="0">#REF!</definedName>
    <definedName name="_20TRÒ_GIAÙ__VAT" localSheetId="1">#REF!</definedName>
    <definedName name="_20TRÒ_GIAÙ__VAT">#REF!</definedName>
    <definedName name="_21__123Graph_ACHART_4" localSheetId="0" hidden="1">#REF!</definedName>
    <definedName name="_21__123Graph_ACHART_4" hidden="1">#REF!</definedName>
    <definedName name="_21__123Graph_BCHART_112" localSheetId="0">#REF!</definedName>
    <definedName name="_21__123Graph_BCHART_112">#REF!</definedName>
    <definedName name="_21__123Graph_CCHART_9" localSheetId="0">#REF!</definedName>
    <definedName name="_21__123Graph_CCHART_9">#REF!</definedName>
    <definedName name="_21__123Graph_DCHART_3" localSheetId="0">#REF!</definedName>
    <definedName name="_21__123Graph_DCHART_3">#REF!</definedName>
    <definedName name="_21__123Graph_DCHART_4" localSheetId="0">#REF!</definedName>
    <definedName name="_21__123Graph_DCHART_4">#REF!</definedName>
    <definedName name="_21__123Graph_XCHART_4" localSheetId="0">#REF!</definedName>
    <definedName name="_21__123Graph_XCHART_4">#REF!</definedName>
    <definedName name="_21__FDSAUDITLINK__" localSheetId="0">{"fdsup://Directions/FactSet Auditing Viewer?action=AUDIT_VALUE&amp;DB=129&amp;ID1=B01GZF&amp;VALUEID=02001&amp;SDATE=2009&amp;PERIODTYPE=ANN_STD&amp;window=popup_no_bar&amp;width=385&amp;height=120&amp;START_MAXIMIZED=FALSE&amp;creator=factset&amp;display_string=Audit"}</definedName>
    <definedName name="_21__FDSAUDITLINK__" localSheetId="1">{"fdsup://Directions/FactSet Auditing Viewer?action=AUDIT_VALUE&amp;DB=129&amp;ID1=B01GZF&amp;VALUEID=02001&amp;SDATE=2009&amp;PERIODTYPE=ANN_STD&amp;window=popup_no_bar&amp;width=385&amp;height=120&amp;START_MAXIMIZED=FALSE&amp;creator=factset&amp;display_string=Audit"}</definedName>
    <definedName name="_21__FDSAUDITLINK__" localSheetId="7">{"fdsup://Directions/FactSet Auditing Viewer?action=AUDIT_VALUE&amp;DB=129&amp;ID1=B01GZF&amp;VALUEID=02001&amp;SDATE=2009&amp;PERIODTYPE=ANN_STD&amp;window=popup_no_bar&amp;width=385&amp;height=120&amp;START_MAXIMIZED=FALSE&amp;creator=factset&amp;display_string=Audit"}</definedName>
    <definedName name="_21__FDSAUDITLINK__">{"fdsup://Directions/FactSet Auditing Viewer?action=AUDIT_VALUE&amp;DB=129&amp;ID1=B01GZF&amp;VALUEID=02001&amp;SDATE=2009&amp;PERIODTYPE=ANN_STD&amp;window=popup_no_bar&amp;width=385&amp;height=120&amp;START_MAXIMIZED=FALSE&amp;creator=factset&amp;display_string=Audit"}</definedName>
    <definedName name="_21_Excel_BuiltIn__FilterDatabase_3_1_1">NA()</definedName>
    <definedName name="_21_SOÁ_CTÖØ">#REF!</definedName>
    <definedName name="_210D_20_17_4_1" localSheetId="0">#REF!</definedName>
    <definedName name="_210D_20_17_4_1" localSheetId="1">#REF!</definedName>
    <definedName name="_210D_20_17_4_1">#REF!</definedName>
    <definedName name="_211.1" localSheetId="0">#REF!</definedName>
    <definedName name="_211.1">#REF!</definedName>
    <definedName name="_211.2" localSheetId="0">#REF!</definedName>
    <definedName name="_211.2">#REF!</definedName>
    <definedName name="_211D_20_6_1">NA()</definedName>
    <definedName name="_211wrn.Japan_Capers_Ed._.Pub._1" localSheetId="0">{"Japan_Capers_Ed_Pub",#N/A,FALSE,"DI 2 YEAR MASTER SCHEDULE"}</definedName>
    <definedName name="_211wrn.Japan_Capers_Ed._.Pub._1" localSheetId="1">{"Japan_Capers_Ed_Pub",#N/A,FALSE,"DI 2 YEAR MASTER SCHEDULE"}</definedName>
    <definedName name="_211wrn.Japan_Capers_Ed._.Pub._1" localSheetId="7">{"Japan_Capers_Ed_Pub",#N/A,FALSE,"DI 2 YEAR MASTER SCHEDULE"}</definedName>
    <definedName name="_211wrn.Japan_Capers_Ed._.Pub._1">{"Japan_Capers_Ed_Pub",#N/A,FALSE,"DI 2 YEAR MASTER SCHEDULE"}</definedName>
    <definedName name="_212D_20_7_1">NA()</definedName>
    <definedName name="_213D_20_8_1">NA()</definedName>
    <definedName name="_213wrn.Japan_Capers_Ed._.Pub._2" localSheetId="0">{"Japan_Capers_Ed_Pub",#N/A,FALSE,"DI 2 YEAR MASTER SCHEDULE"}</definedName>
    <definedName name="_213wrn.Japan_Capers_Ed._.Pub._2" localSheetId="1">{"Japan_Capers_Ed_Pub",#N/A,FALSE,"DI 2 YEAR MASTER SCHEDULE"}</definedName>
    <definedName name="_213wrn.Japan_Capers_Ed._.Pub._2" localSheetId="7">{"Japan_Capers_Ed_Pub",#N/A,FALSE,"DI 2 YEAR MASTER SCHEDULE"}</definedName>
    <definedName name="_213wrn.Japan_Capers_Ed._.Pub._2">{"Japan_Capers_Ed_Pub",#N/A,FALSE,"DI 2 YEAR MASTER SCHEDULE"}</definedName>
    <definedName name="_214D_21_17_10_1" localSheetId="0">#REF!</definedName>
    <definedName name="_214D_21_17_10_1" localSheetId="1">#REF!</definedName>
    <definedName name="_214D_21_17_10_1">#REF!</definedName>
    <definedName name="_215D_21_17_4_1" localSheetId="0">#REF!</definedName>
    <definedName name="_215D_21_17_4_1" localSheetId="1">#REF!</definedName>
    <definedName name="_215D_21_17_4_1">#REF!</definedName>
    <definedName name="_215wrn.Japan_Capers_Ed._.Pub._3" localSheetId="0">{"Japan_Capers_Ed_Pub",#N/A,FALSE,"DI 2 YEAR MASTER SCHEDULE"}</definedName>
    <definedName name="_215wrn.Japan_Capers_Ed._.Pub._3" localSheetId="1">{"Japan_Capers_Ed_Pub",#N/A,FALSE,"DI 2 YEAR MASTER SCHEDULE"}</definedName>
    <definedName name="_215wrn.Japan_Capers_Ed._.Pub._3" localSheetId="7">{"Japan_Capers_Ed_Pub",#N/A,FALSE,"DI 2 YEAR MASTER SCHEDULE"}</definedName>
    <definedName name="_215wrn.Japan_Capers_Ed._.Pub._3">{"Japan_Capers_Ed_Pub",#N/A,FALSE,"DI 2 YEAR MASTER SCHEDULE"}</definedName>
    <definedName name="_216D_21_6_1">NA()</definedName>
    <definedName name="_217D_21_7_1">NA()</definedName>
    <definedName name="_217wrn.Japan_Capers_Ed._.Pub._4" localSheetId="0">{"Japan_Capers_Ed_Pub",#N/A,FALSE,"DI 2 YEAR MASTER SCHEDULE"}</definedName>
    <definedName name="_217wrn.Japan_Capers_Ed._.Pub._4" localSheetId="1">{"Japan_Capers_Ed_Pub",#N/A,FALSE,"DI 2 YEAR MASTER SCHEDULE"}</definedName>
    <definedName name="_217wrn.Japan_Capers_Ed._.Pub._4" localSheetId="7">{"Japan_Capers_Ed_Pub",#N/A,FALSE,"DI 2 YEAR MASTER SCHEDULE"}</definedName>
    <definedName name="_217wrn.Japan_Capers_Ed._.Pub._4">{"Japan_Capers_Ed_Pub",#N/A,FALSE,"DI 2 YEAR MASTER SCHEDULE"}</definedName>
    <definedName name="_218D_21_8_1">NA()</definedName>
    <definedName name="_219D_6_1">NA()</definedName>
    <definedName name="_219wrn.Japan_Capers_Ed._.Pub._5" localSheetId="0">{"Japan_Capers_Ed_Pub",#N/A,FALSE,"DI 2 YEAR MASTER SCHEDULE"}</definedName>
    <definedName name="_219wrn.Japan_Capers_Ed._.Pub._5" localSheetId="1">{"Japan_Capers_Ed_Pub",#N/A,FALSE,"DI 2 YEAR MASTER SCHEDULE"}</definedName>
    <definedName name="_219wrn.Japan_Capers_Ed._.Pub._5" localSheetId="7">{"Japan_Capers_Ed_Pub",#N/A,FALSE,"DI 2 YEAR MASTER SCHEDULE"}</definedName>
    <definedName name="_219wrn.Japan_Capers_Ed._.Pub._5">{"Japan_Capers_Ed_Pub",#N/A,FALSE,"DI 2 YEAR MASTER SCHEDULE"}</definedName>
    <definedName name="_21AAAA_19_17_4_1" localSheetId="0">#REF!</definedName>
    <definedName name="_21AAAA_19_17_4_1" localSheetId="1">#REF!</definedName>
    <definedName name="_21AAAA_19_17_4_1">#REF!</definedName>
    <definedName name="_21SOÁ_CTÖØ" localSheetId="0">#REF!</definedName>
    <definedName name="_21SOÁ_CTÖØ">#REF!</definedName>
    <definedName name="_21W1_" localSheetId="0">#REF!</definedName>
    <definedName name="_21W1_" localSheetId="1">#REF!</definedName>
    <definedName name="_21W1_">#REF!</definedName>
    <definedName name="_22__123Graph_ACHART_19" localSheetId="0" hidden="1">#REF!</definedName>
    <definedName name="_22__123Graph_ACHART_19" hidden="1">#REF!</definedName>
    <definedName name="_22__123Graph_ACHART_5" localSheetId="0" hidden="1">#REF!</definedName>
    <definedName name="_22__123Graph_ACHART_5" hidden="1">#REF!</definedName>
    <definedName name="_22__123Graph_BCHART_26" localSheetId="0">#REF!</definedName>
    <definedName name="_22__123Graph_BCHART_26">#REF!</definedName>
    <definedName name="_22__123Graph_ECHART_3" localSheetId="0">#REF!</definedName>
    <definedName name="_22__123Graph_ECHART_3">#REF!</definedName>
    <definedName name="_22__123Graph_XCHART_9" localSheetId="0">#REF!</definedName>
    <definedName name="_22__123Graph_XCHART_9">#REF!</definedName>
    <definedName name="_22__FDSAUDITLINK__" localSheetId="0">{"fdsup://Directions/FactSet Auditing Viewer?action=AUDIT_VALUE&amp;DB=129&amp;ID1=610035&amp;VALUEID=01001&amp;SDATE=2006&amp;PERIODTYPE=ANN_STD&amp;window=popup_no_bar&amp;width=385&amp;height=120&amp;START_MAXIMIZED=FALSE&amp;creator=factset&amp;display_string=Audit"}</definedName>
    <definedName name="_22__FDSAUDITLINK__" localSheetId="1">{"fdsup://Directions/FactSet Auditing Viewer?action=AUDIT_VALUE&amp;DB=129&amp;ID1=610035&amp;VALUEID=01001&amp;SDATE=2006&amp;PERIODTYPE=ANN_STD&amp;window=popup_no_bar&amp;width=385&amp;height=120&amp;START_MAXIMIZED=FALSE&amp;creator=factset&amp;display_string=Audit"}</definedName>
    <definedName name="_22__FDSAUDITLINK__" localSheetId="7">{"fdsup://Directions/FactSet Auditing Viewer?action=AUDIT_VALUE&amp;DB=129&amp;ID1=610035&amp;VALUEID=01001&amp;SDATE=2006&amp;PERIODTYPE=ANN_STD&amp;window=popup_no_bar&amp;width=385&amp;height=120&amp;START_MAXIMIZED=FALSE&amp;creator=factset&amp;display_string=Audit"}</definedName>
    <definedName name="_22__FDSAUDITLINK__">{"fdsup://Directions/FactSet Auditing Viewer?action=AUDIT_VALUE&amp;DB=129&amp;ID1=610035&amp;VALUEID=01001&amp;SDATE=2006&amp;PERIODTYPE=ANN_STD&amp;window=popup_no_bar&amp;width=385&amp;height=120&amp;START_MAXIMIZED=FALSE&amp;creator=factset&amp;display_string=Audit"}</definedName>
    <definedName name="_22_Chart">#REF!</definedName>
    <definedName name="_22_Excel_BuiltIn_Database_1" localSheetId="0">#REF!</definedName>
    <definedName name="_22_Excel_BuiltIn_Database_1" localSheetId="1">#REF!</definedName>
    <definedName name="_22_Excel_BuiltIn_Database_1">#REF!</definedName>
    <definedName name="_22_SOÁ_LÖÔÏNG" localSheetId="0">#REF!</definedName>
    <definedName name="_22_SOÁ_LÖÔÏNG">#REF!</definedName>
    <definedName name="_220D_7_1">NA()</definedName>
    <definedName name="_221D_8_1">NA()</definedName>
    <definedName name="_221wrn.Japan_Capers_Ed._.Pub._6" localSheetId="0">{"Japan_Capers_Ed_Pub",#N/A,FALSE,"DI 2 YEAR MASTER SCHEDULE"}</definedName>
    <definedName name="_221wrn.Japan_Capers_Ed._.Pub._6" localSheetId="1">{"Japan_Capers_Ed_Pub",#N/A,FALSE,"DI 2 YEAR MASTER SCHEDULE"}</definedName>
    <definedName name="_221wrn.Japan_Capers_Ed._.Pub._6" localSheetId="7">{"Japan_Capers_Ed_Pub",#N/A,FALSE,"DI 2 YEAR MASTER SCHEDULE"}</definedName>
    <definedName name="_221wrn.Japan_Capers_Ed._.Pub._6">{"Japan_Capers_Ed_Pub",#N/A,FALSE,"DI 2 YEAR MASTER SCHEDULE"}</definedName>
    <definedName name="_222daftar_6_1">NA()</definedName>
    <definedName name="_223daftar_7_1">NA()</definedName>
    <definedName name="_223wrn.Japan_Capers_Ed._.Pub._7" localSheetId="0">{"Japan_Capers_Ed_Pub",#N/A,FALSE,"DI 2 YEAR MASTER SCHEDULE"}</definedName>
    <definedName name="_223wrn.Japan_Capers_Ed._.Pub._7" localSheetId="1">{"Japan_Capers_Ed_Pub",#N/A,FALSE,"DI 2 YEAR MASTER SCHEDULE"}</definedName>
    <definedName name="_223wrn.Japan_Capers_Ed._.Pub._7" localSheetId="7">{"Japan_Capers_Ed_Pub",#N/A,FALSE,"DI 2 YEAR MASTER SCHEDULE"}</definedName>
    <definedName name="_223wrn.Japan_Capers_Ed._.Pub._7">{"Japan_Capers_Ed_Pub",#N/A,FALSE,"DI 2 YEAR MASTER SCHEDULE"}</definedName>
    <definedName name="_224__123Graph_CCHART_2" localSheetId="0">#REF!</definedName>
    <definedName name="_224__123Graph_CCHART_2" localSheetId="1">#REF!</definedName>
    <definedName name="_224__123Graph_CCHART_2">#REF!</definedName>
    <definedName name="_224daftar_8_1">NA()</definedName>
    <definedName name="_225daftar_harga_6_1">NA()</definedName>
    <definedName name="_225wrn.Priority._.list._1" localSheetId="0">{#N/A,#N/A,FALSE,"DI 2 YEAR MASTER SCHEDULE"}</definedName>
    <definedName name="_225wrn.Priority._.list._1" localSheetId="1">{#N/A,#N/A,FALSE,"DI 2 YEAR MASTER SCHEDULE"}</definedName>
    <definedName name="_225wrn.Priority._.list._1" localSheetId="7">{#N/A,#N/A,FALSE,"DI 2 YEAR MASTER SCHEDULE"}</definedName>
    <definedName name="_225wrn.Priority._.list._1">{#N/A,#N/A,FALSE,"DI 2 YEAR MASTER SCHEDULE"}</definedName>
    <definedName name="_226daftar_harga_7_1">NA()</definedName>
    <definedName name="_227__FDSAUDITLINK__" localSheetId="0">{"fdsup://Directions/FactSet Auditing Viewer?action=AUDIT_VALUE&amp;DB=129&amp;ID1=604199&amp;VALUEID=05194&amp;SDATE=2010&amp;PERIODTYPE=ANN_STD&amp;window=popup_no_bar&amp;width=385&amp;height=120&amp;START_MAXIMIZED=FALSE&amp;creator=factset&amp;display_string=Audit"}</definedName>
    <definedName name="_227__FDSAUDITLINK__" localSheetId="1">{"fdsup://Directions/FactSet Auditing Viewer?action=AUDIT_VALUE&amp;DB=129&amp;ID1=604199&amp;VALUEID=05194&amp;SDATE=2010&amp;PERIODTYPE=ANN_STD&amp;window=popup_no_bar&amp;width=385&amp;height=120&amp;START_MAXIMIZED=FALSE&amp;creator=factset&amp;display_string=Audit"}</definedName>
    <definedName name="_227__FDSAUDITLINK__" localSheetId="7">{"fdsup://Directions/FactSet Auditing Viewer?action=AUDIT_VALUE&amp;DB=129&amp;ID1=604199&amp;VALUEID=05194&amp;SDATE=2010&amp;PERIODTYPE=ANN_STD&amp;window=popup_no_bar&amp;width=385&amp;height=120&amp;START_MAXIMIZED=FALSE&amp;creator=factset&amp;display_string=Audit"}</definedName>
    <definedName name="_227__FDSAUDITLINK__">{"fdsup://Directions/FactSet Auditing Viewer?action=AUDIT_VALUE&amp;DB=129&amp;ID1=604199&amp;VALUEID=05194&amp;SDATE=2010&amp;PERIODTYPE=ANN_STD&amp;window=popup_no_bar&amp;width=385&amp;height=120&amp;START_MAXIMIZED=FALSE&amp;creator=factset&amp;display_string=Audit"}</definedName>
    <definedName name="_227daftar_harga_8_1">NA()</definedName>
    <definedName name="_227wrn.Priority._.list._2" localSheetId="0">{#N/A,#N/A,FALSE,"DI 2 YEAR MASTER SCHEDULE"}</definedName>
    <definedName name="_227wrn.Priority._.list._2" localSheetId="1">{#N/A,#N/A,FALSE,"DI 2 YEAR MASTER SCHEDULE"}</definedName>
    <definedName name="_227wrn.Priority._.list._2" localSheetId="7">{#N/A,#N/A,FALSE,"DI 2 YEAR MASTER SCHEDULE"}</definedName>
    <definedName name="_227wrn.Priority._.list._2">{#N/A,#N/A,FALSE,"DI 2 YEAR MASTER SCHEDULE"}</definedName>
    <definedName name="_228data_6_1">NA()</definedName>
    <definedName name="_229data_7_1">NA()</definedName>
    <definedName name="_229wrn.Priority._.list._3" localSheetId="0">{#N/A,#N/A,FALSE,"DI 2 YEAR MASTER SCHEDULE"}</definedName>
    <definedName name="_229wrn.Priority._.list._3" localSheetId="1">{#N/A,#N/A,FALSE,"DI 2 YEAR MASTER SCHEDULE"}</definedName>
    <definedName name="_229wrn.Priority._.list._3" localSheetId="7">{#N/A,#N/A,FALSE,"DI 2 YEAR MASTER SCHEDULE"}</definedName>
    <definedName name="_229wrn.Priority._.list._3">{#N/A,#N/A,FALSE,"DI 2 YEAR MASTER SCHEDULE"}</definedName>
    <definedName name="_22AAAA_19_6_1">NA()</definedName>
    <definedName name="_22SOÁ_LÖÔÏNG">#REF!</definedName>
    <definedName name="_22TEÂN_HAØNG" localSheetId="0">#REF!</definedName>
    <definedName name="_22TEÂN_HAØNG" localSheetId="1">#REF!</definedName>
    <definedName name="_22TEÂN_HAØNG">#REF!</definedName>
    <definedName name="_23_??????6" localSheetId="0">BlankMacro1</definedName>
    <definedName name="_23_??????6" localSheetId="4">BlankMacro1</definedName>
    <definedName name="_23_??????6" localSheetId="1">BlankMacro1</definedName>
    <definedName name="_23_??????6" localSheetId="7">BlankMacro1</definedName>
    <definedName name="_23_??????6">BlankMacro1</definedName>
    <definedName name="_23__123Graph_ACHART_6" localSheetId="0" hidden="1">#REF!</definedName>
    <definedName name="_23__123Graph_ACHART_6" localSheetId="1" hidden="1">#REF!</definedName>
    <definedName name="_23__123Graph_ACHART_6" localSheetId="7" hidden="1">#REF!</definedName>
    <definedName name="_23__123Graph_ACHART_6" hidden="1">#REF!</definedName>
    <definedName name="_23__123Graph_BCHART_29" localSheetId="0">#REF!</definedName>
    <definedName name="_23__123Graph_BCHART_29">#REF!</definedName>
    <definedName name="_23__123Graph_DCHART_1" localSheetId="0">#REF!</definedName>
    <definedName name="_23__123Graph_DCHART_1">#REF!</definedName>
    <definedName name="_23__123Graph_ECHART_4" localSheetId="0">#REF!</definedName>
    <definedName name="_23__123Graph_ECHART_4">#REF!</definedName>
    <definedName name="_23__FDSAUDITLINK__" localSheetId="0">{"fdsup://Directions/FactSet Auditing Viewer?action=AUDIT_VALUE&amp;DB=129&amp;ID1=615006&amp;VALUEID=01001&amp;SDATE=2007&amp;PERIODTYPE=ANN_STD&amp;window=popup_no_bar&amp;width=385&amp;height=120&amp;START_MAXIMIZED=FALSE&amp;creator=factset&amp;display_string=Audit"}</definedName>
    <definedName name="_23__FDSAUDITLINK__" localSheetId="1">{"fdsup://Directions/FactSet Auditing Viewer?action=AUDIT_VALUE&amp;DB=129&amp;ID1=615006&amp;VALUEID=01001&amp;SDATE=2007&amp;PERIODTYPE=ANN_STD&amp;window=popup_no_bar&amp;width=385&amp;height=120&amp;START_MAXIMIZED=FALSE&amp;creator=factset&amp;display_string=Audit"}</definedName>
    <definedName name="_23__FDSAUDITLINK__" localSheetId="7">{"fdsup://Directions/FactSet Auditing Viewer?action=AUDIT_VALUE&amp;DB=129&amp;ID1=615006&amp;VALUEID=01001&amp;SDATE=2007&amp;PERIODTYPE=ANN_STD&amp;window=popup_no_bar&amp;width=385&amp;height=120&amp;START_MAXIMIZED=FALSE&amp;creator=factset&amp;display_string=Audit"}</definedName>
    <definedName name="_23__FDSAUDITLINK__">{"fdsup://Directions/FactSet Auditing Viewer?action=AUDIT_VALUE&amp;DB=129&amp;ID1=615006&amp;VALUEID=01001&amp;SDATE=2007&amp;PERIODTYPE=ANN_STD&amp;window=popup_no_bar&amp;width=385&amp;height=120&amp;START_MAXIMIZED=FALSE&amp;creator=factset&amp;display_string=Audit"}</definedName>
    <definedName name="_23_Excel_BuiltIn_Print_Area_1" localSheetId="0">#REF!</definedName>
    <definedName name="_23_Excel_BuiltIn_Print_Area_1" localSheetId="1">#REF!</definedName>
    <definedName name="_23_Excel_BuiltIn_Print_Area_1">#REF!</definedName>
    <definedName name="_230data_8_1">NA()</definedName>
    <definedName name="_231Detail_Training_17_10_1" localSheetId="0">#REF!</definedName>
    <definedName name="_231Detail_Training_17_10_1" localSheetId="1">#REF!</definedName>
    <definedName name="_231Detail_Training_17_10_1">#REF!</definedName>
    <definedName name="_231wrn.Priority._.list._4" localSheetId="0">{#N/A,#N/A,FALSE,"DI 2 YEAR MASTER SCHEDULE"}</definedName>
    <definedName name="_231wrn.Priority._.list._4" localSheetId="1">{#N/A,#N/A,FALSE,"DI 2 YEAR MASTER SCHEDULE"}</definedName>
    <definedName name="_231wrn.Priority._.list._4" localSheetId="7">{#N/A,#N/A,FALSE,"DI 2 YEAR MASTER SCHEDULE"}</definedName>
    <definedName name="_231wrn.Priority._.list._4">{#N/A,#N/A,FALSE,"DI 2 YEAR MASTER SCHEDULE"}</definedName>
    <definedName name="_232Detail_Training_17_4_1" localSheetId="0">#REF!</definedName>
    <definedName name="_232Detail_Training_17_4_1" localSheetId="1">#REF!</definedName>
    <definedName name="_232Detail_Training_17_4_1">#REF!</definedName>
    <definedName name="_233Detail_Training_6_1">NA()</definedName>
    <definedName name="_233wrn.Priority._.list._5" localSheetId="0">{#N/A,#N/A,FALSE,"DI 2 YEAR MASTER SCHEDULE"}</definedName>
    <definedName name="_233wrn.Priority._.list._5" localSheetId="1">{#N/A,#N/A,FALSE,"DI 2 YEAR MASTER SCHEDULE"}</definedName>
    <definedName name="_233wrn.Priority._.list._5" localSheetId="7">{#N/A,#N/A,FALSE,"DI 2 YEAR MASTER SCHEDULE"}</definedName>
    <definedName name="_233wrn.Priority._.list._5">{#N/A,#N/A,FALSE,"DI 2 YEAR MASTER SCHEDULE"}</definedName>
    <definedName name="_234Detail_Training_7_1">NA()</definedName>
    <definedName name="_235Detail_Training_8_1">NA()</definedName>
    <definedName name="_235wrn.Priority._.list._6" localSheetId="0">{#N/A,#N/A,FALSE,"DI 2 YEAR MASTER SCHEDULE"}</definedName>
    <definedName name="_235wrn.Priority._.list._6" localSheetId="1">{#N/A,#N/A,FALSE,"DI 2 YEAR MASTER SCHEDULE"}</definedName>
    <definedName name="_235wrn.Priority._.list._6" localSheetId="7">{#N/A,#N/A,FALSE,"DI 2 YEAR MASTER SCHEDULE"}</definedName>
    <definedName name="_235wrn.Priority._.list._6">{#N/A,#N/A,FALSE,"DI 2 YEAR MASTER SCHEDULE"}</definedName>
    <definedName name="_236Excel_BuiltIn__FilterDatabase_15_10_1" localSheetId="0">#REF!</definedName>
    <definedName name="_236Excel_BuiltIn__FilterDatabase_15_10_1" localSheetId="1">#REF!</definedName>
    <definedName name="_236Excel_BuiltIn__FilterDatabase_15_10_1">#REF!</definedName>
    <definedName name="_237Excel_BuiltIn__FilterDatabase_15_11_10_1" localSheetId="0">#REF!</definedName>
    <definedName name="_237Excel_BuiltIn__FilterDatabase_15_11_10_1" localSheetId="1">#REF!</definedName>
    <definedName name="_237Excel_BuiltIn__FilterDatabase_15_11_10_1">#REF!</definedName>
    <definedName name="_237wrn.Priority._.list._7" localSheetId="0">{#N/A,#N/A,FALSE,"DI 2 YEAR MASTER SCHEDULE"}</definedName>
    <definedName name="_237wrn.Priority._.list._7" localSheetId="1">{#N/A,#N/A,FALSE,"DI 2 YEAR MASTER SCHEDULE"}</definedName>
    <definedName name="_237wrn.Priority._.list._7" localSheetId="7">{#N/A,#N/A,FALSE,"DI 2 YEAR MASTER SCHEDULE"}</definedName>
    <definedName name="_237wrn.Priority._.list._7">{#N/A,#N/A,FALSE,"DI 2 YEAR MASTER SCHEDULE"}</definedName>
    <definedName name="_238Excel_BuiltIn__FilterDatabase_15_11_4_1" localSheetId="0">#REF!</definedName>
    <definedName name="_238Excel_BuiltIn__FilterDatabase_15_11_4_1" localSheetId="1">#REF!</definedName>
    <definedName name="_238Excel_BuiltIn__FilterDatabase_15_11_4_1">#REF!</definedName>
    <definedName name="_239Excel_BuiltIn__FilterDatabase_15_18_10_1" localSheetId="0">#REF!</definedName>
    <definedName name="_239Excel_BuiltIn__FilterDatabase_15_18_10_1" localSheetId="1">#REF!</definedName>
    <definedName name="_239Excel_BuiltIn__FilterDatabase_15_18_10_1">#REF!</definedName>
    <definedName name="_239wrn.Prjcted._.Mnthly._.Qtys._1" localSheetId="0">{#N/A,#N/A,FALSE,"PRJCTED MNTHLY QTY's"}</definedName>
    <definedName name="_239wrn.Prjcted._.Mnthly._.Qtys._1" localSheetId="1">{#N/A,#N/A,FALSE,"PRJCTED MNTHLY QTY's"}</definedName>
    <definedName name="_239wrn.Prjcted._.Mnthly._.Qtys._1" localSheetId="7">{#N/A,#N/A,FALSE,"PRJCTED MNTHLY QTY's"}</definedName>
    <definedName name="_239wrn.Prjcted._.Mnthly._.Qtys._1">{#N/A,#N/A,FALSE,"PRJCTED MNTHLY QTY's"}</definedName>
    <definedName name="_23AAAA_19_7_1">NA()</definedName>
    <definedName name="_23NA">#REF!</definedName>
    <definedName name="_23NB" localSheetId="0">#REF!</definedName>
    <definedName name="_23NB" localSheetId="1">#REF!</definedName>
    <definedName name="_23NB">#REF!</definedName>
    <definedName name="_23NC" localSheetId="0">#REF!</definedName>
    <definedName name="_23NC" localSheetId="1">#REF!</definedName>
    <definedName name="_23NC">#REF!</definedName>
    <definedName name="_23y6_" localSheetId="0" hidden="1">#REF!</definedName>
    <definedName name="_23y6_" localSheetId="1" hidden="1">#REF!</definedName>
    <definedName name="_23y6_" hidden="1">#REF!</definedName>
    <definedName name="_24__123Graph_ACHART_1" localSheetId="0">#REF!</definedName>
    <definedName name="_24__123Graph_ACHART_1">#REF!</definedName>
    <definedName name="_24__123Graph_ACHART_7" localSheetId="0" hidden="1">#REF!</definedName>
    <definedName name="_24__123Graph_ACHART_7" hidden="1">#REF!</definedName>
    <definedName name="_24__123Graph_BGROSS_MARGINS" localSheetId="0">#REF!</definedName>
    <definedName name="_24__123Graph_BGROSS_MARGINS">#REF!</definedName>
    <definedName name="_24__123Graph_CCHART_9" localSheetId="0">#REF!</definedName>
    <definedName name="_24__123Graph_CCHART_9">#REF!</definedName>
    <definedName name="_24__123Graph_DCHART_9" localSheetId="0">#REF!</definedName>
    <definedName name="_24__123Graph_DCHART_9">#REF!</definedName>
    <definedName name="_24__123Graph_FCHART_3" localSheetId="0">#REF!</definedName>
    <definedName name="_24__123Graph_FCHART_3">#REF!</definedName>
    <definedName name="_24__FDSAUDITLINK__" localSheetId="0">{"fdsup://Directions/FactSet Auditing Viewer?action=AUDIT_VALUE&amp;DB=129&amp;ID1=615006&amp;VALUEID=01001&amp;SDATE=2006&amp;PERIODTYPE=ANN_STD&amp;window=popup_no_bar&amp;width=385&amp;height=120&amp;START_MAXIMIZED=FALSE&amp;creator=factset&amp;display_string=Audit"}</definedName>
    <definedName name="_24__FDSAUDITLINK__" localSheetId="1">{"fdsup://Directions/FactSet Auditing Viewer?action=AUDIT_VALUE&amp;DB=129&amp;ID1=615006&amp;VALUEID=01001&amp;SDATE=2006&amp;PERIODTYPE=ANN_STD&amp;window=popup_no_bar&amp;width=385&amp;height=120&amp;START_MAXIMIZED=FALSE&amp;creator=factset&amp;display_string=Audit"}</definedName>
    <definedName name="_24__FDSAUDITLINK__" localSheetId="7">{"fdsup://Directions/FactSet Auditing Viewer?action=AUDIT_VALUE&amp;DB=129&amp;ID1=615006&amp;VALUEID=01001&amp;SDATE=2006&amp;PERIODTYPE=ANN_STD&amp;window=popup_no_bar&amp;width=385&amp;height=120&amp;START_MAXIMIZED=FALSE&amp;creator=factset&amp;display_string=Audit"}</definedName>
    <definedName name="_24__FDSAUDITLINK__">{"fdsup://Directions/FactSet Auditing Viewer?action=AUDIT_VALUE&amp;DB=129&amp;ID1=615006&amp;VALUEID=01001&amp;SDATE=2006&amp;PERIODTYPE=ANN_STD&amp;window=popup_no_bar&amp;width=385&amp;height=120&amp;START_MAXIMIZED=FALSE&amp;creator=factset&amp;display_string=Audit"}</definedName>
    <definedName name="_24_Excel_BuiltIn_Print_Area_2_1" localSheetId="0">#REF!</definedName>
    <definedName name="_24_Excel_BuiltIn_Print_Area_2_1" localSheetId="1">#REF!</definedName>
    <definedName name="_24_Excel_BuiltIn_Print_Area_2_1">#REF!</definedName>
    <definedName name="_240Excel_BuiltIn__FilterDatabase_15_18_4_1" localSheetId="0">#REF!</definedName>
    <definedName name="_240Excel_BuiltIn__FilterDatabase_15_18_4_1">#REF!</definedName>
    <definedName name="_241Excel_BuiltIn__FilterDatabase_15_4_1">NA()</definedName>
    <definedName name="_241wrn.Prjcted._.Mnthly._.Qtys._2" localSheetId="0">{#N/A,#N/A,FALSE,"PRJCTED MNTHLY QTY's"}</definedName>
    <definedName name="_241wrn.Prjcted._.Mnthly._.Qtys._2" localSheetId="1">{#N/A,#N/A,FALSE,"PRJCTED MNTHLY QTY's"}</definedName>
    <definedName name="_241wrn.Prjcted._.Mnthly._.Qtys._2" localSheetId="7">{#N/A,#N/A,FALSE,"PRJCTED MNTHLY QTY's"}</definedName>
    <definedName name="_241wrn.Prjcted._.Mnthly._.Qtys._2">{#N/A,#N/A,FALSE,"PRJCTED MNTHLY QTY's"}</definedName>
    <definedName name="_242Excel_BuiltIn__FilterDatabase_22_10_1" localSheetId="0">#REF!</definedName>
    <definedName name="_242Excel_BuiltIn__FilterDatabase_22_10_1" localSheetId="1">#REF!</definedName>
    <definedName name="_242Excel_BuiltIn__FilterDatabase_22_10_1">#REF!</definedName>
    <definedName name="_243Excel_BuiltIn__FilterDatabase_22_11_10_1" localSheetId="0">#REF!</definedName>
    <definedName name="_243Excel_BuiltIn__FilterDatabase_22_11_10_1" localSheetId="1">#REF!</definedName>
    <definedName name="_243Excel_BuiltIn__FilterDatabase_22_11_10_1">#REF!</definedName>
    <definedName name="_243wrn.Prjcted._.Mnthly._.Qtys._3" localSheetId="0">{#N/A,#N/A,FALSE,"PRJCTED MNTHLY QTY's"}</definedName>
    <definedName name="_243wrn.Prjcted._.Mnthly._.Qtys._3" localSheetId="1">{#N/A,#N/A,FALSE,"PRJCTED MNTHLY QTY's"}</definedName>
    <definedName name="_243wrn.Prjcted._.Mnthly._.Qtys._3" localSheetId="7">{#N/A,#N/A,FALSE,"PRJCTED MNTHLY QTY's"}</definedName>
    <definedName name="_243wrn.Prjcted._.Mnthly._.Qtys._3">{#N/A,#N/A,FALSE,"PRJCTED MNTHLY QTY's"}</definedName>
    <definedName name="_244Excel_BuiltIn__FilterDatabase_22_11_4_1" localSheetId="0">#REF!</definedName>
    <definedName name="_244Excel_BuiltIn__FilterDatabase_22_11_4_1" localSheetId="1">#REF!</definedName>
    <definedName name="_244Excel_BuiltIn__FilterDatabase_22_11_4_1">#REF!</definedName>
    <definedName name="_245Excel_BuiltIn__FilterDatabase_22_18_10_1" localSheetId="0">#REF!</definedName>
    <definedName name="_245Excel_BuiltIn__FilterDatabase_22_18_10_1" localSheetId="1">#REF!</definedName>
    <definedName name="_245Excel_BuiltIn__FilterDatabase_22_18_10_1">#REF!</definedName>
    <definedName name="_245wrn.Prjcted._.Mnthly._.Qtys._4" localSheetId="0">{#N/A,#N/A,FALSE,"PRJCTED MNTHLY QTY's"}</definedName>
    <definedName name="_245wrn.Prjcted._.Mnthly._.Qtys._4" localSheetId="1">{#N/A,#N/A,FALSE,"PRJCTED MNTHLY QTY's"}</definedName>
    <definedName name="_245wrn.Prjcted._.Mnthly._.Qtys._4" localSheetId="7">{#N/A,#N/A,FALSE,"PRJCTED MNTHLY QTY's"}</definedName>
    <definedName name="_245wrn.Prjcted._.Mnthly._.Qtys._4">{#N/A,#N/A,FALSE,"PRJCTED MNTHLY QTY's"}</definedName>
    <definedName name="_246Excel_BuiltIn__FilterDatabase_22_18_4_1" localSheetId="0">#REF!</definedName>
    <definedName name="_246Excel_BuiltIn__FilterDatabase_22_18_4_1" localSheetId="1">#REF!</definedName>
    <definedName name="_246Excel_BuiltIn__FilterDatabase_22_18_4_1">#REF!</definedName>
    <definedName name="_247Excel_BuiltIn__FilterDatabase_22_4_1">NA()</definedName>
    <definedName name="_247wrn.Prjcted._.Mnthly._.Qtys._5" localSheetId="0">{#N/A,#N/A,FALSE,"PRJCTED MNTHLY QTY's"}</definedName>
    <definedName name="_247wrn.Prjcted._.Mnthly._.Qtys._5" localSheetId="1">{#N/A,#N/A,FALSE,"PRJCTED MNTHLY QTY's"}</definedName>
    <definedName name="_247wrn.Prjcted._.Mnthly._.Qtys._5" localSheetId="7">{#N/A,#N/A,FALSE,"PRJCTED MNTHLY QTY's"}</definedName>
    <definedName name="_247wrn.Prjcted._.Mnthly._.Qtys._5">{#N/A,#N/A,FALSE,"PRJCTED MNTHLY QTY's"}</definedName>
    <definedName name="_248__123Graph_CCHART_3" localSheetId="0">#REF!</definedName>
    <definedName name="_248__123Graph_CCHART_3" localSheetId="1">#REF!</definedName>
    <definedName name="_248__123Graph_CCHART_3">#REF!</definedName>
    <definedName name="_248Excel_BuiltIn__FilterDatabase_5_10_1" localSheetId="0">#REF!</definedName>
    <definedName name="_248Excel_BuiltIn__FilterDatabase_5_10_1" localSheetId="1">#REF!</definedName>
    <definedName name="_248Excel_BuiltIn__FilterDatabase_5_10_1">#REF!</definedName>
    <definedName name="_249Excel_BuiltIn__FilterDatabase_5_11_10_1" localSheetId="0">#REF!</definedName>
    <definedName name="_249Excel_BuiltIn__FilterDatabase_5_11_10_1" localSheetId="1">#REF!</definedName>
    <definedName name="_249Excel_BuiltIn__FilterDatabase_5_11_10_1">#REF!</definedName>
    <definedName name="_249wrn.Prjcted._.Mnthly._.Qtys._6" localSheetId="0">{#N/A,#N/A,FALSE,"PRJCTED MNTHLY QTY's"}</definedName>
    <definedName name="_249wrn.Prjcted._.Mnthly._.Qtys._6" localSheetId="1">{#N/A,#N/A,FALSE,"PRJCTED MNTHLY QTY's"}</definedName>
    <definedName name="_249wrn.Prjcted._.Mnthly._.Qtys._6" localSheetId="7">{#N/A,#N/A,FALSE,"PRJCTED MNTHLY QTY's"}</definedName>
    <definedName name="_249wrn.Prjcted._.Mnthly._.Qtys._6">{#N/A,#N/A,FALSE,"PRJCTED MNTHLY QTY's"}</definedName>
    <definedName name="_24AAAA_19_8_1">NA()</definedName>
    <definedName name="_25__123Graph_ACHART_8" localSheetId="0" hidden="1">#REF!</definedName>
    <definedName name="_25__123Graph_ACHART_8" localSheetId="1" hidden="1">#REF!</definedName>
    <definedName name="_25__123Graph_ACHART_8" hidden="1">#REF!</definedName>
    <definedName name="_25__123Graph_BGROWTH_REVS_A" localSheetId="0">#REF!</definedName>
    <definedName name="_25__123Graph_BGROWTH_REVS_A">#REF!</definedName>
    <definedName name="_25__123Graph_DCHART_1" localSheetId="0">#REF!</definedName>
    <definedName name="_25__123Graph_DCHART_1">#REF!</definedName>
    <definedName name="_25__123Graph_DCHART_2" localSheetId="0">#REF!</definedName>
    <definedName name="_25__123Graph_DCHART_2">#REF!</definedName>
    <definedName name="_25__123Graph_ECHART_3" localSheetId="0">#REF!</definedName>
    <definedName name="_25__123Graph_ECHART_3">#REF!</definedName>
    <definedName name="_25__123Graph_FCHART_4" localSheetId="0">#REF!</definedName>
    <definedName name="_25__123Graph_FCHART_4">#REF!</definedName>
    <definedName name="_25__FDSAUDITLINK__" localSheetId="0">{"fdsup://Directions/FactSet Auditing Viewer?action=AUDIT_VALUE&amp;DB=129&amp;ID1=609992&amp;VALUEID=01551&amp;SDATE=2009&amp;PERIODTYPE=ANN_STD&amp;window=popup_no_bar&amp;width=385&amp;height=120&amp;START_MAXIMIZED=FALSE&amp;creator=factset&amp;display_string=Audit"}</definedName>
    <definedName name="_25__FDSAUDITLINK__" localSheetId="1">{"fdsup://Directions/FactSet Auditing Viewer?action=AUDIT_VALUE&amp;DB=129&amp;ID1=609992&amp;VALUEID=01551&amp;SDATE=2009&amp;PERIODTYPE=ANN_STD&amp;window=popup_no_bar&amp;width=385&amp;height=120&amp;START_MAXIMIZED=FALSE&amp;creator=factset&amp;display_string=Audit"}</definedName>
    <definedName name="_25__FDSAUDITLINK__" localSheetId="7">{"fdsup://Directions/FactSet Auditing Viewer?action=AUDIT_VALUE&amp;DB=129&amp;ID1=609992&amp;VALUEID=01551&amp;SDATE=2009&amp;PERIODTYPE=ANN_STD&amp;window=popup_no_bar&amp;width=385&amp;height=120&amp;START_MAXIMIZED=FALSE&amp;creator=factset&amp;display_string=Audit"}</definedName>
    <definedName name="_25__FDSAUDITLINK__">{"fdsup://Directions/FactSet Auditing Viewer?action=AUDIT_VALUE&amp;DB=129&amp;ID1=609992&amp;VALUEID=01551&amp;SDATE=2009&amp;PERIODTYPE=ANN_STD&amp;window=popup_no_bar&amp;width=385&amp;height=120&amp;START_MAXIMIZED=FALSE&amp;creator=factset&amp;display_string=Audit"}</definedName>
    <definedName name="_25_Excel_BuiltIn_Print_Area_2_1_1" localSheetId="0">#REF!</definedName>
    <definedName name="_25_Excel_BuiltIn_Print_Area_2_1_1" localSheetId="1">#REF!</definedName>
    <definedName name="_25_Excel_BuiltIn_Print_Area_2_1_1">#REF!</definedName>
    <definedName name="_250Excel_BuiltIn__FilterDatabase_5_11_4_1" localSheetId="0">#REF!</definedName>
    <definedName name="_250Excel_BuiltIn__FilterDatabase_5_11_4_1" localSheetId="1">#REF!</definedName>
    <definedName name="_250Excel_BuiltIn__FilterDatabase_5_11_4_1">#REF!</definedName>
    <definedName name="_251Excel_BuiltIn__FilterDatabase_5_18_10_1" localSheetId="0">#REF!</definedName>
    <definedName name="_251Excel_BuiltIn__FilterDatabase_5_18_10_1" localSheetId="1">#REF!</definedName>
    <definedName name="_251Excel_BuiltIn__FilterDatabase_5_18_10_1">#REF!</definedName>
    <definedName name="_251wrn.Prjcted._.Mnthly._.Qtys._7" localSheetId="0">{#N/A,#N/A,FALSE,"PRJCTED MNTHLY QTY's"}</definedName>
    <definedName name="_251wrn.Prjcted._.Mnthly._.Qtys._7" localSheetId="1">{#N/A,#N/A,FALSE,"PRJCTED MNTHLY QTY's"}</definedName>
    <definedName name="_251wrn.Prjcted._.Mnthly._.Qtys._7" localSheetId="7">{#N/A,#N/A,FALSE,"PRJCTED MNTHLY QTY's"}</definedName>
    <definedName name="_251wrn.Prjcted._.Mnthly._.Qtys._7">{#N/A,#N/A,FALSE,"PRJCTED MNTHLY QTY's"}</definedName>
    <definedName name="_252Excel_BuiltIn__FilterDatabase_5_18_4_1" localSheetId="0">#REF!</definedName>
    <definedName name="_252Excel_BuiltIn__FilterDatabase_5_18_4_1" localSheetId="1">#REF!</definedName>
    <definedName name="_252Excel_BuiltIn__FilterDatabase_5_18_4_1">#REF!</definedName>
    <definedName name="_253Excel_BuiltIn__FilterDatabase_5_4_1">NA()</definedName>
    <definedName name="_253wrn.Prjcted._.Qtrly._.Dollars._1" localSheetId="0">{#N/A,#N/A,FALSE,"PRJCTED QTRLY $'s"}</definedName>
    <definedName name="_253wrn.Prjcted._.Qtrly._.Dollars._1" localSheetId="1">{#N/A,#N/A,FALSE,"PRJCTED QTRLY $'s"}</definedName>
    <definedName name="_253wrn.Prjcted._.Qtrly._.Dollars._1" localSheetId="7">{#N/A,#N/A,FALSE,"PRJCTED QTRLY $'s"}</definedName>
    <definedName name="_253wrn.Prjcted._.Qtrly._.Dollars._1">{#N/A,#N/A,FALSE,"PRJCTED QTRLY $'s"}</definedName>
    <definedName name="_254Excel_BuiltIn__FilterDatabase_6_10_1" localSheetId="0">#REF!</definedName>
    <definedName name="_254Excel_BuiltIn__FilterDatabase_6_10_1" localSheetId="1">#REF!</definedName>
    <definedName name="_254Excel_BuiltIn__FilterDatabase_6_10_1">#REF!</definedName>
    <definedName name="_255Excel_BuiltIn__FilterDatabase_6_11_10_1" localSheetId="0">#REF!</definedName>
    <definedName name="_255Excel_BuiltIn__FilterDatabase_6_11_10_1" localSheetId="1">#REF!</definedName>
    <definedName name="_255Excel_BuiltIn__FilterDatabase_6_11_10_1">#REF!</definedName>
    <definedName name="_255wrn.Prjcted._.Qtrly._.Dollars._2" localSheetId="0">{#N/A,#N/A,FALSE,"PRJCTED QTRLY $'s"}</definedName>
    <definedName name="_255wrn.Prjcted._.Qtrly._.Dollars._2" localSheetId="1">{#N/A,#N/A,FALSE,"PRJCTED QTRLY $'s"}</definedName>
    <definedName name="_255wrn.Prjcted._.Qtrly._.Dollars._2" localSheetId="7">{#N/A,#N/A,FALSE,"PRJCTED QTRLY $'s"}</definedName>
    <definedName name="_255wrn.Prjcted._.Qtrly._.Dollars._2">{#N/A,#N/A,FALSE,"PRJCTED QTRLY $'s"}</definedName>
    <definedName name="_256Excel_BuiltIn__FilterDatabase_6_11_4_1" localSheetId="0">#REF!</definedName>
    <definedName name="_256Excel_BuiltIn__FilterDatabase_6_11_4_1" localSheetId="1">#REF!</definedName>
    <definedName name="_256Excel_BuiltIn__FilterDatabase_6_11_4_1">#REF!</definedName>
    <definedName name="_257Excel_BuiltIn__FilterDatabase_6_18_10_1" localSheetId="0">#REF!</definedName>
    <definedName name="_257Excel_BuiltIn__FilterDatabase_6_18_10_1" localSheetId="1">#REF!</definedName>
    <definedName name="_257Excel_BuiltIn__FilterDatabase_6_18_10_1">#REF!</definedName>
    <definedName name="_257wrn.Prjcted._.Qtrly._.Dollars._3" localSheetId="0">{#N/A,#N/A,FALSE,"PRJCTED QTRLY $'s"}</definedName>
    <definedName name="_257wrn.Prjcted._.Qtrly._.Dollars._3" localSheetId="1">{#N/A,#N/A,FALSE,"PRJCTED QTRLY $'s"}</definedName>
    <definedName name="_257wrn.Prjcted._.Qtrly._.Dollars._3" localSheetId="7">{#N/A,#N/A,FALSE,"PRJCTED QTRLY $'s"}</definedName>
    <definedName name="_257wrn.Prjcted._.Qtrly._.Dollars._3">{#N/A,#N/A,FALSE,"PRJCTED QTRLY $'s"}</definedName>
    <definedName name="_258Excel_BuiltIn__FilterDatabase_6_18_4_1" localSheetId="0">#REF!</definedName>
    <definedName name="_258Excel_BuiltIn__FilterDatabase_6_18_4_1" localSheetId="1">#REF!</definedName>
    <definedName name="_258Excel_BuiltIn__FilterDatabase_6_18_4_1">#REF!</definedName>
    <definedName name="_259Excel_BuiltIn__FilterDatabase_6_4_1">NA()</definedName>
    <definedName name="_259wrn.Prjcted._.Qtrly._.Dollars._4" localSheetId="0">{#N/A,#N/A,FALSE,"PRJCTED QTRLY $'s"}</definedName>
    <definedName name="_259wrn.Prjcted._.Qtrly._.Dollars._4" localSheetId="1">{#N/A,#N/A,FALSE,"PRJCTED QTRLY $'s"}</definedName>
    <definedName name="_259wrn.Prjcted._.Qtrly._.Dollars._4" localSheetId="7">{#N/A,#N/A,FALSE,"PRJCTED QTRLY $'s"}</definedName>
    <definedName name="_259wrn.Prjcted._.Qtrly._.Dollars._4">{#N/A,#N/A,FALSE,"PRJCTED QTRLY $'s"}</definedName>
    <definedName name="_25AAAA_20_17_10_1" localSheetId="0">#REF!</definedName>
    <definedName name="_25AAAA_20_17_10_1" localSheetId="1">#REF!</definedName>
    <definedName name="_25AAAA_20_17_10_1">#REF!</definedName>
    <definedName name="_25MAÕ_HAØNG" localSheetId="0">#REF!</definedName>
    <definedName name="_25MAÕ_HAØNG">#REF!</definedName>
    <definedName name="_26__123Graph_ACHART_2" localSheetId="0" hidden="1">#REF!</definedName>
    <definedName name="_26__123Graph_ACHART_2" hidden="1">#REF!</definedName>
    <definedName name="_26__123Graph_ACHART_9" localSheetId="0" hidden="1">#REF!</definedName>
    <definedName name="_26__123Graph_ACHART_9" hidden="1">#REF!</definedName>
    <definedName name="_26__123Graph_BGROWTH_REVS_B" localSheetId="0">#REF!</definedName>
    <definedName name="_26__123Graph_BGROWTH_REVS_B">#REF!</definedName>
    <definedName name="_26__123Graph_DCHART_2" localSheetId="0">#REF!</definedName>
    <definedName name="_26__123Graph_DCHART_2">#REF!</definedName>
    <definedName name="_26__123Graph_XCHART_1" localSheetId="0">#REF!</definedName>
    <definedName name="_26__123Graph_XCHART_1">#REF!</definedName>
    <definedName name="_26__123Graph_XCHART_4" localSheetId="0">#REF!</definedName>
    <definedName name="_26__123Graph_XCHART_4">#REF!</definedName>
    <definedName name="_26__FDSAUDITLINK__" localSheetId="0">{"fdsup://Directions/FactSet Auditing Viewer?action=AUDIT_VALUE&amp;DB=129&amp;ID1=609992&amp;VALUEID=01551&amp;SDATE=2008&amp;PERIODTYPE=ANN_STD&amp;window=popup_no_bar&amp;width=385&amp;height=120&amp;START_MAXIMIZED=FALSE&amp;creator=factset&amp;display_string=Audit"}</definedName>
    <definedName name="_26__FDSAUDITLINK__" localSheetId="1">{"fdsup://Directions/FactSet Auditing Viewer?action=AUDIT_VALUE&amp;DB=129&amp;ID1=609992&amp;VALUEID=01551&amp;SDATE=2008&amp;PERIODTYPE=ANN_STD&amp;window=popup_no_bar&amp;width=385&amp;height=120&amp;START_MAXIMIZED=FALSE&amp;creator=factset&amp;display_string=Audit"}</definedName>
    <definedName name="_26__FDSAUDITLINK__" localSheetId="7">{"fdsup://Directions/FactSet Auditing Viewer?action=AUDIT_VALUE&amp;DB=129&amp;ID1=609992&amp;VALUEID=01551&amp;SDATE=2008&amp;PERIODTYPE=ANN_STD&amp;window=popup_no_bar&amp;width=385&amp;height=120&amp;START_MAXIMIZED=FALSE&amp;creator=factset&amp;display_string=Audit"}</definedName>
    <definedName name="_26__FDSAUDITLINK__">{"fdsup://Directions/FactSet Auditing Viewer?action=AUDIT_VALUE&amp;DB=129&amp;ID1=609992&amp;VALUEID=01551&amp;SDATE=2008&amp;PERIODTYPE=ANN_STD&amp;window=popup_no_bar&amp;width=385&amp;height=120&amp;START_MAXIMIZED=FALSE&amp;creator=factset&amp;display_string=Audit"}</definedName>
    <definedName name="_26_Excel_BuiltIn_Print_Area_2_1_2" localSheetId="0">#REF!</definedName>
    <definedName name="_26_Excel_BuiltIn_Print_Area_2_1_2" localSheetId="1">#REF!</definedName>
    <definedName name="_26_Excel_BuiltIn_Print_Area_2_1_2">#REF!</definedName>
    <definedName name="_260Excel_BuiltIn__FilterDatabase_8_10_1" localSheetId="0">#REF!</definedName>
    <definedName name="_260Excel_BuiltIn__FilterDatabase_8_10_1" localSheetId="1">#REF!</definedName>
    <definedName name="_260Excel_BuiltIn__FilterDatabase_8_10_1">#REF!</definedName>
    <definedName name="_261Excel_BuiltIn__FilterDatabase_8_11_10_1" localSheetId="0">#REF!</definedName>
    <definedName name="_261Excel_BuiltIn__FilterDatabase_8_11_10_1">#REF!</definedName>
    <definedName name="_261wrn.Prjcted._.Qtrly._.Dollars._5" localSheetId="0">{#N/A,#N/A,FALSE,"PRJCTED QTRLY $'s"}</definedName>
    <definedName name="_261wrn.Prjcted._.Qtrly._.Dollars._5" localSheetId="1">{#N/A,#N/A,FALSE,"PRJCTED QTRLY $'s"}</definedName>
    <definedName name="_261wrn.Prjcted._.Qtrly._.Dollars._5" localSheetId="7">{#N/A,#N/A,FALSE,"PRJCTED QTRLY $'s"}</definedName>
    <definedName name="_261wrn.Prjcted._.Qtrly._.Dollars._5">{#N/A,#N/A,FALSE,"PRJCTED QTRLY $'s"}</definedName>
    <definedName name="_262Excel_BuiltIn__FilterDatabase_8_11_4_1" localSheetId="0">#REF!</definedName>
    <definedName name="_262Excel_BuiltIn__FilterDatabase_8_11_4_1" localSheetId="1">#REF!</definedName>
    <definedName name="_262Excel_BuiltIn__FilterDatabase_8_11_4_1">#REF!</definedName>
    <definedName name="_263Excel_BuiltIn__FilterDatabase_8_18_10_1" localSheetId="0">#REF!</definedName>
    <definedName name="_263Excel_BuiltIn__FilterDatabase_8_18_10_1" localSheetId="1">#REF!</definedName>
    <definedName name="_263Excel_BuiltIn__FilterDatabase_8_18_10_1">#REF!</definedName>
    <definedName name="_263wrn.Prjcted._.Qtrly._.Dollars._6" localSheetId="0">{#N/A,#N/A,FALSE,"PRJCTED QTRLY $'s"}</definedName>
    <definedName name="_263wrn.Prjcted._.Qtrly._.Dollars._6" localSheetId="1">{#N/A,#N/A,FALSE,"PRJCTED QTRLY $'s"}</definedName>
    <definedName name="_263wrn.Prjcted._.Qtrly._.Dollars._6" localSheetId="7">{#N/A,#N/A,FALSE,"PRJCTED QTRLY $'s"}</definedName>
    <definedName name="_263wrn.Prjcted._.Qtrly._.Dollars._6">{#N/A,#N/A,FALSE,"PRJCTED QTRLY $'s"}</definedName>
    <definedName name="_264__123Graph_CCHART_9">#REF!</definedName>
    <definedName name="_264Excel_BuiltIn__FilterDatabase_8_18_4_1" localSheetId="0">#REF!</definedName>
    <definedName name="_264Excel_BuiltIn__FilterDatabase_8_18_4_1" localSheetId="1">#REF!</definedName>
    <definedName name="_264Excel_BuiltIn__FilterDatabase_8_18_4_1">#REF!</definedName>
    <definedName name="_265__FDSAUDITLINK__" localSheetId="0">{"fdsup://directions/FAT Viewer?action=UPDATE&amp;creator=factset&amp;DYN_ARGS=TRUE&amp;DOC_NAME=FAT:FQL_AUDITING_CLIENT_TEMPLATE.FAT&amp;display_string=Audit&amp;VAR:KEY=HWRUNOHIDQ&amp;VAR:QUERY=RkZfTkVUX0lOQyhBTk4sLTNGWSk=&amp;WINDOW=FIRST_POPUP&amp;HEIGHT=450&amp;WIDTH=450&amp;START_MAXIMIZED=","FALSE&amp;VAR:CALENDAR=FIVEDAY&amp;VAR:SYMBOL=673463&amp;VAR:INDEX=0"}</definedName>
    <definedName name="_265__FDSAUDITLINK__" localSheetId="1">{"fdsup://directions/FAT Viewer?action=UPDATE&amp;creator=factset&amp;DYN_ARGS=TRUE&amp;DOC_NAME=FAT:FQL_AUDITING_CLIENT_TEMPLATE.FAT&amp;display_string=Audit&amp;VAR:KEY=HWRUNOHIDQ&amp;VAR:QUERY=RkZfTkVUX0lOQyhBTk4sLTNGWSk=&amp;WINDOW=FIRST_POPUP&amp;HEIGHT=450&amp;WIDTH=450&amp;START_MAXIMIZED=","FALSE&amp;VAR:CALENDAR=FIVEDAY&amp;VAR:SYMBOL=673463&amp;VAR:INDEX=0"}</definedName>
    <definedName name="_265__FDSAUDITLINK__" localSheetId="7">{"fdsup://directions/FAT Viewer?action=UPDATE&amp;creator=factset&amp;DYN_ARGS=TRUE&amp;DOC_NAME=FAT:FQL_AUDITING_CLIENT_TEMPLATE.FAT&amp;display_string=Audit&amp;VAR:KEY=HWRUNOHIDQ&amp;VAR:QUERY=RkZfTkVUX0lOQyhBTk4sLTNGWSk=&amp;WINDOW=FIRST_POPUP&amp;HEIGHT=450&amp;WIDTH=450&amp;START_MAXIMIZED=","FALSE&amp;VAR:CALENDAR=FIVEDAY&amp;VAR:SYMBOL=673463&amp;VAR:INDEX=0"}</definedName>
    <definedName name="_265__FDSAUDITLINK__">{"fdsup://directions/FAT Viewer?action=UPDATE&amp;creator=factset&amp;DYN_ARGS=TRUE&amp;DOC_NAME=FAT:FQL_AUDITING_CLIENT_TEMPLATE.FAT&amp;display_string=Audit&amp;VAR:KEY=HWRUNOHIDQ&amp;VAR:QUERY=RkZfTkVUX0lOQyhBTk4sLTNGWSk=&amp;WINDOW=FIRST_POPUP&amp;HEIGHT=450&amp;WIDTH=450&amp;START_MAXIMIZED=","FALSE&amp;VAR:CALENDAR=FIVEDAY&amp;VAR:SYMBOL=673463&amp;VAR:INDEX=0"}</definedName>
    <definedName name="_265Excel_BuiltIn__FilterDatabase_8_4_1">NA()</definedName>
    <definedName name="_265wrn.Prjcted._.Qtrly._.Dollars._7" localSheetId="0">{#N/A,#N/A,FALSE,"PRJCTED QTRLY $'s"}</definedName>
    <definedName name="_265wrn.Prjcted._.Qtrly._.Dollars._7" localSheetId="1">{#N/A,#N/A,FALSE,"PRJCTED QTRLY $'s"}</definedName>
    <definedName name="_265wrn.Prjcted._.Qtrly._.Dollars._7" localSheetId="7">{#N/A,#N/A,FALSE,"PRJCTED QTRLY $'s"}</definedName>
    <definedName name="_265wrn.Prjcted._.Qtrly._.Dollars._7">{#N/A,#N/A,FALSE,"PRJCTED QTRLY $'s"}</definedName>
    <definedName name="_266Excel_BuiltIn_Print_Area_1" localSheetId="0">#REF!</definedName>
    <definedName name="_266Excel_BuiltIn_Print_Area_1" localSheetId="1">#REF!</definedName>
    <definedName name="_266Excel_BuiltIn_Print_Area_1">#REF!</definedName>
    <definedName name="_267Excel_BuiltIn_Print_Area_15_10_1" localSheetId="0">#REF!</definedName>
    <definedName name="_267Excel_BuiltIn_Print_Area_15_10_1" localSheetId="1">#REF!</definedName>
    <definedName name="_267Excel_BuiltIn_Print_Area_15_10_1">#REF!</definedName>
    <definedName name="_267wrn.Prjcted._.Qtrly._.Qtys._1" localSheetId="0">{#N/A,#N/A,FALSE,"PRJCTED QTRLY QTY's"}</definedName>
    <definedName name="_267wrn.Prjcted._.Qtrly._.Qtys._1" localSheetId="1">{#N/A,#N/A,FALSE,"PRJCTED QTRLY QTY's"}</definedName>
    <definedName name="_267wrn.Prjcted._.Qtrly._.Qtys._1" localSheetId="7">{#N/A,#N/A,FALSE,"PRJCTED QTRLY QTY's"}</definedName>
    <definedName name="_267wrn.Prjcted._.Qtrly._.Qtys._1">{#N/A,#N/A,FALSE,"PRJCTED QTRLY QTY's"}</definedName>
    <definedName name="_268Excel_BuiltIn_Print_Area_15_11_10_1" localSheetId="0">#REF!</definedName>
    <definedName name="_268Excel_BuiltIn_Print_Area_15_11_10_1" localSheetId="1">#REF!</definedName>
    <definedName name="_268Excel_BuiltIn_Print_Area_15_11_10_1">#REF!</definedName>
    <definedName name="_269Excel_BuiltIn_Print_Area_15_11_4_1" localSheetId="0">#REF!</definedName>
    <definedName name="_269Excel_BuiltIn_Print_Area_15_11_4_1" localSheetId="1">#REF!</definedName>
    <definedName name="_269Excel_BuiltIn_Print_Area_15_11_4_1">#REF!</definedName>
    <definedName name="_269wrn.Prjcted._.Qtrly._.Qtys._2" localSheetId="0">{#N/A,#N/A,FALSE,"PRJCTED QTRLY QTY's"}</definedName>
    <definedName name="_269wrn.Prjcted._.Qtrly._.Qtys._2" localSheetId="1">{#N/A,#N/A,FALSE,"PRJCTED QTRLY QTY's"}</definedName>
    <definedName name="_269wrn.Prjcted._.Qtrly._.Qtys._2" localSheetId="7">{#N/A,#N/A,FALSE,"PRJCTED QTRLY QTY's"}</definedName>
    <definedName name="_269wrn.Prjcted._.Qtrly._.Qtys._2">{#N/A,#N/A,FALSE,"PRJCTED QTRLY QTY's"}</definedName>
    <definedName name="_26AAAA_20_17_4_1" localSheetId="0">#REF!</definedName>
    <definedName name="_26AAAA_20_17_4_1" localSheetId="1">#REF!</definedName>
    <definedName name="_26AAAA_20_17_4_1">#REF!</definedName>
    <definedName name="_26Excel_BuiltIn_Print_Area_4_1" localSheetId="0">#REF!</definedName>
    <definedName name="_26Excel_BuiltIn_Print_Area_4_1" localSheetId="1">#REF!</definedName>
    <definedName name="_26Excel_BuiltIn_Print_Area_4_1">#REF!</definedName>
    <definedName name="_26MAÕ_SOÁ_THUEÁ" localSheetId="0">#REF!</definedName>
    <definedName name="_26MAÕ_SOÁ_THUEÁ">#REF!</definedName>
    <definedName name="_26TEÂN_HAØNG" localSheetId="0">#REF!</definedName>
    <definedName name="_26TEÂN_HAØNG">#REF!</definedName>
    <definedName name="_26TEÂN_KHAÙCH_HAØ" localSheetId="0">#REF!</definedName>
    <definedName name="_26TEÂN_KHAÙCH_HAØ">#REF!</definedName>
    <definedName name="_27__123Graph_BCHART_1" localSheetId="0" hidden="1">#REF!</definedName>
    <definedName name="_27__123Graph_BCHART_1" hidden="1">#REF!</definedName>
    <definedName name="_27__123Graph_CCHART_111" localSheetId="0">#REF!</definedName>
    <definedName name="_27__123Graph_CCHART_111">#REF!</definedName>
    <definedName name="_27__123Graph_DCHART_3" localSheetId="0">#REF!</definedName>
    <definedName name="_27__123Graph_DCHART_3">#REF!</definedName>
    <definedName name="_27__123Graph_XCHART_2" localSheetId="0">#REF!</definedName>
    <definedName name="_27__123Graph_XCHART_2">#REF!</definedName>
    <definedName name="_27__FDSAUDITLINK__" localSheetId="0">{"fdsup://Directions/FactSet Auditing Viewer?action=AUDIT_VALUE&amp;DB=129&amp;ID1=609992&amp;VALUEID=01551&amp;SDATE=2007&amp;PERIODTYPE=ANN_STD&amp;window=popup_no_bar&amp;width=385&amp;height=120&amp;START_MAXIMIZED=FALSE&amp;creator=factset&amp;display_string=Audit"}</definedName>
    <definedName name="_27__FDSAUDITLINK__" localSheetId="1">{"fdsup://Directions/FactSet Auditing Viewer?action=AUDIT_VALUE&amp;DB=129&amp;ID1=609992&amp;VALUEID=01551&amp;SDATE=2007&amp;PERIODTYPE=ANN_STD&amp;window=popup_no_bar&amp;width=385&amp;height=120&amp;START_MAXIMIZED=FALSE&amp;creator=factset&amp;display_string=Audit"}</definedName>
    <definedName name="_27__FDSAUDITLINK__" localSheetId="7">{"fdsup://Directions/FactSet Auditing Viewer?action=AUDIT_VALUE&amp;DB=129&amp;ID1=609992&amp;VALUEID=01551&amp;SDATE=2007&amp;PERIODTYPE=ANN_STD&amp;window=popup_no_bar&amp;width=385&amp;height=120&amp;START_MAXIMIZED=FALSE&amp;creator=factset&amp;display_string=Audit"}</definedName>
    <definedName name="_27__FDSAUDITLINK__">{"fdsup://Directions/FactSet Auditing Viewer?action=AUDIT_VALUE&amp;DB=129&amp;ID1=609992&amp;VALUEID=01551&amp;SDATE=2007&amp;PERIODTYPE=ANN_STD&amp;window=popup_no_bar&amp;width=385&amp;height=120&amp;START_MAXIMIZED=FALSE&amp;creator=factset&amp;display_string=Audit"}</definedName>
    <definedName name="_27_Excel_BuiltIn_Print_Area_2_1_1_1" localSheetId="0">#REF!</definedName>
    <definedName name="_27_Excel_BuiltIn_Print_Area_2_1_1_1" localSheetId="1">#REF!</definedName>
    <definedName name="_27_Excel_BuiltIn_Print_Area_2_1_1_1">#REF!</definedName>
    <definedName name="_27_Mar" localSheetId="0">#REF!</definedName>
    <definedName name="_27_Mar">#REF!</definedName>
    <definedName name="_27_TEÂN_HAØNG" localSheetId="0">#REF!</definedName>
    <definedName name="_27_TEÂN_HAØNG">#REF!</definedName>
    <definedName name="_270Excel_BuiltIn_Print_Area_15_18_10_1" localSheetId="0">#REF!</definedName>
    <definedName name="_270Excel_BuiltIn_Print_Area_15_18_10_1">#REF!</definedName>
    <definedName name="_271Excel_BuiltIn_Print_Area_15_18_4_1" localSheetId="0">#REF!</definedName>
    <definedName name="_271Excel_BuiltIn_Print_Area_15_18_4_1">#REF!</definedName>
    <definedName name="_271wrn.Prjcted._.Qtrly._.Qtys._3" localSheetId="0">{#N/A,#N/A,FALSE,"PRJCTED QTRLY QTY's"}</definedName>
    <definedName name="_271wrn.Prjcted._.Qtrly._.Qtys._3" localSheetId="1">{#N/A,#N/A,FALSE,"PRJCTED QTRLY QTY's"}</definedName>
    <definedName name="_271wrn.Prjcted._.Qtrly._.Qtys._3" localSheetId="7">{#N/A,#N/A,FALSE,"PRJCTED QTRLY QTY's"}</definedName>
    <definedName name="_271wrn.Prjcted._.Qtrly._.Qtys._3">{#N/A,#N/A,FALSE,"PRJCTED QTRLY QTY's"}</definedName>
    <definedName name="_272Excel_BuiltIn_Print_Area_15_4_1">NA()</definedName>
    <definedName name="_273Excel_BuiltIn_Print_Area_17_1_10_1" localSheetId="0">#REF!</definedName>
    <definedName name="_273Excel_BuiltIn_Print_Area_17_1_10_1" localSheetId="1">#REF!</definedName>
    <definedName name="_273Excel_BuiltIn_Print_Area_17_1_10_1">#REF!</definedName>
    <definedName name="_273wrn.Prjcted._.Qtrly._.Qtys._4" localSheetId="0">{#N/A,#N/A,FALSE,"PRJCTED QTRLY QTY's"}</definedName>
    <definedName name="_273wrn.Prjcted._.Qtrly._.Qtys._4" localSheetId="1">{#N/A,#N/A,FALSE,"PRJCTED QTRLY QTY's"}</definedName>
    <definedName name="_273wrn.Prjcted._.Qtrly._.Qtys._4" localSheetId="7">{#N/A,#N/A,FALSE,"PRJCTED QTRLY QTY's"}</definedName>
    <definedName name="_273wrn.Prjcted._.Qtrly._.Qtys._4">{#N/A,#N/A,FALSE,"PRJCTED QTRLY QTY's"}</definedName>
    <definedName name="_274Excel_BuiltIn_Print_Area_17_1_4_1" localSheetId="0">#REF!</definedName>
    <definedName name="_274Excel_BuiltIn_Print_Area_17_1_4_1" localSheetId="1">#REF!</definedName>
    <definedName name="_274Excel_BuiltIn_Print_Area_17_1_4_1">#REF!</definedName>
    <definedName name="_275Excel_BuiltIn_Print_Area_17_10_1" localSheetId="0">#REF!</definedName>
    <definedName name="_275Excel_BuiltIn_Print_Area_17_10_1" localSheetId="1">#REF!</definedName>
    <definedName name="_275Excel_BuiltIn_Print_Area_17_10_1">#REF!</definedName>
    <definedName name="_275wrn.Prjcted._.Qtrly._.Qtys._5" localSheetId="0">{#N/A,#N/A,FALSE,"PRJCTED QTRLY QTY's"}</definedName>
    <definedName name="_275wrn.Prjcted._.Qtrly._.Qtys._5" localSheetId="1">{#N/A,#N/A,FALSE,"PRJCTED QTRLY QTY's"}</definedName>
    <definedName name="_275wrn.Prjcted._.Qtrly._.Qtys._5" localSheetId="7">{#N/A,#N/A,FALSE,"PRJCTED QTRLY QTY's"}</definedName>
    <definedName name="_275wrn.Prjcted._.Qtrly._.Qtys._5">{#N/A,#N/A,FALSE,"PRJCTED QTRLY QTY's"}</definedName>
    <definedName name="_276Excel_BuiltIn_Print_Area_17_11_10_1" localSheetId="0">#REF!</definedName>
    <definedName name="_276Excel_BuiltIn_Print_Area_17_11_10_1" localSheetId="1">#REF!</definedName>
    <definedName name="_276Excel_BuiltIn_Print_Area_17_11_10_1">#REF!</definedName>
    <definedName name="_277Excel_BuiltIn_Print_Area_17_11_4_1" localSheetId="0">#REF!</definedName>
    <definedName name="_277Excel_BuiltIn_Print_Area_17_11_4_1" localSheetId="1">#REF!</definedName>
    <definedName name="_277Excel_BuiltIn_Print_Area_17_11_4_1">#REF!</definedName>
    <definedName name="_277wrn.Prjcted._.Qtrly._.Qtys._6" localSheetId="0">{#N/A,#N/A,FALSE,"PRJCTED QTRLY QTY's"}</definedName>
    <definedName name="_277wrn.Prjcted._.Qtrly._.Qtys._6" localSheetId="1">{#N/A,#N/A,FALSE,"PRJCTED QTRLY QTY's"}</definedName>
    <definedName name="_277wrn.Prjcted._.Qtrly._.Qtys._6" localSheetId="7">{#N/A,#N/A,FALSE,"PRJCTED QTRLY QTY's"}</definedName>
    <definedName name="_277wrn.Prjcted._.Qtrly._.Qtys._6">{#N/A,#N/A,FALSE,"PRJCTED QTRLY QTY's"}</definedName>
    <definedName name="_278Excel_BuiltIn_Print_Area_17_18_10_1" localSheetId="0">#REF!</definedName>
    <definedName name="_278Excel_BuiltIn_Print_Area_17_18_10_1" localSheetId="1">#REF!</definedName>
    <definedName name="_278Excel_BuiltIn_Print_Area_17_18_10_1">#REF!</definedName>
    <definedName name="_279Excel_BuiltIn_Print_Area_17_18_4_1" localSheetId="0">#REF!</definedName>
    <definedName name="_279Excel_BuiltIn_Print_Area_17_18_4_1" localSheetId="1">#REF!</definedName>
    <definedName name="_279Excel_BuiltIn_Print_Area_17_18_4_1">#REF!</definedName>
    <definedName name="_279wrn.Prjcted._.Qtrly._.Qtys._7" localSheetId="0">{#N/A,#N/A,FALSE,"PRJCTED QTRLY QTY's"}</definedName>
    <definedName name="_279wrn.Prjcted._.Qtrly._.Qtys._7" localSheetId="1">{#N/A,#N/A,FALSE,"PRJCTED QTRLY QTY's"}</definedName>
    <definedName name="_279wrn.Prjcted._.Qtrly._.Qtys._7" localSheetId="7">{#N/A,#N/A,FALSE,"PRJCTED QTRLY QTY's"}</definedName>
    <definedName name="_279wrn.Prjcted._.Qtrly._.Qtys._7">{#N/A,#N/A,FALSE,"PRJCTED QTRLY QTY's"}</definedName>
    <definedName name="_27AAAA_20_6_1">NA()</definedName>
    <definedName name="_27ÑÔN_GIAÙ">#REF!</definedName>
    <definedName name="_28__123Graph_ACHART_20" localSheetId="0" hidden="1">#REF!</definedName>
    <definedName name="_28__123Graph_ACHART_20" localSheetId="1" hidden="1">#REF!</definedName>
    <definedName name="_28__123Graph_ACHART_20" hidden="1">#REF!</definedName>
    <definedName name="_28__123Graph_BCHART_10" localSheetId="0" hidden="1">#REF!</definedName>
    <definedName name="_28__123Graph_BCHART_10" hidden="1">#REF!</definedName>
    <definedName name="_28__123Graph_CCHART_112" localSheetId="0">#REF!</definedName>
    <definedName name="_28__123Graph_CCHART_112">#REF!</definedName>
    <definedName name="_28__123Graph_DCHART_9" localSheetId="0">#REF!</definedName>
    <definedName name="_28__123Graph_DCHART_9">#REF!</definedName>
    <definedName name="_28__FDSAUDITLINK__" localSheetId="0">{"fdsup://Directions/FactSet Auditing Viewer?action=AUDIT_VALUE&amp;DB=129&amp;ID1=609992&amp;VALUEID=01551&amp;SDATE=2006&amp;PERIODTYPE=ANN_STD&amp;window=popup_no_bar&amp;width=385&amp;height=120&amp;START_MAXIMIZED=FALSE&amp;creator=factset&amp;display_string=Audit"}</definedName>
    <definedName name="_28__FDSAUDITLINK__" localSheetId="1">{"fdsup://Directions/FactSet Auditing Viewer?action=AUDIT_VALUE&amp;DB=129&amp;ID1=609992&amp;VALUEID=01551&amp;SDATE=2006&amp;PERIODTYPE=ANN_STD&amp;window=popup_no_bar&amp;width=385&amp;height=120&amp;START_MAXIMIZED=FALSE&amp;creator=factset&amp;display_string=Audit"}</definedName>
    <definedName name="_28__FDSAUDITLINK__" localSheetId="7">{"fdsup://Directions/FactSet Auditing Viewer?action=AUDIT_VALUE&amp;DB=129&amp;ID1=609992&amp;VALUEID=01551&amp;SDATE=2006&amp;PERIODTYPE=ANN_STD&amp;window=popup_no_bar&amp;width=385&amp;height=120&amp;START_MAXIMIZED=FALSE&amp;creator=factset&amp;display_string=Audit"}</definedName>
    <definedName name="_28__FDSAUDITLINK__">{"fdsup://Directions/FactSet Auditing Viewer?action=AUDIT_VALUE&amp;DB=129&amp;ID1=609992&amp;VALUEID=01551&amp;SDATE=2006&amp;PERIODTYPE=ANN_STD&amp;window=popup_no_bar&amp;width=385&amp;height=120&amp;START_MAXIMIZED=FALSE&amp;creator=factset&amp;display_string=Audit"}</definedName>
    <definedName name="_28_Excel_BuiltIn_Print_Area_2_1_4_1" localSheetId="0">#REF!</definedName>
    <definedName name="_28_Excel_BuiltIn_Print_Area_2_1_4_1" localSheetId="1">#REF!</definedName>
    <definedName name="_28_Excel_BuiltIn_Print_Area_2_1_4_1">#REF!</definedName>
    <definedName name="_280Excel_BuiltIn_Print_Area_17_4_1">NA()</definedName>
    <definedName name="_281Excel_BuiltIn_Print_Area_18_10_1" localSheetId="0">#REF!</definedName>
    <definedName name="_281Excel_BuiltIn_Print_Area_18_10_1" localSheetId="1">#REF!</definedName>
    <definedName name="_281Excel_BuiltIn_Print_Area_18_10_1">#REF!</definedName>
    <definedName name="_281wvu.CapersView._1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1wvu.CapersView._1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1wvu.CapersView._1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1wvu.CapersView._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2Excel_BuiltIn_Print_Area_18_11_10_1" localSheetId="0">#REF!</definedName>
    <definedName name="_282Excel_BuiltIn_Print_Area_18_11_10_1" localSheetId="1">#REF!</definedName>
    <definedName name="_282Excel_BuiltIn_Print_Area_18_11_10_1">#REF!</definedName>
    <definedName name="_283Excel_BuiltIn_Print_Area_18_11_4_1" localSheetId="0">#REF!</definedName>
    <definedName name="_283Excel_BuiltIn_Print_Area_18_11_4_1" localSheetId="1">#REF!</definedName>
    <definedName name="_283Excel_BuiltIn_Print_Area_18_11_4_1">#REF!</definedName>
    <definedName name="_283wvu.CapersView._2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3wvu.CapersView._2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3wvu.CapersView._2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3wvu.CapersView._2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4Excel_BuiltIn_Print_Area_18_18_10_1" localSheetId="0">#REF!</definedName>
    <definedName name="_284Excel_BuiltIn_Print_Area_18_18_10_1" localSheetId="1">#REF!</definedName>
    <definedName name="_284Excel_BuiltIn_Print_Area_18_18_10_1">#REF!</definedName>
    <definedName name="_285Excel_BuiltIn_Print_Area_18_18_4_1" localSheetId="0">#REF!</definedName>
    <definedName name="_285Excel_BuiltIn_Print_Area_18_18_4_1" localSheetId="1">#REF!</definedName>
    <definedName name="_285Excel_BuiltIn_Print_Area_18_18_4_1">#REF!</definedName>
    <definedName name="_285wvu.CapersView._3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5wvu.CapersView._3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5wvu.CapersView._3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5wvu.CapersView._3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6Excel_BuiltIn_Print_Area_18_4_1">NA()</definedName>
    <definedName name="_287Excel_BuiltIn_Print_Area_19_10_1" localSheetId="0">#REF!</definedName>
    <definedName name="_287Excel_BuiltIn_Print_Area_19_10_1" localSheetId="1">#REF!</definedName>
    <definedName name="_287Excel_BuiltIn_Print_Area_19_10_1">#REF!</definedName>
    <definedName name="_287wvu.CapersView._4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7wvu.CapersView._4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7wvu.CapersView._4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7wvu.CapersView._4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8__123Graph_DCHART_1" localSheetId="0">#REF!</definedName>
    <definedName name="_288__123Graph_DCHART_1" localSheetId="1">#REF!</definedName>
    <definedName name="_288__123Graph_DCHART_1">#REF!</definedName>
    <definedName name="_288__FDSAUDITLINK__" localSheetId="0">{"fdsup://directions/FAT Viewer?action=UPDATE&amp;creator=factset&amp;DYN_ARGS=TRUE&amp;DOC_NAME=FAT:FQL_AUDITING_CLIENT_TEMPLATE.FAT&amp;display_string=Audit&amp;VAR:KEY=XOXMLULKNA&amp;VAR:QUERY=RkZfTkVUX0lOQyhBTk4sLTFGWSk=&amp;WINDOW=FIRST_POPUP&amp;HEIGHT=450&amp;WIDTH=450&amp;START_MAXIMIZED=","FALSE&amp;VAR:CALENDAR=FIVEDAY&amp;VAR:SYMBOL=B05M8T&amp;VAR:INDEX=0"}</definedName>
    <definedName name="_288__FDSAUDITLINK__" localSheetId="1">{"fdsup://directions/FAT Viewer?action=UPDATE&amp;creator=factset&amp;DYN_ARGS=TRUE&amp;DOC_NAME=FAT:FQL_AUDITING_CLIENT_TEMPLATE.FAT&amp;display_string=Audit&amp;VAR:KEY=XOXMLULKNA&amp;VAR:QUERY=RkZfTkVUX0lOQyhBTk4sLTFGWSk=&amp;WINDOW=FIRST_POPUP&amp;HEIGHT=450&amp;WIDTH=450&amp;START_MAXIMIZED=","FALSE&amp;VAR:CALENDAR=FIVEDAY&amp;VAR:SYMBOL=B05M8T&amp;VAR:INDEX=0"}</definedName>
    <definedName name="_288__FDSAUDITLINK__" localSheetId="7">{"fdsup://directions/FAT Viewer?action=UPDATE&amp;creator=factset&amp;DYN_ARGS=TRUE&amp;DOC_NAME=FAT:FQL_AUDITING_CLIENT_TEMPLATE.FAT&amp;display_string=Audit&amp;VAR:KEY=XOXMLULKNA&amp;VAR:QUERY=RkZfTkVUX0lOQyhBTk4sLTFGWSk=&amp;WINDOW=FIRST_POPUP&amp;HEIGHT=450&amp;WIDTH=450&amp;START_MAXIMIZED=","FALSE&amp;VAR:CALENDAR=FIVEDAY&amp;VAR:SYMBOL=B05M8T&amp;VAR:INDEX=0"}</definedName>
    <definedName name="_288__FDSAUDITLINK__">{"fdsup://directions/FAT Viewer?action=UPDATE&amp;creator=factset&amp;DYN_ARGS=TRUE&amp;DOC_NAME=FAT:FQL_AUDITING_CLIENT_TEMPLATE.FAT&amp;display_string=Audit&amp;VAR:KEY=XOXMLULKNA&amp;VAR:QUERY=RkZfTkVUX0lOQyhBTk4sLTFGWSk=&amp;WINDOW=FIRST_POPUP&amp;HEIGHT=450&amp;WIDTH=450&amp;START_MAXIMIZED=","FALSE&amp;VAR:CALENDAR=FIVEDAY&amp;VAR:SYMBOL=B05M8T&amp;VAR:INDEX=0"}</definedName>
    <definedName name="_288Excel_BuiltIn_Print_Area_19_11_10_1" localSheetId="0">#REF!</definedName>
    <definedName name="_288Excel_BuiltIn_Print_Area_19_11_10_1" localSheetId="1">#REF!</definedName>
    <definedName name="_288Excel_BuiltIn_Print_Area_19_11_10_1">#REF!</definedName>
    <definedName name="_289__FDSAUDITLINK__" localSheetId="0">{"fdsup://directions/FAT Viewer?action=UPDATE&amp;creator=factset&amp;DYN_ARGS=TRUE&amp;DOC_NAME=FAT:FQL_AUDITING_CLIENT_TEMPLATE.FAT&amp;display_string=Audit&amp;VAR:KEY=VCLATENKPC&amp;VAR:QUERY=RkZfRUJJVERBX09QRVIoQU5OLC0yRlkp&amp;WINDOW=FIRST_POPUP&amp;HEIGHT=450&amp;WIDTH=450&amp;START_MAXIMI","ZED=FALSE&amp;VAR:CALENDAR=FIVEDAY&amp;VAR:SYMBOL=B1XC09&amp;VAR:INDEX=0"}</definedName>
    <definedName name="_289__FDSAUDITLINK__" localSheetId="1">{"fdsup://directions/FAT Viewer?action=UPDATE&amp;creator=factset&amp;DYN_ARGS=TRUE&amp;DOC_NAME=FAT:FQL_AUDITING_CLIENT_TEMPLATE.FAT&amp;display_string=Audit&amp;VAR:KEY=VCLATENKPC&amp;VAR:QUERY=RkZfRUJJVERBX09QRVIoQU5OLC0yRlkp&amp;WINDOW=FIRST_POPUP&amp;HEIGHT=450&amp;WIDTH=450&amp;START_MAXIMI","ZED=FALSE&amp;VAR:CALENDAR=FIVEDAY&amp;VAR:SYMBOL=B1XC09&amp;VAR:INDEX=0"}</definedName>
    <definedName name="_289__FDSAUDITLINK__" localSheetId="7">{"fdsup://directions/FAT Viewer?action=UPDATE&amp;creator=factset&amp;DYN_ARGS=TRUE&amp;DOC_NAME=FAT:FQL_AUDITING_CLIENT_TEMPLATE.FAT&amp;display_string=Audit&amp;VAR:KEY=VCLATENKPC&amp;VAR:QUERY=RkZfRUJJVERBX09QRVIoQU5OLC0yRlkp&amp;WINDOW=FIRST_POPUP&amp;HEIGHT=450&amp;WIDTH=450&amp;START_MAXIMI","ZED=FALSE&amp;VAR:CALENDAR=FIVEDAY&amp;VAR:SYMBOL=B1XC09&amp;VAR:INDEX=0"}</definedName>
    <definedName name="_289__FDSAUDITLINK__">{"fdsup://directions/FAT Viewer?action=UPDATE&amp;creator=factset&amp;DYN_ARGS=TRUE&amp;DOC_NAME=FAT:FQL_AUDITING_CLIENT_TEMPLATE.FAT&amp;display_string=Audit&amp;VAR:KEY=VCLATENKPC&amp;VAR:QUERY=RkZfRUJJVERBX09QRVIoQU5OLC0yRlkp&amp;WINDOW=FIRST_POPUP&amp;HEIGHT=450&amp;WIDTH=450&amp;START_MAXIMI","ZED=FALSE&amp;VAR:CALENDAR=FIVEDAY&amp;VAR:SYMBOL=B1XC09&amp;VAR:INDEX=0"}</definedName>
    <definedName name="_289Excel_BuiltIn_Print_Area_19_11_4_1" localSheetId="0">#REF!</definedName>
    <definedName name="_289Excel_BuiltIn_Print_Area_19_11_4_1" localSheetId="1">#REF!</definedName>
    <definedName name="_289Excel_BuiltIn_Print_Area_19_11_4_1">#REF!</definedName>
    <definedName name="_289wvu.CapersView._5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9wvu.CapersView._5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9wvu.CapersView._5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9wvu.CapersView._5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8AAAA_20_7_1">NA()</definedName>
    <definedName name="_28SOÁ_CTÖØ">#REF!</definedName>
    <definedName name="_29__123Graph_BCHART_11" localSheetId="0" hidden="1">#REF!</definedName>
    <definedName name="_29__123Graph_BCHART_11" localSheetId="1" hidden="1">#REF!</definedName>
    <definedName name="_29__123Graph_BCHART_11" hidden="1">#REF!</definedName>
    <definedName name="_29__123Graph_CCHART_26" localSheetId="0">#REF!</definedName>
    <definedName name="_29__123Graph_CCHART_26">#REF!</definedName>
    <definedName name="_29__FDSAUDITLINK__" localSheetId="0">{"fdsup://Directions/FactSet Auditing Viewer?action=AUDIT_VALUE&amp;DB=129&amp;ID1=609992&amp;VALUEID=01001&amp;SDATE=2009&amp;PERIODTYPE=ANN_STD&amp;window=popup_no_bar&amp;width=385&amp;height=120&amp;START_MAXIMIZED=FALSE&amp;creator=factset&amp;display_string=Audit"}</definedName>
    <definedName name="_29__FDSAUDITLINK__" localSheetId="1">{"fdsup://Directions/FactSet Auditing Viewer?action=AUDIT_VALUE&amp;DB=129&amp;ID1=609992&amp;VALUEID=01001&amp;SDATE=2009&amp;PERIODTYPE=ANN_STD&amp;window=popup_no_bar&amp;width=385&amp;height=120&amp;START_MAXIMIZED=FALSE&amp;creator=factset&amp;display_string=Audit"}</definedName>
    <definedName name="_29__FDSAUDITLINK__" localSheetId="7">{"fdsup://Directions/FactSet Auditing Viewer?action=AUDIT_VALUE&amp;DB=129&amp;ID1=609992&amp;VALUEID=01001&amp;SDATE=2009&amp;PERIODTYPE=ANN_STD&amp;window=popup_no_bar&amp;width=385&amp;height=120&amp;START_MAXIMIZED=FALSE&amp;creator=factset&amp;display_string=Audit"}</definedName>
    <definedName name="_29__FDSAUDITLINK__">{"fdsup://Directions/FactSet Auditing Viewer?action=AUDIT_VALUE&amp;DB=129&amp;ID1=609992&amp;VALUEID=01001&amp;SDATE=2009&amp;PERIODTYPE=ANN_STD&amp;window=popup_no_bar&amp;width=385&amp;height=120&amp;START_MAXIMIZED=FALSE&amp;creator=factset&amp;display_string=Audit"}</definedName>
    <definedName name="_29_Excel_BuiltIn_Print_Area_4_1" localSheetId="0">#REF!</definedName>
    <definedName name="_29_Excel_BuiltIn_Print_Area_4_1" localSheetId="1">#REF!</definedName>
    <definedName name="_29_Excel_BuiltIn_Print_Area_4_1">#REF!</definedName>
    <definedName name="_290__FDSAUDITLINK__" localSheetId="0">{"fdsup://directions/FAT Viewer?action=UPDATE&amp;creator=factset&amp;DYN_ARGS=TRUE&amp;DOC_NAME=FAT:FQL_AUDITING_CLIENT_TEMPLATE.FAT&amp;display_string=Audit&amp;VAR:KEY=XINGDCTMZY&amp;VAR:QUERY=RkZfTkVUX0lOQyhBTk4sLTFGWSk=&amp;WINDOW=FIRST_POPUP&amp;HEIGHT=450&amp;WIDTH=450&amp;START_MAXIMIZED=","FALSE&amp;VAR:CALENDAR=FIVEDAY&amp;VAR:SYMBOL=B1XC09&amp;VAR:INDEX=0"}</definedName>
    <definedName name="_290__FDSAUDITLINK__" localSheetId="1">{"fdsup://directions/FAT Viewer?action=UPDATE&amp;creator=factset&amp;DYN_ARGS=TRUE&amp;DOC_NAME=FAT:FQL_AUDITING_CLIENT_TEMPLATE.FAT&amp;display_string=Audit&amp;VAR:KEY=XINGDCTMZY&amp;VAR:QUERY=RkZfTkVUX0lOQyhBTk4sLTFGWSk=&amp;WINDOW=FIRST_POPUP&amp;HEIGHT=450&amp;WIDTH=450&amp;START_MAXIMIZED=","FALSE&amp;VAR:CALENDAR=FIVEDAY&amp;VAR:SYMBOL=B1XC09&amp;VAR:INDEX=0"}</definedName>
    <definedName name="_290__FDSAUDITLINK__" localSheetId="7">{"fdsup://directions/FAT Viewer?action=UPDATE&amp;creator=factset&amp;DYN_ARGS=TRUE&amp;DOC_NAME=FAT:FQL_AUDITING_CLIENT_TEMPLATE.FAT&amp;display_string=Audit&amp;VAR:KEY=XINGDCTMZY&amp;VAR:QUERY=RkZfTkVUX0lOQyhBTk4sLTFGWSk=&amp;WINDOW=FIRST_POPUP&amp;HEIGHT=450&amp;WIDTH=450&amp;START_MAXIMIZED=","FALSE&amp;VAR:CALENDAR=FIVEDAY&amp;VAR:SYMBOL=B1XC09&amp;VAR:INDEX=0"}</definedName>
    <definedName name="_290__FDSAUDITLINK__">{"fdsup://directions/FAT Viewer?action=UPDATE&amp;creator=factset&amp;DYN_ARGS=TRUE&amp;DOC_NAME=FAT:FQL_AUDITING_CLIENT_TEMPLATE.FAT&amp;display_string=Audit&amp;VAR:KEY=XINGDCTMZY&amp;VAR:QUERY=RkZfTkVUX0lOQyhBTk4sLTFGWSk=&amp;WINDOW=FIRST_POPUP&amp;HEIGHT=450&amp;WIDTH=450&amp;START_MAXIMIZED=","FALSE&amp;VAR:CALENDAR=FIVEDAY&amp;VAR:SYMBOL=B1XC09&amp;VAR:INDEX=0"}</definedName>
    <definedName name="_290Excel_BuiltIn_Print_Area_19_18_10_1" localSheetId="0">#REF!</definedName>
    <definedName name="_290Excel_BuiltIn_Print_Area_19_18_10_1" localSheetId="1">#REF!</definedName>
    <definedName name="_290Excel_BuiltIn_Print_Area_19_18_10_1">#REF!</definedName>
    <definedName name="_291Excel_BuiltIn_Print_Area_19_18_4_1" localSheetId="0">#REF!</definedName>
    <definedName name="_291Excel_BuiltIn_Print_Area_19_18_4_1" localSheetId="1">#REF!</definedName>
    <definedName name="_291Excel_BuiltIn_Print_Area_19_18_4_1">#REF!</definedName>
    <definedName name="_291wvu.CapersView._6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1wvu.CapersView._6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1wvu.CapersView._6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1wvu.CapersView._6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2__FDSAUDITLINK__" localSheetId="0">{"fdsup://directions/FAT Viewer?action=UPDATE&amp;creator=factset&amp;DYN_ARGS=TRUE&amp;DOC_NAME=FAT:FQL_AUDITING_CLIENT_TEMPLATE.FAT&amp;display_string=Audit&amp;VAR:KEY=BEFSBKFCZW&amp;VAR:QUERY=RkZfRUJJVERBX09QRVIoQU5OLC0wRlkp&amp;WINDOW=FIRST_POPUP&amp;HEIGHT=450&amp;WIDTH=450&amp;START_MAXIMI","ZED=FALSE&amp;VAR:CALENDAR=FIVEDAY&amp;VAR:SYMBOL=B1XC09&amp;VAR:INDEX=0"}</definedName>
    <definedName name="_292__FDSAUDITLINK__" localSheetId="1">{"fdsup://directions/FAT Viewer?action=UPDATE&amp;creator=factset&amp;DYN_ARGS=TRUE&amp;DOC_NAME=FAT:FQL_AUDITING_CLIENT_TEMPLATE.FAT&amp;display_string=Audit&amp;VAR:KEY=BEFSBKFCZW&amp;VAR:QUERY=RkZfRUJJVERBX09QRVIoQU5OLC0wRlkp&amp;WINDOW=FIRST_POPUP&amp;HEIGHT=450&amp;WIDTH=450&amp;START_MAXIMI","ZED=FALSE&amp;VAR:CALENDAR=FIVEDAY&amp;VAR:SYMBOL=B1XC09&amp;VAR:INDEX=0"}</definedName>
    <definedName name="_292__FDSAUDITLINK__" localSheetId="7">{"fdsup://directions/FAT Viewer?action=UPDATE&amp;creator=factset&amp;DYN_ARGS=TRUE&amp;DOC_NAME=FAT:FQL_AUDITING_CLIENT_TEMPLATE.FAT&amp;display_string=Audit&amp;VAR:KEY=BEFSBKFCZW&amp;VAR:QUERY=RkZfRUJJVERBX09QRVIoQU5OLC0wRlkp&amp;WINDOW=FIRST_POPUP&amp;HEIGHT=450&amp;WIDTH=450&amp;START_MAXIMI","ZED=FALSE&amp;VAR:CALENDAR=FIVEDAY&amp;VAR:SYMBOL=B1XC09&amp;VAR:INDEX=0"}</definedName>
    <definedName name="_292__FDSAUDITLINK__">{"fdsup://directions/FAT Viewer?action=UPDATE&amp;creator=factset&amp;DYN_ARGS=TRUE&amp;DOC_NAME=FAT:FQL_AUDITING_CLIENT_TEMPLATE.FAT&amp;display_string=Audit&amp;VAR:KEY=BEFSBKFCZW&amp;VAR:QUERY=RkZfRUJJVERBX09QRVIoQU5OLC0wRlkp&amp;WINDOW=FIRST_POPUP&amp;HEIGHT=450&amp;WIDTH=450&amp;START_MAXIMI","ZED=FALSE&amp;VAR:CALENDAR=FIVEDAY&amp;VAR:SYMBOL=B1XC09&amp;VAR:INDEX=0"}</definedName>
    <definedName name="_292Excel_BuiltIn_Print_Area_19_4_1">NA()</definedName>
    <definedName name="_293Excel_BuiltIn_Print_Area_20_10_1" localSheetId="0">#REF!</definedName>
    <definedName name="_293Excel_BuiltIn_Print_Area_20_10_1" localSheetId="1">#REF!</definedName>
    <definedName name="_293Excel_BuiltIn_Print_Area_20_10_1">#REF!</definedName>
    <definedName name="_293wvu.CapersView._7" localSheetId="0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3wvu.CapersView._7" localSheetId="1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3wvu.CapersView._7" localSheetId="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3wvu.CapersView._7">{TRUE,TRUE,-2.75,-17,772.5,449.25,FALSE,TRUE,TRUE,TRUE,0,19,#N/A,30,#N/A,7.04065040650407,10.9795918367347,1,FALSE,FALSE,3,FALSE,1,FALSE,100,"Swvu.CapersView.","ACwvu.CapersView.",#N/A,FALSE,FALSE,0,0,0,0,2,0,"&amp;R&amp;""Arial,Bold Italic""&amp;8&amp;F&amp;A&amp;D",TRUE,TRUE,FALSE,FALSE,1,#N/A,1,1,"=R1C1:R123C107",FALSE,"Rwvu.CapersView.","Cwvu.CapersView.",FALSE,FALSE,FALSE,262,600,600,FALSE,FALSE,TRUE,TRUE,TRUE}</definedName>
    <definedName name="_294Excel_BuiltIn_Print_Area_20_11_10_1" localSheetId="0">#REF!</definedName>
    <definedName name="_294Excel_BuiltIn_Print_Area_20_11_10_1" localSheetId="1">#REF!</definedName>
    <definedName name="_294Excel_BuiltIn_Print_Area_20_11_10_1">#REF!</definedName>
    <definedName name="_295Excel_BuiltIn_Print_Area_20_11_4_1" localSheetId="0">#REF!</definedName>
    <definedName name="_295Excel_BuiltIn_Print_Area_20_11_4_1" localSheetId="1">#REF!</definedName>
    <definedName name="_295Excel_BuiltIn_Print_Area_20_11_4_1">#REF!</definedName>
    <definedName name="_295wvu.Japan_Capers_Ed_Pub._1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5wvu.Japan_Capers_Ed_Pub._1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5wvu.Japan_Capers_Ed_Pub._1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5wvu.Japan_Capers_Ed_Pub._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6Excel_BuiltIn_Print_Area_20_18_10_1" localSheetId="0">#REF!</definedName>
    <definedName name="_296Excel_BuiltIn_Print_Area_20_18_10_1" localSheetId="1">#REF!</definedName>
    <definedName name="_296Excel_BuiltIn_Print_Area_20_18_10_1">#REF!</definedName>
    <definedName name="_297Excel_BuiltIn_Print_Area_20_18_4_1" localSheetId="0">#REF!</definedName>
    <definedName name="_297Excel_BuiltIn_Print_Area_20_18_4_1" localSheetId="1">#REF!</definedName>
    <definedName name="_297Excel_BuiltIn_Print_Area_20_18_4_1">#REF!</definedName>
    <definedName name="_297wvu.Japan_Capers_Ed_Pub._2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7wvu.Japan_Capers_Ed_Pub._2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7wvu.Japan_Capers_Ed_Pub._2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7wvu.Japan_Capers_Ed_Pub._2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8Excel_BuiltIn_Print_Area_20_4_1">NA()</definedName>
    <definedName name="_299Excel_BuiltIn_Print_Area_21_10_1" localSheetId="0">#REF!</definedName>
    <definedName name="_299Excel_BuiltIn_Print_Area_21_10_1" localSheetId="1">#REF!</definedName>
    <definedName name="_299Excel_BuiltIn_Print_Area_21_10_1">#REF!</definedName>
    <definedName name="_299wvu.Japan_Capers_Ed_Pub._3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9wvu.Japan_Capers_Ed_Pub._3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9wvu.Japan_Capers_Ed_Pub._3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9wvu.Japan_Capers_Ed_Pub._3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29AAAA_20_8_1">NA()</definedName>
    <definedName name="_29SOÁ_LÖÔÏNG">#REF!</definedName>
    <definedName name="_2Excel_BuiltIn__FilterDatabase_5_1" localSheetId="0">#REF!</definedName>
    <definedName name="_2Excel_BuiltIn__FilterDatabase_5_1" localSheetId="1">#REF!</definedName>
    <definedName name="_2Excel_BuiltIn__FilterDatabase_5_1">#REF!</definedName>
    <definedName name="_2Excel_BuiltIn_Print_Area_1_1" localSheetId="0">#REF!</definedName>
    <definedName name="_2Excel_BuiltIn_Print_Area_1_1">#REF!</definedName>
    <definedName name="_2Excel_BuiltIn_Print_Area_2_1_1" localSheetId="0">#REF!</definedName>
    <definedName name="_2Excel_BuiltIn_Print_Area_2_1_1">#REF!</definedName>
    <definedName name="_2Excel_BuiltIn_Print_Area_4_1" localSheetId="0">#REF!</definedName>
    <definedName name="_2Excel_BuiltIn_Print_Area_4_1" localSheetId="1">#REF!</definedName>
    <definedName name="_2Excel_BuiltIn_Print_Area_4_1">#REF!</definedName>
    <definedName name="_2Excel_BuiltIn_Print_Area_4_1_1">NA()</definedName>
    <definedName name="_2Excel_BuiltIn_Print_Area_4_1_10">NA()</definedName>
    <definedName name="_2Excel_BuiltIn_Print_Area_4_1_11">NA()</definedName>
    <definedName name="_2Excel_BuiltIn_Print_Area_4_1_12">NA()</definedName>
    <definedName name="_2Excel_BuiltIn_Print_Area_4_1_13">NA()</definedName>
    <definedName name="_2Excel_BuiltIn_Print_Area_4_1_14">NA()</definedName>
    <definedName name="_2Excel_BuiltIn_Print_Area_4_1_15">NA()</definedName>
    <definedName name="_2Excel_BuiltIn_Print_Area_4_1_16">NA()</definedName>
    <definedName name="_2Excel_BuiltIn_Print_Area_4_1_17">NA()</definedName>
    <definedName name="_2Excel_BuiltIn_Print_Area_4_1_18">NA()</definedName>
    <definedName name="_2Excel_BuiltIn_Print_Area_4_1_19">NA()</definedName>
    <definedName name="_2Excel_BuiltIn_Print_Area_4_1_2">NA()</definedName>
    <definedName name="_2Excel_BuiltIn_Print_Area_4_1_2_1">NA()</definedName>
    <definedName name="_2Excel_BuiltIn_Print_Area_4_1_20">NA()</definedName>
    <definedName name="_2Excel_BuiltIn_Print_Area_4_1_21">NA()</definedName>
    <definedName name="_2Excel_BuiltIn_Print_Area_4_1_22">NA()</definedName>
    <definedName name="_2Excel_BuiltIn_Print_Area_4_1_23">NA()</definedName>
    <definedName name="_2Excel_BuiltIn_Print_Area_4_1_24">NA()</definedName>
    <definedName name="_2Excel_BuiltIn_Print_Area_4_1_25">NA()</definedName>
    <definedName name="_2Excel_BuiltIn_Print_Area_4_1_26">NA()</definedName>
    <definedName name="_2Excel_BuiltIn_Print_Area_4_1_27">NA()</definedName>
    <definedName name="_2Excel_BuiltIn_Print_Area_4_1_28">NA()</definedName>
    <definedName name="_2Excel_BuiltIn_Print_Area_4_1_3" localSheetId="0">#REF!</definedName>
    <definedName name="_2Excel_BuiltIn_Print_Area_4_1_3" localSheetId="1">#REF!</definedName>
    <definedName name="_2Excel_BuiltIn_Print_Area_4_1_3">#REF!</definedName>
    <definedName name="_2Excel_BuiltIn_Print_Area_4_1_4" localSheetId="0">#REF!</definedName>
    <definedName name="_2Excel_BuiltIn_Print_Area_4_1_4">#REF!</definedName>
    <definedName name="_2Excel_BuiltIn_Print_Area_4_1_5" localSheetId="0">#REF!</definedName>
    <definedName name="_2Excel_BuiltIn_Print_Area_4_1_5">#REF!</definedName>
    <definedName name="_2Excel_BuiltIn_Print_Area_4_1_6" localSheetId="0">#REF!</definedName>
    <definedName name="_2Excel_BuiltIn_Print_Area_4_1_6">#REF!</definedName>
    <definedName name="_2Excel_BuiltIn_Print_Area_4_1_7">NA()</definedName>
    <definedName name="_2Excel_BuiltIn_Print_Area_4_1_8">NA()</definedName>
    <definedName name="_2Excel_BuiltIn_Print_Area_4_1_8_6">#N/A</definedName>
    <definedName name="_2Excel_BuiltIn_Print_Area_4_1_9">NA()</definedName>
    <definedName name="_2MAÕ_HAØNG" localSheetId="0">#REF!</definedName>
    <definedName name="_2MAÕ_HAØNG" localSheetId="1">#REF!</definedName>
    <definedName name="_2MAÕ_HAØNG">#REF!</definedName>
    <definedName name="_2STREO7" localSheetId="0">#REF!</definedName>
    <definedName name="_2STREO7">#REF!</definedName>
    <definedName name="_3" localSheetId="0" hidden="1">#REF!</definedName>
    <definedName name="_3" localSheetId="1" hidden="1">#REF!</definedName>
    <definedName name="_3" hidden="1">#REF!</definedName>
    <definedName name="_3.1" localSheetId="0">#REF!</definedName>
    <definedName name="_3.1" localSheetId="1">#REF!</definedName>
    <definedName name="_3.1">#REF!</definedName>
    <definedName name="_3.2" localSheetId="0">#REF!</definedName>
    <definedName name="_3.2">#REF!</definedName>
    <definedName name="_3.3" localSheetId="0">#REF!</definedName>
    <definedName name="_3.3">#REF!</definedName>
    <definedName name="_3.4" localSheetId="0">#REF!</definedName>
    <definedName name="_3.4">#REF!</definedName>
    <definedName name="_3.5" localSheetId="0">#REF!</definedName>
    <definedName name="_3.5">#REF!</definedName>
    <definedName name="_3____Excel_BuiltIn_Print_Area_1" localSheetId="0">#REF!</definedName>
    <definedName name="_3____Excel_BuiltIn_Print_Area_1">#REF!</definedName>
    <definedName name="_3___123Graph_BCHART_3" localSheetId="0">#REF!</definedName>
    <definedName name="_3___123Graph_BCHART_3">#REF!</definedName>
    <definedName name="_3___Excel_BuiltIn_Print_Area_2_1_2" localSheetId="0">#REF!</definedName>
    <definedName name="_3___Excel_BuiltIn_Print_Area_2_1_2">#REF!</definedName>
    <definedName name="_3__123Graph_ACHART_11" localSheetId="0" hidden="1">#REF!</definedName>
    <definedName name="_3__123Graph_ACHART_11" hidden="1">#REF!</definedName>
    <definedName name="_3__123Graph_ACHART_3" localSheetId="0">#REF!</definedName>
    <definedName name="_3__123Graph_ACHART_3">#REF!</definedName>
    <definedName name="_3__123Graph_Aｸﾞﾗﾌ_3" localSheetId="0">#REF!</definedName>
    <definedName name="_3__123Graph_Aｸﾞﾗﾌ_3">#REF!</definedName>
    <definedName name="_3__123Graph_XCHART_2" localSheetId="0" hidden="1">#REF!</definedName>
    <definedName name="_3__123Graph_XCHART_2" hidden="1">#REF!</definedName>
    <definedName name="_3__FDSAUDITLINK__" localSheetId="0">{"fdsup://Directions/FactSet Auditing Viewer?action=AUDIT_VALUE&amp;DB=129&amp;ID1=610035&amp;VALUEID=01551&amp;SDATE=2009&amp;PERIODTYPE=ANN_STD&amp;window=popup_no_bar&amp;width=385&amp;height=120&amp;START_MAXIMIZED=FALSE&amp;creator=factset&amp;display_string=Audit"}</definedName>
    <definedName name="_3__FDSAUDITLINK__" localSheetId="1">{"fdsup://Directions/FactSet Auditing Viewer?action=AUDIT_VALUE&amp;DB=129&amp;ID1=610035&amp;VALUEID=01551&amp;SDATE=2009&amp;PERIODTYPE=ANN_STD&amp;window=popup_no_bar&amp;width=385&amp;height=120&amp;START_MAXIMIZED=FALSE&amp;creator=factset&amp;display_string=Audit"}</definedName>
    <definedName name="_3__FDSAUDITLINK__" localSheetId="7">{"fdsup://Directions/FactSet Auditing Viewer?action=AUDIT_VALUE&amp;DB=129&amp;ID1=610035&amp;VALUEID=01551&amp;SDATE=2009&amp;PERIODTYPE=ANN_STD&amp;window=popup_no_bar&amp;width=385&amp;height=120&amp;START_MAXIMIZED=FALSE&amp;creator=factset&amp;display_string=Audit"}</definedName>
    <definedName name="_3__FDSAUDITLINK__">{"fdsup://Directions/FactSet Auditing Viewer?action=AUDIT_VALUE&amp;DB=129&amp;ID1=610035&amp;VALUEID=01551&amp;SDATE=2009&amp;PERIODTYPE=ANN_STD&amp;window=popup_no_bar&amp;width=385&amp;height=120&amp;START_MAXIMIZED=FALSE&amp;creator=factset&amp;display_string=Audit"}</definedName>
    <definedName name="_3_Excel_BuiltIn_Print_Area_1" localSheetId="0">#REF!</definedName>
    <definedName name="_3_Excel_BuiltIn_Print_Area_1">#REF!</definedName>
    <definedName name="_3_Excel_BuiltIn_Print_Area_1_10" localSheetId="0">#REF!</definedName>
    <definedName name="_3_Excel_BuiltIn_Print_Area_1_10">#REF!</definedName>
    <definedName name="_30__123Graph_ACHART_21" localSheetId="0" hidden="1">#REF!</definedName>
    <definedName name="_30__123Graph_ACHART_21" hidden="1">#REF!</definedName>
    <definedName name="_30__123Graph_BCHART_12" localSheetId="0" hidden="1">#REF!</definedName>
    <definedName name="_30__123Graph_BCHART_12" hidden="1">#REF!</definedName>
    <definedName name="_30__123Graph_CCHART_30" localSheetId="0">#REF!</definedName>
    <definedName name="_30__123Graph_CCHART_30">#REF!</definedName>
    <definedName name="_30__123Graph_ECHART_3" localSheetId="0">#REF!</definedName>
    <definedName name="_30__123Graph_ECHART_3">#REF!</definedName>
    <definedName name="_30__123Graph_XCHART_3" localSheetId="0">#REF!</definedName>
    <definedName name="_30__123Graph_XCHART_3">#REF!</definedName>
    <definedName name="_30__FDSAUDITLINK__" localSheetId="0">{"fdsup://Directions/FactSet Auditing Viewer?action=AUDIT_VALUE&amp;DB=129&amp;ID1=609992&amp;VALUEID=01001&amp;SDATE=2008&amp;PERIODTYPE=ANN_STD&amp;window=popup_no_bar&amp;width=385&amp;height=120&amp;START_MAXIMIZED=FALSE&amp;creator=factset&amp;display_string=Audit"}</definedName>
    <definedName name="_30__FDSAUDITLINK__" localSheetId="1">{"fdsup://Directions/FactSet Auditing Viewer?action=AUDIT_VALUE&amp;DB=129&amp;ID1=609992&amp;VALUEID=01001&amp;SDATE=2008&amp;PERIODTYPE=ANN_STD&amp;window=popup_no_bar&amp;width=385&amp;height=120&amp;START_MAXIMIZED=FALSE&amp;creator=factset&amp;display_string=Audit"}</definedName>
    <definedName name="_30__FDSAUDITLINK__" localSheetId="7">{"fdsup://Directions/FactSet Auditing Viewer?action=AUDIT_VALUE&amp;DB=129&amp;ID1=609992&amp;VALUEID=01001&amp;SDATE=2008&amp;PERIODTYPE=ANN_STD&amp;window=popup_no_bar&amp;width=385&amp;height=120&amp;START_MAXIMIZED=FALSE&amp;creator=factset&amp;display_string=Audit"}</definedName>
    <definedName name="_30__FDSAUDITLINK__">{"fdsup://Directions/FactSet Auditing Viewer?action=AUDIT_VALUE&amp;DB=129&amp;ID1=609992&amp;VALUEID=01001&amp;SDATE=2008&amp;PERIODTYPE=ANN_STD&amp;window=popup_no_bar&amp;width=385&amp;height=120&amp;START_MAXIMIZED=FALSE&amp;creator=factset&amp;display_string=Audit"}</definedName>
    <definedName name="_30_11_2005" localSheetId="0">#REF!</definedName>
    <definedName name="_30_11_2005">#REF!</definedName>
    <definedName name="_30_11_2006" localSheetId="0">#REF!</definedName>
    <definedName name="_30_11_2006">#REF!</definedName>
    <definedName name="_30_Excel_BuiltIn_Print_Area_4_1_1" localSheetId="0">#REF!</definedName>
    <definedName name="_30_Excel_BuiltIn_Print_Area_4_1_1">#REF!</definedName>
    <definedName name="_30_Nov_05" localSheetId="0">#REF!</definedName>
    <definedName name="_30_Nov_05">#REF!</definedName>
    <definedName name="_300Excel_BuiltIn_Print_Area_21_11_10_1" localSheetId="0">#REF!</definedName>
    <definedName name="_300Excel_BuiltIn_Print_Area_21_11_10_1">#REF!</definedName>
    <definedName name="_301Excel_BuiltIn_Print_Area_21_11_4_1" localSheetId="0">#REF!</definedName>
    <definedName name="_301Excel_BuiltIn_Print_Area_21_11_4_1">#REF!</definedName>
    <definedName name="_301wvu.Japan_Capers_Ed_Pub._4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1wvu.Japan_Capers_Ed_Pub._4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1wvu.Japan_Capers_Ed_Pub._4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1wvu.Japan_Capers_Ed_Pub._4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2Excel_BuiltIn_Print_Area_21_18_10_1" localSheetId="0">#REF!</definedName>
    <definedName name="_302Excel_BuiltIn_Print_Area_21_18_10_1" localSheetId="1">#REF!</definedName>
    <definedName name="_302Excel_BuiltIn_Print_Area_21_18_10_1">#REF!</definedName>
    <definedName name="_303Excel_BuiltIn_Print_Area_21_18_4_1" localSheetId="0">#REF!</definedName>
    <definedName name="_303Excel_BuiltIn_Print_Area_21_18_4_1" localSheetId="1">#REF!</definedName>
    <definedName name="_303Excel_BuiltIn_Print_Area_21_18_4_1">#REF!</definedName>
    <definedName name="_303wvu.Japan_Capers_Ed_Pub._5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3wvu.Japan_Capers_Ed_Pub._5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3wvu.Japan_Capers_Ed_Pub._5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3wvu.Japan_Capers_Ed_Pub._5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4Excel_BuiltIn_Print_Area_21_4_1">NA()</definedName>
    <definedName name="_305Excel_BuiltIn_Print_Area_22_10_1" localSheetId="0">#REF!</definedName>
    <definedName name="_305Excel_BuiltIn_Print_Area_22_10_1" localSheetId="1">#REF!</definedName>
    <definedName name="_305Excel_BuiltIn_Print_Area_22_10_1">#REF!</definedName>
    <definedName name="_305wvu.Japan_Capers_Ed_Pub._6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5wvu.Japan_Capers_Ed_Pub._6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5wvu.Japan_Capers_Ed_Pub._6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5wvu.Japan_Capers_Ed_Pub._6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6Excel_BuiltIn_Print_Area_22_11_10_1" localSheetId="0">#REF!</definedName>
    <definedName name="_306Excel_BuiltIn_Print_Area_22_11_10_1" localSheetId="1">#REF!</definedName>
    <definedName name="_306Excel_BuiltIn_Print_Area_22_11_10_1">#REF!</definedName>
    <definedName name="_307Excel_BuiltIn_Print_Area_22_11_4_1" localSheetId="0">#REF!</definedName>
    <definedName name="_307Excel_BuiltIn_Print_Area_22_11_4_1" localSheetId="1">#REF!</definedName>
    <definedName name="_307Excel_BuiltIn_Print_Area_22_11_4_1">#REF!</definedName>
    <definedName name="_307wvu.Japan_Capers_Ed_Pub._7" localSheetId="0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7wvu.Japan_Capers_Ed_Pub._7" localSheetId="1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7wvu.Japan_Capers_Ed_Pub._7" localSheetId="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7wvu.Japan_Capers_Ed_Pub._7">{TRUE,TRUE,-2.75,-17,772.5,449.25,FALSE,TRUE,TRUE,TRUE,0,18,#N/A,1,#N/A,80.75,104.2,1,FALSE,FALSE,3,FALSE,1,FALSE,10,"Swvu.Japan_Capers_Ed_Pub.","ACwvu.Japan_Capers_Ed_Pub.",#N/A,FALSE,FALSE,0,0,0,0,2,0,"&amp;R&amp;""Arial,Bold Italic""&amp;8&amp;F&amp;A&amp;D",TRUE,TRUE,FALSE,FALSE,1,#N/A,1,1,"=R1C18:R297C107",FALSE,"Rwvu.Japan_Capers_Ed_Pub.","Cwvu.Japan_Capers_Ed_Pub.",FALSE,FALSE,FALSE,262,600,600,FALSE,FALSE,TRUE,TRUE,TRUE}</definedName>
    <definedName name="_308Excel_BuiltIn_Print_Area_22_18_10_1" localSheetId="0">#REF!</definedName>
    <definedName name="_308Excel_BuiltIn_Print_Area_22_18_10_1" localSheetId="1">#REF!</definedName>
    <definedName name="_308Excel_BuiltIn_Print_Area_22_18_10_1">#REF!</definedName>
    <definedName name="_309Excel_BuiltIn_Print_Area_22_18_4_1" localSheetId="0">#REF!</definedName>
    <definedName name="_309Excel_BuiltIn_Print_Area_22_18_4_1" localSheetId="1">#REF!</definedName>
    <definedName name="_309Excel_BuiltIn_Print_Area_22_18_4_1">#REF!</definedName>
    <definedName name="_309wvu.KJP_CC._1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9wvu.KJP_CC._1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9wvu.KJP_CC._1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9wvu.KJP_CC.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0AAAA_21_17_10_1" localSheetId="0">#REF!</definedName>
    <definedName name="_30AAAA_21_17_10_1" localSheetId="1">#REF!</definedName>
    <definedName name="_30AAAA_21_17_10_1">#REF!</definedName>
    <definedName name="_30TEÂN_HAØNG" localSheetId="0">#REF!</definedName>
    <definedName name="_30TEÂN_HAØNG">#REF!</definedName>
    <definedName name="_30TEÂN_KHAÙCH_HAØ" localSheetId="0">#REF!</definedName>
    <definedName name="_30TEÂN_KHAÙCH_HAØ">#REF!</definedName>
    <definedName name="_30THAØNH_TIEÀN" localSheetId="0">#REF!</definedName>
    <definedName name="_30THAØNH_TIEÀN">#REF!</definedName>
    <definedName name="_31__123Graph_BCHART_13" localSheetId="0" hidden="1">#REF!</definedName>
    <definedName name="_31__123Graph_BCHART_13" hidden="1">#REF!</definedName>
    <definedName name="_31__123Graph_CGROWTH_REVS_A" localSheetId="0">#REF!</definedName>
    <definedName name="_31__123Graph_CGROWTH_REVS_A">#REF!</definedName>
    <definedName name="_31__123Graph_XCHART_3" localSheetId="0">#REF!</definedName>
    <definedName name="_31__123Graph_XCHART_3">#REF!</definedName>
    <definedName name="_31__FDSAUDITLINK__" localSheetId="0">{"fdsup://Directions/FactSet Auditing Viewer?action=AUDIT_VALUE&amp;DB=129&amp;ID1=609992&amp;VALUEID=01001&amp;SDATE=2007&amp;PERIODTYPE=ANN_STD&amp;window=popup_no_bar&amp;width=385&amp;height=120&amp;START_MAXIMIZED=FALSE&amp;creator=factset&amp;display_string=Audit"}</definedName>
    <definedName name="_31__FDSAUDITLINK__" localSheetId="1">{"fdsup://Directions/FactSet Auditing Viewer?action=AUDIT_VALUE&amp;DB=129&amp;ID1=609992&amp;VALUEID=01001&amp;SDATE=2007&amp;PERIODTYPE=ANN_STD&amp;window=popup_no_bar&amp;width=385&amp;height=120&amp;START_MAXIMIZED=FALSE&amp;creator=factset&amp;display_string=Audit"}</definedName>
    <definedName name="_31__FDSAUDITLINK__" localSheetId="7">{"fdsup://Directions/FactSet Auditing Viewer?action=AUDIT_VALUE&amp;DB=129&amp;ID1=609992&amp;VALUEID=01001&amp;SDATE=2007&amp;PERIODTYPE=ANN_STD&amp;window=popup_no_bar&amp;width=385&amp;height=120&amp;START_MAXIMIZED=FALSE&amp;creator=factset&amp;display_string=Audit"}</definedName>
    <definedName name="_31__FDSAUDITLINK__">{"fdsup://Directions/FactSet Auditing Viewer?action=AUDIT_VALUE&amp;DB=129&amp;ID1=609992&amp;VALUEID=01001&amp;SDATE=2007&amp;PERIODTYPE=ANN_STD&amp;window=popup_no_bar&amp;width=385&amp;height=120&amp;START_MAXIMIZED=FALSE&amp;creator=factset&amp;display_string=Audit"}</definedName>
    <definedName name="_31_05_2005" localSheetId="0">#REF!</definedName>
    <definedName name="_31_05_2005" localSheetId="1">#REF!</definedName>
    <definedName name="_31_05_2005">#REF!</definedName>
    <definedName name="_31_Dec_03" localSheetId="0">#REF!</definedName>
    <definedName name="_31_Dec_03" localSheetId="1">#REF!</definedName>
    <definedName name="_31_Dec_03">#REF!</definedName>
    <definedName name="_31_Excel_BuiltIn_Print_Area_4_1_2" localSheetId="0">#REF!</definedName>
    <definedName name="_31_Excel_BuiltIn_Print_Area_4_1_2">#REF!</definedName>
    <definedName name="_31_May_04" localSheetId="0">#REF!</definedName>
    <definedName name="_31_May_04">#REF!</definedName>
    <definedName name="_310Excel_BuiltIn_Print_Area_22_4_1">NA()</definedName>
    <definedName name="_311Excel_BuiltIn_Print_Area_4_1" localSheetId="0">#REF!</definedName>
    <definedName name="_311Excel_BuiltIn_Print_Area_4_1" localSheetId="1">#REF!</definedName>
    <definedName name="_311Excel_BuiltIn_Print_Area_4_1">#REF!</definedName>
    <definedName name="_311wvu.KJP_CC._2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1wvu.KJP_CC._2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1wvu.KJP_CC._2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1wvu.KJP_CC._2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2__123Graph_DCHART_2" localSheetId="0">#REF!</definedName>
    <definedName name="_312__123Graph_DCHART_2" localSheetId="1">#REF!</definedName>
    <definedName name="_312__123Graph_DCHART_2">#REF!</definedName>
    <definedName name="_312__FDSAUDITLINK__" localSheetId="0">{"fdsup://directions/FAT Viewer?action=UPDATE&amp;creator=factset&amp;DYN_ARGS=TRUE&amp;DOC_NAME=FAT:FQL_AUDITING_CLIENT_TEMPLATE.FAT&amp;display_string=Audit&amp;VAR:KEY=XUPGLANSPO&amp;VAR:QUERY=RkZfRUJJVERBX09QRVIoQU5OLC0xRlkp&amp;WINDOW=FIRST_POPUP&amp;HEIGHT=450&amp;WIDTH=450&amp;START_MAXIMI","ZED=FALSE&amp;VAR:CALENDAR=FIVEDAY&amp;VAR:SYMBOL=B05M8T&amp;VAR:INDEX=0"}</definedName>
    <definedName name="_312__FDSAUDITLINK__" localSheetId="1">{"fdsup://directions/FAT Viewer?action=UPDATE&amp;creator=factset&amp;DYN_ARGS=TRUE&amp;DOC_NAME=FAT:FQL_AUDITING_CLIENT_TEMPLATE.FAT&amp;display_string=Audit&amp;VAR:KEY=XUPGLANSPO&amp;VAR:QUERY=RkZfRUJJVERBX09QRVIoQU5OLC0xRlkp&amp;WINDOW=FIRST_POPUP&amp;HEIGHT=450&amp;WIDTH=450&amp;START_MAXIMI","ZED=FALSE&amp;VAR:CALENDAR=FIVEDAY&amp;VAR:SYMBOL=B05M8T&amp;VAR:INDEX=0"}</definedName>
    <definedName name="_312__FDSAUDITLINK__" localSheetId="7">{"fdsup://directions/FAT Viewer?action=UPDATE&amp;creator=factset&amp;DYN_ARGS=TRUE&amp;DOC_NAME=FAT:FQL_AUDITING_CLIENT_TEMPLATE.FAT&amp;display_string=Audit&amp;VAR:KEY=XUPGLANSPO&amp;VAR:QUERY=RkZfRUJJVERBX09QRVIoQU5OLC0xRlkp&amp;WINDOW=FIRST_POPUP&amp;HEIGHT=450&amp;WIDTH=450&amp;START_MAXIMI","ZED=FALSE&amp;VAR:CALENDAR=FIVEDAY&amp;VAR:SYMBOL=B05M8T&amp;VAR:INDEX=0"}</definedName>
    <definedName name="_312__FDSAUDITLINK__">{"fdsup://directions/FAT Viewer?action=UPDATE&amp;creator=factset&amp;DYN_ARGS=TRUE&amp;DOC_NAME=FAT:FQL_AUDITING_CLIENT_TEMPLATE.FAT&amp;display_string=Audit&amp;VAR:KEY=XUPGLANSPO&amp;VAR:QUERY=RkZfRUJJVERBX09QRVIoQU5OLC0xRlkp&amp;WINDOW=FIRST_POPUP&amp;HEIGHT=450&amp;WIDTH=450&amp;START_MAXIMI","ZED=FALSE&amp;VAR:CALENDAR=FIVEDAY&amp;VAR:SYMBOL=B05M8T&amp;VAR:INDEX=0"}</definedName>
    <definedName name="_313__FDSAUDITLINK__" localSheetId="0">{"fdsup://directions/FAT Viewer?action=UPDATE&amp;creator=factset&amp;DYN_ARGS=TRUE&amp;DOC_NAME=FAT:FQL_AUDITING_CLIENT_TEMPLATE.FAT&amp;display_string=Audit&amp;VAR:KEY=RUFYTMJITW&amp;VAR:QUERY=RkZfRUJJVERBX09QRVIoQU5OLC0wRlkp&amp;WINDOW=FIRST_POPUP&amp;HEIGHT=450&amp;WIDTH=450&amp;START_MAXIMI","ZED=FALSE&amp;VAR:CALENDAR=FIVEDAY&amp;VAR:SYMBOL=681114&amp;VAR:INDEX=0"}</definedName>
    <definedName name="_313__FDSAUDITLINK__" localSheetId="1">{"fdsup://directions/FAT Viewer?action=UPDATE&amp;creator=factset&amp;DYN_ARGS=TRUE&amp;DOC_NAME=FAT:FQL_AUDITING_CLIENT_TEMPLATE.FAT&amp;display_string=Audit&amp;VAR:KEY=RUFYTMJITW&amp;VAR:QUERY=RkZfRUJJVERBX09QRVIoQU5OLC0wRlkp&amp;WINDOW=FIRST_POPUP&amp;HEIGHT=450&amp;WIDTH=450&amp;START_MAXIMI","ZED=FALSE&amp;VAR:CALENDAR=FIVEDAY&amp;VAR:SYMBOL=681114&amp;VAR:INDEX=0"}</definedName>
    <definedName name="_313__FDSAUDITLINK__" localSheetId="7">{"fdsup://directions/FAT Viewer?action=UPDATE&amp;creator=factset&amp;DYN_ARGS=TRUE&amp;DOC_NAME=FAT:FQL_AUDITING_CLIENT_TEMPLATE.FAT&amp;display_string=Audit&amp;VAR:KEY=RUFYTMJITW&amp;VAR:QUERY=RkZfRUJJVERBX09QRVIoQU5OLC0wRlkp&amp;WINDOW=FIRST_POPUP&amp;HEIGHT=450&amp;WIDTH=450&amp;START_MAXIMI","ZED=FALSE&amp;VAR:CALENDAR=FIVEDAY&amp;VAR:SYMBOL=681114&amp;VAR:INDEX=0"}</definedName>
    <definedName name="_313__FDSAUDITLINK__">{"fdsup://directions/FAT Viewer?action=UPDATE&amp;creator=factset&amp;DYN_ARGS=TRUE&amp;DOC_NAME=FAT:FQL_AUDITING_CLIENT_TEMPLATE.FAT&amp;display_string=Audit&amp;VAR:KEY=RUFYTMJITW&amp;VAR:QUERY=RkZfRUJJVERBX09QRVIoQU5OLC0wRlkp&amp;WINDOW=FIRST_POPUP&amp;HEIGHT=450&amp;WIDTH=450&amp;START_MAXIMI","ZED=FALSE&amp;VAR:CALENDAR=FIVEDAY&amp;VAR:SYMBOL=681114&amp;VAR:INDEX=0"}</definedName>
    <definedName name="_313wvu.KJP_CC._3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3wvu.KJP_CC._3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3wvu.KJP_CC._3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3wvu.KJP_CC._3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4__FDSAUDITLINK__" localSheetId="0">{"fdsup://directions/FAT Viewer?action=UPDATE&amp;creator=factset&amp;DYN_ARGS=TRUE&amp;DOC_NAME=FAT:FQL_AUDITING_CLIENT_TEMPLATE.FAT&amp;display_string=Audit&amp;VAR:KEY=BMHEXMVCBE&amp;VAR:QUERY=RkZfTkVUX0lOQyhBTk4sLTJGWSk=&amp;WINDOW=FIRST_POPUP&amp;HEIGHT=450&amp;WIDTH=450&amp;START_MAXIMIZED=","FALSE&amp;VAR:CALENDAR=FIVEDAY&amp;VAR:SYMBOL=B05M8T&amp;VAR:INDEX=0"}</definedName>
    <definedName name="_314__FDSAUDITLINK__" localSheetId="1">{"fdsup://directions/FAT Viewer?action=UPDATE&amp;creator=factset&amp;DYN_ARGS=TRUE&amp;DOC_NAME=FAT:FQL_AUDITING_CLIENT_TEMPLATE.FAT&amp;display_string=Audit&amp;VAR:KEY=BMHEXMVCBE&amp;VAR:QUERY=RkZfTkVUX0lOQyhBTk4sLTJGWSk=&amp;WINDOW=FIRST_POPUP&amp;HEIGHT=450&amp;WIDTH=450&amp;START_MAXIMIZED=","FALSE&amp;VAR:CALENDAR=FIVEDAY&amp;VAR:SYMBOL=B05M8T&amp;VAR:INDEX=0"}</definedName>
    <definedName name="_314__FDSAUDITLINK__" localSheetId="7">{"fdsup://directions/FAT Viewer?action=UPDATE&amp;creator=factset&amp;DYN_ARGS=TRUE&amp;DOC_NAME=FAT:FQL_AUDITING_CLIENT_TEMPLATE.FAT&amp;display_string=Audit&amp;VAR:KEY=BMHEXMVCBE&amp;VAR:QUERY=RkZfTkVUX0lOQyhBTk4sLTJGWSk=&amp;WINDOW=FIRST_POPUP&amp;HEIGHT=450&amp;WIDTH=450&amp;START_MAXIMIZED=","FALSE&amp;VAR:CALENDAR=FIVEDAY&amp;VAR:SYMBOL=B05M8T&amp;VAR:INDEX=0"}</definedName>
    <definedName name="_314__FDSAUDITLINK__">{"fdsup://directions/FAT Viewer?action=UPDATE&amp;creator=factset&amp;DYN_ARGS=TRUE&amp;DOC_NAME=FAT:FQL_AUDITING_CLIENT_TEMPLATE.FAT&amp;display_string=Audit&amp;VAR:KEY=BMHEXMVCBE&amp;VAR:QUERY=RkZfTkVUX0lOQyhBTk4sLTJGWSk=&amp;WINDOW=FIRST_POPUP&amp;HEIGHT=450&amp;WIDTH=450&amp;START_MAXIMIZED=","FALSE&amp;VAR:CALENDAR=FIVEDAY&amp;VAR:SYMBOL=B05M8T&amp;VAR:INDEX=0"}</definedName>
    <definedName name="_315__FDSAUDITLINK__" localSheetId="0">{"fdsup://directions/FAT Viewer?action=UPDATE&amp;creator=factset&amp;DYN_ARGS=TRUE&amp;DOC_NAME=FAT:FQL_AUDITING_CLIENT_TEMPLATE.FAT&amp;display_string=Audit&amp;VAR:KEY=FELGRQDAXU&amp;VAR:QUERY=RkZfRUJJVF9PUEVSKEFOTiwtMUZZKQ==&amp;WINDOW=FIRST_POPUP&amp;HEIGHT=450&amp;WIDTH=450&amp;START_MAXIMI","ZED=FALSE&amp;VAR:CALENDAR=FIVEDAY&amp;VAR:SYMBOL=B05M8T&amp;VAR:INDEX=0"}</definedName>
    <definedName name="_315__FDSAUDITLINK__" localSheetId="1">{"fdsup://directions/FAT Viewer?action=UPDATE&amp;creator=factset&amp;DYN_ARGS=TRUE&amp;DOC_NAME=FAT:FQL_AUDITING_CLIENT_TEMPLATE.FAT&amp;display_string=Audit&amp;VAR:KEY=FELGRQDAXU&amp;VAR:QUERY=RkZfRUJJVF9PUEVSKEFOTiwtMUZZKQ==&amp;WINDOW=FIRST_POPUP&amp;HEIGHT=450&amp;WIDTH=450&amp;START_MAXIMI","ZED=FALSE&amp;VAR:CALENDAR=FIVEDAY&amp;VAR:SYMBOL=B05M8T&amp;VAR:INDEX=0"}</definedName>
    <definedName name="_315__FDSAUDITLINK__" localSheetId="7">{"fdsup://directions/FAT Viewer?action=UPDATE&amp;creator=factset&amp;DYN_ARGS=TRUE&amp;DOC_NAME=FAT:FQL_AUDITING_CLIENT_TEMPLATE.FAT&amp;display_string=Audit&amp;VAR:KEY=FELGRQDAXU&amp;VAR:QUERY=RkZfRUJJVF9PUEVSKEFOTiwtMUZZKQ==&amp;WINDOW=FIRST_POPUP&amp;HEIGHT=450&amp;WIDTH=450&amp;START_MAXIMI","ZED=FALSE&amp;VAR:CALENDAR=FIVEDAY&amp;VAR:SYMBOL=B05M8T&amp;VAR:INDEX=0"}</definedName>
    <definedName name="_315__FDSAUDITLINK__">{"fdsup://directions/FAT Viewer?action=UPDATE&amp;creator=factset&amp;DYN_ARGS=TRUE&amp;DOC_NAME=FAT:FQL_AUDITING_CLIENT_TEMPLATE.FAT&amp;display_string=Audit&amp;VAR:KEY=FELGRQDAXU&amp;VAR:QUERY=RkZfRUJJVF9PUEVSKEFOTiwtMUZZKQ==&amp;WINDOW=FIRST_POPUP&amp;HEIGHT=450&amp;WIDTH=450&amp;START_MAXIMI","ZED=FALSE&amp;VAR:CALENDAR=FIVEDAY&amp;VAR:SYMBOL=B05M8T&amp;VAR:INDEX=0"}</definedName>
    <definedName name="_315wvu.KJP_CC._4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5wvu.KJP_CC._4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5wvu.KJP_CC._4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5wvu.KJP_CC._4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6__FDSAUDITLINK__" localSheetId="0">{"fdsup://Directions/FactSet Auditing Viewer?action=AUDIT_VALUE&amp;DB=129&amp;ID1=B05M8T&amp;VALUEID=03426&amp;SDATE=2010&amp;PERIODTYPE=ANN_STD&amp;window=popup_no_bar&amp;width=385&amp;height=120&amp;START_MAXIMIZED=FALSE&amp;creator=factset&amp;display_string=Audit"}</definedName>
    <definedName name="_316__FDSAUDITLINK__" localSheetId="1">{"fdsup://Directions/FactSet Auditing Viewer?action=AUDIT_VALUE&amp;DB=129&amp;ID1=B05M8T&amp;VALUEID=03426&amp;SDATE=2010&amp;PERIODTYPE=ANN_STD&amp;window=popup_no_bar&amp;width=385&amp;height=120&amp;START_MAXIMIZED=FALSE&amp;creator=factset&amp;display_string=Audit"}</definedName>
    <definedName name="_316__FDSAUDITLINK__" localSheetId="7">{"fdsup://Directions/FactSet Auditing Viewer?action=AUDIT_VALUE&amp;DB=129&amp;ID1=B05M8T&amp;VALUEID=03426&amp;SDATE=2010&amp;PERIODTYPE=ANN_STD&amp;window=popup_no_bar&amp;width=385&amp;height=120&amp;START_MAXIMIZED=FALSE&amp;creator=factset&amp;display_string=Audit"}</definedName>
    <definedName name="_316__FDSAUDITLINK__">{"fdsup://Directions/FactSet Auditing Viewer?action=AUDIT_VALUE&amp;DB=129&amp;ID1=B05M8T&amp;VALUEID=03426&amp;SDATE=2010&amp;PERIODTYPE=ANN_STD&amp;window=popup_no_bar&amp;width=385&amp;height=120&amp;START_MAXIMIZED=FALSE&amp;creator=factset&amp;display_string=Audit"}</definedName>
    <definedName name="_317__FDSAUDITLINK__" localSheetId="0">{"fdsup://Directions/FactSet Auditing Viewer?action=AUDIT_VALUE&amp;DB=129&amp;ID1=B05M8T&amp;VALUEID=01001&amp;SDATE=2008&amp;PERIODTYPE=ANN_STD&amp;window=popup_no_bar&amp;width=385&amp;height=120&amp;START_MAXIMIZED=FALSE&amp;creator=factset&amp;display_string=Audit"}</definedName>
    <definedName name="_317__FDSAUDITLINK__" localSheetId="1">{"fdsup://Directions/FactSet Auditing Viewer?action=AUDIT_VALUE&amp;DB=129&amp;ID1=B05M8T&amp;VALUEID=01001&amp;SDATE=2008&amp;PERIODTYPE=ANN_STD&amp;window=popup_no_bar&amp;width=385&amp;height=120&amp;START_MAXIMIZED=FALSE&amp;creator=factset&amp;display_string=Audit"}</definedName>
    <definedName name="_317__FDSAUDITLINK__" localSheetId="7">{"fdsup://Directions/FactSet Auditing Viewer?action=AUDIT_VALUE&amp;DB=129&amp;ID1=B05M8T&amp;VALUEID=01001&amp;SDATE=2008&amp;PERIODTYPE=ANN_STD&amp;window=popup_no_bar&amp;width=385&amp;height=120&amp;START_MAXIMIZED=FALSE&amp;creator=factset&amp;display_string=Audit"}</definedName>
    <definedName name="_317__FDSAUDITLINK__">{"fdsup://Directions/FactSet Auditing Viewer?action=AUDIT_VALUE&amp;DB=129&amp;ID1=B05M8T&amp;VALUEID=01001&amp;SDATE=2008&amp;PERIODTYPE=ANN_STD&amp;window=popup_no_bar&amp;width=385&amp;height=120&amp;START_MAXIMIZED=FALSE&amp;creator=factset&amp;display_string=Audit"}</definedName>
    <definedName name="_317wvu.KJP_CC._5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7wvu.KJP_CC._5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7wvu.KJP_CC._5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7wvu.KJP_CC._5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8__FDSAUDITLINK__" localSheetId="0">{"fdsup://Directions/FactSet Auditing Viewer?action=AUDIT_VALUE&amp;DB=129&amp;ID1=B05M8T&amp;VALUEID=01001&amp;SDATE=2010&amp;PERIODTYPE=ANN_STD&amp;window=popup_no_bar&amp;width=385&amp;height=120&amp;START_MAXIMIZED=FALSE&amp;creator=factset&amp;display_string=Audit"}</definedName>
    <definedName name="_318__FDSAUDITLINK__" localSheetId="1">{"fdsup://Directions/FactSet Auditing Viewer?action=AUDIT_VALUE&amp;DB=129&amp;ID1=B05M8T&amp;VALUEID=01001&amp;SDATE=2010&amp;PERIODTYPE=ANN_STD&amp;window=popup_no_bar&amp;width=385&amp;height=120&amp;START_MAXIMIZED=FALSE&amp;creator=factset&amp;display_string=Audit"}</definedName>
    <definedName name="_318__FDSAUDITLINK__" localSheetId="7">{"fdsup://Directions/FactSet Auditing Viewer?action=AUDIT_VALUE&amp;DB=129&amp;ID1=B05M8T&amp;VALUEID=01001&amp;SDATE=2010&amp;PERIODTYPE=ANN_STD&amp;window=popup_no_bar&amp;width=385&amp;height=120&amp;START_MAXIMIZED=FALSE&amp;creator=factset&amp;display_string=Audit"}</definedName>
    <definedName name="_318__FDSAUDITLINK__">{"fdsup://Directions/FactSet Auditing Viewer?action=AUDIT_VALUE&amp;DB=129&amp;ID1=B05M8T&amp;VALUEID=01001&amp;SDATE=2010&amp;PERIODTYPE=ANN_STD&amp;window=popup_no_bar&amp;width=385&amp;height=120&amp;START_MAXIMIZED=FALSE&amp;creator=factset&amp;display_string=Audit"}</definedName>
    <definedName name="_319__FDSAUDITLINK__" localSheetId="0">{"fdsup://directions/FAT Viewer?action=UPDATE&amp;creator=factset&amp;DYN_ARGS=TRUE&amp;DOC_NAME=FAT:FQL_AUDITING_CLIENT_TEMPLATE.FAT&amp;display_string=Audit&amp;VAR:KEY=DMZQFUZMLI&amp;VAR:QUERY=RkZfRUJJVERBX09QRVIoQU5OLC0wRlkp&amp;WINDOW=FIRST_POPUP&amp;HEIGHT=450&amp;WIDTH=450&amp;START_MAXIMI","ZED=FALSE&amp;VAR:CALENDAR=FIVEDAY&amp;VAR:SYMBOL=B05M8T&amp;VAR:INDEX=0"}</definedName>
    <definedName name="_319__FDSAUDITLINK__" localSheetId="1">{"fdsup://directions/FAT Viewer?action=UPDATE&amp;creator=factset&amp;DYN_ARGS=TRUE&amp;DOC_NAME=FAT:FQL_AUDITING_CLIENT_TEMPLATE.FAT&amp;display_string=Audit&amp;VAR:KEY=DMZQFUZMLI&amp;VAR:QUERY=RkZfRUJJVERBX09QRVIoQU5OLC0wRlkp&amp;WINDOW=FIRST_POPUP&amp;HEIGHT=450&amp;WIDTH=450&amp;START_MAXIMI","ZED=FALSE&amp;VAR:CALENDAR=FIVEDAY&amp;VAR:SYMBOL=B05M8T&amp;VAR:INDEX=0"}</definedName>
    <definedName name="_319__FDSAUDITLINK__" localSheetId="7">{"fdsup://directions/FAT Viewer?action=UPDATE&amp;creator=factset&amp;DYN_ARGS=TRUE&amp;DOC_NAME=FAT:FQL_AUDITING_CLIENT_TEMPLATE.FAT&amp;display_string=Audit&amp;VAR:KEY=DMZQFUZMLI&amp;VAR:QUERY=RkZfRUJJVERBX09QRVIoQU5OLC0wRlkp&amp;WINDOW=FIRST_POPUP&amp;HEIGHT=450&amp;WIDTH=450&amp;START_MAXIMI","ZED=FALSE&amp;VAR:CALENDAR=FIVEDAY&amp;VAR:SYMBOL=B05M8T&amp;VAR:INDEX=0"}</definedName>
    <definedName name="_319__FDSAUDITLINK__">{"fdsup://directions/FAT Viewer?action=UPDATE&amp;creator=factset&amp;DYN_ARGS=TRUE&amp;DOC_NAME=FAT:FQL_AUDITING_CLIENT_TEMPLATE.FAT&amp;display_string=Audit&amp;VAR:KEY=DMZQFUZMLI&amp;VAR:QUERY=RkZfRUJJVERBX09QRVIoQU5OLC0wRlkp&amp;WINDOW=FIRST_POPUP&amp;HEIGHT=450&amp;WIDTH=450&amp;START_MAXIMI","ZED=FALSE&amp;VAR:CALENDAR=FIVEDAY&amp;VAR:SYMBOL=B05M8T&amp;VAR:INDEX=0"}</definedName>
    <definedName name="_319wvu.KJP_CC._6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9wvu.KJP_CC._6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9wvu.KJP_CC._6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9wvu.KJP_CC._6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1AAAA_21_17_4_1" localSheetId="0">#REF!</definedName>
    <definedName name="_31AAAA_21_17_4_1" localSheetId="1">#REF!</definedName>
    <definedName name="_31AAAA_21_17_4_1">#REF!</definedName>
    <definedName name="_31TEÂN_KHAÙCH_HAØ" localSheetId="0">#REF!</definedName>
    <definedName name="_31TEÂN_KHAÙCH_HAØ">#REF!</definedName>
    <definedName name="_32__123Graph_ACHART_22" localSheetId="0" hidden="1">#REF!</definedName>
    <definedName name="_32__123Graph_ACHART_22" hidden="1">#REF!</definedName>
    <definedName name="_32__123Graph_BCHART_14" localSheetId="0" hidden="1">#REF!</definedName>
    <definedName name="_32__123Graph_BCHART_14" hidden="1">#REF!</definedName>
    <definedName name="_32__123Graph_CGROWTH_REVS_B" localSheetId="0">#REF!</definedName>
    <definedName name="_32__123Graph_CGROWTH_REVS_B">#REF!</definedName>
    <definedName name="_32__123Graph_DCHART_9" localSheetId="0">#REF!</definedName>
    <definedName name="_32__123Graph_DCHART_9">#REF!</definedName>
    <definedName name="_32__123Graph_XCHART_4" localSheetId="0">#REF!</definedName>
    <definedName name="_32__123Graph_XCHART_4">#REF!</definedName>
    <definedName name="_32__FDSAUDITLINK__" localSheetId="0">{"fdsup://Directions/FactSet Auditing Viewer?action=AUDIT_VALUE&amp;DB=129&amp;ID1=609992&amp;VALUEID=01001&amp;SDATE=2006&amp;PERIODTYPE=ANN_STD&amp;window=popup_no_bar&amp;width=385&amp;height=120&amp;START_MAXIMIZED=FALSE&amp;creator=factset&amp;display_string=Audit"}</definedName>
    <definedName name="_32__FDSAUDITLINK__" localSheetId="1">{"fdsup://Directions/FactSet Auditing Viewer?action=AUDIT_VALUE&amp;DB=129&amp;ID1=609992&amp;VALUEID=01001&amp;SDATE=2006&amp;PERIODTYPE=ANN_STD&amp;window=popup_no_bar&amp;width=385&amp;height=120&amp;START_MAXIMIZED=FALSE&amp;creator=factset&amp;display_string=Audit"}</definedName>
    <definedName name="_32__FDSAUDITLINK__" localSheetId="7">{"fdsup://Directions/FactSet Auditing Viewer?action=AUDIT_VALUE&amp;DB=129&amp;ID1=609992&amp;VALUEID=01001&amp;SDATE=2006&amp;PERIODTYPE=ANN_STD&amp;window=popup_no_bar&amp;width=385&amp;height=120&amp;START_MAXIMIZED=FALSE&amp;creator=factset&amp;display_string=Audit"}</definedName>
    <definedName name="_32__FDSAUDITLINK__">{"fdsup://Directions/FactSet Auditing Viewer?action=AUDIT_VALUE&amp;DB=129&amp;ID1=609992&amp;VALUEID=01001&amp;SDATE=2006&amp;PERIODTYPE=ANN_STD&amp;window=popup_no_bar&amp;width=385&amp;height=120&amp;START_MAXIMIZED=FALSE&amp;creator=factset&amp;display_string=Audit"}</definedName>
    <definedName name="_32_Excel_BuiltIn_Print_Area_4_1_1_1" localSheetId="0">#REF!</definedName>
    <definedName name="_32_Excel_BuiltIn_Print_Area_4_1_1_1" localSheetId="1">#REF!</definedName>
    <definedName name="_32_Excel_BuiltIn_Print_Area_4_1_1_1">#REF!</definedName>
    <definedName name="_32_TEÂN_KHAÙCH_HAØ" localSheetId="0">#REF!</definedName>
    <definedName name="_32_TEÂN_KHAÙCH_HAØ">#REF!</definedName>
    <definedName name="_320__FDSAUDITLINK__" localSheetId="0">{"fdsup://directions/FAT Viewer?action=UPDATE&amp;creator=factset&amp;DYN_ARGS=TRUE&amp;DOC_NAME=FAT:FQL_AUDITING_CLIENT_TEMPLATE.FAT&amp;display_string=Audit&amp;VAR:KEY=DOFKNYNWPS&amp;VAR:QUERY=RkZfRUJJVERBX09QRVIoQU5OLC0yRlkp&amp;WINDOW=FIRST_POPUP&amp;HEIGHT=450&amp;WIDTH=450&amp;START_MAXIMI","ZED=FALSE&amp;VAR:CALENDAR=FIVEDAY&amp;VAR:SYMBOL=B05M8T&amp;VAR:INDEX=0"}</definedName>
    <definedName name="_320__FDSAUDITLINK__" localSheetId="1">{"fdsup://directions/FAT Viewer?action=UPDATE&amp;creator=factset&amp;DYN_ARGS=TRUE&amp;DOC_NAME=FAT:FQL_AUDITING_CLIENT_TEMPLATE.FAT&amp;display_string=Audit&amp;VAR:KEY=DOFKNYNWPS&amp;VAR:QUERY=RkZfRUJJVERBX09QRVIoQU5OLC0yRlkp&amp;WINDOW=FIRST_POPUP&amp;HEIGHT=450&amp;WIDTH=450&amp;START_MAXIMI","ZED=FALSE&amp;VAR:CALENDAR=FIVEDAY&amp;VAR:SYMBOL=B05M8T&amp;VAR:INDEX=0"}</definedName>
    <definedName name="_320__FDSAUDITLINK__" localSheetId="7">{"fdsup://directions/FAT Viewer?action=UPDATE&amp;creator=factset&amp;DYN_ARGS=TRUE&amp;DOC_NAME=FAT:FQL_AUDITING_CLIENT_TEMPLATE.FAT&amp;display_string=Audit&amp;VAR:KEY=DOFKNYNWPS&amp;VAR:QUERY=RkZfRUJJVERBX09QRVIoQU5OLC0yRlkp&amp;WINDOW=FIRST_POPUP&amp;HEIGHT=450&amp;WIDTH=450&amp;START_MAXIMI","ZED=FALSE&amp;VAR:CALENDAR=FIVEDAY&amp;VAR:SYMBOL=B05M8T&amp;VAR:INDEX=0"}</definedName>
    <definedName name="_320__FDSAUDITLINK__">{"fdsup://directions/FAT Viewer?action=UPDATE&amp;creator=factset&amp;DYN_ARGS=TRUE&amp;DOC_NAME=FAT:FQL_AUDITING_CLIENT_TEMPLATE.FAT&amp;display_string=Audit&amp;VAR:KEY=DOFKNYNWPS&amp;VAR:QUERY=RkZfRUJJVERBX09QRVIoQU5OLC0yRlkp&amp;WINDOW=FIRST_POPUP&amp;HEIGHT=450&amp;WIDTH=450&amp;START_MAXIMI","ZED=FALSE&amp;VAR:CALENDAR=FIVEDAY&amp;VAR:SYMBOL=B05M8T&amp;VAR:INDEX=0"}</definedName>
    <definedName name="_320Excel_BuiltIn_Print_Area_4_2" localSheetId="0">#REF!</definedName>
    <definedName name="_320Excel_BuiltIn_Print_Area_4_2" localSheetId="1">#REF!</definedName>
    <definedName name="_320Excel_BuiltIn_Print_Area_4_2">#REF!</definedName>
    <definedName name="_321__FDSAUDITLINK__" localSheetId="0">{"fdsup://Directions/FactSet Auditing Viewer?action=AUDIT_VALUE&amp;DB=129&amp;ID1=B1XC09&amp;VALUEID=03451&amp;SDATE=2009&amp;PERIODTYPE=ANN_STD&amp;window=popup_no_bar&amp;width=385&amp;height=120&amp;START_MAXIMIZED=FALSE&amp;creator=factset&amp;display_string=Audit"}</definedName>
    <definedName name="_321__FDSAUDITLINK__" localSheetId="1">{"fdsup://Directions/FactSet Auditing Viewer?action=AUDIT_VALUE&amp;DB=129&amp;ID1=B1XC09&amp;VALUEID=03451&amp;SDATE=2009&amp;PERIODTYPE=ANN_STD&amp;window=popup_no_bar&amp;width=385&amp;height=120&amp;START_MAXIMIZED=FALSE&amp;creator=factset&amp;display_string=Audit"}</definedName>
    <definedName name="_321__FDSAUDITLINK__" localSheetId="7">{"fdsup://Directions/FactSet Auditing Viewer?action=AUDIT_VALUE&amp;DB=129&amp;ID1=B1XC09&amp;VALUEID=03451&amp;SDATE=2009&amp;PERIODTYPE=ANN_STD&amp;window=popup_no_bar&amp;width=385&amp;height=120&amp;START_MAXIMIZED=FALSE&amp;creator=factset&amp;display_string=Audit"}</definedName>
    <definedName name="_321__FDSAUDITLINK__">{"fdsup://Directions/FactSet Auditing Viewer?action=AUDIT_VALUE&amp;DB=129&amp;ID1=B1XC09&amp;VALUEID=03451&amp;SDATE=2009&amp;PERIODTYPE=ANN_STD&amp;window=popup_no_bar&amp;width=385&amp;height=120&amp;START_MAXIMIZED=FALSE&amp;creator=factset&amp;display_string=Audit"}</definedName>
    <definedName name="_32132" localSheetId="0" hidden="1">#REF!</definedName>
    <definedName name="_32132" hidden="1">#REF!</definedName>
    <definedName name="_321Excel_BuiltIn_Print_Area_4_10_1" localSheetId="0">#REF!</definedName>
    <definedName name="_321Excel_BuiltIn_Print_Area_4_10_1">#REF!</definedName>
    <definedName name="_321wvu.KJP_CC._7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1wvu.KJP_CC._7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1wvu.KJP_CC._7" localSheetId="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1wvu.KJP_CC._7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_322__FDSAUDITLINK__" localSheetId="0">{"fdsup://Directions/FactSet Auditing Viewer?action=AUDIT_VALUE&amp;DB=129&amp;ID1=88033G10&amp;VALUEID=03451&amp;SDATE=2009&amp;PERIODTYPE=ANN_STD&amp;window=popup_no_bar&amp;width=385&amp;height=120&amp;START_MAXIMIZED=FALSE&amp;creator=factset&amp;display_string=Audit"}</definedName>
    <definedName name="_322__FDSAUDITLINK__" localSheetId="1">{"fdsup://Directions/FactSet Auditing Viewer?action=AUDIT_VALUE&amp;DB=129&amp;ID1=88033G10&amp;VALUEID=03451&amp;SDATE=2009&amp;PERIODTYPE=ANN_STD&amp;window=popup_no_bar&amp;width=385&amp;height=120&amp;START_MAXIMIZED=FALSE&amp;creator=factset&amp;display_string=Audit"}</definedName>
    <definedName name="_322__FDSAUDITLINK__" localSheetId="7">{"fdsup://Directions/FactSet Auditing Viewer?action=AUDIT_VALUE&amp;DB=129&amp;ID1=88033G10&amp;VALUEID=03451&amp;SDATE=2009&amp;PERIODTYPE=ANN_STD&amp;window=popup_no_bar&amp;width=385&amp;height=120&amp;START_MAXIMIZED=FALSE&amp;creator=factset&amp;display_string=Audit"}</definedName>
    <definedName name="_322__FDSAUDITLINK__">{"fdsup://Directions/FactSet Auditing Viewer?action=AUDIT_VALUE&amp;DB=129&amp;ID1=88033G10&amp;VALUEID=03451&amp;SDATE=2009&amp;PERIODTYPE=ANN_STD&amp;window=popup_no_bar&amp;width=385&amp;height=120&amp;START_MAXIMIZED=FALSE&amp;creator=factset&amp;display_string=Audit"}</definedName>
    <definedName name="_322Excel_BuiltIn_Print_Area_4_11_10_1" localSheetId="0">#REF!</definedName>
    <definedName name="_322Excel_BuiltIn_Print_Area_4_11_10_1" localSheetId="1">#REF!</definedName>
    <definedName name="_322Excel_BuiltIn_Print_Area_4_11_10_1">#REF!</definedName>
    <definedName name="_323__FDSAUDITLINK__" localSheetId="0">{"fdsup://Directions/FactSet Auditing Viewer?action=AUDIT_VALUE&amp;DB=129&amp;ID1=604199&amp;VALUEID=03451&amp;SDATE=2010&amp;PERIODTYPE=ANN_STD&amp;window=popup_no_bar&amp;width=385&amp;height=120&amp;START_MAXIMIZED=FALSE&amp;creator=factset&amp;display_string=Audit"}</definedName>
    <definedName name="_323__FDSAUDITLINK__" localSheetId="1">{"fdsup://Directions/FactSet Auditing Viewer?action=AUDIT_VALUE&amp;DB=129&amp;ID1=604199&amp;VALUEID=03451&amp;SDATE=2010&amp;PERIODTYPE=ANN_STD&amp;window=popup_no_bar&amp;width=385&amp;height=120&amp;START_MAXIMIZED=FALSE&amp;creator=factset&amp;display_string=Audit"}</definedName>
    <definedName name="_323__FDSAUDITLINK__" localSheetId="7">{"fdsup://Directions/FactSet Auditing Viewer?action=AUDIT_VALUE&amp;DB=129&amp;ID1=604199&amp;VALUEID=03451&amp;SDATE=2010&amp;PERIODTYPE=ANN_STD&amp;window=popup_no_bar&amp;width=385&amp;height=120&amp;START_MAXIMIZED=FALSE&amp;creator=factset&amp;display_string=Audit"}</definedName>
    <definedName name="_323__FDSAUDITLINK__">{"fdsup://Directions/FactSet Auditing Viewer?action=AUDIT_VALUE&amp;DB=129&amp;ID1=604199&amp;VALUEID=03451&amp;SDATE=2010&amp;PERIODTYPE=ANN_STD&amp;window=popup_no_bar&amp;width=385&amp;height=120&amp;START_MAXIMIZED=FALSE&amp;creator=factset&amp;display_string=Audit"}</definedName>
    <definedName name="_323Excel_BuiltIn_Print_Area_4_11_4_1" localSheetId="0">#REF!</definedName>
    <definedName name="_323Excel_BuiltIn_Print_Area_4_11_4_1" localSheetId="1">#REF!</definedName>
    <definedName name="_323Excel_BuiltIn_Print_Area_4_11_4_1">#REF!</definedName>
    <definedName name="_324Excel_BuiltIn_Print_Area_4_18_10_1" localSheetId="0">#REF!</definedName>
    <definedName name="_324Excel_BuiltIn_Print_Area_4_18_10_1" localSheetId="1">#REF!</definedName>
    <definedName name="_324Excel_BuiltIn_Print_Area_4_18_10_1">#REF!</definedName>
    <definedName name="_325Excel_BuiltIn_Print_Area_4_18_4_1" localSheetId="0">#REF!</definedName>
    <definedName name="_325Excel_BuiltIn_Print_Area_4_18_4_1">#REF!</definedName>
    <definedName name="_326Excel_BuiltIn_Print_Area_4_2_1" localSheetId="0">#REF!</definedName>
    <definedName name="_326Excel_BuiltIn_Print_Area_4_2_1">#REF!</definedName>
    <definedName name="_327Excel_BuiltIn_Print_Area_4_4_1">NA()</definedName>
    <definedName name="_328Excel_BuiltIn_Print_Area_4_6_1" localSheetId="0">#REF!</definedName>
    <definedName name="_328Excel_BuiltIn_Print_Area_4_6_1" localSheetId="1">#REF!</definedName>
    <definedName name="_328Excel_BuiltIn_Print_Area_4_6_1">#REF!</definedName>
    <definedName name="_329Excel_BuiltIn_Print_Area_5_10_1" localSheetId="0">#REF!</definedName>
    <definedName name="_329Excel_BuiltIn_Print_Area_5_10_1">#REF!</definedName>
    <definedName name="_32AAAA_21_6_1">NA()</definedName>
    <definedName name="_32THAØNH_TIEÀN" localSheetId="0">#REF!</definedName>
    <definedName name="_32THAØNH_TIEÀN" localSheetId="1">#REF!</definedName>
    <definedName name="_32THAØNH_TIEÀN">#REF!</definedName>
    <definedName name="_33__123Graph_BCHART_15" localSheetId="0" hidden="1">#REF!</definedName>
    <definedName name="_33__123Graph_BCHART_15" hidden="1">#REF!</definedName>
    <definedName name="_33__123Graph_DCHART_112" localSheetId="0">#REF!</definedName>
    <definedName name="_33__123Graph_DCHART_112">#REF!</definedName>
    <definedName name="_33__123Graph_ECHART_3" localSheetId="0">#REF!</definedName>
    <definedName name="_33__123Graph_ECHART_3">#REF!</definedName>
    <definedName name="_33__123Graph_XCHART_4" localSheetId="0">#REF!</definedName>
    <definedName name="_33__123Graph_XCHART_4">#REF!</definedName>
    <definedName name="_33__123Graph_XCHART_9" localSheetId="0">#REF!</definedName>
    <definedName name="_33__123Graph_XCHART_9">#REF!</definedName>
    <definedName name="_33__FDSAUDITLINK__" localSheetId="0">{"fdsup://Directions/FactSet Auditing Viewer?action=AUDIT_VALUE&amp;DB=129&amp;ID1=609992&amp;VALUEID=03451&amp;SDATE=201002&amp;PERIODTYPE=QTR_STD&amp;window=popup_no_bar&amp;width=385&amp;height=120&amp;START_MAXIMIZED=FALSE&amp;creator=factset&amp;display_string=Audit"}</definedName>
    <definedName name="_33__FDSAUDITLINK__" localSheetId="1">{"fdsup://Directions/FactSet Auditing Viewer?action=AUDIT_VALUE&amp;DB=129&amp;ID1=609992&amp;VALUEID=03451&amp;SDATE=201002&amp;PERIODTYPE=QTR_STD&amp;window=popup_no_bar&amp;width=385&amp;height=120&amp;START_MAXIMIZED=FALSE&amp;creator=factset&amp;display_string=Audit"}</definedName>
    <definedName name="_33__FDSAUDITLINK__" localSheetId="7">{"fdsup://Directions/FactSet Auditing Viewer?action=AUDIT_VALUE&amp;DB=129&amp;ID1=609992&amp;VALUEID=03451&amp;SDATE=201002&amp;PERIODTYPE=QTR_STD&amp;window=popup_no_bar&amp;width=385&amp;height=120&amp;START_MAXIMIZED=FALSE&amp;creator=factset&amp;display_string=Audit"}</definedName>
    <definedName name="_33__FDSAUDITLINK__">{"fdsup://Directions/FactSet Auditing Viewer?action=AUDIT_VALUE&amp;DB=129&amp;ID1=609992&amp;VALUEID=03451&amp;SDATE=201002&amp;PERIODTYPE=QTR_STD&amp;window=popup_no_bar&amp;width=385&amp;height=120&amp;START_MAXIMIZED=FALSE&amp;creator=factset&amp;display_string=Audit"}</definedName>
    <definedName name="_33_Excel_BuiltIn_Print_Area_4_1_4_1" localSheetId="0">#REF!</definedName>
    <definedName name="_33_Excel_BuiltIn_Print_Area_4_1_4_1" localSheetId="1">#REF!</definedName>
    <definedName name="_33_Excel_BuiltIn_Print_Area_4_1_4_1">#REF!</definedName>
    <definedName name="_330Excel_BuiltIn_Print_Area_5_11_10_1" localSheetId="0">#REF!</definedName>
    <definedName name="_330Excel_BuiltIn_Print_Area_5_11_10_1" localSheetId="1">#REF!</definedName>
    <definedName name="_330Excel_BuiltIn_Print_Area_5_11_10_1">#REF!</definedName>
    <definedName name="_331002" localSheetId="0">#REF!</definedName>
    <definedName name="_331002">#REF!</definedName>
    <definedName name="_331Excel_BuiltIn_Print_Area_5_11_4_1" localSheetId="0">#REF!</definedName>
    <definedName name="_331Excel_BuiltIn_Print_Area_5_11_4_1" localSheetId="1">#REF!</definedName>
    <definedName name="_331Excel_BuiltIn_Print_Area_5_11_4_1">#REF!</definedName>
    <definedName name="_332Excel_BuiltIn_Print_Area_5_18_10_1" localSheetId="0">#REF!</definedName>
    <definedName name="_332Excel_BuiltIn_Print_Area_5_18_10_1">#REF!</definedName>
    <definedName name="_333.2" localSheetId="0">#REF!</definedName>
    <definedName name="_333.2">#REF!</definedName>
    <definedName name="_333.5" localSheetId="0">#REF!</definedName>
    <definedName name="_333.5">#REF!</definedName>
    <definedName name="_333Excel_BuiltIn_Print_Area_5_18_4_1" localSheetId="0">#REF!</definedName>
    <definedName name="_333Excel_BuiltIn_Print_Area_5_18_4_1">#REF!</definedName>
    <definedName name="_334Excel_BuiltIn_Print_Area_5_4_1">NA()</definedName>
    <definedName name="_335Excel_BuiltIn_Print_Area_6_1" localSheetId="0">#REF!</definedName>
    <definedName name="_335Excel_BuiltIn_Print_Area_6_1" localSheetId="1">#REF!</definedName>
    <definedName name="_335Excel_BuiltIn_Print_Area_6_1">#REF!</definedName>
    <definedName name="_336" localSheetId="0">#REF!</definedName>
    <definedName name="_336">#REF!</definedName>
    <definedName name="_336__123Graph_DCHART_3" localSheetId="0">#REF!</definedName>
    <definedName name="_336__123Graph_DCHART_3">#REF!</definedName>
    <definedName name="_336Excel_BuiltIn_Print_Area_6_1_1" localSheetId="0">#REF!</definedName>
    <definedName name="_336Excel_BuiltIn_Print_Area_6_1_1">#REF!</definedName>
    <definedName name="_337Excel_BuiltIn_Print_Area_6_1_10_1" localSheetId="0">#REF!</definedName>
    <definedName name="_337Excel_BuiltIn_Print_Area_6_1_10_1">#REF!</definedName>
    <definedName name="_338.1" localSheetId="0">#REF!</definedName>
    <definedName name="_338.1">#REF!</definedName>
    <definedName name="_338.2" localSheetId="0">#REF!</definedName>
    <definedName name="_338.2">#REF!</definedName>
    <definedName name="_338Excel_BuiltIn_Print_Area_6_1_4_1" localSheetId="0">#REF!</definedName>
    <definedName name="_338Excel_BuiltIn_Print_Area_6_1_4_1">#REF!</definedName>
    <definedName name="_339Excel_BuiltIn_Print_Area_6_10_1" localSheetId="0">#REF!</definedName>
    <definedName name="_339Excel_BuiltIn_Print_Area_6_10_1">#REF!</definedName>
    <definedName name="_33AAAA_21_7_1">NA()</definedName>
    <definedName name="_33TRÒ_GIAÙ" localSheetId="0">#REF!</definedName>
    <definedName name="_33TRÒ_GIAÙ" localSheetId="1">#REF!</definedName>
    <definedName name="_33TRÒ_GIAÙ">#REF!</definedName>
    <definedName name="_34__123Graph_ACHART_3" localSheetId="0" hidden="1">#REF!</definedName>
    <definedName name="_34__123Graph_ACHART_3" hidden="1">#REF!</definedName>
    <definedName name="_34__123Graph_BCHART_16" localSheetId="0" hidden="1">#REF!</definedName>
    <definedName name="_34__123Graph_BCHART_16" hidden="1">#REF!</definedName>
    <definedName name="_34__123Graph_DGROWTH_REVS_A" localSheetId="0">#REF!</definedName>
    <definedName name="_34__123Graph_DGROWTH_REVS_A">#REF!</definedName>
    <definedName name="_34__123Graph_XCHART_1" localSheetId="0">#REF!</definedName>
    <definedName name="_34__123Graph_XCHART_1">#REF!</definedName>
    <definedName name="_34__FDSAUDITLINK__" localSheetId="0">{"fdsup://Directions/FactSet Auditing Viewer?action=AUDIT_VALUE&amp;DB=129&amp;ID1=609992&amp;VALUEID=01501&amp;SDATE=2009&amp;PERIODTYPE=ANN_STD&amp;window=popup_no_bar&amp;width=385&amp;height=120&amp;START_MAXIMIZED=FALSE&amp;creator=factset&amp;display_string=Audit"}</definedName>
    <definedName name="_34__FDSAUDITLINK__" localSheetId="1">{"fdsup://Directions/FactSet Auditing Viewer?action=AUDIT_VALUE&amp;DB=129&amp;ID1=609992&amp;VALUEID=01501&amp;SDATE=2009&amp;PERIODTYPE=ANN_STD&amp;window=popup_no_bar&amp;width=385&amp;height=120&amp;START_MAXIMIZED=FALSE&amp;creator=factset&amp;display_string=Audit"}</definedName>
    <definedName name="_34__FDSAUDITLINK__" localSheetId="7">{"fdsup://Directions/FactSet Auditing Viewer?action=AUDIT_VALUE&amp;DB=129&amp;ID1=609992&amp;VALUEID=01501&amp;SDATE=2009&amp;PERIODTYPE=ANN_STD&amp;window=popup_no_bar&amp;width=385&amp;height=120&amp;START_MAXIMIZED=FALSE&amp;creator=factset&amp;display_string=Audit"}</definedName>
    <definedName name="_34__FDSAUDITLINK__">{"fdsup://Directions/FactSet Auditing Viewer?action=AUDIT_VALUE&amp;DB=129&amp;ID1=609992&amp;VALUEID=01501&amp;SDATE=2009&amp;PERIODTYPE=ANN_STD&amp;window=popup_no_bar&amp;width=385&amp;height=120&amp;START_MAXIMIZED=FALSE&amp;creator=factset&amp;display_string=Audit"}</definedName>
    <definedName name="_340Excel_BuiltIn_Print_Area_6_11_10_1" localSheetId="0">#REF!</definedName>
    <definedName name="_340Excel_BuiltIn_Print_Area_6_11_10_1" localSheetId="1">#REF!</definedName>
    <definedName name="_340Excel_BuiltIn_Print_Area_6_11_10_1">#REF!</definedName>
    <definedName name="_341" localSheetId="0">#REF!</definedName>
    <definedName name="_341">#REF!</definedName>
    <definedName name="_341Excel_BuiltIn_Print_Area_6_11_4_1" localSheetId="0">#REF!</definedName>
    <definedName name="_341Excel_BuiltIn_Print_Area_6_11_4_1" localSheetId="1">#REF!</definedName>
    <definedName name="_341Excel_BuiltIn_Print_Area_6_11_4_1">#REF!</definedName>
    <definedName name="_342" localSheetId="0">#REF!</definedName>
    <definedName name="_342">#REF!</definedName>
    <definedName name="_342Excel_BuiltIn_Print_Area_6_18_10_1" localSheetId="0">#REF!</definedName>
    <definedName name="_342Excel_BuiltIn_Print_Area_6_18_10_1" localSheetId="1">#REF!</definedName>
    <definedName name="_342Excel_BuiltIn_Print_Area_6_18_10_1">#REF!</definedName>
    <definedName name="_343Excel_BuiltIn_Print_Area_6_18_4_1" localSheetId="0">#REF!</definedName>
    <definedName name="_343Excel_BuiltIn_Print_Area_6_18_4_1">#REF!</definedName>
    <definedName name="_344" localSheetId="0">#REF!</definedName>
    <definedName name="_344">#REF!</definedName>
    <definedName name="_344Excel_BuiltIn_Print_Area_7_1">NA()</definedName>
    <definedName name="_345Excel_BuiltIn_Print_Area_8_1" localSheetId="0">#REF!</definedName>
    <definedName name="_345Excel_BuiltIn_Print_Area_8_1" localSheetId="1">#REF!</definedName>
    <definedName name="_345Excel_BuiltIn_Print_Area_8_1">#REF!</definedName>
    <definedName name="_346Excel_BuiltIn_Print_Area_8_1_1" localSheetId="0">#REF!</definedName>
    <definedName name="_346Excel_BuiltIn_Print_Area_8_1_1">#REF!</definedName>
    <definedName name="_347Excel_BuiltIn_Print_Area_8_1_10_1" localSheetId="0">#REF!</definedName>
    <definedName name="_347Excel_BuiltIn_Print_Area_8_1_10_1">#REF!</definedName>
    <definedName name="_348Excel_BuiltIn_Print_Area_8_1_4_1" localSheetId="0">#REF!</definedName>
    <definedName name="_348Excel_BuiltIn_Print_Area_8_1_4_1">#REF!</definedName>
    <definedName name="_349Excel_BuiltIn_Print_Area_8_10_1" localSheetId="0">#REF!</definedName>
    <definedName name="_349Excel_BuiltIn_Print_Area_8_10_1">#REF!</definedName>
    <definedName name="_34AAAA_21_8_1">NA()</definedName>
    <definedName name="_34THAØNH_TIEÀN" localSheetId="0">#REF!</definedName>
    <definedName name="_34THAØNH_TIEÀN" localSheetId="1">#REF!</definedName>
    <definedName name="_34THAØNH_TIEÀN">#REF!</definedName>
    <definedName name="_34TRÒ_GIAÙ" localSheetId="0">#REF!</definedName>
    <definedName name="_34TRÒ_GIAÙ" localSheetId="1">#REF!</definedName>
    <definedName name="_34TRÒ_GIAÙ">#REF!</definedName>
    <definedName name="_35__123Graph_BCHART_17" localSheetId="0" hidden="1">#REF!</definedName>
    <definedName name="_35__123Graph_BCHART_17" hidden="1">#REF!</definedName>
    <definedName name="_35__123Graph_DGROWTH_REVS_B" localSheetId="0">#REF!</definedName>
    <definedName name="_35__123Graph_DGROWTH_REVS_B">#REF!</definedName>
    <definedName name="_35__123Graph_XCHART_2" localSheetId="0">#REF!</definedName>
    <definedName name="_35__123Graph_XCHART_2">#REF!</definedName>
    <definedName name="_35__FDSAUDITLINK__" localSheetId="0">{"fdsup://Directions/FactSet Auditing Viewer?action=AUDIT_VALUE&amp;DB=129&amp;ID1=609992&amp;VALUEID=02001&amp;SDATE=201002&amp;PERIODTYPE=QTR_STD&amp;window=popup_no_bar&amp;width=385&amp;height=120&amp;START_MAXIMIZED=FALSE&amp;creator=factset&amp;display_string=Audit"}</definedName>
    <definedName name="_35__FDSAUDITLINK__" localSheetId="1">{"fdsup://Directions/FactSet Auditing Viewer?action=AUDIT_VALUE&amp;DB=129&amp;ID1=609992&amp;VALUEID=02001&amp;SDATE=201002&amp;PERIODTYPE=QTR_STD&amp;window=popup_no_bar&amp;width=385&amp;height=120&amp;START_MAXIMIZED=FALSE&amp;creator=factset&amp;display_string=Audit"}</definedName>
    <definedName name="_35__FDSAUDITLINK__" localSheetId="7">{"fdsup://Directions/FactSet Auditing Viewer?action=AUDIT_VALUE&amp;DB=129&amp;ID1=609992&amp;VALUEID=02001&amp;SDATE=201002&amp;PERIODTYPE=QTR_STD&amp;window=popup_no_bar&amp;width=385&amp;height=120&amp;START_MAXIMIZED=FALSE&amp;creator=factset&amp;display_string=Audit"}</definedName>
    <definedName name="_35__FDSAUDITLINK__">{"fdsup://Directions/FactSet Auditing Viewer?action=AUDIT_VALUE&amp;DB=129&amp;ID1=609992&amp;VALUEID=02001&amp;SDATE=201002&amp;PERIODTYPE=QTR_STD&amp;window=popup_no_bar&amp;width=385&amp;height=120&amp;START_MAXIMIZED=FALSE&amp;creator=factset&amp;display_string=Audit"}</definedName>
    <definedName name="_35_KMT11_1" localSheetId="0">#REF!</definedName>
    <definedName name="_35_KMT11_1" localSheetId="1">#REF!</definedName>
    <definedName name="_35_KMT11_1">#REF!</definedName>
    <definedName name="_350Excel_BuiltIn_Print_Area_8_11_10_1" localSheetId="0">#REF!</definedName>
    <definedName name="_350Excel_BuiltIn_Print_Area_8_11_10_1" localSheetId="1">#REF!</definedName>
    <definedName name="_350Excel_BuiltIn_Print_Area_8_11_10_1">#REF!</definedName>
    <definedName name="_351Excel_BuiltIn_Print_Area_8_11_4_1" localSheetId="0">#REF!</definedName>
    <definedName name="_351Excel_BuiltIn_Print_Area_8_11_4_1" localSheetId="1">#REF!</definedName>
    <definedName name="_351Excel_BuiltIn_Print_Area_8_11_4_1">#REF!</definedName>
    <definedName name="_352__123Graph_DCHART_9" localSheetId="0">#REF!</definedName>
    <definedName name="_352__123Graph_DCHART_9">#REF!</definedName>
    <definedName name="_352Excel_BuiltIn_Print_Area_8_18_10_1" localSheetId="0">#REF!</definedName>
    <definedName name="_352Excel_BuiltIn_Print_Area_8_18_10_1" localSheetId="1">#REF!</definedName>
    <definedName name="_352Excel_BuiltIn_Print_Area_8_18_10_1">#REF!</definedName>
    <definedName name="_353Excel_BuiltIn_Print_Area_8_18_4_1" localSheetId="0">#REF!</definedName>
    <definedName name="_353Excel_BuiltIn_Print_Area_8_18_4_1">#REF!</definedName>
    <definedName name="_354ggh_10_1" localSheetId="0">#REF!</definedName>
    <definedName name="_354ggh_10_1">#REF!</definedName>
    <definedName name="_355ggh_6_1" localSheetId="0">#REF!</definedName>
    <definedName name="_355ggh_6_1">#REF!</definedName>
    <definedName name="_356h_17_1_1">NA()</definedName>
    <definedName name="_357h_17_17_10_1" localSheetId="0">#REF!</definedName>
    <definedName name="_357h_17_17_10_1" localSheetId="1">#REF!</definedName>
    <definedName name="_357h_17_17_10_1">#REF!</definedName>
    <definedName name="_358h_17_17_4_1" localSheetId="0">#REF!</definedName>
    <definedName name="_358h_17_17_4_1">#REF!</definedName>
    <definedName name="_359h_17_4_1">NA()</definedName>
    <definedName name="_35AAAA_6_1">NA()</definedName>
    <definedName name="_36__123Graph_ACHART_4" localSheetId="0" hidden="1">#REF!</definedName>
    <definedName name="_36__123Graph_ACHART_4" localSheetId="1" hidden="1">#REF!</definedName>
    <definedName name="_36__123Graph_ACHART_4" hidden="1">#REF!</definedName>
    <definedName name="_36__123Graph_BCHART_18" localSheetId="0" hidden="1">#REF!</definedName>
    <definedName name="_36__123Graph_BCHART_18" hidden="1">#REF!</definedName>
    <definedName name="_36__123Graph_XCHART_112" localSheetId="0">#REF!</definedName>
    <definedName name="_36__123Graph_XCHART_112">#REF!</definedName>
    <definedName name="_36__123Graph_XCHART_9" localSheetId="0">#REF!</definedName>
    <definedName name="_36__123Graph_XCHART_9">#REF!</definedName>
    <definedName name="_36__FDSAUDITLINK__" localSheetId="0">{"fdsup://Directions/FactSet Auditing Viewer?action=AUDIT_VALUE&amp;DB=129&amp;ID1=609990&amp;VALUEID=01551&amp;SDATE=2006&amp;PERIODTYPE=ANN_STD&amp;window=popup_no_bar&amp;width=385&amp;height=120&amp;START_MAXIMIZED=FALSE&amp;creator=factset&amp;display_string=Audit"}</definedName>
    <definedName name="_36__FDSAUDITLINK__" localSheetId="1">{"fdsup://Directions/FactSet Auditing Viewer?action=AUDIT_VALUE&amp;DB=129&amp;ID1=609990&amp;VALUEID=01551&amp;SDATE=2006&amp;PERIODTYPE=ANN_STD&amp;window=popup_no_bar&amp;width=385&amp;height=120&amp;START_MAXIMIZED=FALSE&amp;creator=factset&amp;display_string=Audit"}</definedName>
    <definedName name="_36__FDSAUDITLINK__" localSheetId="7">{"fdsup://Directions/FactSet Auditing Viewer?action=AUDIT_VALUE&amp;DB=129&amp;ID1=609990&amp;VALUEID=01551&amp;SDATE=2006&amp;PERIODTYPE=ANN_STD&amp;window=popup_no_bar&amp;width=385&amp;height=120&amp;START_MAXIMIZED=FALSE&amp;creator=factset&amp;display_string=Audit"}</definedName>
    <definedName name="_36__FDSAUDITLINK__">{"fdsup://Directions/FactSet Auditing Viewer?action=AUDIT_VALUE&amp;DB=129&amp;ID1=609990&amp;VALUEID=01551&amp;SDATE=2006&amp;PERIODTYPE=ANN_STD&amp;window=popup_no_bar&amp;width=385&amp;height=120&amp;START_MAXIMIZED=FALSE&amp;creator=factset&amp;display_string=Audit"}</definedName>
    <definedName name="_360h_17_6_1">NA()</definedName>
    <definedName name="_361h_17_7_1">NA()</definedName>
    <definedName name="_362h_17_8_1">NA()</definedName>
    <definedName name="_363h_18_17_10_1" localSheetId="0">#REF!</definedName>
    <definedName name="_363h_18_17_10_1" localSheetId="1">#REF!</definedName>
    <definedName name="_363h_18_17_10_1">#REF!</definedName>
    <definedName name="_364h_18_17_4_1" localSheetId="0">#REF!</definedName>
    <definedName name="_364h_18_17_4_1">#REF!</definedName>
    <definedName name="_365h_18_6_1">NA()</definedName>
    <definedName name="_366h_18_7_1">NA()</definedName>
    <definedName name="_367h_18_8_1">NA()</definedName>
    <definedName name="_368h_19_17_10_1" localSheetId="0">#REF!</definedName>
    <definedName name="_368h_19_17_10_1" localSheetId="1">#REF!</definedName>
    <definedName name="_368h_19_17_10_1">#REF!</definedName>
    <definedName name="_369__FDSAUDITLINK__" localSheetId="0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369__FDSAUDITLINK__" localSheetId="1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369__FDSAUDITLINK__" localSheetId="7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369__FDSAUDITLINK__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369h_19_17_4_1" localSheetId="0">#REF!</definedName>
    <definedName name="_369h_19_17_4_1">#REF!</definedName>
    <definedName name="_36AAAA_7_1">NA()</definedName>
    <definedName name="_37__123Graph_BCHART_19" localSheetId="0" hidden="1">#REF!</definedName>
    <definedName name="_37__123Graph_BCHART_19" localSheetId="1" hidden="1">#REF!</definedName>
    <definedName name="_37__123Graph_BCHART_19" hidden="1">#REF!</definedName>
    <definedName name="_37__123Graph_XChart_1A" localSheetId="0">#REF!</definedName>
    <definedName name="_37__123Graph_XChart_1A">#REF!</definedName>
    <definedName name="_37__FDSAUDITLINK__" localSheetId="0">{"fdsup://Directions/FactSet Auditing Viewer?action=AUDIT_VALUE&amp;DB=129&amp;ID1=615262&amp;VALUEID=01551&amp;SDATE=2009&amp;PERIODTYPE=ANN_STD&amp;window=popup_no_bar&amp;width=385&amp;height=120&amp;START_MAXIMIZED=FALSE&amp;creator=factset&amp;display_string=Audit"}</definedName>
    <definedName name="_37__FDSAUDITLINK__" localSheetId="1">{"fdsup://Directions/FactSet Auditing Viewer?action=AUDIT_VALUE&amp;DB=129&amp;ID1=615262&amp;VALUEID=01551&amp;SDATE=2009&amp;PERIODTYPE=ANN_STD&amp;window=popup_no_bar&amp;width=385&amp;height=120&amp;START_MAXIMIZED=FALSE&amp;creator=factset&amp;display_string=Audit"}</definedName>
    <definedName name="_37__FDSAUDITLINK__" localSheetId="7">{"fdsup://Directions/FactSet Auditing Viewer?action=AUDIT_VALUE&amp;DB=129&amp;ID1=615262&amp;VALUEID=01551&amp;SDATE=2009&amp;PERIODTYPE=ANN_STD&amp;window=popup_no_bar&amp;width=385&amp;height=120&amp;START_MAXIMIZED=FALSE&amp;creator=factset&amp;display_string=Audit"}</definedName>
    <definedName name="_37__FDSAUDITLINK__">{"fdsup://Directions/FactSet Auditing Viewer?action=AUDIT_VALUE&amp;DB=129&amp;ID1=615262&amp;VALUEID=01551&amp;SDATE=2009&amp;PERIODTYPE=ANN_STD&amp;window=popup_no_bar&amp;width=385&amp;height=120&amp;START_MAXIMIZED=FALSE&amp;creator=factset&amp;display_string=Audit"}</definedName>
    <definedName name="_37_KMT12_1" localSheetId="0">#REF!</definedName>
    <definedName name="_37_KMT12_1" localSheetId="1">#REF!</definedName>
    <definedName name="_37_KMT12_1">#REF!</definedName>
    <definedName name="_37_THAØNH_TIEÀN" localSheetId="0">#REF!</definedName>
    <definedName name="_37_THAØNH_TIEÀN">#REF!</definedName>
    <definedName name="_370__FDSAUDITLINK__" localSheetId="0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370__FDSAUDITLINK__" localSheetId="1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370__FDSAUDITLINK__" localSheetId="7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370__FDSAUDITLINK__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370h_19_6_1">NA()</definedName>
    <definedName name="_371__FDSAUDITLINK__" localSheetId="0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371__FDSAUDITLINK__" localSheetId="1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371__FDSAUDITLINK__" localSheetId="7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371__FDSAUDITLINK__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371h_19_7_1">NA()</definedName>
    <definedName name="_372__FDSAUDITLINK__" localSheetId="0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372__FDSAUDITLINK__" localSheetId="1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372__FDSAUDITLINK__" localSheetId="7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372__FDSAUDITLINK__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372h_19_8_1">NA()</definedName>
    <definedName name="_373__FDSAUDITLINK__" localSheetId="0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373__FDSAUDITLINK__" localSheetId="1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373__FDSAUDITLINK__" localSheetId="7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373__FDSAUDITLINK__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373h_20_17_10_1" localSheetId="0">#REF!</definedName>
    <definedName name="_373h_20_17_10_1" localSheetId="1">#REF!</definedName>
    <definedName name="_373h_20_17_10_1">#REF!</definedName>
    <definedName name="_374__FDSAUDITLINK__" localSheetId="0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374__FDSAUDITLINK__" localSheetId="1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374__FDSAUDITLINK__" localSheetId="7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374__FDSAUDITLINK__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374h_20_17_4_1" localSheetId="0">#REF!</definedName>
    <definedName name="_374h_20_17_4_1" localSheetId="1">#REF!</definedName>
    <definedName name="_374h_20_17_4_1">#REF!</definedName>
    <definedName name="_375__FDSAUDITLINK__" localSheetId="0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375__FDSAUDITLINK__" localSheetId="1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375__FDSAUDITLINK__" localSheetId="7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375__FDSAUDITLINK__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375h_20_6_1">NA()</definedName>
    <definedName name="_376__123Graph_ECHART_3" localSheetId="0">#REF!</definedName>
    <definedName name="_376__123Graph_ECHART_3" localSheetId="1">#REF!</definedName>
    <definedName name="_376__123Graph_ECHART_3">#REF!</definedName>
    <definedName name="_376__FDSAUDITLINK__" localSheetId="0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376__FDSAUDITLINK__" localSheetId="1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376__FDSAUDITLINK__" localSheetId="7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376__FDSAUDITLINK__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376h_20_7_1">NA()</definedName>
    <definedName name="_377__FDSAUDITLINK__" localSheetId="0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377__FDSAUDITLINK__" localSheetId="1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377__FDSAUDITLINK__" localSheetId="7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377__FDSAUDITLINK__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377h_20_8_1">NA()</definedName>
    <definedName name="_378__FDSAUDITLINK__" localSheetId="0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378__FDSAUDITLINK__" localSheetId="1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378__FDSAUDITLINK__" localSheetId="7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378__FDSAUDITLINK__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378h_21_17_10_1" localSheetId="0">#REF!</definedName>
    <definedName name="_378h_21_17_10_1" localSheetId="1">#REF!</definedName>
    <definedName name="_378h_21_17_10_1">#REF!</definedName>
    <definedName name="_379__FDSAUDITLINK__" localSheetId="0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379__FDSAUDITLINK__" localSheetId="1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379__FDSAUDITLINK__" localSheetId="7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379__FDSAUDITLINK__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379h_21_17_4_1" localSheetId="0">#REF!</definedName>
    <definedName name="_379h_21_17_4_1" localSheetId="1">#REF!</definedName>
    <definedName name="_379h_21_17_4_1">#REF!</definedName>
    <definedName name="_37AAAA_8_1">NA()</definedName>
    <definedName name="_38__123Graph_ACHART_5" localSheetId="0" hidden="1">#REF!</definedName>
    <definedName name="_38__123Graph_ACHART_5" localSheetId="1" hidden="1">#REF!</definedName>
    <definedName name="_38__123Graph_ACHART_5" hidden="1">#REF!</definedName>
    <definedName name="_38__123Graph_XChart_2A" localSheetId="0">#REF!</definedName>
    <definedName name="_38__123Graph_XChart_2A">#REF!</definedName>
    <definedName name="_38__FDSAUDITLINK__" localSheetId="0">{"fdsup://Directions/FactSet Auditing Viewer?action=AUDIT_VALUE&amp;DB=129&amp;ID1=615262&amp;VALUEID=01551&amp;SDATE=2007&amp;PERIODTYPE=ANN_STD&amp;window=popup_no_bar&amp;width=385&amp;height=120&amp;START_MAXIMIZED=FALSE&amp;creator=factset&amp;display_string=Audit"}</definedName>
    <definedName name="_38__FDSAUDITLINK__" localSheetId="1">{"fdsup://Directions/FactSet Auditing Viewer?action=AUDIT_VALUE&amp;DB=129&amp;ID1=615262&amp;VALUEID=01551&amp;SDATE=2007&amp;PERIODTYPE=ANN_STD&amp;window=popup_no_bar&amp;width=385&amp;height=120&amp;START_MAXIMIZED=FALSE&amp;creator=factset&amp;display_string=Audit"}</definedName>
    <definedName name="_38__FDSAUDITLINK__" localSheetId="7">{"fdsup://Directions/FactSet Auditing Viewer?action=AUDIT_VALUE&amp;DB=129&amp;ID1=615262&amp;VALUEID=01551&amp;SDATE=2007&amp;PERIODTYPE=ANN_STD&amp;window=popup_no_bar&amp;width=385&amp;height=120&amp;START_MAXIMIZED=FALSE&amp;creator=factset&amp;display_string=Audit"}</definedName>
    <definedName name="_38__FDSAUDITLINK__">{"fdsup://Directions/FactSet Auditing Viewer?action=AUDIT_VALUE&amp;DB=129&amp;ID1=615262&amp;VALUEID=01551&amp;SDATE=2007&amp;PERIODTYPE=ANN_STD&amp;window=popup_no_bar&amp;width=385&amp;height=120&amp;START_MAXIMIZED=FALSE&amp;creator=factset&amp;display_string=Audit"}</definedName>
    <definedName name="_380__FDSAUDITLINK__" localSheetId="0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380__FDSAUDITLINK__" localSheetId="1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380__FDSAUDITLINK__" localSheetId="7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380__FDSAUDITLINK__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380h_21_6_1">NA()</definedName>
    <definedName name="_381__FDSAUDITLINK__" localSheetId="0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381__FDSAUDITLINK__" localSheetId="1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381__FDSAUDITLINK__" localSheetId="7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381__FDSAUDITLINK__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381h_21_7_1">NA()</definedName>
    <definedName name="_382__FDSAUDITLINK__" localSheetId="0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382__FDSAUDITLINK__" localSheetId="1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382__FDSAUDITLINK__" localSheetId="7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382__FDSAUDITLINK__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382h_21_8_1">NA()</definedName>
    <definedName name="_383__FDSAUDITLINK__" localSheetId="0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383__FDSAUDITLINK__" localSheetId="1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383__FDSAUDITLINK__" localSheetId="7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383__FDSAUDITLINK__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383h_6_1">NA()</definedName>
    <definedName name="_384__FDSAUDITLINK__" localSheetId="0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384__FDSAUDITLINK__" localSheetId="1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384__FDSAUDITLINK__" localSheetId="7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384__FDSAUDITLINK__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384h_7_1">NA()</definedName>
    <definedName name="_385__FDSAUDITLINK__" localSheetId="0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385__FDSAUDITLINK__" localSheetId="1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385__FDSAUDITLINK__" localSheetId="7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385__FDSAUDITLINK__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385h_8_1">NA()</definedName>
    <definedName name="_386__FDSAUDITLINK__" localSheetId="0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386__FDSAUDITLINK__" localSheetId="1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386__FDSAUDITLINK__" localSheetId="7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386__FDSAUDITLINK__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386harga_6_1">NA()</definedName>
    <definedName name="_387__FDSAUDITLINK__" localSheetId="0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387__FDSAUDITLINK__" localSheetId="1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387__FDSAUDITLINK__" localSheetId="7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387__FDSAUDITLINK__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387harga_7_1">NA()</definedName>
    <definedName name="_388__FDSAUDITLINK__" localSheetId="0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388__FDSAUDITLINK__" localSheetId="1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388__FDSAUDITLINK__" localSheetId="7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388__FDSAUDITLINK__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388harga_8_1">NA()</definedName>
    <definedName name="_389__FDSAUDITLINK__" localSheetId="0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389__FDSAUDITLINK__" localSheetId="1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389__FDSAUDITLINK__" localSheetId="7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389__FDSAUDITLINK__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389hitung_6_1">NA()</definedName>
    <definedName name="_38Arial_17_1_1">NA()</definedName>
    <definedName name="_38TRÒ_GIAÙ">#REF!</definedName>
    <definedName name="_38TRÒ_GIAÙ__VAT" localSheetId="0">#REF!</definedName>
    <definedName name="_38TRÒ_GIAÙ__VAT" localSheetId="1">#REF!</definedName>
    <definedName name="_38TRÒ_GIAÙ__VAT">#REF!</definedName>
    <definedName name="_39__123Graph_CCHART_9" localSheetId="0">#REF!</definedName>
    <definedName name="_39__123Graph_CCHART_9">#REF!</definedName>
    <definedName name="_39__123Graph_XCHART_30" localSheetId="0">#REF!</definedName>
    <definedName name="_39__123Graph_XCHART_30">#REF!</definedName>
    <definedName name="_39__FDSAUDITLINK__" localSheetId="0">{"fdsup://Directions/FactSet Auditing Viewer?action=AUDIT_VALUE&amp;DB=129&amp;ID1=615262&amp;VALUEID=01001&amp;SDATE=2009&amp;PERIODTYPE=ANN_STD&amp;window=popup_no_bar&amp;width=385&amp;height=120&amp;START_MAXIMIZED=FALSE&amp;creator=factset&amp;display_string=Audit"}</definedName>
    <definedName name="_39__FDSAUDITLINK__" localSheetId="1">{"fdsup://Directions/FactSet Auditing Viewer?action=AUDIT_VALUE&amp;DB=129&amp;ID1=615262&amp;VALUEID=01001&amp;SDATE=2009&amp;PERIODTYPE=ANN_STD&amp;window=popup_no_bar&amp;width=385&amp;height=120&amp;START_MAXIMIZED=FALSE&amp;creator=factset&amp;display_string=Audit"}</definedName>
    <definedName name="_39__FDSAUDITLINK__" localSheetId="7">{"fdsup://Directions/FactSet Auditing Viewer?action=AUDIT_VALUE&amp;DB=129&amp;ID1=615262&amp;VALUEID=01001&amp;SDATE=2009&amp;PERIODTYPE=ANN_STD&amp;window=popup_no_bar&amp;width=385&amp;height=120&amp;START_MAXIMIZED=FALSE&amp;creator=factset&amp;display_string=Audit"}</definedName>
    <definedName name="_39__FDSAUDITLINK__">{"fdsup://Directions/FactSet Auditing Viewer?action=AUDIT_VALUE&amp;DB=129&amp;ID1=615262&amp;VALUEID=01001&amp;SDATE=2009&amp;PERIODTYPE=ANN_STD&amp;window=popup_no_bar&amp;width=385&amp;height=120&amp;START_MAXIMIZED=FALSE&amp;creator=factset&amp;display_string=Audit"}</definedName>
    <definedName name="_39_KMT13_1" localSheetId="0">#REF!</definedName>
    <definedName name="_39_KMT13_1" localSheetId="1">#REF!</definedName>
    <definedName name="_39_KMT13_1">#REF!</definedName>
    <definedName name="_390__FDSAUDITLINK__" localSheetId="0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390__FDSAUDITLINK__" localSheetId="1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390__FDSAUDITLINK__" localSheetId="7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390__FDSAUDITLINK__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390hitung_7_1">NA()</definedName>
    <definedName name="_391__FDSAUDITLINK__" localSheetId="0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391__FDSAUDITLINK__" localSheetId="1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391__FDSAUDITLINK__" localSheetId="7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391__FDSAUDITLINK__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391hitung_8_1">NA()</definedName>
    <definedName name="_392__FDSAUDITLINK__" localSheetId="0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392__FDSAUDITLINK__" localSheetId="1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392__FDSAUDITLINK__" localSheetId="7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392__FDSAUDITLINK__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392kategoria_6_1">NA()</definedName>
    <definedName name="_393__FDSAUDITLINK__" localSheetId="0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393__FDSAUDITLINK__" localSheetId="1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393__FDSAUDITLINK__" localSheetId="7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393__FDSAUDITLINK__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393kategoria_7_1">NA()</definedName>
    <definedName name="_394__FDSAUDITLINK__" localSheetId="0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394__FDSAUDITLINK__" localSheetId="1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394__FDSAUDITLINK__" localSheetId="7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394__FDSAUDITLINK__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394kategoria_8_1">NA()</definedName>
    <definedName name="_395__FDSAUDITLINK__" localSheetId="0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395__FDSAUDITLINK__" localSheetId="1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395__FDSAUDITLINK__" localSheetId="7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395__FDSAUDITLINK__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395kategorib_6_1">NA()</definedName>
    <definedName name="_396__FDSAUDITLINK__" localSheetId="0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396__FDSAUDITLINK__" localSheetId="1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396__FDSAUDITLINK__" localSheetId="7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396__FDSAUDITLINK__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396kategorib_7_1">NA()</definedName>
    <definedName name="_397__FDSAUDITLINK__" localSheetId="0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397__FDSAUDITLINK__" localSheetId="1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397__FDSAUDITLINK__" localSheetId="7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397__FDSAUDITLINK__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397kategorib_8_1">NA()</definedName>
    <definedName name="_398__FDSAUDITLINK__" localSheetId="0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398__FDSAUDITLINK__" localSheetId="1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398__FDSAUDITLINK__" localSheetId="7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398__FDSAUDITLINK__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398Par_17_1_1">NA()</definedName>
    <definedName name="_399__FDSAUDITLINK__" localSheetId="0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399__FDSAUDITLINK__" localSheetId="1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399__FDSAUDITLINK__" localSheetId="7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399__FDSAUDITLINK__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399Par_17_17_10_1" localSheetId="0">#REF!</definedName>
    <definedName name="_399Par_17_17_10_1" localSheetId="1">#REF!</definedName>
    <definedName name="_399Par_17_17_10_1">#REF!</definedName>
    <definedName name="_39Arial_17_17_10_1" localSheetId="0">#REF!</definedName>
    <definedName name="_39Arial_17_17_10_1" localSheetId="1">#REF!</definedName>
    <definedName name="_39Arial_17_17_10_1">#REF!</definedName>
    <definedName name="_3Excel_BuiltIn_Print_Area_1" localSheetId="0">#REF!</definedName>
    <definedName name="_3Excel_BuiltIn_Print_Area_1" localSheetId="1">#REF!</definedName>
    <definedName name="_3Excel_BuiltIn_Print_Area_1">#REF!</definedName>
    <definedName name="_3Excel_BuiltIn_Print_Area_6_1" localSheetId="0">#REF!</definedName>
    <definedName name="_3Excel_BuiltIn_Print_Area_6_1">#REF!</definedName>
    <definedName name="_3MAÕ_HAØNG" localSheetId="0">#REF!</definedName>
    <definedName name="_3MAÕ_HAØNG">#REF!</definedName>
    <definedName name="_3MAÕ_SOÁ_THUEÁ" localSheetId="0">#REF!</definedName>
    <definedName name="_3MAÕ_SOÁ_THUEÁ">#REF!</definedName>
    <definedName name="_3N" localSheetId="0">#REF!</definedName>
    <definedName name="_3N">#REF!</definedName>
    <definedName name="_4" localSheetId="0">#REF!</definedName>
    <definedName name="_4">#REF!</definedName>
    <definedName name="_4.1" localSheetId="0">#REF!</definedName>
    <definedName name="_4.1">#REF!</definedName>
    <definedName name="_4_??" localSheetId="0">BlankMacro1</definedName>
    <definedName name="_4_??" localSheetId="4">BlankMacro1</definedName>
    <definedName name="_4_??" localSheetId="1">BlankMacro1</definedName>
    <definedName name="_4_??" localSheetId="7">BlankMacro1</definedName>
    <definedName name="_4_??">BlankMacro1</definedName>
    <definedName name="_4_??????" localSheetId="0">#REF!</definedName>
    <definedName name="_4_??????" localSheetId="1">#REF!</definedName>
    <definedName name="_4_??????" localSheetId="7">#REF!</definedName>
    <definedName name="_4_??????">#REF!</definedName>
    <definedName name="_4___123Graph_BCHART_4" localSheetId="0">#REF!</definedName>
    <definedName name="_4___123Graph_BCHART_4">#REF!</definedName>
    <definedName name="_4___Excel_BuiltIn_Print_Area_1" localSheetId="0">#REF!</definedName>
    <definedName name="_4___Excel_BuiltIn_Print_Area_1">#REF!</definedName>
    <definedName name="_4___Excel_BuiltIn_Print_Area_2_1_1_1" localSheetId="0">#REF!</definedName>
    <definedName name="_4___Excel_BuiltIn_Print_Area_2_1_1_1">#REF!</definedName>
    <definedName name="_4__123Graph_ACHART_10" localSheetId="0" hidden="1">#REF!</definedName>
    <definedName name="_4__123Graph_ACHART_10" hidden="1">#REF!</definedName>
    <definedName name="_4__123Graph_ACHART_12" localSheetId="0" hidden="1">#REF!</definedName>
    <definedName name="_4__123Graph_ACHART_12" hidden="1">#REF!</definedName>
    <definedName name="_4__123Graph_ACHART_2" localSheetId="0">#REF!</definedName>
    <definedName name="_4__123Graph_ACHART_2">#REF!</definedName>
    <definedName name="_4__123Graph_ACHART_9" localSheetId="0">#REF!</definedName>
    <definedName name="_4__123Graph_ACHART_9">#REF!</definedName>
    <definedName name="_4__123Graph_Aｸﾞﾗﾌ_4" localSheetId="0">#REF!</definedName>
    <definedName name="_4__123Graph_Aｸﾞﾗﾌ_4">#REF!</definedName>
    <definedName name="_4__123Graph_BCHART_1" localSheetId="0">#REF!</definedName>
    <definedName name="_4__123Graph_BCHART_1">#REF!</definedName>
    <definedName name="_4__FDSAUDITLINK__" localSheetId="0">{"fdsup://Directions/FactSet Auditing Viewer?action=AUDIT_VALUE&amp;DB=129&amp;ID1=666076&amp;VALUEID=01551&amp;SDATE=2006&amp;PERIODTYPE=ANN_STD&amp;window=popup_no_bar&amp;width=385&amp;height=120&amp;START_MAXIMIZED=FALSE&amp;creator=factset&amp;display_string=Audit"}</definedName>
    <definedName name="_4__FDSAUDITLINK__" localSheetId="1">{"fdsup://Directions/FactSet Auditing Viewer?action=AUDIT_VALUE&amp;DB=129&amp;ID1=666076&amp;VALUEID=01551&amp;SDATE=2006&amp;PERIODTYPE=ANN_STD&amp;window=popup_no_bar&amp;width=385&amp;height=120&amp;START_MAXIMIZED=FALSE&amp;creator=factset&amp;display_string=Audit"}</definedName>
    <definedName name="_4__FDSAUDITLINK__" localSheetId="7">{"fdsup://Directions/FactSet Auditing Viewer?action=AUDIT_VALUE&amp;DB=129&amp;ID1=666076&amp;VALUEID=01551&amp;SDATE=2006&amp;PERIODTYPE=ANN_STD&amp;window=popup_no_bar&amp;width=385&amp;height=120&amp;START_MAXIMIZED=FALSE&amp;creator=factset&amp;display_string=Audit"}</definedName>
    <definedName name="_4__FDSAUDITLINK__">{"fdsup://Directions/FactSet Auditing Viewer?action=AUDIT_VALUE&amp;DB=129&amp;ID1=666076&amp;VALUEID=01551&amp;SDATE=2006&amp;PERIODTYPE=ANN_STD&amp;window=popup_no_bar&amp;width=385&amp;height=120&amp;START_MAXIMIZED=FALSE&amp;creator=factset&amp;display_string=Audit"}</definedName>
    <definedName name="_4_Excel_BuiltIn_Print_Area_1_1">NA()</definedName>
    <definedName name="_4_FDSAUITLINK__2" localSheetId="0">{"fdsup://directions/FAT Viewer?action=UPDATE&amp;creator=factset&amp;DYN_ARGS=TRUE&amp;DOC_NAME=FAT:FQL_AUDITING_CLIENT_TEMPLATE.FAT&amp;display_string=Audit&amp;VAR:KEY=NUDYNCFIDK&amp;VAR:QUERY=RkZfTkVUX0RFQlQoUVRSLDAsLCwsVVNEKQ==&amp;WINDOW=FIRST_POPUP&amp;HEIGHT=450&amp;WIDTH=450&amp;START_MA","XIMIZED=FALSE&amp;VAR:CALENDAR=FIVEDAY&amp;VAR:SYMBOL=244097&amp;VAR:INDEX=0"}</definedName>
    <definedName name="_4_FDSAUITLINK__2" localSheetId="1">{"fdsup://directions/FAT Viewer?action=UPDATE&amp;creator=factset&amp;DYN_ARGS=TRUE&amp;DOC_NAME=FAT:FQL_AUDITING_CLIENT_TEMPLATE.FAT&amp;display_string=Audit&amp;VAR:KEY=NUDYNCFIDK&amp;VAR:QUERY=RkZfTkVUX0RFQlQoUVRSLDAsLCwsVVNEKQ==&amp;WINDOW=FIRST_POPUP&amp;HEIGHT=450&amp;WIDTH=450&amp;START_MA","XIMIZED=FALSE&amp;VAR:CALENDAR=FIVEDAY&amp;VAR:SYMBOL=244097&amp;VAR:INDEX=0"}</definedName>
    <definedName name="_4_FDSAUITLINK__2" localSheetId="7">{"fdsup://directions/FAT Viewer?action=UPDATE&amp;creator=factset&amp;DYN_ARGS=TRUE&amp;DOC_NAME=FAT:FQL_AUDITING_CLIENT_TEMPLATE.FAT&amp;display_string=Audit&amp;VAR:KEY=NUDYNCFIDK&amp;VAR:QUERY=RkZfTkVUX0RFQlQoUVRSLDAsLCwsVVNEKQ==&amp;WINDOW=FIRST_POPUP&amp;HEIGHT=450&amp;WIDTH=450&amp;START_MA","XIMIZED=FALSE&amp;VAR:CALENDAR=FIVEDAY&amp;VAR:SYMBOL=244097&amp;VAR:INDEX=0"}</definedName>
    <definedName name="_4_FDSAUITLINK__2">{"fdsup://directions/FAT Viewer?action=UPDATE&amp;creator=factset&amp;DYN_ARGS=TRUE&amp;DOC_NAME=FAT:FQL_AUDITING_CLIENT_TEMPLATE.FAT&amp;display_string=Audit&amp;VAR:KEY=NUDYNCFIDK&amp;VAR:QUERY=RkZfTkVUX0RFQlQoUVRSLDAsLCwsVVNEKQ==&amp;WINDOW=FIRST_POPUP&amp;HEIGHT=450&amp;WIDTH=450&amp;START_MA","XIMIZED=FALSE&amp;VAR:CALENDAR=FIVEDAY&amp;VAR:SYMBOL=244097&amp;VAR:INDEX=0"}</definedName>
    <definedName name="_40__123Graph_ACHART_6" localSheetId="0" hidden="1">#REF!</definedName>
    <definedName name="_40__123Graph_ACHART_6" localSheetId="1" hidden="1">#REF!</definedName>
    <definedName name="_40__123Graph_ACHART_6" hidden="1">#REF!</definedName>
    <definedName name="_40__123Graph_XCHART_3" localSheetId="0">#REF!</definedName>
    <definedName name="_40__123Graph_XCHART_3">#REF!</definedName>
    <definedName name="_40__FDSAUDITLINK__" localSheetId="0">{"fdsup://Directions/FactSet Auditing Viewer?action=AUDIT_VALUE&amp;DB=129&amp;ID1=615262&amp;VALUEID=01001&amp;SDATE=2007&amp;PERIODTYPE=ANN_STD&amp;window=popup_no_bar&amp;width=385&amp;height=120&amp;START_MAXIMIZED=FALSE&amp;creator=factset&amp;display_string=Audit"}</definedName>
    <definedName name="_40__FDSAUDITLINK__" localSheetId="1">{"fdsup://Directions/FactSet Auditing Viewer?action=AUDIT_VALUE&amp;DB=129&amp;ID1=615262&amp;VALUEID=01001&amp;SDATE=2007&amp;PERIODTYPE=ANN_STD&amp;window=popup_no_bar&amp;width=385&amp;height=120&amp;START_MAXIMIZED=FALSE&amp;creator=factset&amp;display_string=Audit"}</definedName>
    <definedName name="_40__FDSAUDITLINK__" localSheetId="7">{"fdsup://Directions/FactSet Auditing Viewer?action=AUDIT_VALUE&amp;DB=129&amp;ID1=615262&amp;VALUEID=01001&amp;SDATE=2007&amp;PERIODTYPE=ANN_STD&amp;window=popup_no_bar&amp;width=385&amp;height=120&amp;START_MAXIMIZED=FALSE&amp;creator=factset&amp;display_string=Audit"}</definedName>
    <definedName name="_40__FDSAUDITLINK__">{"fdsup://Directions/FactSet Auditing Viewer?action=AUDIT_VALUE&amp;DB=129&amp;ID1=615262&amp;VALUEID=01001&amp;SDATE=2007&amp;PERIODTYPE=ANN_STD&amp;window=popup_no_bar&amp;width=385&amp;height=120&amp;START_MAXIMIZED=FALSE&amp;creator=factset&amp;display_string=Audit"}</definedName>
    <definedName name="_400__FDSAUDITLINK__" localSheetId="0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400__FDSAUDITLINK__" localSheetId="1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400__FDSAUDITLINK__" localSheetId="7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400__FDSAUDITLINK__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400Par_17_17_4_1" localSheetId="0">#REF!</definedName>
    <definedName name="_400Par_17_17_4_1" localSheetId="1">#REF!</definedName>
    <definedName name="_400Par_17_17_4_1">#REF!</definedName>
    <definedName name="_401__FDSAUDITLINK__" localSheetId="0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401__FDSAUDITLINK__" localSheetId="1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401__FDSAUDITLINK__" localSheetId="7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401__FDSAUDITLINK__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401Par_17_6_1">NA()</definedName>
    <definedName name="_402__FDSAUDITLINK__" localSheetId="0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402__FDSAUDITLINK__" localSheetId="1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402__FDSAUDITLINK__" localSheetId="7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402__FDSAUDITLINK__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402Par_17_8_1">NA()</definedName>
    <definedName name="_403__FDSAUDITLINK__" localSheetId="0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03__FDSAUDITLINK__" localSheetId="1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03__FDSAUDITLINK__" localSheetId="7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03__FDSAUDITLINK__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03Par_18_17_10_1" localSheetId="0">#REF!</definedName>
    <definedName name="_403Par_18_17_10_1" localSheetId="1">#REF!</definedName>
    <definedName name="_403Par_18_17_10_1">#REF!</definedName>
    <definedName name="_404__FDSAUDITLINK__" localSheetId="0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04__FDSAUDITLINK__" localSheetId="1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04__FDSAUDITLINK__" localSheetId="7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04__FDSAUDITLINK__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04Par_18_17_4_1" localSheetId="0">#REF!</definedName>
    <definedName name="_404Par_18_17_4_1" localSheetId="1">#REF!</definedName>
    <definedName name="_404Par_18_17_4_1">#REF!</definedName>
    <definedName name="_405__FDSAUDITLINK__" localSheetId="0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405__FDSAUDITLINK__" localSheetId="1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405__FDSAUDITLINK__" localSheetId="7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405__FDSAUDITLINK__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405Par_18_6_1">NA()</definedName>
    <definedName name="_406__FDSAUDITLINK__" localSheetId="0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06__FDSAUDITLINK__" localSheetId="1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06__FDSAUDITLINK__" localSheetId="7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06__FDSAUDITLINK__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06Par_18_7_1">NA()</definedName>
    <definedName name="_407__FDSAUDITLINK__" localSheetId="0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07__FDSAUDITLINK__" localSheetId="1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07__FDSAUDITLINK__" localSheetId="7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07__FDSAUDITLINK__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07Par_18_8_1">NA()</definedName>
    <definedName name="_408__FDSAUDITLINK__" localSheetId="0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408__FDSAUDITLINK__" localSheetId="1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408__FDSAUDITLINK__" localSheetId="7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408__FDSAUDITLINK__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408Par_19_17_10_1" localSheetId="0">#REF!</definedName>
    <definedName name="_408Par_19_17_10_1" localSheetId="1">#REF!</definedName>
    <definedName name="_408Par_19_17_10_1">#REF!</definedName>
    <definedName name="_409__FDSAUDITLINK__" localSheetId="0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09__FDSAUDITLINK__" localSheetId="1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09__FDSAUDITLINK__" localSheetId="7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09__FDSAUDITLINK__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09Par_19_17_4_1" localSheetId="0">#REF!</definedName>
    <definedName name="_409Par_19_17_4_1">#REF!</definedName>
    <definedName name="_40Arial_17_17_4_1" localSheetId="0">#REF!</definedName>
    <definedName name="_40Arial_17_17_4_1">#REF!</definedName>
    <definedName name="_41__FDSAUDITLINK__" localSheetId="0">{"fdsup://Directions/FactSet Auditing Viewer?action=AUDIT_VALUE&amp;DB=129&amp;ID1=615262&amp;VALUEID=02001&amp;SDATE=2009&amp;PERIODTYPE=ANN_STD&amp;window=popup_no_bar&amp;width=385&amp;height=120&amp;START_MAXIMIZED=FALSE&amp;creator=factset&amp;display_string=Audit"}</definedName>
    <definedName name="_41__FDSAUDITLINK__" localSheetId="1">{"fdsup://Directions/FactSet Auditing Viewer?action=AUDIT_VALUE&amp;DB=129&amp;ID1=615262&amp;VALUEID=02001&amp;SDATE=2009&amp;PERIODTYPE=ANN_STD&amp;window=popup_no_bar&amp;width=385&amp;height=120&amp;START_MAXIMIZED=FALSE&amp;creator=factset&amp;display_string=Audit"}</definedName>
    <definedName name="_41__FDSAUDITLINK__" localSheetId="7">{"fdsup://Directions/FactSet Auditing Viewer?action=AUDIT_VALUE&amp;DB=129&amp;ID1=615262&amp;VALUEID=02001&amp;SDATE=2009&amp;PERIODTYPE=ANN_STD&amp;window=popup_no_bar&amp;width=385&amp;height=120&amp;START_MAXIMIZED=FALSE&amp;creator=factset&amp;display_string=Audit"}</definedName>
    <definedName name="_41__FDSAUDITLINK__">{"fdsup://Directions/FactSet Auditing Viewer?action=AUDIT_VALUE&amp;DB=129&amp;ID1=615262&amp;VALUEID=02001&amp;SDATE=2009&amp;PERIODTYPE=ANN_STD&amp;window=popup_no_bar&amp;width=385&amp;height=120&amp;START_MAXIMIZED=FALSE&amp;creator=factset&amp;display_string=Audit"}</definedName>
    <definedName name="_41_KMT19_1" localSheetId="0">#REF!</definedName>
    <definedName name="_41_KMT19_1" localSheetId="1">#REF!</definedName>
    <definedName name="_41_KMT19_1">#REF!</definedName>
    <definedName name="_410__FDSAUDITLINK__" localSheetId="0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410__FDSAUDITLINK__" localSheetId="1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410__FDSAUDITLINK__" localSheetId="7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410__FDSAUDITLINK__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410Par_19_6_1">NA()</definedName>
    <definedName name="_411__FDSAUDITLINK__" localSheetId="0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411__FDSAUDITLINK__" localSheetId="1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411__FDSAUDITLINK__" localSheetId="7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411__FDSAUDITLINK__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411Par_19_7_1">NA()</definedName>
    <definedName name="_412__FDSAUDITLINK__" localSheetId="0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412__FDSAUDITLINK__" localSheetId="1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412__FDSAUDITLINK__" localSheetId="7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412__FDSAUDITLINK__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412Par_19_8_1">NA()</definedName>
    <definedName name="_413">#REF!</definedName>
    <definedName name="_413__FDSAUDITLINK__" localSheetId="0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413__FDSAUDITLINK__" localSheetId="1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413__FDSAUDITLINK__" localSheetId="7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413__FDSAUDITLINK__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413Par_20_17_10_1" localSheetId="0">#REF!</definedName>
    <definedName name="_413Par_20_17_10_1" localSheetId="1">#REF!</definedName>
    <definedName name="_413Par_20_17_10_1">#REF!</definedName>
    <definedName name="_414" localSheetId="0">#REF!</definedName>
    <definedName name="_414">#REF!</definedName>
    <definedName name="_414__123Graph_XCHART_3" localSheetId="0">#REF!</definedName>
    <definedName name="_414__123Graph_XCHART_3">#REF!</definedName>
    <definedName name="_414__FDSAUDITLINK__" localSheetId="0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14__FDSAUDITLINK__" localSheetId="1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14__FDSAUDITLINK__" localSheetId="7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14__FDSAUDITLINK__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14Par_20_17_4_1" localSheetId="0">#REF!</definedName>
    <definedName name="_414Par_20_17_4_1" localSheetId="1">#REF!</definedName>
    <definedName name="_414Par_20_17_4_1">#REF!</definedName>
    <definedName name="_415" localSheetId="0">#REF!</definedName>
    <definedName name="_415">#REF!</definedName>
    <definedName name="_415__FDSAUDITLINK__" localSheetId="0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415__FDSAUDITLINK__" localSheetId="1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415__FDSAUDITLINK__" localSheetId="7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415__FDSAUDITLINK__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415Par_20_6_1">NA()</definedName>
    <definedName name="_416__FDSAUDITLINK__" localSheetId="0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416__FDSAUDITLINK__" localSheetId="1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416__FDSAUDITLINK__" localSheetId="7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416__FDSAUDITLINK__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416Par_20_7_1">NA()</definedName>
    <definedName name="_417__FDSAUDITLINK__" localSheetId="0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417__FDSAUDITLINK__" localSheetId="1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417__FDSAUDITLINK__" localSheetId="7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417__FDSAUDITLINK__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417Par_20_8_1">NA()</definedName>
    <definedName name="_418__FDSAUDITLINK__" localSheetId="0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418__FDSAUDITLINK__" localSheetId="1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418__FDSAUDITLINK__" localSheetId="7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418__FDSAUDITLINK__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418Par_21_17_10_1" localSheetId="0">#REF!</definedName>
    <definedName name="_418Par_21_17_10_1" localSheetId="1">#REF!</definedName>
    <definedName name="_418Par_21_17_10_1">#REF!</definedName>
    <definedName name="_419__FDSAUDITLINK__" localSheetId="0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419__FDSAUDITLINK__" localSheetId="1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419__FDSAUDITLINK__" localSheetId="7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419__FDSAUDITLINK__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419Par_21_17_4_1" localSheetId="0">#REF!</definedName>
    <definedName name="_419Par_21_17_4_1" localSheetId="1">#REF!</definedName>
    <definedName name="_419Par_21_17_4_1">#REF!</definedName>
    <definedName name="_41Arial_17_4_1">NA()</definedName>
    <definedName name="_42__123Graph_ACHART_7" localSheetId="0" hidden="1">#REF!</definedName>
    <definedName name="_42__123Graph_ACHART_7" localSheetId="1" hidden="1">#REF!</definedName>
    <definedName name="_42__123Graph_ACHART_7" hidden="1">#REF!</definedName>
    <definedName name="_42__123Graph_BCHART_2" localSheetId="0" hidden="1">#REF!</definedName>
    <definedName name="_42__123Graph_BCHART_2" hidden="1">#REF!</definedName>
    <definedName name="_42__FDSAUDITLINK__" localSheetId="0">{"fdsup://Directions/FactSet Auditing Viewer?action=AUDIT_VALUE&amp;DB=129&amp;ID1=B09QQ1&amp;VALUEID=01551&amp;SDATE=2009&amp;PERIODTYPE=ANN_STD&amp;window=popup_no_bar&amp;width=385&amp;height=120&amp;START_MAXIMIZED=FALSE&amp;creator=factset&amp;display_string=Audit"}</definedName>
    <definedName name="_42__FDSAUDITLINK__" localSheetId="1">{"fdsup://Directions/FactSet Auditing Viewer?action=AUDIT_VALUE&amp;DB=129&amp;ID1=B09QQ1&amp;VALUEID=01551&amp;SDATE=2009&amp;PERIODTYPE=ANN_STD&amp;window=popup_no_bar&amp;width=385&amp;height=120&amp;START_MAXIMIZED=FALSE&amp;creator=factset&amp;display_string=Audit"}</definedName>
    <definedName name="_42__FDSAUDITLINK__" localSheetId="7">{"fdsup://Directions/FactSet Auditing Viewer?action=AUDIT_VALUE&amp;DB=129&amp;ID1=B09QQ1&amp;VALUEID=01551&amp;SDATE=2009&amp;PERIODTYPE=ANN_STD&amp;window=popup_no_bar&amp;width=385&amp;height=120&amp;START_MAXIMIZED=FALSE&amp;creator=factset&amp;display_string=Audit"}</definedName>
    <definedName name="_42__FDSAUDITLINK__">{"fdsup://Directions/FactSet Auditing Viewer?action=AUDIT_VALUE&amp;DB=129&amp;ID1=B09QQ1&amp;VALUEID=01551&amp;SDATE=2009&amp;PERIODTYPE=ANN_STD&amp;window=popup_no_bar&amp;width=385&amp;height=120&amp;START_MAXIMIZED=FALSE&amp;creator=factset&amp;display_string=Audit"}</definedName>
    <definedName name="_42_TRÒ_GIAÙ">#REF!</definedName>
    <definedName name="_420__FDSAUDITLINK__" localSheetId="0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420__FDSAUDITLINK__" localSheetId="1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420__FDSAUDITLINK__" localSheetId="7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420__FDSAUDITLINK__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420Par_21_6_1">NA()</definedName>
    <definedName name="_421__FDSAUDITLINK__" localSheetId="0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421__FDSAUDITLINK__" localSheetId="1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421__FDSAUDITLINK__" localSheetId="7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421__FDSAUDITLINK__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421Par_21_7_1">NA()</definedName>
    <definedName name="_422__FDSAUDITLINK__" localSheetId="0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422__FDSAUDITLINK__" localSheetId="1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422__FDSAUDITLINK__" localSheetId="7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422__FDSAUDITLINK__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422Par_21_8_1">NA()</definedName>
    <definedName name="_423__FDSAUDITLINK__" localSheetId="0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423__FDSAUDITLINK__" localSheetId="1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423__FDSAUDITLINK__" localSheetId="7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423__FDSAUDITLINK__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423Par_6_1">NA()</definedName>
    <definedName name="_424__FDSAUDITLINK__" localSheetId="0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424__FDSAUDITLINK__" localSheetId="1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424__FDSAUDITLINK__" localSheetId="7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424__FDSAUDITLINK__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424Par_7_1">NA()</definedName>
    <definedName name="_425__FDSAUDITLINK__" localSheetId="0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425__FDSAUDITLINK__" localSheetId="1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425__FDSAUDITLINK__" localSheetId="7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425__FDSAUDITLINK__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425Par_8_1">NA()</definedName>
    <definedName name="_426__FDSAUDITLINK__" localSheetId="0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426__FDSAUDITLINK__" localSheetId="1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426__FDSAUDITLINK__" localSheetId="7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426__FDSAUDITLINK__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426PRINT_AREA_MI_17_10_1" localSheetId="0">#REF!</definedName>
    <definedName name="_426PRINT_AREA_MI_17_10_1">#REF!</definedName>
    <definedName name="_427__FDSAUDITLINK__" localSheetId="0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27__FDSAUDITLINK__" localSheetId="1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27__FDSAUDITLINK__" localSheetId="7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27__FDSAUDITLINK__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27PRINT_AREA_MI_17_4_1" localSheetId="0">#REF!</definedName>
    <definedName name="_427PRINT_AREA_MI_17_4_1">#REF!</definedName>
    <definedName name="_428__FDSAUDITLINK__" localSheetId="0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428__FDSAUDITLINK__" localSheetId="1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428__FDSAUDITLINK__" localSheetId="7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428__FDSAUDITLINK__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428PRINT_AREA_MI_6_1">NA()</definedName>
    <definedName name="_429__FDSAUDITLINK__" localSheetId="0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29__FDSAUDITLINK__" localSheetId="1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29__FDSAUDITLINK__" localSheetId="7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29__FDSAUDITLINK__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29PRINT_AREA_MI_7_1">NA()</definedName>
    <definedName name="_42Arial_17_6_1">NA()</definedName>
    <definedName name="_42TRÒ_GIAÙ__VAT">#REF!</definedName>
    <definedName name="_43__123Graph_BCHART_20" localSheetId="0" hidden="1">#REF!</definedName>
    <definedName name="_43__123Graph_BCHART_20" localSheetId="1" hidden="1">#REF!</definedName>
    <definedName name="_43__123Graph_BCHART_20" hidden="1">#REF!</definedName>
    <definedName name="_43__FDSAUDITLINK__" localSheetId="0">{"fdsup://Directions/FactSet Auditing Viewer?action=AUDIT_VALUE&amp;DB=129&amp;ID1=B09QQ1&amp;VALUEID=01551&amp;SDATE=2008&amp;PERIODTYPE=ANN_STD&amp;window=popup_no_bar&amp;width=385&amp;height=120&amp;START_MAXIMIZED=FALSE&amp;creator=factset&amp;display_string=Audit"}</definedName>
    <definedName name="_43__FDSAUDITLINK__" localSheetId="1">{"fdsup://Directions/FactSet Auditing Viewer?action=AUDIT_VALUE&amp;DB=129&amp;ID1=B09QQ1&amp;VALUEID=01551&amp;SDATE=2008&amp;PERIODTYPE=ANN_STD&amp;window=popup_no_bar&amp;width=385&amp;height=120&amp;START_MAXIMIZED=FALSE&amp;creator=factset&amp;display_string=Audit"}</definedName>
    <definedName name="_43__FDSAUDITLINK__" localSheetId="7">{"fdsup://Directions/FactSet Auditing Viewer?action=AUDIT_VALUE&amp;DB=129&amp;ID1=B09QQ1&amp;VALUEID=01551&amp;SDATE=2008&amp;PERIODTYPE=ANN_STD&amp;window=popup_no_bar&amp;width=385&amp;height=120&amp;START_MAXIMIZED=FALSE&amp;creator=factset&amp;display_string=Audit"}</definedName>
    <definedName name="_43__FDSAUDITLINK__">{"fdsup://Directions/FactSet Auditing Viewer?action=AUDIT_VALUE&amp;DB=129&amp;ID1=B09QQ1&amp;VALUEID=01551&amp;SDATE=2008&amp;PERIODTYPE=ANN_STD&amp;window=popup_no_bar&amp;width=385&amp;height=120&amp;START_MAXIMIZED=FALSE&amp;creator=factset&amp;display_string=Audit"}</definedName>
    <definedName name="_43_KMT8_1" localSheetId="0">#REF!</definedName>
    <definedName name="_43_KMT8_1" localSheetId="1">#REF!</definedName>
    <definedName name="_43_KMT8_1">#REF!</definedName>
    <definedName name="_430__123Graph_XCHART_4" localSheetId="0">#REF!</definedName>
    <definedName name="_430__123Graph_XCHART_4">#REF!</definedName>
    <definedName name="_430__FDSAUDITLINK__" localSheetId="0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430__FDSAUDITLINK__" localSheetId="1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430__FDSAUDITLINK__" localSheetId="7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430__FDSAUDITLINK__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430PRINT_AREA_MI_8_1">NA()</definedName>
    <definedName name="_431__FDSAUDITLINK__" localSheetId="0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431__FDSAUDITLINK__" localSheetId="1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431__FDSAUDITLINK__" localSheetId="7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431__FDSAUDITLINK__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431SS_17_1_1">NA()</definedName>
    <definedName name="_432__FDSAUDITLINK__" localSheetId="0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432__FDSAUDITLINK__" localSheetId="1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432__FDSAUDITLINK__" localSheetId="7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432__FDSAUDITLINK__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432SS_17_17_10_1" localSheetId="0">#REF!</definedName>
    <definedName name="_432SS_17_17_10_1" localSheetId="1">#REF!</definedName>
    <definedName name="_432SS_17_17_10_1">#REF!</definedName>
    <definedName name="_433__FDSAUDITLINK__" localSheetId="0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433__FDSAUDITLINK__" localSheetId="1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433__FDSAUDITLINK__" localSheetId="7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433__FDSAUDITLINK__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433SS_17_17_4_1" localSheetId="0">#REF!</definedName>
    <definedName name="_433SS_17_17_4_1" localSheetId="1">#REF!</definedName>
    <definedName name="_433SS_17_17_4_1">#REF!</definedName>
    <definedName name="_434__FDSAUDITLINK__" localSheetId="0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434__FDSAUDITLINK__" localSheetId="1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434__FDSAUDITLINK__" localSheetId="7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434__FDSAUDITLINK__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434SS_17_4_1">NA()</definedName>
    <definedName name="_435__FDSAUDITLINK__" localSheetId="0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35__FDSAUDITLINK__" localSheetId="1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35__FDSAUDITLINK__" localSheetId="7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35__FDSAUDITLINK__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35SS_17_6_1">NA()</definedName>
    <definedName name="_436__FDSAUDITLINK__" localSheetId="0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436__FDSAUDITLINK__" localSheetId="1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436__FDSAUDITLINK__" localSheetId="7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436__FDSAUDITLINK__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436SS_17_7_1">NA()</definedName>
    <definedName name="_437__FDSAUDITLINK__" localSheetId="0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437__FDSAUDITLINK__" localSheetId="1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437__FDSAUDITLINK__" localSheetId="7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437__FDSAUDITLINK__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437SS_17_8_1">NA()</definedName>
    <definedName name="_438__FDSAUDITLINK__" localSheetId="0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438__FDSAUDITLINK__" localSheetId="1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438__FDSAUDITLINK__" localSheetId="7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438__FDSAUDITLINK__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438SS_18_17_10_1" localSheetId="0">#REF!</definedName>
    <definedName name="_438SS_18_17_10_1" localSheetId="1">#REF!</definedName>
    <definedName name="_438SS_18_17_10_1">#REF!</definedName>
    <definedName name="_439__FDSAUDITLINK__" localSheetId="0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439__FDSAUDITLINK__" localSheetId="1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439__FDSAUDITLINK__" localSheetId="7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439__FDSAUDITLINK__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439SS_18_17_4_1" localSheetId="0">#REF!</definedName>
    <definedName name="_439SS_18_17_4_1" localSheetId="1">#REF!</definedName>
    <definedName name="_439SS_18_17_4_1">#REF!</definedName>
    <definedName name="_43Arial_17_7_1">NA()</definedName>
    <definedName name="_44__123Graph_ACHART_8" localSheetId="0" hidden="1">#REF!</definedName>
    <definedName name="_44__123Graph_ACHART_8" localSheetId="1" hidden="1">#REF!</definedName>
    <definedName name="_44__123Graph_ACHART_8" hidden="1">#REF!</definedName>
    <definedName name="_44__123Graph_BCHART_21" localSheetId="0" hidden="1">#REF!</definedName>
    <definedName name="_44__123Graph_BCHART_21" hidden="1">#REF!</definedName>
    <definedName name="_44__FDSAUDITLINK__" localSheetId="0">{"fdsup://Directions/FactSet Auditing Viewer?action=AUDIT_VALUE&amp;DB=129&amp;ID1=B09QQ1&amp;VALUEID=01551&amp;SDATE=2007&amp;PERIODTYPE=ANN_STD&amp;window=popup_no_bar&amp;width=385&amp;height=120&amp;START_MAXIMIZED=FALSE&amp;creator=factset&amp;display_string=Audit"}</definedName>
    <definedName name="_44__FDSAUDITLINK__" localSheetId="1">{"fdsup://Directions/FactSet Auditing Viewer?action=AUDIT_VALUE&amp;DB=129&amp;ID1=B09QQ1&amp;VALUEID=01551&amp;SDATE=2007&amp;PERIODTYPE=ANN_STD&amp;window=popup_no_bar&amp;width=385&amp;height=120&amp;START_MAXIMIZED=FALSE&amp;creator=factset&amp;display_string=Audit"}</definedName>
    <definedName name="_44__FDSAUDITLINK__" localSheetId="7">{"fdsup://Directions/FactSet Auditing Viewer?action=AUDIT_VALUE&amp;DB=129&amp;ID1=B09QQ1&amp;VALUEID=01551&amp;SDATE=2007&amp;PERIODTYPE=ANN_STD&amp;window=popup_no_bar&amp;width=385&amp;height=120&amp;START_MAXIMIZED=FALSE&amp;creator=factset&amp;display_string=Audit"}</definedName>
    <definedName name="_44__FDSAUDITLINK__">{"fdsup://Directions/FactSet Auditing Viewer?action=AUDIT_VALUE&amp;DB=129&amp;ID1=B09QQ1&amp;VALUEID=01551&amp;SDATE=2007&amp;PERIODTYPE=ANN_STD&amp;window=popup_no_bar&amp;width=385&amp;height=120&amp;START_MAXIMIZED=FALSE&amp;creator=factset&amp;display_string=Audit"}</definedName>
    <definedName name="_44_Tabel_6_4_1" localSheetId="0">#REF!</definedName>
    <definedName name="_44_Tabel_6_4_1" localSheetId="1">#REF!</definedName>
    <definedName name="_44_Tabel_6_4_1">#REF!</definedName>
    <definedName name="_440__FDSAUDITLINK__" localSheetId="0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440__FDSAUDITLINK__" localSheetId="1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440__FDSAUDITLINK__" localSheetId="7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440__FDSAUDITLINK__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440SS_18_6_1">NA()</definedName>
    <definedName name="_441">#REF!</definedName>
    <definedName name="_441__FDSAUDITLINK__" localSheetId="0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41__FDSAUDITLINK__" localSheetId="1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41__FDSAUDITLINK__" localSheetId="7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41__FDSAUDITLINK__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41SS_18_7_1">NA()</definedName>
    <definedName name="_442SS_18_8_1">NA()</definedName>
    <definedName name="_443SS_19_17_10_1" localSheetId="0">#REF!</definedName>
    <definedName name="_443SS_19_17_10_1" localSheetId="1">#REF!</definedName>
    <definedName name="_443SS_19_17_10_1">#REF!</definedName>
    <definedName name="_444SS_19_17_4_1" localSheetId="0">#REF!</definedName>
    <definedName name="_444SS_19_17_4_1">#REF!</definedName>
    <definedName name="_445SS_19_6_1">NA()</definedName>
    <definedName name="_446__123Graph_XCHART_9" localSheetId="0">#REF!</definedName>
    <definedName name="_446__123Graph_XCHART_9" localSheetId="1">#REF!</definedName>
    <definedName name="_446__123Graph_XCHART_9">#REF!</definedName>
    <definedName name="_446SS_19_7_1">NA()</definedName>
    <definedName name="_447SS_19_8_1">NA()</definedName>
    <definedName name="_448SS_20_17_10_1" localSheetId="0">#REF!</definedName>
    <definedName name="_448SS_20_17_10_1" localSheetId="1">#REF!</definedName>
    <definedName name="_448SS_20_17_10_1">#REF!</definedName>
    <definedName name="_449SS_20_17_4_1" localSheetId="0">#REF!</definedName>
    <definedName name="_449SS_20_17_4_1">#REF!</definedName>
    <definedName name="_44Arial_17_8_1">NA()</definedName>
    <definedName name="_45__123Graph_BCHART_22" localSheetId="0" hidden="1">#REF!</definedName>
    <definedName name="_45__123Graph_BCHART_22" localSheetId="1" hidden="1">#REF!</definedName>
    <definedName name="_45__123Graph_BCHART_22" hidden="1">#REF!</definedName>
    <definedName name="_45__123Graph_XCHART_4" localSheetId="0">#REF!</definedName>
    <definedName name="_45__123Graph_XCHART_4">#REF!</definedName>
    <definedName name="_45__FDSAUDITLINK__" localSheetId="0">{"fdsup://Directions/FactSet Auditing Viewer?action=AUDIT_VALUE&amp;DB=129&amp;ID1=B09QQ1&amp;VALUEID=01001&amp;SDATE=2009&amp;PERIODTYPE=ANN_STD&amp;window=popup_no_bar&amp;width=385&amp;height=120&amp;START_MAXIMIZED=FALSE&amp;creator=factset&amp;display_string=Audit"}</definedName>
    <definedName name="_45__FDSAUDITLINK__" localSheetId="1">{"fdsup://Directions/FactSet Auditing Viewer?action=AUDIT_VALUE&amp;DB=129&amp;ID1=B09QQ1&amp;VALUEID=01001&amp;SDATE=2009&amp;PERIODTYPE=ANN_STD&amp;window=popup_no_bar&amp;width=385&amp;height=120&amp;START_MAXIMIZED=FALSE&amp;creator=factset&amp;display_string=Audit"}</definedName>
    <definedName name="_45__FDSAUDITLINK__" localSheetId="7">{"fdsup://Directions/FactSet Auditing Viewer?action=AUDIT_VALUE&amp;DB=129&amp;ID1=B09QQ1&amp;VALUEID=01001&amp;SDATE=2009&amp;PERIODTYPE=ANN_STD&amp;window=popup_no_bar&amp;width=385&amp;height=120&amp;START_MAXIMIZED=FALSE&amp;creator=factset&amp;display_string=Audit"}</definedName>
    <definedName name="_45__FDSAUDITLINK__">{"fdsup://Directions/FactSet Auditing Viewer?action=AUDIT_VALUE&amp;DB=129&amp;ID1=B09QQ1&amp;VALUEID=01001&amp;SDATE=2009&amp;PERIODTYPE=ANN_STD&amp;window=popup_no_bar&amp;width=385&amp;height=120&amp;START_MAXIMIZED=FALSE&amp;creator=factset&amp;display_string=Audit"}</definedName>
    <definedName name="_45_Tabel_7_4_1" localSheetId="0">#REF!</definedName>
    <definedName name="_45_Tabel_7_4_1" localSheetId="1">#REF!</definedName>
    <definedName name="_45_Tabel_7_4_1">#REF!</definedName>
    <definedName name="_450SS_20_6_1">NA()</definedName>
    <definedName name="_451" localSheetId="0">#REF!</definedName>
    <definedName name="_451" localSheetId="1">#REF!</definedName>
    <definedName name="_451">#REF!</definedName>
    <definedName name="_451SS_20_7_1">NA()</definedName>
    <definedName name="_452SS_20_8_1">NA()</definedName>
    <definedName name="_453SS_21_17_10_1" localSheetId="0">#REF!</definedName>
    <definedName name="_453SS_21_17_10_1" localSheetId="1">#REF!</definedName>
    <definedName name="_453SS_21_17_10_1">#REF!</definedName>
    <definedName name="_454SS_21_17_4_1" localSheetId="0">#REF!</definedName>
    <definedName name="_454SS_21_17_4_1" localSheetId="1">#REF!</definedName>
    <definedName name="_454SS_21_17_4_1">#REF!</definedName>
    <definedName name="_455SS_21_6_1">NA()</definedName>
    <definedName name="_456SS_21_7_1">NA()</definedName>
    <definedName name="_457SS_21_8_1">NA()</definedName>
    <definedName name="_458SS_6_1">NA()</definedName>
    <definedName name="_459SS_7_1">NA()</definedName>
    <definedName name="_45Arial_18_17_10_1" localSheetId="0">#REF!</definedName>
    <definedName name="_45Arial_18_17_10_1" localSheetId="1">#REF!</definedName>
    <definedName name="_45Arial_18_17_10_1">#REF!</definedName>
    <definedName name="_46__123Graph_ACHART_9" localSheetId="0" hidden="1">#REF!</definedName>
    <definedName name="_46__123Graph_ACHART_9" hidden="1">#REF!</definedName>
    <definedName name="_46__FDSAUDITLINK__" localSheetId="0">{"fdsup://Directions/FactSet Auditing Viewer?action=AUDIT_VALUE&amp;DB=129&amp;ID1=B09QQ1&amp;VALUEID=01001&amp;SDATE=2008&amp;PERIODTYPE=ANN_STD&amp;window=popup_no_bar&amp;width=385&amp;height=120&amp;START_MAXIMIZED=FALSE&amp;creator=factset&amp;display_string=Audit"}</definedName>
    <definedName name="_46__FDSAUDITLINK__" localSheetId="1">{"fdsup://Directions/FactSet Auditing Viewer?action=AUDIT_VALUE&amp;DB=129&amp;ID1=B09QQ1&amp;VALUEID=01001&amp;SDATE=2008&amp;PERIODTYPE=ANN_STD&amp;window=popup_no_bar&amp;width=385&amp;height=120&amp;START_MAXIMIZED=FALSE&amp;creator=factset&amp;display_string=Audit"}</definedName>
    <definedName name="_46__FDSAUDITLINK__" localSheetId="7">{"fdsup://Directions/FactSet Auditing Viewer?action=AUDIT_VALUE&amp;DB=129&amp;ID1=B09QQ1&amp;VALUEID=01001&amp;SDATE=2008&amp;PERIODTYPE=ANN_STD&amp;window=popup_no_bar&amp;width=385&amp;height=120&amp;START_MAXIMIZED=FALSE&amp;creator=factset&amp;display_string=Audit"}</definedName>
    <definedName name="_46__FDSAUDITLINK__">{"fdsup://Directions/FactSet Auditing Viewer?action=AUDIT_VALUE&amp;DB=129&amp;ID1=B09QQ1&amp;VALUEID=01001&amp;SDATE=2008&amp;PERIODTYPE=ANN_STD&amp;window=popup_no_bar&amp;width=385&amp;height=120&amp;START_MAXIMIZED=FALSE&amp;creator=factset&amp;display_string=Audit"}</definedName>
    <definedName name="_46_0_S">#REF!</definedName>
    <definedName name="_460SS_8_1">NA()</definedName>
    <definedName name="_461.1">#REF!</definedName>
    <definedName name="_461.2" localSheetId="0">#REF!</definedName>
    <definedName name="_461.2" localSheetId="1">#REF!</definedName>
    <definedName name="_461.2">#REF!</definedName>
    <definedName name="_461SUPRI_17_1_1">NA()</definedName>
    <definedName name="_462SUPRI_17_17_10_1" localSheetId="0">#REF!</definedName>
    <definedName name="_462SUPRI_17_17_10_1" localSheetId="1">#REF!</definedName>
    <definedName name="_462SUPRI_17_17_10_1">#REF!</definedName>
    <definedName name="_463SUPRI_17_17_4_1" localSheetId="0">#REF!</definedName>
    <definedName name="_463SUPRI_17_17_4_1" localSheetId="1">#REF!</definedName>
    <definedName name="_463SUPRI_17_17_4_1">#REF!</definedName>
    <definedName name="_464SUPRI_17_4_1">NA()</definedName>
    <definedName name="_465SUPRI_17_6_1">NA()</definedName>
    <definedName name="_466SUPRI_17_7_1">NA()</definedName>
    <definedName name="_467SUPRI_17_8_1">NA()</definedName>
    <definedName name="_468SUPRI_18_17_10_1" localSheetId="0">#REF!</definedName>
    <definedName name="_468SUPRI_18_17_10_1" localSheetId="1">#REF!</definedName>
    <definedName name="_468SUPRI_18_17_10_1">#REF!</definedName>
    <definedName name="_469SUPRI_18_17_4_1" localSheetId="0">#REF!</definedName>
    <definedName name="_469SUPRI_18_17_4_1">#REF!</definedName>
    <definedName name="_46Arial_18_17_4_1" localSheetId="0">#REF!</definedName>
    <definedName name="_46Arial_18_17_4_1">#REF!</definedName>
    <definedName name="_47__FDSAUDITLINK__" localSheetId="0">{"fdsup://Directions/FactSet Auditing Viewer?action=AUDIT_VALUE&amp;DB=129&amp;ID1=B09QQ1&amp;VALUEID=01001&amp;SDATE=2007&amp;PERIODTYPE=ANN_STD&amp;window=popup_no_bar&amp;width=385&amp;height=120&amp;START_MAXIMIZED=FALSE&amp;creator=factset&amp;display_string=Audit"}</definedName>
    <definedName name="_47__FDSAUDITLINK__" localSheetId="1">{"fdsup://Directions/FactSet Auditing Viewer?action=AUDIT_VALUE&amp;DB=129&amp;ID1=B09QQ1&amp;VALUEID=01001&amp;SDATE=2007&amp;PERIODTYPE=ANN_STD&amp;window=popup_no_bar&amp;width=385&amp;height=120&amp;START_MAXIMIZED=FALSE&amp;creator=factset&amp;display_string=Audit"}</definedName>
    <definedName name="_47__FDSAUDITLINK__" localSheetId="7">{"fdsup://Directions/FactSet Auditing Viewer?action=AUDIT_VALUE&amp;DB=129&amp;ID1=B09QQ1&amp;VALUEID=01001&amp;SDATE=2007&amp;PERIODTYPE=ANN_STD&amp;window=popup_no_bar&amp;width=385&amp;height=120&amp;START_MAXIMIZED=FALSE&amp;creator=factset&amp;display_string=Audit"}</definedName>
    <definedName name="_47__FDSAUDITLINK__">{"fdsup://Directions/FactSet Auditing Viewer?action=AUDIT_VALUE&amp;DB=129&amp;ID1=B09QQ1&amp;VALUEID=01001&amp;SDATE=2007&amp;PERIODTYPE=ANN_STD&amp;window=popup_no_bar&amp;width=385&amp;height=120&amp;START_MAXIMIZED=FALSE&amp;creator=factset&amp;display_string=Audit"}</definedName>
    <definedName name="_47_0_S">#REF!</definedName>
    <definedName name="_47_TRÒ_GIAÙ__VAT" localSheetId="0">#REF!</definedName>
    <definedName name="_47_TRÒ_GIAÙ__VAT">#REF!</definedName>
    <definedName name="_470SUPRI_18_6_1">NA()</definedName>
    <definedName name="_471SUPRI_18_7_1">NA()</definedName>
    <definedName name="_472SUPRI_18_8_1">NA()</definedName>
    <definedName name="_473SUPRI_19_17_10_1" localSheetId="0">#REF!</definedName>
    <definedName name="_473SUPRI_19_17_10_1" localSheetId="1">#REF!</definedName>
    <definedName name="_473SUPRI_19_17_10_1">#REF!</definedName>
    <definedName name="_474SUPRI_19_17_4_1" localSheetId="0">#REF!</definedName>
    <definedName name="_474SUPRI_19_17_4_1">#REF!</definedName>
    <definedName name="_475SUPRI_19_6_1">NA()</definedName>
    <definedName name="_476SUPRI_19_7_1">NA()</definedName>
    <definedName name="_477SUPRI_19_8_1">NA()</definedName>
    <definedName name="_478SUPRI_20_17_10_1" localSheetId="0">#REF!</definedName>
    <definedName name="_478SUPRI_20_17_10_1" localSheetId="1">#REF!</definedName>
    <definedName name="_478SUPRI_20_17_10_1">#REF!</definedName>
    <definedName name="_479SUPRI_20_17_4_1" localSheetId="0">#REF!</definedName>
    <definedName name="_479SUPRI_20_17_4_1">#REF!</definedName>
    <definedName name="_47AA_1" localSheetId="0">#REF!</definedName>
    <definedName name="_47AA_1">#REF!</definedName>
    <definedName name="_47Arial_18_6_1">NA()</definedName>
    <definedName name="_48__123Graph_ACHART_2" localSheetId="0">#REF!</definedName>
    <definedName name="_48__123Graph_ACHART_2" localSheetId="1">#REF!</definedName>
    <definedName name="_48__123Graph_ACHART_2">#REF!</definedName>
    <definedName name="_48__123Graph_BCHART_1" localSheetId="0" hidden="1">#REF!</definedName>
    <definedName name="_48__123Graph_BCHART_1" hidden="1">#REF!</definedName>
    <definedName name="_48__FDSAUDITLINK__" localSheetId="0">{"fdsup://Directions/FactSet Auditing Viewer?action=AUDIT_VALUE&amp;DB=129&amp;ID1=615591&amp;VALUEID=01551&amp;SDATE=2009&amp;PERIODTYPE=ANN_STD&amp;window=popup_no_bar&amp;width=385&amp;height=120&amp;START_MAXIMIZED=FALSE&amp;creator=factset&amp;display_string=Audit"}</definedName>
    <definedName name="_48__FDSAUDITLINK__" localSheetId="1">{"fdsup://Directions/FactSet Auditing Viewer?action=AUDIT_VALUE&amp;DB=129&amp;ID1=615591&amp;VALUEID=01551&amp;SDATE=2009&amp;PERIODTYPE=ANN_STD&amp;window=popup_no_bar&amp;width=385&amp;height=120&amp;START_MAXIMIZED=FALSE&amp;creator=factset&amp;display_string=Audit"}</definedName>
    <definedName name="_48__FDSAUDITLINK__" localSheetId="7">{"fdsup://Directions/FactSet Auditing Viewer?action=AUDIT_VALUE&amp;DB=129&amp;ID1=615591&amp;VALUEID=01551&amp;SDATE=2009&amp;PERIODTYPE=ANN_STD&amp;window=popup_no_bar&amp;width=385&amp;height=120&amp;START_MAXIMIZED=FALSE&amp;creator=factset&amp;display_string=Audit"}</definedName>
    <definedName name="_48__FDSAUDITLINK__">{"fdsup://Directions/FactSet Auditing Viewer?action=AUDIT_VALUE&amp;DB=129&amp;ID1=615591&amp;VALUEID=01551&amp;SDATE=2009&amp;PERIODTYPE=ANN_STD&amp;window=popup_no_bar&amp;width=385&amp;height=120&amp;START_MAXIMIZED=FALSE&amp;creator=factset&amp;display_string=Audit"}</definedName>
    <definedName name="_48_0_S">#REF!</definedName>
    <definedName name="_480SUPRI_20_6_1">NA()</definedName>
    <definedName name="_481SUPRI_20_7_1">NA()</definedName>
    <definedName name="_482SUPRI_20_8_1">NA()</definedName>
    <definedName name="_483SUPRI_21_17_10_1" localSheetId="0">#REF!</definedName>
    <definedName name="_483SUPRI_21_17_10_1" localSheetId="1">#REF!</definedName>
    <definedName name="_483SUPRI_21_17_10_1">#REF!</definedName>
    <definedName name="_484SUPRI_21_17_4_1" localSheetId="0">#REF!</definedName>
    <definedName name="_484SUPRI_21_17_4_1" localSheetId="1">#REF!</definedName>
    <definedName name="_484SUPRI_21_17_4_1">#REF!</definedName>
    <definedName name="_485__FDSAUDITLINK__" localSheetId="0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485__FDSAUDITLINK__" localSheetId="1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485__FDSAUDITLINK__" localSheetId="7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485__FDSAUDITLINK__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485SUPRI_21_6_1">NA()</definedName>
    <definedName name="_486__FDSAUDITLINK__" localSheetId="0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486__FDSAUDITLINK__" localSheetId="1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486__FDSAUDITLINK__" localSheetId="7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486__FDSAUDITLINK__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486SUPRI_21_7_1">NA()</definedName>
    <definedName name="_487__FDSAUDITLINK__" localSheetId="0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87__FDSAUDITLINK__" localSheetId="1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87__FDSAUDITLINK__" localSheetId="7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87__FDSAUDITLINK__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487SUPRI_21_8_1">NA()</definedName>
    <definedName name="_488__FDSAUDITLINK__" localSheetId="0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88__FDSAUDITLINK__" localSheetId="1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88__FDSAUDITLINK__" localSheetId="7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88__FDSAUDITLINK__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488SUPRI_6_1">NA()</definedName>
    <definedName name="_489__FDSAUDITLINK__" localSheetId="0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89__FDSAUDITLINK__" localSheetId="1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89__FDSAUDITLINK__" localSheetId="7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89__FDSAUDITLINK__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489SUPRI_7_1">NA()</definedName>
    <definedName name="_48AA_2_1">NA()</definedName>
    <definedName name="_48Arial_18_7_1">NA()</definedName>
    <definedName name="_49__FDSAUDITLINK__" localSheetId="0">{"fdsup://Directions/FactSet Auditing Viewer?action=AUDIT_VALUE&amp;DB=129&amp;ID1=615591&amp;VALUEID=01551&amp;SDATE=2007&amp;PERIODTYPE=ANN_STD&amp;window=popup_no_bar&amp;width=385&amp;height=120&amp;START_MAXIMIZED=FALSE&amp;creator=factset&amp;display_string=Audit"}</definedName>
    <definedName name="_49__FDSAUDITLINK__" localSheetId="1">{"fdsup://Directions/FactSet Auditing Viewer?action=AUDIT_VALUE&amp;DB=129&amp;ID1=615591&amp;VALUEID=01551&amp;SDATE=2007&amp;PERIODTYPE=ANN_STD&amp;window=popup_no_bar&amp;width=385&amp;height=120&amp;START_MAXIMIZED=FALSE&amp;creator=factset&amp;display_string=Audit"}</definedName>
    <definedName name="_49__FDSAUDITLINK__" localSheetId="7">{"fdsup://Directions/FactSet Auditing Viewer?action=AUDIT_VALUE&amp;DB=129&amp;ID1=615591&amp;VALUEID=01551&amp;SDATE=2007&amp;PERIODTYPE=ANN_STD&amp;window=popup_no_bar&amp;width=385&amp;height=120&amp;START_MAXIMIZED=FALSE&amp;creator=factset&amp;display_string=Audit"}</definedName>
    <definedName name="_49__FDSAUDITLINK__">{"fdsup://Directions/FactSet Auditing Viewer?action=AUDIT_VALUE&amp;DB=129&amp;ID1=615591&amp;VALUEID=01551&amp;SDATE=2007&amp;PERIODTYPE=ANN_STD&amp;window=popup_no_bar&amp;width=385&amp;height=120&amp;START_MAXIMIZED=FALSE&amp;creator=factset&amp;display_string=Audit"}</definedName>
    <definedName name="_490__FDSAUDITLINK__" localSheetId="0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90__FDSAUDITLINK__" localSheetId="1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90__FDSAUDITLINK__" localSheetId="7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90__FDSAUDITLINK__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490SUPRI_8_1">NA()</definedName>
    <definedName name="_491__FDSAUDITLINK__" localSheetId="0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91__FDSAUDITLINK__" localSheetId="1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91__FDSAUDITLINK__" localSheetId="7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91__FDSAUDITLINK__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491tabel_6_1">NA()</definedName>
    <definedName name="_492__FDSAUDITLINK__" localSheetId="0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92__FDSAUDITLINK__" localSheetId="1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92__FDSAUDITLINK__" localSheetId="7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92__FDSAUDITLINK__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492tabel_7_1">NA()</definedName>
    <definedName name="_493__FDSAUDITLINK__" localSheetId="0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93__FDSAUDITLINK__" localSheetId="1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93__FDSAUDITLINK__" localSheetId="7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93__FDSAUDITLINK__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493Total_DLK_Rutin_17_10_1" localSheetId="0">#REF!</definedName>
    <definedName name="_493Total_DLK_Rutin_17_10_1" localSheetId="1">#REF!</definedName>
    <definedName name="_493Total_DLK_Rutin_17_10_1">#REF!</definedName>
    <definedName name="_494__FDSAUDITLINK__" localSheetId="0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94__FDSAUDITLINK__" localSheetId="1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94__FDSAUDITLINK__" localSheetId="7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94__FDSAUDITLINK__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494Total_DLK_Rutin_17_4_1" localSheetId="0">#REF!</definedName>
    <definedName name="_494Total_DLK_Rutin_17_4_1">#REF!</definedName>
    <definedName name="_495__FDSAUDITLINK__" localSheetId="0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495__FDSAUDITLINK__" localSheetId="1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495__FDSAUDITLINK__" localSheetId="7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495__FDSAUDITLINK__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495Total_DLK_Rutin_6_1">NA()</definedName>
    <definedName name="_496__FDSAUDITLINK__" localSheetId="0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496__FDSAUDITLINK__" localSheetId="1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496__FDSAUDITLINK__" localSheetId="7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496__FDSAUDITLINK__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496Total_DLK_Rutin_7_1">NA()</definedName>
    <definedName name="_497__FDSAUDITLINK__" localSheetId="0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97__FDSAUDITLINK__" localSheetId="1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97__FDSAUDITLINK__" localSheetId="7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97__FDSAUDITLINK__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497Total_DLK_Rutin_8_1">NA()</definedName>
    <definedName name="_498__FDSAUDITLINK__" localSheetId="0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98__FDSAUDITLINK__" localSheetId="1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98__FDSAUDITLINK__" localSheetId="7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98__FDSAUDITLINK__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499__FDSAUDITLINK__" localSheetId="0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499__FDSAUDITLINK__" localSheetId="1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499__FDSAUDITLINK__" localSheetId="7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499__FDSAUDITLINK__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49Arial_18_8_1">NA()</definedName>
    <definedName name="_4Excel_BuiltIn_Print_Area_1" localSheetId="0">#REF!</definedName>
    <definedName name="_4Excel_BuiltIn_Print_Area_1" localSheetId="1">#REF!</definedName>
    <definedName name="_4Excel_BuiltIn_Print_Area_1">#REF!</definedName>
    <definedName name="_4Excel_BuiltIn_Print_Area_1_10" localSheetId="0">#REF!</definedName>
    <definedName name="_4Excel_BuiltIn_Print_Area_1_10">#REF!</definedName>
    <definedName name="_4Excel_BuiltIn_Print_Area_6_1" localSheetId="0">#REF!</definedName>
    <definedName name="_4Excel_BuiltIn_Print_Area_6_1">#REF!</definedName>
    <definedName name="_4GOIC01" localSheetId="0">#REF!</definedName>
    <definedName name="_4GOIC01">#REF!</definedName>
    <definedName name="_4ÑÔN_GIAÙ" localSheetId="0">#REF!</definedName>
    <definedName name="_4ÑÔN_GIAÙ">#REF!</definedName>
    <definedName name="_4OSLCTT" localSheetId="0">#REF!</definedName>
    <definedName name="_4OSLCTT">#REF!</definedName>
    <definedName name="_5" localSheetId="0">#REF!</definedName>
    <definedName name="_5">#REF!</definedName>
    <definedName name="_5_??????" localSheetId="0">#REF!</definedName>
    <definedName name="_5_??????">#REF!</definedName>
    <definedName name="_5___123Graph_CCHART_3" localSheetId="0">#REF!</definedName>
    <definedName name="_5___123Graph_CCHART_3">#REF!</definedName>
    <definedName name="_5___Excel_BuiltIn_Print_Area_2_1_4_1" localSheetId="0">#REF!</definedName>
    <definedName name="_5___Excel_BuiltIn_Print_Area_2_1_4_1">#REF!</definedName>
    <definedName name="_5__123Graph_ACHART_1" localSheetId="0" hidden="1">#REF!</definedName>
    <definedName name="_5__123Graph_ACHART_1" hidden="1">#REF!</definedName>
    <definedName name="_5__123Graph_ACHART_13" localSheetId="0" hidden="1">#REF!</definedName>
    <definedName name="_5__123Graph_ACHART_13" hidden="1">#REF!</definedName>
    <definedName name="_5__123Graph_Aｸﾞﾗﾌ_5" localSheetId="0">#REF!</definedName>
    <definedName name="_5__123Graph_Aｸﾞﾗﾌ_5">#REF!</definedName>
    <definedName name="_5__123Graph_BCHART_1" localSheetId="0">#REF!</definedName>
    <definedName name="_5__123Graph_BCHART_1">#REF!</definedName>
    <definedName name="_5__123Graph_BCHART_2" localSheetId="0">#REF!</definedName>
    <definedName name="_5__123Graph_BCHART_2">#REF!</definedName>
    <definedName name="_5__Excel_BuiltIn_Print_Area_1" localSheetId="0">#REF!</definedName>
    <definedName name="_5__Excel_BuiltIn_Print_Area_1">#REF!</definedName>
    <definedName name="_5__FDSAUDITLINK__" localSheetId="0">{"fdsup://Directions/FactSet Auditing Viewer?action=AUDIT_VALUE&amp;DB=129&amp;ID1=B01GZF&amp;VALUEID=01551&amp;SDATE=2009&amp;PERIODTYPE=ANN_STD&amp;window=popup_no_bar&amp;width=385&amp;height=120&amp;START_MAXIMIZED=FALSE&amp;creator=factset&amp;display_string=Audit"}</definedName>
    <definedName name="_5__FDSAUDITLINK__" localSheetId="1">{"fdsup://Directions/FactSet Auditing Viewer?action=AUDIT_VALUE&amp;DB=129&amp;ID1=B01GZF&amp;VALUEID=01551&amp;SDATE=2009&amp;PERIODTYPE=ANN_STD&amp;window=popup_no_bar&amp;width=385&amp;height=120&amp;START_MAXIMIZED=FALSE&amp;creator=factset&amp;display_string=Audit"}</definedName>
    <definedName name="_5__FDSAUDITLINK__" localSheetId="7">{"fdsup://Directions/FactSet Auditing Viewer?action=AUDIT_VALUE&amp;DB=129&amp;ID1=B01GZF&amp;VALUEID=01551&amp;SDATE=2009&amp;PERIODTYPE=ANN_STD&amp;window=popup_no_bar&amp;width=385&amp;height=120&amp;START_MAXIMIZED=FALSE&amp;creator=factset&amp;display_string=Audit"}</definedName>
    <definedName name="_5__FDSAUDITLINK__">{"fdsup://Directions/FactSet Auditing Viewer?action=AUDIT_VALUE&amp;DB=129&amp;ID1=B01GZF&amp;VALUEID=01551&amp;SDATE=2009&amp;PERIODTYPE=ANN_STD&amp;window=popup_no_bar&amp;width=385&amp;height=120&amp;START_MAXIMIZED=FALSE&amp;creator=factset&amp;display_string=Audit"}</definedName>
    <definedName name="_5_FDSAUITLINK__2" localSheetId="0">{"fdsup://directions/FAT Viewer?action=UPDATE&amp;creator=factset&amp;DYN_ARGS=TRUE&amp;DOC_NAME=FAT:FQL_AUDITING_CLIENT_TEMPLATE.FAT&amp;display_string=Audit&amp;VAR:KEY=NANSVWLMVO&amp;VAR:QUERY=RkZfTkVUX0RFQlQoUVRSLDAsLCwsVVNEKQ==&amp;WINDOW=FIRST_POPUP&amp;HEIGHT=450&amp;WIDTH=450&amp;START_MA","XIMIZED=FALSE&amp;VAR:CALENDAR=FIVEDAY&amp;VAR:SYMBOL=B04V0T&amp;VAR:INDEX=0"}</definedName>
    <definedName name="_5_FDSAUITLINK__2" localSheetId="1">{"fdsup://directions/FAT Viewer?action=UPDATE&amp;creator=factset&amp;DYN_ARGS=TRUE&amp;DOC_NAME=FAT:FQL_AUDITING_CLIENT_TEMPLATE.FAT&amp;display_string=Audit&amp;VAR:KEY=NANSVWLMVO&amp;VAR:QUERY=RkZfTkVUX0RFQlQoUVRSLDAsLCwsVVNEKQ==&amp;WINDOW=FIRST_POPUP&amp;HEIGHT=450&amp;WIDTH=450&amp;START_MA","XIMIZED=FALSE&amp;VAR:CALENDAR=FIVEDAY&amp;VAR:SYMBOL=B04V0T&amp;VAR:INDEX=0"}</definedName>
    <definedName name="_5_FDSAUITLINK__2" localSheetId="7">{"fdsup://directions/FAT Viewer?action=UPDATE&amp;creator=factset&amp;DYN_ARGS=TRUE&amp;DOC_NAME=FAT:FQL_AUDITING_CLIENT_TEMPLATE.FAT&amp;display_string=Audit&amp;VAR:KEY=NANSVWLMVO&amp;VAR:QUERY=RkZfTkVUX0RFQlQoUVRSLDAsLCwsVVNEKQ==&amp;WINDOW=FIRST_POPUP&amp;HEIGHT=450&amp;WIDTH=450&amp;START_MA","XIMIZED=FALSE&amp;VAR:CALENDAR=FIVEDAY&amp;VAR:SYMBOL=B04V0T&amp;VAR:INDEX=0"}</definedName>
    <definedName name="_5_FDSAUITLINK__2">{"fdsup://directions/FAT Viewer?action=UPDATE&amp;creator=factset&amp;DYN_ARGS=TRUE&amp;DOC_NAME=FAT:FQL_AUDITING_CLIENT_TEMPLATE.FAT&amp;display_string=Audit&amp;VAR:KEY=NANSVWLMVO&amp;VAR:QUERY=RkZfTkVUX0RFQlQoUVRSLDAsLCwsVVNEKQ==&amp;WINDOW=FIRST_POPUP&amp;HEIGHT=450&amp;WIDTH=450&amp;START_MA","XIMIZED=FALSE&amp;VAR:CALENDAR=FIVEDAY&amp;VAR:SYMBOL=B04V0T&amp;VAR:INDEX=0"}</definedName>
    <definedName name="_50__123Graph_BCHART_10" localSheetId="0" hidden="1">#REF!</definedName>
    <definedName name="_50__123Graph_BCHART_10" localSheetId="1" hidden="1">#REF!</definedName>
    <definedName name="_50__123Graph_BCHART_10" hidden="1">#REF!</definedName>
    <definedName name="_50__123Graph_XCHART_9" localSheetId="0">#REF!</definedName>
    <definedName name="_50__123Graph_XCHART_9">#REF!</definedName>
    <definedName name="_50__FDSAUDITLINK__" localSheetId="0">{"fdsup://Directions/FactSet Auditing Viewer?action=AUDIT_VALUE&amp;DB=129&amp;ID1=615591&amp;VALUEID=01001&amp;SDATE=2009&amp;PERIODTYPE=ANN_STD&amp;window=popup_no_bar&amp;width=385&amp;height=120&amp;START_MAXIMIZED=FALSE&amp;creator=factset&amp;display_string=Audit"}</definedName>
    <definedName name="_50__FDSAUDITLINK__" localSheetId="1">{"fdsup://Directions/FactSet Auditing Viewer?action=AUDIT_VALUE&amp;DB=129&amp;ID1=615591&amp;VALUEID=01001&amp;SDATE=2009&amp;PERIODTYPE=ANN_STD&amp;window=popup_no_bar&amp;width=385&amp;height=120&amp;START_MAXIMIZED=FALSE&amp;creator=factset&amp;display_string=Audit"}</definedName>
    <definedName name="_50__FDSAUDITLINK__" localSheetId="7">{"fdsup://Directions/FactSet Auditing Viewer?action=AUDIT_VALUE&amp;DB=129&amp;ID1=615591&amp;VALUEID=01001&amp;SDATE=2009&amp;PERIODTYPE=ANN_STD&amp;window=popup_no_bar&amp;width=385&amp;height=120&amp;START_MAXIMIZED=FALSE&amp;creator=factset&amp;display_string=Audit"}</definedName>
    <definedName name="_50__FDSAUDITLINK__">{"fdsup://Directions/FactSet Auditing Viewer?action=AUDIT_VALUE&amp;DB=129&amp;ID1=615591&amp;VALUEID=01001&amp;SDATE=2009&amp;PERIODTYPE=ANN_STD&amp;window=popup_no_bar&amp;width=385&amp;height=120&amp;START_MAXIMIZED=FALSE&amp;creator=factset&amp;display_string=Audit"}</definedName>
    <definedName name="_500__FDSAUDITLINK__" localSheetId="0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500__FDSAUDITLINK__" localSheetId="1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500__FDSAUDITLINK__" localSheetId="7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500__FDSAUDITLINK__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501__FDSAUDITLINK__" localSheetId="0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501__FDSAUDITLINK__" localSheetId="1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501__FDSAUDITLINK__" localSheetId="7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501__FDSAUDITLINK__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502__FDSAUDITLINK__" localSheetId="0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502__FDSAUDITLINK__" localSheetId="1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502__FDSAUDITLINK__" localSheetId="7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502__FDSAUDITLINK__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503__FDSAUDITLINK__" localSheetId="0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503__FDSAUDITLINK__" localSheetId="1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503__FDSAUDITLINK__" localSheetId="7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503__FDSAUDITLINK__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504__FDSAUDITLINK__" localSheetId="0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504__FDSAUDITLINK__" localSheetId="1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504__FDSAUDITLINK__" localSheetId="7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504__FDSAUDITLINK__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505__FDSAUDITLINK__" localSheetId="0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05__FDSAUDITLINK__" localSheetId="1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05__FDSAUDITLINK__" localSheetId="7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05__FDSAUDITLINK__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06__FDSAUDITLINK__" localSheetId="0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506__FDSAUDITLINK__" localSheetId="1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506__FDSAUDITLINK__" localSheetId="7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506__FDSAUDITLINK__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507__FDSAUDITLINK__" localSheetId="0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507__FDSAUDITLINK__" localSheetId="1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507__FDSAUDITLINK__" localSheetId="7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507__FDSAUDITLINK__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508__FDSAUDITLINK__" localSheetId="0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508__FDSAUDITLINK__" localSheetId="1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508__FDSAUDITLINK__" localSheetId="7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508__FDSAUDITLINK__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509__FDSAUDITLINK__" localSheetId="0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09__FDSAUDITLINK__" localSheetId="1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09__FDSAUDITLINK__" localSheetId="7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09__FDSAUDITLINK__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0Arial_19_17_10_1" localSheetId="0">#REF!</definedName>
    <definedName name="_50Arial_19_17_10_1">#REF!</definedName>
    <definedName name="_50ASS_1" localSheetId="0">#REF!</definedName>
    <definedName name="_50ASS_1">#REF!</definedName>
    <definedName name="_51__FDSAUDITLINK__" localSheetId="0">{"fdsup://directions/FAT Viewer?action=UPDATE&amp;creator=factset&amp;DYN_ARGS=TRUE&amp;DOC_NAME=FAT:FQL_AUDITING_CLIENT_TEMPLATE.FAT&amp;display_string=Audit&amp;VAR:KEY=INSZAXGZQV&amp;VAR:QUERY=RkZfTkVUX0lOQyhBTk4sLTNGWSk=&amp;WINDOW=FIRST_POPUP&amp;HEIGHT=450&amp;WIDTH=450&amp;START_MAXIMIZED=","FALSE&amp;VAR:CALENDAR=FIVEDAY&amp;VAR:SYMBOL=0&amp;VAR:INDEX=0"}</definedName>
    <definedName name="_51__FDSAUDITLINK__" localSheetId="1">{"fdsup://directions/FAT Viewer?action=UPDATE&amp;creator=factset&amp;DYN_ARGS=TRUE&amp;DOC_NAME=FAT:FQL_AUDITING_CLIENT_TEMPLATE.FAT&amp;display_string=Audit&amp;VAR:KEY=INSZAXGZQV&amp;VAR:QUERY=RkZfTkVUX0lOQyhBTk4sLTNGWSk=&amp;WINDOW=FIRST_POPUP&amp;HEIGHT=450&amp;WIDTH=450&amp;START_MAXIMIZED=","FALSE&amp;VAR:CALENDAR=FIVEDAY&amp;VAR:SYMBOL=0&amp;VAR:INDEX=0"}</definedName>
    <definedName name="_51__FDSAUDITLINK__" localSheetId="7">{"fdsup://directions/FAT Viewer?action=UPDATE&amp;creator=factset&amp;DYN_ARGS=TRUE&amp;DOC_NAME=FAT:FQL_AUDITING_CLIENT_TEMPLATE.FAT&amp;display_string=Audit&amp;VAR:KEY=INSZAXGZQV&amp;VAR:QUERY=RkZfTkVUX0lOQyhBTk4sLTNGWSk=&amp;WINDOW=FIRST_POPUP&amp;HEIGHT=450&amp;WIDTH=450&amp;START_MAXIMIZED=","FALSE&amp;VAR:CALENDAR=FIVEDAY&amp;VAR:SYMBOL=0&amp;VAR:INDEX=0"}</definedName>
    <definedName name="_51__FDSAUDITLINK__">{"fdsup://directions/FAT Viewer?action=UPDATE&amp;creator=factset&amp;DYN_ARGS=TRUE&amp;DOC_NAME=FAT:FQL_AUDITING_CLIENT_TEMPLATE.FAT&amp;display_string=Audit&amp;VAR:KEY=INSZAXGZQV&amp;VAR:QUERY=RkZfTkVUX0lOQyhBTk4sLTNGWSk=&amp;WINDOW=FIRST_POPUP&amp;HEIGHT=450&amp;WIDTH=450&amp;START_MAXIMIZED=","FALSE&amp;VAR:CALENDAR=FIVEDAY&amp;VAR:SYMBOL=0&amp;VAR:INDEX=0"}</definedName>
    <definedName name="_510__FDSAUDITLINK__" localSheetId="0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510__FDSAUDITLINK__" localSheetId="1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510__FDSAUDITLINK__" localSheetId="7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510__FDSAUDITLINK__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511__FDSAUDITLINK__" localSheetId="0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511__FDSAUDITLINK__" localSheetId="1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511__FDSAUDITLINK__" localSheetId="7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511__FDSAUDITLINK__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512">#REF!</definedName>
    <definedName name="_512__FDSAUDITLINK__" localSheetId="0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512__FDSAUDITLINK__" localSheetId="1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512__FDSAUDITLINK__" localSheetId="7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512__FDSAUDITLINK__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513__FDSAUDITLINK__" localSheetId="0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13__FDSAUDITLINK__" localSheetId="1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13__FDSAUDITLINK__" localSheetId="7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13__FDSAUDITLINK__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14__FDSAUDITLINK__" localSheetId="0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14__FDSAUDITLINK__" localSheetId="1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14__FDSAUDITLINK__" localSheetId="7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14__FDSAUDITLINK__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15__FDSAUDITLINK__" localSheetId="0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515__FDSAUDITLINK__" localSheetId="1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515__FDSAUDITLINK__" localSheetId="7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515__FDSAUDITLINK__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516__FDSAUDITLINK__" localSheetId="0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516__FDSAUDITLINK__" localSheetId="1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516__FDSAUDITLINK__" localSheetId="7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516__FDSAUDITLINK__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517__FDSAUDITLINK__" localSheetId="0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517__FDSAUDITLINK__" localSheetId="1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517__FDSAUDITLINK__" localSheetId="7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517__FDSAUDITLINK__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518__FDSAUDITLINK__" localSheetId="0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18__FDSAUDITLINK__" localSheetId="1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18__FDSAUDITLINK__" localSheetId="7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18__FDSAUDITLINK__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19__FDSAUDITLINK__" localSheetId="0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19__FDSAUDITLINK__" localSheetId="1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19__FDSAUDITLINK__" localSheetId="7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19__FDSAUDITLINK__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1Arial_19_17_4_1" localSheetId="0">#REF!</definedName>
    <definedName name="_51Arial_19_17_4_1" localSheetId="1">#REF!</definedName>
    <definedName name="_51Arial_19_17_4_1">#REF!</definedName>
    <definedName name="_51ASS_2_1">NA()</definedName>
    <definedName name="_52__123Graph_BCHART_11" localSheetId="0" hidden="1">#REF!</definedName>
    <definedName name="_52__123Graph_BCHART_11" localSheetId="1" hidden="1">#REF!</definedName>
    <definedName name="_52__123Graph_BCHART_11" hidden="1">#REF!</definedName>
    <definedName name="_52__FDSAUDITLINK__" localSheetId="0">{"fdsup://Directions/FactSet Auditing Viewer?action=AUDIT_VALUE&amp;DB=129&amp;ID1=615591&amp;VALUEID=01501&amp;SDATE=2009&amp;PERIODTYPE=ANN_STD&amp;window=popup_no_bar&amp;width=385&amp;height=120&amp;START_MAXIMIZED=FALSE&amp;creator=factset&amp;display_string=Audit"}</definedName>
    <definedName name="_52__FDSAUDITLINK__" localSheetId="1">{"fdsup://Directions/FactSet Auditing Viewer?action=AUDIT_VALUE&amp;DB=129&amp;ID1=615591&amp;VALUEID=01501&amp;SDATE=2009&amp;PERIODTYPE=ANN_STD&amp;window=popup_no_bar&amp;width=385&amp;height=120&amp;START_MAXIMIZED=FALSE&amp;creator=factset&amp;display_string=Audit"}</definedName>
    <definedName name="_52__FDSAUDITLINK__" localSheetId="7">{"fdsup://Directions/FactSet Auditing Viewer?action=AUDIT_VALUE&amp;DB=129&amp;ID1=615591&amp;VALUEID=01501&amp;SDATE=2009&amp;PERIODTYPE=ANN_STD&amp;window=popup_no_bar&amp;width=385&amp;height=120&amp;START_MAXIMIZED=FALSE&amp;creator=factset&amp;display_string=Audit"}</definedName>
    <definedName name="_52__FDSAUDITLINK__">{"fdsup://Directions/FactSet Auditing Viewer?action=AUDIT_VALUE&amp;DB=129&amp;ID1=615591&amp;VALUEID=01501&amp;SDATE=2009&amp;PERIODTYPE=ANN_STD&amp;window=popup_no_bar&amp;width=385&amp;height=120&amp;START_MAXIMIZED=FALSE&amp;creator=factset&amp;display_string=Audit"}</definedName>
    <definedName name="_520__FDSAUDITLINK__" localSheetId="0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520__FDSAUDITLINK__" localSheetId="1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520__FDSAUDITLINK__" localSheetId="7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520__FDSAUDITLINK__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521__FDSAUDITLINK__" localSheetId="0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521__FDSAUDITLINK__" localSheetId="1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521__FDSAUDITLINK__" localSheetId="7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521__FDSAUDITLINK__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522__FDSAUDITLINK__" localSheetId="0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522__FDSAUDITLINK__" localSheetId="1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522__FDSAUDITLINK__" localSheetId="7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522__FDSAUDITLINK__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523__FDSAUDITLINK__" localSheetId="0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523__FDSAUDITLINK__" localSheetId="1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523__FDSAUDITLINK__" localSheetId="7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523__FDSAUDITLINK__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524__FDSAUDITLINK__" localSheetId="0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524__FDSAUDITLINK__" localSheetId="1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524__FDSAUDITLINK__" localSheetId="7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524__FDSAUDITLINK__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525__FDSAUDITLINK__" localSheetId="0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525__FDSAUDITLINK__" localSheetId="1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525__FDSAUDITLINK__" localSheetId="7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525__FDSAUDITLINK__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526__FDSAUDITLINK__" localSheetId="0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526__FDSAUDITLINK__" localSheetId="1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526__FDSAUDITLINK__" localSheetId="7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526__FDSAUDITLINK__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527__FDSAUDITLINK__" localSheetId="0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527__FDSAUDITLINK__" localSheetId="1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527__FDSAUDITLINK__" localSheetId="7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527__FDSAUDITLINK__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528__FDSAUDITLINK__" localSheetId="0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528__FDSAUDITLINK__" localSheetId="1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528__FDSAUDITLINK__" localSheetId="7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528__FDSAUDITLINK__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529__FDSAUDITLINK__" localSheetId="0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29__FDSAUDITLINK__" localSheetId="1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29__FDSAUDITLINK__" localSheetId="7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29__FDSAUDITLINK__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2Arial_19_6_1">NA()</definedName>
    <definedName name="_53__123Graph_BCHART_3" localSheetId="0" hidden="1">#REF!</definedName>
    <definedName name="_53__123Graph_BCHART_3" localSheetId="1" hidden="1">#REF!</definedName>
    <definedName name="_53__123Graph_BCHART_3" hidden="1">#REF!</definedName>
    <definedName name="_53__FDSAUDITLINK__" localSheetId="0">{"fdsup://directions/FAT Viewer?action=UPDATE&amp;creator=factset&amp;DYN_ARGS=TRUE&amp;DOC_NAME=FAT:FQL_AUDITING_CLIENT_TEMPLATE.FAT&amp;display_string=Audit&amp;VAR:KEY=GBQRWFQLUT&amp;VAR:QUERY=RkZfTkVUX0lOQyhBTk4sLTFGWSk=&amp;WINDOW=FIRST_POPUP&amp;HEIGHT=450&amp;WIDTH=450&amp;START_MAXIMIZED=","FALSE&amp;VAR:CALENDAR=FIVEDAY&amp;VAR:SYMBOL=610115&amp;VAR:INDEX=0"}</definedName>
    <definedName name="_53__FDSAUDITLINK__" localSheetId="1">{"fdsup://directions/FAT Viewer?action=UPDATE&amp;creator=factset&amp;DYN_ARGS=TRUE&amp;DOC_NAME=FAT:FQL_AUDITING_CLIENT_TEMPLATE.FAT&amp;display_string=Audit&amp;VAR:KEY=GBQRWFQLUT&amp;VAR:QUERY=RkZfTkVUX0lOQyhBTk4sLTFGWSk=&amp;WINDOW=FIRST_POPUP&amp;HEIGHT=450&amp;WIDTH=450&amp;START_MAXIMIZED=","FALSE&amp;VAR:CALENDAR=FIVEDAY&amp;VAR:SYMBOL=610115&amp;VAR:INDEX=0"}</definedName>
    <definedName name="_53__FDSAUDITLINK__" localSheetId="7">{"fdsup://directions/FAT Viewer?action=UPDATE&amp;creator=factset&amp;DYN_ARGS=TRUE&amp;DOC_NAME=FAT:FQL_AUDITING_CLIENT_TEMPLATE.FAT&amp;display_string=Audit&amp;VAR:KEY=GBQRWFQLUT&amp;VAR:QUERY=RkZfTkVUX0lOQyhBTk4sLTFGWSk=&amp;WINDOW=FIRST_POPUP&amp;HEIGHT=450&amp;WIDTH=450&amp;START_MAXIMIZED=","FALSE&amp;VAR:CALENDAR=FIVEDAY&amp;VAR:SYMBOL=610115&amp;VAR:INDEX=0"}</definedName>
    <definedName name="_53__FDSAUDITLINK__">{"fdsup://directions/FAT Viewer?action=UPDATE&amp;creator=factset&amp;DYN_ARGS=TRUE&amp;DOC_NAME=FAT:FQL_AUDITING_CLIENT_TEMPLATE.FAT&amp;display_string=Audit&amp;VAR:KEY=GBQRWFQLUT&amp;VAR:QUERY=RkZfTkVUX0lOQyhBTk4sLTFGWSk=&amp;WINDOW=FIRST_POPUP&amp;HEIGHT=450&amp;WIDTH=450&amp;START_MAXIMIZED=","FALSE&amp;VAR:CALENDAR=FIVEDAY&amp;VAR:SYMBOL=610115&amp;VAR:INDEX=0"}</definedName>
    <definedName name="_530__FDSAUDITLINK__" localSheetId="0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30__FDSAUDITLINK__" localSheetId="1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30__FDSAUDITLINK__" localSheetId="7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30__FDSAUDITLINK__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31__FDSAUDITLINK__" localSheetId="0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531__FDSAUDITLINK__" localSheetId="1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531__FDSAUDITLINK__" localSheetId="7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531__FDSAUDITLINK__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532__FDSAUDITLINK__" localSheetId="0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532__FDSAUDITLINK__" localSheetId="1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532__FDSAUDITLINK__" localSheetId="7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532__FDSAUDITLINK__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533__FDSAUDITLINK__" localSheetId="0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533__FDSAUDITLINK__" localSheetId="1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533__FDSAUDITLINK__" localSheetId="7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533__FDSAUDITLINK__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534__FDSAUDITLINK__" localSheetId="0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534__FDSAUDITLINK__" localSheetId="1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534__FDSAUDITLINK__" localSheetId="7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534__FDSAUDITLINK__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535__FDSAUDITLINK__" localSheetId="0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535__FDSAUDITLINK__" localSheetId="1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535__FDSAUDITLINK__" localSheetId="7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535__FDSAUDITLINK__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536__FDSAUDITLINK__" localSheetId="0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536__FDSAUDITLINK__" localSheetId="1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536__FDSAUDITLINK__" localSheetId="7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536__FDSAUDITLINK__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537__FDSAUDITLINK__" localSheetId="0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537__FDSAUDITLINK__" localSheetId="1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537__FDSAUDITLINK__" localSheetId="7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537__FDSAUDITLINK__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538__FDSAUDITLINK__" localSheetId="0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538__FDSAUDITLINK__" localSheetId="1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538__FDSAUDITLINK__" localSheetId="7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538__FDSAUDITLINK__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539__FDSAUDITLINK__" localSheetId="0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539__FDSAUDITLINK__" localSheetId="1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539__FDSAUDITLINK__" localSheetId="7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539__FDSAUDITLINK__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53Arial_19_7_1">NA()</definedName>
    <definedName name="_53DENI_DAT12_1" localSheetId="0">#REF!</definedName>
    <definedName name="_53DENI_DAT12_1" localSheetId="1">#REF!</definedName>
    <definedName name="_53DENI_DAT12_1">#REF!</definedName>
    <definedName name="_54__123Graph_BCHART_12" localSheetId="0" hidden="1">#REF!</definedName>
    <definedName name="_54__123Graph_BCHART_12" hidden="1">#REF!</definedName>
    <definedName name="_54__123Graph_BCHART_4" localSheetId="0" hidden="1">#REF!</definedName>
    <definedName name="_54__123Graph_BCHART_4" hidden="1">#REF!</definedName>
    <definedName name="_54__FDSAUDITLINK__" localSheetId="0">{"fdsup://Directions/FactSet Auditing Viewer?action=AUDIT_VALUE&amp;DB=129&amp;ID1=610115&amp;VALUEID=01001&amp;SDATE=2009&amp;PERIODTYPE=ANN_STD&amp;window=popup_no_bar&amp;width=385&amp;height=120&amp;START_MAXIMIZED=FALSE&amp;creator=factset&amp;display_string=Audit"}</definedName>
    <definedName name="_54__FDSAUDITLINK__" localSheetId="1">{"fdsup://Directions/FactSet Auditing Viewer?action=AUDIT_VALUE&amp;DB=129&amp;ID1=610115&amp;VALUEID=01001&amp;SDATE=2009&amp;PERIODTYPE=ANN_STD&amp;window=popup_no_bar&amp;width=385&amp;height=120&amp;START_MAXIMIZED=FALSE&amp;creator=factset&amp;display_string=Audit"}</definedName>
    <definedName name="_54__FDSAUDITLINK__" localSheetId="7">{"fdsup://Directions/FactSet Auditing Viewer?action=AUDIT_VALUE&amp;DB=129&amp;ID1=610115&amp;VALUEID=01001&amp;SDATE=2009&amp;PERIODTYPE=ANN_STD&amp;window=popup_no_bar&amp;width=385&amp;height=120&amp;START_MAXIMIZED=FALSE&amp;creator=factset&amp;display_string=Audit"}</definedName>
    <definedName name="_54__FDSAUDITLINK__">{"fdsup://Directions/FactSet Auditing Viewer?action=AUDIT_VALUE&amp;DB=129&amp;ID1=610115&amp;VALUEID=01001&amp;SDATE=2009&amp;PERIODTYPE=ANN_STD&amp;window=popup_no_bar&amp;width=385&amp;height=120&amp;START_MAXIMIZED=FALSE&amp;creator=factset&amp;display_string=Audit"}</definedName>
    <definedName name="_540__FDSAUDITLINK__" localSheetId="0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0__FDSAUDITLINK__" localSheetId="1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0__FDSAUDITLINK__" localSheetId="7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0__FDSAUDITLINK__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1__FDSAUDITLINK__" localSheetId="0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1__FDSAUDITLINK__" localSheetId="1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1__FDSAUDITLINK__" localSheetId="7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1__FDSAUDITLINK__">{"fdsup://Directions/FactSet Auditing Viewer?action=AUDIT_VALUE&amp;DB=129&amp;ID1=B1XC09&amp;VALUEID=01001&amp;SDATE=2008&amp;PERIODTYPE=ANN_STD&amp;window=popup_no_bar&amp;width=385&amp;height=120&amp;START_MAXIMIZED=FALSE&amp;creator=factset&amp;display_string=Audit"}</definedName>
    <definedName name="_542__FDSAUDITLINK__" localSheetId="0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42__FDSAUDITLINK__" localSheetId="1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42__FDSAUDITLINK__" localSheetId="7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42__FDSAUDITLINK__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543__FDSAUDITLINK__" localSheetId="0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43__FDSAUDITLINK__" localSheetId="1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43__FDSAUDITLINK__" localSheetId="7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43__FDSAUDITLINK__">{"fdsup://Directions/FactSet Auditing Viewer?action=AUDIT_VALUE&amp;DB=129&amp;ID1=B1XC09&amp;VALUEID=01250&amp;SDATE=2008&amp;PERIODTYPE=ANN_STD&amp;window=popup_no_bar&amp;width=385&amp;height=120&amp;START_MAXIMIZED=FALSE&amp;creator=factset&amp;display_string=Audit"}</definedName>
    <definedName name="_544__FDSAUDITLINK__" localSheetId="0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44__FDSAUDITLINK__" localSheetId="1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44__FDSAUDITLINK__" localSheetId="7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44__FDSAUDITLINK__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545__FDSAUDITLINK__" localSheetId="0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45__FDSAUDITLINK__" localSheetId="1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45__FDSAUDITLINK__" localSheetId="7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45__FDSAUDITLINK__">{"fdsup://Directions/FactSet Auditing Viewer?action=AUDIT_VALUE&amp;DB=129&amp;ID1=B1XC09&amp;VALUEID=01401&amp;SDATE=2008&amp;PERIODTYPE=ANN_STD&amp;window=popup_no_bar&amp;width=385&amp;height=120&amp;START_MAXIMIZED=FALSE&amp;creator=factset&amp;display_string=Audit"}</definedName>
    <definedName name="_546__FDSAUDITLINK__" localSheetId="0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546__FDSAUDITLINK__" localSheetId="1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546__FDSAUDITLINK__" localSheetId="7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546__FDSAUDITLINK__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547__FDSAUDITLINK__" localSheetId="0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547__FDSAUDITLINK__" localSheetId="1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547__FDSAUDITLINK__" localSheetId="7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547__FDSAUDITLINK__">{"fdsup://Directions/FactSet Auditing Viewer?action=AUDIT_VALUE&amp;DB=129&amp;ID1=627358&amp;VALUEID=01001&amp;SDATE=2007&amp;PERIODTYPE=ANN_STD&amp;window=popup_no_bar&amp;width=385&amp;height=120&amp;START_MAXIMIZED=FALSE&amp;creator=factset&amp;display_string=Audit"}</definedName>
    <definedName name="_548__FDSAUDITLINK__" localSheetId="0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48__FDSAUDITLINK__" localSheetId="1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48__FDSAUDITLINK__" localSheetId="7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48__FDSAUDITLINK__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549__FDSAUDITLINK__" localSheetId="0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549__FDSAUDITLINK__" localSheetId="1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549__FDSAUDITLINK__" localSheetId="7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549__FDSAUDITLINK__">{"fdsup://Directions/FactSet Auditing Viewer?action=AUDIT_VALUE&amp;DB=129&amp;ID1=627358&amp;VALUEID=01250&amp;SDATE=2007&amp;PERIODTYPE=ANN_STD&amp;window=popup_no_bar&amp;width=385&amp;height=120&amp;START_MAXIMIZED=FALSE&amp;creator=factset&amp;display_string=Audit"}</definedName>
    <definedName name="_54Arial_19_8_1">NA()</definedName>
    <definedName name="_54DN_1">#N/A</definedName>
    <definedName name="_54Excel_BuiltIn_Print_Area_6_1" localSheetId="0">#REF!</definedName>
    <definedName name="_54Excel_BuiltIn_Print_Area_6_1" localSheetId="1">#REF!</definedName>
    <definedName name="_54Excel_BuiltIn_Print_Area_6_1">#REF!</definedName>
    <definedName name="_55__123Graph_BCHART_5" localSheetId="0" hidden="1">#REF!</definedName>
    <definedName name="_55__123Graph_BCHART_5" hidden="1">#REF!</definedName>
    <definedName name="_55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55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55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55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55_0_Table2_">#REF!</definedName>
    <definedName name="_550__FDSAUDITLINK__" localSheetId="0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50__FDSAUDITLINK__" localSheetId="1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50__FDSAUDITLINK__" localSheetId="7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50__FDSAUDITLINK__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551__FDSAUDITLINK__" localSheetId="0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551__FDSAUDITLINK__" localSheetId="1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551__FDSAUDITLINK__" localSheetId="7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551__FDSAUDITLINK__">{"fdsup://Directions/FactSet Auditing Viewer?action=AUDIT_VALUE&amp;DB=129&amp;ID1=627358&amp;VALUEID=01401&amp;SDATE=2007&amp;PERIODTYPE=ANN_STD&amp;window=popup_no_bar&amp;width=385&amp;height=120&amp;START_MAXIMIZED=FALSE&amp;creator=factset&amp;display_string=Audit"}</definedName>
    <definedName name="_552__FDSAUDITLINK__" localSheetId="0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552__FDSAUDITLINK__" localSheetId="1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552__FDSAUDITLINK__" localSheetId="7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552__FDSAUDITLINK__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553__FDSAUDITLINK__" localSheetId="0">{"fdsup://Directions/FactSet Auditing Viewer?action=AUDIT_VALUE&amp;DB=129&amp;ID1=88033G10&amp;VALUEID=01001&amp;SDATE=2007&amp;PERIODTYPE=ANN_STD&amp;window=popup_no_bar&amp;width=385&amp;height=120&amp;START_MAXIMIZED=FALSE&amp;creator=factset&amp;display_string=Audit"}</definedName>
    <definedName name="_553__FDSAUDITLINK__" localSheetId="1">{"fdsup://Directions/FactSet Auditing Viewer?action=AUDIT_VALUE&amp;DB=129&amp;ID1=88033G10&amp;VALUEID=01001&amp;SDATE=2007&amp;PERIODTYPE=ANN_STD&amp;window=popup_no_bar&amp;width=385&amp;height=120&amp;START_MAXIMIZED=FALSE&amp;creator=factset&amp;display_string=Audit"}</definedName>
    <definedName name="_553__FDSAUDITLINK__" localSheetId="7">{"fdsup://Directions/FactSet Auditing Viewer?action=AUDIT_VALUE&amp;DB=129&amp;ID1=88033G10&amp;VALUEID=01001&amp;SDATE=2007&amp;PERIODTYPE=ANN_STD&amp;window=popup_no_bar&amp;width=385&amp;height=120&amp;START_MAXIMIZED=FALSE&amp;creator=factset&amp;display_string=Audit"}</definedName>
    <definedName name="_553__FDSAUDITLINK__">{"fdsup://Directions/FactSet Auditing Viewer?action=AUDIT_VALUE&amp;DB=129&amp;ID1=88033G10&amp;VALUEID=01001&amp;SDATE=2007&amp;PERIODTYPE=ANN_STD&amp;window=popup_no_bar&amp;width=385&amp;height=120&amp;START_MAXIMIZED=FALSE&amp;creator=factset&amp;display_string=Audit"}</definedName>
    <definedName name="_554__FDSAUDITLINK__" localSheetId="0">{"fdsup://Directions/FactSet Auditing Viewer?action=AUDIT_VALUE&amp;DB=129&amp;ID1=88033G10&amp;VALUEID=01001&amp;SDATE=2008&amp;PERIODTYPE=ANN_STD&amp;window=popup_no_bar&amp;width=385&amp;height=120&amp;START_MAXIMIZED=FALSE&amp;creator=factset&amp;display_string=Audit"}</definedName>
    <definedName name="_554__FDSAUDITLINK__" localSheetId="1">{"fdsup://Directions/FactSet Auditing Viewer?action=AUDIT_VALUE&amp;DB=129&amp;ID1=88033G10&amp;VALUEID=01001&amp;SDATE=2008&amp;PERIODTYPE=ANN_STD&amp;window=popup_no_bar&amp;width=385&amp;height=120&amp;START_MAXIMIZED=FALSE&amp;creator=factset&amp;display_string=Audit"}</definedName>
    <definedName name="_554__FDSAUDITLINK__" localSheetId="7">{"fdsup://Directions/FactSet Auditing Viewer?action=AUDIT_VALUE&amp;DB=129&amp;ID1=88033G10&amp;VALUEID=01001&amp;SDATE=2008&amp;PERIODTYPE=ANN_STD&amp;window=popup_no_bar&amp;width=385&amp;height=120&amp;START_MAXIMIZED=FALSE&amp;creator=factset&amp;display_string=Audit"}</definedName>
    <definedName name="_554__FDSAUDITLINK__">{"fdsup://Directions/FactSet Auditing Viewer?action=AUDIT_VALUE&amp;DB=129&amp;ID1=88033G10&amp;VALUEID=01001&amp;SDATE=2008&amp;PERIODTYPE=ANN_STD&amp;window=popup_no_bar&amp;width=385&amp;height=120&amp;START_MAXIMIZED=FALSE&amp;creator=factset&amp;display_string=Audit"}</definedName>
    <definedName name="_555__FDSAUDITLINK__" localSheetId="0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555__FDSAUDITLINK__" localSheetId="1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555__FDSAUDITLINK__" localSheetId="7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555__FDSAUDITLINK__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556__FDSAUDITLINK__" localSheetId="0">{"fdsup://Directions/FactSet Auditing Viewer?action=AUDIT_VALUE&amp;DB=129&amp;ID1=88033G10&amp;VALUEID=01250&amp;SDATE=2007&amp;PERIODTYPE=ANN_STD&amp;window=popup_no_bar&amp;width=385&amp;height=120&amp;START_MAXIMIZED=FALSE&amp;creator=factset&amp;display_string=Audit"}</definedName>
    <definedName name="_556__FDSAUDITLINK__" localSheetId="1">{"fdsup://Directions/FactSet Auditing Viewer?action=AUDIT_VALUE&amp;DB=129&amp;ID1=88033G10&amp;VALUEID=01250&amp;SDATE=2007&amp;PERIODTYPE=ANN_STD&amp;window=popup_no_bar&amp;width=385&amp;height=120&amp;START_MAXIMIZED=FALSE&amp;creator=factset&amp;display_string=Audit"}</definedName>
    <definedName name="_556__FDSAUDITLINK__" localSheetId="7">{"fdsup://Directions/FactSet Auditing Viewer?action=AUDIT_VALUE&amp;DB=129&amp;ID1=88033G10&amp;VALUEID=01250&amp;SDATE=2007&amp;PERIODTYPE=ANN_STD&amp;window=popup_no_bar&amp;width=385&amp;height=120&amp;START_MAXIMIZED=FALSE&amp;creator=factset&amp;display_string=Audit"}</definedName>
    <definedName name="_556__FDSAUDITLINK__">{"fdsup://Directions/FactSet Auditing Viewer?action=AUDIT_VALUE&amp;DB=129&amp;ID1=88033G10&amp;VALUEID=01250&amp;SDATE=2007&amp;PERIODTYPE=ANN_STD&amp;window=popup_no_bar&amp;width=385&amp;height=120&amp;START_MAXIMIZED=FALSE&amp;creator=factset&amp;display_string=Audit"}</definedName>
    <definedName name="_557__FDSAUDITLINK__" localSheetId="0">{"fdsup://Directions/FactSet Auditing Viewer?action=AUDIT_VALUE&amp;DB=129&amp;ID1=88033G10&amp;VALUEID=01250&amp;SDATE=2008&amp;PERIODTYPE=ANN_STD&amp;window=popup_no_bar&amp;width=385&amp;height=120&amp;START_MAXIMIZED=FALSE&amp;creator=factset&amp;display_string=Audit"}</definedName>
    <definedName name="_557__FDSAUDITLINK__" localSheetId="1">{"fdsup://Directions/FactSet Auditing Viewer?action=AUDIT_VALUE&amp;DB=129&amp;ID1=88033G10&amp;VALUEID=01250&amp;SDATE=2008&amp;PERIODTYPE=ANN_STD&amp;window=popup_no_bar&amp;width=385&amp;height=120&amp;START_MAXIMIZED=FALSE&amp;creator=factset&amp;display_string=Audit"}</definedName>
    <definedName name="_557__FDSAUDITLINK__" localSheetId="7">{"fdsup://Directions/FactSet Auditing Viewer?action=AUDIT_VALUE&amp;DB=129&amp;ID1=88033G10&amp;VALUEID=01250&amp;SDATE=2008&amp;PERIODTYPE=ANN_STD&amp;window=popup_no_bar&amp;width=385&amp;height=120&amp;START_MAXIMIZED=FALSE&amp;creator=factset&amp;display_string=Audit"}</definedName>
    <definedName name="_557__FDSAUDITLINK__">{"fdsup://Directions/FactSet Auditing Viewer?action=AUDIT_VALUE&amp;DB=129&amp;ID1=88033G10&amp;VALUEID=01250&amp;SDATE=2008&amp;PERIODTYPE=ANN_STD&amp;window=popup_no_bar&amp;width=385&amp;height=120&amp;START_MAXIMIZED=FALSE&amp;creator=factset&amp;display_string=Audit"}</definedName>
    <definedName name="_558__FDSAUDITLINK__" localSheetId="0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558__FDSAUDITLINK__" localSheetId="1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558__FDSAUDITLINK__" localSheetId="7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558__FDSAUDITLINK__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559__FDSAUDITLINK__" localSheetId="0">{"fdsup://Directions/FactSet Auditing Viewer?action=AUDIT_VALUE&amp;DB=129&amp;ID1=88033G10&amp;VALUEID=01401&amp;SDATE=2007&amp;PERIODTYPE=ANN_STD&amp;window=popup_no_bar&amp;width=385&amp;height=120&amp;START_MAXIMIZED=FALSE&amp;creator=factset&amp;display_string=Audit"}</definedName>
    <definedName name="_559__FDSAUDITLINK__" localSheetId="1">{"fdsup://Directions/FactSet Auditing Viewer?action=AUDIT_VALUE&amp;DB=129&amp;ID1=88033G10&amp;VALUEID=01401&amp;SDATE=2007&amp;PERIODTYPE=ANN_STD&amp;window=popup_no_bar&amp;width=385&amp;height=120&amp;START_MAXIMIZED=FALSE&amp;creator=factset&amp;display_string=Audit"}</definedName>
    <definedName name="_559__FDSAUDITLINK__" localSheetId="7">{"fdsup://Directions/FactSet Auditing Viewer?action=AUDIT_VALUE&amp;DB=129&amp;ID1=88033G10&amp;VALUEID=01401&amp;SDATE=2007&amp;PERIODTYPE=ANN_STD&amp;window=popup_no_bar&amp;width=385&amp;height=120&amp;START_MAXIMIZED=FALSE&amp;creator=factset&amp;display_string=Audit"}</definedName>
    <definedName name="_559__FDSAUDITLINK__">{"fdsup://Directions/FactSet Auditing Viewer?action=AUDIT_VALUE&amp;DB=129&amp;ID1=88033G10&amp;VALUEID=01401&amp;SDATE=2007&amp;PERIODTYPE=ANN_STD&amp;window=popup_no_bar&amp;width=385&amp;height=120&amp;START_MAXIMIZED=FALSE&amp;creator=factset&amp;display_string=Audit"}</definedName>
    <definedName name="_55Arial_20_17_10_1" localSheetId="0">#REF!</definedName>
    <definedName name="_55Arial_20_17_10_1" localSheetId="1">#REF!</definedName>
    <definedName name="_55Arial_20_17_10_1">#REF!</definedName>
    <definedName name="_55DN_2" localSheetId="0">OFFSET(#REF!,0,0,#REF!,1)</definedName>
    <definedName name="_55DN_2" localSheetId="7">OFFSET(#REF!,0,0,#REF!,1)</definedName>
    <definedName name="_55DN_2">OFFSET(#REF!,0,0,#REF!,1)</definedName>
    <definedName name="_56__123Graph_BCHART_13" localSheetId="0" hidden="1">#REF!</definedName>
    <definedName name="_56__123Graph_BCHART_13" localSheetId="1" hidden="1">#REF!</definedName>
    <definedName name="_56__123Graph_BCHART_13" hidden="1">#REF!</definedName>
    <definedName name="_56__123Graph_BCHART_6" localSheetId="0" hidden="1">#REF!</definedName>
    <definedName name="_56__123Graph_BCHART_6" hidden="1">#REF!</definedName>
    <definedName name="_56__FDSAUDITLINK__" localSheetId="0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56__FDSAUDITLINK__" localSheetId="1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56__FDSAUDITLINK__" localSheetId="7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56__FDSAUDITLINK__">{"fdsup://directions/FAT Viewer?action=UPDATE&amp;creator=factset&amp;DYN_ARGS=TRUE&amp;DOC_NAME=FAT:FQL_AUDITING_CLIENT_TEMPLATE.FAT&amp;display_string=Audit&amp;VAR:KEY=GNMZEJEZCN&amp;VAR:QUERY=RkZfRUJJVERBX09QRVIoQU5OLC0xRlkp&amp;WINDOW=FIRST_POPUP&amp;HEIGHT=450&amp;WIDTH=450&amp;START_MAXIMI","ZED=FALSE&amp;VAR:CALENDAR=FIVEDAY&amp;VAR:SYMBOL=0&amp;VAR:INDEX=0"}</definedName>
    <definedName name="_56_0_Table2_">#REF!</definedName>
    <definedName name="_560__FDSAUDITLINK__" localSheetId="0">{"fdsup://Directions/FactSet Auditing Viewer?action=AUDIT_VALUE&amp;DB=129&amp;ID1=88033G10&amp;VALUEID=01401&amp;SDATE=2008&amp;PERIODTYPE=ANN_STD&amp;window=popup_no_bar&amp;width=385&amp;height=120&amp;START_MAXIMIZED=FALSE&amp;creator=factset&amp;display_string=Audit"}</definedName>
    <definedName name="_560__FDSAUDITLINK__" localSheetId="1">{"fdsup://Directions/FactSet Auditing Viewer?action=AUDIT_VALUE&amp;DB=129&amp;ID1=88033G10&amp;VALUEID=01401&amp;SDATE=2008&amp;PERIODTYPE=ANN_STD&amp;window=popup_no_bar&amp;width=385&amp;height=120&amp;START_MAXIMIZED=FALSE&amp;creator=factset&amp;display_string=Audit"}</definedName>
    <definedName name="_560__FDSAUDITLINK__" localSheetId="7">{"fdsup://Directions/FactSet Auditing Viewer?action=AUDIT_VALUE&amp;DB=129&amp;ID1=88033G10&amp;VALUEID=01401&amp;SDATE=2008&amp;PERIODTYPE=ANN_STD&amp;window=popup_no_bar&amp;width=385&amp;height=120&amp;START_MAXIMIZED=FALSE&amp;creator=factset&amp;display_string=Audit"}</definedName>
    <definedName name="_560__FDSAUDITLINK__">{"fdsup://Directions/FactSet Auditing Viewer?action=AUDIT_VALUE&amp;DB=129&amp;ID1=88033G10&amp;VALUEID=01401&amp;SDATE=2008&amp;PERIODTYPE=ANN_STD&amp;window=popup_no_bar&amp;width=385&amp;height=120&amp;START_MAXIMIZED=FALSE&amp;creator=factset&amp;display_string=Audit"}</definedName>
    <definedName name="_561__FDSAUDITLINK__" localSheetId="0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561__FDSAUDITLINK__" localSheetId="1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561__FDSAUDITLINK__" localSheetId="7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561__FDSAUDITLINK__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562__FDSAUDITLINK__" localSheetId="0">{"fdsup://Directions/FactSet Auditing Viewer?action=AUDIT_VALUE&amp;DB=129&amp;ID1=20366810&amp;VALUEID=01001&amp;SDATE=2007&amp;PERIODTYPE=ANN_STD&amp;window=popup_no_bar&amp;width=385&amp;height=120&amp;START_MAXIMIZED=FALSE&amp;creator=factset&amp;display_string=Audit"}</definedName>
    <definedName name="_562__FDSAUDITLINK__" localSheetId="1">{"fdsup://Directions/FactSet Auditing Viewer?action=AUDIT_VALUE&amp;DB=129&amp;ID1=20366810&amp;VALUEID=01001&amp;SDATE=2007&amp;PERIODTYPE=ANN_STD&amp;window=popup_no_bar&amp;width=385&amp;height=120&amp;START_MAXIMIZED=FALSE&amp;creator=factset&amp;display_string=Audit"}</definedName>
    <definedName name="_562__FDSAUDITLINK__" localSheetId="7">{"fdsup://Directions/FactSet Auditing Viewer?action=AUDIT_VALUE&amp;DB=129&amp;ID1=20366810&amp;VALUEID=01001&amp;SDATE=2007&amp;PERIODTYPE=ANN_STD&amp;window=popup_no_bar&amp;width=385&amp;height=120&amp;START_MAXIMIZED=FALSE&amp;creator=factset&amp;display_string=Audit"}</definedName>
    <definedName name="_562__FDSAUDITLINK__">{"fdsup://Directions/FactSet Auditing Viewer?action=AUDIT_VALUE&amp;DB=129&amp;ID1=20366810&amp;VALUEID=01001&amp;SDATE=2007&amp;PERIODTYPE=ANN_STD&amp;window=popup_no_bar&amp;width=385&amp;height=120&amp;START_MAXIMIZED=FALSE&amp;creator=factset&amp;display_string=Audit"}</definedName>
    <definedName name="_563__FDSAUDITLINK__" localSheetId="0">{"fdsup://Directions/FactSet Auditing Viewer?action=AUDIT_VALUE&amp;DB=129&amp;ID1=20366810&amp;VALUEID=01001&amp;SDATE=2008&amp;PERIODTYPE=ANN_STD&amp;window=popup_no_bar&amp;width=385&amp;height=120&amp;START_MAXIMIZED=FALSE&amp;creator=factset&amp;display_string=Audit"}</definedName>
    <definedName name="_563__FDSAUDITLINK__" localSheetId="1">{"fdsup://Directions/FactSet Auditing Viewer?action=AUDIT_VALUE&amp;DB=129&amp;ID1=20366810&amp;VALUEID=01001&amp;SDATE=2008&amp;PERIODTYPE=ANN_STD&amp;window=popup_no_bar&amp;width=385&amp;height=120&amp;START_MAXIMIZED=FALSE&amp;creator=factset&amp;display_string=Audit"}</definedName>
    <definedName name="_563__FDSAUDITLINK__" localSheetId="7">{"fdsup://Directions/FactSet Auditing Viewer?action=AUDIT_VALUE&amp;DB=129&amp;ID1=20366810&amp;VALUEID=01001&amp;SDATE=2008&amp;PERIODTYPE=ANN_STD&amp;window=popup_no_bar&amp;width=385&amp;height=120&amp;START_MAXIMIZED=FALSE&amp;creator=factset&amp;display_string=Audit"}</definedName>
    <definedName name="_563__FDSAUDITLINK__">{"fdsup://Directions/FactSet Auditing Viewer?action=AUDIT_VALUE&amp;DB=129&amp;ID1=20366810&amp;VALUEID=01001&amp;SDATE=2008&amp;PERIODTYPE=ANN_STD&amp;window=popup_no_bar&amp;width=385&amp;height=120&amp;START_MAXIMIZED=FALSE&amp;creator=factset&amp;display_string=Audit"}</definedName>
    <definedName name="_564__FDSAUDITLINK__" localSheetId="0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564__FDSAUDITLINK__" localSheetId="1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564__FDSAUDITLINK__" localSheetId="7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564__FDSAUDITLINK__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565__FDSAUDITLINK__" localSheetId="0">{"fdsup://Directions/FactSet Auditing Viewer?action=AUDIT_VALUE&amp;DB=129&amp;ID1=20366810&amp;VALUEID=01401&amp;SDATE=2007&amp;PERIODTYPE=ANN_STD&amp;window=popup_no_bar&amp;width=385&amp;height=120&amp;START_MAXIMIZED=FALSE&amp;creator=factset&amp;display_string=Audit"}</definedName>
    <definedName name="_565__FDSAUDITLINK__" localSheetId="1">{"fdsup://Directions/FactSet Auditing Viewer?action=AUDIT_VALUE&amp;DB=129&amp;ID1=20366810&amp;VALUEID=01401&amp;SDATE=2007&amp;PERIODTYPE=ANN_STD&amp;window=popup_no_bar&amp;width=385&amp;height=120&amp;START_MAXIMIZED=FALSE&amp;creator=factset&amp;display_string=Audit"}</definedName>
    <definedName name="_565__FDSAUDITLINK__" localSheetId="7">{"fdsup://Directions/FactSet Auditing Viewer?action=AUDIT_VALUE&amp;DB=129&amp;ID1=20366810&amp;VALUEID=01401&amp;SDATE=2007&amp;PERIODTYPE=ANN_STD&amp;window=popup_no_bar&amp;width=385&amp;height=120&amp;START_MAXIMIZED=FALSE&amp;creator=factset&amp;display_string=Audit"}</definedName>
    <definedName name="_565__FDSAUDITLINK__">{"fdsup://Directions/FactSet Auditing Viewer?action=AUDIT_VALUE&amp;DB=129&amp;ID1=20366810&amp;VALUEID=01401&amp;SDATE=2007&amp;PERIODTYPE=ANN_STD&amp;window=popup_no_bar&amp;width=385&amp;height=120&amp;START_MAXIMIZED=FALSE&amp;creator=factset&amp;display_string=Audit"}</definedName>
    <definedName name="_566__FDSAUDITLINK__" localSheetId="0">{"fdsup://Directions/FactSet Auditing Viewer?action=AUDIT_VALUE&amp;DB=129&amp;ID1=20366810&amp;VALUEID=01401&amp;SDATE=2008&amp;PERIODTYPE=ANN_STD&amp;window=popup_no_bar&amp;width=385&amp;height=120&amp;START_MAXIMIZED=FALSE&amp;creator=factset&amp;display_string=Audit"}</definedName>
    <definedName name="_566__FDSAUDITLINK__" localSheetId="1">{"fdsup://Directions/FactSet Auditing Viewer?action=AUDIT_VALUE&amp;DB=129&amp;ID1=20366810&amp;VALUEID=01401&amp;SDATE=2008&amp;PERIODTYPE=ANN_STD&amp;window=popup_no_bar&amp;width=385&amp;height=120&amp;START_MAXIMIZED=FALSE&amp;creator=factset&amp;display_string=Audit"}</definedName>
    <definedName name="_566__FDSAUDITLINK__" localSheetId="7">{"fdsup://Directions/FactSet Auditing Viewer?action=AUDIT_VALUE&amp;DB=129&amp;ID1=20366810&amp;VALUEID=01401&amp;SDATE=2008&amp;PERIODTYPE=ANN_STD&amp;window=popup_no_bar&amp;width=385&amp;height=120&amp;START_MAXIMIZED=FALSE&amp;creator=factset&amp;display_string=Audit"}</definedName>
    <definedName name="_566__FDSAUDITLINK__">{"fdsup://Directions/FactSet Auditing Viewer?action=AUDIT_VALUE&amp;DB=129&amp;ID1=20366810&amp;VALUEID=01401&amp;SDATE=2008&amp;PERIODTYPE=ANN_STD&amp;window=popup_no_bar&amp;width=385&amp;height=120&amp;START_MAXIMIZED=FALSE&amp;creator=factset&amp;display_string=Audit"}</definedName>
    <definedName name="_567__FDSAUDITLINK__" localSheetId="0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567__FDSAUDITLINK__" localSheetId="1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567__FDSAUDITLINK__" localSheetId="7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567__FDSAUDITLINK__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568__FDSAUDITLINK__" localSheetId="0">{"fdsup://Directions/FactSet Auditing Viewer?action=AUDIT_VALUE&amp;DB=129&amp;ID1=53219L10&amp;VALUEID=01001&amp;SDATE=2007&amp;PERIODTYPE=ANN_STD&amp;window=popup_no_bar&amp;width=385&amp;height=120&amp;START_MAXIMIZED=FALSE&amp;creator=factset&amp;display_string=Audit"}</definedName>
    <definedName name="_568__FDSAUDITLINK__" localSheetId="1">{"fdsup://Directions/FactSet Auditing Viewer?action=AUDIT_VALUE&amp;DB=129&amp;ID1=53219L10&amp;VALUEID=01001&amp;SDATE=2007&amp;PERIODTYPE=ANN_STD&amp;window=popup_no_bar&amp;width=385&amp;height=120&amp;START_MAXIMIZED=FALSE&amp;creator=factset&amp;display_string=Audit"}</definedName>
    <definedName name="_568__FDSAUDITLINK__" localSheetId="7">{"fdsup://Directions/FactSet Auditing Viewer?action=AUDIT_VALUE&amp;DB=129&amp;ID1=53219L10&amp;VALUEID=01001&amp;SDATE=2007&amp;PERIODTYPE=ANN_STD&amp;window=popup_no_bar&amp;width=385&amp;height=120&amp;START_MAXIMIZED=FALSE&amp;creator=factset&amp;display_string=Audit"}</definedName>
    <definedName name="_568__FDSAUDITLINK__">{"fdsup://Directions/FactSet Auditing Viewer?action=AUDIT_VALUE&amp;DB=129&amp;ID1=53219L10&amp;VALUEID=01001&amp;SDATE=2007&amp;PERIODTYPE=ANN_STD&amp;window=popup_no_bar&amp;width=385&amp;height=120&amp;START_MAXIMIZED=FALSE&amp;creator=factset&amp;display_string=Audit"}</definedName>
    <definedName name="_569__FDSAUDITLINK__" localSheetId="0">{"fdsup://Directions/FactSet Auditing Viewer?action=AUDIT_VALUE&amp;DB=129&amp;ID1=53219L10&amp;VALUEID=01001&amp;SDATE=2008&amp;PERIODTYPE=ANN_STD&amp;window=popup_no_bar&amp;width=385&amp;height=120&amp;START_MAXIMIZED=FALSE&amp;creator=factset&amp;display_string=Audit"}</definedName>
    <definedName name="_569__FDSAUDITLINK__" localSheetId="1">{"fdsup://Directions/FactSet Auditing Viewer?action=AUDIT_VALUE&amp;DB=129&amp;ID1=53219L10&amp;VALUEID=01001&amp;SDATE=2008&amp;PERIODTYPE=ANN_STD&amp;window=popup_no_bar&amp;width=385&amp;height=120&amp;START_MAXIMIZED=FALSE&amp;creator=factset&amp;display_string=Audit"}</definedName>
    <definedName name="_569__FDSAUDITLINK__" localSheetId="7">{"fdsup://Directions/FactSet Auditing Viewer?action=AUDIT_VALUE&amp;DB=129&amp;ID1=53219L10&amp;VALUEID=01001&amp;SDATE=2008&amp;PERIODTYPE=ANN_STD&amp;window=popup_no_bar&amp;width=385&amp;height=120&amp;START_MAXIMIZED=FALSE&amp;creator=factset&amp;display_string=Audit"}</definedName>
    <definedName name="_569__FDSAUDITLINK__">{"fdsup://Directions/FactSet Auditing Viewer?action=AUDIT_VALUE&amp;DB=129&amp;ID1=53219L10&amp;VALUEID=01001&amp;SDATE=2008&amp;PERIODTYPE=ANN_STD&amp;window=popup_no_bar&amp;width=385&amp;height=120&amp;START_MAXIMIZED=FALSE&amp;creator=factset&amp;display_string=Audit"}</definedName>
    <definedName name="_56Arial_20_17_4_1" localSheetId="0">#REF!</definedName>
    <definedName name="_56Arial_20_17_4_1" localSheetId="1">#REF!</definedName>
    <definedName name="_56Arial_20_17_4_1">#REF!</definedName>
    <definedName name="_57__123Graph_BCHART_7" localSheetId="0" hidden="1">#REF!</definedName>
    <definedName name="_57__123Graph_BCHART_7" hidden="1">#REF!</definedName>
    <definedName name="_57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57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57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57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57_0_Table2_">#REF!</definedName>
    <definedName name="_570__FDSAUDITLINK__" localSheetId="0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570__FDSAUDITLINK__" localSheetId="1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570__FDSAUDITLINK__" localSheetId="7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570__FDSAUDITLINK__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571__FDSAUDITLINK__" localSheetId="0">{"fdsup://Directions/FactSet Auditing Viewer?action=AUDIT_VALUE&amp;DB=129&amp;ID1=53219L10&amp;VALUEID=01401&amp;SDATE=2007&amp;PERIODTYPE=ANN_STD&amp;window=popup_no_bar&amp;width=385&amp;height=120&amp;START_MAXIMIZED=FALSE&amp;creator=factset&amp;display_string=Audit"}</definedName>
    <definedName name="_571__FDSAUDITLINK__" localSheetId="1">{"fdsup://Directions/FactSet Auditing Viewer?action=AUDIT_VALUE&amp;DB=129&amp;ID1=53219L10&amp;VALUEID=01401&amp;SDATE=2007&amp;PERIODTYPE=ANN_STD&amp;window=popup_no_bar&amp;width=385&amp;height=120&amp;START_MAXIMIZED=FALSE&amp;creator=factset&amp;display_string=Audit"}</definedName>
    <definedName name="_571__FDSAUDITLINK__" localSheetId="7">{"fdsup://Directions/FactSet Auditing Viewer?action=AUDIT_VALUE&amp;DB=129&amp;ID1=53219L10&amp;VALUEID=01401&amp;SDATE=2007&amp;PERIODTYPE=ANN_STD&amp;window=popup_no_bar&amp;width=385&amp;height=120&amp;START_MAXIMIZED=FALSE&amp;creator=factset&amp;display_string=Audit"}</definedName>
    <definedName name="_571__FDSAUDITLINK__">{"fdsup://Directions/FactSet Auditing Viewer?action=AUDIT_VALUE&amp;DB=129&amp;ID1=53219L10&amp;VALUEID=01401&amp;SDATE=2007&amp;PERIODTYPE=ANN_STD&amp;window=popup_no_bar&amp;width=385&amp;height=120&amp;START_MAXIMIZED=FALSE&amp;creator=factset&amp;display_string=Audit"}</definedName>
    <definedName name="_572__FDSAUDITLINK__" localSheetId="0">{"fdsup://Directions/FactSet Auditing Viewer?action=AUDIT_VALUE&amp;DB=129&amp;ID1=53219L10&amp;VALUEID=01401&amp;SDATE=2008&amp;PERIODTYPE=ANN_STD&amp;window=popup_no_bar&amp;width=385&amp;height=120&amp;START_MAXIMIZED=FALSE&amp;creator=factset&amp;display_string=Audit"}</definedName>
    <definedName name="_572__FDSAUDITLINK__" localSheetId="1">{"fdsup://Directions/FactSet Auditing Viewer?action=AUDIT_VALUE&amp;DB=129&amp;ID1=53219L10&amp;VALUEID=01401&amp;SDATE=2008&amp;PERIODTYPE=ANN_STD&amp;window=popup_no_bar&amp;width=385&amp;height=120&amp;START_MAXIMIZED=FALSE&amp;creator=factset&amp;display_string=Audit"}</definedName>
    <definedName name="_572__FDSAUDITLINK__" localSheetId="7">{"fdsup://Directions/FactSet Auditing Viewer?action=AUDIT_VALUE&amp;DB=129&amp;ID1=53219L10&amp;VALUEID=01401&amp;SDATE=2008&amp;PERIODTYPE=ANN_STD&amp;window=popup_no_bar&amp;width=385&amp;height=120&amp;START_MAXIMIZED=FALSE&amp;creator=factset&amp;display_string=Audit"}</definedName>
    <definedName name="_572__FDSAUDITLINK__">{"fdsup://Directions/FactSet Auditing Viewer?action=AUDIT_VALUE&amp;DB=129&amp;ID1=53219L10&amp;VALUEID=01401&amp;SDATE=2008&amp;PERIODTYPE=ANN_STD&amp;window=popup_no_bar&amp;width=385&amp;height=120&amp;START_MAXIMIZED=FALSE&amp;creator=factset&amp;display_string=Audit"}</definedName>
    <definedName name="_573__FDSAUDITLINK__" localSheetId="0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573__FDSAUDITLINK__" localSheetId="1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573__FDSAUDITLINK__" localSheetId="7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573__FDSAUDITLINK__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574__FDSAUDITLINK__" localSheetId="0">{"fdsup://Directions/FactSet Auditing Viewer?action=AUDIT_VALUE&amp;DB=129&amp;ID1=16946710&amp;VALUEID=01001&amp;SDATE=2007&amp;PERIODTYPE=ANN_STD&amp;window=popup_no_bar&amp;width=385&amp;height=120&amp;START_MAXIMIZED=FALSE&amp;creator=factset&amp;display_string=Audit"}</definedName>
    <definedName name="_574__FDSAUDITLINK__" localSheetId="1">{"fdsup://Directions/FactSet Auditing Viewer?action=AUDIT_VALUE&amp;DB=129&amp;ID1=16946710&amp;VALUEID=01001&amp;SDATE=2007&amp;PERIODTYPE=ANN_STD&amp;window=popup_no_bar&amp;width=385&amp;height=120&amp;START_MAXIMIZED=FALSE&amp;creator=factset&amp;display_string=Audit"}</definedName>
    <definedName name="_574__FDSAUDITLINK__" localSheetId="7">{"fdsup://Directions/FactSet Auditing Viewer?action=AUDIT_VALUE&amp;DB=129&amp;ID1=16946710&amp;VALUEID=01001&amp;SDATE=2007&amp;PERIODTYPE=ANN_STD&amp;window=popup_no_bar&amp;width=385&amp;height=120&amp;START_MAXIMIZED=FALSE&amp;creator=factset&amp;display_string=Audit"}</definedName>
    <definedName name="_574__FDSAUDITLINK__">{"fdsup://Directions/FactSet Auditing Viewer?action=AUDIT_VALUE&amp;DB=129&amp;ID1=16946710&amp;VALUEID=01001&amp;SDATE=2007&amp;PERIODTYPE=ANN_STD&amp;window=popup_no_bar&amp;width=385&amp;height=120&amp;START_MAXIMIZED=FALSE&amp;creator=factset&amp;display_string=Audit"}</definedName>
    <definedName name="_575__FDSAUDITLINK__" localSheetId="0">{"fdsup://Directions/FactSet Auditing Viewer?action=AUDIT_VALUE&amp;DB=129&amp;ID1=16946710&amp;VALUEID=01001&amp;SDATE=2008&amp;PERIODTYPE=ANN_STD&amp;window=popup_no_bar&amp;width=385&amp;height=120&amp;START_MAXIMIZED=FALSE&amp;creator=factset&amp;display_string=Audit"}</definedName>
    <definedName name="_575__FDSAUDITLINK__" localSheetId="1">{"fdsup://Directions/FactSet Auditing Viewer?action=AUDIT_VALUE&amp;DB=129&amp;ID1=16946710&amp;VALUEID=01001&amp;SDATE=2008&amp;PERIODTYPE=ANN_STD&amp;window=popup_no_bar&amp;width=385&amp;height=120&amp;START_MAXIMIZED=FALSE&amp;creator=factset&amp;display_string=Audit"}</definedName>
    <definedName name="_575__FDSAUDITLINK__" localSheetId="7">{"fdsup://Directions/FactSet Auditing Viewer?action=AUDIT_VALUE&amp;DB=129&amp;ID1=16946710&amp;VALUEID=01001&amp;SDATE=2008&amp;PERIODTYPE=ANN_STD&amp;window=popup_no_bar&amp;width=385&amp;height=120&amp;START_MAXIMIZED=FALSE&amp;creator=factset&amp;display_string=Audit"}</definedName>
    <definedName name="_575__FDSAUDITLINK__">{"fdsup://Directions/FactSet Auditing Viewer?action=AUDIT_VALUE&amp;DB=129&amp;ID1=16946710&amp;VALUEID=01001&amp;SDATE=2008&amp;PERIODTYPE=ANN_STD&amp;window=popup_no_bar&amp;width=385&amp;height=120&amp;START_MAXIMIZED=FALSE&amp;creator=factset&amp;display_string=Audit"}</definedName>
    <definedName name="_576__FDSAUDITLINK__" localSheetId="0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576__FDSAUDITLINK__" localSheetId="1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576__FDSAUDITLINK__" localSheetId="7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576__FDSAUDITLINK__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577__FDSAUDITLINK__" localSheetId="0">{"fdsup://Directions/FactSet Auditing Viewer?action=AUDIT_VALUE&amp;DB=129&amp;ID1=16946710&amp;VALUEID=P05202&amp;SDATE=2007&amp;PERIODTYPE=ANN_STD&amp;window=popup_no_bar&amp;width=385&amp;height=120&amp;START_MAXIMIZED=FALSE&amp;creator=factset&amp;display_string=Audit"}</definedName>
    <definedName name="_577__FDSAUDITLINK__" localSheetId="1">{"fdsup://Directions/FactSet Auditing Viewer?action=AUDIT_VALUE&amp;DB=129&amp;ID1=16946710&amp;VALUEID=P05202&amp;SDATE=2007&amp;PERIODTYPE=ANN_STD&amp;window=popup_no_bar&amp;width=385&amp;height=120&amp;START_MAXIMIZED=FALSE&amp;creator=factset&amp;display_string=Audit"}</definedName>
    <definedName name="_577__FDSAUDITLINK__" localSheetId="7">{"fdsup://Directions/FactSet Auditing Viewer?action=AUDIT_VALUE&amp;DB=129&amp;ID1=16946710&amp;VALUEID=P05202&amp;SDATE=2007&amp;PERIODTYPE=ANN_STD&amp;window=popup_no_bar&amp;width=385&amp;height=120&amp;START_MAXIMIZED=FALSE&amp;creator=factset&amp;display_string=Audit"}</definedName>
    <definedName name="_577__FDSAUDITLINK__">{"fdsup://Directions/FactSet Auditing Viewer?action=AUDIT_VALUE&amp;DB=129&amp;ID1=16946710&amp;VALUEID=P05202&amp;SDATE=2007&amp;PERIODTYPE=ANN_STD&amp;window=popup_no_bar&amp;width=385&amp;height=120&amp;START_MAXIMIZED=FALSE&amp;creator=factset&amp;display_string=Audit"}</definedName>
    <definedName name="_578__FDSAUDITLINK__" localSheetId="0">{"fdsup://Directions/FactSet Auditing Viewer?action=AUDIT_VALUE&amp;DB=129&amp;ID1=16946710&amp;VALUEID=P05202&amp;SDATE=2008&amp;PERIODTYPE=ANN_STD&amp;window=popup_no_bar&amp;width=385&amp;height=120&amp;START_MAXIMIZED=FALSE&amp;creator=factset&amp;display_string=Audit"}</definedName>
    <definedName name="_578__FDSAUDITLINK__" localSheetId="1">{"fdsup://Directions/FactSet Auditing Viewer?action=AUDIT_VALUE&amp;DB=129&amp;ID1=16946710&amp;VALUEID=P05202&amp;SDATE=2008&amp;PERIODTYPE=ANN_STD&amp;window=popup_no_bar&amp;width=385&amp;height=120&amp;START_MAXIMIZED=FALSE&amp;creator=factset&amp;display_string=Audit"}</definedName>
    <definedName name="_578__FDSAUDITLINK__" localSheetId="7">{"fdsup://Directions/FactSet Auditing Viewer?action=AUDIT_VALUE&amp;DB=129&amp;ID1=16946710&amp;VALUEID=P05202&amp;SDATE=2008&amp;PERIODTYPE=ANN_STD&amp;window=popup_no_bar&amp;width=385&amp;height=120&amp;START_MAXIMIZED=FALSE&amp;creator=factset&amp;display_string=Audit"}</definedName>
    <definedName name="_578__FDSAUDITLINK__">{"fdsup://Directions/FactSet Auditing Viewer?action=AUDIT_VALUE&amp;DB=129&amp;ID1=16946710&amp;VALUEID=P05202&amp;SDATE=2008&amp;PERIODTYPE=ANN_STD&amp;window=popup_no_bar&amp;width=385&amp;height=120&amp;START_MAXIMIZED=FALSE&amp;creator=factset&amp;display_string=Audit"}</definedName>
    <definedName name="_579__FDSAUDITLINK__" localSheetId="0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579__FDSAUDITLINK__" localSheetId="1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579__FDSAUDITLINK__" localSheetId="7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579__FDSAUDITLINK__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57Arial_20_6_1">NA()</definedName>
    <definedName name="_57Excel_BuiltIn__FilterDatabase_1" localSheetId="0">#REF!</definedName>
    <definedName name="_57Excel_BuiltIn__FilterDatabase_1" localSheetId="1">#REF!</definedName>
    <definedName name="_57Excel_BuiltIn__FilterDatabase_1">#REF!</definedName>
    <definedName name="_58__123Graph_BCHART_14" localSheetId="0" hidden="1">#REF!</definedName>
    <definedName name="_58__123Graph_BCHART_14" hidden="1">#REF!</definedName>
    <definedName name="_58__123Graph_BCHART_8" localSheetId="0" hidden="1">#REF!</definedName>
    <definedName name="_58__123Graph_BCHART_8" hidden="1">#REF!</definedName>
    <definedName name="_580__FDSAUDITLINK__" localSheetId="0">{"fdsup://Directions/FactSet Auditing Viewer?action=AUDIT_VALUE&amp;DB=129&amp;ID1=16946710&amp;VALUEID=01401&amp;SDATE=2007&amp;PERIODTYPE=ANN_STD&amp;window=popup_no_bar&amp;width=385&amp;height=120&amp;START_MAXIMIZED=FALSE&amp;creator=factset&amp;display_string=Audit"}</definedName>
    <definedName name="_580__FDSAUDITLINK__" localSheetId="1">{"fdsup://Directions/FactSet Auditing Viewer?action=AUDIT_VALUE&amp;DB=129&amp;ID1=16946710&amp;VALUEID=01401&amp;SDATE=2007&amp;PERIODTYPE=ANN_STD&amp;window=popup_no_bar&amp;width=385&amp;height=120&amp;START_MAXIMIZED=FALSE&amp;creator=factset&amp;display_string=Audit"}</definedName>
    <definedName name="_580__FDSAUDITLINK__" localSheetId="7">{"fdsup://Directions/FactSet Auditing Viewer?action=AUDIT_VALUE&amp;DB=129&amp;ID1=16946710&amp;VALUEID=01401&amp;SDATE=2007&amp;PERIODTYPE=ANN_STD&amp;window=popup_no_bar&amp;width=385&amp;height=120&amp;START_MAXIMIZED=FALSE&amp;creator=factset&amp;display_string=Audit"}</definedName>
    <definedName name="_580__FDSAUDITLINK__">{"fdsup://Directions/FactSet Auditing Viewer?action=AUDIT_VALUE&amp;DB=129&amp;ID1=16946710&amp;VALUEID=01401&amp;SDATE=2007&amp;PERIODTYPE=ANN_STD&amp;window=popup_no_bar&amp;width=385&amp;height=120&amp;START_MAXIMIZED=FALSE&amp;creator=factset&amp;display_string=Audit"}</definedName>
    <definedName name="_581__FDSAUDITLINK__" localSheetId="0">{"fdsup://Directions/FactSet Auditing Viewer?action=AUDIT_VALUE&amp;DB=129&amp;ID1=16946710&amp;VALUEID=01401&amp;SDATE=2008&amp;PERIODTYPE=ANN_STD&amp;window=popup_no_bar&amp;width=385&amp;height=120&amp;START_MAXIMIZED=FALSE&amp;creator=factset&amp;display_string=Audit"}</definedName>
    <definedName name="_581__FDSAUDITLINK__" localSheetId="1">{"fdsup://Directions/FactSet Auditing Viewer?action=AUDIT_VALUE&amp;DB=129&amp;ID1=16946710&amp;VALUEID=01401&amp;SDATE=2008&amp;PERIODTYPE=ANN_STD&amp;window=popup_no_bar&amp;width=385&amp;height=120&amp;START_MAXIMIZED=FALSE&amp;creator=factset&amp;display_string=Audit"}</definedName>
    <definedName name="_581__FDSAUDITLINK__" localSheetId="7">{"fdsup://Directions/FactSet Auditing Viewer?action=AUDIT_VALUE&amp;DB=129&amp;ID1=16946710&amp;VALUEID=01401&amp;SDATE=2008&amp;PERIODTYPE=ANN_STD&amp;window=popup_no_bar&amp;width=385&amp;height=120&amp;START_MAXIMIZED=FALSE&amp;creator=factset&amp;display_string=Audit"}</definedName>
    <definedName name="_581__FDSAUDITLINK__">{"fdsup://Directions/FactSet Auditing Viewer?action=AUDIT_VALUE&amp;DB=129&amp;ID1=16946710&amp;VALUEID=01401&amp;SDATE=2008&amp;PERIODTYPE=ANN_STD&amp;window=popup_no_bar&amp;width=385&amp;height=120&amp;START_MAXIMIZED=FALSE&amp;creator=factset&amp;display_string=Audit"}</definedName>
    <definedName name="_582__FDSAUDITLINK__" localSheetId="0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582__FDSAUDITLINK__" localSheetId="1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582__FDSAUDITLINK__" localSheetId="7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582__FDSAUDITLINK__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583__FDSAUDITLINK__" localSheetId="0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83__FDSAUDITLINK__" localSheetId="1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83__FDSAUDITLINK__" localSheetId="7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83__FDSAUDITLINK__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584__FDSAUDITLINK__" localSheetId="0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584__FDSAUDITLINK__" localSheetId="1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584__FDSAUDITLINK__" localSheetId="7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584__FDSAUDITLINK__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585__FDSAUDITLINK__" localSheetId="0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585__FDSAUDITLINK__" localSheetId="1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585__FDSAUDITLINK__" localSheetId="7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585__FDSAUDITLINK__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586__FDSAUDITLINK__" localSheetId="0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86__FDSAUDITLINK__" localSheetId="1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86__FDSAUDITLINK__" localSheetId="7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86__FDSAUDITLINK__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587__FDSAUDITLINK__" localSheetId="0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587__FDSAUDITLINK__" localSheetId="1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587__FDSAUDITLINK__" localSheetId="7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587__FDSAUDITLINK__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588__FDSAUDITLINK__" localSheetId="0">{"fdsup://Directions/FactSet Auditing Viewer?action=AUDIT_VALUE&amp;DB=129&amp;ID1=405661&amp;VALUEID=01001&amp;SDATE=2007&amp;PERIODTYPE=ANN_STD&amp;window=popup_no_bar&amp;width=385&amp;height=120&amp;START_MAXIMIZED=FALSE&amp;creator=factset&amp;display_string=Audit"}</definedName>
    <definedName name="_588__FDSAUDITLINK__" localSheetId="1">{"fdsup://Directions/FactSet Auditing Viewer?action=AUDIT_VALUE&amp;DB=129&amp;ID1=405661&amp;VALUEID=01001&amp;SDATE=2007&amp;PERIODTYPE=ANN_STD&amp;window=popup_no_bar&amp;width=385&amp;height=120&amp;START_MAXIMIZED=FALSE&amp;creator=factset&amp;display_string=Audit"}</definedName>
    <definedName name="_588__FDSAUDITLINK__" localSheetId="7">{"fdsup://Directions/FactSet Auditing Viewer?action=AUDIT_VALUE&amp;DB=129&amp;ID1=405661&amp;VALUEID=01001&amp;SDATE=2007&amp;PERIODTYPE=ANN_STD&amp;window=popup_no_bar&amp;width=385&amp;height=120&amp;START_MAXIMIZED=FALSE&amp;creator=factset&amp;display_string=Audit"}</definedName>
    <definedName name="_588__FDSAUDITLINK__">{"fdsup://Directions/FactSet Auditing Viewer?action=AUDIT_VALUE&amp;DB=129&amp;ID1=405661&amp;VALUEID=01001&amp;SDATE=2007&amp;PERIODTYPE=ANN_STD&amp;window=popup_no_bar&amp;width=385&amp;height=120&amp;START_MAXIMIZED=FALSE&amp;creator=factset&amp;display_string=Audit"}</definedName>
    <definedName name="_589__FDSAUDITLINK__" localSheetId="0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589__FDSAUDITLINK__" localSheetId="1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589__FDSAUDITLINK__" localSheetId="7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589__FDSAUDITLINK__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58Arial_20_7_1">NA()</definedName>
    <definedName name="_59__123Graph_BCHART_9" localSheetId="0" hidden="1">#REF!</definedName>
    <definedName name="_59__123Graph_BCHART_9" localSheetId="1" hidden="1">#REF!</definedName>
    <definedName name="_59__123Graph_BCHART_9" hidden="1">#REF!</definedName>
    <definedName name="_590__FDSAUDITLINK__" localSheetId="0">{"fdsup://Directions/FactSet Auditing Viewer?action=AUDIT_VALUE&amp;DB=129&amp;ID1=405661&amp;VALUEID=01401&amp;SDATE=2007&amp;PERIODTYPE=ANN_STD&amp;window=popup_no_bar&amp;width=385&amp;height=120&amp;START_MAXIMIZED=FALSE&amp;creator=factset&amp;display_string=Audit"}</definedName>
    <definedName name="_590__FDSAUDITLINK__" localSheetId="1">{"fdsup://Directions/FactSet Auditing Viewer?action=AUDIT_VALUE&amp;DB=129&amp;ID1=405661&amp;VALUEID=01401&amp;SDATE=2007&amp;PERIODTYPE=ANN_STD&amp;window=popup_no_bar&amp;width=385&amp;height=120&amp;START_MAXIMIZED=FALSE&amp;creator=factset&amp;display_string=Audit"}</definedName>
    <definedName name="_590__FDSAUDITLINK__" localSheetId="7">{"fdsup://Directions/FactSet Auditing Viewer?action=AUDIT_VALUE&amp;DB=129&amp;ID1=405661&amp;VALUEID=01401&amp;SDATE=2007&amp;PERIODTYPE=ANN_STD&amp;window=popup_no_bar&amp;width=385&amp;height=120&amp;START_MAXIMIZED=FALSE&amp;creator=factset&amp;display_string=Audit"}</definedName>
    <definedName name="_590__FDSAUDITLINK__">{"fdsup://Directions/FactSet Auditing Viewer?action=AUDIT_VALUE&amp;DB=129&amp;ID1=405661&amp;VALUEID=01401&amp;SDATE=2007&amp;PERIODTYPE=ANN_STD&amp;window=popup_no_bar&amp;width=385&amp;height=120&amp;START_MAXIMIZED=FALSE&amp;creator=factset&amp;display_string=Audit"}</definedName>
    <definedName name="_591__FDSAUDITLINK__" localSheetId="0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591__FDSAUDITLINK__" localSheetId="1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591__FDSAUDITLINK__" localSheetId="7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591__FDSAUDITLINK__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592__FDSAUDITLINK__" localSheetId="0">{"fdsup://Directions/FactSet Auditing Viewer?action=AUDIT_VALUE&amp;DB=129&amp;ID1=714411&amp;VALUEID=01001&amp;SDATE=2007&amp;PERIODTYPE=ANN_STD&amp;window=popup_no_bar&amp;width=385&amp;height=120&amp;START_MAXIMIZED=FALSE&amp;creator=factset&amp;display_string=Audit"}</definedName>
    <definedName name="_592__FDSAUDITLINK__" localSheetId="1">{"fdsup://Directions/FactSet Auditing Viewer?action=AUDIT_VALUE&amp;DB=129&amp;ID1=714411&amp;VALUEID=01001&amp;SDATE=2007&amp;PERIODTYPE=ANN_STD&amp;window=popup_no_bar&amp;width=385&amp;height=120&amp;START_MAXIMIZED=FALSE&amp;creator=factset&amp;display_string=Audit"}</definedName>
    <definedName name="_592__FDSAUDITLINK__" localSheetId="7">{"fdsup://Directions/FactSet Auditing Viewer?action=AUDIT_VALUE&amp;DB=129&amp;ID1=714411&amp;VALUEID=01001&amp;SDATE=2007&amp;PERIODTYPE=ANN_STD&amp;window=popup_no_bar&amp;width=385&amp;height=120&amp;START_MAXIMIZED=FALSE&amp;creator=factset&amp;display_string=Audit"}</definedName>
    <definedName name="_592__FDSAUDITLINK__">{"fdsup://Directions/FactSet Auditing Viewer?action=AUDIT_VALUE&amp;DB=129&amp;ID1=714411&amp;VALUEID=01001&amp;SDATE=2007&amp;PERIODTYPE=ANN_STD&amp;window=popup_no_bar&amp;width=385&amp;height=120&amp;START_MAXIMIZED=FALSE&amp;creator=factset&amp;display_string=Audit"}</definedName>
    <definedName name="_593__FDSAUDITLINK__" localSheetId="0">{"fdsup://Directions/FactSet Auditing Viewer?action=AUDIT_VALUE&amp;DB=129&amp;ID1=714411&amp;VALUEID=01001&amp;SDATE=2008&amp;PERIODTYPE=ANN_STD&amp;window=popup_no_bar&amp;width=385&amp;height=120&amp;START_MAXIMIZED=FALSE&amp;creator=factset&amp;display_string=Audit"}</definedName>
    <definedName name="_593__FDSAUDITLINK__" localSheetId="1">{"fdsup://Directions/FactSet Auditing Viewer?action=AUDIT_VALUE&amp;DB=129&amp;ID1=714411&amp;VALUEID=01001&amp;SDATE=2008&amp;PERIODTYPE=ANN_STD&amp;window=popup_no_bar&amp;width=385&amp;height=120&amp;START_MAXIMIZED=FALSE&amp;creator=factset&amp;display_string=Audit"}</definedName>
    <definedName name="_593__FDSAUDITLINK__" localSheetId="7">{"fdsup://Directions/FactSet Auditing Viewer?action=AUDIT_VALUE&amp;DB=129&amp;ID1=714411&amp;VALUEID=01001&amp;SDATE=2008&amp;PERIODTYPE=ANN_STD&amp;window=popup_no_bar&amp;width=385&amp;height=120&amp;START_MAXIMIZED=FALSE&amp;creator=factset&amp;display_string=Audit"}</definedName>
    <definedName name="_593__FDSAUDITLINK__">{"fdsup://Directions/FactSet Auditing Viewer?action=AUDIT_VALUE&amp;DB=129&amp;ID1=714411&amp;VALUEID=01001&amp;SDATE=2008&amp;PERIODTYPE=ANN_STD&amp;window=popup_no_bar&amp;width=385&amp;height=120&amp;START_MAXIMIZED=FALSE&amp;creator=factset&amp;display_string=Audit"}</definedName>
    <definedName name="_594__FDSAUDITLINK__" localSheetId="0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594__FDSAUDITLINK__" localSheetId="1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594__FDSAUDITLINK__" localSheetId="7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594__FDSAUDITLINK__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595__FDSAUDITLINK__" localSheetId="0">{"fdsup://Directions/FactSet Auditing Viewer?action=AUDIT_VALUE&amp;DB=129&amp;ID1=714411&amp;VALUEID=01250&amp;SDATE=2007&amp;PERIODTYPE=ANN_STD&amp;window=popup_no_bar&amp;width=385&amp;height=120&amp;START_MAXIMIZED=FALSE&amp;creator=factset&amp;display_string=Audit"}</definedName>
    <definedName name="_595__FDSAUDITLINK__" localSheetId="1">{"fdsup://Directions/FactSet Auditing Viewer?action=AUDIT_VALUE&amp;DB=129&amp;ID1=714411&amp;VALUEID=01250&amp;SDATE=2007&amp;PERIODTYPE=ANN_STD&amp;window=popup_no_bar&amp;width=385&amp;height=120&amp;START_MAXIMIZED=FALSE&amp;creator=factset&amp;display_string=Audit"}</definedName>
    <definedName name="_595__FDSAUDITLINK__" localSheetId="7">{"fdsup://Directions/FactSet Auditing Viewer?action=AUDIT_VALUE&amp;DB=129&amp;ID1=714411&amp;VALUEID=01250&amp;SDATE=2007&amp;PERIODTYPE=ANN_STD&amp;window=popup_no_bar&amp;width=385&amp;height=120&amp;START_MAXIMIZED=FALSE&amp;creator=factset&amp;display_string=Audit"}</definedName>
    <definedName name="_595__FDSAUDITLINK__">{"fdsup://Directions/FactSet Auditing Viewer?action=AUDIT_VALUE&amp;DB=129&amp;ID1=714411&amp;VALUEID=01250&amp;SDATE=2007&amp;PERIODTYPE=ANN_STD&amp;window=popup_no_bar&amp;width=385&amp;height=120&amp;START_MAXIMIZED=FALSE&amp;creator=factset&amp;display_string=Audit"}</definedName>
    <definedName name="_596__FDSAUDITLINK__" localSheetId="0">{"fdsup://Directions/FactSet Auditing Viewer?action=AUDIT_VALUE&amp;DB=129&amp;ID1=714411&amp;VALUEID=01250&amp;SDATE=2008&amp;PERIODTYPE=ANN_STD&amp;window=popup_no_bar&amp;width=385&amp;height=120&amp;START_MAXIMIZED=FALSE&amp;creator=factset&amp;display_string=Audit"}</definedName>
    <definedName name="_596__FDSAUDITLINK__" localSheetId="1">{"fdsup://Directions/FactSet Auditing Viewer?action=AUDIT_VALUE&amp;DB=129&amp;ID1=714411&amp;VALUEID=01250&amp;SDATE=2008&amp;PERIODTYPE=ANN_STD&amp;window=popup_no_bar&amp;width=385&amp;height=120&amp;START_MAXIMIZED=FALSE&amp;creator=factset&amp;display_string=Audit"}</definedName>
    <definedName name="_596__FDSAUDITLINK__" localSheetId="7">{"fdsup://Directions/FactSet Auditing Viewer?action=AUDIT_VALUE&amp;DB=129&amp;ID1=714411&amp;VALUEID=01250&amp;SDATE=2008&amp;PERIODTYPE=ANN_STD&amp;window=popup_no_bar&amp;width=385&amp;height=120&amp;START_MAXIMIZED=FALSE&amp;creator=factset&amp;display_string=Audit"}</definedName>
    <definedName name="_596__FDSAUDITLINK__">{"fdsup://Directions/FactSet Auditing Viewer?action=AUDIT_VALUE&amp;DB=129&amp;ID1=714411&amp;VALUEID=01250&amp;SDATE=2008&amp;PERIODTYPE=ANN_STD&amp;window=popup_no_bar&amp;width=385&amp;height=120&amp;START_MAXIMIZED=FALSE&amp;creator=factset&amp;display_string=Audit"}</definedName>
    <definedName name="_597__FDSAUDITLINK__" localSheetId="0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597__FDSAUDITLINK__" localSheetId="1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597__FDSAUDITLINK__" localSheetId="7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597__FDSAUDITLINK__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598__FDSAUDITLINK__" localSheetId="0">{"fdsup://Directions/FactSet Auditing Viewer?action=AUDIT_VALUE&amp;DB=129&amp;ID1=714411&amp;VALUEID=01401&amp;SDATE=2007&amp;PERIODTYPE=ANN_STD&amp;window=popup_no_bar&amp;width=385&amp;height=120&amp;START_MAXIMIZED=FALSE&amp;creator=factset&amp;display_string=Audit"}</definedName>
    <definedName name="_598__FDSAUDITLINK__" localSheetId="1">{"fdsup://Directions/FactSet Auditing Viewer?action=AUDIT_VALUE&amp;DB=129&amp;ID1=714411&amp;VALUEID=01401&amp;SDATE=2007&amp;PERIODTYPE=ANN_STD&amp;window=popup_no_bar&amp;width=385&amp;height=120&amp;START_MAXIMIZED=FALSE&amp;creator=factset&amp;display_string=Audit"}</definedName>
    <definedName name="_598__FDSAUDITLINK__" localSheetId="7">{"fdsup://Directions/FactSet Auditing Viewer?action=AUDIT_VALUE&amp;DB=129&amp;ID1=714411&amp;VALUEID=01401&amp;SDATE=2007&amp;PERIODTYPE=ANN_STD&amp;window=popup_no_bar&amp;width=385&amp;height=120&amp;START_MAXIMIZED=FALSE&amp;creator=factset&amp;display_string=Audit"}</definedName>
    <definedName name="_598__FDSAUDITLINK__">{"fdsup://Directions/FactSet Auditing Viewer?action=AUDIT_VALUE&amp;DB=129&amp;ID1=714411&amp;VALUEID=01401&amp;SDATE=2007&amp;PERIODTYPE=ANN_STD&amp;window=popup_no_bar&amp;width=385&amp;height=120&amp;START_MAXIMIZED=FALSE&amp;creator=factset&amp;display_string=Audit"}</definedName>
    <definedName name="_599__FDSAUDITLINK__" localSheetId="0">{"fdsup://Directions/FactSet Auditing Viewer?action=AUDIT_VALUE&amp;DB=129&amp;ID1=714411&amp;VALUEID=01401&amp;SDATE=2008&amp;PERIODTYPE=ANN_STD&amp;window=popup_no_bar&amp;width=385&amp;height=120&amp;START_MAXIMIZED=FALSE&amp;creator=factset&amp;display_string=Audit"}</definedName>
    <definedName name="_599__FDSAUDITLINK__" localSheetId="1">{"fdsup://Directions/FactSet Auditing Viewer?action=AUDIT_VALUE&amp;DB=129&amp;ID1=714411&amp;VALUEID=01401&amp;SDATE=2008&amp;PERIODTYPE=ANN_STD&amp;window=popup_no_bar&amp;width=385&amp;height=120&amp;START_MAXIMIZED=FALSE&amp;creator=factset&amp;display_string=Audit"}</definedName>
    <definedName name="_599__FDSAUDITLINK__" localSheetId="7">{"fdsup://Directions/FactSet Auditing Viewer?action=AUDIT_VALUE&amp;DB=129&amp;ID1=714411&amp;VALUEID=01401&amp;SDATE=2008&amp;PERIODTYPE=ANN_STD&amp;window=popup_no_bar&amp;width=385&amp;height=120&amp;START_MAXIMIZED=FALSE&amp;creator=factset&amp;display_string=Audit"}</definedName>
    <definedName name="_599__FDSAUDITLINK__">{"fdsup://Directions/FactSet Auditing Viewer?action=AUDIT_VALUE&amp;DB=129&amp;ID1=714411&amp;VALUEID=01401&amp;SDATE=2008&amp;PERIODTYPE=ANN_STD&amp;window=popup_no_bar&amp;width=385&amp;height=120&amp;START_MAXIMIZED=FALSE&amp;creator=factset&amp;display_string=Audit"}</definedName>
    <definedName name="_59Arial_20_8_1">NA()</definedName>
    <definedName name="_59Excel_BuiltIn__FilterDatabase_2" localSheetId="0">#REF!</definedName>
    <definedName name="_59Excel_BuiltIn__FilterDatabase_2" localSheetId="1">#REF!</definedName>
    <definedName name="_59Excel_BuiltIn__FilterDatabase_2">#REF!</definedName>
    <definedName name="_5AAA_17_10_1" localSheetId="0">#REF!</definedName>
    <definedName name="_5AAA_17_10_1" localSheetId="1">#REF!</definedName>
    <definedName name="_5AAA_17_10_1">#REF!</definedName>
    <definedName name="_5Excel_BuiltIn_Print_Area_6_1" localSheetId="0">#REF!</definedName>
    <definedName name="_5Excel_BuiltIn_Print_Area_6_1" localSheetId="1">#REF!</definedName>
    <definedName name="_5Excel_BuiltIn_Print_Area_6_1">#REF!</definedName>
    <definedName name="_5MAÕ_HAØNG" localSheetId="0">#REF!</definedName>
    <definedName name="_5MAÕ_HAØNG">#REF!</definedName>
    <definedName name="_5MAÕ_SOÁ_THUEÁ" localSheetId="0">#REF!</definedName>
    <definedName name="_5MAÕ_SOÁ_THUEÁ">#REF!</definedName>
    <definedName name="_5SOÁ_CTÖØ" localSheetId="0">#REF!</definedName>
    <definedName name="_5SOÁ_CTÖØ">#REF!</definedName>
    <definedName name="_6" localSheetId="0">#REF!</definedName>
    <definedName name="_6" localSheetId="1">#REF!</definedName>
    <definedName name="_6">#REF!</definedName>
    <definedName name="_6.1" localSheetId="0">#REF!</definedName>
    <definedName name="_6.1">#REF!</definedName>
    <definedName name="_6.1.1" localSheetId="0">#REF!</definedName>
    <definedName name="_6.1.1">#REF!</definedName>
    <definedName name="_6.1.2" localSheetId="0">#REF!</definedName>
    <definedName name="_6.1.2">#REF!</definedName>
    <definedName name="_6.2" localSheetId="0">#REF!</definedName>
    <definedName name="_6.2">#REF!</definedName>
    <definedName name="_6.2.1" localSheetId="0">#REF!</definedName>
    <definedName name="_6.2.1">#REF!</definedName>
    <definedName name="_6.2.2" localSheetId="0">#REF!</definedName>
    <definedName name="_6.2.2">#REF!</definedName>
    <definedName name="_6___123Graph_CCHART_4" localSheetId="0">#REF!</definedName>
    <definedName name="_6___123Graph_CCHART_4">#REF!</definedName>
    <definedName name="_6___Excel_BuiltIn_Print_Area_4_1" localSheetId="0">#REF!</definedName>
    <definedName name="_6___Excel_BuiltIn_Print_Area_4_1">#REF!</definedName>
    <definedName name="_6__123Graph_ACHART_11" localSheetId="0" hidden="1">#REF!</definedName>
    <definedName name="_6__123Graph_ACHART_11" hidden="1">#REF!</definedName>
    <definedName name="_6__123Graph_ACHART_14" localSheetId="0" hidden="1">#REF!</definedName>
    <definedName name="_6__123Graph_ACHART_14" hidden="1">#REF!</definedName>
    <definedName name="_6__123Graph_ACHART_3" localSheetId="0">#REF!</definedName>
    <definedName name="_6__123Graph_ACHART_3">#REF!</definedName>
    <definedName name="_6__123Graph_ACHART_9" localSheetId="0">#REF!</definedName>
    <definedName name="_6__123Graph_ACHART_9">#REF!</definedName>
    <definedName name="_6__123Graph_BCHART_2" localSheetId="0">#REF!</definedName>
    <definedName name="_6__123Graph_BCHART_2">#REF!</definedName>
    <definedName name="_6__123Graph_BCHART_3" localSheetId="0">#REF!</definedName>
    <definedName name="_6__123Graph_BCHART_3">#REF!</definedName>
    <definedName name="_6__123Graph_Xｸﾞﾗﾌ_1" localSheetId="0">#REF!</definedName>
    <definedName name="_6__123Graph_Xｸﾞﾗﾌ_1">#REF!</definedName>
    <definedName name="_6__FDSAUDITLINK__" localSheetId="0">{"fdsup://Directions/FactSet Auditing Viewer?action=AUDIT_VALUE&amp;DB=129&amp;ID1=610035&amp;VALUEID=01551&amp;SDATE=2006&amp;PERIODTYPE=ANN_STD&amp;window=popup_no_bar&amp;width=385&amp;height=120&amp;START_MAXIMIZED=FALSE&amp;creator=factset&amp;display_string=Audit"}</definedName>
    <definedName name="_6__FDSAUDITLINK__" localSheetId="1">{"fdsup://Directions/FactSet Auditing Viewer?action=AUDIT_VALUE&amp;DB=129&amp;ID1=610035&amp;VALUEID=01551&amp;SDATE=2006&amp;PERIODTYPE=ANN_STD&amp;window=popup_no_bar&amp;width=385&amp;height=120&amp;START_MAXIMIZED=FALSE&amp;creator=factset&amp;display_string=Audit"}</definedName>
    <definedName name="_6__FDSAUDITLINK__" localSheetId="7">{"fdsup://Directions/FactSet Auditing Viewer?action=AUDIT_VALUE&amp;DB=129&amp;ID1=610035&amp;VALUEID=01551&amp;SDATE=2006&amp;PERIODTYPE=ANN_STD&amp;window=popup_no_bar&amp;width=385&amp;height=120&amp;START_MAXIMIZED=FALSE&amp;creator=factset&amp;display_string=Audit"}</definedName>
    <definedName name="_6__FDSAUDITLINK__">{"fdsup://Directions/FactSet Auditing Viewer?action=AUDIT_VALUE&amp;DB=129&amp;ID1=610035&amp;VALUEID=01551&amp;SDATE=2006&amp;PERIODTYPE=ANN_STD&amp;window=popup_no_bar&amp;width=385&amp;height=120&amp;START_MAXIMIZED=FALSE&amp;creator=factset&amp;display_string=Audit"}</definedName>
    <definedName name="_6_Excel_BuiltIn_Print_Area_1" localSheetId="0">#REF!</definedName>
    <definedName name="_6_Excel_BuiltIn_Print_Area_1">#REF!</definedName>
    <definedName name="_6_FDSAUITLINK__2" localSheetId="0">{"fdsup://directions/FAT Viewer?action=UPDATE&amp;creator=factset&amp;DYN_ARGS=TRUE&amp;DOC_NAME=FAT:FQL_AUDITING_CLIENT_TEMPLATE.FAT&amp;display_string=Audit&amp;VAR:KEY=PAZWHUXYLS&amp;VAR:QUERY=RkZfTkVUX0RFQlQoUVRSLDAsLCwsVVNEKQ==&amp;WINDOW=FIRST_POPUP&amp;HEIGHT=450&amp;WIDTH=450&amp;START_MA","XIMIZED=FALSE&amp;VAR:CALENDAR=FIVEDAY&amp;VAR:SYMBOL=656661&amp;VAR:INDEX=0"}</definedName>
    <definedName name="_6_FDSAUITLINK__2" localSheetId="1">{"fdsup://directions/FAT Viewer?action=UPDATE&amp;creator=factset&amp;DYN_ARGS=TRUE&amp;DOC_NAME=FAT:FQL_AUDITING_CLIENT_TEMPLATE.FAT&amp;display_string=Audit&amp;VAR:KEY=PAZWHUXYLS&amp;VAR:QUERY=RkZfTkVUX0RFQlQoUVRSLDAsLCwsVVNEKQ==&amp;WINDOW=FIRST_POPUP&amp;HEIGHT=450&amp;WIDTH=450&amp;START_MA","XIMIZED=FALSE&amp;VAR:CALENDAR=FIVEDAY&amp;VAR:SYMBOL=656661&amp;VAR:INDEX=0"}</definedName>
    <definedName name="_6_FDSAUITLINK__2" localSheetId="7">{"fdsup://directions/FAT Viewer?action=UPDATE&amp;creator=factset&amp;DYN_ARGS=TRUE&amp;DOC_NAME=FAT:FQL_AUDITING_CLIENT_TEMPLATE.FAT&amp;display_string=Audit&amp;VAR:KEY=PAZWHUXYLS&amp;VAR:QUERY=RkZfTkVUX0RFQlQoUVRSLDAsLCwsVVNEKQ==&amp;WINDOW=FIRST_POPUP&amp;HEIGHT=450&amp;WIDTH=450&amp;START_MA","XIMIZED=FALSE&amp;VAR:CALENDAR=FIVEDAY&amp;VAR:SYMBOL=656661&amp;VAR:INDEX=0"}</definedName>
    <definedName name="_6_FDSAUITLINK__2">{"fdsup://directions/FAT Viewer?action=UPDATE&amp;creator=factset&amp;DYN_ARGS=TRUE&amp;DOC_NAME=FAT:FQL_AUDITING_CLIENT_TEMPLATE.FAT&amp;display_string=Audit&amp;VAR:KEY=PAZWHUXYLS&amp;VAR:QUERY=RkZfTkVUX0RFQlQoUVRSLDAsLCwsVVNEKQ==&amp;WINDOW=FIRST_POPUP&amp;HEIGHT=450&amp;WIDTH=450&amp;START_MA","XIMIZED=FALSE&amp;VAR:CALENDAR=FIVEDAY&amp;VAR:SYMBOL=656661&amp;VAR:INDEX=0"}</definedName>
    <definedName name="_6_MAÕ_HAØNG">#REF!</definedName>
    <definedName name="_60__123Graph_BCHART_15" localSheetId="0" hidden="1">#REF!</definedName>
    <definedName name="_60__123Graph_BCHART_15" localSheetId="1" hidden="1">#REF!</definedName>
    <definedName name="_60__123Graph_BCHART_15" hidden="1">#REF!</definedName>
    <definedName name="_60__123Graph_XCHART_14" localSheetId="0" hidden="1">#REF!</definedName>
    <definedName name="_60__123Graph_XCHART_14" hidden="1">#REF!</definedName>
    <definedName name="_600__FDSAUDITLINK__" localSheetId="0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600__FDSAUDITLINK__" localSheetId="1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600__FDSAUDITLINK__" localSheetId="7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600__FDSAUDITLINK__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601__FDSAUDITLINK__" localSheetId="0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601__FDSAUDITLINK__" localSheetId="1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601__FDSAUDITLINK__" localSheetId="7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601__FDSAUDITLINK__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602__FDSAUDITLINK__" localSheetId="0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602__FDSAUDITLINK__" localSheetId="1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602__FDSAUDITLINK__" localSheetId="7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602__FDSAUDITLINK__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603__FDSAUDITLINK__" localSheetId="0">{"fdsup://Directions/FactSet Auditing Viewer?action=AUDIT_VALUE&amp;DB=129&amp;ID1=475509&amp;VALUEID=01001&amp;SDATE=2007&amp;PERIODTYPE=ANN_STD&amp;window=popup_no_bar&amp;width=385&amp;height=120&amp;START_MAXIMIZED=FALSE&amp;creator=factset&amp;display_string=Audit"}</definedName>
    <definedName name="_603__FDSAUDITLINK__" localSheetId="1">{"fdsup://Directions/FactSet Auditing Viewer?action=AUDIT_VALUE&amp;DB=129&amp;ID1=475509&amp;VALUEID=01001&amp;SDATE=2007&amp;PERIODTYPE=ANN_STD&amp;window=popup_no_bar&amp;width=385&amp;height=120&amp;START_MAXIMIZED=FALSE&amp;creator=factset&amp;display_string=Audit"}</definedName>
    <definedName name="_603__FDSAUDITLINK__" localSheetId="7">{"fdsup://Directions/FactSet Auditing Viewer?action=AUDIT_VALUE&amp;DB=129&amp;ID1=475509&amp;VALUEID=01001&amp;SDATE=2007&amp;PERIODTYPE=ANN_STD&amp;window=popup_no_bar&amp;width=385&amp;height=120&amp;START_MAXIMIZED=FALSE&amp;creator=factset&amp;display_string=Audit"}</definedName>
    <definedName name="_603__FDSAUDITLINK__">{"fdsup://Directions/FactSet Auditing Viewer?action=AUDIT_VALUE&amp;DB=129&amp;ID1=475509&amp;VALUEID=01001&amp;SDATE=2007&amp;PERIODTYPE=ANN_STD&amp;window=popup_no_bar&amp;width=385&amp;height=120&amp;START_MAXIMIZED=FALSE&amp;creator=factset&amp;display_string=Audit"}</definedName>
    <definedName name="_604__FDSAUDITLINK__" localSheetId="0">{"fdsup://Directions/FactSet Auditing Viewer?action=AUDIT_VALUE&amp;DB=129&amp;ID1=475509&amp;VALUEID=01001&amp;SDATE=2008&amp;PERIODTYPE=ANN_STD&amp;window=popup_no_bar&amp;width=385&amp;height=120&amp;START_MAXIMIZED=FALSE&amp;creator=factset&amp;display_string=Audit"}</definedName>
    <definedName name="_604__FDSAUDITLINK__" localSheetId="1">{"fdsup://Directions/FactSet Auditing Viewer?action=AUDIT_VALUE&amp;DB=129&amp;ID1=475509&amp;VALUEID=01001&amp;SDATE=2008&amp;PERIODTYPE=ANN_STD&amp;window=popup_no_bar&amp;width=385&amp;height=120&amp;START_MAXIMIZED=FALSE&amp;creator=factset&amp;display_string=Audit"}</definedName>
    <definedName name="_604__FDSAUDITLINK__" localSheetId="7">{"fdsup://Directions/FactSet Auditing Viewer?action=AUDIT_VALUE&amp;DB=129&amp;ID1=475509&amp;VALUEID=01001&amp;SDATE=2008&amp;PERIODTYPE=ANN_STD&amp;window=popup_no_bar&amp;width=385&amp;height=120&amp;START_MAXIMIZED=FALSE&amp;creator=factset&amp;display_string=Audit"}</definedName>
    <definedName name="_604__FDSAUDITLINK__">{"fdsup://Directions/FactSet Auditing Viewer?action=AUDIT_VALUE&amp;DB=129&amp;ID1=475509&amp;VALUEID=01001&amp;SDATE=2008&amp;PERIODTYPE=ANN_STD&amp;window=popup_no_bar&amp;width=385&amp;height=120&amp;START_MAXIMIZED=FALSE&amp;creator=factset&amp;display_string=Audit"}</definedName>
    <definedName name="_605__FDSAUDITLINK__" localSheetId="0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605__FDSAUDITLINK__" localSheetId="1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605__FDSAUDITLINK__" localSheetId="7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605__FDSAUDITLINK__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606__FDSAUDITLINK__" localSheetId="0">{"fdsup://Directions/FactSet Auditing Viewer?action=AUDIT_VALUE&amp;DB=129&amp;ID1=475509&amp;VALUEID=01401&amp;SDATE=2007&amp;PERIODTYPE=ANN_STD&amp;window=popup_no_bar&amp;width=385&amp;height=120&amp;START_MAXIMIZED=FALSE&amp;creator=factset&amp;display_string=Audit"}</definedName>
    <definedName name="_606__FDSAUDITLINK__" localSheetId="1">{"fdsup://Directions/FactSet Auditing Viewer?action=AUDIT_VALUE&amp;DB=129&amp;ID1=475509&amp;VALUEID=01401&amp;SDATE=2007&amp;PERIODTYPE=ANN_STD&amp;window=popup_no_bar&amp;width=385&amp;height=120&amp;START_MAXIMIZED=FALSE&amp;creator=factset&amp;display_string=Audit"}</definedName>
    <definedName name="_606__FDSAUDITLINK__" localSheetId="7">{"fdsup://Directions/FactSet Auditing Viewer?action=AUDIT_VALUE&amp;DB=129&amp;ID1=475509&amp;VALUEID=01401&amp;SDATE=2007&amp;PERIODTYPE=ANN_STD&amp;window=popup_no_bar&amp;width=385&amp;height=120&amp;START_MAXIMIZED=FALSE&amp;creator=factset&amp;display_string=Audit"}</definedName>
    <definedName name="_606__FDSAUDITLINK__">{"fdsup://Directions/FactSet Auditing Viewer?action=AUDIT_VALUE&amp;DB=129&amp;ID1=475509&amp;VALUEID=01401&amp;SDATE=2007&amp;PERIODTYPE=ANN_STD&amp;window=popup_no_bar&amp;width=385&amp;height=120&amp;START_MAXIMIZED=FALSE&amp;creator=factset&amp;display_string=Audit"}</definedName>
    <definedName name="_607__FDSAUDITLINK__" localSheetId="0">{"fdsup://Directions/FactSet Auditing Viewer?action=AUDIT_VALUE&amp;DB=129&amp;ID1=475509&amp;VALUEID=01401&amp;SDATE=2008&amp;PERIODTYPE=ANN_STD&amp;window=popup_no_bar&amp;width=385&amp;height=120&amp;START_MAXIMIZED=FALSE&amp;creator=factset&amp;display_string=Audit"}</definedName>
    <definedName name="_607__FDSAUDITLINK__" localSheetId="1">{"fdsup://Directions/FactSet Auditing Viewer?action=AUDIT_VALUE&amp;DB=129&amp;ID1=475509&amp;VALUEID=01401&amp;SDATE=2008&amp;PERIODTYPE=ANN_STD&amp;window=popup_no_bar&amp;width=385&amp;height=120&amp;START_MAXIMIZED=FALSE&amp;creator=factset&amp;display_string=Audit"}</definedName>
    <definedName name="_607__FDSAUDITLINK__" localSheetId="7">{"fdsup://Directions/FactSet Auditing Viewer?action=AUDIT_VALUE&amp;DB=129&amp;ID1=475509&amp;VALUEID=01401&amp;SDATE=2008&amp;PERIODTYPE=ANN_STD&amp;window=popup_no_bar&amp;width=385&amp;height=120&amp;START_MAXIMIZED=FALSE&amp;creator=factset&amp;display_string=Audit"}</definedName>
    <definedName name="_607__FDSAUDITLINK__">{"fdsup://Directions/FactSet Auditing Viewer?action=AUDIT_VALUE&amp;DB=129&amp;ID1=475509&amp;VALUEID=01401&amp;SDATE=2008&amp;PERIODTYPE=ANN_STD&amp;window=popup_no_bar&amp;width=385&amp;height=120&amp;START_MAXIMIZED=FALSE&amp;creator=factset&amp;display_string=Audit"}</definedName>
    <definedName name="_608__FDSAUDITLINK__" localSheetId="0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608__FDSAUDITLINK__" localSheetId="1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608__FDSAUDITLINK__" localSheetId="7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608__FDSAUDITLINK__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609__FDSAUDITLINK__" localSheetId="0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609__FDSAUDITLINK__" localSheetId="1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609__FDSAUDITLINK__" localSheetId="7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609__FDSAUDITLINK__">{"fdsup://Directions/FactSet Auditing Viewer?action=AUDIT_VALUE&amp;DB=129&amp;ID1=682112&amp;VALUEID=01001&amp;SDATE=2007&amp;PERIODTYPE=ANN_STD&amp;window=popup_no_bar&amp;width=385&amp;height=120&amp;START_MAXIMIZED=FALSE&amp;creator=factset&amp;display_string=Audit"}</definedName>
    <definedName name="_60Arial_21_17_10_1" localSheetId="0">#REF!</definedName>
    <definedName name="_60Arial_21_17_10_1">#REF!</definedName>
    <definedName name="_61__123Graph_XCHART_15" localSheetId="0" hidden="1">#REF!</definedName>
    <definedName name="_61__123Graph_XCHART_15" hidden="1">#REF!</definedName>
    <definedName name="_610__FDSAUDITLINK__" localSheetId="0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610__FDSAUDITLINK__" localSheetId="1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610__FDSAUDITLINK__" localSheetId="7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610__FDSAUDITLINK__">{"fdsup://Directions/FactSet Auditing Viewer?action=AUDIT_VALUE&amp;DB=129&amp;ID1=682112&amp;VALUEID=01001&amp;SDATE=2008&amp;PERIODTYPE=ANN_STD&amp;window=popup_no_bar&amp;width=385&amp;height=120&amp;START_MAXIMIZED=FALSE&amp;creator=factset&amp;display_string=Audit"}</definedName>
    <definedName name="_611__FDSAUDITLINK__" localSheetId="0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611__FDSAUDITLINK__" localSheetId="1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611__FDSAUDITLINK__" localSheetId="7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611__FDSAUDITLINK__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612__FDSAUDITLINK__" localSheetId="0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612__FDSAUDITLINK__" localSheetId="1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612__FDSAUDITLINK__" localSheetId="7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612__FDSAUDITLINK__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613__FDSAUDITLINK__" localSheetId="0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613__FDSAUDITLINK__" localSheetId="1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613__FDSAUDITLINK__" localSheetId="7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613__FDSAUDITLINK__">{"fdsup://Directions/FactSet Auditing Viewer?action=AUDIT_VALUE&amp;DB=129&amp;ID1=682112&amp;VALUEID=01250&amp;SDATE=2007&amp;PERIODTYPE=ANN_STD&amp;window=popup_no_bar&amp;width=385&amp;height=120&amp;START_MAXIMIZED=FALSE&amp;creator=factset&amp;display_string=Audit"}</definedName>
    <definedName name="_614__FDSAUDITLINK__" localSheetId="0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614__FDSAUDITLINK__" localSheetId="1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614__FDSAUDITLINK__" localSheetId="7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614__FDSAUDITLINK__">{"fdsup://Directions/FactSet Auditing Viewer?action=AUDIT_VALUE&amp;DB=129&amp;ID1=682112&amp;VALUEID=01250&amp;SDATE=2008&amp;PERIODTYPE=ANN_STD&amp;window=popup_no_bar&amp;width=385&amp;height=120&amp;START_MAXIMIZED=FALSE&amp;creator=factset&amp;display_string=Audit"}</definedName>
    <definedName name="_615__FDSAUDITLINK__" localSheetId="0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615__FDSAUDITLINK__" localSheetId="1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615__FDSAUDITLINK__" localSheetId="7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615__FDSAUDITLINK__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616__FDSAUDITLINK__" localSheetId="0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616__FDSAUDITLINK__" localSheetId="1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616__FDSAUDITLINK__" localSheetId="7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616__FDSAUDITLINK__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617__FDSAUDITLINK__" localSheetId="0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617__FDSAUDITLINK__" localSheetId="1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617__FDSAUDITLINK__" localSheetId="7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617__FDSAUDITLINK__">{"fdsup://Directions/FactSet Auditing Viewer?action=AUDIT_VALUE&amp;DB=129&amp;ID1=682112&amp;VALUEID=01401&amp;SDATE=2007&amp;PERIODTYPE=ANN_STD&amp;window=popup_no_bar&amp;width=385&amp;height=120&amp;START_MAXIMIZED=FALSE&amp;creator=factset&amp;display_string=Audit"}</definedName>
    <definedName name="_618__FDSAUDITLINK__" localSheetId="0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618__FDSAUDITLINK__" localSheetId="1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618__FDSAUDITLINK__" localSheetId="7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618__FDSAUDITLINK__">{"fdsup://Directions/FactSet Auditing Viewer?action=AUDIT_VALUE&amp;DB=129&amp;ID1=682112&amp;VALUEID=01401&amp;SDATE=2008&amp;PERIODTYPE=ANN_STD&amp;window=popup_no_bar&amp;width=385&amp;height=120&amp;START_MAXIMIZED=FALSE&amp;creator=factset&amp;display_string=Audit"}</definedName>
    <definedName name="_619__FDSAUDITLINK__" localSheetId="0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619__FDSAUDITLINK__" localSheetId="1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619__FDSAUDITLINK__" localSheetId="7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619__FDSAUDITLINK__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61Arial_21_17_4_1" localSheetId="0">#REF!</definedName>
    <definedName name="_61Arial_21_17_4_1">#REF!</definedName>
    <definedName name="_61Excel_BuiltIn__FilterDatabase_3" localSheetId="0">#REF!</definedName>
    <definedName name="_61Excel_BuiltIn__FilterDatabase_3" localSheetId="1">#REF!</definedName>
    <definedName name="_61Excel_BuiltIn__FilterDatabase_3">#REF!</definedName>
    <definedName name="_62__123Graph_BCHART_16" localSheetId="0" hidden="1">#REF!</definedName>
    <definedName name="_62__123Graph_BCHART_16" hidden="1">#REF!</definedName>
    <definedName name="_62__123Graph_XCHART_16" localSheetId="0" hidden="1">#REF!</definedName>
    <definedName name="_62__123Graph_XCHART_16" hidden="1">#REF!</definedName>
    <definedName name="_620__FDSAUDITLINK__" localSheetId="0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620__FDSAUDITLINK__" localSheetId="1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620__FDSAUDITLINK__" localSheetId="7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620__FDSAUDITLINK__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621">#REF!</definedName>
    <definedName name="_621__FDSAUDITLINK__" localSheetId="0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621__FDSAUDITLINK__" localSheetId="1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621__FDSAUDITLINK__" localSheetId="7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621__FDSAUDITLINK__">{"fdsup://Directions/FactSet Auditing Viewer?action=AUDIT_VALUE&amp;DB=129&amp;ID1=604199&amp;VALUEID=01001&amp;SDATE=2007&amp;PERIODTYPE=ANN_STD&amp;window=popup_no_bar&amp;width=385&amp;height=120&amp;START_MAXIMIZED=FALSE&amp;creator=factset&amp;display_string=Audit"}</definedName>
    <definedName name="_622">#REF!</definedName>
    <definedName name="_622__FDSAUDITLINK__" localSheetId="0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622__FDSAUDITLINK__" localSheetId="1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622__FDSAUDITLINK__" localSheetId="7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622__FDSAUDITLINK__">{"fdsup://Directions/FactSet Auditing Viewer?action=AUDIT_VALUE&amp;DB=129&amp;ID1=604199&amp;VALUEID=01001&amp;SDATE=2008&amp;PERIODTYPE=ANN_STD&amp;window=popup_no_bar&amp;width=385&amp;height=120&amp;START_MAXIMIZED=FALSE&amp;creator=factset&amp;display_string=Audit"}</definedName>
    <definedName name="_623__FDSAUDITLINK__" localSheetId="0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623__FDSAUDITLINK__" localSheetId="1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623__FDSAUDITLINK__" localSheetId="7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623__FDSAUDITLINK__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624__FDSAUDITLINK__" localSheetId="0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624__FDSAUDITLINK__" localSheetId="1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624__FDSAUDITLINK__" localSheetId="7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624__FDSAUDITLINK__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625__FDSAUDITLINK__" localSheetId="0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625__FDSAUDITLINK__" localSheetId="1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625__FDSAUDITLINK__" localSheetId="7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625__FDSAUDITLINK__">{"fdsup://Directions/FactSet Auditing Viewer?action=AUDIT_VALUE&amp;DB=129&amp;ID1=604199&amp;VALUEID=01250&amp;SDATE=2007&amp;PERIODTYPE=ANN_STD&amp;window=popup_no_bar&amp;width=385&amp;height=120&amp;START_MAXIMIZED=FALSE&amp;creator=factset&amp;display_string=Audit"}</definedName>
    <definedName name="_626__FDSAUDITLINK__" localSheetId="0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626__FDSAUDITLINK__" localSheetId="1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626__FDSAUDITLINK__" localSheetId="7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626__FDSAUDITLINK__">{"fdsup://Directions/FactSet Auditing Viewer?action=AUDIT_VALUE&amp;DB=129&amp;ID1=604199&amp;VALUEID=01250&amp;SDATE=2008&amp;PERIODTYPE=ANN_STD&amp;window=popup_no_bar&amp;width=385&amp;height=120&amp;START_MAXIMIZED=FALSE&amp;creator=factset&amp;display_string=Audit"}</definedName>
    <definedName name="_627.1">#REF!</definedName>
    <definedName name="_627.2" localSheetId="0">#REF!</definedName>
    <definedName name="_627.2">#REF!</definedName>
    <definedName name="_627.3" localSheetId="0">#REF!</definedName>
    <definedName name="_627.3">#REF!</definedName>
    <definedName name="_627.4" localSheetId="0">#REF!</definedName>
    <definedName name="_627.4">#REF!</definedName>
    <definedName name="_627.7" localSheetId="0">#REF!</definedName>
    <definedName name="_627.7">#REF!</definedName>
    <definedName name="_627.8" localSheetId="0">#REF!</definedName>
    <definedName name="_627.8">#REF!</definedName>
    <definedName name="_627__FDSAUDITLINK__" localSheetId="0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627__FDSAUDITLINK__" localSheetId="1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627__FDSAUDITLINK__" localSheetId="7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627__FDSAUDITLINK__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628__FDSAUDITLINK__" localSheetId="0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628__FDSAUDITLINK__" localSheetId="1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628__FDSAUDITLINK__" localSheetId="7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628__FDSAUDITLINK__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629__FDSAUDITLINK__" localSheetId="0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629__FDSAUDITLINK__" localSheetId="1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629__FDSAUDITLINK__" localSheetId="7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629__FDSAUDITLINK__">{"fdsup://Directions/FactSet Auditing Viewer?action=AUDIT_VALUE&amp;DB=129&amp;ID1=604199&amp;VALUEID=01401&amp;SDATE=2007&amp;PERIODTYPE=ANN_STD&amp;window=popup_no_bar&amp;width=385&amp;height=120&amp;START_MAXIMIZED=FALSE&amp;creator=factset&amp;display_string=Audit"}</definedName>
    <definedName name="_62Arial_21_6_1">NA()</definedName>
    <definedName name="_62Excel_BuiltIn__FilterDatabase_10_1" localSheetId="0">#REF!</definedName>
    <definedName name="_62Excel_BuiltIn__FilterDatabase_10_1" localSheetId="1">#REF!</definedName>
    <definedName name="_62Excel_BuiltIn__FilterDatabase_10_1">#REF!</definedName>
    <definedName name="_63__123Graph_XCHART_18" localSheetId="0" hidden="1">#REF!</definedName>
    <definedName name="_63__123Graph_XCHART_18" hidden="1">#REF!</definedName>
    <definedName name="_630__FDSAUDITLINK__" localSheetId="0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630__FDSAUDITLINK__" localSheetId="1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630__FDSAUDITLINK__" localSheetId="7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630__FDSAUDITLINK__">{"fdsup://Directions/FactSet Auditing Viewer?action=AUDIT_VALUE&amp;DB=129&amp;ID1=604199&amp;VALUEID=01401&amp;SDATE=2008&amp;PERIODTYPE=ANN_STD&amp;window=popup_no_bar&amp;width=385&amp;height=120&amp;START_MAXIMIZED=FALSE&amp;creator=factset&amp;display_string=Audit"}</definedName>
    <definedName name="_631">#REF!</definedName>
    <definedName name="_631__FDSAUDITLINK__" localSheetId="0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631__FDSAUDITLINK__" localSheetId="1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631__FDSAUDITLINK__" localSheetId="7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631__FDSAUDITLINK__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632__FDSAUDITLINK__" localSheetId="0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632__FDSAUDITLINK__" localSheetId="1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632__FDSAUDITLINK__" localSheetId="7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632__FDSAUDITLINK__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633__FDSAUDITLINK__" localSheetId="0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633__FDSAUDITLINK__" localSheetId="1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633__FDSAUDITLINK__" localSheetId="7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633__FDSAUDITLINK__">{"fdsup://Directions/FactSet Auditing Viewer?action=AUDIT_VALUE&amp;DB=129&amp;ID1=611776&amp;VALUEID=01001&amp;SDATE=2007&amp;PERIODTYPE=ANN_STD&amp;window=popup_no_bar&amp;width=385&amp;height=120&amp;START_MAXIMIZED=FALSE&amp;creator=factset&amp;display_string=Audit"}</definedName>
    <definedName name="_634__FDSAUDITLINK__" localSheetId="0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634__FDSAUDITLINK__" localSheetId="1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634__FDSAUDITLINK__" localSheetId="7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634__FDSAUDITLINK__">{"fdsup://Directions/FactSet Auditing Viewer?action=AUDIT_VALUE&amp;DB=129&amp;ID1=611776&amp;VALUEID=01001&amp;SDATE=2008&amp;PERIODTYPE=ANN_STD&amp;window=popup_no_bar&amp;width=385&amp;height=120&amp;START_MAXIMIZED=FALSE&amp;creator=factset&amp;display_string=Audit"}</definedName>
    <definedName name="_635__FDSAUDITLINK__" localSheetId="0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635__FDSAUDITLINK__" localSheetId="1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635__FDSAUDITLINK__" localSheetId="7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635__FDSAUDITLINK__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636__FDSAUDITLINK__" localSheetId="0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636__FDSAUDITLINK__" localSheetId="1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636__FDSAUDITLINK__" localSheetId="7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636__FDSAUDITLINK__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637__FDSAUDITLINK__" localSheetId="0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637__FDSAUDITLINK__" localSheetId="1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637__FDSAUDITLINK__" localSheetId="7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637__FDSAUDITLINK__">{"fdsup://Directions/FactSet Auditing Viewer?action=AUDIT_VALUE&amp;DB=129&amp;ID1=611776&amp;VALUEID=01250&amp;SDATE=2007&amp;PERIODTYPE=ANN_STD&amp;window=popup_no_bar&amp;width=385&amp;height=120&amp;START_MAXIMIZED=FALSE&amp;creator=factset&amp;display_string=Audit"}</definedName>
    <definedName name="_638__FDSAUDITLINK__" localSheetId="0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638__FDSAUDITLINK__" localSheetId="1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638__FDSAUDITLINK__" localSheetId="7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638__FDSAUDITLINK__">{"fdsup://Directions/FactSet Auditing Viewer?action=AUDIT_VALUE&amp;DB=129&amp;ID1=611776&amp;VALUEID=01250&amp;SDATE=2008&amp;PERIODTYPE=ANN_STD&amp;window=popup_no_bar&amp;width=385&amp;height=120&amp;START_MAXIMIZED=FALSE&amp;creator=factset&amp;display_string=Audit"}</definedName>
    <definedName name="_639__FDSAUDITLINK__" localSheetId="0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639__FDSAUDITLINK__" localSheetId="1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639__FDSAUDITLINK__" localSheetId="7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639__FDSAUDITLINK__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63Arial_21_7_1">NA()</definedName>
    <definedName name="_63Excel_BuiltIn__FilterDatabase_11_1" localSheetId="0">#REF!</definedName>
    <definedName name="_63Excel_BuiltIn__FilterDatabase_11_1" localSheetId="1">#REF!</definedName>
    <definedName name="_63Excel_BuiltIn__FilterDatabase_11_1">#REF!</definedName>
    <definedName name="_64__123Graph_BCHART_17" localSheetId="0" hidden="1">#REF!</definedName>
    <definedName name="_64__123Graph_BCHART_17" hidden="1">#REF!</definedName>
    <definedName name="_64__123Graph_XCHART_19" localSheetId="0" hidden="1">#REF!</definedName>
    <definedName name="_64__123Graph_XCHART_19" hidden="1">#REF!</definedName>
    <definedName name="_64_0_Table2_" localSheetId="0">#REF!</definedName>
    <definedName name="_64_0_Table2_">#REF!</definedName>
    <definedName name="_640__FDSAUDITLINK__" localSheetId="0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640__FDSAUDITLINK__" localSheetId="1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640__FDSAUDITLINK__" localSheetId="7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640__FDSAUDITLINK__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641__FDSAUDITLINK__" localSheetId="0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641__FDSAUDITLINK__" localSheetId="1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641__FDSAUDITLINK__" localSheetId="7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641__FDSAUDITLINK__">{"fdsup://Directions/FactSet Auditing Viewer?action=AUDIT_VALUE&amp;DB=129&amp;ID1=611776&amp;VALUEID=01401&amp;SDATE=2007&amp;PERIODTYPE=ANN_STD&amp;window=popup_no_bar&amp;width=385&amp;height=120&amp;START_MAXIMIZED=FALSE&amp;creator=factset&amp;display_string=Audit"}</definedName>
    <definedName name="_642__FDSAUDITLINK__" localSheetId="0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642__FDSAUDITLINK__" localSheetId="1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642__FDSAUDITLINK__" localSheetId="7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642__FDSAUDITLINK__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_643__FDSAUDITLINK__" localSheetId="0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643__FDSAUDITLINK__" localSheetId="1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643__FDSAUDITLINK__" localSheetId="7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643__FDSAUDITLINK__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644__FDSAUDITLINK__" localSheetId="0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644__FDSAUDITLINK__" localSheetId="1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644__FDSAUDITLINK__" localSheetId="7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644__FDSAUDITLINK__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645__FDSAUDITLINK__" localSheetId="0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645__FDSAUDITLINK__" localSheetId="1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645__FDSAUDITLINK__" localSheetId="7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645__FDSAUDITLINK__">{"fdsup://Directions/FactSet Auditing Viewer?action=AUDIT_VALUE&amp;DB=129&amp;ID1=673463&amp;VALUEID=01001&amp;SDATE=2007&amp;PERIODTYPE=ANN_STD&amp;window=popup_no_bar&amp;width=385&amp;height=120&amp;START_MAXIMIZED=FALSE&amp;creator=factset&amp;display_string=Audit"}</definedName>
    <definedName name="_646__FDSAUDITLINK__" localSheetId="0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646__FDSAUDITLINK__" localSheetId="1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646__FDSAUDITLINK__" localSheetId="7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646__FDSAUDITLINK__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647__FDSAUDITLINK__" localSheetId="0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647__FDSAUDITLINK__" localSheetId="1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647__FDSAUDITLINK__" localSheetId="7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647__FDSAUDITLINK__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648__FDSAUDITLINK__" localSheetId="0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648__FDSAUDITLINK__" localSheetId="1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648__FDSAUDITLINK__" localSheetId="7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648__FDSAUDITLINK__">{"fdsup://Directions/FactSet Auditing Viewer?action=AUDIT_VALUE&amp;DB=129&amp;ID1=673463&amp;VALUEID=01401&amp;SDATE=2007&amp;PERIODTYPE=ANN_STD&amp;window=popup_no_bar&amp;width=385&amp;height=120&amp;START_MAXIMIZED=FALSE&amp;creator=factset&amp;display_string=Audit"}</definedName>
    <definedName name="_649__FDSAUDITLINK__" localSheetId="0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649__FDSAUDITLINK__" localSheetId="1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649__FDSAUDITLINK__" localSheetId="7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649__FDSAUDITLINK__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64Arial_21_8_1">NA()</definedName>
    <definedName name="_64Excel_BuiltIn__FilterDatabase_12_1" localSheetId="0">#REF!</definedName>
    <definedName name="_64Excel_BuiltIn__FilterDatabase_12_1" localSheetId="1">#REF!</definedName>
    <definedName name="_64Excel_BuiltIn__FilterDatabase_12_1">#REF!</definedName>
    <definedName name="_65__FDSAUDITLINK__" localSheetId="0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65__FDSAUDITLINK__" localSheetId="1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65__FDSAUDITLINK__" localSheetId="7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65__FDSAUDITLINK__">{"fdsup://directions/FAT Viewer?action=UPDATE&amp;creator=factset&amp;DYN_ARGS=TRUE&amp;DOC_NAME=FAT:FQL_AUDITING_CLIENT_TEMPLATE.FAT&amp;display_string=Audit&amp;VAR:KEY=GZEHMJMXSH&amp;VAR:QUERY=RkZfRUJJVF9PUEVSKEFOTiwtMkZZKQ==&amp;WINDOW=FIRST_POPUP&amp;HEIGHT=450&amp;WIDTH=450&amp;START_MAXIMI","ZED=FALSE&amp;VAR:CALENDAR=FIVEDAY&amp;VAR:SYMBOL=0&amp;VAR:INDEX=0"}</definedName>
    <definedName name="_65_0_Table2_">#REF!</definedName>
    <definedName name="_650__FDSAUDITLINK__" localSheetId="0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650__FDSAUDITLINK__" localSheetId="1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650__FDSAUDITLINK__" localSheetId="7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650__FDSAUDITLINK__">{"fdsup://Directions/FactSet Auditing Viewer?action=AUDIT_VALUE&amp;DB=129&amp;ID1=B013SS&amp;VALUEID=01001&amp;SDATE=2008&amp;PERIODTYPE=ANN_STD&amp;window=popup_no_bar&amp;width=385&amp;height=120&amp;START_MAXIMIZED=FALSE&amp;creator=factset&amp;display_string=Audit"}</definedName>
    <definedName name="_651__FDSAUDITLINK__" localSheetId="0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651__FDSAUDITLINK__" localSheetId="1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651__FDSAUDITLINK__" localSheetId="7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651__FDSAUDITLINK__">{"fdsup://Directions/FactSet Auditing Viewer?action=AUDIT_VALUE&amp;DB=129&amp;ID1=B013SS&amp;VALUEID=P05202&amp;SDATE=2008&amp;PERIODTYPE=ANN_STD&amp;window=popup_no_bar&amp;width=385&amp;height=120&amp;START_MAXIMIZED=FALSE&amp;creator=factset&amp;display_string=Audit"}</definedName>
    <definedName name="_652__FDSAUDITLINK__" localSheetId="0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652__FDSAUDITLINK__" localSheetId="1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652__FDSAUDITLINK__" localSheetId="7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652__FDSAUDITLINK__">{"fdsup://Directions/FactSet Auditing Viewer?action=AUDIT_VALUE&amp;DB=129&amp;ID1=B013SS&amp;VALUEID=01401&amp;SDATE=2008&amp;PERIODTYPE=ANN_STD&amp;window=popup_no_bar&amp;width=385&amp;height=120&amp;START_MAXIMIZED=FALSE&amp;creator=factset&amp;display_string=Audit"}</definedName>
    <definedName name="_653__FDSAUDITLINK__" localSheetId="0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653__FDSAUDITLINK__" localSheetId="1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653__FDSAUDITLINK__" localSheetId="7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653__FDSAUDITLINK__">{"fdsup://Directions/FactSet Auditing Viewer?action=AUDIT_VALUE&amp;DB=129&amp;ID1=B0166D&amp;VALUEID=01001&amp;SDATE=2007&amp;PERIODTYPE=ANN_STD&amp;window=popup_no_bar&amp;width=385&amp;height=120&amp;START_MAXIMIZED=FALSE&amp;creator=factset&amp;display_string=Audit"}</definedName>
    <definedName name="_654__FDSAUDITLINK__" localSheetId="0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654__FDSAUDITLINK__" localSheetId="1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654__FDSAUDITLINK__" localSheetId="7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654__FDSAUDITLINK__">{"fdsup://Directions/FactSet Auditing Viewer?action=AUDIT_VALUE&amp;DB=129&amp;ID1=B0166D&amp;VALUEID=01001&amp;SDATE=2008&amp;PERIODTYPE=ANN_STD&amp;window=popup_no_bar&amp;width=385&amp;height=120&amp;START_MAXIMIZED=FALSE&amp;creator=factset&amp;display_string=Audit"}</definedName>
    <definedName name="_655__FDSAUDITLINK__" localSheetId="0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655__FDSAUDITLINK__" localSheetId="1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655__FDSAUDITLINK__" localSheetId="7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655__FDSAUDITLINK__">{"fdsup://Directions/FactSet Auditing Viewer?action=AUDIT_VALUE&amp;DB=129&amp;ID1=B0166D&amp;VALUEID=P05202&amp;SDATE=2007&amp;PERIODTYPE=ANN_STD&amp;window=popup_no_bar&amp;width=385&amp;height=120&amp;START_MAXIMIZED=FALSE&amp;creator=factset&amp;display_string=Audit"}</definedName>
    <definedName name="_656__FDSAUDITLINK__" localSheetId="0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656__FDSAUDITLINK__" localSheetId="1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656__FDSAUDITLINK__" localSheetId="7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656__FDSAUDITLINK__">{"fdsup://Directions/FactSet Auditing Viewer?action=AUDIT_VALUE&amp;DB=129&amp;ID1=B0166D&amp;VALUEID=P05202&amp;SDATE=2008&amp;PERIODTYPE=ANN_STD&amp;window=popup_no_bar&amp;width=385&amp;height=120&amp;START_MAXIMIZED=FALSE&amp;creator=factset&amp;display_string=Audit"}</definedName>
    <definedName name="_657__FDSAUDITLINK__" localSheetId="0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657__FDSAUDITLINK__" localSheetId="1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657__FDSAUDITLINK__" localSheetId="7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657__FDSAUDITLINK__">{"fdsup://Directions/FactSet Auditing Viewer?action=AUDIT_VALUE&amp;DB=129&amp;ID1=B0166D&amp;VALUEID=01401&amp;SDATE=2007&amp;PERIODTYPE=ANN_STD&amp;window=popup_no_bar&amp;width=385&amp;height=120&amp;START_MAXIMIZED=FALSE&amp;creator=factset&amp;display_string=Audit"}</definedName>
    <definedName name="_658__FDSAUDITLINK__" localSheetId="0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658__FDSAUDITLINK__" localSheetId="1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658__FDSAUDITLINK__" localSheetId="7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658__FDSAUDITLINK__">{"fdsup://Directions/FactSet Auditing Viewer?action=AUDIT_VALUE&amp;DB=129&amp;ID1=B0166D&amp;VALUEID=01401&amp;SDATE=2008&amp;PERIODTYPE=ANN_STD&amp;window=popup_no_bar&amp;width=385&amp;height=120&amp;START_MAXIMIZED=FALSE&amp;creator=factset&amp;display_string=Audit"}</definedName>
    <definedName name="_659__FDSAUDITLINK__" localSheetId="0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659__FDSAUDITLINK__" localSheetId="1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659__FDSAUDITLINK__" localSheetId="7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659__FDSAUDITLINK__">{"fdsup://Directions/FactSet Auditing Viewer?action=AUDIT_VALUE&amp;DB=129&amp;ID1=B03THZ&amp;VALUEID=01001&amp;SDATE=2008&amp;PERIODTYPE=ANN_STD&amp;window=popup_no_bar&amp;width=385&amp;height=120&amp;START_MAXIMIZED=FALSE&amp;creator=factset&amp;display_string=Audit"}</definedName>
    <definedName name="_65Arial_6_1">NA()</definedName>
    <definedName name="_65Excel_BuiltIn__FilterDatabase_3_1_1">NA()</definedName>
    <definedName name="_66__123Graph_BCHART_18" localSheetId="0" hidden="1">#REF!</definedName>
    <definedName name="_66__123Graph_BCHART_18" localSheetId="1" hidden="1">#REF!</definedName>
    <definedName name="_66__123Graph_BCHART_18" hidden="1">#REF!</definedName>
    <definedName name="_66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66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66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66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66_0_Table2_">#REF!</definedName>
    <definedName name="_660__FDSAUDITLINK__" localSheetId="0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660__FDSAUDITLINK__" localSheetId="1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660__FDSAUDITLINK__" localSheetId="7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660__FDSAUDITLINK__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661__FDSAUDITLINK__" localSheetId="0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661__FDSAUDITLINK__" localSheetId="1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661__FDSAUDITLINK__" localSheetId="7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661__FDSAUDITLINK__">{"fdsup://Directions/FactSet Auditing Viewer?action=AUDIT_VALUE&amp;DB=129&amp;ID1=B03THZ&amp;VALUEID=01401&amp;SDATE=2008&amp;PERIODTYPE=ANN_STD&amp;window=popup_no_bar&amp;width=385&amp;height=120&amp;START_MAXIMIZED=FALSE&amp;creator=factset&amp;display_string=Audit"}</definedName>
    <definedName name="_662__FDSAUDITLINK__" localSheetId="0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662__FDSAUDITLINK__" localSheetId="1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662__FDSAUDITLINK__" localSheetId="7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662__FDSAUDITLINK__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663__FDSAUDITLINK__" localSheetId="0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663__FDSAUDITLINK__" localSheetId="1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663__FDSAUDITLINK__" localSheetId="7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663__FDSAUDITLINK__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664__FDSAUDITLINK__" localSheetId="0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664__FDSAUDITLINK__" localSheetId="1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664__FDSAUDITLINK__" localSheetId="7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664__FDSAUDITLINK__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66Arial_7_1">NA()</definedName>
    <definedName name="_66Excel_BuiltIn__FilterDatabase_9_1" localSheetId="0">#REF!</definedName>
    <definedName name="_66Excel_BuiltIn__FilterDatabase_9_1" localSheetId="1">#REF!</definedName>
    <definedName name="_66Excel_BuiltIn__FilterDatabase_9_1">#REF!</definedName>
    <definedName name="_67__FDSAUDITLINK__" localSheetId="0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67__FDSAUDITLINK__" localSheetId="1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67__FDSAUDITLINK__" localSheetId="7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67__FDSAUDITLINK__">{"fdsup://directions/FAT Viewer?action=UPDATE&amp;creator=factset&amp;DYN_ARGS=TRUE&amp;DOC_NAME=FAT:FQL_AUDITING_CLIENT_TEMPLATE.FAT&amp;display_string=Audit&amp;VAR:KEY=UDARIHQDYT&amp;VAR:QUERY=RkZfTkVUX0lOQyhBTk4sLTFGWSk=&amp;WINDOW=FIRST_POPUP&amp;HEIGHT=450&amp;WIDTH=450&amp;START_MAXIMIZED=","FALSE&amp;VAR:CALENDAR=FIVEDAY&amp;VAR:SYMBOL=0&amp;VAR:INDEX=0"}</definedName>
    <definedName name="_67Arial_8_1">NA()</definedName>
    <definedName name="_68__123Graph_BCHART_19" localSheetId="0" hidden="1">#REF!</definedName>
    <definedName name="_68__123Graph_BCHART_19" localSheetId="1" hidden="1">#REF!</definedName>
    <definedName name="_68__123Graph_BCHART_19" hidden="1">#REF!</definedName>
    <definedName name="_68__FDSAUDITLINK__" localSheetId="0">{"fdsup://directions/FAT Viewer?action=UPDATE&amp;creator=factset&amp;DYN_ARGS=TRUE&amp;DOC_NAME=FAT:FQL_AUDITING_CLIENT_TEMPLATE.FAT&amp;display_string=Audit&amp;VAR:KEY=IPYVINSDKZ&amp;VAR:QUERY=RkZfTkVUX0lOQyhBTk4sLTBGWSk=&amp;WINDOW=FIRST_POPUP&amp;HEIGHT=450&amp;WIDTH=450&amp;START_MAXIMIZED=","FALSE&amp;VAR:CALENDAR=FIVEDAY&amp;VAR:SYMBOL=672681&amp;VAR:INDEX=0"}</definedName>
    <definedName name="_68__FDSAUDITLINK__" localSheetId="1">{"fdsup://directions/FAT Viewer?action=UPDATE&amp;creator=factset&amp;DYN_ARGS=TRUE&amp;DOC_NAME=FAT:FQL_AUDITING_CLIENT_TEMPLATE.FAT&amp;display_string=Audit&amp;VAR:KEY=IPYVINSDKZ&amp;VAR:QUERY=RkZfTkVUX0lOQyhBTk4sLTBGWSk=&amp;WINDOW=FIRST_POPUP&amp;HEIGHT=450&amp;WIDTH=450&amp;START_MAXIMIZED=","FALSE&amp;VAR:CALENDAR=FIVEDAY&amp;VAR:SYMBOL=672681&amp;VAR:INDEX=0"}</definedName>
    <definedName name="_68__FDSAUDITLINK__" localSheetId="7">{"fdsup://directions/FAT Viewer?action=UPDATE&amp;creator=factset&amp;DYN_ARGS=TRUE&amp;DOC_NAME=FAT:FQL_AUDITING_CLIENT_TEMPLATE.FAT&amp;display_string=Audit&amp;VAR:KEY=IPYVINSDKZ&amp;VAR:QUERY=RkZfTkVUX0lOQyhBTk4sLTBGWSk=&amp;WINDOW=FIRST_POPUP&amp;HEIGHT=450&amp;WIDTH=450&amp;START_MAXIMIZED=","FALSE&amp;VAR:CALENDAR=FIVEDAY&amp;VAR:SYMBOL=672681&amp;VAR:INDEX=0"}</definedName>
    <definedName name="_68__FDSAUDITLINK__">{"fdsup://directions/FAT Viewer?action=UPDATE&amp;creator=factset&amp;DYN_ARGS=TRUE&amp;DOC_NAME=FAT:FQL_AUDITING_CLIENT_TEMPLATE.FAT&amp;display_string=Audit&amp;VAR:KEY=IPYVINSDKZ&amp;VAR:QUERY=RkZfTkVUX0lOQyhBTk4sLTBGWSk=&amp;WINDOW=FIRST_POPUP&amp;HEIGHT=450&amp;WIDTH=450&amp;START_MAXIMIZED=","FALSE&amp;VAR:CALENDAR=FIVEDAY&amp;VAR:SYMBOL=672681&amp;VAR:INDEX=0"}</definedName>
    <definedName name="_68as_17_1_1">NA()</definedName>
    <definedName name="_68Excel_BuiltIn_Database_1" localSheetId="0">#REF!</definedName>
    <definedName name="_68Excel_BuiltIn_Database_1" localSheetId="1">#REF!</definedName>
    <definedName name="_68Excel_BuiltIn_Database_1">#REF!</definedName>
    <definedName name="_69__123Graph_XCHART_2" localSheetId="0" hidden="1">#REF!</definedName>
    <definedName name="_69__123Graph_XCHART_2" hidden="1">#REF!</definedName>
    <definedName name="_69__FDSAUDITLINK__" localSheetId="0">{"fdsup://directions/FAT Viewer?action=UPDATE&amp;creator=factset&amp;DYN_ARGS=TRUE&amp;DOC_NAME=FAT:FQL_AUDITING_CLIENT_TEMPLATE.FAT&amp;display_string=Audit&amp;VAR:KEY=ARAXAJUBSH&amp;VAR:QUERY=RkZfTkVUX0lOQyhBTk4sLTFGWSk=&amp;WINDOW=FIRST_POPUP&amp;HEIGHT=450&amp;WIDTH=450&amp;START_MAXIMIZED=","FALSE&amp;VAR:CALENDAR=FIVEDAY&amp;VAR:SYMBOL=672681&amp;VAR:INDEX=0"}</definedName>
    <definedName name="_69__FDSAUDITLINK__" localSheetId="1">{"fdsup://directions/FAT Viewer?action=UPDATE&amp;creator=factset&amp;DYN_ARGS=TRUE&amp;DOC_NAME=FAT:FQL_AUDITING_CLIENT_TEMPLATE.FAT&amp;display_string=Audit&amp;VAR:KEY=ARAXAJUBSH&amp;VAR:QUERY=RkZfTkVUX0lOQyhBTk4sLTFGWSk=&amp;WINDOW=FIRST_POPUP&amp;HEIGHT=450&amp;WIDTH=450&amp;START_MAXIMIZED=","FALSE&amp;VAR:CALENDAR=FIVEDAY&amp;VAR:SYMBOL=672681&amp;VAR:INDEX=0"}</definedName>
    <definedName name="_69__FDSAUDITLINK__" localSheetId="7">{"fdsup://directions/FAT Viewer?action=UPDATE&amp;creator=factset&amp;DYN_ARGS=TRUE&amp;DOC_NAME=FAT:FQL_AUDITING_CLIENT_TEMPLATE.FAT&amp;display_string=Audit&amp;VAR:KEY=ARAXAJUBSH&amp;VAR:QUERY=RkZfTkVUX0lOQyhBTk4sLTFGWSk=&amp;WINDOW=FIRST_POPUP&amp;HEIGHT=450&amp;WIDTH=450&amp;START_MAXIMIZED=","FALSE&amp;VAR:CALENDAR=FIVEDAY&amp;VAR:SYMBOL=672681&amp;VAR:INDEX=0"}</definedName>
    <definedName name="_69__FDSAUDITLINK__">{"fdsup://directions/FAT Viewer?action=UPDATE&amp;creator=factset&amp;DYN_ARGS=TRUE&amp;DOC_NAME=FAT:FQL_AUDITING_CLIENT_TEMPLATE.FAT&amp;display_string=Audit&amp;VAR:KEY=ARAXAJUBSH&amp;VAR:QUERY=RkZfTkVUX0lOQyhBTk4sLTFGWSk=&amp;WINDOW=FIRST_POPUP&amp;HEIGHT=450&amp;WIDTH=450&amp;START_MAXIMIZED=","FALSE&amp;VAR:CALENDAR=FIVEDAY&amp;VAR:SYMBOL=672681&amp;VAR:INDEX=0"}</definedName>
    <definedName name="_69as_17_17_10_1" localSheetId="0">#REF!</definedName>
    <definedName name="_69as_17_17_10_1" localSheetId="1">#REF!</definedName>
    <definedName name="_69as_17_17_10_1">#REF!</definedName>
    <definedName name="_6A19999_" localSheetId="0">#REF!</definedName>
    <definedName name="_6A19999_" localSheetId="1">#REF!</definedName>
    <definedName name="_6A19999_">#REF!</definedName>
    <definedName name="_6AAA_17_4_1" localSheetId="0">#REF!</definedName>
    <definedName name="_6AAA_17_4_1">#REF!</definedName>
    <definedName name="_6BNTTTH" localSheetId="0">#REF!</definedName>
    <definedName name="_6BNTTTH">#REF!</definedName>
    <definedName name="_6DCTTBO" localSheetId="0">#REF!</definedName>
    <definedName name="_6DCTTBO">#REF!</definedName>
    <definedName name="_6DD24TT" localSheetId="0">#REF!</definedName>
    <definedName name="_6DD24TT">#REF!</definedName>
    <definedName name="_6Excel_BuiltIn_Print_Area_11_1_1_1" localSheetId="0">#REF!</definedName>
    <definedName name="_6Excel_BuiltIn_Print_Area_11_1_1_1">#REF!</definedName>
    <definedName name="_6Excel_BuiltIn_Print_Area_6_1" localSheetId="0">#REF!</definedName>
    <definedName name="_6Excel_BuiltIn_Print_Area_6_1">#REF!</definedName>
    <definedName name="_6FCOTBU" localSheetId="0">#REF!</definedName>
    <definedName name="_6FCOTBU">#REF!</definedName>
    <definedName name="_6LATUBU" localSheetId="0">#REF!</definedName>
    <definedName name="_6LATUBU">#REF!</definedName>
    <definedName name="_6SDTT24" localSheetId="0">#REF!</definedName>
    <definedName name="_6SDTT24">#REF!</definedName>
    <definedName name="_6SOÁ_LÖÔÏNG" localSheetId="0">#REF!</definedName>
    <definedName name="_6SOÁ_LÖÔÏNG">#REF!</definedName>
    <definedName name="_6TBUDTT" localSheetId="0">#REF!</definedName>
    <definedName name="_6TBUDTT">#REF!</definedName>
    <definedName name="_6TDDDTT" localSheetId="0">#REF!</definedName>
    <definedName name="_6TDDDTT">#REF!</definedName>
    <definedName name="_6TLTTTH" localSheetId="0">#REF!</definedName>
    <definedName name="_6TLTTTH">#REF!</definedName>
    <definedName name="_6TUBUTT" localSheetId="0">#REF!</definedName>
    <definedName name="_6TUBUTT">#REF!</definedName>
    <definedName name="_6UCLVIS" localSheetId="0">#REF!</definedName>
    <definedName name="_6UCLVIS">#REF!</definedName>
    <definedName name="_7" localSheetId="0">#REF!</definedName>
    <definedName name="_7">#REF!</definedName>
    <definedName name="_7.1" localSheetId="0">#REF!</definedName>
    <definedName name="_7.1">#REF!</definedName>
    <definedName name="_7.1.1" localSheetId="0">#REF!</definedName>
    <definedName name="_7.1.1">#REF!</definedName>
    <definedName name="_7.1.2" localSheetId="0">#REF!</definedName>
    <definedName name="_7.1.2">#REF!</definedName>
    <definedName name="_7.2" localSheetId="0">#REF!</definedName>
    <definedName name="_7.2">#REF!</definedName>
    <definedName name="_7.2.1" localSheetId="0">#REF!</definedName>
    <definedName name="_7.2.1">#REF!</definedName>
    <definedName name="_7___123Graph_DCHART_3" localSheetId="0">#REF!</definedName>
    <definedName name="_7___123Graph_DCHART_3">#REF!</definedName>
    <definedName name="_7___Excel_BuiltIn_Print_Area_4_1_1" localSheetId="0">#REF!</definedName>
    <definedName name="_7___Excel_BuiltIn_Print_Area_4_1_1">#REF!</definedName>
    <definedName name="_7__123Graph_ACHART_1" localSheetId="0" hidden="1">#REF!</definedName>
    <definedName name="_7__123Graph_ACHART_1" hidden="1">#REF!</definedName>
    <definedName name="_7__123Graph_ACHART_15" localSheetId="0" hidden="1">#REF!</definedName>
    <definedName name="_7__123Graph_ACHART_15" hidden="1">#REF!</definedName>
    <definedName name="_7__123Graph_ACHART_9" localSheetId="0">#REF!</definedName>
    <definedName name="_7__123Graph_ACHART_9">#REF!</definedName>
    <definedName name="_7__123Graph_BCHART_1" localSheetId="0">#REF!</definedName>
    <definedName name="_7__123Graph_BCHART_1">#REF!</definedName>
    <definedName name="_7__123Graph_BCHART_3" localSheetId="0">#REF!</definedName>
    <definedName name="_7__123Graph_BCHART_3">#REF!</definedName>
    <definedName name="_7__123Graph_CCHART_1" localSheetId="0">#REF!</definedName>
    <definedName name="_7__123Graph_CCHART_1">#REF!</definedName>
    <definedName name="_7__123Graph_Xｸﾞﾗﾌ_2" localSheetId="0">#REF!</definedName>
    <definedName name="_7__123Graph_Xｸﾞﾗﾌ_2">#REF!</definedName>
    <definedName name="_7__FDSAUDITLINK__" localSheetId="0">{"fdsup://Directions/FactSet Auditing Viewer?action=AUDIT_VALUE&amp;DB=129&amp;ID1=610035&amp;VALUEID=01001&amp;SDATE=2009&amp;PERIODTYPE=ANN_STD&amp;window=popup_no_bar&amp;width=385&amp;height=120&amp;START_MAXIMIZED=FALSE&amp;creator=factset&amp;display_string=Audit"}</definedName>
    <definedName name="_7__FDSAUDITLINK__" localSheetId="1">{"fdsup://Directions/FactSet Auditing Viewer?action=AUDIT_VALUE&amp;DB=129&amp;ID1=610035&amp;VALUEID=01001&amp;SDATE=2009&amp;PERIODTYPE=ANN_STD&amp;window=popup_no_bar&amp;width=385&amp;height=120&amp;START_MAXIMIZED=FALSE&amp;creator=factset&amp;display_string=Audit"}</definedName>
    <definedName name="_7__FDSAUDITLINK__" localSheetId="7">{"fdsup://Directions/FactSet Auditing Viewer?action=AUDIT_VALUE&amp;DB=129&amp;ID1=610035&amp;VALUEID=01001&amp;SDATE=2009&amp;PERIODTYPE=ANN_STD&amp;window=popup_no_bar&amp;width=385&amp;height=120&amp;START_MAXIMIZED=FALSE&amp;creator=factset&amp;display_string=Audit"}</definedName>
    <definedName name="_7__FDSAUDITLINK__">{"fdsup://Directions/FactSet Auditing Viewer?action=AUDIT_VALUE&amp;DB=129&amp;ID1=610035&amp;VALUEID=01001&amp;SDATE=2009&amp;PERIODTYPE=ANN_STD&amp;window=popup_no_bar&amp;width=385&amp;height=120&amp;START_MAXIMIZED=FALSE&amp;creator=factset&amp;display_string=Audit"}</definedName>
    <definedName name="_7_0_Table2_">#REF!</definedName>
    <definedName name="_7_0DATA_DATA2_L" localSheetId="0">#REF!</definedName>
    <definedName name="_7_0DATA_DATA2_L">#REF!</definedName>
    <definedName name="_7_FDSAUITLINK__2" localSheetId="0">{"fdsup://directions/FAT Viewer?action=UPDATE&amp;creator=factset&amp;DYN_ARGS=TRUE&amp;DOC_NAME=FAT:FQL_AUDITING_CLIENT_TEMPLATE.FAT&amp;display_string=Audit&amp;VAR:KEY=LMPYLGVUHU&amp;VAR:QUERY=RkZfTkVUX0RFQlQoUVRSLDAsLCwsVVNEKQ==&amp;WINDOW=FIRST_POPUP&amp;HEIGHT=450&amp;WIDTH=450&amp;START_MA","XIMIZED=FALSE&amp;VAR:CALENDAR=FIVEDAY&amp;VAR:SYMBOL=B132NM&amp;VAR:INDEX=0"}</definedName>
    <definedName name="_7_FDSAUITLINK__2" localSheetId="1">{"fdsup://directions/FAT Viewer?action=UPDATE&amp;creator=factset&amp;DYN_ARGS=TRUE&amp;DOC_NAME=FAT:FQL_AUDITING_CLIENT_TEMPLATE.FAT&amp;display_string=Audit&amp;VAR:KEY=LMPYLGVUHU&amp;VAR:QUERY=RkZfTkVUX0RFQlQoUVRSLDAsLCwsVVNEKQ==&amp;WINDOW=FIRST_POPUP&amp;HEIGHT=450&amp;WIDTH=450&amp;START_MA","XIMIZED=FALSE&amp;VAR:CALENDAR=FIVEDAY&amp;VAR:SYMBOL=B132NM&amp;VAR:INDEX=0"}</definedName>
    <definedName name="_7_FDSAUITLINK__2" localSheetId="7">{"fdsup://directions/FAT Viewer?action=UPDATE&amp;creator=factset&amp;DYN_ARGS=TRUE&amp;DOC_NAME=FAT:FQL_AUDITING_CLIENT_TEMPLATE.FAT&amp;display_string=Audit&amp;VAR:KEY=LMPYLGVUHU&amp;VAR:QUERY=RkZfTkVUX0RFQlQoUVRSLDAsLCwsVVNEKQ==&amp;WINDOW=FIRST_POPUP&amp;HEIGHT=450&amp;WIDTH=450&amp;START_MA","XIMIZED=FALSE&amp;VAR:CALENDAR=FIVEDAY&amp;VAR:SYMBOL=B132NM&amp;VAR:INDEX=0"}</definedName>
    <definedName name="_7_FDSAUITLINK__2">{"fdsup://directions/FAT Viewer?action=UPDATE&amp;creator=factset&amp;DYN_ARGS=TRUE&amp;DOC_NAME=FAT:FQL_AUDITING_CLIENT_TEMPLATE.FAT&amp;display_string=Audit&amp;VAR:KEY=LMPYLGVUHU&amp;VAR:QUERY=RkZfTkVUX0RFQlQoUVRSLDAsLCwsVVNEKQ==&amp;WINDOW=FIRST_POPUP&amp;HEIGHT=450&amp;WIDTH=450&amp;START_MA","XIMIZED=FALSE&amp;VAR:CALENDAR=FIVEDAY&amp;VAR:SYMBOL=B132NM&amp;VAR:INDEX=0"}</definedName>
    <definedName name="_70__123Graph_XCHART_20" localSheetId="0" hidden="1">#REF!</definedName>
    <definedName name="_70__123Graph_XCHART_20" localSheetId="1" hidden="1">#REF!</definedName>
    <definedName name="_70__123Graph_XCHART_20" hidden="1">#REF!</definedName>
    <definedName name="_70__FDSAUDITLINK__" localSheetId="0">{"fdsup://directions/FAT Viewer?action=UPDATE&amp;creator=factset&amp;DYN_ARGS=TRUE&amp;DOC_NAME=FAT:FQL_AUDITING_CLIENT_TEMPLATE.FAT&amp;display_string=Audit&amp;VAR:KEY=GDYZEDUZSV&amp;VAR:QUERY=RkZfTkVUX0lOQyhBTk4sLTJGWSk=&amp;WINDOW=FIRST_POPUP&amp;HEIGHT=450&amp;WIDTH=450&amp;START_MAXIMIZED=","FALSE&amp;VAR:CALENDAR=FIVEDAY&amp;VAR:SYMBOL=672681&amp;VAR:INDEX=0"}</definedName>
    <definedName name="_70__FDSAUDITLINK__" localSheetId="1">{"fdsup://directions/FAT Viewer?action=UPDATE&amp;creator=factset&amp;DYN_ARGS=TRUE&amp;DOC_NAME=FAT:FQL_AUDITING_CLIENT_TEMPLATE.FAT&amp;display_string=Audit&amp;VAR:KEY=GDYZEDUZSV&amp;VAR:QUERY=RkZfTkVUX0lOQyhBTk4sLTJGWSk=&amp;WINDOW=FIRST_POPUP&amp;HEIGHT=450&amp;WIDTH=450&amp;START_MAXIMIZED=","FALSE&amp;VAR:CALENDAR=FIVEDAY&amp;VAR:SYMBOL=672681&amp;VAR:INDEX=0"}</definedName>
    <definedName name="_70__FDSAUDITLINK__" localSheetId="7">{"fdsup://directions/FAT Viewer?action=UPDATE&amp;creator=factset&amp;DYN_ARGS=TRUE&amp;DOC_NAME=FAT:FQL_AUDITING_CLIENT_TEMPLATE.FAT&amp;display_string=Audit&amp;VAR:KEY=GDYZEDUZSV&amp;VAR:QUERY=RkZfTkVUX0lOQyhBTk4sLTJGWSk=&amp;WINDOW=FIRST_POPUP&amp;HEIGHT=450&amp;WIDTH=450&amp;START_MAXIMIZED=","FALSE&amp;VAR:CALENDAR=FIVEDAY&amp;VAR:SYMBOL=672681&amp;VAR:INDEX=0"}</definedName>
    <definedName name="_70__FDSAUDITLINK__">{"fdsup://directions/FAT Viewer?action=UPDATE&amp;creator=factset&amp;DYN_ARGS=TRUE&amp;DOC_NAME=FAT:FQL_AUDITING_CLIENT_TEMPLATE.FAT&amp;display_string=Audit&amp;VAR:KEY=GDYZEDUZSV&amp;VAR:QUERY=RkZfTkVUX0lOQyhBTk4sLTJGWSk=&amp;WINDOW=FIRST_POPUP&amp;HEIGHT=450&amp;WIDTH=450&amp;START_MAXIMIZED=","FALSE&amp;VAR:CALENDAR=FIVEDAY&amp;VAR:SYMBOL=672681&amp;VAR:INDEX=0"}</definedName>
    <definedName name="_708__FDSAUDITLINK__" localSheetId="0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708__FDSAUDITLINK__" localSheetId="1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708__FDSAUDITLINK__" localSheetId="7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708__FDSAUDITLINK__">{"fdsup://Directions/FactSet Auditing Viewer?action=AUDIT_VALUE&amp;DB=129&amp;ID1=B1XC09&amp;VALUEID=01401&amp;SDATE=2009&amp;PERIODTYPE=ANN_STD&amp;window=popup_no_bar&amp;width=385&amp;height=120&amp;START_MAXIMIZED=FALSE&amp;creator=factset&amp;display_string=Audit"}</definedName>
    <definedName name="_709__FDSAUDITLINK__" localSheetId="0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709__FDSAUDITLINK__" localSheetId="1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709__FDSAUDITLINK__" localSheetId="7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709__FDSAUDITLINK__">{"fdsup://Directions/FactSet Auditing Viewer?action=AUDIT_VALUE&amp;DB=129&amp;ID1=627358&amp;VALUEID=01401&amp;SDATE=2009&amp;PERIODTYPE=ANN_STD&amp;window=popup_no_bar&amp;width=385&amp;height=120&amp;START_MAXIMIZED=FALSE&amp;creator=factset&amp;display_string=Audit"}</definedName>
    <definedName name="_70as_17_17_4_1" localSheetId="0">#REF!</definedName>
    <definedName name="_70as_17_17_4_1">#REF!</definedName>
    <definedName name="_70Excel_BuiltIn_Database_2" localSheetId="0">#REF!</definedName>
    <definedName name="_70Excel_BuiltIn_Database_2">#REF!</definedName>
    <definedName name="_71__123Graph_XCHART_21" localSheetId="0" hidden="1">#REF!</definedName>
    <definedName name="_71__123Graph_XCHART_21" hidden="1">#REF!</definedName>
    <definedName name="_71__FDSAUDITLINK__" localSheetId="0">{"fdsup://directions/FAT Viewer?action=UPDATE&amp;creator=factset&amp;DYN_ARGS=TRUE&amp;DOC_NAME=FAT:FQL_AUDITING_CLIENT_TEMPLATE.FAT&amp;display_string=Audit&amp;VAR:KEY=KBUHUVETMN&amp;VAR:QUERY=RkZfTkVUX0lOQyhBTk4sLTNGWSk=&amp;WINDOW=FIRST_POPUP&amp;HEIGHT=450&amp;WIDTH=450&amp;START_MAXIMIZED=","FALSE&amp;VAR:CALENDAR=FIVEDAY&amp;VAR:SYMBOL=672681&amp;VAR:INDEX=0"}</definedName>
    <definedName name="_71__FDSAUDITLINK__" localSheetId="1">{"fdsup://directions/FAT Viewer?action=UPDATE&amp;creator=factset&amp;DYN_ARGS=TRUE&amp;DOC_NAME=FAT:FQL_AUDITING_CLIENT_TEMPLATE.FAT&amp;display_string=Audit&amp;VAR:KEY=KBUHUVETMN&amp;VAR:QUERY=RkZfTkVUX0lOQyhBTk4sLTNGWSk=&amp;WINDOW=FIRST_POPUP&amp;HEIGHT=450&amp;WIDTH=450&amp;START_MAXIMIZED=","FALSE&amp;VAR:CALENDAR=FIVEDAY&amp;VAR:SYMBOL=672681&amp;VAR:INDEX=0"}</definedName>
    <definedName name="_71__FDSAUDITLINK__" localSheetId="7">{"fdsup://directions/FAT Viewer?action=UPDATE&amp;creator=factset&amp;DYN_ARGS=TRUE&amp;DOC_NAME=FAT:FQL_AUDITING_CLIENT_TEMPLATE.FAT&amp;display_string=Audit&amp;VAR:KEY=KBUHUVETMN&amp;VAR:QUERY=RkZfTkVUX0lOQyhBTk4sLTNGWSk=&amp;WINDOW=FIRST_POPUP&amp;HEIGHT=450&amp;WIDTH=450&amp;START_MAXIMIZED=","FALSE&amp;VAR:CALENDAR=FIVEDAY&amp;VAR:SYMBOL=672681&amp;VAR:INDEX=0"}</definedName>
    <definedName name="_71__FDSAUDITLINK__">{"fdsup://directions/FAT Viewer?action=UPDATE&amp;creator=factset&amp;DYN_ARGS=TRUE&amp;DOC_NAME=FAT:FQL_AUDITING_CLIENT_TEMPLATE.FAT&amp;display_string=Audit&amp;VAR:KEY=KBUHUVETMN&amp;VAR:QUERY=RkZfTkVUX0lOQyhBTk4sLTNGWSk=&amp;WINDOW=FIRST_POPUP&amp;HEIGHT=450&amp;WIDTH=450&amp;START_MAXIMIZED=","FALSE&amp;VAR:CALENDAR=FIVEDAY&amp;VAR:SYMBOL=672681&amp;VAR:INDEX=0"}</definedName>
    <definedName name="_710__FDSAUDITLINK__" localSheetId="0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710__FDSAUDITLINK__" localSheetId="1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710__FDSAUDITLINK__" localSheetId="7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710__FDSAUDITLINK__">{"fdsup://Directions/FactSet Auditing Viewer?action=AUDIT_VALUE&amp;DB=129&amp;ID1=88033G10&amp;VALUEID=01401&amp;SDATE=2009&amp;PERIODTYPE=ANN_STD&amp;window=popup_no_bar&amp;width=385&amp;height=120&amp;START_MAXIMIZED=FALSE&amp;creator=factset&amp;display_string=Audit"}</definedName>
    <definedName name="_711__FDSAUDITLINK__" localSheetId="0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711__FDSAUDITLINK__" localSheetId="1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711__FDSAUDITLINK__" localSheetId="7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711__FDSAUDITLINK__">{"fdsup://Directions/FactSet Auditing Viewer?action=AUDIT_VALUE&amp;DB=129&amp;ID1=20366810&amp;VALUEID=01401&amp;SDATE=2009&amp;PERIODTYPE=ANN_STD&amp;window=popup_no_bar&amp;width=385&amp;height=120&amp;START_MAXIMIZED=FALSE&amp;creator=factset&amp;display_string=Audit"}</definedName>
    <definedName name="_712__FDSAUDITLINK__" localSheetId="0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712__FDSAUDITLINK__" localSheetId="1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712__FDSAUDITLINK__" localSheetId="7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712__FDSAUDITLINK__">{"fdsup://Directions/FactSet Auditing Viewer?action=AUDIT_VALUE&amp;DB=129&amp;ID1=53219L10&amp;VALUEID=01401&amp;SDATE=2009&amp;PERIODTYPE=ANN_STD&amp;window=popup_no_bar&amp;width=385&amp;height=120&amp;START_MAXIMIZED=FALSE&amp;creator=factset&amp;display_string=Audit"}</definedName>
    <definedName name="_713__FDSAUDITLINK__" localSheetId="0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713__FDSAUDITLINK__" localSheetId="1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713__FDSAUDITLINK__" localSheetId="7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713__FDSAUDITLINK__">{"fdsup://Directions/FactSet Auditing Viewer?action=AUDIT_VALUE&amp;DB=129&amp;ID1=16946710&amp;VALUEID=01401&amp;SDATE=2009&amp;PERIODTYPE=ANN_STD&amp;window=popup_no_bar&amp;width=385&amp;height=120&amp;START_MAXIMIZED=FALSE&amp;creator=factset&amp;display_string=Audit"}</definedName>
    <definedName name="_714__FDSAUDITLINK__" localSheetId="0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714__FDSAUDITLINK__" localSheetId="1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714__FDSAUDITLINK__" localSheetId="7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714__FDSAUDITLINK__">{"fdsup://Directions/FactSet Auditing Viewer?action=AUDIT_VALUE&amp;DB=129&amp;ID1=471762&amp;VALUEID=01401&amp;SDATE=2009&amp;PERIODTYPE=ANN_STD&amp;window=popup_no_bar&amp;width=385&amp;height=120&amp;START_MAXIMIZED=FALSE&amp;creator=factset&amp;display_string=Audit"}</definedName>
    <definedName name="_715__FDSAUDITLINK__" localSheetId="0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715__FDSAUDITLINK__" localSheetId="1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715__FDSAUDITLINK__" localSheetId="7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715__FDSAUDITLINK__">{"fdsup://Directions/FactSet Auditing Viewer?action=AUDIT_VALUE&amp;DB=129&amp;ID1=578393&amp;VALUEID=01401&amp;SDATE=2009&amp;PERIODTYPE=ANN_STD&amp;window=popup_no_bar&amp;width=385&amp;height=120&amp;START_MAXIMIZED=FALSE&amp;creator=factset&amp;display_string=Audit"}</definedName>
    <definedName name="_716__FDSAUDITLINK__" localSheetId="0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716__FDSAUDITLINK__" localSheetId="1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716__FDSAUDITLINK__" localSheetId="7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716__FDSAUDITLINK__">{"fdsup://Directions/FactSet Auditing Viewer?action=AUDIT_VALUE&amp;DB=129&amp;ID1=405661&amp;VALUEID=01401&amp;SDATE=2009&amp;PERIODTYPE=ANN_STD&amp;window=popup_no_bar&amp;width=385&amp;height=120&amp;START_MAXIMIZED=FALSE&amp;creator=factset&amp;display_string=Audit"}</definedName>
    <definedName name="_717__FDSAUDITLINK__" localSheetId="0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717__FDSAUDITLINK__" localSheetId="1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717__FDSAUDITLINK__" localSheetId="7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717__FDSAUDITLINK__">{"fdsup://Directions/FactSet Auditing Viewer?action=AUDIT_VALUE&amp;DB=129&amp;ID1=714411&amp;VALUEID=01401&amp;SDATE=2009&amp;PERIODTYPE=ANN_STD&amp;window=popup_no_bar&amp;width=385&amp;height=120&amp;START_MAXIMIZED=FALSE&amp;creator=factset&amp;display_string=Audit"}</definedName>
    <definedName name="_718__FDSAUDITLINK__" localSheetId="0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718__FDSAUDITLINK__" localSheetId="1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718__FDSAUDITLINK__" localSheetId="7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718__FDSAUDITLINK__">{"fdsup://Directions/FactSet Auditing Viewer?action=AUDIT_VALUE&amp;DB=129&amp;ID1=595077&amp;VALUEID=01401&amp;SDATE=2009&amp;PERIODTYPE=ANN_STD&amp;window=popup_no_bar&amp;width=385&amp;height=120&amp;START_MAXIMIZED=FALSE&amp;creator=factset&amp;display_string=Audit"}</definedName>
    <definedName name="_719__FDSAUDITLINK__" localSheetId="0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719__FDSAUDITLINK__" localSheetId="1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719__FDSAUDITLINK__" localSheetId="7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719__FDSAUDITLINK__">{"fdsup://Directions/FactSet Auditing Viewer?action=AUDIT_VALUE&amp;DB=129&amp;ID1=475509&amp;VALUEID=01401&amp;SDATE=2009&amp;PERIODTYPE=ANN_STD&amp;window=popup_no_bar&amp;width=385&amp;height=120&amp;START_MAXIMIZED=FALSE&amp;creator=factset&amp;display_string=Audit"}</definedName>
    <definedName name="_71as_17_6_1">NA()</definedName>
    <definedName name="_71Excel_BuiltIn_Database_3" localSheetId="0">#REF!</definedName>
    <definedName name="_71Excel_BuiltIn_Database_3" localSheetId="1">#REF!</definedName>
    <definedName name="_71Excel_BuiltIn_Database_3">#REF!</definedName>
    <definedName name="_72__123Graph_ACHART_3" localSheetId="0">#REF!</definedName>
    <definedName name="_72__123Graph_ACHART_3">#REF!</definedName>
    <definedName name="_72__123Graph_BCHART_2" localSheetId="0" hidden="1">#REF!</definedName>
    <definedName name="_72__123Graph_BCHART_2" hidden="1">#REF!</definedName>
    <definedName name="_72__FDSAUDITLINK__" localSheetId="0">{"fdsup://directions/FAT Viewer?action=UPDATE&amp;creator=factset&amp;DYN_ARGS=TRUE&amp;DOC_NAME=FAT:FQL_AUDITING_CLIENT_TEMPLATE.FAT&amp;display_string=Audit&amp;VAR:KEY=SDOXOHKNCV&amp;VAR:QUERY=RkZfRUJJVF9PUEVSKEFOTiwtMEZZKQ==&amp;WINDOW=FIRST_POPUP&amp;HEIGHT=450&amp;WIDTH=450&amp;START_MAXIMI","ZED=FALSE&amp;VAR:CALENDAR=FIVEDAY&amp;VAR:SYMBOL=672681&amp;VAR:INDEX=0"}</definedName>
    <definedName name="_72__FDSAUDITLINK__" localSheetId="1">{"fdsup://directions/FAT Viewer?action=UPDATE&amp;creator=factset&amp;DYN_ARGS=TRUE&amp;DOC_NAME=FAT:FQL_AUDITING_CLIENT_TEMPLATE.FAT&amp;display_string=Audit&amp;VAR:KEY=SDOXOHKNCV&amp;VAR:QUERY=RkZfRUJJVF9PUEVSKEFOTiwtMEZZKQ==&amp;WINDOW=FIRST_POPUP&amp;HEIGHT=450&amp;WIDTH=450&amp;START_MAXIMI","ZED=FALSE&amp;VAR:CALENDAR=FIVEDAY&amp;VAR:SYMBOL=672681&amp;VAR:INDEX=0"}</definedName>
    <definedName name="_72__FDSAUDITLINK__" localSheetId="7">{"fdsup://directions/FAT Viewer?action=UPDATE&amp;creator=factset&amp;DYN_ARGS=TRUE&amp;DOC_NAME=FAT:FQL_AUDITING_CLIENT_TEMPLATE.FAT&amp;display_string=Audit&amp;VAR:KEY=SDOXOHKNCV&amp;VAR:QUERY=RkZfRUJJVF9PUEVSKEFOTiwtMEZZKQ==&amp;WINDOW=FIRST_POPUP&amp;HEIGHT=450&amp;WIDTH=450&amp;START_MAXIMI","ZED=FALSE&amp;VAR:CALENDAR=FIVEDAY&amp;VAR:SYMBOL=672681&amp;VAR:INDEX=0"}</definedName>
    <definedName name="_72__FDSAUDITLINK__">{"fdsup://directions/FAT Viewer?action=UPDATE&amp;creator=factset&amp;DYN_ARGS=TRUE&amp;DOC_NAME=FAT:FQL_AUDITING_CLIENT_TEMPLATE.FAT&amp;display_string=Audit&amp;VAR:KEY=SDOXOHKNCV&amp;VAR:QUERY=RkZfRUJJVF9PUEVSKEFOTiwtMEZZKQ==&amp;WINDOW=FIRST_POPUP&amp;HEIGHT=450&amp;WIDTH=450&amp;START_MAXIMI","ZED=FALSE&amp;VAR:CALENDAR=FIVEDAY&amp;VAR:SYMBOL=672681&amp;VAR:INDEX=0"}</definedName>
    <definedName name="_720__FDSAUDITLINK__" localSheetId="0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720__FDSAUDITLINK__" localSheetId="1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720__FDSAUDITLINK__" localSheetId="7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720__FDSAUDITLINK__">{"fdsup://Directions/FactSet Auditing Viewer?action=AUDIT_VALUE&amp;DB=129&amp;ID1=682112&amp;VALUEID=01401&amp;SDATE=2009&amp;PERIODTYPE=ANN_STD&amp;window=popup_no_bar&amp;width=385&amp;height=120&amp;START_MAXIMIZED=FALSE&amp;creator=factset&amp;display_string=Audit"}</definedName>
    <definedName name="_721__FDSAUDITLINK__" localSheetId="0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721__FDSAUDITLINK__" localSheetId="1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721__FDSAUDITLINK__" localSheetId="7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721__FDSAUDITLINK__">{"fdsup://Directions/FactSet Auditing Viewer?action=AUDIT_VALUE&amp;DB=129&amp;ID1=604199&amp;VALUEID=01401&amp;SDATE=2009&amp;PERIODTYPE=ANN_STD&amp;window=popup_no_bar&amp;width=385&amp;height=120&amp;START_MAXIMIZED=FALSE&amp;creator=factset&amp;display_string=Audit"}</definedName>
    <definedName name="_722__FDSAUDITLINK__" localSheetId="0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722__FDSAUDITLINK__" localSheetId="1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722__FDSAUDITLINK__" localSheetId="7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722__FDSAUDITLINK__">{"fdsup://Directions/FactSet Auditing Viewer?action=AUDIT_VALUE&amp;DB=129&amp;ID1=611776&amp;VALUEID=01401&amp;SDATE=2009&amp;PERIODTYPE=ANN_STD&amp;window=popup_no_bar&amp;width=385&amp;height=120&amp;START_MAXIMIZED=FALSE&amp;creator=factset&amp;display_string=Audit"}</definedName>
    <definedName name="_723__FDSAUDITLINK__" localSheetId="0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723__FDSAUDITLINK__" localSheetId="1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723__FDSAUDITLINK__" localSheetId="7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723__FDSAUDITLINK__">{"fdsup://Directions/FactSet Auditing Viewer?action=AUDIT_VALUE&amp;DB=129&amp;ID1=673463&amp;VALUEID=01401&amp;SDATE=2009&amp;PERIODTYPE=ANN_STD&amp;window=popup_no_bar&amp;width=385&amp;height=120&amp;START_MAXIMIZED=FALSE&amp;creator=factset&amp;display_string=Audit"}</definedName>
    <definedName name="_724__FDSAUDITLINK__" localSheetId="0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724__FDSAUDITLINK__" localSheetId="1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724__FDSAUDITLINK__" localSheetId="7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724__FDSAUDITLINK__">{"fdsup://Directions/FactSet Auditing Viewer?action=AUDIT_VALUE&amp;DB=129&amp;ID1=B03THZ&amp;VALUEID=01401&amp;SDATE=2009&amp;PERIODTYPE=ANN_STD&amp;window=popup_no_bar&amp;width=385&amp;height=120&amp;START_MAXIMIZED=FALSE&amp;creator=factset&amp;display_string=Audit"}</definedName>
    <definedName name="_725__FDSAUDITLINK__" localSheetId="0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725__FDSAUDITLINK__" localSheetId="1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725__FDSAUDITLINK__" localSheetId="7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725__FDSAUDITLINK__">{"fdsup://Directions/FactSet Auditing Viewer?action=AUDIT_VALUE&amp;DB=129&amp;ID1=649358&amp;VALUEID=01401&amp;SDATE=2009&amp;PERIODTYPE=ANN_STD&amp;window=popup_no_bar&amp;width=385&amp;height=120&amp;START_MAXIMIZED=FALSE&amp;creator=factset&amp;display_string=Audit"}</definedName>
    <definedName name="_726__FDSAUDITLINK__" localSheetId="0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726__FDSAUDITLINK__" localSheetId="1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726__FDSAUDITLINK__" localSheetId="7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726__FDSAUDITLINK__">{"fdsup://Directions/FactSet Auditing Viewer?action=AUDIT_VALUE&amp;DB=129&amp;ID1=682112&amp;VALUEID=01401&amp;SDATE=2010&amp;PERIODTYPE=ANN_STD&amp;window=popup_no_bar&amp;width=385&amp;height=120&amp;START_MAXIMIZED=FALSE&amp;creator=factset&amp;display_string=Audit"}</definedName>
    <definedName name="_727__FDSAUDITLINK__" localSheetId="0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727__FDSAUDITLINK__" localSheetId="1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727__FDSAUDITLINK__" localSheetId="7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727__FDSAUDITLINK__">{"fdsup://Directions/FactSet Auditing Viewer?action=AUDIT_VALUE&amp;DB=129&amp;ID1=604199&amp;VALUEID=01401&amp;SDATE=2010&amp;PERIODTYPE=ANN_STD&amp;window=popup_no_bar&amp;width=385&amp;height=120&amp;START_MAXIMIZED=FALSE&amp;creator=factset&amp;display_string=Audit"}</definedName>
    <definedName name="_728__FDSAUDITLINK__" localSheetId="0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728__FDSAUDITLINK__" localSheetId="1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728__FDSAUDITLINK__" localSheetId="7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728__FDSAUDITLINK__">{"fdsup://Directions/FactSet Auditing Viewer?action=AUDIT_VALUE&amp;DB=129&amp;ID1=611776&amp;VALUEID=01401&amp;SDATE=2010&amp;PERIODTYPE=ANN_STD&amp;window=popup_no_bar&amp;width=385&amp;height=120&amp;START_MAXIMIZED=FALSE&amp;creator=factset&amp;display_string=Audit"}</definedName>
    <definedName name="_729__FDSAUDITLINK__" localSheetId="0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729__FDSAUDITLINK__" localSheetId="1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729__FDSAUDITLINK__" localSheetId="7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729__FDSAUDITLINK__">{"fdsup://Directions/FactSet Auditing Viewer?action=AUDIT_VALUE&amp;DB=129&amp;ID1=16946710&amp;VALUEID=P05202&amp;SDATE=2009&amp;PERIODTYPE=ANN_STD&amp;window=popup_no_bar&amp;width=385&amp;height=120&amp;START_MAXIMIZED=FALSE&amp;creator=factset&amp;display_string=Audit"}</definedName>
    <definedName name="_72as_17_8_1">NA()</definedName>
    <definedName name="_72Excel_BuiltIn_Database_1_1">NA()</definedName>
    <definedName name="_73__FDSAUDITLINK__" localSheetId="0">{"fdsup://Directions/FactSet Auditing Viewer?action=AUDIT_VALUE&amp;DB=129&amp;ID1=672681&amp;VALUEID=01250&amp;SDATE=2008&amp;PERIODTYPE=ANN_STD&amp;window=popup_no_bar&amp;width=385&amp;height=120&amp;START_MAXIMIZED=FALSE&amp;creator=factset&amp;display_string=Audit"}</definedName>
    <definedName name="_73__FDSAUDITLINK__" localSheetId="1">{"fdsup://Directions/FactSet Auditing Viewer?action=AUDIT_VALUE&amp;DB=129&amp;ID1=672681&amp;VALUEID=01250&amp;SDATE=2008&amp;PERIODTYPE=ANN_STD&amp;window=popup_no_bar&amp;width=385&amp;height=120&amp;START_MAXIMIZED=FALSE&amp;creator=factset&amp;display_string=Audit"}</definedName>
    <definedName name="_73__FDSAUDITLINK__" localSheetId="7">{"fdsup://Directions/FactSet Auditing Viewer?action=AUDIT_VALUE&amp;DB=129&amp;ID1=672681&amp;VALUEID=01250&amp;SDATE=2008&amp;PERIODTYPE=ANN_STD&amp;window=popup_no_bar&amp;width=385&amp;height=120&amp;START_MAXIMIZED=FALSE&amp;creator=factset&amp;display_string=Audit"}</definedName>
    <definedName name="_73__FDSAUDITLINK__">{"fdsup://Directions/FactSet Auditing Viewer?action=AUDIT_VALUE&amp;DB=129&amp;ID1=672681&amp;VALUEID=01250&amp;SDATE=2008&amp;PERIODTYPE=ANN_STD&amp;window=popup_no_bar&amp;width=385&amp;height=120&amp;START_MAXIMIZED=FALSE&amp;creator=factset&amp;display_string=Audit"}</definedName>
    <definedName name="_730__FDSAUDITLINK__" localSheetId="0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730__FDSAUDITLINK__" localSheetId="1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730__FDSAUDITLINK__" localSheetId="7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730__FDSAUDITLINK__">{"fdsup://Directions/FactSet Auditing Viewer?action=AUDIT_VALUE&amp;DB=129&amp;ID1=471762&amp;VALUEID=P05202&amp;SDATE=2009&amp;PERIODTYPE=ANN_STD&amp;window=popup_no_bar&amp;width=385&amp;height=120&amp;START_MAXIMIZED=FALSE&amp;creator=factset&amp;display_string=Audit"}</definedName>
    <definedName name="_731__FDSAUDITLINK__" localSheetId="0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731__FDSAUDITLINK__" localSheetId="1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731__FDSAUDITLINK__" localSheetId="7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731__FDSAUDITLINK__">{"fdsup://Directions/FactSet Auditing Viewer?action=AUDIT_VALUE&amp;DB=129&amp;ID1=682112&amp;VALUEID=01250&amp;SDATE=2010&amp;PERIODTYPE=ANN_STD&amp;window=popup_no_bar&amp;width=385&amp;height=120&amp;START_MAXIMIZED=FALSE&amp;creator=factset&amp;display_string=Audit"}</definedName>
    <definedName name="_732__FDSAUDITLINK__" localSheetId="0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732__FDSAUDITLINK__" localSheetId="1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732__FDSAUDITLINK__" localSheetId="7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732__FDSAUDITLINK__">{"fdsup://Directions/FactSet Auditing Viewer?action=AUDIT_VALUE&amp;DB=129&amp;ID1=604199&amp;VALUEID=01250&amp;SDATE=2010&amp;PERIODTYPE=ANN_STD&amp;window=popup_no_bar&amp;width=385&amp;height=120&amp;START_MAXIMIZED=FALSE&amp;creator=factset&amp;display_string=Audit"}</definedName>
    <definedName name="_733__FDSAUDITLINK__" localSheetId="0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733__FDSAUDITLINK__" localSheetId="1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733__FDSAUDITLINK__" localSheetId="7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733__FDSAUDITLINK__">{"fdsup://Directions/FactSet Auditing Viewer?action=AUDIT_VALUE&amp;DB=129&amp;ID1=611776&amp;VALUEID=01250&amp;SDATE=2010&amp;PERIODTYPE=ANN_STD&amp;window=popup_no_bar&amp;width=385&amp;height=120&amp;START_MAXIMIZED=FALSE&amp;creator=factset&amp;display_string=Audit"}</definedName>
    <definedName name="_734__FDSAUDITLINK__" localSheetId="0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734__FDSAUDITLINK__" localSheetId="1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734__FDSAUDITLINK__" localSheetId="7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734__FDSAUDITLINK__">{"fdsup://Directions/FactSet Auditing Viewer?action=AUDIT_VALUE&amp;DB=129&amp;ID1=B1XC09&amp;VALUEID=01250&amp;SDATE=2009&amp;PERIODTYPE=ANN_STD&amp;window=popup_no_bar&amp;width=385&amp;height=120&amp;START_MAXIMIZED=FALSE&amp;creator=factset&amp;display_string=Audit"}</definedName>
    <definedName name="_735__FDSAUDITLINK__" localSheetId="0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735__FDSAUDITLINK__" localSheetId="1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735__FDSAUDITLINK__" localSheetId="7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735__FDSAUDITLINK__">{"fdsup://Directions/FactSet Auditing Viewer?action=AUDIT_VALUE&amp;DB=129&amp;ID1=627358&amp;VALUEID=01250&amp;SDATE=2009&amp;PERIODTYPE=ANN_STD&amp;window=popup_no_bar&amp;width=385&amp;height=120&amp;START_MAXIMIZED=FALSE&amp;creator=factset&amp;display_string=Audit"}</definedName>
    <definedName name="_736__FDSAUDITLINK__" localSheetId="0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736__FDSAUDITLINK__" localSheetId="1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736__FDSAUDITLINK__" localSheetId="7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736__FDSAUDITLINK__">{"fdsup://Directions/FactSet Auditing Viewer?action=AUDIT_VALUE&amp;DB=129&amp;ID1=88033G10&amp;VALUEID=01250&amp;SDATE=2009&amp;PERIODTYPE=ANN_STD&amp;window=popup_no_bar&amp;width=385&amp;height=120&amp;START_MAXIMIZED=FALSE&amp;creator=factset&amp;display_string=Audit"}</definedName>
    <definedName name="_737__FDSAUDITLINK__" localSheetId="0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737__FDSAUDITLINK__" localSheetId="1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737__FDSAUDITLINK__" localSheetId="7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737__FDSAUDITLINK__">{"fdsup://Directions/FactSet Auditing Viewer?action=AUDIT_VALUE&amp;DB=129&amp;ID1=714411&amp;VALUEID=01250&amp;SDATE=2009&amp;PERIODTYPE=ANN_STD&amp;window=popup_no_bar&amp;width=385&amp;height=120&amp;START_MAXIMIZED=FALSE&amp;creator=factset&amp;display_string=Audit"}</definedName>
    <definedName name="_738__FDSAUDITLINK__" localSheetId="0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738__FDSAUDITLINK__" localSheetId="1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738__FDSAUDITLINK__" localSheetId="7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738__FDSAUDITLINK__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_739__FDSAUDITLINK__" localSheetId="0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739__FDSAUDITLINK__" localSheetId="1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739__FDSAUDITLINK__" localSheetId="7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739__FDSAUDITLINK__">{"fdsup://Directions/FactSet Auditing Viewer?action=AUDIT_VALUE&amp;DB=129&amp;ID1=604199&amp;VALUEID=01250&amp;SDATE=2009&amp;PERIODTYPE=ANN_STD&amp;window=popup_no_bar&amp;width=385&amp;height=120&amp;START_MAXIMIZED=FALSE&amp;creator=factset&amp;display_string=Audit"}</definedName>
    <definedName name="_73as_18_17_10_1" localSheetId="0">#REF!</definedName>
    <definedName name="_73as_18_17_10_1" localSheetId="1">#REF!</definedName>
    <definedName name="_73as_18_17_10_1">#REF!</definedName>
    <definedName name="_73Excel_BuiltIn_Database_1_1_1" localSheetId="0">#REF!</definedName>
    <definedName name="_73Excel_BuiltIn_Database_1_1_1" localSheetId="1">#REF!</definedName>
    <definedName name="_73Excel_BuiltIn_Database_1_1_1">#REF!</definedName>
    <definedName name="_74__123Graph_BCHART_20" localSheetId="0" hidden="1">#REF!</definedName>
    <definedName name="_74__123Graph_BCHART_20" hidden="1">#REF!</definedName>
    <definedName name="_74__FDSAUDITLINK__" localSheetId="0">{"fdsup://directions/FAT Viewer?action=UPDATE&amp;creator=factset&amp;DYN_ARGS=TRUE&amp;DOC_NAME=FAT:FQL_AUDITING_CLIENT_TEMPLATE.FAT&amp;display_string=Audit&amp;VAR:KEY=SXQJWVWZQB&amp;VAR:QUERY=RkZfRUJJVF9PUEVSKEFOTiwtMkZZKQ==&amp;WINDOW=FIRST_POPUP&amp;HEIGHT=450&amp;WIDTH=450&amp;START_MAXIMI","ZED=FALSE&amp;VAR:CALENDAR=FIVEDAY&amp;VAR:SYMBOL=672681&amp;VAR:INDEX=0"}</definedName>
    <definedName name="_74__FDSAUDITLINK__" localSheetId="1">{"fdsup://directions/FAT Viewer?action=UPDATE&amp;creator=factset&amp;DYN_ARGS=TRUE&amp;DOC_NAME=FAT:FQL_AUDITING_CLIENT_TEMPLATE.FAT&amp;display_string=Audit&amp;VAR:KEY=SXQJWVWZQB&amp;VAR:QUERY=RkZfRUJJVF9PUEVSKEFOTiwtMkZZKQ==&amp;WINDOW=FIRST_POPUP&amp;HEIGHT=450&amp;WIDTH=450&amp;START_MAXIMI","ZED=FALSE&amp;VAR:CALENDAR=FIVEDAY&amp;VAR:SYMBOL=672681&amp;VAR:INDEX=0"}</definedName>
    <definedName name="_74__FDSAUDITLINK__" localSheetId="7">{"fdsup://directions/FAT Viewer?action=UPDATE&amp;creator=factset&amp;DYN_ARGS=TRUE&amp;DOC_NAME=FAT:FQL_AUDITING_CLIENT_TEMPLATE.FAT&amp;display_string=Audit&amp;VAR:KEY=SXQJWVWZQB&amp;VAR:QUERY=RkZfRUJJVF9PUEVSKEFOTiwtMkZZKQ==&amp;WINDOW=FIRST_POPUP&amp;HEIGHT=450&amp;WIDTH=450&amp;START_MAXIMI","ZED=FALSE&amp;VAR:CALENDAR=FIVEDAY&amp;VAR:SYMBOL=672681&amp;VAR:INDEX=0"}</definedName>
    <definedName name="_74__FDSAUDITLINK__">{"fdsup://directions/FAT Viewer?action=UPDATE&amp;creator=factset&amp;DYN_ARGS=TRUE&amp;DOC_NAME=FAT:FQL_AUDITING_CLIENT_TEMPLATE.FAT&amp;display_string=Audit&amp;VAR:KEY=SXQJWVWZQB&amp;VAR:QUERY=RkZfRUJJVF9PUEVSKEFOTiwtMkZZKQ==&amp;WINDOW=FIRST_POPUP&amp;HEIGHT=450&amp;WIDTH=450&amp;START_MAXIMI","ZED=FALSE&amp;VAR:CALENDAR=FIVEDAY&amp;VAR:SYMBOL=672681&amp;VAR:INDEX=0"}</definedName>
    <definedName name="_740__FDSAUDITLINK__" localSheetId="0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740__FDSAUDITLINK__" localSheetId="1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740__FDSAUDITLINK__" localSheetId="7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740__FDSAUDITLINK__">{"fdsup://Directions/FactSet Auditing Viewer?action=AUDIT_VALUE&amp;DB=129&amp;ID1=611776&amp;VALUEID=01250&amp;SDATE=2009&amp;PERIODTYPE=ANN_STD&amp;window=popup_no_bar&amp;width=385&amp;height=120&amp;START_MAXIMIZED=FALSE&amp;creator=factset&amp;display_string=Audit"}</definedName>
    <definedName name="_741__FDSAUDITLINK__" localSheetId="0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741__FDSAUDITLINK__" localSheetId="1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741__FDSAUDITLINK__" localSheetId="7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741__FDSAUDITLINK__">{"fdsup://Directions/FactSet Auditing Viewer?action=AUDIT_VALUE&amp;DB=129&amp;ID1=673463&amp;VALUEID=01250&amp;SDATE=2009&amp;PERIODTYPE=ANN_STD&amp;window=popup_no_bar&amp;width=385&amp;height=120&amp;START_MAXIMIZED=FALSE&amp;creator=factset&amp;display_string=Audit"}</definedName>
    <definedName name="_742__FDSAUDITLINK__" localSheetId="0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742__FDSAUDITLINK__" localSheetId="1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742__FDSAUDITLINK__" localSheetId="7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742__FDSAUDITLINK__">{"fdsup://Directions/FactSet Auditing Viewer?action=AUDIT_VALUE&amp;DB=129&amp;ID1=B1XC09&amp;VALUEID=01001&amp;SDATE=2009&amp;PERIODTYPE=ANN_STD&amp;window=popup_no_bar&amp;width=385&amp;height=120&amp;START_MAXIMIZED=FALSE&amp;creator=factset&amp;display_string=Audit"}</definedName>
    <definedName name="_743__FDSAUDITLINK__" localSheetId="0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743__FDSAUDITLINK__" localSheetId="1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743__FDSAUDITLINK__" localSheetId="7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743__FDSAUDITLINK__">{"fdsup://Directions/FactSet Auditing Viewer?action=AUDIT_VALUE&amp;DB=129&amp;ID1=627358&amp;VALUEID=01001&amp;SDATE=2009&amp;PERIODTYPE=ANN_STD&amp;window=popup_no_bar&amp;width=385&amp;height=120&amp;START_MAXIMIZED=FALSE&amp;creator=factset&amp;display_string=Audit"}</definedName>
    <definedName name="_744__FDSAUDITLINK__" localSheetId="0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744__FDSAUDITLINK__" localSheetId="1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744__FDSAUDITLINK__" localSheetId="7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744__FDSAUDITLINK__">{"fdsup://Directions/FactSet Auditing Viewer?action=AUDIT_VALUE&amp;DB=129&amp;ID1=88033G10&amp;VALUEID=01001&amp;SDATE=2009&amp;PERIODTYPE=ANN_STD&amp;window=popup_no_bar&amp;width=385&amp;height=120&amp;START_MAXIMIZED=FALSE&amp;creator=factset&amp;display_string=Audit"}</definedName>
    <definedName name="_745__FDSAUDITLINK__" localSheetId="0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745__FDSAUDITLINK__" localSheetId="1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745__FDSAUDITLINK__" localSheetId="7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745__FDSAUDITLINK__">{"fdsup://Directions/FactSet Auditing Viewer?action=AUDIT_VALUE&amp;DB=129&amp;ID1=20366810&amp;VALUEID=01001&amp;SDATE=2009&amp;PERIODTYPE=ANN_STD&amp;window=popup_no_bar&amp;width=385&amp;height=120&amp;START_MAXIMIZED=FALSE&amp;creator=factset&amp;display_string=Audit"}</definedName>
    <definedName name="_746__FDSAUDITLINK__" localSheetId="0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746__FDSAUDITLINK__" localSheetId="1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746__FDSAUDITLINK__" localSheetId="7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746__FDSAUDITLINK__">{"fdsup://Directions/FactSet Auditing Viewer?action=AUDIT_VALUE&amp;DB=129&amp;ID1=53219L10&amp;VALUEID=01001&amp;SDATE=2009&amp;PERIODTYPE=ANN_STD&amp;window=popup_no_bar&amp;width=385&amp;height=120&amp;START_MAXIMIZED=FALSE&amp;creator=factset&amp;display_string=Audit"}</definedName>
    <definedName name="_747__FDSAUDITLINK__" localSheetId="0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747__FDSAUDITLINK__" localSheetId="1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747__FDSAUDITLINK__" localSheetId="7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747__FDSAUDITLINK__">{"fdsup://Directions/FactSet Auditing Viewer?action=AUDIT_VALUE&amp;DB=129&amp;ID1=16946710&amp;VALUEID=01001&amp;SDATE=2009&amp;PERIODTYPE=ANN_STD&amp;window=popup_no_bar&amp;width=385&amp;height=120&amp;START_MAXIMIZED=FALSE&amp;creator=factset&amp;display_string=Audit"}</definedName>
    <definedName name="_748__FDSAUDITLINK__" localSheetId="0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748__FDSAUDITLINK__" localSheetId="1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748__FDSAUDITLINK__" localSheetId="7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748__FDSAUDITLINK__">{"fdsup://Directions/FactSet Auditing Viewer?action=AUDIT_VALUE&amp;DB=129&amp;ID1=471762&amp;VALUEID=01001&amp;SDATE=2009&amp;PERIODTYPE=ANN_STD&amp;window=popup_no_bar&amp;width=385&amp;height=120&amp;START_MAXIMIZED=FALSE&amp;creator=factset&amp;display_string=Audit"}</definedName>
    <definedName name="_749__FDSAUDITLINK__" localSheetId="0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749__FDSAUDITLINK__" localSheetId="1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749__FDSAUDITLINK__" localSheetId="7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749__FDSAUDITLINK__">{"fdsup://Directions/FactSet Auditing Viewer?action=AUDIT_VALUE&amp;DB=129&amp;ID1=578393&amp;VALUEID=01001&amp;SDATE=2009&amp;PERIODTYPE=ANN_STD&amp;window=popup_no_bar&amp;width=385&amp;height=120&amp;START_MAXIMIZED=FALSE&amp;creator=factset&amp;display_string=Audit"}</definedName>
    <definedName name="_74as_18_17_4_1" localSheetId="0">#REF!</definedName>
    <definedName name="_74as_18_17_4_1" localSheetId="1">#REF!</definedName>
    <definedName name="_74as_18_17_4_1">#REF!</definedName>
    <definedName name="_74Excel_BuiltIn_Database_2_1">NA()</definedName>
    <definedName name="_75__FDSAUDITLINK__" localSheetId="0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75__FDSAUDITLINK__" localSheetId="1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75__FDSAUDITLINK__" localSheetId="7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75__FDSAUDITLINK__">{"fdsup://directions/FAT Viewer?action=UPDATE&amp;creator=factset&amp;DYN_ARGS=TRUE&amp;DOC_NAME=FAT:FQL_AUDITING_CLIENT_TEMPLATE.FAT&amp;display_string=Audit&amp;VAR:KEY=SHINKFIJKL&amp;VAR:QUERY=RkZfRUJJVERBX09QRVIoQU5OLC0zRlkp&amp;WINDOW=FIRST_POPUP&amp;HEIGHT=450&amp;WIDTH=450&amp;START_MAXIMI","ZED=FALSE&amp;VAR:CALENDAR=FIVEDAY&amp;VAR:SYMBOL=0&amp;VAR:INDEX=0"}</definedName>
    <definedName name="_750__FDSAUDITLINK__" localSheetId="0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750__FDSAUDITLINK__" localSheetId="1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750__FDSAUDITLINK__" localSheetId="7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750__FDSAUDITLINK__">{"fdsup://Directions/FactSet Auditing Viewer?action=AUDIT_VALUE&amp;DB=129&amp;ID1=405661&amp;VALUEID=01001&amp;SDATE=2009&amp;PERIODTYPE=ANN_STD&amp;window=popup_no_bar&amp;width=385&amp;height=120&amp;START_MAXIMIZED=FALSE&amp;creator=factset&amp;display_string=Audit"}</definedName>
    <definedName name="_751__FDSAUDITLINK__" localSheetId="0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751__FDSAUDITLINK__" localSheetId="1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751__FDSAUDITLINK__" localSheetId="7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751__FDSAUDITLINK__">{"fdsup://Directions/FactSet Auditing Viewer?action=AUDIT_VALUE&amp;DB=129&amp;ID1=714411&amp;VALUEID=01001&amp;SDATE=2009&amp;PERIODTYPE=ANN_STD&amp;window=popup_no_bar&amp;width=385&amp;height=120&amp;START_MAXIMIZED=FALSE&amp;creator=factset&amp;display_string=Audit"}</definedName>
    <definedName name="_752__FDSAUDITLINK__" localSheetId="0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752__FDSAUDITLINK__" localSheetId="1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752__FDSAUDITLINK__" localSheetId="7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752__FDSAUDITLINK__">{"fdsup://Directions/FactSet Auditing Viewer?action=AUDIT_VALUE&amp;DB=129&amp;ID1=595077&amp;VALUEID=01001&amp;SDATE=2009&amp;PERIODTYPE=ANN_STD&amp;window=popup_no_bar&amp;width=385&amp;height=120&amp;START_MAXIMIZED=FALSE&amp;creator=factset&amp;display_string=Audit"}</definedName>
    <definedName name="_753__FDSAUDITLINK__" localSheetId="0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753__FDSAUDITLINK__" localSheetId="1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753__FDSAUDITLINK__" localSheetId="7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753__FDSAUDITLINK__">{"fdsup://Directions/FactSet Auditing Viewer?action=AUDIT_VALUE&amp;DB=129&amp;ID1=475509&amp;VALUEID=01001&amp;SDATE=2009&amp;PERIODTYPE=ANN_STD&amp;window=popup_no_bar&amp;width=385&amp;height=120&amp;START_MAXIMIZED=FALSE&amp;creator=factset&amp;display_string=Audit"}</definedName>
    <definedName name="_754__FDSAUDITLINK__" localSheetId="0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754__FDSAUDITLINK__" localSheetId="1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754__FDSAUDITLINK__" localSheetId="7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754__FDSAUDITLINK__">{"fdsup://Directions/FactSet Auditing Viewer?action=AUDIT_VALUE&amp;DB=129&amp;ID1=682112&amp;VALUEID=01001&amp;SDATE=2009&amp;PERIODTYPE=ANN_STD&amp;window=popup_no_bar&amp;width=385&amp;height=120&amp;START_MAXIMIZED=FALSE&amp;creator=factset&amp;display_string=Audit"}</definedName>
    <definedName name="_755__FDSAUDITLINK__" localSheetId="0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755__FDSAUDITLINK__" localSheetId="1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755__FDSAUDITLINK__" localSheetId="7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755__FDSAUDITLINK__">{"fdsup://Directions/FactSet Auditing Viewer?action=AUDIT_VALUE&amp;DB=129&amp;ID1=604199&amp;VALUEID=01001&amp;SDATE=2009&amp;PERIODTYPE=ANN_STD&amp;window=popup_no_bar&amp;width=385&amp;height=120&amp;START_MAXIMIZED=FALSE&amp;creator=factset&amp;display_string=Audit"}</definedName>
    <definedName name="_756__FDSAUDITLINK__" localSheetId="0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756__FDSAUDITLINK__" localSheetId="1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756__FDSAUDITLINK__" localSheetId="7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756__FDSAUDITLINK__">{"fdsup://Directions/FactSet Auditing Viewer?action=AUDIT_VALUE&amp;DB=129&amp;ID1=611776&amp;VALUEID=01001&amp;SDATE=2009&amp;PERIODTYPE=ANN_STD&amp;window=popup_no_bar&amp;width=385&amp;height=120&amp;START_MAXIMIZED=FALSE&amp;creator=factset&amp;display_string=Audit"}</definedName>
    <definedName name="_757__FDSAUDITLINK__" localSheetId="0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757__FDSAUDITLINK__" localSheetId="1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757__FDSAUDITLINK__" localSheetId="7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757__FDSAUDITLINK__">{"fdsup://Directions/FactSet Auditing Viewer?action=AUDIT_VALUE&amp;DB=129&amp;ID1=673463&amp;VALUEID=01001&amp;SDATE=2009&amp;PERIODTYPE=ANN_STD&amp;window=popup_no_bar&amp;width=385&amp;height=120&amp;START_MAXIMIZED=FALSE&amp;creator=factset&amp;display_string=Audit"}</definedName>
    <definedName name="_758__FDSAUDITLINK__" localSheetId="0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758__FDSAUDITLINK__" localSheetId="1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758__FDSAUDITLINK__" localSheetId="7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758__FDSAUDITLINK__">{"fdsup://Directions/FactSet Auditing Viewer?action=AUDIT_VALUE&amp;DB=129&amp;ID1=B03THZ&amp;VALUEID=01001&amp;SDATE=2009&amp;PERIODTYPE=ANN_STD&amp;window=popup_no_bar&amp;width=385&amp;height=120&amp;START_MAXIMIZED=FALSE&amp;creator=factset&amp;display_string=Audit"}</definedName>
    <definedName name="_759__FDSAUDITLINK__" localSheetId="0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759__FDSAUDITLINK__" localSheetId="1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759__FDSAUDITLINK__" localSheetId="7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759__FDSAUDITLINK__">{"fdsup://Directions/FactSet Auditing Viewer?action=AUDIT_VALUE&amp;DB=129&amp;ID1=649358&amp;VALUEID=01001&amp;SDATE=2009&amp;PERIODTYPE=ANN_STD&amp;window=popup_no_bar&amp;width=385&amp;height=120&amp;START_MAXIMIZED=FALSE&amp;creator=factset&amp;display_string=Audit"}</definedName>
    <definedName name="_75as_18_6_1">NA()</definedName>
    <definedName name="_75Excel_BuiltIn_Database_4_1" localSheetId="0">#REF!</definedName>
    <definedName name="_75Excel_BuiltIn_Database_4_1" localSheetId="1">#REF!</definedName>
    <definedName name="_75Excel_BuiltIn_Database_4_1">#REF!</definedName>
    <definedName name="_76__123Graph_BCHART_21" localSheetId="0" hidden="1">#REF!</definedName>
    <definedName name="_76__123Graph_BCHART_21" hidden="1">#REF!</definedName>
    <definedName name="_76__FDSAUDITLINK__" localSheetId="0">{"fdsup://directions/FAT Viewer?action=UPDATE&amp;creator=factset&amp;DYN_ARGS=TRUE&amp;DOC_NAME=FAT:FQL_AUDITING_CLIENT_TEMPLATE.FAT&amp;display_string=Audit&amp;VAR:KEY=IJSRGLEDML&amp;VAR:QUERY=RkZfRUJJVERBX09QRVIoQU5OLC0wRlkp&amp;WINDOW=FIRST_POPUP&amp;HEIGHT=450&amp;WIDTH=450&amp;START_MAXIMI","ZED=FALSE&amp;VAR:CALENDAR=FIVEDAY&amp;VAR:SYMBOL=672681&amp;VAR:INDEX=0"}</definedName>
    <definedName name="_76__FDSAUDITLINK__" localSheetId="1">{"fdsup://directions/FAT Viewer?action=UPDATE&amp;creator=factset&amp;DYN_ARGS=TRUE&amp;DOC_NAME=FAT:FQL_AUDITING_CLIENT_TEMPLATE.FAT&amp;display_string=Audit&amp;VAR:KEY=IJSRGLEDML&amp;VAR:QUERY=RkZfRUJJVERBX09QRVIoQU5OLC0wRlkp&amp;WINDOW=FIRST_POPUP&amp;HEIGHT=450&amp;WIDTH=450&amp;START_MAXIMI","ZED=FALSE&amp;VAR:CALENDAR=FIVEDAY&amp;VAR:SYMBOL=672681&amp;VAR:INDEX=0"}</definedName>
    <definedName name="_76__FDSAUDITLINK__" localSheetId="7">{"fdsup://directions/FAT Viewer?action=UPDATE&amp;creator=factset&amp;DYN_ARGS=TRUE&amp;DOC_NAME=FAT:FQL_AUDITING_CLIENT_TEMPLATE.FAT&amp;display_string=Audit&amp;VAR:KEY=IJSRGLEDML&amp;VAR:QUERY=RkZfRUJJVERBX09QRVIoQU5OLC0wRlkp&amp;WINDOW=FIRST_POPUP&amp;HEIGHT=450&amp;WIDTH=450&amp;START_MAXIMI","ZED=FALSE&amp;VAR:CALENDAR=FIVEDAY&amp;VAR:SYMBOL=672681&amp;VAR:INDEX=0"}</definedName>
    <definedName name="_76__FDSAUDITLINK__">{"fdsup://directions/FAT Viewer?action=UPDATE&amp;creator=factset&amp;DYN_ARGS=TRUE&amp;DOC_NAME=FAT:FQL_AUDITING_CLIENT_TEMPLATE.FAT&amp;display_string=Audit&amp;VAR:KEY=IJSRGLEDML&amp;VAR:QUERY=RkZfRUJJVERBX09QRVIoQU5OLC0wRlkp&amp;WINDOW=FIRST_POPUP&amp;HEIGHT=450&amp;WIDTH=450&amp;START_MAXIMI","ZED=FALSE&amp;VAR:CALENDAR=FIVEDAY&amp;VAR:SYMBOL=672681&amp;VAR:INDEX=0"}</definedName>
    <definedName name="_760__FDSAUDITLINK__" localSheetId="0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760__FDSAUDITLINK__" localSheetId="1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760__FDSAUDITLINK__" localSheetId="7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760__FDSAUDITLINK__">{"fdsup://Directions/FactSet Auditing Viewer?action=AUDIT_VALUE&amp;DB=129&amp;ID1=682112&amp;VALUEID=01001&amp;SDATE=2010&amp;PERIODTYPE=ANN_STD&amp;window=popup_no_bar&amp;width=385&amp;height=120&amp;START_MAXIMIZED=FALSE&amp;creator=factset&amp;display_string=Audit"}</definedName>
    <definedName name="_761__FDSAUDITLINK__" localSheetId="0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761__FDSAUDITLINK__" localSheetId="1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761__FDSAUDITLINK__" localSheetId="7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761__FDSAUDITLINK__">{"fdsup://Directions/FactSet Auditing Viewer?action=AUDIT_VALUE&amp;DB=129&amp;ID1=604199&amp;VALUEID=01001&amp;SDATE=2010&amp;PERIODTYPE=ANN_STD&amp;window=popup_no_bar&amp;width=385&amp;height=120&amp;START_MAXIMIZED=FALSE&amp;creator=factset&amp;display_string=Audit"}</definedName>
    <definedName name="_762__FDSAUDITLINK__" localSheetId="0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762__FDSAUDITLINK__" localSheetId="1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762__FDSAUDITLINK__" localSheetId="7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762__FDSAUDITLINK__">{"fdsup://Directions/FactSet Auditing Viewer?action=AUDIT_VALUE&amp;DB=129&amp;ID1=611776&amp;VALUEID=01001&amp;SDATE=2010&amp;PERIODTYPE=ANN_STD&amp;window=popup_no_bar&amp;width=385&amp;height=120&amp;START_MAXIMIZED=FALSE&amp;creator=factset&amp;display_string=Audit"}</definedName>
    <definedName name="_763__FDSAUDITLINK__" localSheetId="0">{"fdsup://directions/FAT Viewer?action=UPDATE&amp;creator=factset&amp;DYN_ARGS=TRUE&amp;DOC_NAME=FAT:FQL_AUDITING_CLIENT_TEMPLATE.FAT&amp;display_string=Audit&amp;VAR:KEY=HKPODUPWHY&amp;VAR:QUERY=RkZfRU5UUlBSX1ZBTF9EQUlMWSg0MDU1MywsLFJGLFVTRCwnRElMJyk=&amp;WINDOW=FIRST_POPUP&amp;HEIGHT=45","0&amp;WIDTH=450&amp;START_MAXIMIZED=FALSE&amp;VAR:CALENDAR=FIVEDAY&amp;VAR:SYMBOL=475509&amp;VAR:INDEX=0"}</definedName>
    <definedName name="_763__FDSAUDITLINK__" localSheetId="1">{"fdsup://directions/FAT Viewer?action=UPDATE&amp;creator=factset&amp;DYN_ARGS=TRUE&amp;DOC_NAME=FAT:FQL_AUDITING_CLIENT_TEMPLATE.FAT&amp;display_string=Audit&amp;VAR:KEY=HKPODUPWHY&amp;VAR:QUERY=RkZfRU5UUlBSX1ZBTF9EQUlMWSg0MDU1MywsLFJGLFVTRCwnRElMJyk=&amp;WINDOW=FIRST_POPUP&amp;HEIGHT=45","0&amp;WIDTH=450&amp;START_MAXIMIZED=FALSE&amp;VAR:CALENDAR=FIVEDAY&amp;VAR:SYMBOL=475509&amp;VAR:INDEX=0"}</definedName>
    <definedName name="_763__FDSAUDITLINK__" localSheetId="7">{"fdsup://directions/FAT Viewer?action=UPDATE&amp;creator=factset&amp;DYN_ARGS=TRUE&amp;DOC_NAME=FAT:FQL_AUDITING_CLIENT_TEMPLATE.FAT&amp;display_string=Audit&amp;VAR:KEY=HKPODUPWHY&amp;VAR:QUERY=RkZfRU5UUlBSX1ZBTF9EQUlMWSg0MDU1MywsLFJGLFVTRCwnRElMJyk=&amp;WINDOW=FIRST_POPUP&amp;HEIGHT=45","0&amp;WIDTH=450&amp;START_MAXIMIZED=FALSE&amp;VAR:CALENDAR=FIVEDAY&amp;VAR:SYMBOL=475509&amp;VAR:INDEX=0"}</definedName>
    <definedName name="_763__FDSAUDITLINK__">{"fdsup://directions/FAT Viewer?action=UPDATE&amp;creator=factset&amp;DYN_ARGS=TRUE&amp;DOC_NAME=FAT:FQL_AUDITING_CLIENT_TEMPLATE.FAT&amp;display_string=Audit&amp;VAR:KEY=HKPODUPWHY&amp;VAR:QUERY=RkZfRU5UUlBSX1ZBTF9EQUlMWSg0MDU1MywsLFJGLFVTRCwnRElMJyk=&amp;WINDOW=FIRST_POPUP&amp;HEIGHT=45","0&amp;WIDTH=450&amp;START_MAXIMIZED=FALSE&amp;VAR:CALENDAR=FIVEDAY&amp;VAR:SYMBOL=475509&amp;VAR:INDEX=0"}</definedName>
    <definedName name="_764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4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4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4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5__FDSAUDITLINK__" localSheetId="0">{"fdsup://directions/FAT Viewer?action=UPDATE&amp;creator=factset&amp;DYN_ARGS=TRUE&amp;DOC_NAME=FAT:FQL_AUDITING_CLIENT_TEMPLATE.FAT&amp;display_string=Audit&amp;VAR:KEY=FAZYZAZOHS&amp;VAR:QUERY=RkZfRU5UUlBSX1ZBTF9EQUlMWSg0MDU1MywsLFJGLFVTRCwnRElMJyk=&amp;WINDOW=FIRST_POPUP&amp;HEIGHT=45","0&amp;WIDTH=450&amp;START_MAXIMIZED=FALSE&amp;VAR:CALENDAR=FIVEDAY&amp;VAR:SYMBOL=B1XC09&amp;VAR:INDEX=0"}</definedName>
    <definedName name="_765__FDSAUDITLINK__" localSheetId="1">{"fdsup://directions/FAT Viewer?action=UPDATE&amp;creator=factset&amp;DYN_ARGS=TRUE&amp;DOC_NAME=FAT:FQL_AUDITING_CLIENT_TEMPLATE.FAT&amp;display_string=Audit&amp;VAR:KEY=FAZYZAZOHS&amp;VAR:QUERY=RkZfRU5UUlBSX1ZBTF9EQUlMWSg0MDU1MywsLFJGLFVTRCwnRElMJyk=&amp;WINDOW=FIRST_POPUP&amp;HEIGHT=45","0&amp;WIDTH=450&amp;START_MAXIMIZED=FALSE&amp;VAR:CALENDAR=FIVEDAY&amp;VAR:SYMBOL=B1XC09&amp;VAR:INDEX=0"}</definedName>
    <definedName name="_765__FDSAUDITLINK__" localSheetId="7">{"fdsup://directions/FAT Viewer?action=UPDATE&amp;creator=factset&amp;DYN_ARGS=TRUE&amp;DOC_NAME=FAT:FQL_AUDITING_CLIENT_TEMPLATE.FAT&amp;display_string=Audit&amp;VAR:KEY=FAZYZAZOHS&amp;VAR:QUERY=RkZfRU5UUlBSX1ZBTF9EQUlMWSg0MDU1MywsLFJGLFVTRCwnRElMJyk=&amp;WINDOW=FIRST_POPUP&amp;HEIGHT=45","0&amp;WIDTH=450&amp;START_MAXIMIZED=FALSE&amp;VAR:CALENDAR=FIVEDAY&amp;VAR:SYMBOL=B1XC09&amp;VAR:INDEX=0"}</definedName>
    <definedName name="_765__FDSAUDITLINK__">{"fdsup://directions/FAT Viewer?action=UPDATE&amp;creator=factset&amp;DYN_ARGS=TRUE&amp;DOC_NAME=FAT:FQL_AUDITING_CLIENT_TEMPLATE.FAT&amp;display_string=Audit&amp;VAR:KEY=FAZYZAZOHS&amp;VAR:QUERY=RkZfRU5UUlBSX1ZBTF9EQUlMWSg0MDU1MywsLFJGLFVTRCwnRElMJyk=&amp;WINDOW=FIRST_POPUP&amp;HEIGHT=45","0&amp;WIDTH=450&amp;START_MAXIMIZED=FALSE&amp;VAR:CALENDAR=FIVEDAY&amp;VAR:SYMBOL=B1XC09&amp;VAR:INDEX=0"}</definedName>
    <definedName name="_766__FDSAUDITLINK__" localSheetId="0">{"fdsup://directions/FAT Viewer?action=UPDATE&amp;creator=factset&amp;DYN_ARGS=TRUE&amp;DOC_NAME=FAT:FQL_AUDITING_CLIENT_TEMPLATE.FAT&amp;display_string=Audit&amp;VAR:KEY=LCHSVMLSVY&amp;VAR:QUERY=RkZfRU5UUlBSX1ZBTF9EQUlMWSg0MDU1MywsLFJGLFVTRCwnRElMJyk=&amp;WINDOW=FIRST_POPUP&amp;HEIGHT=45","0&amp;WIDTH=450&amp;START_MAXIMIZED=FALSE&amp;VAR:CALENDAR=FIVEDAY&amp;VAR:SYMBOL=604199&amp;VAR:INDEX=0"}</definedName>
    <definedName name="_766__FDSAUDITLINK__" localSheetId="1">{"fdsup://directions/FAT Viewer?action=UPDATE&amp;creator=factset&amp;DYN_ARGS=TRUE&amp;DOC_NAME=FAT:FQL_AUDITING_CLIENT_TEMPLATE.FAT&amp;display_string=Audit&amp;VAR:KEY=LCHSVMLSVY&amp;VAR:QUERY=RkZfRU5UUlBSX1ZBTF9EQUlMWSg0MDU1MywsLFJGLFVTRCwnRElMJyk=&amp;WINDOW=FIRST_POPUP&amp;HEIGHT=45","0&amp;WIDTH=450&amp;START_MAXIMIZED=FALSE&amp;VAR:CALENDAR=FIVEDAY&amp;VAR:SYMBOL=604199&amp;VAR:INDEX=0"}</definedName>
    <definedName name="_766__FDSAUDITLINK__" localSheetId="7">{"fdsup://directions/FAT Viewer?action=UPDATE&amp;creator=factset&amp;DYN_ARGS=TRUE&amp;DOC_NAME=FAT:FQL_AUDITING_CLIENT_TEMPLATE.FAT&amp;display_string=Audit&amp;VAR:KEY=LCHSVMLSVY&amp;VAR:QUERY=RkZfRU5UUlBSX1ZBTF9EQUlMWSg0MDU1MywsLFJGLFVTRCwnRElMJyk=&amp;WINDOW=FIRST_POPUP&amp;HEIGHT=45","0&amp;WIDTH=450&amp;START_MAXIMIZED=FALSE&amp;VAR:CALENDAR=FIVEDAY&amp;VAR:SYMBOL=604199&amp;VAR:INDEX=0"}</definedName>
    <definedName name="_766__FDSAUDITLINK__">{"fdsup://directions/FAT Viewer?action=UPDATE&amp;creator=factset&amp;DYN_ARGS=TRUE&amp;DOC_NAME=FAT:FQL_AUDITING_CLIENT_TEMPLATE.FAT&amp;display_string=Audit&amp;VAR:KEY=LCHSVMLSVY&amp;VAR:QUERY=RkZfRU5UUlBSX1ZBTF9EQUlMWSg0MDU1MywsLFJGLFVTRCwnRElMJyk=&amp;WINDOW=FIRST_POPUP&amp;HEIGHT=45","0&amp;WIDTH=450&amp;START_MAXIMIZED=FALSE&amp;VAR:CALENDAR=FIVEDAY&amp;VAR:SYMBOL=604199&amp;VAR:INDEX=0"}</definedName>
    <definedName name="_767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7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7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7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8__FDSAUDITLINK__" localSheetId="0">{"fdsup://directions/FAT Viewer?action=UPDATE&amp;creator=factset&amp;DYN_ARGS=TRUE&amp;DOC_NAME=FAT:FQL_AUDITING_CLIENT_TEMPLATE.FAT&amp;display_string=Audit&amp;VAR:KEY=HQDWBINOJI&amp;VAR:QUERY=RkZfRU5UUlBSX1ZBTF9EQUlMWSg0MDU1MywsLFJGLFVTRCwnRElMJyk=&amp;WINDOW=FIRST_POPUP&amp;HEIGHT=45","0&amp;WIDTH=450&amp;START_MAXIMIZED=FALSE&amp;VAR:CALENDAR=FIVEDAY&amp;VAR:SYMBOL=714411&amp;VAR:INDEX=0"}</definedName>
    <definedName name="_768__FDSAUDITLINK__" localSheetId="1">{"fdsup://directions/FAT Viewer?action=UPDATE&amp;creator=factset&amp;DYN_ARGS=TRUE&amp;DOC_NAME=FAT:FQL_AUDITING_CLIENT_TEMPLATE.FAT&amp;display_string=Audit&amp;VAR:KEY=HQDWBINOJI&amp;VAR:QUERY=RkZfRU5UUlBSX1ZBTF9EQUlMWSg0MDU1MywsLFJGLFVTRCwnRElMJyk=&amp;WINDOW=FIRST_POPUP&amp;HEIGHT=45","0&amp;WIDTH=450&amp;START_MAXIMIZED=FALSE&amp;VAR:CALENDAR=FIVEDAY&amp;VAR:SYMBOL=714411&amp;VAR:INDEX=0"}</definedName>
    <definedName name="_768__FDSAUDITLINK__" localSheetId="7">{"fdsup://directions/FAT Viewer?action=UPDATE&amp;creator=factset&amp;DYN_ARGS=TRUE&amp;DOC_NAME=FAT:FQL_AUDITING_CLIENT_TEMPLATE.FAT&amp;display_string=Audit&amp;VAR:KEY=HQDWBINOJI&amp;VAR:QUERY=RkZfRU5UUlBSX1ZBTF9EQUlMWSg0MDU1MywsLFJGLFVTRCwnRElMJyk=&amp;WINDOW=FIRST_POPUP&amp;HEIGHT=45","0&amp;WIDTH=450&amp;START_MAXIMIZED=FALSE&amp;VAR:CALENDAR=FIVEDAY&amp;VAR:SYMBOL=714411&amp;VAR:INDEX=0"}</definedName>
    <definedName name="_768__FDSAUDITLINK__">{"fdsup://directions/FAT Viewer?action=UPDATE&amp;creator=factset&amp;DYN_ARGS=TRUE&amp;DOC_NAME=FAT:FQL_AUDITING_CLIENT_TEMPLATE.FAT&amp;display_string=Audit&amp;VAR:KEY=HQDWBINOJI&amp;VAR:QUERY=RkZfRU5UUlBSX1ZBTF9EQUlMWSg0MDU1MywsLFJGLFVTRCwnRElMJyk=&amp;WINDOW=FIRST_POPUP&amp;HEIGHT=45","0&amp;WIDTH=450&amp;START_MAXIMIZED=FALSE&amp;VAR:CALENDAR=FIVEDAY&amp;VAR:SYMBOL=714411&amp;VAR:INDEX=0"}</definedName>
    <definedName name="_769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9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9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9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6as_18_7_1">NA()</definedName>
    <definedName name="_76Excel_BuiltIn_Print_Area_1" localSheetId="0">#REF!</definedName>
    <definedName name="_76Excel_BuiltIn_Print_Area_1" localSheetId="1">#REF!</definedName>
    <definedName name="_76Excel_BuiltIn_Print_Area_1">#REF!</definedName>
    <definedName name="_77__FDSAUDITLINK__" localSheetId="0">{"fdsup://directions/FAT Viewer?action=UPDATE&amp;creator=factset&amp;DYN_ARGS=TRUE&amp;DOC_NAME=FAT:FQL_AUDITING_CLIENT_TEMPLATE.FAT&amp;display_string=Audit&amp;VAR:KEY=QZUBEHMDEX&amp;VAR:QUERY=RkZfRUJJVERBX09QRVIoQU5OLC0xRlkp&amp;WINDOW=FIRST_POPUP&amp;HEIGHT=450&amp;WIDTH=450&amp;START_MAXIMI","ZED=FALSE&amp;VAR:CALENDAR=FIVEDAY&amp;VAR:SYMBOL=672681&amp;VAR:INDEX=0"}</definedName>
    <definedName name="_77__FDSAUDITLINK__" localSheetId="1">{"fdsup://directions/FAT Viewer?action=UPDATE&amp;creator=factset&amp;DYN_ARGS=TRUE&amp;DOC_NAME=FAT:FQL_AUDITING_CLIENT_TEMPLATE.FAT&amp;display_string=Audit&amp;VAR:KEY=QZUBEHMDEX&amp;VAR:QUERY=RkZfRUJJVERBX09QRVIoQU5OLC0xRlkp&amp;WINDOW=FIRST_POPUP&amp;HEIGHT=450&amp;WIDTH=450&amp;START_MAXIMI","ZED=FALSE&amp;VAR:CALENDAR=FIVEDAY&amp;VAR:SYMBOL=672681&amp;VAR:INDEX=0"}</definedName>
    <definedName name="_77__FDSAUDITLINK__" localSheetId="7">{"fdsup://directions/FAT Viewer?action=UPDATE&amp;creator=factset&amp;DYN_ARGS=TRUE&amp;DOC_NAME=FAT:FQL_AUDITING_CLIENT_TEMPLATE.FAT&amp;display_string=Audit&amp;VAR:KEY=QZUBEHMDEX&amp;VAR:QUERY=RkZfRUJJVERBX09QRVIoQU5OLC0xRlkp&amp;WINDOW=FIRST_POPUP&amp;HEIGHT=450&amp;WIDTH=450&amp;START_MAXIMI","ZED=FALSE&amp;VAR:CALENDAR=FIVEDAY&amp;VAR:SYMBOL=672681&amp;VAR:INDEX=0"}</definedName>
    <definedName name="_77__FDSAUDITLINK__">{"fdsup://directions/FAT Viewer?action=UPDATE&amp;creator=factset&amp;DYN_ARGS=TRUE&amp;DOC_NAME=FAT:FQL_AUDITING_CLIENT_TEMPLATE.FAT&amp;display_string=Audit&amp;VAR:KEY=QZUBEHMDEX&amp;VAR:QUERY=RkZfRUJJVERBX09QRVIoQU5OLC0xRlkp&amp;WINDOW=FIRST_POPUP&amp;HEIGHT=450&amp;WIDTH=450&amp;START_MAXIMI","ZED=FALSE&amp;VAR:CALENDAR=FIVEDAY&amp;VAR:SYMBOL=672681&amp;VAR:INDEX=0"}</definedName>
    <definedName name="_770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0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0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0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1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1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1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1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2__FDSAUDITLINK__" localSheetId="0">{"fdsup://directions/FAT Viewer?action=UPDATE&amp;creator=factset&amp;DYN_ARGS=TRUE&amp;DOC_NAME=FAT:FQL_AUDITING_CLIENT_TEMPLATE.FAT&amp;display_string=Audit&amp;VAR:KEY=RGPYRITKBW&amp;VAR:QUERY=RkZfRU5UUlBSX1ZBTF9EQUlMWSg0MDU1MywsLFJGLFVTRCwnRElMJyk=&amp;WINDOW=FIRST_POPUP&amp;HEIGHT=45","0&amp;WIDTH=450&amp;START_MAXIMIZED=FALSE&amp;VAR:CALENDAR=FIVEDAY&amp;VAR:SYMBOL=578393&amp;VAR:INDEX=0"}</definedName>
    <definedName name="_772__FDSAUDITLINK__" localSheetId="1">{"fdsup://directions/FAT Viewer?action=UPDATE&amp;creator=factset&amp;DYN_ARGS=TRUE&amp;DOC_NAME=FAT:FQL_AUDITING_CLIENT_TEMPLATE.FAT&amp;display_string=Audit&amp;VAR:KEY=RGPYRITKBW&amp;VAR:QUERY=RkZfRU5UUlBSX1ZBTF9EQUlMWSg0MDU1MywsLFJGLFVTRCwnRElMJyk=&amp;WINDOW=FIRST_POPUP&amp;HEIGHT=45","0&amp;WIDTH=450&amp;START_MAXIMIZED=FALSE&amp;VAR:CALENDAR=FIVEDAY&amp;VAR:SYMBOL=578393&amp;VAR:INDEX=0"}</definedName>
    <definedName name="_772__FDSAUDITLINK__" localSheetId="7">{"fdsup://directions/FAT Viewer?action=UPDATE&amp;creator=factset&amp;DYN_ARGS=TRUE&amp;DOC_NAME=FAT:FQL_AUDITING_CLIENT_TEMPLATE.FAT&amp;display_string=Audit&amp;VAR:KEY=RGPYRITKBW&amp;VAR:QUERY=RkZfRU5UUlBSX1ZBTF9EQUlMWSg0MDU1MywsLFJGLFVTRCwnRElMJyk=&amp;WINDOW=FIRST_POPUP&amp;HEIGHT=45","0&amp;WIDTH=450&amp;START_MAXIMIZED=FALSE&amp;VAR:CALENDAR=FIVEDAY&amp;VAR:SYMBOL=578393&amp;VAR:INDEX=0"}</definedName>
    <definedName name="_772__FDSAUDITLINK__">{"fdsup://directions/FAT Viewer?action=UPDATE&amp;creator=factset&amp;DYN_ARGS=TRUE&amp;DOC_NAME=FAT:FQL_AUDITING_CLIENT_TEMPLATE.FAT&amp;display_string=Audit&amp;VAR:KEY=RGPYRITKBW&amp;VAR:QUERY=RkZfRU5UUlBSX1ZBTF9EQUlMWSg0MDU1MywsLFJGLFVTRCwnRElMJyk=&amp;WINDOW=FIRST_POPUP&amp;HEIGHT=45","0&amp;WIDTH=450&amp;START_MAXIMIZED=FALSE&amp;VAR:CALENDAR=FIVEDAY&amp;VAR:SYMBOL=578393&amp;VAR:INDEX=0"}</definedName>
    <definedName name="_773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3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3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3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4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4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4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4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5__FDSAUDITLINK__" localSheetId="0">{"fdsup://directions/FAT Viewer?action=UPDATE&amp;creator=factset&amp;DYN_ARGS=TRUE&amp;DOC_NAME=FAT:FQL_AUDITING_CLIENT_TEMPLATE.FAT&amp;display_string=Audit&amp;VAR:KEY=DWHUFCHOVA&amp;VAR:QUERY=RkZfRU5UUlBSX1ZBTF9EQUlMWSg0MDU1MywsLFJGLFVTRCwnRElMJyk=&amp;WINDOW=FIRST_POPUP&amp;HEIGHT=45","0&amp;WIDTH=450&amp;START_MAXIMIZED=FALSE&amp;VAR:CALENDAR=FIVEDAY&amp;VAR:SYMBOL=595077&amp;VAR:INDEX=0"}</definedName>
    <definedName name="_775__FDSAUDITLINK__" localSheetId="1">{"fdsup://directions/FAT Viewer?action=UPDATE&amp;creator=factset&amp;DYN_ARGS=TRUE&amp;DOC_NAME=FAT:FQL_AUDITING_CLIENT_TEMPLATE.FAT&amp;display_string=Audit&amp;VAR:KEY=DWHUFCHOVA&amp;VAR:QUERY=RkZfRU5UUlBSX1ZBTF9EQUlMWSg0MDU1MywsLFJGLFVTRCwnRElMJyk=&amp;WINDOW=FIRST_POPUP&amp;HEIGHT=45","0&amp;WIDTH=450&amp;START_MAXIMIZED=FALSE&amp;VAR:CALENDAR=FIVEDAY&amp;VAR:SYMBOL=595077&amp;VAR:INDEX=0"}</definedName>
    <definedName name="_775__FDSAUDITLINK__" localSheetId="7">{"fdsup://directions/FAT Viewer?action=UPDATE&amp;creator=factset&amp;DYN_ARGS=TRUE&amp;DOC_NAME=FAT:FQL_AUDITING_CLIENT_TEMPLATE.FAT&amp;display_string=Audit&amp;VAR:KEY=DWHUFCHOVA&amp;VAR:QUERY=RkZfRU5UUlBSX1ZBTF9EQUlMWSg0MDU1MywsLFJGLFVTRCwnRElMJyk=&amp;WINDOW=FIRST_POPUP&amp;HEIGHT=45","0&amp;WIDTH=450&amp;START_MAXIMIZED=FALSE&amp;VAR:CALENDAR=FIVEDAY&amp;VAR:SYMBOL=595077&amp;VAR:INDEX=0"}</definedName>
    <definedName name="_775__FDSAUDITLINK__">{"fdsup://directions/FAT Viewer?action=UPDATE&amp;creator=factset&amp;DYN_ARGS=TRUE&amp;DOC_NAME=FAT:FQL_AUDITING_CLIENT_TEMPLATE.FAT&amp;display_string=Audit&amp;VAR:KEY=DWHUFCHOVA&amp;VAR:QUERY=RkZfRU5UUlBSX1ZBTF9EQUlMWSg0MDU1MywsLFJGLFVTRCwnRElMJyk=&amp;WINDOW=FIRST_POPUP&amp;HEIGHT=45","0&amp;WIDTH=450&amp;START_MAXIMIZED=FALSE&amp;VAR:CALENDAR=FIVEDAY&amp;VAR:SYMBOL=595077&amp;VAR:INDEX=0"}</definedName>
    <definedName name="_776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6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6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6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7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7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7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7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8__FDSAUDITLINK__" localSheetId="0">{"fdsup://directions/FAT Viewer?action=UPDATE&amp;creator=factset&amp;DYN_ARGS=TRUE&amp;DOC_NAME=FAT:FQL_AUDITING_CLIENT_TEMPLATE.FAT&amp;display_string=Audit&amp;VAR:KEY=PEPWDAVAVW&amp;VAR:QUERY=RkZfRU5UUlBSX1ZBTF9EQUlMWSg0MDU1MywsLFJGLFVTRCwnRElMJyk=&amp;WINDOW=FIRST_POPUP&amp;HEIGHT=45","0&amp;WIDTH=450&amp;START_MAXIMIZED=FALSE&amp;VAR:CALENDAR=FIVEDAY&amp;VAR:SYMBOL=649358&amp;VAR:INDEX=0"}</definedName>
    <definedName name="_778__FDSAUDITLINK__" localSheetId="1">{"fdsup://directions/FAT Viewer?action=UPDATE&amp;creator=factset&amp;DYN_ARGS=TRUE&amp;DOC_NAME=FAT:FQL_AUDITING_CLIENT_TEMPLATE.FAT&amp;display_string=Audit&amp;VAR:KEY=PEPWDAVAVW&amp;VAR:QUERY=RkZfRU5UUlBSX1ZBTF9EQUlMWSg0MDU1MywsLFJGLFVTRCwnRElMJyk=&amp;WINDOW=FIRST_POPUP&amp;HEIGHT=45","0&amp;WIDTH=450&amp;START_MAXIMIZED=FALSE&amp;VAR:CALENDAR=FIVEDAY&amp;VAR:SYMBOL=649358&amp;VAR:INDEX=0"}</definedName>
    <definedName name="_778__FDSAUDITLINK__" localSheetId="7">{"fdsup://directions/FAT Viewer?action=UPDATE&amp;creator=factset&amp;DYN_ARGS=TRUE&amp;DOC_NAME=FAT:FQL_AUDITING_CLIENT_TEMPLATE.FAT&amp;display_string=Audit&amp;VAR:KEY=PEPWDAVAVW&amp;VAR:QUERY=RkZfRU5UUlBSX1ZBTF9EQUlMWSg0MDU1MywsLFJGLFVTRCwnRElMJyk=&amp;WINDOW=FIRST_POPUP&amp;HEIGHT=45","0&amp;WIDTH=450&amp;START_MAXIMIZED=FALSE&amp;VAR:CALENDAR=FIVEDAY&amp;VAR:SYMBOL=649358&amp;VAR:INDEX=0"}</definedName>
    <definedName name="_778__FDSAUDITLINK__">{"fdsup://directions/FAT Viewer?action=UPDATE&amp;creator=factset&amp;DYN_ARGS=TRUE&amp;DOC_NAME=FAT:FQL_AUDITING_CLIENT_TEMPLATE.FAT&amp;display_string=Audit&amp;VAR:KEY=PEPWDAVAVW&amp;VAR:QUERY=RkZfRU5UUlBSX1ZBTF9EQUlMWSg0MDU1MywsLFJGLFVTRCwnRElMJyk=&amp;WINDOW=FIRST_POPUP&amp;HEIGHT=45","0&amp;WIDTH=450&amp;START_MAXIMIZED=FALSE&amp;VAR:CALENDAR=FIVEDAY&amp;VAR:SYMBOL=649358&amp;VAR:INDEX=0"}</definedName>
    <definedName name="_779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9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9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9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7as_18_8_1">NA()</definedName>
    <definedName name="_77Excel_BuiltIn_Print_Area_2" localSheetId="0">#REF!</definedName>
    <definedName name="_77Excel_BuiltIn_Print_Area_2" localSheetId="1">#REF!</definedName>
    <definedName name="_77Excel_BuiltIn_Print_Area_2">#REF!</definedName>
    <definedName name="_78__123Graph_BCHART_22" localSheetId="0" hidden="1">#REF!</definedName>
    <definedName name="_78__123Graph_BCHART_22" hidden="1">#REF!</definedName>
    <definedName name="_78__FDSAUDITLINK__" localSheetId="0">{"fdsup://directions/FAT Viewer?action=UPDATE&amp;creator=factset&amp;DYN_ARGS=TRUE&amp;DOC_NAME=FAT:FQL_AUDITING_CLIENT_TEMPLATE.FAT&amp;display_string=Audit&amp;VAR:KEY=ULIJWXSLWX&amp;VAR:QUERY=RkZfRUJJVERBX09QRVIoQU5OLC0yRlkp&amp;WINDOW=FIRST_POPUP&amp;HEIGHT=450&amp;WIDTH=450&amp;START_MAXIMI","ZED=FALSE&amp;VAR:CALENDAR=FIVEDAY&amp;VAR:SYMBOL=672681&amp;VAR:INDEX=0"}</definedName>
    <definedName name="_78__FDSAUDITLINK__" localSheetId="1">{"fdsup://directions/FAT Viewer?action=UPDATE&amp;creator=factset&amp;DYN_ARGS=TRUE&amp;DOC_NAME=FAT:FQL_AUDITING_CLIENT_TEMPLATE.FAT&amp;display_string=Audit&amp;VAR:KEY=ULIJWXSLWX&amp;VAR:QUERY=RkZfRUJJVERBX09QRVIoQU5OLC0yRlkp&amp;WINDOW=FIRST_POPUP&amp;HEIGHT=450&amp;WIDTH=450&amp;START_MAXIMI","ZED=FALSE&amp;VAR:CALENDAR=FIVEDAY&amp;VAR:SYMBOL=672681&amp;VAR:INDEX=0"}</definedName>
    <definedName name="_78__FDSAUDITLINK__" localSheetId="7">{"fdsup://directions/FAT Viewer?action=UPDATE&amp;creator=factset&amp;DYN_ARGS=TRUE&amp;DOC_NAME=FAT:FQL_AUDITING_CLIENT_TEMPLATE.FAT&amp;display_string=Audit&amp;VAR:KEY=ULIJWXSLWX&amp;VAR:QUERY=RkZfRUJJVERBX09QRVIoQU5OLC0yRlkp&amp;WINDOW=FIRST_POPUP&amp;HEIGHT=450&amp;WIDTH=450&amp;START_MAXIMI","ZED=FALSE&amp;VAR:CALENDAR=FIVEDAY&amp;VAR:SYMBOL=672681&amp;VAR:INDEX=0"}</definedName>
    <definedName name="_78__FDSAUDITLINK__">{"fdsup://directions/FAT Viewer?action=UPDATE&amp;creator=factset&amp;DYN_ARGS=TRUE&amp;DOC_NAME=FAT:FQL_AUDITING_CLIENT_TEMPLATE.FAT&amp;display_string=Audit&amp;VAR:KEY=ULIJWXSLWX&amp;VAR:QUERY=RkZfRUJJVERBX09QRVIoQU5OLC0yRlkp&amp;WINDOW=FIRST_POPUP&amp;HEIGHT=450&amp;WIDTH=450&amp;START_MAXIMI","ZED=FALSE&amp;VAR:CALENDAR=FIVEDAY&amp;VAR:SYMBOL=672681&amp;VAR:INDEX=0"}</definedName>
    <definedName name="_780__FDSAUDITLINK__" localSheetId="0">{"fdsup://directions/FAT Viewer?action=UPDATE&amp;creator=factset&amp;DYN_ARGS=TRUE&amp;DOC_NAME=FAT:FQL_AUDITING_CLIENT_TEMPLATE.FAT&amp;display_string=Audit&amp;VAR:KEY=FUXUVUJWNO&amp;VAR:QUERY=RkZfRU5UUlBSX1ZBTF9EQUlMWSg0MDU1MywsLFJGLFVTRCwnRElMJyk=&amp;WINDOW=FIRST_POPUP&amp;HEIGHT=45","0&amp;WIDTH=450&amp;START_MAXIMIZED=FALSE&amp;VAR:CALENDAR=FIVEDAY&amp;VAR:SYMBOL=405661&amp;VAR:INDEX=0"}</definedName>
    <definedName name="_780__FDSAUDITLINK__" localSheetId="1">{"fdsup://directions/FAT Viewer?action=UPDATE&amp;creator=factset&amp;DYN_ARGS=TRUE&amp;DOC_NAME=FAT:FQL_AUDITING_CLIENT_TEMPLATE.FAT&amp;display_string=Audit&amp;VAR:KEY=FUXUVUJWNO&amp;VAR:QUERY=RkZfRU5UUlBSX1ZBTF9EQUlMWSg0MDU1MywsLFJGLFVTRCwnRElMJyk=&amp;WINDOW=FIRST_POPUP&amp;HEIGHT=45","0&amp;WIDTH=450&amp;START_MAXIMIZED=FALSE&amp;VAR:CALENDAR=FIVEDAY&amp;VAR:SYMBOL=405661&amp;VAR:INDEX=0"}</definedName>
    <definedName name="_780__FDSAUDITLINK__" localSheetId="7">{"fdsup://directions/FAT Viewer?action=UPDATE&amp;creator=factset&amp;DYN_ARGS=TRUE&amp;DOC_NAME=FAT:FQL_AUDITING_CLIENT_TEMPLATE.FAT&amp;display_string=Audit&amp;VAR:KEY=FUXUVUJWNO&amp;VAR:QUERY=RkZfRU5UUlBSX1ZBTF9EQUlMWSg0MDU1MywsLFJGLFVTRCwnRElMJyk=&amp;WINDOW=FIRST_POPUP&amp;HEIGHT=45","0&amp;WIDTH=450&amp;START_MAXIMIZED=FALSE&amp;VAR:CALENDAR=FIVEDAY&amp;VAR:SYMBOL=405661&amp;VAR:INDEX=0"}</definedName>
    <definedName name="_780__FDSAUDITLINK__">{"fdsup://directions/FAT Viewer?action=UPDATE&amp;creator=factset&amp;DYN_ARGS=TRUE&amp;DOC_NAME=FAT:FQL_AUDITING_CLIENT_TEMPLATE.FAT&amp;display_string=Audit&amp;VAR:KEY=FUXUVUJWNO&amp;VAR:QUERY=RkZfRU5UUlBSX1ZBTF9EQUlMWSg0MDU1MywsLFJGLFVTRCwnRElMJyk=&amp;WINDOW=FIRST_POPUP&amp;HEIGHT=45","0&amp;WIDTH=450&amp;START_MAXIMIZED=FALSE&amp;VAR:CALENDAR=FIVEDAY&amp;VAR:SYMBOL=405661&amp;VAR:INDEX=0"}</definedName>
    <definedName name="_781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1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1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1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2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2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2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2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3__FDSAUDITLINK__" localSheetId="0">{"fdsup://directions/FAT Viewer?action=UPDATE&amp;creator=factset&amp;DYN_ARGS=TRUE&amp;DOC_NAME=FAT:FQL_AUDITING_CLIENT_TEMPLATE.FAT&amp;display_string=Audit&amp;VAR:KEY=NEFKFOZQBK&amp;VAR:QUERY=RkZfRU5UUlBSX1ZBTF9EQUlMWSg0MDU1MywsLFJGLFVTRCwnRElMJyk=&amp;WINDOW=FIRST_POPUP&amp;HEIGHT=45","0&amp;WIDTH=450&amp;START_MAXIMIZED=FALSE&amp;VAR:CALENDAR=FIVEDAY&amp;VAR:SYMBOL=B0166D&amp;VAR:INDEX=0"}</definedName>
    <definedName name="_783__FDSAUDITLINK__" localSheetId="1">{"fdsup://directions/FAT Viewer?action=UPDATE&amp;creator=factset&amp;DYN_ARGS=TRUE&amp;DOC_NAME=FAT:FQL_AUDITING_CLIENT_TEMPLATE.FAT&amp;display_string=Audit&amp;VAR:KEY=NEFKFOZQBK&amp;VAR:QUERY=RkZfRU5UUlBSX1ZBTF9EQUlMWSg0MDU1MywsLFJGLFVTRCwnRElMJyk=&amp;WINDOW=FIRST_POPUP&amp;HEIGHT=45","0&amp;WIDTH=450&amp;START_MAXIMIZED=FALSE&amp;VAR:CALENDAR=FIVEDAY&amp;VAR:SYMBOL=B0166D&amp;VAR:INDEX=0"}</definedName>
    <definedName name="_783__FDSAUDITLINK__" localSheetId="7">{"fdsup://directions/FAT Viewer?action=UPDATE&amp;creator=factset&amp;DYN_ARGS=TRUE&amp;DOC_NAME=FAT:FQL_AUDITING_CLIENT_TEMPLATE.FAT&amp;display_string=Audit&amp;VAR:KEY=NEFKFOZQBK&amp;VAR:QUERY=RkZfRU5UUlBSX1ZBTF9EQUlMWSg0MDU1MywsLFJGLFVTRCwnRElMJyk=&amp;WINDOW=FIRST_POPUP&amp;HEIGHT=45","0&amp;WIDTH=450&amp;START_MAXIMIZED=FALSE&amp;VAR:CALENDAR=FIVEDAY&amp;VAR:SYMBOL=B0166D&amp;VAR:INDEX=0"}</definedName>
    <definedName name="_783__FDSAUDITLINK__">{"fdsup://directions/FAT Viewer?action=UPDATE&amp;creator=factset&amp;DYN_ARGS=TRUE&amp;DOC_NAME=FAT:FQL_AUDITING_CLIENT_TEMPLATE.FAT&amp;display_string=Audit&amp;VAR:KEY=NEFKFOZQBK&amp;VAR:QUERY=RkZfRU5UUlBSX1ZBTF9EQUlMWSg0MDU1MywsLFJGLFVTRCwnRElMJyk=&amp;WINDOW=FIRST_POPUP&amp;HEIGHT=45","0&amp;WIDTH=450&amp;START_MAXIMIZED=FALSE&amp;VAR:CALENDAR=FIVEDAY&amp;VAR:SYMBOL=B0166D&amp;VAR:INDEX=0"}</definedName>
    <definedName name="_784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4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4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4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5__FDSAUDITLINK__" localSheetId="0">{"fdsup://directions/FAT Viewer?action=UPDATE&amp;creator=factset&amp;DYN_ARGS=TRUE&amp;DOC_NAME=FAT:FQL_AUDITING_CLIENT_TEMPLATE.FAT&amp;display_string=Audit&amp;VAR:KEY=TONQHQDUZK&amp;VAR:QUERY=RkZfRU5UUlBSX1ZBTF9EQUlMWSg0MDU1MywsLFJGLFVTRCwnRElMJyk=&amp;WINDOW=FIRST_POPUP&amp;HEIGHT=45","0&amp;WIDTH=450&amp;START_MAXIMIZED=FALSE&amp;VAR:CALENDAR=FIVEDAY&amp;VAR:SYMBOL=471762&amp;VAR:INDEX=0"}</definedName>
    <definedName name="_785__FDSAUDITLINK__" localSheetId="1">{"fdsup://directions/FAT Viewer?action=UPDATE&amp;creator=factset&amp;DYN_ARGS=TRUE&amp;DOC_NAME=FAT:FQL_AUDITING_CLIENT_TEMPLATE.FAT&amp;display_string=Audit&amp;VAR:KEY=TONQHQDUZK&amp;VAR:QUERY=RkZfRU5UUlBSX1ZBTF9EQUlMWSg0MDU1MywsLFJGLFVTRCwnRElMJyk=&amp;WINDOW=FIRST_POPUP&amp;HEIGHT=45","0&amp;WIDTH=450&amp;START_MAXIMIZED=FALSE&amp;VAR:CALENDAR=FIVEDAY&amp;VAR:SYMBOL=471762&amp;VAR:INDEX=0"}</definedName>
    <definedName name="_785__FDSAUDITLINK__" localSheetId="7">{"fdsup://directions/FAT Viewer?action=UPDATE&amp;creator=factset&amp;DYN_ARGS=TRUE&amp;DOC_NAME=FAT:FQL_AUDITING_CLIENT_TEMPLATE.FAT&amp;display_string=Audit&amp;VAR:KEY=TONQHQDUZK&amp;VAR:QUERY=RkZfRU5UUlBSX1ZBTF9EQUlMWSg0MDU1MywsLFJGLFVTRCwnRElMJyk=&amp;WINDOW=FIRST_POPUP&amp;HEIGHT=45","0&amp;WIDTH=450&amp;START_MAXIMIZED=FALSE&amp;VAR:CALENDAR=FIVEDAY&amp;VAR:SYMBOL=471762&amp;VAR:INDEX=0"}</definedName>
    <definedName name="_785__FDSAUDITLINK__">{"fdsup://directions/FAT Viewer?action=UPDATE&amp;creator=factset&amp;DYN_ARGS=TRUE&amp;DOC_NAME=FAT:FQL_AUDITING_CLIENT_TEMPLATE.FAT&amp;display_string=Audit&amp;VAR:KEY=TONQHQDUZK&amp;VAR:QUERY=RkZfRU5UUlBSX1ZBTF9EQUlMWSg0MDU1MywsLFJGLFVTRCwnRElMJyk=&amp;WINDOW=FIRST_POPUP&amp;HEIGHT=45","0&amp;WIDTH=450&amp;START_MAXIMIZED=FALSE&amp;VAR:CALENDAR=FIVEDAY&amp;VAR:SYMBOL=471762&amp;VAR:INDEX=0"}</definedName>
    <definedName name="_786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6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6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6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7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7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7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7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88__FDSAUDITLINK__" localSheetId="0">{"fdsup://directions/FAT Viewer?action=UPDATE&amp;creator=factset&amp;DYN_ARGS=TRUE&amp;DOC_NAME=FAT:FQL_AUDITING_CLIENT_TEMPLATE.FAT&amp;display_string=Audit&amp;VAR:KEY=ZMZIRGRQDQ&amp;VAR:QUERY=RkZfRU5UUlBSX1ZBTF9EQUlMWSg0MDU1MywsLFJGLFVTRCwnRElMJyk=&amp;WINDOW=FIRST_POPUP&amp;HEIGHT=45","0&amp;WIDTH=450&amp;START_MAXIMIZED=FALSE&amp;VAR:CALENDAR=FIVEDAY&amp;VAR:SYMBOL=88033G10&amp;VAR:INDEX=0"}</definedName>
    <definedName name="_788__FDSAUDITLINK__" localSheetId="1">{"fdsup://directions/FAT Viewer?action=UPDATE&amp;creator=factset&amp;DYN_ARGS=TRUE&amp;DOC_NAME=FAT:FQL_AUDITING_CLIENT_TEMPLATE.FAT&amp;display_string=Audit&amp;VAR:KEY=ZMZIRGRQDQ&amp;VAR:QUERY=RkZfRU5UUlBSX1ZBTF9EQUlMWSg0MDU1MywsLFJGLFVTRCwnRElMJyk=&amp;WINDOW=FIRST_POPUP&amp;HEIGHT=45","0&amp;WIDTH=450&amp;START_MAXIMIZED=FALSE&amp;VAR:CALENDAR=FIVEDAY&amp;VAR:SYMBOL=88033G10&amp;VAR:INDEX=0"}</definedName>
    <definedName name="_788__FDSAUDITLINK__" localSheetId="7">{"fdsup://directions/FAT Viewer?action=UPDATE&amp;creator=factset&amp;DYN_ARGS=TRUE&amp;DOC_NAME=FAT:FQL_AUDITING_CLIENT_TEMPLATE.FAT&amp;display_string=Audit&amp;VAR:KEY=ZMZIRGRQDQ&amp;VAR:QUERY=RkZfRU5UUlBSX1ZBTF9EQUlMWSg0MDU1MywsLFJGLFVTRCwnRElMJyk=&amp;WINDOW=FIRST_POPUP&amp;HEIGHT=45","0&amp;WIDTH=450&amp;START_MAXIMIZED=FALSE&amp;VAR:CALENDAR=FIVEDAY&amp;VAR:SYMBOL=88033G10&amp;VAR:INDEX=0"}</definedName>
    <definedName name="_788__FDSAUDITLINK__">{"fdsup://directions/FAT Viewer?action=UPDATE&amp;creator=factset&amp;DYN_ARGS=TRUE&amp;DOC_NAME=FAT:FQL_AUDITING_CLIENT_TEMPLATE.FAT&amp;display_string=Audit&amp;VAR:KEY=ZMZIRGRQDQ&amp;VAR:QUERY=RkZfRU5UUlBSX1ZBTF9EQUlMWSg0MDU1MywsLFJGLFVTRCwnRElMJyk=&amp;WINDOW=FIRST_POPUP&amp;HEIGHT=45","0&amp;WIDTH=450&amp;START_MAXIMIZED=FALSE&amp;VAR:CALENDAR=FIVEDAY&amp;VAR:SYMBOL=88033G10&amp;VAR:INDEX=0"}</definedName>
    <definedName name="_789__FDSAUDITLINK__" localSheetId="0">{"fdsup://directions/FAT Viewer?action=UPDATE&amp;creator=factset&amp;DYN_ARGS=TRUE&amp;DOC_NAME=FAT:FQL_AUDITING_CLIENT_TEMPLATE.FAT&amp;display_string=Audit&amp;VAR:KEY=NQPUPARQXU&amp;VAR:QUERY=RkZfRU5UUlBSX1ZBTF9EQUlMWSg0MDU1MywsLFJGLFVTRCwnRElMJyk=&amp;WINDOW=FIRST_POPUP&amp;HEIGHT=45","0&amp;WIDTH=450&amp;START_MAXIMIZED=FALSE&amp;VAR:CALENDAR=FIVEDAY&amp;VAR:SYMBOL=673463&amp;VAR:INDEX=0"}</definedName>
    <definedName name="_789__FDSAUDITLINK__" localSheetId="1">{"fdsup://directions/FAT Viewer?action=UPDATE&amp;creator=factset&amp;DYN_ARGS=TRUE&amp;DOC_NAME=FAT:FQL_AUDITING_CLIENT_TEMPLATE.FAT&amp;display_string=Audit&amp;VAR:KEY=NQPUPARQXU&amp;VAR:QUERY=RkZfRU5UUlBSX1ZBTF9EQUlMWSg0MDU1MywsLFJGLFVTRCwnRElMJyk=&amp;WINDOW=FIRST_POPUP&amp;HEIGHT=45","0&amp;WIDTH=450&amp;START_MAXIMIZED=FALSE&amp;VAR:CALENDAR=FIVEDAY&amp;VAR:SYMBOL=673463&amp;VAR:INDEX=0"}</definedName>
    <definedName name="_789__FDSAUDITLINK__" localSheetId="7">{"fdsup://directions/FAT Viewer?action=UPDATE&amp;creator=factset&amp;DYN_ARGS=TRUE&amp;DOC_NAME=FAT:FQL_AUDITING_CLIENT_TEMPLATE.FAT&amp;display_string=Audit&amp;VAR:KEY=NQPUPARQXU&amp;VAR:QUERY=RkZfRU5UUlBSX1ZBTF9EQUlMWSg0MDU1MywsLFJGLFVTRCwnRElMJyk=&amp;WINDOW=FIRST_POPUP&amp;HEIGHT=45","0&amp;WIDTH=450&amp;START_MAXIMIZED=FALSE&amp;VAR:CALENDAR=FIVEDAY&amp;VAR:SYMBOL=673463&amp;VAR:INDEX=0"}</definedName>
    <definedName name="_789__FDSAUDITLINK__">{"fdsup://directions/FAT Viewer?action=UPDATE&amp;creator=factset&amp;DYN_ARGS=TRUE&amp;DOC_NAME=FAT:FQL_AUDITING_CLIENT_TEMPLATE.FAT&amp;display_string=Audit&amp;VAR:KEY=NQPUPARQXU&amp;VAR:QUERY=RkZfRU5UUlBSX1ZBTF9EQUlMWSg0MDU1MywsLFJGLFVTRCwnRElMJyk=&amp;WINDOW=FIRST_POPUP&amp;HEIGHT=45","0&amp;WIDTH=450&amp;START_MAXIMIZED=FALSE&amp;VAR:CALENDAR=FIVEDAY&amp;VAR:SYMBOL=673463&amp;VAR:INDEX=0"}</definedName>
    <definedName name="_78as_19_17_10_1" localSheetId="0">#REF!</definedName>
    <definedName name="_78as_19_17_10_1" localSheetId="1">#REF!</definedName>
    <definedName name="_78as_19_17_10_1">#REF!</definedName>
    <definedName name="_78Excel_BuiltIn_Print_Area_3" localSheetId="0">#REF!</definedName>
    <definedName name="_78Excel_BuiltIn_Print_Area_3" localSheetId="1">#REF!</definedName>
    <definedName name="_78Excel_BuiltIn_Print_Area_3">#REF!</definedName>
    <definedName name="_79__FDSAUDITLINK__" localSheetId="0">{"fdsup://directions/FAT Viewer?action=UPDATE&amp;creator=factset&amp;DYN_ARGS=TRUE&amp;DOC_NAME=FAT:FQL_AUDITING_CLIENT_TEMPLATE.FAT&amp;display_string=Audit&amp;VAR:KEY=OVSRKZITWN&amp;VAR:QUERY=RkZfRUJJVERBX09QRVIoQU5OLC0zRlkp&amp;WINDOW=FIRST_POPUP&amp;HEIGHT=450&amp;WIDTH=450&amp;START_MAXIMI","ZED=FALSE&amp;VAR:CALENDAR=FIVEDAY&amp;VAR:SYMBOL=672681&amp;VAR:INDEX=0"}</definedName>
    <definedName name="_79__FDSAUDITLINK__" localSheetId="1">{"fdsup://directions/FAT Viewer?action=UPDATE&amp;creator=factset&amp;DYN_ARGS=TRUE&amp;DOC_NAME=FAT:FQL_AUDITING_CLIENT_TEMPLATE.FAT&amp;display_string=Audit&amp;VAR:KEY=OVSRKZITWN&amp;VAR:QUERY=RkZfRUJJVERBX09QRVIoQU5OLC0zRlkp&amp;WINDOW=FIRST_POPUP&amp;HEIGHT=450&amp;WIDTH=450&amp;START_MAXIMI","ZED=FALSE&amp;VAR:CALENDAR=FIVEDAY&amp;VAR:SYMBOL=672681&amp;VAR:INDEX=0"}</definedName>
    <definedName name="_79__FDSAUDITLINK__" localSheetId="7">{"fdsup://directions/FAT Viewer?action=UPDATE&amp;creator=factset&amp;DYN_ARGS=TRUE&amp;DOC_NAME=FAT:FQL_AUDITING_CLIENT_TEMPLATE.FAT&amp;display_string=Audit&amp;VAR:KEY=OVSRKZITWN&amp;VAR:QUERY=RkZfRUJJVERBX09QRVIoQU5OLC0zRlkp&amp;WINDOW=FIRST_POPUP&amp;HEIGHT=450&amp;WIDTH=450&amp;START_MAXIMI","ZED=FALSE&amp;VAR:CALENDAR=FIVEDAY&amp;VAR:SYMBOL=672681&amp;VAR:INDEX=0"}</definedName>
    <definedName name="_79__FDSAUDITLINK__">{"fdsup://directions/FAT Viewer?action=UPDATE&amp;creator=factset&amp;DYN_ARGS=TRUE&amp;DOC_NAME=FAT:FQL_AUDITING_CLIENT_TEMPLATE.FAT&amp;display_string=Audit&amp;VAR:KEY=OVSRKZITWN&amp;VAR:QUERY=RkZfRUJJVERBX09QRVIoQU5OLC0zRlkp&amp;WINDOW=FIRST_POPUP&amp;HEIGHT=450&amp;WIDTH=450&amp;START_MAXIMI","ZED=FALSE&amp;VAR:CALENDAR=FIVEDAY&amp;VAR:SYMBOL=672681&amp;VAR:INDEX=0"}</definedName>
    <definedName name="_790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0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0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0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1__FDSAUDITLINK__" localSheetId="0">{"fdsup://directions/FAT Viewer?action=UPDATE&amp;creator=factset&amp;DYN_ARGS=TRUE&amp;DOC_NAME=FAT:FQL_AUDITING_CLIENT_TEMPLATE.FAT&amp;display_string=Audit&amp;VAR:KEY=JOLOPGHWHA&amp;VAR:QUERY=RkZfRU5UUlBSX1ZBTF9EQUlMWSg0MDU1MywsLFJGLFVTRCwnRElMJyk=&amp;WINDOW=FIRST_POPUP&amp;HEIGHT=45","0&amp;WIDTH=450&amp;START_MAXIMIZED=FALSE&amp;VAR:CALENDAR=FIVEDAY&amp;VAR:SYMBOL=16946710&amp;VAR:INDEX=0"}</definedName>
    <definedName name="_791__FDSAUDITLINK__" localSheetId="1">{"fdsup://directions/FAT Viewer?action=UPDATE&amp;creator=factset&amp;DYN_ARGS=TRUE&amp;DOC_NAME=FAT:FQL_AUDITING_CLIENT_TEMPLATE.FAT&amp;display_string=Audit&amp;VAR:KEY=JOLOPGHWHA&amp;VAR:QUERY=RkZfRU5UUlBSX1ZBTF9EQUlMWSg0MDU1MywsLFJGLFVTRCwnRElMJyk=&amp;WINDOW=FIRST_POPUP&amp;HEIGHT=45","0&amp;WIDTH=450&amp;START_MAXIMIZED=FALSE&amp;VAR:CALENDAR=FIVEDAY&amp;VAR:SYMBOL=16946710&amp;VAR:INDEX=0"}</definedName>
    <definedName name="_791__FDSAUDITLINK__" localSheetId="7">{"fdsup://directions/FAT Viewer?action=UPDATE&amp;creator=factset&amp;DYN_ARGS=TRUE&amp;DOC_NAME=FAT:FQL_AUDITING_CLIENT_TEMPLATE.FAT&amp;display_string=Audit&amp;VAR:KEY=JOLOPGHWHA&amp;VAR:QUERY=RkZfRU5UUlBSX1ZBTF9EQUlMWSg0MDU1MywsLFJGLFVTRCwnRElMJyk=&amp;WINDOW=FIRST_POPUP&amp;HEIGHT=45","0&amp;WIDTH=450&amp;START_MAXIMIZED=FALSE&amp;VAR:CALENDAR=FIVEDAY&amp;VAR:SYMBOL=16946710&amp;VAR:INDEX=0"}</definedName>
    <definedName name="_791__FDSAUDITLINK__">{"fdsup://directions/FAT Viewer?action=UPDATE&amp;creator=factset&amp;DYN_ARGS=TRUE&amp;DOC_NAME=FAT:FQL_AUDITING_CLIENT_TEMPLATE.FAT&amp;display_string=Audit&amp;VAR:KEY=JOLOPGHWHA&amp;VAR:QUERY=RkZfRU5UUlBSX1ZBTF9EQUlMWSg0MDU1MywsLFJGLFVTRCwnRElMJyk=&amp;WINDOW=FIRST_POPUP&amp;HEIGHT=45","0&amp;WIDTH=450&amp;START_MAXIMIZED=FALSE&amp;VAR:CALENDAR=FIVEDAY&amp;VAR:SYMBOL=16946710&amp;VAR:INDEX=0"}</definedName>
    <definedName name="_792__FDSAUDITLINK__" localSheetId="0">{"fdsup://directions/FAT Viewer?action=UPDATE&amp;creator=factset&amp;DYN_ARGS=TRUE&amp;DOC_NAME=FAT:FQL_AUDITING_CLIENT_TEMPLATE.FAT&amp;display_string=Audit&amp;VAR:KEY=ZENALIHQZU&amp;VAR:QUERY=RkZfRU5UUlBSX1ZBTF9EQUlMWSg0MDU1MywsLFJGLFVTRCwnRElMJyk=&amp;WINDOW=FIRST_POPUP&amp;HEIGHT=45","0&amp;WIDTH=450&amp;START_MAXIMIZED=FALSE&amp;VAR:CALENDAR=FIVEDAY&amp;VAR:SYMBOL=B03THZ&amp;VAR:INDEX=0"}</definedName>
    <definedName name="_792__FDSAUDITLINK__" localSheetId="1">{"fdsup://directions/FAT Viewer?action=UPDATE&amp;creator=factset&amp;DYN_ARGS=TRUE&amp;DOC_NAME=FAT:FQL_AUDITING_CLIENT_TEMPLATE.FAT&amp;display_string=Audit&amp;VAR:KEY=ZENALIHQZU&amp;VAR:QUERY=RkZfRU5UUlBSX1ZBTF9EQUlMWSg0MDU1MywsLFJGLFVTRCwnRElMJyk=&amp;WINDOW=FIRST_POPUP&amp;HEIGHT=45","0&amp;WIDTH=450&amp;START_MAXIMIZED=FALSE&amp;VAR:CALENDAR=FIVEDAY&amp;VAR:SYMBOL=B03THZ&amp;VAR:INDEX=0"}</definedName>
    <definedName name="_792__FDSAUDITLINK__" localSheetId="7">{"fdsup://directions/FAT Viewer?action=UPDATE&amp;creator=factset&amp;DYN_ARGS=TRUE&amp;DOC_NAME=FAT:FQL_AUDITING_CLIENT_TEMPLATE.FAT&amp;display_string=Audit&amp;VAR:KEY=ZENALIHQZU&amp;VAR:QUERY=RkZfRU5UUlBSX1ZBTF9EQUlMWSg0MDU1MywsLFJGLFVTRCwnRElMJyk=&amp;WINDOW=FIRST_POPUP&amp;HEIGHT=45","0&amp;WIDTH=450&amp;START_MAXIMIZED=FALSE&amp;VAR:CALENDAR=FIVEDAY&amp;VAR:SYMBOL=B03THZ&amp;VAR:INDEX=0"}</definedName>
    <definedName name="_792__FDSAUDITLINK__">{"fdsup://directions/FAT Viewer?action=UPDATE&amp;creator=factset&amp;DYN_ARGS=TRUE&amp;DOC_NAME=FAT:FQL_AUDITING_CLIENT_TEMPLATE.FAT&amp;display_string=Audit&amp;VAR:KEY=ZENALIHQZU&amp;VAR:QUERY=RkZfRU5UUlBSX1ZBTF9EQUlMWSg0MDU1MywsLFJGLFVTRCwnRElMJyk=&amp;WINDOW=FIRST_POPUP&amp;HEIGHT=45","0&amp;WIDTH=450&amp;START_MAXIMIZED=FALSE&amp;VAR:CALENDAR=FIVEDAY&amp;VAR:SYMBOL=B03THZ&amp;VAR:INDEX=0"}</definedName>
    <definedName name="_793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3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3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3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4__FDSAUDITLINK__" localSheetId="0">{"fdsup://directions/FAT Viewer?action=UPDATE&amp;creator=factset&amp;DYN_ARGS=TRUE&amp;DOC_NAME=FAT:FQL_AUDITING_CLIENT_TEMPLATE.FAT&amp;display_string=Audit&amp;VAR:KEY=FEZCLCRSDA&amp;VAR:QUERY=RkZfRU5UUlBSX1ZBTF9EQUlMWSg0MDU1MywsLFJGLFVTRCwnRElMJyk=&amp;WINDOW=FIRST_POPUP&amp;HEIGHT=45","0&amp;WIDTH=450&amp;START_MAXIMIZED=FALSE&amp;VAR:CALENDAR=FIVEDAY&amp;VAR:SYMBOL=53219L10&amp;VAR:INDEX=0"}</definedName>
    <definedName name="_794__FDSAUDITLINK__" localSheetId="1">{"fdsup://directions/FAT Viewer?action=UPDATE&amp;creator=factset&amp;DYN_ARGS=TRUE&amp;DOC_NAME=FAT:FQL_AUDITING_CLIENT_TEMPLATE.FAT&amp;display_string=Audit&amp;VAR:KEY=FEZCLCRSDA&amp;VAR:QUERY=RkZfRU5UUlBSX1ZBTF9EQUlMWSg0MDU1MywsLFJGLFVTRCwnRElMJyk=&amp;WINDOW=FIRST_POPUP&amp;HEIGHT=45","0&amp;WIDTH=450&amp;START_MAXIMIZED=FALSE&amp;VAR:CALENDAR=FIVEDAY&amp;VAR:SYMBOL=53219L10&amp;VAR:INDEX=0"}</definedName>
    <definedName name="_794__FDSAUDITLINK__" localSheetId="7">{"fdsup://directions/FAT Viewer?action=UPDATE&amp;creator=factset&amp;DYN_ARGS=TRUE&amp;DOC_NAME=FAT:FQL_AUDITING_CLIENT_TEMPLATE.FAT&amp;display_string=Audit&amp;VAR:KEY=FEZCLCRSDA&amp;VAR:QUERY=RkZfRU5UUlBSX1ZBTF9EQUlMWSg0MDU1MywsLFJGLFVTRCwnRElMJyk=&amp;WINDOW=FIRST_POPUP&amp;HEIGHT=45","0&amp;WIDTH=450&amp;START_MAXIMIZED=FALSE&amp;VAR:CALENDAR=FIVEDAY&amp;VAR:SYMBOL=53219L10&amp;VAR:INDEX=0"}</definedName>
    <definedName name="_794__FDSAUDITLINK__">{"fdsup://directions/FAT Viewer?action=UPDATE&amp;creator=factset&amp;DYN_ARGS=TRUE&amp;DOC_NAME=FAT:FQL_AUDITING_CLIENT_TEMPLATE.FAT&amp;display_string=Audit&amp;VAR:KEY=FEZCLCRSDA&amp;VAR:QUERY=RkZfRU5UUlBSX1ZBTF9EQUlMWSg0MDU1MywsLFJGLFVTRCwnRElMJyk=&amp;WINDOW=FIRST_POPUP&amp;HEIGHT=45","0&amp;WIDTH=450&amp;START_MAXIMIZED=FALSE&amp;VAR:CALENDAR=FIVEDAY&amp;VAR:SYMBOL=53219L10&amp;VAR:INDEX=0"}</definedName>
    <definedName name="_795__FDSAUDITLINK__" localSheetId="0">{"fdsup://directions/FAT Viewer?action=UPDATE&amp;creator=factset&amp;DYN_ARGS=TRUE&amp;DOC_NAME=FAT:FQL_AUDITING_CLIENT_TEMPLATE.FAT&amp;display_string=Audit&amp;VAR:KEY=TKDCPCRGJO&amp;VAR:QUERY=RkZfRU5UUlBSX1ZBTF9EQUlMWSg0MDU1MywsLFJGLFVTRCwnRElMJyk=&amp;WINDOW=FIRST_POPUP&amp;HEIGHT=45","0&amp;WIDTH=450&amp;START_MAXIMIZED=FALSE&amp;VAR:CALENDAR=FIVEDAY&amp;VAR:SYMBOL=627358&amp;VAR:INDEX=0"}</definedName>
    <definedName name="_795__FDSAUDITLINK__" localSheetId="1">{"fdsup://directions/FAT Viewer?action=UPDATE&amp;creator=factset&amp;DYN_ARGS=TRUE&amp;DOC_NAME=FAT:FQL_AUDITING_CLIENT_TEMPLATE.FAT&amp;display_string=Audit&amp;VAR:KEY=TKDCPCRGJO&amp;VAR:QUERY=RkZfRU5UUlBSX1ZBTF9EQUlMWSg0MDU1MywsLFJGLFVTRCwnRElMJyk=&amp;WINDOW=FIRST_POPUP&amp;HEIGHT=45","0&amp;WIDTH=450&amp;START_MAXIMIZED=FALSE&amp;VAR:CALENDAR=FIVEDAY&amp;VAR:SYMBOL=627358&amp;VAR:INDEX=0"}</definedName>
    <definedName name="_795__FDSAUDITLINK__" localSheetId="7">{"fdsup://directions/FAT Viewer?action=UPDATE&amp;creator=factset&amp;DYN_ARGS=TRUE&amp;DOC_NAME=FAT:FQL_AUDITING_CLIENT_TEMPLATE.FAT&amp;display_string=Audit&amp;VAR:KEY=TKDCPCRGJO&amp;VAR:QUERY=RkZfRU5UUlBSX1ZBTF9EQUlMWSg0MDU1MywsLFJGLFVTRCwnRElMJyk=&amp;WINDOW=FIRST_POPUP&amp;HEIGHT=45","0&amp;WIDTH=450&amp;START_MAXIMIZED=FALSE&amp;VAR:CALENDAR=FIVEDAY&amp;VAR:SYMBOL=627358&amp;VAR:INDEX=0"}</definedName>
    <definedName name="_795__FDSAUDITLINK__">{"fdsup://directions/FAT Viewer?action=UPDATE&amp;creator=factset&amp;DYN_ARGS=TRUE&amp;DOC_NAME=FAT:FQL_AUDITING_CLIENT_TEMPLATE.FAT&amp;display_string=Audit&amp;VAR:KEY=TKDCPCRGJO&amp;VAR:QUERY=RkZfRU5UUlBSX1ZBTF9EQUlMWSg0MDU1MywsLFJGLFVTRCwnRElMJyk=&amp;WINDOW=FIRST_POPUP&amp;HEIGHT=45","0&amp;WIDTH=450&amp;START_MAXIMIZED=FALSE&amp;VAR:CALENDAR=FIVEDAY&amp;VAR:SYMBOL=627358&amp;VAR:INDEX=0"}</definedName>
    <definedName name="_796__FDSAUDITLINK__" localSheetId="0">{"fdsup://directions/FAT Viewer?action=UPDATE&amp;creator=factset&amp;DYN_ARGS=TRUE&amp;DOC_NAME=FAT:FQL_AUDITING_CLIENT_TEMPLATE.FAT&amp;display_string=Audit&amp;VAR:KEY=RUNOBIVMNG&amp;VAR:QUERY=RkZfRU5UUlBSX1ZBTF9EQUlMWSg0MDU1MywsLFJGLFVTRCwnRElMJyk=&amp;WINDOW=FIRST_POPUP&amp;HEIGHT=45","0&amp;WIDTH=450&amp;START_MAXIMIZED=FALSE&amp;VAR:CALENDAR=FIVEDAY&amp;VAR:SYMBOL=611776&amp;VAR:INDEX=0"}</definedName>
    <definedName name="_796__FDSAUDITLINK__" localSheetId="1">{"fdsup://directions/FAT Viewer?action=UPDATE&amp;creator=factset&amp;DYN_ARGS=TRUE&amp;DOC_NAME=FAT:FQL_AUDITING_CLIENT_TEMPLATE.FAT&amp;display_string=Audit&amp;VAR:KEY=RUNOBIVMNG&amp;VAR:QUERY=RkZfRU5UUlBSX1ZBTF9EQUlMWSg0MDU1MywsLFJGLFVTRCwnRElMJyk=&amp;WINDOW=FIRST_POPUP&amp;HEIGHT=45","0&amp;WIDTH=450&amp;START_MAXIMIZED=FALSE&amp;VAR:CALENDAR=FIVEDAY&amp;VAR:SYMBOL=611776&amp;VAR:INDEX=0"}</definedName>
    <definedName name="_796__FDSAUDITLINK__" localSheetId="7">{"fdsup://directions/FAT Viewer?action=UPDATE&amp;creator=factset&amp;DYN_ARGS=TRUE&amp;DOC_NAME=FAT:FQL_AUDITING_CLIENT_TEMPLATE.FAT&amp;display_string=Audit&amp;VAR:KEY=RUNOBIVMNG&amp;VAR:QUERY=RkZfRU5UUlBSX1ZBTF9EQUlMWSg0MDU1MywsLFJGLFVTRCwnRElMJyk=&amp;WINDOW=FIRST_POPUP&amp;HEIGHT=45","0&amp;WIDTH=450&amp;START_MAXIMIZED=FALSE&amp;VAR:CALENDAR=FIVEDAY&amp;VAR:SYMBOL=611776&amp;VAR:INDEX=0"}</definedName>
    <definedName name="_796__FDSAUDITLINK__">{"fdsup://directions/FAT Viewer?action=UPDATE&amp;creator=factset&amp;DYN_ARGS=TRUE&amp;DOC_NAME=FAT:FQL_AUDITING_CLIENT_TEMPLATE.FAT&amp;display_string=Audit&amp;VAR:KEY=RUNOBIVMNG&amp;VAR:QUERY=RkZfRU5UUlBSX1ZBTF9EQUlMWSg0MDU1MywsLFJGLFVTRCwnRElMJyk=&amp;WINDOW=FIRST_POPUP&amp;HEIGHT=45","0&amp;WIDTH=450&amp;START_MAXIMIZED=FALSE&amp;VAR:CALENDAR=FIVEDAY&amp;VAR:SYMBOL=611776&amp;VAR:INDEX=0"}</definedName>
    <definedName name="_797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7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7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7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798__FDSAUDITLINK__" localSheetId="0">{"fdsup://directions/FAT Viewer?action=UPDATE&amp;creator=factset&amp;DYN_ARGS=TRUE&amp;DOC_NAME=FAT:FQL_AUDITING_CLIENT_TEMPLATE.FAT&amp;display_string=Audit&amp;VAR:KEY=PCBYLCVWFI&amp;VAR:QUERY=RkZfRU5UUlBSX1ZBTF9EQUlMWSg0MDU1MywsLFJGLFVTRCwnRElMJyk=&amp;WINDOW=FIRST_POPUP&amp;HEIGHT=45","0&amp;WIDTH=450&amp;START_MAXIMIZED=FALSE&amp;VAR:CALENDAR=FIVEDAY&amp;VAR:SYMBOL=20366810&amp;VAR:INDEX=0"}</definedName>
    <definedName name="_798__FDSAUDITLINK__" localSheetId="1">{"fdsup://directions/FAT Viewer?action=UPDATE&amp;creator=factset&amp;DYN_ARGS=TRUE&amp;DOC_NAME=FAT:FQL_AUDITING_CLIENT_TEMPLATE.FAT&amp;display_string=Audit&amp;VAR:KEY=PCBYLCVWFI&amp;VAR:QUERY=RkZfRU5UUlBSX1ZBTF9EQUlMWSg0MDU1MywsLFJGLFVTRCwnRElMJyk=&amp;WINDOW=FIRST_POPUP&amp;HEIGHT=45","0&amp;WIDTH=450&amp;START_MAXIMIZED=FALSE&amp;VAR:CALENDAR=FIVEDAY&amp;VAR:SYMBOL=20366810&amp;VAR:INDEX=0"}</definedName>
    <definedName name="_798__FDSAUDITLINK__" localSheetId="7">{"fdsup://directions/FAT Viewer?action=UPDATE&amp;creator=factset&amp;DYN_ARGS=TRUE&amp;DOC_NAME=FAT:FQL_AUDITING_CLIENT_TEMPLATE.FAT&amp;display_string=Audit&amp;VAR:KEY=PCBYLCVWFI&amp;VAR:QUERY=RkZfRU5UUlBSX1ZBTF9EQUlMWSg0MDU1MywsLFJGLFVTRCwnRElMJyk=&amp;WINDOW=FIRST_POPUP&amp;HEIGHT=45","0&amp;WIDTH=450&amp;START_MAXIMIZED=FALSE&amp;VAR:CALENDAR=FIVEDAY&amp;VAR:SYMBOL=20366810&amp;VAR:INDEX=0"}</definedName>
    <definedName name="_798__FDSAUDITLINK__">{"fdsup://directions/FAT Viewer?action=UPDATE&amp;creator=factset&amp;DYN_ARGS=TRUE&amp;DOC_NAME=FAT:FQL_AUDITING_CLIENT_TEMPLATE.FAT&amp;display_string=Audit&amp;VAR:KEY=PCBYLCVWFI&amp;VAR:QUERY=RkZfRU5UUlBSX1ZBTF9EQUlMWSg0MDU1MywsLFJGLFVTRCwnRElMJyk=&amp;WINDOW=FIRST_POPUP&amp;HEIGHT=45","0&amp;WIDTH=450&amp;START_MAXIMIZED=FALSE&amp;VAR:CALENDAR=FIVEDAY&amp;VAR:SYMBOL=20366810&amp;VAR:INDEX=0"}</definedName>
    <definedName name="_799__FDSAUDITLINK__" localSheetId="0">{"fdsup://directions/FAT Viewer?action=UPDATE&amp;creator=factset&amp;DYN_ARGS=TRUE&amp;DOC_NAME=FAT:FQL_AUDITING_CLIENT_TEMPLATE.FAT&amp;display_string=Audit&amp;VAR:KEY=BOZKRUNWHI&amp;VAR:QUERY=RkZfRU5UUlBSX1ZBTF9EQUlMWSg0MDU1MywsLFJGLFVTRCwnRElMJyk=&amp;WINDOW=FIRST_POPUP&amp;HEIGHT=45","0&amp;WIDTH=450&amp;START_MAXIMIZED=FALSE&amp;VAR:CALENDAR=FIVEDAY&amp;VAR:SYMBOL=B013SS&amp;VAR:INDEX=0"}</definedName>
    <definedName name="_799__FDSAUDITLINK__" localSheetId="1">{"fdsup://directions/FAT Viewer?action=UPDATE&amp;creator=factset&amp;DYN_ARGS=TRUE&amp;DOC_NAME=FAT:FQL_AUDITING_CLIENT_TEMPLATE.FAT&amp;display_string=Audit&amp;VAR:KEY=BOZKRUNWHI&amp;VAR:QUERY=RkZfRU5UUlBSX1ZBTF9EQUlMWSg0MDU1MywsLFJGLFVTRCwnRElMJyk=&amp;WINDOW=FIRST_POPUP&amp;HEIGHT=45","0&amp;WIDTH=450&amp;START_MAXIMIZED=FALSE&amp;VAR:CALENDAR=FIVEDAY&amp;VAR:SYMBOL=B013SS&amp;VAR:INDEX=0"}</definedName>
    <definedName name="_799__FDSAUDITLINK__" localSheetId="7">{"fdsup://directions/FAT Viewer?action=UPDATE&amp;creator=factset&amp;DYN_ARGS=TRUE&amp;DOC_NAME=FAT:FQL_AUDITING_CLIENT_TEMPLATE.FAT&amp;display_string=Audit&amp;VAR:KEY=BOZKRUNWHI&amp;VAR:QUERY=RkZfRU5UUlBSX1ZBTF9EQUlMWSg0MDU1MywsLFJGLFVTRCwnRElMJyk=&amp;WINDOW=FIRST_POPUP&amp;HEIGHT=45","0&amp;WIDTH=450&amp;START_MAXIMIZED=FALSE&amp;VAR:CALENDAR=FIVEDAY&amp;VAR:SYMBOL=B013SS&amp;VAR:INDEX=0"}</definedName>
    <definedName name="_799__FDSAUDITLINK__">{"fdsup://directions/FAT Viewer?action=UPDATE&amp;creator=factset&amp;DYN_ARGS=TRUE&amp;DOC_NAME=FAT:FQL_AUDITING_CLIENT_TEMPLATE.FAT&amp;display_string=Audit&amp;VAR:KEY=BOZKRUNWHI&amp;VAR:QUERY=RkZfRU5UUlBSX1ZBTF9EQUlMWSg0MDU1MywsLFJGLFVTRCwnRElMJyk=&amp;WINDOW=FIRST_POPUP&amp;HEIGHT=45","0&amp;WIDTH=450&amp;START_MAXIMIZED=FALSE&amp;VAR:CALENDAR=FIVEDAY&amp;VAR:SYMBOL=B013SS&amp;VAR:INDEX=0"}</definedName>
    <definedName name="_79as_19_17_4_1" localSheetId="0">#REF!</definedName>
    <definedName name="_79as_19_17_4_1" localSheetId="1">#REF!</definedName>
    <definedName name="_79as_19_17_4_1">#REF!</definedName>
    <definedName name="_79Excel_BuiltIn_Print_Area_7" localSheetId="0">#REF!</definedName>
    <definedName name="_79Excel_BuiltIn_Print_Area_7">#REF!</definedName>
    <definedName name="_7AAA_6_1">NA()</definedName>
    <definedName name="_7DNCABC" localSheetId="0">#REF!</definedName>
    <definedName name="_7DNCABC" localSheetId="1">#REF!</definedName>
    <definedName name="_7DNCABC">#REF!</definedName>
    <definedName name="_7Excel_BuiltIn_Print_Area_6_1" localSheetId="0">#REF!</definedName>
    <definedName name="_7Excel_BuiltIn_Print_Area_6_1">#REF!</definedName>
    <definedName name="_7HDCTBU" localSheetId="0">#REF!</definedName>
    <definedName name="_7HDCTBU">#REF!</definedName>
    <definedName name="_7ÑÔN_GIAÙ" localSheetId="0">#REF!</definedName>
    <definedName name="_7ÑÔN_GIAÙ">#REF!</definedName>
    <definedName name="_7PKTUBU" localSheetId="0">#REF!</definedName>
    <definedName name="_7PKTUBU">#REF!</definedName>
    <definedName name="_7TBHT20" localSheetId="0">#REF!</definedName>
    <definedName name="_7TBHT20">#REF!</definedName>
    <definedName name="_7TBHT30" localSheetId="0">#REF!</definedName>
    <definedName name="_7TBHT30">#REF!</definedName>
    <definedName name="_7TDCABC" localSheetId="0">#REF!</definedName>
    <definedName name="_7TDCABC">#REF!</definedName>
    <definedName name="_7TEÂN_HAØNG" localSheetId="0">#REF!</definedName>
    <definedName name="_7TEÂN_HAØNG">#REF!</definedName>
    <definedName name="_8" localSheetId="0">#REF!</definedName>
    <definedName name="_8">#REF!</definedName>
    <definedName name="_8_??????1" localSheetId="0">BlankMacro1</definedName>
    <definedName name="_8_??????1" localSheetId="4">BlankMacro1</definedName>
    <definedName name="_8_??????1" localSheetId="1">BlankMacro1</definedName>
    <definedName name="_8_??????1" localSheetId="7">BlankMacro1</definedName>
    <definedName name="_8_??????1">BlankMacro1</definedName>
    <definedName name="_8___123Graph_DCHART_4" localSheetId="0">#REF!</definedName>
    <definedName name="_8___123Graph_DCHART_4" localSheetId="1">#REF!</definedName>
    <definedName name="_8___123Graph_DCHART_4" localSheetId="7">#REF!</definedName>
    <definedName name="_8___123Graph_DCHART_4">#REF!</definedName>
    <definedName name="_8___Excel_BuiltIn_Print_Area_4_1_2" localSheetId="0">#REF!</definedName>
    <definedName name="_8___Excel_BuiltIn_Print_Area_4_1_2">#REF!</definedName>
    <definedName name="_8__123Graph_ACHART_12" localSheetId="0" hidden="1">#REF!</definedName>
    <definedName name="_8__123Graph_ACHART_12" hidden="1">#REF!</definedName>
    <definedName name="_8__123Graph_ACHART_16" localSheetId="0" hidden="1">#REF!</definedName>
    <definedName name="_8__123Graph_ACHART_16" hidden="1">#REF!</definedName>
    <definedName name="_8__123Graph_ACHART_9" localSheetId="0">#REF!</definedName>
    <definedName name="_8__123Graph_ACHART_9">#REF!</definedName>
    <definedName name="_8__123Graph_BCHART_2" localSheetId="0">#REF!</definedName>
    <definedName name="_8__123Graph_BCHART_2">#REF!</definedName>
    <definedName name="_8__123Graph_BCHART_9" localSheetId="0">#REF!</definedName>
    <definedName name="_8__123Graph_BCHART_9">#REF!</definedName>
    <definedName name="_8__123Graph_CCHART_2" localSheetId="0">#REF!</definedName>
    <definedName name="_8__123Graph_CCHART_2">#REF!</definedName>
    <definedName name="_8__123Graph_Xｸﾞﾗﾌ_3" localSheetId="0">#REF!</definedName>
    <definedName name="_8__123Graph_Xｸﾞﾗﾌ_3">#REF!</definedName>
    <definedName name="_8__FDSAUDITLINK__" localSheetId="0">{"fdsup://Directions/FactSet Auditing Viewer?action=AUDIT_VALUE&amp;DB=129&amp;ID1=610035&amp;VALUEID=01001&amp;SDATE=2007&amp;PERIODTYPE=ANN_STD&amp;window=popup_no_bar&amp;width=385&amp;height=120&amp;START_MAXIMIZED=FALSE&amp;creator=factset&amp;display_string=Audit"}</definedName>
    <definedName name="_8__FDSAUDITLINK__" localSheetId="1">{"fdsup://Directions/FactSet Auditing Viewer?action=AUDIT_VALUE&amp;DB=129&amp;ID1=610035&amp;VALUEID=01001&amp;SDATE=2007&amp;PERIODTYPE=ANN_STD&amp;window=popup_no_bar&amp;width=385&amp;height=120&amp;START_MAXIMIZED=FALSE&amp;creator=factset&amp;display_string=Audit"}</definedName>
    <definedName name="_8__FDSAUDITLINK__" localSheetId="7">{"fdsup://Directions/FactSet Auditing Viewer?action=AUDIT_VALUE&amp;DB=129&amp;ID1=610035&amp;VALUEID=01001&amp;SDATE=2007&amp;PERIODTYPE=ANN_STD&amp;window=popup_no_bar&amp;width=385&amp;height=120&amp;START_MAXIMIZED=FALSE&amp;creator=factset&amp;display_string=Audit"}</definedName>
    <definedName name="_8__FDSAUDITLINK__">{"fdsup://Directions/FactSet Auditing Viewer?action=AUDIT_VALUE&amp;DB=129&amp;ID1=610035&amp;VALUEID=01001&amp;SDATE=2007&amp;PERIODTYPE=ANN_STD&amp;window=popup_no_bar&amp;width=385&amp;height=120&amp;START_MAXIMIZED=FALSE&amp;creator=factset&amp;display_string=Audit"}</definedName>
    <definedName name="_8_0_Table2_">#REF!</definedName>
    <definedName name="_8_0DATA_DATA2_L" localSheetId="0">#REF!</definedName>
    <definedName name="_8_0DATA_DATA2_L">#REF!</definedName>
    <definedName name="_80__FDSAUDITLINK__" localSheetId="0">{"fdsup://Directions/FactSet Auditing Viewer?action=AUDIT_VALUE&amp;DB=129&amp;ID1=672681&amp;VALUEID=01001&amp;SDATE=2009&amp;PERIODTYPE=ANN_STD&amp;window=popup_no_bar&amp;width=385&amp;height=120&amp;START_MAXIMIZED=FALSE&amp;creator=factset&amp;display_string=Audit"}</definedName>
    <definedName name="_80__FDSAUDITLINK__" localSheetId="1">{"fdsup://Directions/FactSet Auditing Viewer?action=AUDIT_VALUE&amp;DB=129&amp;ID1=672681&amp;VALUEID=01001&amp;SDATE=2009&amp;PERIODTYPE=ANN_STD&amp;window=popup_no_bar&amp;width=385&amp;height=120&amp;START_MAXIMIZED=FALSE&amp;creator=factset&amp;display_string=Audit"}</definedName>
    <definedName name="_80__FDSAUDITLINK__" localSheetId="7">{"fdsup://Directions/FactSet Auditing Viewer?action=AUDIT_VALUE&amp;DB=129&amp;ID1=672681&amp;VALUEID=01001&amp;SDATE=2009&amp;PERIODTYPE=ANN_STD&amp;window=popup_no_bar&amp;width=385&amp;height=120&amp;START_MAXIMIZED=FALSE&amp;creator=factset&amp;display_string=Audit"}</definedName>
    <definedName name="_80__FDSAUDITLINK__">{"fdsup://Directions/FactSet Auditing Viewer?action=AUDIT_VALUE&amp;DB=129&amp;ID1=672681&amp;VALUEID=01001&amp;SDATE=2009&amp;PERIODTYPE=ANN_STD&amp;window=popup_no_bar&amp;width=385&amp;height=120&amp;START_MAXIMIZED=FALSE&amp;creator=factset&amp;display_string=Audit"}</definedName>
    <definedName name="_800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0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0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0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1__FDSAUDITLINK__" localSheetId="0">{"fdsup://directions/FAT Viewer?action=UPDATE&amp;creator=factset&amp;DYN_ARGS=TRUE&amp;DOC_NAME=FAT:FQL_AUDITING_CLIENT_TEMPLATE.FAT&amp;display_string=Audit&amp;VAR:KEY=DCBKNWDAHK&amp;VAR:QUERY=RkZfRU5UUlBSX1ZBTF9EQUlMWSg0MDU1MywsLFJGLFVTRCwnRElMJyk=&amp;WINDOW=FIRST_POPUP&amp;HEIGHT=45","0&amp;WIDTH=450&amp;START_MAXIMIZED=FALSE&amp;VAR:CALENDAR=FIVEDAY&amp;VAR:SYMBOL=682112&amp;VAR:INDEX=0"}</definedName>
    <definedName name="_801__FDSAUDITLINK__" localSheetId="1">{"fdsup://directions/FAT Viewer?action=UPDATE&amp;creator=factset&amp;DYN_ARGS=TRUE&amp;DOC_NAME=FAT:FQL_AUDITING_CLIENT_TEMPLATE.FAT&amp;display_string=Audit&amp;VAR:KEY=DCBKNWDAHK&amp;VAR:QUERY=RkZfRU5UUlBSX1ZBTF9EQUlMWSg0MDU1MywsLFJGLFVTRCwnRElMJyk=&amp;WINDOW=FIRST_POPUP&amp;HEIGHT=45","0&amp;WIDTH=450&amp;START_MAXIMIZED=FALSE&amp;VAR:CALENDAR=FIVEDAY&amp;VAR:SYMBOL=682112&amp;VAR:INDEX=0"}</definedName>
    <definedName name="_801__FDSAUDITLINK__" localSheetId="7">{"fdsup://directions/FAT Viewer?action=UPDATE&amp;creator=factset&amp;DYN_ARGS=TRUE&amp;DOC_NAME=FAT:FQL_AUDITING_CLIENT_TEMPLATE.FAT&amp;display_string=Audit&amp;VAR:KEY=DCBKNWDAHK&amp;VAR:QUERY=RkZfRU5UUlBSX1ZBTF9EQUlMWSg0MDU1MywsLFJGLFVTRCwnRElMJyk=&amp;WINDOW=FIRST_POPUP&amp;HEIGHT=45","0&amp;WIDTH=450&amp;START_MAXIMIZED=FALSE&amp;VAR:CALENDAR=FIVEDAY&amp;VAR:SYMBOL=682112&amp;VAR:INDEX=0"}</definedName>
    <definedName name="_801__FDSAUDITLINK__">{"fdsup://directions/FAT Viewer?action=UPDATE&amp;creator=factset&amp;DYN_ARGS=TRUE&amp;DOC_NAME=FAT:FQL_AUDITING_CLIENT_TEMPLATE.FAT&amp;display_string=Audit&amp;VAR:KEY=DCBKNWDAHK&amp;VAR:QUERY=RkZfRU5UUlBSX1ZBTF9EQUlMWSg0MDU1MywsLFJGLFVTRCwnRElMJyk=&amp;WINDOW=FIRST_POPUP&amp;HEIGHT=45","0&amp;WIDTH=450&amp;START_MAXIMIZED=FALSE&amp;VAR:CALENDAR=FIVEDAY&amp;VAR:SYMBOL=682112&amp;VAR:INDEX=0"}</definedName>
    <definedName name="_802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2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2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2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3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3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3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3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4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4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4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4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5__FDSAUDITLINK__" localSheetId="0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5__FDSAUDITLINK__" localSheetId="1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5__FDSAUDITLINK__" localSheetId="7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5__FDSAUDITLINK__">{"fdsup://directions/FAT Viewer?action=UPDATE&amp;creator=factset&amp;DYN_ARGS=TRUE&amp;DOC_NAME=FAT:FQL_AUDITING_CLIENT_TEMPLATE.FAT&amp;display_string=Audit&amp;VAR:KEY=LWNEPKPEBA&amp;VAR:QUERY=RkZfRU5UUlBSX1ZBTF9EQUlMWSg0MDU1MywsLFJGLFVTRCwnRElMJyk=&amp;WINDOW=FIRST_POPUP&amp;HEIGHT=45","0&amp;WIDTH=450&amp;START_MAXIMIZED=FALSE&amp;VAR:CALENDAR=FIVEDAY&amp;VAR:SYMBOL=0&amp;VAR:INDEX=0"}</definedName>
    <definedName name="_807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07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07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07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08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08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08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08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09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09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09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09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0as_19_6_1">NA()</definedName>
    <definedName name="_80Excel_BuiltIn_Print_Area_1_1" localSheetId="0">#REF!</definedName>
    <definedName name="_80Excel_BuiltIn_Print_Area_1_1" localSheetId="1">#REF!</definedName>
    <definedName name="_80Excel_BuiltIn_Print_Area_1_1">#REF!</definedName>
    <definedName name="_81__FDSAUDITLINK__" localSheetId="0">{"fdsup://Directions/FactSet Auditing Viewer?action=AUDIT_VALUE&amp;DB=129&amp;ID1=672681&amp;VALUEID=01001&amp;SDATE=2008&amp;PERIODTYPE=ANN_STD&amp;window=popup_no_bar&amp;width=385&amp;height=120&amp;START_MAXIMIZED=FALSE&amp;creator=factset&amp;display_string=Audit"}</definedName>
    <definedName name="_81__FDSAUDITLINK__" localSheetId="1">{"fdsup://Directions/FactSet Auditing Viewer?action=AUDIT_VALUE&amp;DB=129&amp;ID1=672681&amp;VALUEID=01001&amp;SDATE=2008&amp;PERIODTYPE=ANN_STD&amp;window=popup_no_bar&amp;width=385&amp;height=120&amp;START_MAXIMIZED=FALSE&amp;creator=factset&amp;display_string=Audit"}</definedName>
    <definedName name="_81__FDSAUDITLINK__" localSheetId="7">{"fdsup://Directions/FactSet Auditing Viewer?action=AUDIT_VALUE&amp;DB=129&amp;ID1=672681&amp;VALUEID=01001&amp;SDATE=2008&amp;PERIODTYPE=ANN_STD&amp;window=popup_no_bar&amp;width=385&amp;height=120&amp;START_MAXIMIZED=FALSE&amp;creator=factset&amp;display_string=Audit"}</definedName>
    <definedName name="_81__FDSAUDITLINK__">{"fdsup://Directions/FactSet Auditing Viewer?action=AUDIT_VALUE&amp;DB=129&amp;ID1=672681&amp;VALUEID=01001&amp;SDATE=2008&amp;PERIODTYPE=ANN_STD&amp;window=popup_no_bar&amp;width=385&amp;height=120&amp;START_MAXIMIZED=FALSE&amp;creator=factset&amp;display_string=Audit"}</definedName>
    <definedName name="_810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10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10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10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11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11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11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11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12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2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2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2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3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13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13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13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14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14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14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14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15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5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5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5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6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6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6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6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17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7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7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7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18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18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18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18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19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19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19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19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1as_19_7_1">NA()</definedName>
    <definedName name="_82__FDSAUDITLINK__" localSheetId="0">{"fdsup://Directions/FactSet Auditing Viewer?action=AUDIT_VALUE&amp;DB=129&amp;ID1=672681&amp;VALUEID=01001&amp;SDATE=2006&amp;PERIODTYPE=ANN_STD&amp;window=popup_no_bar&amp;width=385&amp;height=120&amp;START_MAXIMIZED=FALSE&amp;creator=factset&amp;display_string=Audit"}</definedName>
    <definedName name="_82__FDSAUDITLINK__" localSheetId="1">{"fdsup://Directions/FactSet Auditing Viewer?action=AUDIT_VALUE&amp;DB=129&amp;ID1=672681&amp;VALUEID=01001&amp;SDATE=2006&amp;PERIODTYPE=ANN_STD&amp;window=popup_no_bar&amp;width=385&amp;height=120&amp;START_MAXIMIZED=FALSE&amp;creator=factset&amp;display_string=Audit"}</definedName>
    <definedName name="_82__FDSAUDITLINK__" localSheetId="7">{"fdsup://Directions/FactSet Auditing Viewer?action=AUDIT_VALUE&amp;DB=129&amp;ID1=672681&amp;VALUEID=01001&amp;SDATE=2006&amp;PERIODTYPE=ANN_STD&amp;window=popup_no_bar&amp;width=385&amp;height=120&amp;START_MAXIMIZED=FALSE&amp;creator=factset&amp;display_string=Audit"}</definedName>
    <definedName name="_82__FDSAUDITLINK__">{"fdsup://Directions/FactSet Auditing Viewer?action=AUDIT_VALUE&amp;DB=129&amp;ID1=672681&amp;VALUEID=01001&amp;SDATE=2006&amp;PERIODTYPE=ANN_STD&amp;window=popup_no_bar&amp;width=385&amp;height=120&amp;START_MAXIMIZED=FALSE&amp;creator=factset&amp;display_string=Audit"}</definedName>
    <definedName name="_820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20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20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20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21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1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1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1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2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22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22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22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23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3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3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3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4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24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24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24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25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25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25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25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26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6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6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6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27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27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27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27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28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8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8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8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29__FDSAUDITLINK__" localSheetId="0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29__FDSAUDITLINK__" localSheetId="1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29__FDSAUDITLINK__" localSheetId="7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29__FDSAUDITLINK__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2as_19_8_1">NA()</definedName>
    <definedName name="_82Excel_BuiltIn_Print_Area_1_1_1" localSheetId="0">#REF!</definedName>
    <definedName name="_82Excel_BuiltIn_Print_Area_1_1_1" localSheetId="1">#REF!</definedName>
    <definedName name="_82Excel_BuiltIn_Print_Area_1_1_1">#REF!</definedName>
    <definedName name="_83__FDSAUDITLINK__" localSheetId="0">{"fdsup://Directions/FactSet Auditing Viewer?action=AUDIT_VALUE&amp;DB=129&amp;ID1=672681&amp;VALUEID=03426&amp;SDATE=2009&amp;PERIODTYPE=ANN_STD&amp;window=popup_no_bar&amp;width=385&amp;height=120&amp;START_MAXIMIZED=FALSE&amp;creator=factset&amp;display_string=Audit"}</definedName>
    <definedName name="_83__FDSAUDITLINK__" localSheetId="1">{"fdsup://Directions/FactSet Auditing Viewer?action=AUDIT_VALUE&amp;DB=129&amp;ID1=672681&amp;VALUEID=03426&amp;SDATE=2009&amp;PERIODTYPE=ANN_STD&amp;window=popup_no_bar&amp;width=385&amp;height=120&amp;START_MAXIMIZED=FALSE&amp;creator=factset&amp;display_string=Audit"}</definedName>
    <definedName name="_83__FDSAUDITLINK__" localSheetId="7">{"fdsup://Directions/FactSet Auditing Viewer?action=AUDIT_VALUE&amp;DB=129&amp;ID1=672681&amp;VALUEID=03426&amp;SDATE=2009&amp;PERIODTYPE=ANN_STD&amp;window=popup_no_bar&amp;width=385&amp;height=120&amp;START_MAXIMIZED=FALSE&amp;creator=factset&amp;display_string=Audit"}</definedName>
    <definedName name="_83__FDSAUDITLINK__">{"fdsup://Directions/FactSet Auditing Viewer?action=AUDIT_VALUE&amp;DB=129&amp;ID1=672681&amp;VALUEID=03426&amp;SDATE=2009&amp;PERIODTYPE=ANN_STD&amp;window=popup_no_bar&amp;width=385&amp;height=120&amp;START_MAXIMIZED=FALSE&amp;creator=factset&amp;display_string=Audit"}</definedName>
    <definedName name="_830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30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30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30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31__FDSAUDITLINK__" localSheetId="0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1__FDSAUDITLINK__" localSheetId="1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1__FDSAUDITLINK__" localSheetId="7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1__FDSAUDITLINK__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2__FDSAUDITLINK__" localSheetId="0">{"fdsup://Directions/FactSet Auditing Viewer?action=AUDIT_VALUE&amp;DB=129&amp;ID1=B1XC09&amp;VALUEID=02001&amp;SDATE=2009&amp;PERIODTYPE=ANN_STD&amp;window=popup_no_bar&amp;width=385&amp;height=120&amp;START_MAXIMIZED=FALSE&amp;creator=factset&amp;display_string=Audit"}</definedName>
    <definedName name="_832__FDSAUDITLINK__" localSheetId="1">{"fdsup://Directions/FactSet Auditing Viewer?action=AUDIT_VALUE&amp;DB=129&amp;ID1=B1XC09&amp;VALUEID=02001&amp;SDATE=2009&amp;PERIODTYPE=ANN_STD&amp;window=popup_no_bar&amp;width=385&amp;height=120&amp;START_MAXIMIZED=FALSE&amp;creator=factset&amp;display_string=Audit"}</definedName>
    <definedName name="_832__FDSAUDITLINK__" localSheetId="7">{"fdsup://Directions/FactSet Auditing Viewer?action=AUDIT_VALUE&amp;DB=129&amp;ID1=B1XC09&amp;VALUEID=02001&amp;SDATE=2009&amp;PERIODTYPE=ANN_STD&amp;window=popup_no_bar&amp;width=385&amp;height=120&amp;START_MAXIMIZED=FALSE&amp;creator=factset&amp;display_string=Audit"}</definedName>
    <definedName name="_832__FDSAUDITLINK__">{"fdsup://Directions/FactSet Auditing Viewer?action=AUDIT_VALUE&amp;DB=129&amp;ID1=B1XC09&amp;VALUEID=02001&amp;SDATE=2009&amp;PERIODTYPE=ANN_STD&amp;window=popup_no_bar&amp;width=385&amp;height=120&amp;START_MAXIMIZED=FALSE&amp;creator=factset&amp;display_string=Audit"}</definedName>
    <definedName name="_833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3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3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3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4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34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34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34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35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5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5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5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6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6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6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6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7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7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7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7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38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8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8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8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39__FDSAUDITLINK__" localSheetId="0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9__FDSAUDITLINK__" localSheetId="1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9__FDSAUDITLINK__" localSheetId="7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9__FDSAUDITLINK__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3as_20_17_10_1" localSheetId="0">#REF!</definedName>
    <definedName name="_83as_20_17_10_1" localSheetId="1">#REF!</definedName>
    <definedName name="_83as_20_17_10_1">#REF!</definedName>
    <definedName name="_83Excel_BuiltIn_Print_Area_1_1_1_1_1_1_1" localSheetId="0">#REF!</definedName>
    <definedName name="_83Excel_BuiltIn_Print_Area_1_1_1_1_1_1_1" localSheetId="1">#REF!</definedName>
    <definedName name="_83Excel_BuiltIn_Print_Area_1_1_1_1_1_1_1">#REF!</definedName>
    <definedName name="_84__FDSAUDITLINK__" localSheetId="0">{"fdsup://Directions/FactSet Auditing Viewer?action=AUDIT_VALUE&amp;DB=129&amp;ID1=672681&amp;VALUEID=02001&amp;SDATE=2009&amp;PERIODTYPE=ANN_STD&amp;window=popup_no_bar&amp;width=385&amp;height=120&amp;START_MAXIMIZED=FALSE&amp;creator=factset&amp;display_string=Audit"}</definedName>
    <definedName name="_84__FDSAUDITLINK__" localSheetId="1">{"fdsup://Directions/FactSet Auditing Viewer?action=AUDIT_VALUE&amp;DB=129&amp;ID1=672681&amp;VALUEID=02001&amp;SDATE=2009&amp;PERIODTYPE=ANN_STD&amp;window=popup_no_bar&amp;width=385&amp;height=120&amp;START_MAXIMIZED=FALSE&amp;creator=factset&amp;display_string=Audit"}</definedName>
    <definedName name="_84__FDSAUDITLINK__" localSheetId="7">{"fdsup://Directions/FactSet Auditing Viewer?action=AUDIT_VALUE&amp;DB=129&amp;ID1=672681&amp;VALUEID=02001&amp;SDATE=2009&amp;PERIODTYPE=ANN_STD&amp;window=popup_no_bar&amp;width=385&amp;height=120&amp;START_MAXIMIZED=FALSE&amp;creator=factset&amp;display_string=Audit"}</definedName>
    <definedName name="_84__FDSAUDITLINK__">{"fdsup://Directions/FactSet Auditing Viewer?action=AUDIT_VALUE&amp;DB=129&amp;ID1=672681&amp;VALUEID=02001&amp;SDATE=2009&amp;PERIODTYPE=ANN_STD&amp;window=popup_no_bar&amp;width=385&amp;height=120&amp;START_MAXIMIZED=FALSE&amp;creator=factset&amp;display_string=Audit"}</definedName>
    <definedName name="_840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40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40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40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841__FDSAUDITLINK__" localSheetId="0">{"fdsup://directions/FAT Viewer?action=UPDATE&amp;creator=factset&amp;DYN_ARGS=TRUE&amp;DOC_NAME=FAT:FQL_AUDITING_CLIENT_TEMPLATE.FAT&amp;display_string=Audit&amp;VAR:KEY=PINEFWNGBG&amp;VAR:QUERY=KCgoRkZfREVCVChNT04sMClARkZfREVCVChRVFIsMCkpQEZGX0RFQlQoU0VNSSwwKSlARkZfREVCVChBTk4sM","Ckp&amp;WINDOW=FIRST_POPUP&amp;HEIGHT=450&amp;WIDTH=450&amp;START_MAXIMIZED=FALSE&amp;VAR:CALENDAR=FIVEDAY&amp;VAR:SYMBOL=0&amp;VAR:INDEX=0"}</definedName>
    <definedName name="_841__FDSAUDITLINK__" localSheetId="1">{"fdsup://directions/FAT Viewer?action=UPDATE&amp;creator=factset&amp;DYN_ARGS=TRUE&amp;DOC_NAME=FAT:FQL_AUDITING_CLIENT_TEMPLATE.FAT&amp;display_string=Audit&amp;VAR:KEY=PINEFWNGBG&amp;VAR:QUERY=KCgoRkZfREVCVChNT04sMClARkZfREVCVChRVFIsMCkpQEZGX0RFQlQoU0VNSSwwKSlARkZfREVCVChBTk4sM","Ckp&amp;WINDOW=FIRST_POPUP&amp;HEIGHT=450&amp;WIDTH=450&amp;START_MAXIMIZED=FALSE&amp;VAR:CALENDAR=FIVEDAY&amp;VAR:SYMBOL=0&amp;VAR:INDEX=0"}</definedName>
    <definedName name="_841__FDSAUDITLINK__" localSheetId="7">{"fdsup://directions/FAT Viewer?action=UPDATE&amp;creator=factset&amp;DYN_ARGS=TRUE&amp;DOC_NAME=FAT:FQL_AUDITING_CLIENT_TEMPLATE.FAT&amp;display_string=Audit&amp;VAR:KEY=PINEFWNGBG&amp;VAR:QUERY=KCgoRkZfREVCVChNT04sMClARkZfREVCVChRVFIsMCkpQEZGX0RFQlQoU0VNSSwwKSlARkZfREVCVChBTk4sM","Ckp&amp;WINDOW=FIRST_POPUP&amp;HEIGHT=450&amp;WIDTH=450&amp;START_MAXIMIZED=FALSE&amp;VAR:CALENDAR=FIVEDAY&amp;VAR:SYMBOL=0&amp;VAR:INDEX=0"}</definedName>
    <definedName name="_841__FDSAUDITLINK__">{"fdsup://directions/FAT Viewer?action=UPDATE&amp;creator=factset&amp;DYN_ARGS=TRUE&amp;DOC_NAME=FAT:FQL_AUDITING_CLIENT_TEMPLATE.FAT&amp;display_string=Audit&amp;VAR:KEY=PINEFWNGBG&amp;VAR:QUERY=KCgoRkZfREVCVChNT04sMClARkZfREVCVChRVFIsMCkpQEZGX0RFQlQoU0VNSSwwKSlARkZfREVCVChBTk4sM","Ckp&amp;WINDOW=FIRST_POPUP&amp;HEIGHT=450&amp;WIDTH=450&amp;START_MAXIMIZED=FALSE&amp;VAR:CALENDAR=FIVEDAY&amp;VAR:SYMBOL=0&amp;VAR:INDEX=0"}</definedName>
    <definedName name="_842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2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2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2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3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3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3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3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4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44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44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44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845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45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45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45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46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6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6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6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847__FDSAUDITLINK__" localSheetId="0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47__FDSAUDITLINK__" localSheetId="1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47__FDSAUDITLINK__" localSheetId="7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47__FDSAUDITLINK__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848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48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48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48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49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9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9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9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4as_20_17_4_1" localSheetId="0">#REF!</definedName>
    <definedName name="_84as_20_17_4_1" localSheetId="1">#REF!</definedName>
    <definedName name="_84as_20_17_4_1">#REF!</definedName>
    <definedName name="_84Excel_BuiltIn_Print_Area_1_1_1_1_1_1_1_1">NA()</definedName>
    <definedName name="_85__123Graph_XCHART_9" localSheetId="0">#REF!</definedName>
    <definedName name="_85__123Graph_XCHART_9" localSheetId="1">#REF!</definedName>
    <definedName name="_85__123Graph_XCHART_9">#REF!</definedName>
    <definedName name="_85__FDSAUDITLINK__" localSheetId="0">{"fdsup://Directions/FactSet Auditing Viewer?action=AUDIT_VALUE&amp;DB=129&amp;ID1=672681&amp;VALUEID=05194&amp;SDATE=2009&amp;PERIODTYPE=ANN_STD&amp;window=popup_no_bar&amp;width=385&amp;height=120&amp;START_MAXIMIZED=FALSE&amp;creator=factset&amp;display_string=Audit"}</definedName>
    <definedName name="_85__FDSAUDITLINK__" localSheetId="1">{"fdsup://Directions/FactSet Auditing Viewer?action=AUDIT_VALUE&amp;DB=129&amp;ID1=672681&amp;VALUEID=05194&amp;SDATE=2009&amp;PERIODTYPE=ANN_STD&amp;window=popup_no_bar&amp;width=385&amp;height=120&amp;START_MAXIMIZED=FALSE&amp;creator=factset&amp;display_string=Audit"}</definedName>
    <definedName name="_85__FDSAUDITLINK__" localSheetId="7">{"fdsup://Directions/FactSet Auditing Viewer?action=AUDIT_VALUE&amp;DB=129&amp;ID1=672681&amp;VALUEID=05194&amp;SDATE=2009&amp;PERIODTYPE=ANN_STD&amp;window=popup_no_bar&amp;width=385&amp;height=120&amp;START_MAXIMIZED=FALSE&amp;creator=factset&amp;display_string=Audit"}</definedName>
    <definedName name="_85__FDSAUDITLINK__">{"fdsup://Directions/FactSet Auditing Viewer?action=AUDIT_VALUE&amp;DB=129&amp;ID1=672681&amp;VALUEID=05194&amp;SDATE=2009&amp;PERIODTYPE=ANN_STD&amp;window=popup_no_bar&amp;width=385&amp;height=120&amp;START_MAXIMIZED=FALSE&amp;creator=factset&amp;display_string=Audit"}</definedName>
    <definedName name="_850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50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50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50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851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51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51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51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852__FDSAUDITLINK__" localSheetId="0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52__FDSAUDITLINK__" localSheetId="1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52__FDSAUDITLINK__" localSheetId="7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52__FDSAUDITLINK__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53__FDSAUDITLINK__" localSheetId="0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53__FDSAUDITLINK__" localSheetId="1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53__FDSAUDITLINK__" localSheetId="7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53__FDSAUDITLINK__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54__FDSAUDITLINK__" localSheetId="0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54__FDSAUDITLINK__" localSheetId="1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54__FDSAUDITLINK__" localSheetId="7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54__FDSAUDITLINK__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55__FDSAUDITLINK__" localSheetId="0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855__FDSAUDITLINK__" localSheetId="1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855__FDSAUDITLINK__" localSheetId="7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855__FDSAUDITLINK__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857__FDSAUDITLINK__" localSheetId="0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57__FDSAUDITLINK__" localSheetId="1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57__FDSAUDITLINK__" localSheetId="7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57__FDSAUDITLINK__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59__FDSAUDITLINK__" localSheetId="0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859__FDSAUDITLINK__" localSheetId="1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859__FDSAUDITLINK__" localSheetId="7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859__FDSAUDITLINK__">{"fdsup://directions/FAT Viewer?action=UPDATE&amp;creator=factset&amp;DYN_ARGS=TRUE&amp;DOC_NAME=FAT:FQL_AUDITING_CLIENT_TEMPLATE.FAT&amp;display_string=Audit&amp;VAR:KEY=RKDMRKRSJU&amp;VAR:QUERY=RkZfRUJJVERBX09QRVIoQU5OLC0zRlkp&amp;WINDOW=FIRST_POPUP&amp;HEIGHT=450&amp;WIDTH=450&amp;START_MAXIMI","ZED=FALSE&amp;VAR:CALENDAR=FIVEDAY&amp;VAR:SYMBOL=616169&amp;VAR:INDEX=0"}</definedName>
    <definedName name="_85as_20_6_1">NA()</definedName>
    <definedName name="_85Excel_BuiltIn_Print_Area_1_1_1_1_1_1_1_1_1">NA()</definedName>
    <definedName name="_86__FDSAUDITLINK__" localSheetId="0">{"fdsup://directions/FAT Viewer?action=UPDATE&amp;creator=factset&amp;DYN_ARGS=TRUE&amp;DOC_NAME=FAT:FQL_AUDITING_CLIENT_TEMPLATE.FAT&amp;display_string=Audit&amp;VAR:KEY=AFEPSRWFUJ&amp;VAR:QUERY=RkZfTkVUX0lOQyhBTk4sLTBGWSk=&amp;WINDOW=FIRST_POPUP&amp;HEIGHT=450&amp;WIDTH=450&amp;START_MAXIMIZED=","FALSE&amp;VAR:CALENDAR=FIVEDAY&amp;VAR:SYMBOL=612149&amp;VAR:INDEX=0"}</definedName>
    <definedName name="_86__FDSAUDITLINK__" localSheetId="1">{"fdsup://directions/FAT Viewer?action=UPDATE&amp;creator=factset&amp;DYN_ARGS=TRUE&amp;DOC_NAME=FAT:FQL_AUDITING_CLIENT_TEMPLATE.FAT&amp;display_string=Audit&amp;VAR:KEY=AFEPSRWFUJ&amp;VAR:QUERY=RkZfTkVUX0lOQyhBTk4sLTBGWSk=&amp;WINDOW=FIRST_POPUP&amp;HEIGHT=450&amp;WIDTH=450&amp;START_MAXIMIZED=","FALSE&amp;VAR:CALENDAR=FIVEDAY&amp;VAR:SYMBOL=612149&amp;VAR:INDEX=0"}</definedName>
    <definedName name="_86__FDSAUDITLINK__" localSheetId="7">{"fdsup://directions/FAT Viewer?action=UPDATE&amp;creator=factset&amp;DYN_ARGS=TRUE&amp;DOC_NAME=FAT:FQL_AUDITING_CLIENT_TEMPLATE.FAT&amp;display_string=Audit&amp;VAR:KEY=AFEPSRWFUJ&amp;VAR:QUERY=RkZfTkVUX0lOQyhBTk4sLTBGWSk=&amp;WINDOW=FIRST_POPUP&amp;HEIGHT=450&amp;WIDTH=450&amp;START_MAXIMIZED=","FALSE&amp;VAR:CALENDAR=FIVEDAY&amp;VAR:SYMBOL=612149&amp;VAR:INDEX=0"}</definedName>
    <definedName name="_86__FDSAUDITLINK__">{"fdsup://directions/FAT Viewer?action=UPDATE&amp;creator=factset&amp;DYN_ARGS=TRUE&amp;DOC_NAME=FAT:FQL_AUDITING_CLIENT_TEMPLATE.FAT&amp;display_string=Audit&amp;VAR:KEY=AFEPSRWFUJ&amp;VAR:QUERY=RkZfTkVUX0lOQyhBTk4sLTBGWSk=&amp;WINDOW=FIRST_POPUP&amp;HEIGHT=450&amp;WIDTH=450&amp;START_MAXIMIZED=","FALSE&amp;VAR:CALENDAR=FIVEDAY&amp;VAR:SYMBOL=612149&amp;VAR:INDEX=0"}</definedName>
    <definedName name="_861__FDSAUDITLINK__" localSheetId="0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61__FDSAUDITLINK__" localSheetId="1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61__FDSAUDITLINK__" localSheetId="7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61__FDSAUDITLINK__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63__FDSAUDITLINK__" localSheetId="0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63__FDSAUDITLINK__" localSheetId="1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63__FDSAUDITLINK__" localSheetId="7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63__FDSAUDITLINK__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64__FDSAUDITLINK__" localSheetId="0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864__FDSAUDITLINK__" localSheetId="1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864__FDSAUDITLINK__" localSheetId="7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864__FDSAUDITLINK__">{"fdsup://directions/FAT Viewer?action=UPDATE&amp;creator=factset&amp;DYN_ARGS=TRUE&amp;DOC_NAME=FAT:FQL_AUDITING_CLIENT_TEMPLATE.FAT&amp;display_string=Audit&amp;VAR:KEY=PWDYLWVYFC&amp;VAR:QUERY=RkZfTkVUX0lOQyhBTk4sLTBGWSk=&amp;WINDOW=FIRST_POPUP&amp;HEIGHT=450&amp;WIDTH=450&amp;START_MAXIMIZED=","FALSE&amp;VAR:CALENDAR=FIVEDAY&amp;VAR:SYMBOL=611776&amp;VAR:INDEX=0"}</definedName>
    <definedName name="_865__FDSAUDITLINK__" localSheetId="0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865__FDSAUDITLINK__" localSheetId="1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865__FDSAUDITLINK__" localSheetId="7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865__FDSAUDITLINK__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866__FDSAUDITLINK__" localSheetId="0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866__FDSAUDITLINK__" localSheetId="1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866__FDSAUDITLINK__" localSheetId="7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866__FDSAUDITLINK__">{"fdsup://directions/FAT Viewer?action=UPDATE&amp;creator=factset&amp;DYN_ARGS=TRUE&amp;DOC_NAME=FAT:FQL_AUDITING_CLIENT_TEMPLATE.FAT&amp;display_string=Audit&amp;VAR:KEY=JYRKRKLAJG&amp;VAR:QUERY=RkZfRUJJVERBX09QRVIoQU5OLC0yRlkp&amp;WINDOW=FIRST_POPUP&amp;HEIGHT=450&amp;WIDTH=450&amp;START_MAXIMI","ZED=FALSE&amp;VAR:CALENDAR=FIVEDAY&amp;VAR:SYMBOL=611776&amp;VAR:INDEX=0"}</definedName>
    <definedName name="_867__FDSAUDITLINK__" localSheetId="0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867__FDSAUDITLINK__" localSheetId="1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867__FDSAUDITLINK__" localSheetId="7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867__FDSAUDITLINK__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868__FDSAUDITLINK__" localSheetId="0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868__FDSAUDITLINK__" localSheetId="1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868__FDSAUDITLINK__" localSheetId="7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868__FDSAUDITLINK__">{"fdsup://directions/FAT Viewer?action=UPDATE&amp;creator=factset&amp;DYN_ARGS=TRUE&amp;DOC_NAME=FAT:FQL_AUDITING_CLIENT_TEMPLATE.FAT&amp;display_string=Audit&amp;VAR:KEY=BARABMHGJC&amp;VAR:QUERY=KEZGX0RFQlQoUVRSLDApQEZGX0RFQlQoQU5OLDApKQ==&amp;WINDOW=FIRST_POPUP&amp;HEIGHT=450&amp;WIDTH=450&amp;","START_MAXIMIZED=FALSE&amp;VAR:CALENDAR=FIVEDAY&amp;VAR:SYMBOL=611776&amp;VAR:INDEX=0"}</definedName>
    <definedName name="_869__FDSAUDITLINK__" localSheetId="0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869__FDSAUDITLINK__" localSheetId="1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869__FDSAUDITLINK__" localSheetId="7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869__FDSAUDITLINK__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86as_20_7_1">NA()</definedName>
    <definedName name="_86Excel_BuiltIn_Print_Area_1_1_1_1_1_1_1_1_1_1">NA()</definedName>
    <definedName name="_87__FDSAUDITLINK__" localSheetId="0">{"fdsup://directions/FAT Viewer?action=UPDATE&amp;creator=factset&amp;DYN_ARGS=TRUE&amp;DOC_NAME=FAT:FQL_AUDITING_CLIENT_TEMPLATE.FAT&amp;display_string=Audit&amp;VAR:KEY=INQHAHSDCR&amp;VAR:QUERY=RkZfTkVUX0lOQyhBTk4sLTFGWSk=&amp;WINDOW=FIRST_POPUP&amp;HEIGHT=450&amp;WIDTH=450&amp;START_MAXIMIZED=","FALSE&amp;VAR:CALENDAR=FIVEDAY&amp;VAR:SYMBOL=612149&amp;VAR:INDEX=0"}</definedName>
    <definedName name="_87__FDSAUDITLINK__" localSheetId="1">{"fdsup://directions/FAT Viewer?action=UPDATE&amp;creator=factset&amp;DYN_ARGS=TRUE&amp;DOC_NAME=FAT:FQL_AUDITING_CLIENT_TEMPLATE.FAT&amp;display_string=Audit&amp;VAR:KEY=INQHAHSDCR&amp;VAR:QUERY=RkZfTkVUX0lOQyhBTk4sLTFGWSk=&amp;WINDOW=FIRST_POPUP&amp;HEIGHT=450&amp;WIDTH=450&amp;START_MAXIMIZED=","FALSE&amp;VAR:CALENDAR=FIVEDAY&amp;VAR:SYMBOL=612149&amp;VAR:INDEX=0"}</definedName>
    <definedName name="_87__FDSAUDITLINK__" localSheetId="7">{"fdsup://directions/FAT Viewer?action=UPDATE&amp;creator=factset&amp;DYN_ARGS=TRUE&amp;DOC_NAME=FAT:FQL_AUDITING_CLIENT_TEMPLATE.FAT&amp;display_string=Audit&amp;VAR:KEY=INQHAHSDCR&amp;VAR:QUERY=RkZfTkVUX0lOQyhBTk4sLTFGWSk=&amp;WINDOW=FIRST_POPUP&amp;HEIGHT=450&amp;WIDTH=450&amp;START_MAXIMIZED=","FALSE&amp;VAR:CALENDAR=FIVEDAY&amp;VAR:SYMBOL=612149&amp;VAR:INDEX=0"}</definedName>
    <definedName name="_87__FDSAUDITLINK__">{"fdsup://directions/FAT Viewer?action=UPDATE&amp;creator=factset&amp;DYN_ARGS=TRUE&amp;DOC_NAME=FAT:FQL_AUDITING_CLIENT_TEMPLATE.FAT&amp;display_string=Audit&amp;VAR:KEY=INQHAHSDCR&amp;VAR:QUERY=RkZfTkVUX0lOQyhBTk4sLTFGWSk=&amp;WINDOW=FIRST_POPUP&amp;HEIGHT=450&amp;WIDTH=450&amp;START_MAXIMIZED=","FALSE&amp;VAR:CALENDAR=FIVEDAY&amp;VAR:SYMBOL=612149&amp;VAR:INDEX=0"}</definedName>
    <definedName name="_870__FDSAUDITLINK__" localSheetId="0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870__FDSAUDITLINK__" localSheetId="1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870__FDSAUDITLINK__" localSheetId="7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870__FDSAUDITLINK__">{"fdsup://Directions/FactSet Auditing Viewer?action=AUDIT_VALUE&amp;DB=129&amp;ID1=682112&amp;VALUEID=01250&amp;SDATE=2007&amp;PERIODTYPE=ANN_STD&amp;SCFT=3&amp;window=popup_no_bar&amp;width=385&amp;height=120&amp;START_MAXIMIZED=FALSE&amp;creator=factset&amp;display_string=Audit"}</definedName>
    <definedName name="_871__FDSAUDITLINK__" localSheetId="0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871__FDSAUDITLINK__" localSheetId="1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871__FDSAUDITLINK__" localSheetId="7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871__FDSAUDITLINK__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872__FDSAUDITLINK__" localSheetId="0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872__FDSAUDITLINK__" localSheetId="1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872__FDSAUDITLINK__" localSheetId="7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872__FDSAUDITLINK__">{"fdsup://Directions/FactSet Auditing Viewer?action=AUDIT_VALUE&amp;DB=129&amp;ID1=682112&amp;VALUEID=01001&amp;SDATE=2009&amp;PERIODTYPE=ANN_STD&amp;SCFT=3&amp;window=popup_no_bar&amp;width=385&amp;height=120&amp;START_MAXIMIZED=FALSE&amp;creator=factset&amp;display_string=Audit"}</definedName>
    <definedName name="_873__FDSAUDITLINK__" localSheetId="0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873__FDSAUDITLINK__" localSheetId="1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873__FDSAUDITLINK__" localSheetId="7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873__FDSAUDITLINK__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874__FDSAUDITLINK__" localSheetId="0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74__FDSAUDITLINK__" localSheetId="1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74__FDSAUDITLINK__" localSheetId="7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74__FDSAUDITLINK__">{"fdsup://Directions/FactSet Auditing Viewer?action=AUDIT_VALUE&amp;DB=129&amp;ID1=616169&amp;VALUEID=01250&amp;SDATE=2008&amp;PERIODTYPE=ANN_STD&amp;SCFT=3&amp;window=popup_no_bar&amp;width=385&amp;height=120&amp;START_MAXIMIZED=FALSE&amp;creator=factset&amp;display_string=Audit"}</definedName>
    <definedName name="_875__FDSAUDITLINK__" localSheetId="0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875__FDSAUDITLINK__" localSheetId="1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875__FDSAUDITLINK__" localSheetId="7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875__FDSAUDITLINK__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876__FDSAUDITLINK__" localSheetId="0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76__FDSAUDITLINK__" localSheetId="1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76__FDSAUDITLINK__" localSheetId="7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76__FDSAUDITLINK__">{"fdsup://Directions/FactSet Auditing Viewer?action=AUDIT_VALUE&amp;DB=129&amp;ID1=616169&amp;VALUEID=01001&amp;SDATE=2006&amp;PERIODTYPE=ANN_STD&amp;SCFT=3&amp;window=popup_no_bar&amp;width=385&amp;height=120&amp;START_MAXIMIZED=FALSE&amp;creator=factset&amp;display_string=Audit"}</definedName>
    <definedName name="_877__FDSAUDITLINK__" localSheetId="0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77__FDSAUDITLINK__" localSheetId="1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77__FDSAUDITLINK__" localSheetId="7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77__FDSAUDITLINK__">{"fdsup://Directions/FactSet Auditing Viewer?action=AUDIT_VALUE&amp;DB=129&amp;ID1=616169&amp;VALUEID=02001&amp;SDATE=2009&amp;PERIODTYPE=ANN_STD&amp;SCFT=3&amp;window=popup_no_bar&amp;width=385&amp;height=120&amp;START_MAXIMIZED=FALSE&amp;creator=factset&amp;display_string=Audit"}</definedName>
    <definedName name="_878__FDSAUDITLINK__" localSheetId="0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78__FDSAUDITLINK__" localSheetId="1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78__FDSAUDITLINK__" localSheetId="7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78__FDSAUDITLINK__">{"fdsup://Directions/FactSet Auditing Viewer?action=AUDIT_VALUE&amp;DB=129&amp;ID1=604199&amp;VALUEID=01250&amp;SDATE=2009&amp;PERIODTYPE=ANN_STD&amp;SCFT=3&amp;window=popup_no_bar&amp;width=385&amp;height=120&amp;START_MAXIMIZED=FALSE&amp;creator=factset&amp;display_string=Audit"}</definedName>
    <definedName name="_879__FDSAUDITLINK__" localSheetId="0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79__FDSAUDITLINK__" localSheetId="1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79__FDSAUDITLINK__" localSheetId="7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79__FDSAUDITLINK__">{"fdsup://directions/FAT Viewer?action=UPDATE&amp;creator=factset&amp;DYN_ARGS=TRUE&amp;DOC_NAME=FAT:FQL_AUDITING_CLIENT_TEMPLATE.FAT&amp;display_string=Audit&amp;VAR:KEY=BSNCTUXWBY&amp;VAR:QUERY=RkZfRUJJVERBX09QRVIoQU5OLC0yRlkp&amp;WINDOW=FIRST_POPUP&amp;HEIGHT=450&amp;WIDTH=450&amp;START_MAXIMI","ZED=FALSE&amp;VAR:CALENDAR=FIVEDAY&amp;VAR:SYMBOL=604199&amp;VAR:INDEX=0"}</definedName>
    <definedName name="_87as_20_8_1">NA()</definedName>
    <definedName name="_87Excel_BuiltIn_Print_Area_1_1_2_1">NA()</definedName>
    <definedName name="_88__123Graph_ACHART_9">#REF!</definedName>
    <definedName name="_88__123Graph_BCHART_4" localSheetId="0" hidden="1">#REF!</definedName>
    <definedName name="_88__123Graph_BCHART_4" localSheetId="1" hidden="1">#REF!</definedName>
    <definedName name="_88__123Graph_BCHART_4" hidden="1">#REF!</definedName>
    <definedName name="_88__FDSAUDITLINK__" localSheetId="0">{"fdsup://Directions/FactSet Auditing Viewer?action=AUDIT_VALUE&amp;DB=129&amp;ID1=612149&amp;VALUEID=03426&amp;SDATE=2009&amp;PERIODTYPE=ANN_STD&amp;window=popup_no_bar&amp;width=385&amp;height=120&amp;START_MAXIMIZED=FALSE&amp;creator=factset&amp;display_string=Audit"}</definedName>
    <definedName name="_88__FDSAUDITLINK__" localSheetId="1">{"fdsup://Directions/FactSet Auditing Viewer?action=AUDIT_VALUE&amp;DB=129&amp;ID1=612149&amp;VALUEID=03426&amp;SDATE=2009&amp;PERIODTYPE=ANN_STD&amp;window=popup_no_bar&amp;width=385&amp;height=120&amp;START_MAXIMIZED=FALSE&amp;creator=factset&amp;display_string=Audit"}</definedName>
    <definedName name="_88__FDSAUDITLINK__" localSheetId="7">{"fdsup://Directions/FactSet Auditing Viewer?action=AUDIT_VALUE&amp;DB=129&amp;ID1=612149&amp;VALUEID=03426&amp;SDATE=2009&amp;PERIODTYPE=ANN_STD&amp;window=popup_no_bar&amp;width=385&amp;height=120&amp;START_MAXIMIZED=FALSE&amp;creator=factset&amp;display_string=Audit"}</definedName>
    <definedName name="_88__FDSAUDITLINK__">{"fdsup://Directions/FactSet Auditing Viewer?action=AUDIT_VALUE&amp;DB=129&amp;ID1=612149&amp;VALUEID=03426&amp;SDATE=2009&amp;PERIODTYPE=ANN_STD&amp;window=popup_no_bar&amp;width=385&amp;height=120&amp;START_MAXIMIZED=FALSE&amp;creator=factset&amp;display_string=Audit"}</definedName>
    <definedName name="_880__FDSAUDITLINK__" localSheetId="0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80__FDSAUDITLINK__" localSheetId="1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80__FDSAUDITLINK__" localSheetId="7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80__FDSAUDITLINK__">{"fdsup://directions/FAT Viewer?action=UPDATE&amp;creator=factset&amp;DYN_ARGS=TRUE&amp;DOC_NAME=FAT:FQL_AUDITING_CLIENT_TEMPLATE.FAT&amp;display_string=Audit&amp;VAR:KEY=JKTSDMBIHA&amp;VAR:QUERY=RkZfRUJJVERBX09QRVIoQU5OLC0zRlkp&amp;WINDOW=FIRST_POPUP&amp;HEIGHT=450&amp;WIDTH=450&amp;START_MAXIMI","ZED=FALSE&amp;VAR:CALENDAR=FIVEDAY&amp;VAR:SYMBOL=604199&amp;VAR:INDEX=0"}</definedName>
    <definedName name="_881__FDSAUDITLINK__" localSheetId="0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881__FDSAUDITLINK__" localSheetId="1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881__FDSAUDITLINK__" localSheetId="7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881__FDSAUDITLINK__">{"fdsup://Directions/FactSet Auditing Viewer?action=AUDIT_VALUE&amp;DB=129&amp;ID1=604199&amp;VALUEID=03451&amp;SDATE=2010&amp;PERIODTYPE=ANN_STD&amp;SCFT=3&amp;window=popup_no_bar&amp;width=385&amp;height=120&amp;START_MAXIMIZED=FALSE&amp;creator=factset&amp;display_string=Audit"}</definedName>
    <definedName name="_882__FDSAUDITLINK__" localSheetId="0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882__FDSAUDITLINK__" localSheetId="1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882__FDSAUDITLINK__" localSheetId="7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882__FDSAUDITLINK__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884__FDSAUDITLINK__" localSheetId="0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884__FDSAUDITLINK__" localSheetId="1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884__FDSAUDITLINK__" localSheetId="7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884__FDSAUDITLINK__">{"fdsup://directions/FAT Viewer?action=UPDATE&amp;creator=factset&amp;DYN_ARGS=TRUE&amp;DOC_NAME=FAT:FQL_AUDITING_CLIENT_TEMPLATE.FAT&amp;display_string=Audit&amp;VAR:KEY=PGTYDOBWDW&amp;VAR:QUERY=RkZfTkVUX0lOQyhBTk4sLTNGWSk=&amp;WINDOW=FIRST_POPUP&amp;HEIGHT=450&amp;WIDTH=450&amp;START_MAXIMIZED=","FALSE&amp;VAR:CALENDAR=FIVEDAY&amp;VAR:SYMBOL=682112&amp;VAR:INDEX=0"}</definedName>
    <definedName name="_886__FDSAUDITLINK__" localSheetId="0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886__FDSAUDITLINK__" localSheetId="1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886__FDSAUDITLINK__" localSheetId="7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886__FDSAUDITLINK__">{"fdsup://directions/FAT Viewer?action=UPDATE&amp;creator=factset&amp;DYN_ARGS=TRUE&amp;DOC_NAME=FAT:FQL_AUDITING_CLIENT_TEMPLATE.FAT&amp;display_string=Audit&amp;VAR:KEY=TELWXWJYXG&amp;VAR:QUERY=RkZfRUJJVERBX09QRVIoQU5OLC0xRlkp&amp;WINDOW=FIRST_POPUP&amp;HEIGHT=450&amp;WIDTH=450&amp;START_MAXIMI","ZED=FALSE&amp;VAR:CALENDAR=FIVEDAY&amp;VAR:SYMBOL=682112&amp;VAR:INDEX=0"}</definedName>
    <definedName name="_887__FDSAUDITLINK__" localSheetId="0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887__FDSAUDITLINK__" localSheetId="1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887__FDSAUDITLINK__" localSheetId="7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887__FDSAUDITLINK__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889__FDSAUDITLINK__" localSheetId="0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889__FDSAUDITLINK__" localSheetId="1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889__FDSAUDITLINK__" localSheetId="7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889__FDSAUDITLINK__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88as_21_17_10_1" localSheetId="0">#REF!</definedName>
    <definedName name="_88as_21_17_10_1" localSheetId="1">#REF!</definedName>
    <definedName name="_88as_21_17_10_1">#REF!</definedName>
    <definedName name="_88Excel_BuiltIn_Print_Area_1_4_1" localSheetId="0">#REF!</definedName>
    <definedName name="_88Excel_BuiltIn_Print_Area_1_4_1" localSheetId="1">#REF!</definedName>
    <definedName name="_88Excel_BuiltIn_Print_Area_1_4_1">#REF!</definedName>
    <definedName name="_89__FDSAUDITLINK__" localSheetId="0">{"fdsup://Directions/FactSet Auditing Viewer?action=AUDIT_VALUE&amp;DB=129&amp;ID1=612149&amp;VALUEID=05194&amp;SDATE=2009&amp;PERIODTYPE=ANN_STD&amp;window=popup_no_bar&amp;width=385&amp;height=120&amp;START_MAXIMIZED=FALSE&amp;creator=factset&amp;display_string=Audit"}</definedName>
    <definedName name="_89__FDSAUDITLINK__" localSheetId="1">{"fdsup://Directions/FactSet Auditing Viewer?action=AUDIT_VALUE&amp;DB=129&amp;ID1=612149&amp;VALUEID=05194&amp;SDATE=2009&amp;PERIODTYPE=ANN_STD&amp;window=popup_no_bar&amp;width=385&amp;height=120&amp;START_MAXIMIZED=FALSE&amp;creator=factset&amp;display_string=Audit"}</definedName>
    <definedName name="_89__FDSAUDITLINK__" localSheetId="7">{"fdsup://Directions/FactSet Auditing Viewer?action=AUDIT_VALUE&amp;DB=129&amp;ID1=612149&amp;VALUEID=05194&amp;SDATE=2009&amp;PERIODTYPE=ANN_STD&amp;window=popup_no_bar&amp;width=385&amp;height=120&amp;START_MAXIMIZED=FALSE&amp;creator=factset&amp;display_string=Audit"}</definedName>
    <definedName name="_89__FDSAUDITLINK__">{"fdsup://Directions/FactSet Auditing Viewer?action=AUDIT_VALUE&amp;DB=129&amp;ID1=612149&amp;VALUEID=05194&amp;SDATE=2009&amp;PERIODTYPE=ANN_STD&amp;window=popup_no_bar&amp;width=385&amp;height=120&amp;START_MAXIMIZED=FALSE&amp;creator=factset&amp;display_string=Audit"}</definedName>
    <definedName name="_891__FDSAUDITLINK__" localSheetId="0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891__FDSAUDITLINK__" localSheetId="1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891__FDSAUDITLINK__" localSheetId="7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891__FDSAUDITLINK__">{"fdsup://Directions/FactSet Auditing Viewer?action=AUDIT_VALUE&amp;DB=129&amp;ID1=682112&amp;VALUEID=02001&amp;SDATE=2010&amp;PERIODTYPE=ANN_STD&amp;SCFT=3&amp;window=popup_no_bar&amp;width=385&amp;height=120&amp;START_MAXIMIZED=FALSE&amp;creator=factset&amp;display_string=Audit"}</definedName>
    <definedName name="_892__FDSAUDITLINK__" localSheetId="0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892__FDSAUDITLINK__" localSheetId="1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892__FDSAUDITLINK__" localSheetId="7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892__FDSAUDITLINK__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893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93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93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93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894__FDSAUDITLINK__" localSheetId="0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894__FDSAUDITLINK__" localSheetId="1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894__FDSAUDITLINK__" localSheetId="7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894__FDSAUDITLINK__">{"fdsup://Directions/FactSet Auditing Viewer?action=AUDIT_VALUE&amp;DB=129&amp;ID1=611776&amp;VALUEID=01250&amp;SDATE=2008&amp;PERIODTYPE=ANN_STD&amp;SCFT=3&amp;window=popup_no_bar&amp;width=385&amp;height=120&amp;START_MAXIMIZED=FALSE&amp;creator=factset&amp;display_string=Audit"}</definedName>
    <definedName name="_896__FDSAUDITLINK__" localSheetId="0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896__FDSAUDITLINK__" localSheetId="1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896__FDSAUDITLINK__" localSheetId="7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896__FDSAUDITLINK__">{"fdsup://Directions/FactSet Auditing Viewer?action=AUDIT_VALUE&amp;DB=129&amp;ID1=611776&amp;VALUEID=01001&amp;SDATE=2010&amp;PERIODTYPE=ANN_STD&amp;SCFT=3&amp;window=popup_no_bar&amp;width=385&amp;height=120&amp;START_MAXIMIZED=FALSE&amp;creator=factset&amp;display_string=Audit"}</definedName>
    <definedName name="_897__FDSAUDITLINK__" localSheetId="0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897__FDSAUDITLINK__" localSheetId="1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897__FDSAUDITLINK__" localSheetId="7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897__FDSAUDITLINK__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898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98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98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98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899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99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99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99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89as_21_17_4_1" localSheetId="0">#REF!</definedName>
    <definedName name="_89as_21_17_4_1" localSheetId="1">#REF!</definedName>
    <definedName name="_89as_21_17_4_1">#REF!</definedName>
    <definedName name="_8A20000_" localSheetId="0">#REF!</definedName>
    <definedName name="_8A20000_">#REF!</definedName>
    <definedName name="_8AAA_7_1">NA()</definedName>
    <definedName name="_8TEÂN_KHAÙCH_HAØ" localSheetId="0">#REF!</definedName>
    <definedName name="_8TEÂN_KHAÙCH_HAØ" localSheetId="1">#REF!</definedName>
    <definedName name="_8TEÂN_KHAÙCH_HAØ">#REF!</definedName>
    <definedName name="_9" localSheetId="0">#REF!</definedName>
    <definedName name="_9">#REF!</definedName>
    <definedName name="_9.B" localSheetId="0">#REF!</definedName>
    <definedName name="_9.B">#REF!</definedName>
    <definedName name="_9___123Graph_ECHART_3" localSheetId="0">#REF!</definedName>
    <definedName name="_9___123Graph_ECHART_3">#REF!</definedName>
    <definedName name="_9___Excel_BuiltIn_Print_Area_4_1_1_1" localSheetId="0">#REF!</definedName>
    <definedName name="_9___Excel_BuiltIn_Print_Area_4_1_1_1">#REF!</definedName>
    <definedName name="_9__123Graph_ACHART_17" localSheetId="0" hidden="1">#REF!</definedName>
    <definedName name="_9__123Graph_ACHART_17" hidden="1">#REF!</definedName>
    <definedName name="_9__123Graph_BCHART_1" localSheetId="0">#REF!</definedName>
    <definedName name="_9__123Graph_BCHART_1">#REF!</definedName>
    <definedName name="_9__123Graph_BCHART_3" localSheetId="0">#REF!</definedName>
    <definedName name="_9__123Graph_BCHART_3">#REF!</definedName>
    <definedName name="_9__123Graph_CCHART_1" localSheetId="0">#REF!</definedName>
    <definedName name="_9__123Graph_CCHART_1">#REF!</definedName>
    <definedName name="_9__123Graph_CCHART_3" localSheetId="0">#REF!</definedName>
    <definedName name="_9__123Graph_CCHART_3">#REF!</definedName>
    <definedName name="_9__123Graph_Xｸﾞﾗﾌ_4" localSheetId="0">#REF!</definedName>
    <definedName name="_9__123Graph_Xｸﾞﾗﾌ_4">#REF!</definedName>
    <definedName name="_9__FDSAUDITLINK__" localSheetId="0">{"fdsup://Directions/FactSet Auditing Viewer?action=AUDIT_VALUE&amp;DB=129&amp;ID1=615058&amp;VALUEID=01551&amp;SDATE=2009&amp;PERIODTYPE=ANN_STD&amp;window=popup_no_bar&amp;width=385&amp;height=120&amp;START_MAXIMIZED=FALSE&amp;creator=factset&amp;display_string=Audit"}</definedName>
    <definedName name="_9__FDSAUDITLINK__" localSheetId="1">{"fdsup://Directions/FactSet Auditing Viewer?action=AUDIT_VALUE&amp;DB=129&amp;ID1=615058&amp;VALUEID=01551&amp;SDATE=2009&amp;PERIODTYPE=ANN_STD&amp;window=popup_no_bar&amp;width=385&amp;height=120&amp;START_MAXIMIZED=FALSE&amp;creator=factset&amp;display_string=Audit"}</definedName>
    <definedName name="_9__FDSAUDITLINK__" localSheetId="7">{"fdsup://Directions/FactSet Auditing Viewer?action=AUDIT_VALUE&amp;DB=129&amp;ID1=615058&amp;VALUEID=01551&amp;SDATE=2009&amp;PERIODTYPE=ANN_STD&amp;window=popup_no_bar&amp;width=385&amp;height=120&amp;START_MAXIMIZED=FALSE&amp;creator=factset&amp;display_string=Audit"}</definedName>
    <definedName name="_9__FDSAUDITLINK__">{"fdsup://Directions/FactSet Auditing Viewer?action=AUDIT_VALUE&amp;DB=129&amp;ID1=615058&amp;VALUEID=01551&amp;SDATE=2009&amp;PERIODTYPE=ANN_STD&amp;window=popup_no_bar&amp;width=385&amp;height=120&amp;START_MAXIMIZED=FALSE&amp;creator=factset&amp;display_string=Audit"}</definedName>
    <definedName name="_9_0_Table2_">#REF!</definedName>
    <definedName name="_9_5" localSheetId="0">#REF!</definedName>
    <definedName name="_9_5">#REF!</definedName>
    <definedName name="_90__123Graph_BCHART_5" localSheetId="0" hidden="1">#REF!</definedName>
    <definedName name="_90__123Graph_BCHART_5" hidden="1">#REF!</definedName>
    <definedName name="_90__FDSAUDITLINK__" localSheetId="0">{"fdsup://directions/FAT Viewer?action=UPDATE&amp;creator=factset&amp;DYN_ARGS=TRUE&amp;DOC_NAME=FAT:FQL_AUDITING_CLIENT_TEMPLATE.FAT&amp;display_string=Audit&amp;VAR:KEY=QLOPUBMPWX&amp;VAR:QUERY=RkZfTkVUX0lOQyhBTk4sLTBGWSk=&amp;WINDOW=FIRST_POPUP&amp;HEIGHT=450&amp;WIDTH=450&amp;START_MAXIMIZED=","FALSE&amp;VAR:CALENDAR=FIVEDAY&amp;VAR:SYMBOL=B04GKH&amp;VAR:INDEX=0"}</definedName>
    <definedName name="_90__FDSAUDITLINK__" localSheetId="1">{"fdsup://directions/FAT Viewer?action=UPDATE&amp;creator=factset&amp;DYN_ARGS=TRUE&amp;DOC_NAME=FAT:FQL_AUDITING_CLIENT_TEMPLATE.FAT&amp;display_string=Audit&amp;VAR:KEY=QLOPUBMPWX&amp;VAR:QUERY=RkZfTkVUX0lOQyhBTk4sLTBGWSk=&amp;WINDOW=FIRST_POPUP&amp;HEIGHT=450&amp;WIDTH=450&amp;START_MAXIMIZED=","FALSE&amp;VAR:CALENDAR=FIVEDAY&amp;VAR:SYMBOL=B04GKH&amp;VAR:INDEX=0"}</definedName>
    <definedName name="_90__FDSAUDITLINK__" localSheetId="7">{"fdsup://directions/FAT Viewer?action=UPDATE&amp;creator=factset&amp;DYN_ARGS=TRUE&amp;DOC_NAME=FAT:FQL_AUDITING_CLIENT_TEMPLATE.FAT&amp;display_string=Audit&amp;VAR:KEY=QLOPUBMPWX&amp;VAR:QUERY=RkZfTkVUX0lOQyhBTk4sLTBGWSk=&amp;WINDOW=FIRST_POPUP&amp;HEIGHT=450&amp;WIDTH=450&amp;START_MAXIMIZED=","FALSE&amp;VAR:CALENDAR=FIVEDAY&amp;VAR:SYMBOL=B04GKH&amp;VAR:INDEX=0"}</definedName>
    <definedName name="_90__FDSAUDITLINK__">{"fdsup://directions/FAT Viewer?action=UPDATE&amp;creator=factset&amp;DYN_ARGS=TRUE&amp;DOC_NAME=FAT:FQL_AUDITING_CLIENT_TEMPLATE.FAT&amp;display_string=Audit&amp;VAR:KEY=QLOPUBMPWX&amp;VAR:QUERY=RkZfTkVUX0lOQyhBTk4sLTBGWSk=&amp;WINDOW=FIRST_POPUP&amp;HEIGHT=450&amp;WIDTH=450&amp;START_MAXIMIZED=","FALSE&amp;VAR:CALENDAR=FIVEDAY&amp;VAR:SYMBOL=B04GKH&amp;VAR:INDEX=0"}</definedName>
    <definedName name="_900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0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0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0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1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1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1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1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2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2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2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2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3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3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3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3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4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4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4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4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5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5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5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5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6__FDSAUDITLINK__" localSheetId="0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6__FDSAUDITLINK__" localSheetId="1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6__FDSAUDITLINK__" localSheetId="7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6__FDSAUDITLINK__">{"fdsup://directions/FAT Viewer?action=UPDATE&amp;creator=factset&amp;DYN_ARGS=TRUE&amp;DOC_NAME=FAT:FQL_AUDITING_CLIENT_TEMPLATE.FAT&amp;display_string=Audit&amp;VAR:KEY=KPEFKRYPGX&amp;VAR:QUERY=RkZfRUJJVERBX09QRVIoQU5OLC0zRlkp&amp;WINDOW=FIRST_POPUP&amp;HEIGHT=450&amp;WIDTH=450&amp;START_MAXIMI","ZED=FALSE&amp;VAR:CALENDAR=FIVEDAY&amp;VAR:SYMBOL=0&amp;VAR:INDEX=0"}</definedName>
    <definedName name="_907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7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7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7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08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8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8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8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09__FDSAUDITLINK__" localSheetId="0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9__FDSAUDITLINK__" localSheetId="1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9__FDSAUDITLINK__" localSheetId="7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9__FDSAUDITLINK__">{"fdsup://directions/FAT Viewer?action=UPDATE&amp;creator=factset&amp;DYN_ARGS=TRUE&amp;DOC_NAME=FAT:FQL_AUDITING_CLIENT_TEMPLATE.FAT&amp;display_string=Audit&amp;VAR:KEY=UVEPWXUDOJ&amp;VAR:QUERY=RkZfTkVUX0lOQyhBTk4sLTNGWSk=&amp;WINDOW=FIRST_POPUP&amp;HEIGHT=450&amp;WIDTH=450&amp;START_MAXIMIZED=","FALSE&amp;VAR:CALENDAR=FIVEDAY&amp;VAR:SYMBOL=0&amp;VAR:INDEX=0"}</definedName>
    <definedName name="_90as_21_6_1">NA()</definedName>
    <definedName name="_90Excel_BuiltIn_Print_Area_1_5_1" localSheetId="0">#REF!</definedName>
    <definedName name="_90Excel_BuiltIn_Print_Area_1_5_1" localSheetId="1">#REF!</definedName>
    <definedName name="_90Excel_BuiltIn_Print_Area_1_5_1">#REF!</definedName>
    <definedName name="_91__FDSAUDITLINK__" localSheetId="0">{"fdsup://directions/FAT Viewer?action=UPDATE&amp;creator=factset&amp;DYN_ARGS=TRUE&amp;DOC_NAME=FAT:FQL_AUDITING_CLIENT_TEMPLATE.FAT&amp;display_string=Audit&amp;VAR:KEY=EZGFWJGFSF&amp;VAR:QUERY=RkZfTkVUX0lOQyhBTk4sLTFGWSk=&amp;WINDOW=FIRST_POPUP&amp;HEIGHT=450&amp;WIDTH=450&amp;START_MAXIMIZED=","FALSE&amp;VAR:CALENDAR=FIVEDAY&amp;VAR:SYMBOL=B04GKH&amp;VAR:INDEX=0"}</definedName>
    <definedName name="_91__FDSAUDITLINK__" localSheetId="1">{"fdsup://directions/FAT Viewer?action=UPDATE&amp;creator=factset&amp;DYN_ARGS=TRUE&amp;DOC_NAME=FAT:FQL_AUDITING_CLIENT_TEMPLATE.FAT&amp;display_string=Audit&amp;VAR:KEY=EZGFWJGFSF&amp;VAR:QUERY=RkZfTkVUX0lOQyhBTk4sLTFGWSk=&amp;WINDOW=FIRST_POPUP&amp;HEIGHT=450&amp;WIDTH=450&amp;START_MAXIMIZED=","FALSE&amp;VAR:CALENDAR=FIVEDAY&amp;VAR:SYMBOL=B04GKH&amp;VAR:INDEX=0"}</definedName>
    <definedName name="_91__FDSAUDITLINK__" localSheetId="7">{"fdsup://directions/FAT Viewer?action=UPDATE&amp;creator=factset&amp;DYN_ARGS=TRUE&amp;DOC_NAME=FAT:FQL_AUDITING_CLIENT_TEMPLATE.FAT&amp;display_string=Audit&amp;VAR:KEY=EZGFWJGFSF&amp;VAR:QUERY=RkZfTkVUX0lOQyhBTk4sLTFGWSk=&amp;WINDOW=FIRST_POPUP&amp;HEIGHT=450&amp;WIDTH=450&amp;START_MAXIMIZED=","FALSE&amp;VAR:CALENDAR=FIVEDAY&amp;VAR:SYMBOL=B04GKH&amp;VAR:INDEX=0"}</definedName>
    <definedName name="_91__FDSAUDITLINK__">{"fdsup://directions/FAT Viewer?action=UPDATE&amp;creator=factset&amp;DYN_ARGS=TRUE&amp;DOC_NAME=FAT:FQL_AUDITING_CLIENT_TEMPLATE.FAT&amp;display_string=Audit&amp;VAR:KEY=EZGFWJGFSF&amp;VAR:QUERY=RkZfTkVUX0lOQyhBTk4sLTFGWSk=&amp;WINDOW=FIRST_POPUP&amp;HEIGHT=450&amp;WIDTH=450&amp;START_MAXIMIZED=","FALSE&amp;VAR:CALENDAR=FIVEDAY&amp;VAR:SYMBOL=B04GKH&amp;VAR:INDEX=0"}</definedName>
    <definedName name="_910__FDSAUDITLINK__" localSheetId="0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10__FDSAUDITLINK__" localSheetId="1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10__FDSAUDITLINK__" localSheetId="7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10__FDSAUDITLINK__">{"fdsup://directions/FAT Viewer?action=UPDATE&amp;creator=factset&amp;DYN_ARGS=TRUE&amp;DOC_NAME=FAT:FQL_AUDITING_CLIENT_TEMPLATE.FAT&amp;display_string=Audit&amp;VAR:KEY=OLEDWXQHMJ&amp;VAR:QUERY=RkZfTkVUX0lOQyhBTk4sLTFGWSk=&amp;WINDOW=FIRST_POPUP&amp;HEIGHT=450&amp;WIDTH=450&amp;START_MAXIMIZED=","FALSE&amp;VAR:CALENDAR=FIVEDAY&amp;VAR:SYMBOL=0&amp;VAR:INDEX=0"}</definedName>
    <definedName name="_911__FDSAUDITLINK__" localSheetId="0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11__FDSAUDITLINK__" localSheetId="1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11__FDSAUDITLINK__" localSheetId="7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11__FDSAUDITLINK__">{"fdsup://directions/FAT Viewer?action=UPDATE&amp;creator=factset&amp;DYN_ARGS=TRUE&amp;DOC_NAME=FAT:FQL_AUDITING_CLIENT_TEMPLATE.FAT&amp;display_string=Audit&amp;VAR:KEY=SXYDGJGNKL&amp;VAR:QUERY=RkZfRUJJVERBX09QRVIoQU5OLC0xRlkp&amp;WINDOW=FIRST_POPUP&amp;HEIGHT=450&amp;WIDTH=450&amp;START_MAXIMI","ZED=FALSE&amp;VAR:CALENDAR=FIVEDAY&amp;VAR:SYMBOL=0&amp;VAR:INDEX=0"}</definedName>
    <definedName name="_912__FDSAUDITLINK__" localSheetId="0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912__FDSAUDITLINK__" localSheetId="1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912__FDSAUDITLINK__" localSheetId="7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912__FDSAUDITLINK__">{"fdsup://directions/FAT Viewer?action=UPDATE&amp;creator=factset&amp;DYN_ARGS=TRUE&amp;DOC_NAME=FAT:FQL_AUDITING_CLIENT_TEMPLATE.FAT&amp;display_string=Audit&amp;VAR:KEY=JCTQRMRSZS&amp;VAR:QUERY=RkZfTkVUX0lOQyhBTk4sLTBGWSk=&amp;WINDOW=FIRST_POPUP&amp;HEIGHT=450&amp;WIDTH=450&amp;START_MAXIMIZED=","FALSE&amp;VAR:CALENDAR=FIVEDAY&amp;VAR:SYMBOL=616169&amp;VAR:INDEX=0"}</definedName>
    <definedName name="_913__FDSAUDITLINK__" localSheetId="0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13__FDSAUDITLINK__" localSheetId="1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13__FDSAUDITLINK__" localSheetId="7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13__FDSAUDITLINK__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14__FDSAUDITLINK__" localSheetId="0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14__FDSAUDITLINK__" localSheetId="1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14__FDSAUDITLINK__" localSheetId="7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14__FDSAUDITLINK__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15__FDSAUDITLINK__" localSheetId="0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15__FDSAUDITLINK__" localSheetId="1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15__FDSAUDITLINK__" localSheetId="7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15__FDSAUDITLINK__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16__FDSAUDITLINK__" localSheetId="0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16__FDSAUDITLINK__" localSheetId="1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16__FDSAUDITLINK__" localSheetId="7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16__FDSAUDITLINK__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17__FDSAUDITLINK__" localSheetId="0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917__FDSAUDITLINK__" localSheetId="1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917__FDSAUDITLINK__" localSheetId="7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917__FDSAUDITLINK__">{"fdsup://directions/FAT Viewer?action=UPDATE&amp;creator=factset&amp;DYN_ARGS=TRUE&amp;DOC_NAME=FAT:FQL_AUDITING_CLIENT_TEMPLATE.FAT&amp;display_string=Audit&amp;VAR:KEY=LKFUZCTKBQ&amp;VAR:QUERY=KEZGX0RFQlQoUVRSLDApQEZGX0RFQlQoQU5OLDApKQ==&amp;WINDOW=FIRST_POPUP&amp;HEIGHT=450&amp;WIDTH=450&amp;","START_MAXIMIZED=FALSE&amp;VAR:CALENDAR=FIVEDAY&amp;VAR:SYMBOL=604199&amp;VAR:INDEX=0"}</definedName>
    <definedName name="_919__FDSAUDITLINK__" localSheetId="0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19__FDSAUDITLINK__" localSheetId="1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19__FDSAUDITLINK__" localSheetId="7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19__FDSAUDITLINK__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1as_21_7_1">NA()</definedName>
    <definedName name="_92__123Graph_BCHART_6" localSheetId="0" hidden="1">#REF!</definedName>
    <definedName name="_92__123Graph_BCHART_6" localSheetId="1" hidden="1">#REF!</definedName>
    <definedName name="_92__123Graph_BCHART_6" hidden="1">#REF!</definedName>
    <definedName name="_92__FDSAUDITLINK__" localSheetId="0">{"fdsup://Directions/FactSet Auditing Viewer?action=AUDIT_VALUE&amp;DB=129&amp;ID1=B04GKH&amp;VALUEID=05194&amp;SDATE=2009&amp;PERIODTYPE=ANN_STD&amp;window=popup_no_bar&amp;width=385&amp;height=120&amp;START_MAXIMIZED=FALSE&amp;creator=factset&amp;display_string=Audit"}</definedName>
    <definedName name="_92__FDSAUDITLINK__" localSheetId="1">{"fdsup://Directions/FactSet Auditing Viewer?action=AUDIT_VALUE&amp;DB=129&amp;ID1=B04GKH&amp;VALUEID=05194&amp;SDATE=2009&amp;PERIODTYPE=ANN_STD&amp;window=popup_no_bar&amp;width=385&amp;height=120&amp;START_MAXIMIZED=FALSE&amp;creator=factset&amp;display_string=Audit"}</definedName>
    <definedName name="_92__FDSAUDITLINK__" localSheetId="7">{"fdsup://Directions/FactSet Auditing Viewer?action=AUDIT_VALUE&amp;DB=129&amp;ID1=B04GKH&amp;VALUEID=05194&amp;SDATE=2009&amp;PERIODTYPE=ANN_STD&amp;window=popup_no_bar&amp;width=385&amp;height=120&amp;START_MAXIMIZED=FALSE&amp;creator=factset&amp;display_string=Audit"}</definedName>
    <definedName name="_92__FDSAUDITLINK__">{"fdsup://Directions/FactSet Auditing Viewer?action=AUDIT_VALUE&amp;DB=129&amp;ID1=B04GKH&amp;VALUEID=05194&amp;SDATE=2009&amp;PERIODTYPE=ANN_STD&amp;window=popup_no_bar&amp;width=385&amp;height=120&amp;START_MAXIMIZED=FALSE&amp;creator=factset&amp;display_string=Audit"}</definedName>
    <definedName name="_921__FDSAUDITLINK__" localSheetId="0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921__FDSAUDITLINK__" localSheetId="1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921__FDSAUDITLINK__" localSheetId="7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921__FDSAUDITLINK__">{"fdsup://directions/FAT Viewer?action=UPDATE&amp;creator=factset&amp;DYN_ARGS=TRUE&amp;DOC_NAME=FAT:FQL_AUDITING_CLIENT_TEMPLATE.FAT&amp;display_string=Audit&amp;VAR:KEY=HURELSVQLU&amp;VAR:QUERY=RkZfRUJJVERBX09QRVIoQU5OLC0yRlkp&amp;WINDOW=FIRST_POPUP&amp;HEIGHT=450&amp;WIDTH=450&amp;START_MAXIMI","ZED=FALSE&amp;VAR:CALENDAR=FIVEDAY&amp;VAR:SYMBOL=616169&amp;VAR:INDEX=0"}</definedName>
    <definedName name="_923__FDSAUDITLINK__" localSheetId="0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23__FDSAUDITLINK__" localSheetId="1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23__FDSAUDITLINK__" localSheetId="7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23__FDSAUDITLINK__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25__FDSAUDITLINK__" localSheetId="0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25__FDSAUDITLINK__" localSheetId="1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25__FDSAUDITLINK__" localSheetId="7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25__FDSAUDITLINK__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26__FDSAUDITLINK__" localSheetId="0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926__FDSAUDITLINK__" localSheetId="1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926__FDSAUDITLINK__" localSheetId="7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926__FDSAUDITLINK__">{"fdsup://directions/FAT Viewer?action=UPDATE&amp;creator=factset&amp;DYN_ARGS=TRUE&amp;DOC_NAME=FAT:FQL_AUDITING_CLIENT_TEMPLATE.FAT&amp;display_string=Audit&amp;VAR:KEY=RUVSRKBYZS&amp;VAR:QUERY=RkZfTkVUX0lOQyhBTk4sLTFGWSk=&amp;WINDOW=FIRST_POPUP&amp;HEIGHT=450&amp;WIDTH=450&amp;START_MAXIMIZED=","FALSE&amp;VAR:CALENDAR=FIVEDAY&amp;VAR:SYMBOL=604199&amp;VAR:INDEX=0"}</definedName>
    <definedName name="_927__FDSAUDITLINK__" localSheetId="0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27__FDSAUDITLINK__" localSheetId="1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27__FDSAUDITLINK__" localSheetId="7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27__FDSAUDITLINK__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28__FDSAUDITLINK__" localSheetId="0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928__FDSAUDITLINK__" localSheetId="1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928__FDSAUDITLINK__" localSheetId="7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928__FDSAUDITLINK__">{"fdsup://Directions/FactSet Auditing Viewer?action=AUDIT_VALUE&amp;DB=129&amp;ID1=611776&amp;VALUEID=01250&amp;SDATE=2010&amp;PERIODTYPE=ANN_STD&amp;SCFT=3&amp;window=popup_no_bar&amp;width=385&amp;height=120&amp;START_MAXIMIZED=FALSE&amp;creator=factset&amp;display_string=Audit"}</definedName>
    <definedName name="_929__FDSAUDITLINK__" localSheetId="0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929__FDSAUDITLINK__" localSheetId="1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929__FDSAUDITLINK__" localSheetId="7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929__FDSAUDITLINK__">{"fdsup://directions/FAT Viewer?action=UPDATE&amp;creator=factset&amp;DYN_ARGS=TRUE&amp;DOC_NAME=FAT:FQL_AUDITING_CLIENT_TEMPLATE.FAT&amp;display_string=Audit&amp;VAR:KEY=HOZQVGXUPG&amp;VAR:QUERY=RkZfRUJJVERBX09QRVIoQU5OLC0xRlkp&amp;WINDOW=FIRST_POPUP&amp;HEIGHT=450&amp;WIDTH=450&amp;START_MAXIMI","ZED=FALSE&amp;VAR:CALENDAR=FIVEDAY&amp;VAR:SYMBOL=611776&amp;VAR:INDEX=0"}</definedName>
    <definedName name="_92as_21_8_1">NA()</definedName>
    <definedName name="_92Excel_BuiltIn_Print_Area_10_1" localSheetId="0">#REF!</definedName>
    <definedName name="_92Excel_BuiltIn_Print_Area_10_1" localSheetId="1">#REF!</definedName>
    <definedName name="_92Excel_BuiltIn_Print_Area_10_1">#REF!</definedName>
    <definedName name="_93__FDSAUDITLINK__" localSheetId="0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93__FDSAUDITLINK__" localSheetId="1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93__FDSAUDITLINK__" localSheetId="7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93__FDSAUDITLINK__">{"fdsup://directions/FAT Viewer?action=UPDATE&amp;creator=factset&amp;DYN_ARGS=TRUE&amp;DOC_NAME=FAT:FQL_AUDITING_CLIENT_TEMPLATE.FAT&amp;display_string=Audit&amp;VAR:KEY=YVIXETUPIF&amp;VAR:QUERY=RkZfTkVUX0lOQyhBTk4sLTBGWSk=&amp;WINDOW=FIRST_POPUP&amp;HEIGHT=450&amp;WIDTH=450&amp;START_MAXIMIZED=","FALSE&amp;VAR:CALENDAR=FIVEDAY&amp;VAR:SYMBOL=0&amp;VAR:INDEX=0"}</definedName>
    <definedName name="_930__FDSAUDITLINK__" localSheetId="0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930__FDSAUDITLINK__" localSheetId="1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930__FDSAUDITLINK__" localSheetId="7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930__FDSAUDITLINK__">{"fdsup://Directions/FactSet Auditing Viewer?action=AUDIT_VALUE&amp;DB=129&amp;ID1=611776&amp;VALUEID=01001&amp;SDATE=2008&amp;PERIODTYPE=ANN_STD&amp;SCFT=3&amp;window=popup_no_bar&amp;width=385&amp;height=120&amp;START_MAXIMIZED=FALSE&amp;creator=factset&amp;display_string=Audit"}</definedName>
    <definedName name="_931__FDSAUDITLINK__" localSheetId="0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31__FDSAUDITLINK__" localSheetId="1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31__FDSAUDITLINK__" localSheetId="7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31__FDSAUDITLINK__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32__FDSAUDITLINK__" localSheetId="0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932__FDSAUDITLINK__" localSheetId="1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932__FDSAUDITLINK__" localSheetId="7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932__FDSAUDITLINK__">{"fdsup://directions/FAT Viewer?action=UPDATE&amp;creator=factset&amp;DYN_ARGS=TRUE&amp;DOC_NAME=FAT:FQL_AUDITING_CLIENT_TEMPLATE.FAT&amp;display_string=Audit&amp;VAR:KEY=PSPUNSPWTI&amp;VAR:QUERY=RkZfTkVUX0lOQyhBTk4sLTFGWSk=&amp;WINDOW=FIRST_POPUP&amp;HEIGHT=450&amp;WIDTH=450&amp;START_MAXIMIZED=","FALSE&amp;VAR:CALENDAR=FIVEDAY&amp;VAR:SYMBOL=682112&amp;VAR:INDEX=0"}</definedName>
    <definedName name="_933__FDSAUDITLINK__" localSheetId="0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933__FDSAUDITLINK__" localSheetId="1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933__FDSAUDITLINK__" localSheetId="7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933__FDSAUDITLINK__">{"fdsup://Directions/FactSet Auditing Viewer?action=AUDIT_VALUE&amp;DB=129&amp;ID1=682112&amp;VALUEID=01250&amp;SDATE=2008&amp;PERIODTYPE=ANN_STD&amp;SCFT=3&amp;window=popup_no_bar&amp;width=385&amp;height=120&amp;START_MAXIMIZED=FALSE&amp;creator=factset&amp;display_string=Audit"}</definedName>
    <definedName name="_934__FDSAUDITLINK__" localSheetId="0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934__FDSAUDITLINK__" localSheetId="1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934__FDSAUDITLINK__" localSheetId="7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934__FDSAUDITLINK__">{"fdsup://directions/FAT Viewer?action=UPDATE&amp;creator=factset&amp;DYN_ARGS=TRUE&amp;DOC_NAME=FAT:FQL_AUDITING_CLIENT_TEMPLATE.FAT&amp;display_string=Audit&amp;VAR:KEY=RWLQXEJKRY&amp;VAR:QUERY=RkZfRUJJVERBX09QRVIoQU5OLC0zRlkp&amp;WINDOW=FIRST_POPUP&amp;HEIGHT=450&amp;WIDTH=450&amp;START_MAXIMI","ZED=FALSE&amp;VAR:CALENDAR=FIVEDAY&amp;VAR:SYMBOL=682112&amp;VAR:INDEX=0"}</definedName>
    <definedName name="_935__FDSAUDITLINK__" localSheetId="0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935__FDSAUDITLINK__" localSheetId="1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935__FDSAUDITLINK__" localSheetId="7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935__FDSAUDITLINK__">{"fdsup://Directions/FactSet Auditing Viewer?action=AUDIT_VALUE&amp;DB=129&amp;ID1=682112&amp;VALUEID=01001&amp;SDATE=2010&amp;PERIODTYPE=ANN_STD&amp;SCFT=3&amp;window=popup_no_bar&amp;width=385&amp;height=120&amp;START_MAXIMIZED=FALSE&amp;creator=factset&amp;display_string=Audit"}</definedName>
    <definedName name="_936__FDSAUDITLINK__" localSheetId="0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936__FDSAUDITLINK__" localSheetId="1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936__FDSAUDITLINK__" localSheetId="7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936__FDSAUDITLINK__">{"fdsup://directions/FAT Viewer?action=UPDATE&amp;creator=factset&amp;DYN_ARGS=TRUE&amp;DOC_NAME=FAT:FQL_AUDITING_CLIENT_TEMPLATE.FAT&amp;display_string=Audit&amp;VAR:KEY=DMHQLOTEXI&amp;VAR:QUERY=KEZGX0RFQlQoUVRSLDApQEZGX0RFQlQoQU5OLDApKQ==&amp;WINDOW=FIRST_POPUP&amp;HEIGHT=450&amp;WIDTH=450&amp;","START_MAXIMIZED=FALSE&amp;VAR:CALENDAR=FIVEDAY&amp;VAR:SYMBOL=682112&amp;VAR:INDEX=0"}</definedName>
    <definedName name="_937__FDSAUDITLINK__" localSheetId="0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937__FDSAUDITLINK__" localSheetId="1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937__FDSAUDITLINK__" localSheetId="7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937__FDSAUDITLINK__">{"fdsup://directions/FAT Viewer?action=UPDATE&amp;creator=factset&amp;DYN_ARGS=TRUE&amp;DOC_NAME=FAT:FQL_AUDITING_CLIENT_TEMPLATE.FAT&amp;display_string=Audit&amp;VAR:KEY=DWDEPOZMPQ&amp;VAR:QUERY=RkZfTkVUX0lOQyhBTk4sLTNGWSk=&amp;WINDOW=FIRST_POPUP&amp;HEIGHT=450&amp;WIDTH=450&amp;START_MAXIMIZED=","FALSE&amp;VAR:CALENDAR=FIVEDAY&amp;VAR:SYMBOL=616169&amp;VAR:INDEX=0"}</definedName>
    <definedName name="_938__FDSAUDITLINK__" localSheetId="0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38__FDSAUDITLINK__" localSheetId="1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38__FDSAUDITLINK__" localSheetId="7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38__FDSAUDITLINK__">{"fdsup://Directions/FactSet Auditing Viewer?action=AUDIT_VALUE&amp;DB=129&amp;ID1=616169&amp;VALUEID=01250&amp;SDATE=2009&amp;PERIODTYPE=ANN_STD&amp;SCFT=3&amp;window=popup_no_bar&amp;width=385&amp;height=120&amp;START_MAXIMIZED=FALSE&amp;creator=factset&amp;display_string=Audit"}</definedName>
    <definedName name="_939__FDSAUDITLINK__" localSheetId="0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39__FDSAUDITLINK__" localSheetId="1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39__FDSAUDITLINK__" localSheetId="7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39__FDSAUDITLINK__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3as_6_1">NA()</definedName>
    <definedName name="_93Excel_BuiltIn_Print_Area_10_2_1">NA()</definedName>
    <definedName name="_94__123Graph_BCHART_7" localSheetId="0" hidden="1">#REF!</definedName>
    <definedName name="_94__123Graph_BCHART_7" localSheetId="1" hidden="1">#REF!</definedName>
    <definedName name="_94__123Graph_BCHART_7" hidden="1">#REF!</definedName>
    <definedName name="_94__FDSAUDITLINK__" localSheetId="0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94__FDSAUDITLINK__" localSheetId="1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94__FDSAUDITLINK__" localSheetId="7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94__FDSAUDITLINK__">{"fdsup://directions/FAT Viewer?action=UPDATE&amp;creator=factset&amp;DYN_ARGS=TRUE&amp;DOC_NAME=FAT:FQL_AUDITING_CLIENT_TEMPLATE.FAT&amp;display_string=Audit&amp;VAR:KEY=UFUHOVUTER&amp;VAR:QUERY=RkZfTkVUX0lOQyhBTk4sLTJGWSk=&amp;WINDOW=FIRST_POPUP&amp;HEIGHT=450&amp;WIDTH=450&amp;START_MAXIMIZED=","FALSE&amp;VAR:CALENDAR=FIVEDAY&amp;VAR:SYMBOL=0&amp;VAR:INDEX=0"}</definedName>
    <definedName name="_940__FDSAUDITLINK__" localSheetId="0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40__FDSAUDITLINK__" localSheetId="1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40__FDSAUDITLINK__" localSheetId="7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40__FDSAUDITLINK__">{"fdsup://Directions/FactSet Auditing Viewer?action=AUDIT_VALUE&amp;DB=129&amp;ID1=616169&amp;VALUEID=01001&amp;SDATE=2007&amp;PERIODTYPE=ANN_STD&amp;SCFT=3&amp;window=popup_no_bar&amp;width=385&amp;height=120&amp;START_MAXIMIZED=FALSE&amp;creator=factset&amp;display_string=Audit"}</definedName>
    <definedName name="_941__FDSAUDITLINK__" localSheetId="0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41__FDSAUDITLINK__" localSheetId="1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41__FDSAUDITLINK__" localSheetId="7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41__FDSAUDITLINK__">{"fdsup://Directions/FactSet Auditing Viewer?action=AUDIT_VALUE&amp;DB=129&amp;ID1=616169&amp;VALUEID=03426&amp;SDATE=2009&amp;PERIODTYPE=ANN_STD&amp;SCFT=3&amp;window=popup_no_bar&amp;width=385&amp;height=120&amp;START_MAXIMIZED=FALSE&amp;creator=factset&amp;display_string=Audit"}</definedName>
    <definedName name="_942__FDSAUDITLINK__" localSheetId="0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42__FDSAUDITLINK__" localSheetId="1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42__FDSAUDITLINK__" localSheetId="7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42__FDSAUDITLINK__">{"fdsup://Directions/FactSet Auditing Viewer?action=AUDIT_VALUE&amp;DB=129&amp;ID1=604199&amp;VALUEID=01250&amp;SDATE=2010&amp;PERIODTYPE=ANN_STD&amp;SCFT=3&amp;window=popup_no_bar&amp;width=385&amp;height=120&amp;START_MAXIMIZED=FALSE&amp;creator=factset&amp;display_string=Audit"}</definedName>
    <definedName name="_943__FDSAUDITLINK__" localSheetId="0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43__FDSAUDITLINK__" localSheetId="1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43__FDSAUDITLINK__" localSheetId="7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43__FDSAUDITLINK__">{"fdsup://directions/FAT Viewer?action=UPDATE&amp;creator=factset&amp;DYN_ARGS=TRUE&amp;DOC_NAME=FAT:FQL_AUDITING_CLIENT_TEMPLATE.FAT&amp;display_string=Audit&amp;VAR:KEY=VMLWTGTMTE&amp;VAR:QUERY=RkZfRUJJVERBX09QRVIoQU5OLC0xRlkp&amp;WINDOW=FIRST_POPUP&amp;HEIGHT=450&amp;WIDTH=450&amp;START_MAXIMI","ZED=FALSE&amp;VAR:CALENDAR=FIVEDAY&amp;VAR:SYMBOL=604199&amp;VAR:INDEX=0"}</definedName>
    <definedName name="_944__FDSAUDITLINK__" localSheetId="0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44__FDSAUDITLINK__" localSheetId="1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44__FDSAUDITLINK__" localSheetId="7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44__FDSAUDITLINK__">{"fdsup://Directions/FactSet Auditing Viewer?action=AUDIT_VALUE&amp;DB=129&amp;ID1=604199&amp;VALUEID=01001&amp;SDATE=2008&amp;PERIODTYPE=ANN_STD&amp;SCFT=3&amp;window=popup_no_bar&amp;width=385&amp;height=120&amp;START_MAXIMIZED=FALSE&amp;creator=factset&amp;display_string=Audit"}</definedName>
    <definedName name="_945__FDSAUDITLINK__" localSheetId="0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45__FDSAUDITLINK__" localSheetId="1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45__FDSAUDITLINK__" localSheetId="7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45__FDSAUDITLINK__">{"fdsup://Directions/FactSet Auditing Viewer?action=AUDIT_VALUE&amp;DB=129&amp;ID1=604199&amp;VALUEID=01001&amp;SDATE=2007&amp;PERIODTYPE=ANN_STD&amp;SCFT=3&amp;window=popup_no_bar&amp;width=385&amp;height=120&amp;START_MAXIMIZED=FALSE&amp;creator=factset&amp;display_string=Audit"}</definedName>
    <definedName name="_946__FDSAUDITLINK__" localSheetId="0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946__FDSAUDITLINK__" localSheetId="1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946__FDSAUDITLINK__" localSheetId="7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946__FDSAUDITLINK__">{"fdsup://directions/FAT Viewer?action=UPDATE&amp;creator=factset&amp;DYN_ARGS=TRUE&amp;DOC_NAME=FAT:FQL_AUDITING_CLIENT_TEMPLATE.FAT&amp;display_string=Audit&amp;VAR:KEY=TQVQHIJURU&amp;VAR:QUERY=KEZGX0RFQlQoUVRSLDApQEZGX0RFQlQoQU5OLDApKQ==&amp;WINDOW=FIRST_POPUP&amp;HEIGHT=450&amp;WIDTH=450&amp;","START_MAXIMIZED=FALSE&amp;VAR:CALENDAR=FIVEDAY&amp;VAR:SYMBOL=0&amp;VAR:INDEX=0"}</definedName>
    <definedName name="_948__FDSAUDITLINK__" localSheetId="0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948__FDSAUDITLINK__" localSheetId="1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948__FDSAUDITLINK__" localSheetId="7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948__FDSAUDITLINK__">{"fdsup://directions/FAT Viewer?action=UPDATE&amp;creator=factset&amp;DYN_ARGS=TRUE&amp;DOC_NAME=FAT:FQL_AUDITING_CLIENT_TEMPLATE.FAT&amp;display_string=Audit&amp;VAR:KEY=DYNGVQFGTU&amp;VAR:QUERY=RkZfTkVUX0lOQyhBTk4sLTJGWSk=&amp;WINDOW=FIRST_POPUP&amp;HEIGHT=450&amp;WIDTH=450&amp;START_MAXIMIZED=","FALSE&amp;VAR:CALENDAR=FIVEDAY&amp;VAR:SYMBOL=682112&amp;VAR:INDEX=0"}</definedName>
    <definedName name="_94as_7_1">NA()</definedName>
    <definedName name="_94Excel_BuiltIn_Print_Area_18_1" localSheetId="0">#REF!</definedName>
    <definedName name="_94Excel_BuiltIn_Print_Area_18_1" localSheetId="1">#REF!</definedName>
    <definedName name="_94Excel_BuiltIn_Print_Area_18_1">#REF!</definedName>
    <definedName name="_95__FDSAUDITLINK__" localSheetId="0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95__FDSAUDITLINK__" localSheetId="1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95__FDSAUDITLINK__" localSheetId="7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95__FDSAUDITLINK__">{"fdsup://directions/FAT Viewer?action=UPDATE&amp;creator=factset&amp;DYN_ARGS=TRUE&amp;DOC_NAME=FAT:FQL_AUDITING_CLIENT_TEMPLATE.FAT&amp;display_string=Audit&amp;VAR:KEY=GPWXCBCHKX&amp;VAR:QUERY=RkZfRUJJVERBX09QRVIoQU5OLC0yRlkp&amp;WINDOW=FIRST_POPUP&amp;HEIGHT=450&amp;WIDTH=450&amp;START_MAXIMI","ZED=FALSE&amp;VAR:CALENDAR=FIVEDAY&amp;VAR:SYMBOL=0&amp;VAR:INDEX=0"}</definedName>
    <definedName name="_950__FDSAUDITLINK__" localSheetId="0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950__FDSAUDITLINK__" localSheetId="1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950__FDSAUDITLINK__" localSheetId="7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950__FDSAUDITLINK__">{"fdsup://directions/FAT Viewer?action=UPDATE&amp;creator=factset&amp;DYN_ARGS=TRUE&amp;DOC_NAME=FAT:FQL_AUDITING_CLIENT_TEMPLATE.FAT&amp;display_string=Audit&amp;VAR:KEY=XEZGXGTIJW&amp;VAR:QUERY=RkZfRUJJVERBX09QRVIoQU5OLC0wRlkp&amp;WINDOW=FIRST_POPUP&amp;HEIGHT=450&amp;WIDTH=450&amp;START_MAXIMI","ZED=FALSE&amp;VAR:CALENDAR=FIVEDAY&amp;VAR:SYMBOL=682112&amp;VAR:INDEX=0"}</definedName>
    <definedName name="_951__FDSAUDITLINK__" localSheetId="0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51__FDSAUDITLINK__" localSheetId="1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51__FDSAUDITLINK__" localSheetId="7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51__FDSAUDITLINK__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53__FDSAUDITLINK__" localSheetId="0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953__FDSAUDITLINK__" localSheetId="1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953__FDSAUDITLINK__" localSheetId="7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953__FDSAUDITLINK__">{"fdsup://Directions/FactSet Auditing Viewer?action=AUDIT_VALUE&amp;DB=129&amp;ID1=682112&amp;VALUEID=01001&amp;SDATE=2008&amp;PERIODTYPE=ANN_STD&amp;SCFT=3&amp;window=popup_no_bar&amp;width=385&amp;height=120&amp;START_MAXIMIZED=FALSE&amp;creator=factset&amp;display_string=Audit"}</definedName>
    <definedName name="_955__FDSAUDITLINK__" localSheetId="0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955__FDSAUDITLINK__" localSheetId="1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955__FDSAUDITLINK__" localSheetId="7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955__FDSAUDITLINK__">{"fdsup://Directions/FactSet Auditing Viewer?action=AUDIT_VALUE&amp;DB=129&amp;ID1=682112&amp;VALUEID=03426&amp;SDATE=2010&amp;PERIODTYPE=ANN_STD&amp;SCFT=3&amp;window=popup_no_bar&amp;width=385&amp;height=120&amp;START_MAXIMIZED=FALSE&amp;creator=factset&amp;display_string=Audit"}</definedName>
    <definedName name="_956__FDSAUDITLINK__" localSheetId="0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56__FDSAUDITLINK__" localSheetId="1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56__FDSAUDITLINK__" localSheetId="7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56__FDSAUDITLINK__">{"fdsup://directions/FAT Viewer?action=UPDATE&amp;creator=factset&amp;DYN_ARGS=TRUE&amp;DOC_NAME=FAT:FQL_AUDITING_CLIENT_TEMPLATE.FAT&amp;display_string=Audit&amp;VAR:KEY=NALCXQPUFE&amp;VAR:QUERY=RkZfTkVUX0lOQyhBTk4sLTNGWSk=&amp;WINDOW=FIRST_POPUP&amp;HEIGHT=450&amp;WIDTH=450&amp;START_MAXIMIZED=","FALSE&amp;VAR:CALENDAR=FIVEDAY&amp;VAR:SYMBOL=611776&amp;VAR:INDEX=0"}</definedName>
    <definedName name="_958__FDSAUDITLINK__" localSheetId="0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958__FDSAUDITLINK__" localSheetId="1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958__FDSAUDITLINK__" localSheetId="7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958__FDSAUDITLINK__">{"fdsup://Directions/FactSet Auditing Viewer?action=AUDIT_VALUE&amp;DB=129&amp;ID1=611776&amp;VALUEID=01250&amp;SDATE=2009&amp;PERIODTYPE=ANN_STD&amp;SCFT=3&amp;window=popup_no_bar&amp;width=385&amp;height=120&amp;START_MAXIMIZED=FALSE&amp;creator=factset&amp;display_string=Audit"}</definedName>
    <definedName name="_95as_8_1">NA()</definedName>
    <definedName name="_95Excel_BuiltIn_Print_Area_2_1" localSheetId="0">#REF!</definedName>
    <definedName name="_95Excel_BuiltIn_Print_Area_2_1" localSheetId="1">#REF!</definedName>
    <definedName name="_95Excel_BuiltIn_Print_Area_2_1">#REF!</definedName>
    <definedName name="_96__123Graph_BCHART_8" localSheetId="0" hidden="1">#REF!</definedName>
    <definedName name="_96__123Graph_BCHART_8" hidden="1">#REF!</definedName>
    <definedName name="_96__FDSAUDITLINK__" localSheetId="0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96__FDSAUDITLINK__" localSheetId="1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96__FDSAUDITLINK__" localSheetId="7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96__FDSAUDITLINK__">{"fdsup://directions/FAT Viewer?action=UPDATE&amp;creator=factset&amp;DYN_ARGS=TRUE&amp;DOC_NAME=FAT:FQL_AUDITING_CLIENT_TEMPLATE.FAT&amp;display_string=Audit&amp;VAR:KEY=AVSHWJETKT&amp;VAR:QUERY=RkZfTkVUX0lOQyhBTk4sLTBGWSk=&amp;WINDOW=FIRST_POPUP&amp;HEIGHT=450&amp;WIDTH=450&amp;START_MAXIMIZED=","FALSE&amp;VAR:CALENDAR=FIVEDAY&amp;VAR:SYMBOL=0&amp;VAR:INDEX=0"}</definedName>
    <definedName name="_960__FDSAUDITLINK__" localSheetId="0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960__FDSAUDITLINK__" localSheetId="1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960__FDSAUDITLINK__" localSheetId="7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960__FDSAUDITLINK__">{"fdsup://directions/FAT Viewer?action=UPDATE&amp;creator=factset&amp;DYN_ARGS=TRUE&amp;DOC_NAME=FAT:FQL_AUDITING_CLIENT_TEMPLATE.FAT&amp;display_string=Audit&amp;VAR:KEY=XMTIFKBWRI&amp;VAR:QUERY=RkZfRUJJVERBX09QRVIoQU5OLC0zRlkp&amp;WINDOW=FIRST_POPUP&amp;HEIGHT=450&amp;WIDTH=450&amp;START_MAXIMI","ZED=FALSE&amp;VAR:CALENDAR=FIVEDAY&amp;VAR:SYMBOL=611776&amp;VAR:INDEX=0"}</definedName>
    <definedName name="_961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1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1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1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2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2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2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2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3__FDSAUDITLINK__" localSheetId="0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963__FDSAUDITLINK__" localSheetId="1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963__FDSAUDITLINK__" localSheetId="7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963__FDSAUDITLINK__">{"fdsup://directions/FAT Viewer?action=UPDATE&amp;creator=factset&amp;DYN_ARGS=TRUE&amp;DOC_NAME=FAT:FQL_AUDITING_CLIENT_TEMPLATE.FAT&amp;display_string=Audit&amp;VAR:KEY=FANGZITMDI&amp;VAR:QUERY=RkZfTkVUX0lOQyhBTk4sLTBGWSk=&amp;WINDOW=FIRST_POPUP&amp;HEIGHT=450&amp;WIDTH=450&amp;START_MAXIMIZED=","FALSE&amp;VAR:CALENDAR=FIVEDAY&amp;VAR:SYMBOL=604199&amp;VAR:INDEX=0"}</definedName>
    <definedName name="_964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4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4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4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5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65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65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65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66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6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6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6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67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7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7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7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68__FDSAUDITLINK__" localSheetId="0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68__FDSAUDITLINK__" localSheetId="1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68__FDSAUDITLINK__" localSheetId="7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68__FDSAUDITLINK__">{"fdsup://Directions/FactSet Auditing Viewer?action=AUDIT_VALUE&amp;DB=129&amp;ID1=611776&amp;VALUEID=02001&amp;SDATE=2010&amp;PERIODTYPE=ANN_STD&amp;SCFT=3&amp;window=popup_no_bar&amp;width=385&amp;height=120&amp;START_MAXIMIZED=FALSE&amp;creator=factset&amp;display_string=Audit"}</definedName>
    <definedName name="_969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9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9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9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6BAMBANG_17_1_1">NA()</definedName>
    <definedName name="_96Excel_BuiltIn_Print_Area_2_1_1" localSheetId="0">#REF!</definedName>
    <definedName name="_96Excel_BuiltIn_Print_Area_2_1_1" localSheetId="1">#REF!</definedName>
    <definedName name="_96Excel_BuiltIn_Print_Area_2_1_1">#REF!</definedName>
    <definedName name="_97__FDSAUDITLINK__" localSheetId="0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97__FDSAUDITLINK__" localSheetId="1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97__FDSAUDITLINK__" localSheetId="7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97__FDSAUDITLINK__">{"fdsup://directions/FAT Viewer?action=UPDATE&amp;creator=factset&amp;DYN_ARGS=TRUE&amp;DOC_NAME=FAT:FQL_AUDITING_CLIENT_TEMPLATE.FAT&amp;display_string=Audit&amp;VAR:KEY=WBKJELUXOV&amp;VAR:QUERY=RkZfTkVUX0lOQyhBTk4sLTJGWSk=&amp;WINDOW=FIRST_POPUP&amp;HEIGHT=450&amp;WIDTH=450&amp;START_MAXIMIZED=","FALSE&amp;VAR:CALENDAR=FIVEDAY&amp;VAR:SYMBOL=0&amp;VAR:INDEX=0"}</definedName>
    <definedName name="_970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0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0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0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1__FDSAUDITLINK__" localSheetId="0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71__FDSAUDITLINK__" localSheetId="1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71__FDSAUDITLINK__" localSheetId="7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71__FDSAUDITLINK__">{"fdsup://directions/FAT Viewer?action=UPDATE&amp;creator=factset&amp;DYN_ARGS=TRUE&amp;DOC_NAME=FAT:FQL_AUDITING_CLIENT_TEMPLATE.FAT&amp;display_string=Audit&amp;VAR:KEY=SVSXELGFAN&amp;VAR:QUERY=RkZfRUJJVERBX09QRVIoQU5OLC0yRlkp&amp;WINDOW=FIRST_POPUP&amp;HEIGHT=450&amp;WIDTH=450&amp;START_MAXIMI","ZED=FALSE&amp;VAR:CALENDAR=FIVEDAY&amp;VAR:SYMBOL=0&amp;VAR:INDEX=0"}</definedName>
    <definedName name="_972__FDSAUDITLINK__" localSheetId="0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72__FDSAUDITLINK__" localSheetId="1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72__FDSAUDITLINK__" localSheetId="7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72__FDSAUDITLINK__">{"fdsup://directions/FAT Viewer?action=UPDATE&amp;creator=factset&amp;DYN_ARGS=TRUE&amp;DOC_NAME=FAT:FQL_AUDITING_CLIENT_TEMPLATE.FAT&amp;display_string=Audit&amp;VAR:KEY=EJUBSLYLCB&amp;VAR:QUERY=RkZfRUJJVERBX09QRVIoQU5OLC0wRlkp&amp;WINDOW=FIRST_POPUP&amp;HEIGHT=450&amp;WIDTH=450&amp;START_MAXIMI","ZED=FALSE&amp;VAR:CALENDAR=FIVEDAY&amp;VAR:SYMBOL=0&amp;VAR:INDEX=0"}</definedName>
    <definedName name="_973__FDSAUDITLINK__" localSheetId="0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973__FDSAUDITLINK__" localSheetId="1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973__FDSAUDITLINK__" localSheetId="7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973__FDSAUDITLINK__">{"fdsup://Directions/FactSet Auditing Viewer?action=AUDIT_VALUE&amp;DB=129&amp;ID1=611776&amp;VALUEID=01001&amp;SDATE=2007&amp;PERIODTYPE=ANN_STD&amp;SCFT=3&amp;window=popup_no_bar&amp;width=385&amp;height=120&amp;START_MAXIMIZED=FALSE&amp;creator=factset&amp;display_string=Audit"}</definedName>
    <definedName name="_974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4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4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4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5__FDSAUDITLINK__" localSheetId="0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5__FDSAUDITLINK__" localSheetId="1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5__FDSAUDITLINK__" localSheetId="7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5__FDSAUDITLINK__">{"fdsup://directions/FAT Viewer?action=UPDATE&amp;creator=factset&amp;DYN_ARGS=TRUE&amp;DOC_NAME=FAT:FQL_AUDITING_CLIENT_TEMPLATE.FAT&amp;display_string=Audit&amp;VAR:KEY=EFENWJAPWZ&amp;VAR:QUERY=RkZfTkVUX0lOQyhBTk4sLTJGWSk=&amp;WINDOW=FIRST_POPUP&amp;HEIGHT=450&amp;WIDTH=450&amp;START_MAXIMIZED=","FALSE&amp;VAR:CALENDAR=FIVEDAY&amp;VAR:SYMBOL=0&amp;VAR:INDEX=0"}</definedName>
    <definedName name="_976__FDSAUDITLINK__" localSheetId="0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6__FDSAUDITLINK__" localSheetId="1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6__FDSAUDITLINK__" localSheetId="7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6__FDSAUDITLINK__">{"fdsup://directions/FAT Viewer?action=UPDATE&amp;creator=factset&amp;DYN_ARGS=TRUE&amp;DOC_NAME=FAT:FQL_AUDITING_CLIENT_TEMPLATE.FAT&amp;display_string=Audit&amp;VAR:KEY=OHCTOPUZKL&amp;VAR:QUERY=RkZfTkVUX0lOQyhBTk4sLTBGWSk=&amp;WINDOW=FIRST_POPUP&amp;HEIGHT=450&amp;WIDTH=450&amp;START_MAXIMIZED=","FALSE&amp;VAR:CALENDAR=FIVEDAY&amp;VAR:SYMBOL=0&amp;VAR:INDEX=0"}</definedName>
    <definedName name="_977__FDSAUDITLINK__" localSheetId="0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977__FDSAUDITLINK__" localSheetId="1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977__FDSAUDITLINK__" localSheetId="7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977__FDSAUDITLINK__">{"fdsup://directions/FAT Viewer?action=UPDATE&amp;creator=factset&amp;DYN_ARGS=TRUE&amp;DOC_NAME=FAT:FQL_AUDITING_CLIENT_TEMPLATE.FAT&amp;display_string=Audit&amp;VAR:KEY=JIPIFONCJO&amp;VAR:QUERY=RkZfTkVUX0lOQyhBTk4sLTJGWSk=&amp;WINDOW=FIRST_POPUP&amp;HEIGHT=450&amp;WIDTH=450&amp;START_MAXIMIZED=","FALSE&amp;VAR:CALENDAR=FIVEDAY&amp;VAR:SYMBOL=616169&amp;VAR:INDEX=0"}</definedName>
    <definedName name="_978__FDSAUDITLINK__" localSheetId="0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978__FDSAUDITLINK__" localSheetId="1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978__FDSAUDITLINK__" localSheetId="7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978__FDSAUDITLINK__">{"fdsup://directions/FAT Viewer?action=UPDATE&amp;creator=factset&amp;DYN_ARGS=TRUE&amp;DOC_NAME=FAT:FQL_AUDITING_CLIENT_TEMPLATE.FAT&amp;display_string=Audit&amp;VAR:KEY=XYDQJUHKTA&amp;VAR:QUERY=RkZfTkVUX0lOQyhBTk4sLTNGWSk=&amp;WINDOW=FIRST_POPUP&amp;HEIGHT=450&amp;WIDTH=450&amp;START_MAXIMIZED=","FALSE&amp;VAR:CALENDAR=FIVEDAY&amp;VAR:SYMBOL=604199&amp;VAR:INDEX=0"}</definedName>
    <definedName name="_979__FDSAUDITLINK__" localSheetId="0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979__FDSAUDITLINK__" localSheetId="1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979__FDSAUDITLINK__" localSheetId="7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979__FDSAUDITLINK__">{"fdsup://directions/FAT Viewer?action=UPDATE&amp;creator=factset&amp;DYN_ARGS=TRUE&amp;DOC_NAME=FAT:FQL_AUDITING_CLIENT_TEMPLATE.FAT&amp;display_string=Audit&amp;VAR:KEY=RGZGRQTYHC&amp;VAR:QUERY=RkZfRUJJVERBX09QRVIoQU5OLC0wRlkp&amp;WINDOW=FIRST_POPUP&amp;HEIGHT=450&amp;WIDTH=450&amp;START_MAXIMI","ZED=FALSE&amp;VAR:CALENDAR=FIVEDAY&amp;VAR:SYMBOL=604199&amp;VAR:INDEX=0"}</definedName>
    <definedName name="_97BAMBANG_17_17_10_1" localSheetId="0">#REF!</definedName>
    <definedName name="_97BAMBANG_17_17_10_1" localSheetId="1">#REF!</definedName>
    <definedName name="_97BAMBANG_17_17_10_1">#REF!</definedName>
    <definedName name="_97Excel_BuiltIn_Print_Area_2_1_2" localSheetId="0">#REF!</definedName>
    <definedName name="_97Excel_BuiltIn_Print_Area_2_1_2" localSheetId="1">#REF!</definedName>
    <definedName name="_97Excel_BuiltIn_Print_Area_2_1_2">#REF!</definedName>
    <definedName name="_98__123Graph_BCHART_9" localSheetId="0" hidden="1">#REF!</definedName>
    <definedName name="_98__123Graph_BCHART_9" hidden="1">#REF!</definedName>
    <definedName name="_98__FDSAUDITLINK__" localSheetId="0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98__FDSAUDITLINK__" localSheetId="1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98__FDSAUDITLINK__" localSheetId="7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98__FDSAUDITLINK__">{"fdsup://directions/FAT Viewer?action=UPDATE&amp;creator=factset&amp;DYN_ARGS=TRUE&amp;DOC_NAME=FAT:FQL_AUDITING_CLIENT_TEMPLATE.FAT&amp;display_string=Audit&amp;VAR:KEY=YDABIFMXKR&amp;VAR:QUERY=RkZfRUJJVF9PUEVSKEFOTiwtMUZZKQ==&amp;WINDOW=FIRST_POPUP&amp;HEIGHT=450&amp;WIDTH=450&amp;START_MAXIMI","ZED=FALSE&amp;VAR:CALENDAR=FIVEDAY&amp;VAR:SYMBOL=0&amp;VAR:INDEX=0"}</definedName>
    <definedName name="_980__FDSAUDITLINK__" localSheetId="0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980__FDSAUDITLINK__" localSheetId="1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980__FDSAUDITLINK__" localSheetId="7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980__FDSAUDITLINK__">{"fdsup://Directions/FactSet Auditing Viewer?action=AUDIT_VALUE&amp;DB=129&amp;ID1=604199&amp;VALUEID=01001&amp;SDATE=2009&amp;PERIODTYPE=ANN_STD&amp;SCFT=3&amp;window=popup_no_bar&amp;width=385&amp;height=120&amp;START_MAXIMIZED=FALSE&amp;creator=factset&amp;display_string=Audit"}</definedName>
    <definedName name="_981__FDSAUDITLINK__" localSheetId="0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981__FDSAUDITLINK__" localSheetId="1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981__FDSAUDITLINK__" localSheetId="7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981__FDSAUDITLINK__">{"fdsup://Directions/FactSet Auditing Viewer?action=AUDIT_VALUE&amp;DB=129&amp;ID1=604199&amp;VALUEID=03426&amp;SDATE=2010&amp;PERIODTYPE=ANN_STD&amp;SCFT=3&amp;window=popup_no_bar&amp;width=385&amp;height=120&amp;START_MAXIMIZED=FALSE&amp;creator=factset&amp;display_string=Audit"}</definedName>
    <definedName name="_982__FDSAUDITLINK__" localSheetId="0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982__FDSAUDITLINK__" localSheetId="1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982__FDSAUDITLINK__" localSheetId="7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982__FDSAUDITLINK__">{"fdsup://Directions/FactSet Auditing Viewer?action=AUDIT_VALUE&amp;DB=129&amp;ID1=604199&amp;VALUEID=02001&amp;SDATE=2010&amp;PERIODTYPE=ANN_STD&amp;SCFT=3&amp;window=popup_no_bar&amp;width=385&amp;height=120&amp;START_MAXIMIZED=FALSE&amp;creator=factset&amp;display_string=Audit"}</definedName>
    <definedName name="_984__FDSAUDITLINK__" localSheetId="0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984__FDSAUDITLINK__" localSheetId="1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984__FDSAUDITLINK__" localSheetId="7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984__FDSAUDITLINK__">{"fdsup://Directions/FactSet Auditing Viewer?action=AUDIT_VALUE&amp;DB=129&amp;ID1=616169&amp;VALUEID=01250&amp;SDATE=2006&amp;PERIODTYPE=ANN_STD&amp;SCFT=3&amp;window=popup_no_bar&amp;width=385&amp;height=120&amp;START_MAXIMIZED=FALSE&amp;creator=factset&amp;display_string=Audit"}</definedName>
    <definedName name="_986__FDSAUDITLINK__" localSheetId="0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86__FDSAUDITLINK__" localSheetId="1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86__FDSAUDITLINK__" localSheetId="7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86__FDSAUDITLINK__">{"fdsup://directions/FAT Viewer?action=UPDATE&amp;creator=factset&amp;DYN_ARGS=TRUE&amp;DOC_NAME=FAT:FQL_AUDITING_CLIENT_TEMPLATE.FAT&amp;display_string=Audit&amp;VAR:KEY=FIRQVELKRS&amp;VAR:QUERY=RkZfRUJJVERBX09QRVIoQU5OLC0xRlkp&amp;WINDOW=FIRST_POPUP&amp;HEIGHT=450&amp;WIDTH=450&amp;START_MAXIMI","ZED=FALSE&amp;VAR:CALENDAR=FIVEDAY&amp;VAR:SYMBOL=616169&amp;VAR:INDEX=0"}</definedName>
    <definedName name="_988__FDSAUDITLINK__" localSheetId="0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988__FDSAUDITLINK__" localSheetId="1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988__FDSAUDITLINK__" localSheetId="7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988__FDSAUDITLINK__">{"fdsup://Directions/FactSet Auditing Viewer?action=AUDIT_VALUE&amp;DB=129&amp;ID1=616169&amp;VALUEID=01001&amp;SDATE=2008&amp;PERIODTYPE=ANN_STD&amp;SCFT=3&amp;window=popup_no_bar&amp;width=385&amp;height=120&amp;START_MAXIMIZED=FALSE&amp;creator=factset&amp;display_string=Audit"}</definedName>
    <definedName name="_98BAMBANG_17_17_4_1" localSheetId="0">#REF!</definedName>
    <definedName name="_98BAMBANG_17_17_4_1">#REF!</definedName>
    <definedName name="_98Excel_BuiltIn_Print_Area_2_1_1_1">NA()</definedName>
    <definedName name="_99__FDSAUDITLINK__" localSheetId="0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99__FDSAUDITLINK__" localSheetId="1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99__FDSAUDITLINK__" localSheetId="7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99__FDSAUDITLINK__">{"fdsup://directions/FAT Viewer?action=UPDATE&amp;creator=factset&amp;DYN_ARGS=TRUE&amp;DOC_NAME=FAT:FQL_AUDITING_CLIENT_TEMPLATE.FAT&amp;display_string=Audit&amp;VAR:KEY=WJYLGDIZWN&amp;VAR:QUERY=RkZfRUJJVF9PUEVSKEFOTiwtM0ZZKQ==&amp;WINDOW=FIRST_POPUP&amp;HEIGHT=450&amp;WIDTH=450&amp;START_MAXIMI","ZED=FALSE&amp;VAR:CALENDAR=FIVEDAY&amp;VAR:SYMBOL=0&amp;VAR:INDEX=0"}</definedName>
    <definedName name="_990__FDSAUDITLINK__" localSheetId="0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0__FDSAUDITLINK__" localSheetId="1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0__FDSAUDITLINK__" localSheetId="7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0__FDSAUDITLINK__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1__FDSAUDITLINK__" localSheetId="0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991__FDSAUDITLINK__" localSheetId="1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991__FDSAUDITLINK__" localSheetId="7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991__FDSAUDITLINK__">{"fdsup://directions/FAT Viewer?action=UPDATE&amp;creator=factset&amp;DYN_ARGS=TRUE&amp;DOC_NAME=FAT:FQL_AUDITING_CLIENT_TEMPLATE.FAT&amp;display_string=Audit&amp;VAR:KEY=LWTMBQZWDI&amp;VAR:QUERY=RkZfTkVUX0lOQyhBTk4sLTJGWSk=&amp;WINDOW=FIRST_POPUP&amp;HEIGHT=450&amp;WIDTH=450&amp;START_MAXIMIZED=","FALSE&amp;VAR:CALENDAR=FIVEDAY&amp;VAR:SYMBOL=611776&amp;VAR:INDEX=0"}</definedName>
    <definedName name="_992__FDSAUDITLINK__" localSheetId="0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992__FDSAUDITLINK__" localSheetId="1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992__FDSAUDITLINK__" localSheetId="7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992__FDSAUDITLINK__">{"fdsup://Directions/FactSet Auditing Viewer?action=AUDIT_VALUE&amp;DB=129&amp;ID1=611776&amp;VALUEID=01250&amp;SDATE=2007&amp;PERIODTYPE=ANN_STD&amp;SCFT=3&amp;window=popup_no_bar&amp;width=385&amp;height=120&amp;START_MAXIMIZED=FALSE&amp;creator=factset&amp;display_string=Audit"}</definedName>
    <definedName name="_993__FDSAUDITLINK__" localSheetId="0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993__FDSAUDITLINK__" localSheetId="1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993__FDSAUDITLINK__" localSheetId="7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993__FDSAUDITLINK__">{"fdsup://directions/FAT Viewer?action=UPDATE&amp;creator=factset&amp;DYN_ARGS=TRUE&amp;DOC_NAME=FAT:FQL_AUDITING_CLIENT_TEMPLATE.FAT&amp;display_string=Audit&amp;VAR:KEY=FQTWHCBCFU&amp;VAR:QUERY=RkZfRUJJVERBX09QRVIoQU5OLC0wRlkp&amp;WINDOW=FIRST_POPUP&amp;HEIGHT=450&amp;WIDTH=450&amp;START_MAXIMI","ZED=FALSE&amp;VAR:CALENDAR=FIVEDAY&amp;VAR:SYMBOL=611776&amp;VAR:INDEX=0"}</definedName>
    <definedName name="_994__FDSAUDITLINK__" localSheetId="0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994__FDSAUDITLINK__" localSheetId="1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994__FDSAUDITLINK__" localSheetId="7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994__FDSAUDITLINK__">{"fdsup://Directions/FactSet Auditing Viewer?action=AUDIT_VALUE&amp;DB=129&amp;ID1=611776&amp;VALUEID=01001&amp;SDATE=2009&amp;PERIODTYPE=ANN_STD&amp;SCFT=3&amp;window=popup_no_bar&amp;width=385&amp;height=120&amp;START_MAXIMIZED=FALSE&amp;creator=factset&amp;display_string=Audit"}</definedName>
    <definedName name="_995__FDSAUDITLINK__" localSheetId="0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995__FDSAUDITLINK__" localSheetId="1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995__FDSAUDITLINK__" localSheetId="7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995__FDSAUDITLINK__">{"fdsup://Directions/FactSet Auditing Viewer?action=AUDIT_VALUE&amp;DB=129&amp;ID1=611776&amp;VALUEID=03426&amp;SDATE=2010&amp;PERIODTYPE=ANN_STD&amp;SCFT=3&amp;window=popup_no_bar&amp;width=385&amp;height=120&amp;START_MAXIMIZED=FALSE&amp;creator=factset&amp;display_string=Audit"}</definedName>
    <definedName name="_996__FDSAUDITLINK__" localSheetId="0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6__FDSAUDITLINK__" localSheetId="1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6__FDSAUDITLINK__" localSheetId="7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6__FDSAUDITLINK__">{"fdsup://directions/FAT Viewer?action=UPDATE&amp;creator=factset&amp;DYN_ARGS=TRUE&amp;DOC_NAME=FAT:FQL_AUDITING_CLIENT_TEMPLATE.FAT&amp;display_string=Audit&amp;VAR:KEY=LQDUFWPKNA&amp;VAR:QUERY=RkZfTkVUX0lOQyhBTk4sLTBGWSk=&amp;WINDOW=FIRST_POPUP&amp;HEIGHT=450&amp;WIDTH=450&amp;START_MAXIMIZED=","FALSE&amp;VAR:CALENDAR=FIVEDAY&amp;VAR:SYMBOL=682112&amp;VAR:INDEX=0"}</definedName>
    <definedName name="_997__FDSAUDITLINK__" localSheetId="0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997__FDSAUDITLINK__" localSheetId="1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997__FDSAUDITLINK__" localSheetId="7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997__FDSAUDITLINK__">{"fdsup://Directions/FactSet Auditing Viewer?action=AUDIT_VALUE&amp;DB=129&amp;ID1=682112&amp;VALUEID=01250&amp;SDATE=2009&amp;PERIODTYPE=ANN_STD&amp;SCFT=3&amp;window=popup_no_bar&amp;width=385&amp;height=120&amp;START_MAXIMIZED=FALSE&amp;creator=factset&amp;display_string=Audit"}</definedName>
    <definedName name="_998__FDSAUDITLINK__" localSheetId="0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98__FDSAUDITLINK__" localSheetId="1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98__FDSAUDITLINK__" localSheetId="7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98__FDSAUDITLINK__">{"fdsup://directions/FAT Viewer?action=UPDATE&amp;creator=factset&amp;DYN_ARGS=TRUE&amp;DOC_NAME=FAT:FQL_AUDITING_CLIENT_TEMPLATE.FAT&amp;display_string=Audit&amp;VAR:KEY=PIZODMBMRW&amp;VAR:QUERY=RkZfRUJJVERBX09QRVIoQU5OLC0yRlkp&amp;WINDOW=FIRST_POPUP&amp;HEIGHT=450&amp;WIDTH=450&amp;START_MAXIMI","ZED=FALSE&amp;VAR:CALENDAR=FIVEDAY&amp;VAR:SYMBOL=682112&amp;VAR:INDEX=0"}</definedName>
    <definedName name="_999__FDSAUDITLINK__" localSheetId="0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999__FDSAUDITLINK__" localSheetId="1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999__FDSAUDITLINK__" localSheetId="7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999__FDSAUDITLINK__">{"fdsup://Directions/FactSet Auditing Viewer?action=AUDIT_VALUE&amp;DB=129&amp;ID1=682112&amp;VALUEID=01001&amp;SDATE=2007&amp;PERIODTYPE=ANN_STD&amp;SCFT=3&amp;window=popup_no_bar&amp;width=385&amp;height=120&amp;START_MAXIMIZED=FALSE&amp;creator=factset&amp;display_string=Audit"}</definedName>
    <definedName name="_99BAMBANG_17_4_1">NA()</definedName>
    <definedName name="_99Excel_BuiltIn_Print_Area_2_1_1_1_1" localSheetId="0">#REF!</definedName>
    <definedName name="_99Excel_BuiltIn_Print_Area_2_1_1_1_1" localSheetId="1">#REF!</definedName>
    <definedName name="_99Excel_BuiltIn_Print_Area_2_1_1_1_1">#REF!</definedName>
    <definedName name="_9AAA_8_1">NA()</definedName>
    <definedName name="_9Excel_BuiltIn_Print_Area_6_1" localSheetId="0">#REF!</definedName>
    <definedName name="_9Excel_BuiltIn_Print_Area_6_1" localSheetId="1">#REF!</definedName>
    <definedName name="_9Excel_BuiltIn_Print_Area_6_1">#REF!</definedName>
    <definedName name="_9MAÕ_HAØNG" localSheetId="0">#REF!</definedName>
    <definedName name="_9MAÕ_HAØNG">#REF!</definedName>
    <definedName name="_9MAÕ_SOÁ_THUEÁ" localSheetId="0">#REF!</definedName>
    <definedName name="_9MAÕ_SOÁ_THUEÁ">#REF!</definedName>
    <definedName name="_9SOÁ_CTÖØ" localSheetId="0">#REF!</definedName>
    <definedName name="_9SOÁ_CTÖØ">#REF!</definedName>
    <definedName name="_9THAØNH_TIEÀN" localSheetId="0">#REF!</definedName>
    <definedName name="_9THAØNH_TIEÀN">#REF!</definedName>
    <definedName name="_a" localSheetId="0" hidden="1">#REF!</definedName>
    <definedName name="_a" hidden="1">#REF!</definedName>
    <definedName name="_a_1" localSheetId="0">#REF!</definedName>
    <definedName name="_a_1">#REF!</definedName>
    <definedName name="_a_11" localSheetId="0">#REF!</definedName>
    <definedName name="_a_11">#REF!</definedName>
    <definedName name="_a_12" localSheetId="0">#REF!</definedName>
    <definedName name="_a_12">#REF!</definedName>
    <definedName name="_a_13" localSheetId="0">#REF!</definedName>
    <definedName name="_a_13">#REF!</definedName>
    <definedName name="_a_14" localSheetId="0">#REF!</definedName>
    <definedName name="_a_14">#REF!</definedName>
    <definedName name="_a_15" localSheetId="0">#REF!</definedName>
    <definedName name="_a_15">#REF!</definedName>
    <definedName name="_a_16" localSheetId="0">#REF!</definedName>
    <definedName name="_a_16">#REF!</definedName>
    <definedName name="_a_17" localSheetId="0">#REF!</definedName>
    <definedName name="_a_17">#REF!</definedName>
    <definedName name="_a_18" localSheetId="0">#REF!</definedName>
    <definedName name="_a_18">#REF!</definedName>
    <definedName name="_a_19" localSheetId="0">#REF!</definedName>
    <definedName name="_a_19">#REF!</definedName>
    <definedName name="_a_2" localSheetId="0">#REF!</definedName>
    <definedName name="_a_2">#REF!</definedName>
    <definedName name="_a_20" localSheetId="0">#REF!</definedName>
    <definedName name="_a_20">#REF!</definedName>
    <definedName name="_a_21" localSheetId="0">#REF!</definedName>
    <definedName name="_a_21">#REF!</definedName>
    <definedName name="_a_22" localSheetId="0">#REF!</definedName>
    <definedName name="_a_22">#REF!</definedName>
    <definedName name="_a_23" localSheetId="0">#REF!</definedName>
    <definedName name="_a_23">#REF!</definedName>
    <definedName name="_a_24" localSheetId="0">#REF!</definedName>
    <definedName name="_a_24">#REF!</definedName>
    <definedName name="_a_25" localSheetId="0">#REF!</definedName>
    <definedName name="_a_25">#REF!</definedName>
    <definedName name="_a_26" localSheetId="0">#REF!</definedName>
    <definedName name="_a_26">#REF!</definedName>
    <definedName name="_a_27" localSheetId="0">#REF!</definedName>
    <definedName name="_a_27">#REF!</definedName>
    <definedName name="_a_28" localSheetId="0">#REF!</definedName>
    <definedName name="_a_28">#REF!</definedName>
    <definedName name="_a_29" localSheetId="0">#REF!</definedName>
    <definedName name="_a_29">#REF!</definedName>
    <definedName name="_a_3" localSheetId="0">#REF!</definedName>
    <definedName name="_a_3">#REF!</definedName>
    <definedName name="_a_30" localSheetId="0">#REF!</definedName>
    <definedName name="_a_30">#REF!</definedName>
    <definedName name="_a_31" localSheetId="0">#REF!</definedName>
    <definedName name="_a_31">#REF!</definedName>
    <definedName name="_a_32" localSheetId="0">#REF!</definedName>
    <definedName name="_a_32">#REF!</definedName>
    <definedName name="_a_33" localSheetId="0">#REF!</definedName>
    <definedName name="_a_33">#REF!</definedName>
    <definedName name="_a_34" localSheetId="0">#REF!</definedName>
    <definedName name="_a_34">#REF!</definedName>
    <definedName name="_a_35" localSheetId="0">#REF!</definedName>
    <definedName name="_a_35">#REF!</definedName>
    <definedName name="_a_38" localSheetId="0">#REF!</definedName>
    <definedName name="_a_38">#REF!</definedName>
    <definedName name="_a_39" localSheetId="0">#REF!</definedName>
    <definedName name="_a_39">#REF!</definedName>
    <definedName name="_a_4" localSheetId="0">#REF!</definedName>
    <definedName name="_a_4">#REF!</definedName>
    <definedName name="_a_40" localSheetId="0">#REF!</definedName>
    <definedName name="_a_40">#REF!</definedName>
    <definedName name="_a_41" localSheetId="0">#REF!</definedName>
    <definedName name="_a_41">#REF!</definedName>
    <definedName name="_a_42" localSheetId="0">#REF!</definedName>
    <definedName name="_a_42">#REF!</definedName>
    <definedName name="_a_43" localSheetId="0">#REF!</definedName>
    <definedName name="_a_43">#REF!</definedName>
    <definedName name="_a_44" localSheetId="0">#REF!</definedName>
    <definedName name="_a_44">#REF!</definedName>
    <definedName name="_a_45" localSheetId="0">#REF!</definedName>
    <definedName name="_a_45">#REF!</definedName>
    <definedName name="_a_46" localSheetId="0">#REF!</definedName>
    <definedName name="_a_46">#REF!</definedName>
    <definedName name="_a_47" localSheetId="0">#REF!</definedName>
    <definedName name="_a_47">#REF!</definedName>
    <definedName name="_a_48" localSheetId="0">#REF!</definedName>
    <definedName name="_a_48">#REF!</definedName>
    <definedName name="_a_49" localSheetId="0">#REF!</definedName>
    <definedName name="_a_49">#REF!</definedName>
    <definedName name="_a_5" localSheetId="0">#REF!</definedName>
    <definedName name="_a_5">#REF!</definedName>
    <definedName name="_a_50" localSheetId="0">#REF!</definedName>
    <definedName name="_a_50">#REF!</definedName>
    <definedName name="_a_51" localSheetId="0">#REF!</definedName>
    <definedName name="_a_51">#REF!</definedName>
    <definedName name="_a_52" localSheetId="0">#REF!</definedName>
    <definedName name="_a_52">#REF!</definedName>
    <definedName name="_a_53" localSheetId="0">#REF!</definedName>
    <definedName name="_a_53">#REF!</definedName>
    <definedName name="_a_54" localSheetId="0">#REF!</definedName>
    <definedName name="_a_54">#REF!</definedName>
    <definedName name="_a_55" localSheetId="0">#REF!</definedName>
    <definedName name="_a_55">#REF!</definedName>
    <definedName name="_a_56" localSheetId="0">#REF!</definedName>
    <definedName name="_a_56">#REF!</definedName>
    <definedName name="_a_57" localSheetId="0">#REF!</definedName>
    <definedName name="_a_57">#REF!</definedName>
    <definedName name="_a_58" localSheetId="0">#REF!</definedName>
    <definedName name="_a_58">#REF!</definedName>
    <definedName name="_a_59" localSheetId="0">#REF!</definedName>
    <definedName name="_a_59">#REF!</definedName>
    <definedName name="_a_6" localSheetId="0">#REF!</definedName>
    <definedName name="_a_6">#REF!</definedName>
    <definedName name="_a_60" localSheetId="0">#REF!</definedName>
    <definedName name="_a_60">#REF!</definedName>
    <definedName name="_a_61" localSheetId="0">#REF!</definedName>
    <definedName name="_a_61">#REF!</definedName>
    <definedName name="_a_62" localSheetId="0">#REF!</definedName>
    <definedName name="_a_62">#REF!</definedName>
    <definedName name="_a_63" localSheetId="0">#REF!</definedName>
    <definedName name="_a_63">#REF!</definedName>
    <definedName name="_a_64" localSheetId="0">#REF!</definedName>
    <definedName name="_a_64">#REF!</definedName>
    <definedName name="_a_65" localSheetId="0">#REF!</definedName>
    <definedName name="_a_65">#REF!</definedName>
    <definedName name="_a_66" localSheetId="0">#REF!</definedName>
    <definedName name="_a_66">#REF!</definedName>
    <definedName name="_a_7" localSheetId="0">#REF!</definedName>
    <definedName name="_a_7">#REF!</definedName>
    <definedName name="_a_8" localSheetId="0">#REF!</definedName>
    <definedName name="_a_8">#REF!</definedName>
    <definedName name="_a_9" localSheetId="0">#REF!</definedName>
    <definedName name="_a_9">#REF!</definedName>
    <definedName name="_a0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0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0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0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" localSheetId="0" hidden="1">{#N/A,#N/A,FALSE,"sum";#N/A,#N/A,FALSE,"MARTV";#N/A,#N/A,FALSE,"APRTV"}</definedName>
    <definedName name="_a1" localSheetId="1" hidden="1">{#N/A,#N/A,FALSE,"sum";#N/A,#N/A,FALSE,"MARTV";#N/A,#N/A,FALSE,"APRTV"}</definedName>
    <definedName name="_a1" localSheetId="7" hidden="1">{#N/A,#N/A,FALSE,"sum";#N/A,#N/A,FALSE,"MARTV";#N/A,#N/A,FALSE,"APRTV"}</definedName>
    <definedName name="_a1" hidden="1">{#N/A,#N/A,FALSE,"sum";#N/A,#N/A,FALSE,"MARTV";#N/A,#N/A,FALSE,"APRTV"}</definedName>
    <definedName name="_a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0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1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3" localSheetId="0" hidden="1">{"'Sheet1'!$L$16"}</definedName>
    <definedName name="_a123" localSheetId="1" hidden="1">{"'Sheet1'!$L$16"}</definedName>
    <definedName name="_a123" localSheetId="7" hidden="1">{"'Sheet1'!$L$16"}</definedName>
    <definedName name="_a123" hidden="1">{"'Sheet1'!$L$16"}</definedName>
    <definedName name="_a12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28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8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8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8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9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9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9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29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3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3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3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3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31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1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1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2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2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2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2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3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3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3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3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4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4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4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4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5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5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5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5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6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6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6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6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7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7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7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8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8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8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8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9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9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9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39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40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0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0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1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1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1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2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2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2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2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3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3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3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3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4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4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4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4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5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5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5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5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6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6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6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6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7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7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7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8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8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8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8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9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9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9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49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15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5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5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5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15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2000">#REF!</definedName>
    <definedName name="_a15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5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191000">#REF!</definedName>
    <definedName name="_A19999" localSheetId="0">#REF!</definedName>
    <definedName name="_A19999" localSheetId="1">#REF!</definedName>
    <definedName name="_A19999">#REF!</definedName>
    <definedName name="_A2" localSheetId="0">#REF!</definedName>
    <definedName name="_A2" localSheetId="1">#REF!</definedName>
    <definedName name="_A2">#REF!</definedName>
    <definedName name="_a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0000" localSheetId="0">#REF!</definedName>
    <definedName name="_A20000" localSheetId="1">#REF!</definedName>
    <definedName name="_A20000">#REF!</definedName>
    <definedName name="_a2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2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2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2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2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2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" localSheetId="0">#REF!</definedName>
    <definedName name="_A3" localSheetId="1">#REF!</definedName>
    <definedName name="_A3">#REF!</definedName>
    <definedName name="_a3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5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5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5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5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6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6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6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6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a3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3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" localSheetId="0">#REF!</definedName>
    <definedName name="_A4" localSheetId="1">#REF!</definedName>
    <definedName name="_A4">#REF!</definedName>
    <definedName name="_a4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48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8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8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8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9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9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9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49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" localSheetId="0">#REF!</definedName>
    <definedName name="_A5" localSheetId="1">#REF!</definedName>
    <definedName name="_A5">#REF!</definedName>
    <definedName name="_a5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2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2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2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2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4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4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4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4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5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5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5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5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6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6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6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6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7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7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7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8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8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8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8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9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9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9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59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2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2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2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2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4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4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4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4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5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5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5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5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5700">#N/A</definedName>
    <definedName name="_A65800">#N/A</definedName>
    <definedName name="_a66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6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6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6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66000">#N/A</definedName>
    <definedName name="_a6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7000">#N/A</definedName>
    <definedName name="_a6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8000">#N/A</definedName>
    <definedName name="_a6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6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á7" localSheetId="0">{"TAG1AGMS",#N/A,FALSE,"TAG 1A"}</definedName>
    <definedName name="_á7" localSheetId="1">{"TAG1AGMS",#N/A,FALSE,"TAG 1A"}</definedName>
    <definedName name="_á7" localSheetId="7">{"TAG1AGMS",#N/A,FALSE,"TAG 1A"}</definedName>
    <definedName name="_á7">{"TAG1AGMS",#N/A,FALSE,"TAG 1A"}</definedName>
    <definedName name="_a7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0000">#N/A</definedName>
    <definedName name="_a7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5000">#N/A</definedName>
    <definedName name="_a7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7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5000">#N/A</definedName>
    <definedName name="_a8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8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9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a1" localSheetId="0">{#N/A,#N/A,TRUE,"Old - New P&amp;L";#N/A,#N/A,TRUE,"EBIT MMO - Total";#N/A,#N/A,TRUE,"MMO NE, CEE, ASIA, CAR";#N/A,#N/A,TRUE,"MMO LAT, MEA, AFR";#N/A,#N/A,TRUE,"NP growth";#N/A,#N/A,TRUE,"ER impact"}</definedName>
    <definedName name="_aa1" localSheetId="1">{#N/A,#N/A,TRUE,"Old - New P&amp;L";#N/A,#N/A,TRUE,"EBIT MMO - Total";#N/A,#N/A,TRUE,"MMO NE, CEE, ASIA, CAR";#N/A,#N/A,TRUE,"MMO LAT, MEA, AFR";#N/A,#N/A,TRUE,"NP growth";#N/A,#N/A,TRUE,"ER impact"}</definedName>
    <definedName name="_aa1" localSheetId="7">{#N/A,#N/A,TRUE,"Old - New P&amp;L";#N/A,#N/A,TRUE,"EBIT MMO - Total";#N/A,#N/A,TRUE,"MMO NE, CEE, ASIA, CAR";#N/A,#N/A,TRUE,"MMO LAT, MEA, AFR";#N/A,#N/A,TRUE,"NP growth";#N/A,#N/A,TRUE,"ER impact"}</definedName>
    <definedName name="_aa1">{#N/A,#N/A,TRUE,"Old - New P&amp;L";#N/A,#N/A,TRUE,"EBIT MMO - Total";#N/A,#N/A,TRUE,"MMO NE, CEE, ASIA, CAR";#N/A,#N/A,TRUE,"MMO LAT, MEA, AFR";#N/A,#N/A,TRUE,"NP growth";#N/A,#N/A,TRUE,"ER impact"}</definedName>
    <definedName name="_aa2" localSheetId="0">{#N/A,#N/A,TRUE,"Old - New P&amp;L";#N/A,#N/A,TRUE,"EBIT MMO - Total";#N/A,#N/A,TRUE,"MMO NE, CEE, ASIA, CAR";#N/A,#N/A,TRUE,"MMO LAT, MEA, AFR";#N/A,#N/A,TRUE,"NP growth";#N/A,#N/A,TRUE,"ER impact"}</definedName>
    <definedName name="_aa2" localSheetId="1">{#N/A,#N/A,TRUE,"Old - New P&amp;L";#N/A,#N/A,TRUE,"EBIT MMO - Total";#N/A,#N/A,TRUE,"MMO NE, CEE, ASIA, CAR";#N/A,#N/A,TRUE,"MMO LAT, MEA, AFR";#N/A,#N/A,TRUE,"NP growth";#N/A,#N/A,TRUE,"ER impact"}</definedName>
    <definedName name="_aa2" localSheetId="7">{#N/A,#N/A,TRUE,"Old - New P&amp;L";#N/A,#N/A,TRUE,"EBIT MMO - Total";#N/A,#N/A,TRUE,"MMO NE, CEE, ASIA, CAR";#N/A,#N/A,TRUE,"MMO LAT, MEA, AFR";#N/A,#N/A,TRUE,"NP growth";#N/A,#N/A,TRUE,"ER impact"}</definedName>
    <definedName name="_aa2">{#N/A,#N/A,TRUE,"Old - New P&amp;L";#N/A,#N/A,TRUE,"EBIT MMO - Total";#N/A,#N/A,TRUE,"MMO NE, CEE, ASIA, CAR";#N/A,#N/A,TRUE,"MMO LAT, MEA, AFR";#N/A,#N/A,TRUE,"NP growth";#N/A,#N/A,TRUE,"ER impact"}</definedName>
    <definedName name="_aa22" localSheetId="0">{"Tages_D",#N/A,FALSE,"Tagesbericht";"Tages_PL",#N/A,FALSE,"Tagesbericht"}</definedName>
    <definedName name="_aa22" localSheetId="1">{"Tages_D",#N/A,FALSE,"Tagesbericht";"Tages_PL",#N/A,FALSE,"Tagesbericht"}</definedName>
    <definedName name="_aa22" localSheetId="7">{"Tages_D",#N/A,FALSE,"Tagesbericht";"Tages_PL",#N/A,FALSE,"Tagesbericht"}</definedName>
    <definedName name="_aa22">{"Tages_D",#N/A,FALSE,"Tagesbericht";"Tages_PL",#N/A,FALSE,"Tagesbericht"}</definedName>
    <definedName name="_aam822" localSheetId="0">#REF!</definedName>
    <definedName name="_aam822" localSheetId="1">#REF!</definedName>
    <definedName name="_aam822">#REF!</definedName>
    <definedName name="_abb91" localSheetId="0">#REF!</definedName>
    <definedName name="_abb91">#REF!</definedName>
    <definedName name="_abc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bc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C2000">#REF!</definedName>
    <definedName name="_ACHART_10" localSheetId="0">#REF!</definedName>
    <definedName name="_ACHART_10" localSheetId="1">#REF!</definedName>
    <definedName name="_ACHART_10">#REF!</definedName>
    <definedName name="_ACHART_12" localSheetId="0">#REF!</definedName>
    <definedName name="_ACHART_12">#REF!</definedName>
    <definedName name="_AD68045" localSheetId="0">#REF!</definedName>
    <definedName name="_AD68045">#REF!</definedName>
    <definedName name="_ada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da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da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da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_ada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a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DS7" localSheetId="0">#REF!</definedName>
    <definedName name="_ADS7" localSheetId="1">#REF!</definedName>
    <definedName name="_ADS7">#REF!</definedName>
    <definedName name="_agt03" localSheetId="0">#REF!</definedName>
    <definedName name="_agt03">#REF!</definedName>
    <definedName name="_all1" localSheetId="0">#REF!</definedName>
    <definedName name="_all1">#REF!</definedName>
    <definedName name="_apr04" localSheetId="0">#REF!</definedName>
    <definedName name="_apr04">#REF!</definedName>
    <definedName name="_AQU2" localSheetId="0">#REF!</definedName>
    <definedName name="_AQU2">#REF!</definedName>
    <definedName name="_art25" localSheetId="0">#REF!</definedName>
    <definedName name="_art25" localSheetId="1">#REF!</definedName>
    <definedName name="_art25">#REF!</definedName>
    <definedName name="_As1" localSheetId="0">#REF!</definedName>
    <definedName name="_As1">#REF!</definedName>
    <definedName name="_asd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sd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sd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sd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AST1" localSheetId="0">#REF!</definedName>
    <definedName name="_AST1" localSheetId="1">#REF!</definedName>
    <definedName name="_AST1">#REF!</definedName>
    <definedName name="_AST2" localSheetId="0">#REF!</definedName>
    <definedName name="_AST2" localSheetId="1">#REF!</definedName>
    <definedName name="_AST2">#REF!</definedName>
    <definedName name="_ate65" localSheetId="0">#REF!</definedName>
    <definedName name="_ate65">#REF!</definedName>
    <definedName name="_atn1" localSheetId="0">#REF!</definedName>
    <definedName name="_atn1">#REF!</definedName>
    <definedName name="_atn10" localSheetId="0">#REF!</definedName>
    <definedName name="_atn10">#REF!</definedName>
    <definedName name="_atn2" localSheetId="0">#REF!</definedName>
    <definedName name="_atn2">#REF!</definedName>
    <definedName name="_atn3" localSheetId="0">#REF!</definedName>
    <definedName name="_atn3">#REF!</definedName>
    <definedName name="_atn4" localSheetId="0">#REF!</definedName>
    <definedName name="_atn4">#REF!</definedName>
    <definedName name="_atn5" localSheetId="0">#REF!</definedName>
    <definedName name="_atn5">#REF!</definedName>
    <definedName name="_atn6" localSheetId="0">#REF!</definedName>
    <definedName name="_atn6">#REF!</definedName>
    <definedName name="_atn7" localSheetId="0">#REF!</definedName>
    <definedName name="_atn7">#REF!</definedName>
    <definedName name="_atn8" localSheetId="0">#REF!</definedName>
    <definedName name="_atn8">#REF!</definedName>
    <definedName name="_atn9" localSheetId="0">#REF!</definedName>
    <definedName name="_atn9">#REF!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az1" localSheetId="0">#N/A</definedName>
    <definedName name="_az1" localSheetId="1">#N/A</definedName>
    <definedName name="_az1">#REF!</definedName>
    <definedName name="_AZ2" localSheetId="0">#N/A</definedName>
    <definedName name="_AZ2" localSheetId="1">#N/A</definedName>
    <definedName name="_AZ2">#REF!</definedName>
    <definedName name="_b1" localSheetId="0">{"'Sheet1'!$L$16"}</definedName>
    <definedName name="_b1" localSheetId="1">{"'Sheet1'!$L$16"}</definedName>
    <definedName name="_b1" localSheetId="7">{"'Sheet1'!$L$16"}</definedName>
    <definedName name="_b1">{"'Sheet1'!$L$16"}</definedName>
    <definedName name="_B100">#REF!</definedName>
    <definedName name="_b18" localSheetId="0">{"Tages_D",#N/A,FALSE,"Tagesbericht";"Tages_PL",#N/A,FALSE,"Tagesbericht"}</definedName>
    <definedName name="_b18" localSheetId="1">{"Tages_D",#N/A,FALSE,"Tagesbericht";"Tages_PL",#N/A,FALSE,"Tagesbericht"}</definedName>
    <definedName name="_b18" localSheetId="7">{"Tages_D",#N/A,FALSE,"Tagesbericht";"Tages_PL",#N/A,FALSE,"Tagesbericht"}</definedName>
    <definedName name="_b18">{"Tages_D",#N/A,FALSE,"Tagesbericht";"Tages_PL",#N/A,FALSE,"Tagesbericht"}</definedName>
    <definedName name="_b19" localSheetId="0">{"Tages_D",#N/A,FALSE,"Tagesbericht";"Tages_PL",#N/A,FALSE,"Tagesbericht"}</definedName>
    <definedName name="_b19" localSheetId="1">{"Tages_D",#N/A,FALSE,"Tagesbericht";"Tages_PL",#N/A,FALSE,"Tagesbericht"}</definedName>
    <definedName name="_b19" localSheetId="7">{"Tages_D",#N/A,FALSE,"Tagesbericht";"Tages_PL",#N/A,FALSE,"Tagesbericht"}</definedName>
    <definedName name="_b19">{"Tages_D",#N/A,FALSE,"Tagesbericht";"Tages_PL",#N/A,FALSE,"Tagesbericht"}</definedName>
    <definedName name="_b3" localSheetId="0">{"'Sheet1'!$L$16"}</definedName>
    <definedName name="_b3" localSheetId="1">{"'Sheet1'!$L$16"}</definedName>
    <definedName name="_b3" localSheetId="7">{"'Sheet1'!$L$16"}</definedName>
    <definedName name="_b3">{"'Sheet1'!$L$16"}</definedName>
    <definedName name="_BAC1">#REF!</definedName>
    <definedName name="_BAC2" localSheetId="0">#REF!</definedName>
    <definedName name="_BAC2">#REF!</definedName>
    <definedName name="_BAC3" localSheetId="0">#REF!</definedName>
    <definedName name="_BAC3">#REF!</definedName>
    <definedName name="_BAC4" localSheetId="0">#REF!</definedName>
    <definedName name="_BAC4">#REF!</definedName>
    <definedName name="_BAC5" localSheetId="0">#REF!</definedName>
    <definedName name="_BAC5">#REF!</definedName>
    <definedName name="_BAC6" localSheetId="0">#REF!</definedName>
    <definedName name="_BAC6">#REF!</definedName>
    <definedName name="_bad12" localSheetId="0">#REF!</definedName>
    <definedName name="_bad12" localSheetId="1">#REF!</definedName>
    <definedName name="_bad12">#REF!</definedName>
    <definedName name="_Bal02" localSheetId="0">#REF!</definedName>
    <definedName name="_Bal02">#REF!</definedName>
    <definedName name="_BBCHART_10" localSheetId="0">#REF!</definedName>
    <definedName name="_BBCHART_10">#REF!</definedName>
    <definedName name="_BCHART_10" localSheetId="0">#REF!</definedName>
    <definedName name="_BCHART_10">#REF!</definedName>
    <definedName name="_bdm.488D556FE8DC4A06AC69904170803EFD.edm" localSheetId="0">#REF!</definedName>
    <definedName name="_bdm.488D556FE8DC4A06AC69904170803EFD.edm">#REF!</definedName>
    <definedName name="_bdm.8AB2C6DEA2EE483D91A1CC9EC5AE5795.edm" localSheetId="0">#REF!</definedName>
    <definedName name="_bdm.8AB2C6DEA2EE483D91A1CC9EC5AE5795.edm">#REF!</definedName>
    <definedName name="_BEL5" localSheetId="0">#REF!</definedName>
    <definedName name="_BEL5" localSheetId="1">#REF!</definedName>
    <definedName name="_BEL5">#REF!</definedName>
    <definedName name="_BG12" localSheetId="0">{"'Sheet1'!$L$16"}</definedName>
    <definedName name="_BG12" localSheetId="1">{"'Sheet1'!$L$16"}</definedName>
    <definedName name="_BG12" localSheetId="7">{"'Sheet1'!$L$16"}</definedName>
    <definedName name="_BG12">{"'Sheet1'!$L$16"}</definedName>
    <definedName name="_BGT1">"#REF!"</definedName>
    <definedName name="_BGT2">"#REF!"</definedName>
    <definedName name="_bht6" localSheetId="0">{"'Sheet1'!$L$16"}</definedName>
    <definedName name="_bht6" localSheetId="1">{"'Sheet1'!$L$16"}</definedName>
    <definedName name="_bht6" localSheetId="7">{"'Sheet1'!$L$16"}</definedName>
    <definedName name="_bht6">{"'Sheet1'!$L$16"}</definedName>
    <definedName name="_BIV2128" localSheetId="0">#REF!</definedName>
    <definedName name="_BIV2128">#REF!</definedName>
    <definedName name="_BIV2933" localSheetId="0">#REF!</definedName>
    <definedName name="_BIV2933">#REF!</definedName>
    <definedName name="_bla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1_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_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_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_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22_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_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_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_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3_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_blank_mtr" localSheetId="0" hidden="1">#REF!</definedName>
    <definedName name="_blank_mtr" localSheetId="1" hidden="1">#REF!</definedName>
    <definedName name="_blank_mtr" hidden="1">#REF!</definedName>
    <definedName name="_Bm2" localSheetId="0">{"'Sheet1'!$L$16"}</definedName>
    <definedName name="_Bm2" localSheetId="1">{"'Sheet1'!$L$16"}</definedName>
    <definedName name="_Bm2" localSheetId="7">{"'Sheet1'!$L$16"}</definedName>
    <definedName name="_Bm2">{"'Sheet1'!$L$16"}</definedName>
    <definedName name="_boi1">#REF!</definedName>
    <definedName name="_boi2" localSheetId="0">#REF!</definedName>
    <definedName name="_boi2">#REF!</definedName>
    <definedName name="_BTM1" localSheetId="0">#REF!</definedName>
    <definedName name="_BTM1" localSheetId="1">#REF!</definedName>
    <definedName name="_BTM1">#REF!</definedName>
    <definedName name="_BTM11" localSheetId="0">#REF!</definedName>
    <definedName name="_BTM11">#REF!</definedName>
    <definedName name="_BTM13" localSheetId="0">#REF!</definedName>
    <definedName name="_BTM13">#REF!</definedName>
    <definedName name="_BTM15" localSheetId="0">#REF!</definedName>
    <definedName name="_BTM15">#REF!</definedName>
    <definedName name="_BTM150" localSheetId="0">#REF!</definedName>
    <definedName name="_BTM150">#REF!</definedName>
    <definedName name="_BTM200" localSheetId="0">#REF!</definedName>
    <definedName name="_BTM200">#REF!</definedName>
    <definedName name="_BTM250" localSheetId="0">#REF!</definedName>
    <definedName name="_BTM250">#REF!</definedName>
    <definedName name="_BTM3" localSheetId="0">#REF!</definedName>
    <definedName name="_BTM3">#REF!</definedName>
    <definedName name="_BTM300" localSheetId="0">#REF!</definedName>
    <definedName name="_BTM300">#REF!</definedName>
    <definedName name="_BTM5" localSheetId="0">#REF!</definedName>
    <definedName name="_BTM5">#REF!</definedName>
    <definedName name="_BTM7" localSheetId="0">#REF!</definedName>
    <definedName name="_BTM7">#REF!</definedName>
    <definedName name="_BTM9" localSheetId="0">#REF!</definedName>
    <definedName name="_BTM9">#REF!</definedName>
    <definedName name="_Builtin0" localSheetId="0">#REF!</definedName>
    <definedName name="_Builtin0">#REF!</definedName>
    <definedName name="_Builtin155" localSheetId="0">#REF!</definedName>
    <definedName name="_Builtin155">#REF!</definedName>
    <definedName name="_c" localSheetId="0">{"Tages_D",#N/A,FALSE,"Tagesbericht";"Tages_PL",#N/A,FALSE,"Tagesbericht"}</definedName>
    <definedName name="_c" localSheetId="1">{"Tages_D",#N/A,FALSE,"Tagesbericht";"Tages_PL",#N/A,FALSE,"Tagesbericht"}</definedName>
    <definedName name="_c" localSheetId="7">{"Tages_D",#N/A,FALSE,"Tagesbericht";"Tages_PL",#N/A,FALSE,"Tagesbericht"}</definedName>
    <definedName name="_c">{"Tages_D",#N/A,FALSE,"Tagesbericht";"Tages_PL",#N/A,FALSE,"Tagesbericht"}</definedName>
    <definedName name="_CAD1">#REF!</definedName>
    <definedName name="_CAD2" localSheetId="0">#REF!</definedName>
    <definedName name="_CAD2" localSheetId="1">#REF!</definedName>
    <definedName name="_CAD2">#REF!</definedName>
    <definedName name="_cao1" localSheetId="0">#REF!</definedName>
    <definedName name="_cao1" localSheetId="1">#REF!</definedName>
    <definedName name="_cao1">#REF!</definedName>
    <definedName name="_cao2" localSheetId="0">#REF!</definedName>
    <definedName name="_cao2">#REF!</definedName>
    <definedName name="_cao3" localSheetId="0">#REF!</definedName>
    <definedName name="_cao3">#REF!</definedName>
    <definedName name="_cao4" localSheetId="0">#REF!</definedName>
    <definedName name="_cao4">#REF!</definedName>
    <definedName name="_cao5" localSheetId="0">#REF!</definedName>
    <definedName name="_cao5">#REF!</definedName>
    <definedName name="_cao6" localSheetId="0">#REF!</definedName>
    <definedName name="_cao6">#REF!</definedName>
    <definedName name="_CAT1">"#N/A"</definedName>
    <definedName name="_CAT2">"#N/A"</definedName>
    <definedName name="_Cau2">#REF!</definedName>
    <definedName name="_CAW1" localSheetId="0">#REF!</definedName>
    <definedName name="_CAW1" localSheetId="1">#REF!</definedName>
    <definedName name="_CAW1">#REF!</definedName>
    <definedName name="_CAW2" localSheetId="0">#REF!</definedName>
    <definedName name="_CAW2" localSheetId="1">#REF!</definedName>
    <definedName name="_CAW2">#REF!</definedName>
    <definedName name="_CAW3" localSheetId="0">#REF!</definedName>
    <definedName name="_CAW3">#REF!</definedName>
    <definedName name="_CAW4" localSheetId="0">#REF!</definedName>
    <definedName name="_CAW4">#REF!</definedName>
    <definedName name="_CAW5" localSheetId="0">#REF!</definedName>
    <definedName name="_CAW5">#REF!</definedName>
    <definedName name="_CAW6" localSheetId="0">#REF!</definedName>
    <definedName name="_CAW6">#REF!</definedName>
    <definedName name="_CAW7" localSheetId="0">#REF!</definedName>
    <definedName name="_CAW7">#REF!</definedName>
    <definedName name="_CAW8" localSheetId="0">#REF!</definedName>
    <definedName name="_CAW8">#REF!</definedName>
    <definedName name="_cc123" localSheetId="0">#REF!</definedName>
    <definedName name="_cc123">#REF!</definedName>
    <definedName name="_ccc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ccc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ccc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ccc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CD2" localSheetId="0">{"'Sheet1'!$L$16"}</definedName>
    <definedName name="_CD2" localSheetId="1">{"'Sheet1'!$L$16"}</definedName>
    <definedName name="_CD2" localSheetId="7">{"'Sheet1'!$L$16"}</definedName>
    <definedName name="_CD2">{"'Sheet1'!$L$16"}</definedName>
    <definedName name="_cf145" localSheetId="0">#REF!</definedName>
    <definedName name="_cf145">#REF!</definedName>
    <definedName name="_CFD1" localSheetId="0">#REF!</definedName>
    <definedName name="_CFD1">#REF!</definedName>
    <definedName name="_CFD2" localSheetId="0">#REF!</definedName>
    <definedName name="_CFD2">#REF!</definedName>
    <definedName name="_CFL1" localSheetId="0">#REF!</definedName>
    <definedName name="_CFL1">#REF!</definedName>
    <definedName name="_CFL2" localSheetId="0">#REF!</definedName>
    <definedName name="_CFL2">#REF!</definedName>
    <definedName name="_CGP1" localSheetId="0">#REF!</definedName>
    <definedName name="_CGP1">#REF!</definedName>
    <definedName name="_CHART_10" localSheetId="0">#REF!</definedName>
    <definedName name="_CHART_10">#REF!</definedName>
    <definedName name="_CHI13661" localSheetId="0">#REF!</definedName>
    <definedName name="_CHI13661">#REF!</definedName>
    <definedName name="_CLA2" localSheetId="0">{#N/A,#N/A,FALSE,"Sheet1"}</definedName>
    <definedName name="_CLA2" localSheetId="1">{#N/A,#N/A,FALSE,"Sheet1"}</definedName>
    <definedName name="_CLA2" localSheetId="7">{#N/A,#N/A,FALSE,"Sheet1"}</definedName>
    <definedName name="_CLA2">{#N/A,#N/A,FALSE,"Sheet1"}</definedName>
    <definedName name="_CLA22" localSheetId="0">{#N/A,#N/A,FALSE,"Sheet1"}</definedName>
    <definedName name="_CLA22" localSheetId="1">{#N/A,#N/A,FALSE,"Sheet1"}</definedName>
    <definedName name="_CLA22" localSheetId="7">{#N/A,#N/A,FALSE,"Sheet1"}</definedName>
    <definedName name="_CLA22">{#N/A,#N/A,FALSE,"Sheet1"}</definedName>
    <definedName name="_CLV1">#REF!</definedName>
    <definedName name="_CLV2" localSheetId="0">#REF!</definedName>
    <definedName name="_CLV2" localSheetId="1">#REF!</definedName>
    <definedName name="_CLV2">#REF!</definedName>
    <definedName name="_CLV3" localSheetId="0">#REF!</definedName>
    <definedName name="_CLV3" localSheetId="1">#REF!</definedName>
    <definedName name="_CLV3">#REF!</definedName>
    <definedName name="_CLV4" localSheetId="0">#REF!</definedName>
    <definedName name="_CLV4">#REF!</definedName>
    <definedName name="_CLV5" localSheetId="0">#REF!</definedName>
    <definedName name="_CLV5">#REF!</definedName>
    <definedName name="_CN1" localSheetId="0">{"'Sheet1'!$L$16"}</definedName>
    <definedName name="_CN1" localSheetId="1">{"'Sheet1'!$L$16"}</definedName>
    <definedName name="_CN1" localSheetId="7">{"'Sheet1'!$L$16"}</definedName>
    <definedName name="_CN1">{"'Sheet1'!$L$16"}</definedName>
    <definedName name="_coc250">#REF!</definedName>
    <definedName name="_coc300" localSheetId="0">#REF!</definedName>
    <definedName name="_coc300">#REF!</definedName>
    <definedName name="_coc350" localSheetId="0">#REF!</definedName>
    <definedName name="_coc350">#REF!</definedName>
    <definedName name="_CON1" localSheetId="0">#REF!</definedName>
    <definedName name="_CON1">#REF!</definedName>
    <definedName name="_CON2" localSheetId="0">#REF!</definedName>
    <definedName name="_CON2">#REF!</definedName>
    <definedName name="_cpd1" localSheetId="0">#REF!</definedName>
    <definedName name="_cpd1">#REF!</definedName>
    <definedName name="_cpd2" localSheetId="0">#REF!</definedName>
    <definedName name="_cpd2">#REF!</definedName>
    <definedName name="_cs16" localSheetId="0">#REF!</definedName>
    <definedName name="_cs16">#REF!</definedName>
    <definedName name="_CSD1" localSheetId="0">#REF!</definedName>
    <definedName name="_CSD1">#REF!</definedName>
    <definedName name="_CSD2" localSheetId="0">#REF!</definedName>
    <definedName name="_CSD2">#REF!</definedName>
    <definedName name="_CSD3" localSheetId="0">#REF!</definedName>
    <definedName name="_CSD3">#REF!</definedName>
    <definedName name="_CSD4" localSheetId="0">#REF!</definedName>
    <definedName name="_CSD4">#REF!</definedName>
    <definedName name="_CT250" localSheetId="0">#REF!</definedName>
    <definedName name="_CT250">#REF!</definedName>
    <definedName name="_CTD1" localSheetId="0">#REF!</definedName>
    <definedName name="_CTD1">#REF!</definedName>
    <definedName name="_CTD2" localSheetId="0">#REF!</definedName>
    <definedName name="_CTD2">#REF!</definedName>
    <definedName name="_CTD3" localSheetId="0">#REF!</definedName>
    <definedName name="_CTD3">#REF!</definedName>
    <definedName name="_CTD4" localSheetId="0">#REF!</definedName>
    <definedName name="_CTD4">#REF!</definedName>
    <definedName name="_CTD5" localSheetId="0">#REF!</definedName>
    <definedName name="_CTD5">#REF!</definedName>
    <definedName name="_CWC2128" localSheetId="0">#REF!</definedName>
    <definedName name="_CWC2128">#REF!</definedName>
    <definedName name="_CWC2933" localSheetId="0">#REF!</definedName>
    <definedName name="_CWC2933">#REF!</definedName>
    <definedName name="_d" localSheetId="0">#REF!</definedName>
    <definedName name="_d">#REF!</definedName>
    <definedName name="_d1500" localSheetId="0">{"'Sheet1'!$L$16"}</definedName>
    <definedName name="_d1500" localSheetId="1">{"'Sheet1'!$L$16"}</definedName>
    <definedName name="_d1500" localSheetId="7">{"'Sheet1'!$L$16"}</definedName>
    <definedName name="_d1500">{"'Sheet1'!$L$16"}</definedName>
    <definedName name="_D742">#REF!</definedName>
    <definedName name="_D745" localSheetId="0">#REF!</definedName>
    <definedName name="_D745">#REF!</definedName>
    <definedName name="_D795" localSheetId="0">#REF!</definedName>
    <definedName name="_D795">#REF!</definedName>
    <definedName name="_DAF_ISI">"$#REF!.#REF!#REF!"</definedName>
    <definedName name="_DAF_ISI_3">"$#REF!.#REF!#REF!"</definedName>
    <definedName name="_dai1">#REF!</definedName>
    <definedName name="_dai2" localSheetId="0">#REF!</definedName>
    <definedName name="_dai2" localSheetId="1">#REF!</definedName>
    <definedName name="_dai2">#REF!</definedName>
    <definedName name="_dai3" localSheetId="0">#REF!</definedName>
    <definedName name="_dai3" localSheetId="1">#REF!</definedName>
    <definedName name="_dai3">#REF!</definedName>
    <definedName name="_dai4" localSheetId="0">#REF!</definedName>
    <definedName name="_dai4">#REF!</definedName>
    <definedName name="_dai5" localSheetId="0">#REF!</definedName>
    <definedName name="_dai5">#REF!</definedName>
    <definedName name="_dai6" localSheetId="0">#REF!</definedName>
    <definedName name="_dai6">#REF!</definedName>
    <definedName name="_dan1" localSheetId="0">#REF!</definedName>
    <definedName name="_dan1">#REF!</definedName>
    <definedName name="_dan2" localSheetId="0">#REF!</definedName>
    <definedName name="_dan2">#REF!</definedName>
    <definedName name="_dao1" localSheetId="0">#REF!</definedName>
    <definedName name="_dao1">#REF!</definedName>
    <definedName name="_dao2" localSheetId="0">#REF!</definedName>
    <definedName name="_dao2">#REF!</definedName>
    <definedName name="_dap2" localSheetId="0">#REF!</definedName>
    <definedName name="_dap2">#REF!</definedName>
    <definedName name="_DAT1" localSheetId="0">#REF!</definedName>
    <definedName name="_DAT1">#REF!</definedName>
    <definedName name="_DAT1_1">NA()</definedName>
    <definedName name="_DAT1_10">NA()</definedName>
    <definedName name="_DAT1_11">NA()</definedName>
    <definedName name="_DAT1_12">NA()</definedName>
    <definedName name="_DAT1_13">NA()</definedName>
    <definedName name="_DAT1_14">NA()</definedName>
    <definedName name="_DAT1_15">NA()</definedName>
    <definedName name="_DAT1_16">NA()</definedName>
    <definedName name="_DAT1_17">NA()</definedName>
    <definedName name="_DAT1_18">NA()</definedName>
    <definedName name="_DAT1_19">NA()</definedName>
    <definedName name="_DAT1_2">NA()</definedName>
    <definedName name="_DAT1_2_1">NA()</definedName>
    <definedName name="_DAT1_20">NA()</definedName>
    <definedName name="_DAT1_21">NA()</definedName>
    <definedName name="_DAT1_22">NA()</definedName>
    <definedName name="_DAT1_23">NA()</definedName>
    <definedName name="_DAT1_24">NA()</definedName>
    <definedName name="_DAT1_25">NA()</definedName>
    <definedName name="_DAT1_26">NA()</definedName>
    <definedName name="_DAT1_27">NA()</definedName>
    <definedName name="_DAT1_28">NA()</definedName>
    <definedName name="_DAT1_3" localSheetId="0">#REF!</definedName>
    <definedName name="_DAT1_3" localSheetId="1">#REF!</definedName>
    <definedName name="_DAT1_3">#REF!</definedName>
    <definedName name="_DAT1_4" localSheetId="0">#REF!</definedName>
    <definedName name="_DAT1_4">#REF!</definedName>
    <definedName name="_DAT1_5" localSheetId="0">#REF!</definedName>
    <definedName name="_DAT1_5">#REF!</definedName>
    <definedName name="_DAT1_6" localSheetId="0">#REF!</definedName>
    <definedName name="_DAT1_6">#REF!</definedName>
    <definedName name="_DAT1_7">NA()</definedName>
    <definedName name="_DAT1_8">NA()</definedName>
    <definedName name="_DAT1_8_6">#N/A</definedName>
    <definedName name="_DAT1_9">NA()</definedName>
    <definedName name="_DAT10" localSheetId="0">#REF!</definedName>
    <definedName name="_DAT10" localSheetId="1">#REF!</definedName>
    <definedName name="_DAT10">#REF!</definedName>
    <definedName name="_DAT10_1">NA()</definedName>
    <definedName name="_DAT10_10">NA()</definedName>
    <definedName name="_DAT10_11">NA()</definedName>
    <definedName name="_DAT10_12">NA()</definedName>
    <definedName name="_DAT10_13">NA()</definedName>
    <definedName name="_DAT10_14">NA()</definedName>
    <definedName name="_DAT10_15">NA()</definedName>
    <definedName name="_DAT10_16">NA()</definedName>
    <definedName name="_DAT10_17">NA()</definedName>
    <definedName name="_DAT10_18">NA()</definedName>
    <definedName name="_DAT10_19">NA()</definedName>
    <definedName name="_DAT10_2">NA()</definedName>
    <definedName name="_DAT10_2_1">NA()</definedName>
    <definedName name="_DAT10_20">NA()</definedName>
    <definedName name="_DAT10_21">NA()</definedName>
    <definedName name="_DAT10_22">NA()</definedName>
    <definedName name="_DAT10_23">NA()</definedName>
    <definedName name="_DAT10_24">NA()</definedName>
    <definedName name="_DAT10_25">NA()</definedName>
    <definedName name="_DAT10_26">NA()</definedName>
    <definedName name="_DAT10_27">NA()</definedName>
    <definedName name="_DAT10_28">NA()</definedName>
    <definedName name="_DAT10_3" localSheetId="0">#REF!</definedName>
    <definedName name="_DAT10_3" localSheetId="1">#REF!</definedName>
    <definedName name="_DAT10_3">#REF!</definedName>
    <definedName name="_DAT10_4" localSheetId="0">#REF!</definedName>
    <definedName name="_DAT10_4">#REF!</definedName>
    <definedName name="_DAT10_5" localSheetId="0">#REF!</definedName>
    <definedName name="_DAT10_5">#REF!</definedName>
    <definedName name="_DAT10_6" localSheetId="0">#REF!</definedName>
    <definedName name="_DAT10_6">#REF!</definedName>
    <definedName name="_DAT10_7">NA()</definedName>
    <definedName name="_DAT10_8">NA()</definedName>
    <definedName name="_DAT10_8_6">#N/A</definedName>
    <definedName name="_DAT10_9">NA()</definedName>
    <definedName name="_DAT11" localSheetId="0">#REF!</definedName>
    <definedName name="_DAT11" localSheetId="1">#REF!</definedName>
    <definedName name="_DAT11">#REF!</definedName>
    <definedName name="_DAT11_1">NA()</definedName>
    <definedName name="_DAT11_10">NA()</definedName>
    <definedName name="_DAT11_11">NA()</definedName>
    <definedName name="_DAT11_12">NA()</definedName>
    <definedName name="_DAT11_13">NA()</definedName>
    <definedName name="_DAT11_14">NA()</definedName>
    <definedName name="_DAT11_15">NA()</definedName>
    <definedName name="_DAT11_16">NA()</definedName>
    <definedName name="_DAT11_17">NA()</definedName>
    <definedName name="_DAT11_18">NA()</definedName>
    <definedName name="_DAT11_19">NA()</definedName>
    <definedName name="_DAT11_2">NA()</definedName>
    <definedName name="_DAT11_2_1">NA()</definedName>
    <definedName name="_DAT11_20">NA()</definedName>
    <definedName name="_DAT11_21">NA()</definedName>
    <definedName name="_DAT11_22">NA()</definedName>
    <definedName name="_DAT11_23">NA()</definedName>
    <definedName name="_DAT11_24">NA()</definedName>
    <definedName name="_DAT11_25">NA()</definedName>
    <definedName name="_DAT11_26">NA()</definedName>
    <definedName name="_DAT11_27">NA()</definedName>
    <definedName name="_DAT11_28">NA()</definedName>
    <definedName name="_DAT11_3" localSheetId="0">#REF!</definedName>
    <definedName name="_DAT11_3" localSheetId="1">#REF!</definedName>
    <definedName name="_DAT11_3">#REF!</definedName>
    <definedName name="_DAT11_4" localSheetId="0">#REF!</definedName>
    <definedName name="_DAT11_4">#REF!</definedName>
    <definedName name="_DAT11_5" localSheetId="0">#REF!</definedName>
    <definedName name="_DAT11_5">#REF!</definedName>
    <definedName name="_DAT11_6" localSheetId="0">#REF!</definedName>
    <definedName name="_DAT11_6">#REF!</definedName>
    <definedName name="_DAT11_7">NA()</definedName>
    <definedName name="_DAT11_8">NA()</definedName>
    <definedName name="_DAT11_8_6">#N/A</definedName>
    <definedName name="_DAT11_9">NA()</definedName>
    <definedName name="_DAT12" localSheetId="0">#REF!</definedName>
    <definedName name="_DAT12" localSheetId="1">#REF!</definedName>
    <definedName name="_DAT12">#REF!</definedName>
    <definedName name="_DAT12_1">NA()</definedName>
    <definedName name="_DAT12_10">NA()</definedName>
    <definedName name="_DAT12_11">NA()</definedName>
    <definedName name="_DAT12_12">NA()</definedName>
    <definedName name="_DAT12_13">NA()</definedName>
    <definedName name="_DAT12_14">NA()</definedName>
    <definedName name="_DAT12_15">NA()</definedName>
    <definedName name="_DAT12_16">NA()</definedName>
    <definedName name="_DAT12_17">NA()</definedName>
    <definedName name="_DAT12_18">NA()</definedName>
    <definedName name="_DAT12_19">NA()</definedName>
    <definedName name="_DAT12_2">NA()</definedName>
    <definedName name="_DAT12_2_1">NA()</definedName>
    <definedName name="_DAT12_20">NA()</definedName>
    <definedName name="_DAT12_21">NA()</definedName>
    <definedName name="_DAT12_22">NA()</definedName>
    <definedName name="_DAT12_23">NA()</definedName>
    <definedName name="_DAT12_24">NA()</definedName>
    <definedName name="_DAT12_25">NA()</definedName>
    <definedName name="_DAT12_26">NA()</definedName>
    <definedName name="_DAT12_27">NA()</definedName>
    <definedName name="_DAT12_28">NA()</definedName>
    <definedName name="_DAT12_3" localSheetId="0">#REF!</definedName>
    <definedName name="_DAT12_3" localSheetId="1">#REF!</definedName>
    <definedName name="_DAT12_3">#REF!</definedName>
    <definedName name="_DAT12_4" localSheetId="0">#REF!</definedName>
    <definedName name="_DAT12_4">#REF!</definedName>
    <definedName name="_DAT12_5" localSheetId="0">#REF!</definedName>
    <definedName name="_DAT12_5">#REF!</definedName>
    <definedName name="_DAT12_6" localSheetId="0">#REF!</definedName>
    <definedName name="_DAT12_6">#REF!</definedName>
    <definedName name="_DAT12_7">NA()</definedName>
    <definedName name="_DAT12_8">NA()</definedName>
    <definedName name="_DAT12_8_6">#N/A</definedName>
    <definedName name="_DAT12_9">NA()</definedName>
    <definedName name="_DAT13" localSheetId="0">#REF!</definedName>
    <definedName name="_DAT13" localSheetId="1">#REF!</definedName>
    <definedName name="_DAT13">#REF!</definedName>
    <definedName name="_DAT13_1">NA()</definedName>
    <definedName name="_DAT13_10">NA()</definedName>
    <definedName name="_DAT13_11">NA()</definedName>
    <definedName name="_DAT13_12">NA()</definedName>
    <definedName name="_DAT13_13">NA()</definedName>
    <definedName name="_DAT13_14">NA()</definedName>
    <definedName name="_DAT13_15">NA()</definedName>
    <definedName name="_DAT13_16">NA()</definedName>
    <definedName name="_DAT13_17">NA()</definedName>
    <definedName name="_DAT13_18">NA()</definedName>
    <definedName name="_DAT13_19">NA()</definedName>
    <definedName name="_DAT13_2">NA()</definedName>
    <definedName name="_DAT13_2_1">NA()</definedName>
    <definedName name="_DAT13_20">NA()</definedName>
    <definedName name="_DAT13_21">NA()</definedName>
    <definedName name="_DAT13_22">NA()</definedName>
    <definedName name="_DAT13_23">NA()</definedName>
    <definedName name="_DAT13_24">NA()</definedName>
    <definedName name="_DAT13_25">NA()</definedName>
    <definedName name="_DAT13_26">NA()</definedName>
    <definedName name="_DAT13_27">NA()</definedName>
    <definedName name="_DAT13_28">NA()</definedName>
    <definedName name="_DAT13_3" localSheetId="0">#REF!</definedName>
    <definedName name="_DAT13_3" localSheetId="1">#REF!</definedName>
    <definedName name="_DAT13_3">#REF!</definedName>
    <definedName name="_DAT13_4" localSheetId="0">#REF!</definedName>
    <definedName name="_DAT13_4">#REF!</definedName>
    <definedName name="_DAT13_5" localSheetId="0">#REF!</definedName>
    <definedName name="_DAT13_5">#REF!</definedName>
    <definedName name="_DAT13_6" localSheetId="0">#REF!</definedName>
    <definedName name="_DAT13_6">#REF!</definedName>
    <definedName name="_DAT13_7">NA()</definedName>
    <definedName name="_DAT13_8">NA()</definedName>
    <definedName name="_DAT13_8_6">#N/A</definedName>
    <definedName name="_DAT13_9">NA()</definedName>
    <definedName name="_DAT14" localSheetId="0">#REF!</definedName>
    <definedName name="_DAT14" localSheetId="1">#REF!</definedName>
    <definedName name="_DAT14">#REF!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_1">NA()</definedName>
    <definedName name="_DAT2_10">NA()</definedName>
    <definedName name="_DAT2_11">NA()</definedName>
    <definedName name="_DAT2_12">NA()</definedName>
    <definedName name="_DAT2_13">NA()</definedName>
    <definedName name="_DAT2_14">NA()</definedName>
    <definedName name="_DAT2_15">NA()</definedName>
    <definedName name="_DAT2_16">NA()</definedName>
    <definedName name="_DAT2_17">NA()</definedName>
    <definedName name="_DAT2_18">NA()</definedName>
    <definedName name="_DAT2_19">NA()</definedName>
    <definedName name="_DAT2_2">NA()</definedName>
    <definedName name="_DAT2_2_1">NA()</definedName>
    <definedName name="_DAT2_20">NA()</definedName>
    <definedName name="_DAT2_21">NA()</definedName>
    <definedName name="_DAT2_22">NA()</definedName>
    <definedName name="_DAT2_23">NA()</definedName>
    <definedName name="_DAT2_24">NA()</definedName>
    <definedName name="_DAT2_25">NA()</definedName>
    <definedName name="_DAT2_26">NA()</definedName>
    <definedName name="_DAT2_27">NA()</definedName>
    <definedName name="_DAT2_28">NA()</definedName>
    <definedName name="_DAT2_3" localSheetId="0">#REF!</definedName>
    <definedName name="_DAT2_3" localSheetId="1">#REF!</definedName>
    <definedName name="_DAT2_3">#REF!</definedName>
    <definedName name="_DAT2_4" localSheetId="0">#REF!</definedName>
    <definedName name="_DAT2_4">#REF!</definedName>
    <definedName name="_DAT2_5" localSheetId="0">#REF!</definedName>
    <definedName name="_DAT2_5">#REF!</definedName>
    <definedName name="_DAT2_6" localSheetId="0">#REF!</definedName>
    <definedName name="_DAT2_6">#REF!</definedName>
    <definedName name="_DAT2_7">NA()</definedName>
    <definedName name="_DAT2_8">NA()</definedName>
    <definedName name="_DAT2_8_6">#N/A</definedName>
    <definedName name="_DAT2_9">NA()</definedName>
    <definedName name="_DAT20" localSheetId="0">#REF!</definedName>
    <definedName name="_DAT20" localSheetId="1">#REF!</definedName>
    <definedName name="_DAT20">#REF!</definedName>
    <definedName name="_DAT21" localSheetId="0">#REF!</definedName>
    <definedName name="_DAT21" localSheetId="1">#REF!</definedName>
    <definedName name="_DAT21">#REF!</definedName>
    <definedName name="_DAT22" localSheetId="0">#REF!</definedName>
    <definedName name="_DAT22" localSheetId="1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_1">NA()</definedName>
    <definedName name="_DAT3_10">NA()</definedName>
    <definedName name="_DAT3_11">NA()</definedName>
    <definedName name="_DAT3_12">NA()</definedName>
    <definedName name="_DAT3_13">NA()</definedName>
    <definedName name="_DAT3_14">NA()</definedName>
    <definedName name="_DAT3_15">NA()</definedName>
    <definedName name="_DAT3_16">NA()</definedName>
    <definedName name="_DAT3_17">NA()</definedName>
    <definedName name="_DAT3_18">NA()</definedName>
    <definedName name="_DAT3_19">NA()</definedName>
    <definedName name="_DAT3_2">NA()</definedName>
    <definedName name="_DAT3_2_1">NA()</definedName>
    <definedName name="_DAT3_20">NA()</definedName>
    <definedName name="_DAT3_21">NA()</definedName>
    <definedName name="_DAT3_22">NA()</definedName>
    <definedName name="_DAT3_23">NA()</definedName>
    <definedName name="_DAT3_24">NA()</definedName>
    <definedName name="_DAT3_25">NA()</definedName>
    <definedName name="_DAT3_26">NA()</definedName>
    <definedName name="_DAT3_27">NA()</definedName>
    <definedName name="_DAT3_28">NA()</definedName>
    <definedName name="_DAT3_3" localSheetId="0">#REF!</definedName>
    <definedName name="_DAT3_3" localSheetId="1">#REF!</definedName>
    <definedName name="_DAT3_3">#REF!</definedName>
    <definedName name="_DAT3_4" localSheetId="0">#REF!</definedName>
    <definedName name="_DAT3_4">#REF!</definedName>
    <definedName name="_DAT3_5" localSheetId="0">#REF!</definedName>
    <definedName name="_DAT3_5">#REF!</definedName>
    <definedName name="_DAT3_6" localSheetId="0">#REF!</definedName>
    <definedName name="_DAT3_6">#REF!</definedName>
    <definedName name="_DAT3_7">NA()</definedName>
    <definedName name="_DAT3_8">NA()</definedName>
    <definedName name="_DAT3_8_6">#N/A</definedName>
    <definedName name="_DAT3_9">NA()</definedName>
    <definedName name="_DAT30" localSheetId="0">#REF!</definedName>
    <definedName name="_DAT30" localSheetId="1">#REF!</definedName>
    <definedName name="_DAT30">#REF!</definedName>
    <definedName name="_DAT31" localSheetId="0">#REF!</definedName>
    <definedName name="_DAT31" localSheetId="1">#REF!</definedName>
    <definedName name="_DAT31">#REF!</definedName>
    <definedName name="_DAT32" localSheetId="0">#REF!</definedName>
    <definedName name="_DAT32" localSheetId="1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_1">NA()</definedName>
    <definedName name="_DAT4_10">NA()</definedName>
    <definedName name="_DAT4_11">NA()</definedName>
    <definedName name="_DAT4_12">NA()</definedName>
    <definedName name="_DAT4_13">NA()</definedName>
    <definedName name="_DAT4_14">NA()</definedName>
    <definedName name="_DAT4_15">NA()</definedName>
    <definedName name="_DAT4_16">NA()</definedName>
    <definedName name="_DAT4_17">NA()</definedName>
    <definedName name="_DAT4_18">NA()</definedName>
    <definedName name="_DAT4_19">NA()</definedName>
    <definedName name="_DAT4_2">NA()</definedName>
    <definedName name="_DAT4_2_1">NA()</definedName>
    <definedName name="_DAT4_20">NA()</definedName>
    <definedName name="_DAT4_21">NA()</definedName>
    <definedName name="_DAT4_22">NA()</definedName>
    <definedName name="_DAT4_23">NA()</definedName>
    <definedName name="_DAT4_24">NA()</definedName>
    <definedName name="_DAT4_25">NA()</definedName>
    <definedName name="_DAT4_26">NA()</definedName>
    <definedName name="_DAT4_27">NA()</definedName>
    <definedName name="_DAT4_28">NA()</definedName>
    <definedName name="_DAT4_3" localSheetId="0">#REF!</definedName>
    <definedName name="_DAT4_3" localSheetId="1">#REF!</definedName>
    <definedName name="_DAT4_3">#REF!</definedName>
    <definedName name="_DAT4_4" localSheetId="0">#REF!</definedName>
    <definedName name="_DAT4_4">#REF!</definedName>
    <definedName name="_DAT4_5" localSheetId="0">#REF!</definedName>
    <definedName name="_DAT4_5">#REF!</definedName>
    <definedName name="_DAT4_6" localSheetId="0">#REF!</definedName>
    <definedName name="_DAT4_6">#REF!</definedName>
    <definedName name="_DAT4_7">NA()</definedName>
    <definedName name="_DAT4_8">NA()</definedName>
    <definedName name="_DAT4_8_6">#N/A</definedName>
    <definedName name="_DAT4_9">NA()</definedName>
    <definedName name="_DAT40" localSheetId="0">#REF!</definedName>
    <definedName name="_DAT40" localSheetId="1">#REF!</definedName>
    <definedName name="_DAT40">#REF!</definedName>
    <definedName name="_DAT41" localSheetId="0">#REF!</definedName>
    <definedName name="_DAT41" localSheetId="1">#REF!</definedName>
    <definedName name="_DAT41">#REF!</definedName>
    <definedName name="_DAT42" localSheetId="0">#REF!</definedName>
    <definedName name="_DAT42" localSheetId="1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_1">NA()</definedName>
    <definedName name="_DAT5_10">NA()</definedName>
    <definedName name="_DAT5_11">NA()</definedName>
    <definedName name="_DAT5_12">NA()</definedName>
    <definedName name="_DAT5_13">NA()</definedName>
    <definedName name="_DAT5_14">NA()</definedName>
    <definedName name="_DAT5_15">NA()</definedName>
    <definedName name="_DAT5_16">NA()</definedName>
    <definedName name="_DAT5_17">NA()</definedName>
    <definedName name="_DAT5_18">NA()</definedName>
    <definedName name="_DAT5_19">NA()</definedName>
    <definedName name="_DAT5_2">NA()</definedName>
    <definedName name="_DAT5_2_1">NA()</definedName>
    <definedName name="_DAT5_20">NA()</definedName>
    <definedName name="_DAT5_21">NA()</definedName>
    <definedName name="_DAT5_22">NA()</definedName>
    <definedName name="_DAT5_23">NA()</definedName>
    <definedName name="_DAT5_24">NA()</definedName>
    <definedName name="_DAT5_25">NA()</definedName>
    <definedName name="_DAT5_26">NA()</definedName>
    <definedName name="_DAT5_27">NA()</definedName>
    <definedName name="_DAT5_28">NA()</definedName>
    <definedName name="_DAT5_3" localSheetId="0">#REF!</definedName>
    <definedName name="_DAT5_3" localSheetId="1">#REF!</definedName>
    <definedName name="_DAT5_3">#REF!</definedName>
    <definedName name="_DAT5_4" localSheetId="0">#REF!</definedName>
    <definedName name="_DAT5_4">#REF!</definedName>
    <definedName name="_DAT5_5" localSheetId="0">#REF!</definedName>
    <definedName name="_DAT5_5">#REF!</definedName>
    <definedName name="_DAT5_6" localSheetId="0">#REF!</definedName>
    <definedName name="_DAT5_6">#REF!</definedName>
    <definedName name="_DAT5_7">NA()</definedName>
    <definedName name="_DAT5_8">NA()</definedName>
    <definedName name="_DAT5_8_6">#N/A</definedName>
    <definedName name="_DAT5_9">NA()</definedName>
    <definedName name="_DAT50" localSheetId="0">#REF!</definedName>
    <definedName name="_DAT50" localSheetId="1">#REF!</definedName>
    <definedName name="_DAT50">#REF!</definedName>
    <definedName name="_DAT51" localSheetId="0">#REF!</definedName>
    <definedName name="_DAT51" localSheetId="1">#REF!</definedName>
    <definedName name="_DAT51">#REF!</definedName>
    <definedName name="_DAT52" localSheetId="0">#REF!</definedName>
    <definedName name="_DAT52" localSheetId="1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_1">NA()</definedName>
    <definedName name="_DAT6_10">NA()</definedName>
    <definedName name="_DAT6_11">NA()</definedName>
    <definedName name="_DAT6_12">NA()</definedName>
    <definedName name="_DAT6_13">NA()</definedName>
    <definedName name="_DAT6_14">NA()</definedName>
    <definedName name="_DAT6_15">NA()</definedName>
    <definedName name="_DAT6_16">NA()</definedName>
    <definedName name="_DAT6_17">NA()</definedName>
    <definedName name="_DAT6_18">NA()</definedName>
    <definedName name="_DAT6_19">NA()</definedName>
    <definedName name="_DAT6_2">NA()</definedName>
    <definedName name="_DAT6_2_1">NA()</definedName>
    <definedName name="_DAT6_20">NA()</definedName>
    <definedName name="_DAT6_21">NA()</definedName>
    <definedName name="_DAT6_22">NA()</definedName>
    <definedName name="_DAT6_23">NA()</definedName>
    <definedName name="_DAT6_24">NA()</definedName>
    <definedName name="_DAT6_25">NA()</definedName>
    <definedName name="_DAT6_26">NA()</definedName>
    <definedName name="_DAT6_27">NA()</definedName>
    <definedName name="_DAT6_28">NA()</definedName>
    <definedName name="_DAT6_3" localSheetId="0">#REF!</definedName>
    <definedName name="_DAT6_3" localSheetId="1">#REF!</definedName>
    <definedName name="_DAT6_3">#REF!</definedName>
    <definedName name="_DAT6_4" localSheetId="0">#REF!</definedName>
    <definedName name="_DAT6_4">#REF!</definedName>
    <definedName name="_DAT6_5" localSheetId="0">#REF!</definedName>
    <definedName name="_DAT6_5">#REF!</definedName>
    <definedName name="_DAT6_6" localSheetId="0">#REF!</definedName>
    <definedName name="_DAT6_6">#REF!</definedName>
    <definedName name="_DAT6_7">NA()</definedName>
    <definedName name="_DAT6_8">NA()</definedName>
    <definedName name="_DAT6_8_6">#N/A</definedName>
    <definedName name="_DAT6_9">NA()</definedName>
    <definedName name="_DAT60" localSheetId="0">#REF!</definedName>
    <definedName name="_DAT60" localSheetId="1">#REF!</definedName>
    <definedName name="_DAT60">#REF!</definedName>
    <definedName name="_DAT61" localSheetId="0">#REF!</definedName>
    <definedName name="_DAT61" localSheetId="1">#REF!</definedName>
    <definedName name="_DAT61">#REF!</definedName>
    <definedName name="_DAT62" localSheetId="0">#REF!</definedName>
    <definedName name="_DAT62" localSheetId="1">#REF!</definedName>
    <definedName name="_DAT62">#REF!</definedName>
    <definedName name="_DAT63" localSheetId="0">#REF!</definedName>
    <definedName name="_DAT63">#REF!</definedName>
    <definedName name="_DAT64" localSheetId="0">#REF!</definedName>
    <definedName name="_DAT64">#REF!</definedName>
    <definedName name="_DAT65" localSheetId="0">#REF!</definedName>
    <definedName name="_DAT65">#REF!</definedName>
    <definedName name="_DAT66" localSheetId="0">#REF!</definedName>
    <definedName name="_DAT66">#REF!</definedName>
    <definedName name="_DAT67" localSheetId="0">#REF!</definedName>
    <definedName name="_DAT67">#REF!</definedName>
    <definedName name="_DAT68" localSheetId="0">#REF!</definedName>
    <definedName name="_DAT68">#REF!</definedName>
    <definedName name="_DAT69" localSheetId="0">#REF!</definedName>
    <definedName name="_DAT69">#REF!</definedName>
    <definedName name="_DAT7" localSheetId="0">#REF!</definedName>
    <definedName name="_DAT7">#REF!</definedName>
    <definedName name="_DAT7_1">NA()</definedName>
    <definedName name="_DAT7_10">NA()</definedName>
    <definedName name="_DAT7_11">NA()</definedName>
    <definedName name="_DAT7_12">NA()</definedName>
    <definedName name="_DAT7_13">NA()</definedName>
    <definedName name="_DAT7_14">NA()</definedName>
    <definedName name="_DAT7_15">NA()</definedName>
    <definedName name="_DAT7_16">NA()</definedName>
    <definedName name="_DAT7_17">NA()</definedName>
    <definedName name="_DAT7_18">NA()</definedName>
    <definedName name="_DAT7_19">NA()</definedName>
    <definedName name="_DAT7_2">NA()</definedName>
    <definedName name="_DAT7_2_1">NA()</definedName>
    <definedName name="_DAT7_20">NA()</definedName>
    <definedName name="_DAT7_21">NA()</definedName>
    <definedName name="_DAT7_22">NA()</definedName>
    <definedName name="_DAT7_23">NA()</definedName>
    <definedName name="_DAT7_24">NA()</definedName>
    <definedName name="_DAT7_25">NA()</definedName>
    <definedName name="_DAT7_26">NA()</definedName>
    <definedName name="_DAT7_27">NA()</definedName>
    <definedName name="_DAT7_28">NA()</definedName>
    <definedName name="_DAT7_3" localSheetId="0">#REF!</definedName>
    <definedName name="_DAT7_3" localSheetId="1">#REF!</definedName>
    <definedName name="_DAT7_3">#REF!</definedName>
    <definedName name="_DAT7_4" localSheetId="0">#REF!</definedName>
    <definedName name="_DAT7_4">#REF!</definedName>
    <definedName name="_DAT7_5" localSheetId="0">#REF!</definedName>
    <definedName name="_DAT7_5">#REF!</definedName>
    <definedName name="_DAT7_6" localSheetId="0">#REF!</definedName>
    <definedName name="_DAT7_6">#REF!</definedName>
    <definedName name="_DAT7_7">NA()</definedName>
    <definedName name="_DAT7_8">NA()</definedName>
    <definedName name="_DAT7_8_6">#N/A</definedName>
    <definedName name="_DAT7_9">NA()</definedName>
    <definedName name="_DAT70" localSheetId="0">#REF!</definedName>
    <definedName name="_DAT70" localSheetId="1">#REF!</definedName>
    <definedName name="_DAT70">#REF!</definedName>
    <definedName name="_DAT71" localSheetId="0">#REF!</definedName>
    <definedName name="_DAT71" localSheetId="1">#REF!</definedName>
    <definedName name="_DAT71">#REF!</definedName>
    <definedName name="_DAT72" localSheetId="0">#REF!</definedName>
    <definedName name="_DAT72" localSheetId="1">#REF!</definedName>
    <definedName name="_DAT72">#REF!</definedName>
    <definedName name="_DAT73" localSheetId="0">#REF!</definedName>
    <definedName name="_DAT73">#REF!</definedName>
    <definedName name="_DAT74" localSheetId="0">#REF!</definedName>
    <definedName name="_DAT74">#REF!</definedName>
    <definedName name="_DAT75" localSheetId="0">#REF!</definedName>
    <definedName name="_DAT75">#REF!</definedName>
    <definedName name="_DAT76" localSheetId="0">#REF!</definedName>
    <definedName name="_DAT76">#REF!</definedName>
    <definedName name="_DAT77" localSheetId="0">#REF!</definedName>
    <definedName name="_DAT77">#REF!</definedName>
    <definedName name="_DAT78" localSheetId="0">#REF!</definedName>
    <definedName name="_DAT78">#REF!</definedName>
    <definedName name="_DAT79" localSheetId="0">#REF!</definedName>
    <definedName name="_DAT79">#REF!</definedName>
    <definedName name="_DAT8" localSheetId="0">#REF!</definedName>
    <definedName name="_DAT8">#REF!</definedName>
    <definedName name="_DAT8_1">NA()</definedName>
    <definedName name="_DAT8_10">NA()</definedName>
    <definedName name="_DAT8_11">NA()</definedName>
    <definedName name="_DAT8_12">NA()</definedName>
    <definedName name="_DAT8_13">NA()</definedName>
    <definedName name="_DAT8_14">NA()</definedName>
    <definedName name="_DAT8_15">NA()</definedName>
    <definedName name="_DAT8_16">NA()</definedName>
    <definedName name="_DAT8_17">NA()</definedName>
    <definedName name="_DAT8_18">NA()</definedName>
    <definedName name="_DAT8_19">NA()</definedName>
    <definedName name="_DAT8_2">NA()</definedName>
    <definedName name="_DAT8_2_1">NA()</definedName>
    <definedName name="_DAT8_20">NA()</definedName>
    <definedName name="_DAT8_21">NA()</definedName>
    <definedName name="_DAT8_22">NA()</definedName>
    <definedName name="_DAT8_23">NA()</definedName>
    <definedName name="_DAT8_24">NA()</definedName>
    <definedName name="_DAT8_25">NA()</definedName>
    <definedName name="_DAT8_26">NA()</definedName>
    <definedName name="_DAT8_27">NA()</definedName>
    <definedName name="_DAT8_28">NA()</definedName>
    <definedName name="_DAT8_3" localSheetId="0">#REF!</definedName>
    <definedName name="_DAT8_3" localSheetId="1">#REF!</definedName>
    <definedName name="_DAT8_3">#REF!</definedName>
    <definedName name="_DAT8_4" localSheetId="0">#REF!</definedName>
    <definedName name="_DAT8_4">#REF!</definedName>
    <definedName name="_DAT8_5" localSheetId="0">#REF!</definedName>
    <definedName name="_DAT8_5">#REF!</definedName>
    <definedName name="_DAT8_6" localSheetId="0">#REF!</definedName>
    <definedName name="_DAT8_6">#REF!</definedName>
    <definedName name="_DAT8_7">NA()</definedName>
    <definedName name="_DAT8_8">NA()</definedName>
    <definedName name="_DAT8_8_6">#N/A</definedName>
    <definedName name="_DAT8_9">NA()</definedName>
    <definedName name="_DAT80" localSheetId="0">#REF!</definedName>
    <definedName name="_DAT80" localSheetId="1">#REF!</definedName>
    <definedName name="_DAT80">#REF!</definedName>
    <definedName name="_DAT81" localSheetId="0">#REF!</definedName>
    <definedName name="_DAT81" localSheetId="1">#REF!</definedName>
    <definedName name="_DAT81">#REF!</definedName>
    <definedName name="_DAT82" localSheetId="0">#REF!</definedName>
    <definedName name="_DAT82" localSheetId="1">#REF!</definedName>
    <definedName name="_DAT82">#REF!</definedName>
    <definedName name="_DAT83" localSheetId="0">#REF!</definedName>
    <definedName name="_DAT83">#REF!</definedName>
    <definedName name="_DAT84" localSheetId="0">#REF!</definedName>
    <definedName name="_DAT84">#REF!</definedName>
    <definedName name="_DAT9" localSheetId="0">#REF!</definedName>
    <definedName name="_DAT9">#REF!</definedName>
    <definedName name="_DAT9_1">NA()</definedName>
    <definedName name="_DAT9_10">NA()</definedName>
    <definedName name="_DAT9_11">NA()</definedName>
    <definedName name="_DAT9_12">NA()</definedName>
    <definedName name="_DAT9_13">NA()</definedName>
    <definedName name="_DAT9_14">NA()</definedName>
    <definedName name="_DAT9_15">NA()</definedName>
    <definedName name="_DAT9_16">NA()</definedName>
    <definedName name="_DAT9_17">NA()</definedName>
    <definedName name="_DAT9_18">NA()</definedName>
    <definedName name="_DAT9_19">NA()</definedName>
    <definedName name="_DAT9_2">NA()</definedName>
    <definedName name="_DAT9_2_1">NA()</definedName>
    <definedName name="_DAT9_20">NA()</definedName>
    <definedName name="_DAT9_21">NA()</definedName>
    <definedName name="_DAT9_22">NA()</definedName>
    <definedName name="_DAT9_23">NA()</definedName>
    <definedName name="_DAT9_24">NA()</definedName>
    <definedName name="_DAT9_25">NA()</definedName>
    <definedName name="_DAT9_26">NA()</definedName>
    <definedName name="_DAT9_27">NA()</definedName>
    <definedName name="_DAT9_28">NA()</definedName>
    <definedName name="_DAT9_3" localSheetId="0">#REF!</definedName>
    <definedName name="_DAT9_3" localSheetId="1">#REF!</definedName>
    <definedName name="_DAT9_3">#REF!</definedName>
    <definedName name="_DAT9_4" localSheetId="0">#REF!</definedName>
    <definedName name="_DAT9_4">#REF!</definedName>
    <definedName name="_DAT9_5" localSheetId="0">#REF!</definedName>
    <definedName name="_DAT9_5">#REF!</definedName>
    <definedName name="_DAT9_6" localSheetId="0">#REF!</definedName>
    <definedName name="_DAT9_6">#REF!</definedName>
    <definedName name="_DAT9_7">NA()</definedName>
    <definedName name="_DAT9_8">NA()</definedName>
    <definedName name="_DAT9_8_6">#N/A</definedName>
    <definedName name="_DAT9_9">NA()</definedName>
    <definedName name="_day1" localSheetId="0">#REF!</definedName>
    <definedName name="_day1" localSheetId="1">#REF!</definedName>
    <definedName name="_day1">#REF!</definedName>
    <definedName name="_day2" localSheetId="0">#REF!</definedName>
    <definedName name="_day2">#REF!</definedName>
    <definedName name="_dbu1" localSheetId="0">#REF!</definedName>
    <definedName name="_dbu1">#REF!</definedName>
    <definedName name="_dbu2" localSheetId="0">#REF!</definedName>
    <definedName name="_dbu2">#REF!</definedName>
    <definedName name="_DCHART_10" localSheetId="0">#REF!</definedName>
    <definedName name="_DCHART_10">#REF!</definedName>
    <definedName name="_DCHART_13" localSheetId="0">#REF!</definedName>
    <definedName name="_DCHART_13">#REF!</definedName>
    <definedName name="_DD2" localSheetId="0" hidden="1">{#N/A,#N/A,FALSE,"DATA"}</definedName>
    <definedName name="_DD2" localSheetId="1" hidden="1">{#N/A,#N/A,FALSE,"DATA"}</definedName>
    <definedName name="_DD2" localSheetId="7" hidden="1">{#N/A,#N/A,FALSE,"DATA"}</definedName>
    <definedName name="_DD2" hidden="1">{#N/A,#N/A,FALSE,"DATA"}</definedName>
    <definedName name="_DDCHArt_10">#REF!</definedName>
    <definedName name="_ddd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ddd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ddd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ddd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ddn400">#REF!</definedName>
    <definedName name="_ddn600" localSheetId="0">#REF!</definedName>
    <definedName name="_ddn600" localSheetId="1">#REF!</definedName>
    <definedName name="_ddn600">#REF!</definedName>
    <definedName name="_Dec2" localSheetId="0">#REF!</definedName>
    <definedName name="_Dec2" localSheetId="1">#REF!</definedName>
    <definedName name="_Dec2">#REF!</definedName>
    <definedName name="_deo1" localSheetId="0">#REF!</definedName>
    <definedName name="_deo1">#REF!</definedName>
    <definedName name="_deo10" localSheetId="0">#REF!</definedName>
    <definedName name="_deo10">#REF!</definedName>
    <definedName name="_deo2" localSheetId="0">#REF!</definedName>
    <definedName name="_deo2">#REF!</definedName>
    <definedName name="_deo3" localSheetId="0">#REF!</definedName>
    <definedName name="_deo3">#REF!</definedName>
    <definedName name="_deo4" localSheetId="0">#REF!</definedName>
    <definedName name="_deo4">#REF!</definedName>
    <definedName name="_deo5" localSheetId="0">#REF!</definedName>
    <definedName name="_deo5">#REF!</definedName>
    <definedName name="_deo6" localSheetId="0">#REF!</definedName>
    <definedName name="_deo6">#REF!</definedName>
    <definedName name="_deo7" localSheetId="0">#REF!</definedName>
    <definedName name="_deo7">#REF!</definedName>
    <definedName name="_deo8" localSheetId="0">#REF!</definedName>
    <definedName name="_deo8">#REF!</definedName>
    <definedName name="_deo9" localSheetId="0">#REF!</definedName>
    <definedName name="_deo9">#REF!</definedName>
    <definedName name="_dep1" localSheetId="0">#REF!</definedName>
    <definedName name="_dep1">#REF!</definedName>
    <definedName name="_DEP11" localSheetId="0">#REF!</definedName>
    <definedName name="_DEP11">#REF!</definedName>
    <definedName name="_DEP2" localSheetId="0">#REF!</definedName>
    <definedName name="_DEP2">#REF!</definedName>
    <definedName name="_DEP22" localSheetId="0">#REF!</definedName>
    <definedName name="_DEP22">#REF!</definedName>
    <definedName name="_dgt100" localSheetId="0">#REF!</definedName>
    <definedName name="_dgt100">#REF!</definedName>
    <definedName name="_doi3" localSheetId="0">#REF!</definedName>
    <definedName name="_doi3">#REF!</definedName>
    <definedName name="_DON1" localSheetId="0">#REF!</definedName>
    <definedName name="_DON1">#REF!</definedName>
    <definedName name="_DON2" localSheetId="0">#REF!</definedName>
    <definedName name="_DON2">#REF!</definedName>
    <definedName name="_DON3" localSheetId="0">#REF!</definedName>
    <definedName name="_DON3">#REF!</definedName>
    <definedName name="_DON4" localSheetId="0">#REF!</definedName>
    <definedName name="_DON4">#REF!</definedName>
    <definedName name="_DON5" localSheetId="0">#REF!</definedName>
    <definedName name="_DON5">#REF!</definedName>
    <definedName name="_DON6" localSheetId="0">#REF!</definedName>
    <definedName name="_DON6">#REF!</definedName>
    <definedName name="_DP9000" localSheetId="0">#REF!</definedName>
    <definedName name="_DP9000">#REF!</definedName>
    <definedName name="_E230431" localSheetId="0">#REF!</definedName>
    <definedName name="_E230431">#REF!</definedName>
    <definedName name="_E99999" localSheetId="0">#REF!</definedName>
    <definedName name="_E99999">#REF!</definedName>
    <definedName name="_ern23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23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23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23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31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31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31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rn3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Es1">#REF!</definedName>
    <definedName name="_Excel_BuiltIn_Print_Area_1">#N/A</definedName>
    <definedName name="_Excel_BuiltIn_Print_Area_1_10" localSheetId="0">#REF!</definedName>
    <definedName name="_Excel_BuiltIn_Print_Area_1_10" localSheetId="1">#REF!</definedName>
    <definedName name="_Excel_BuiltIn_Print_Area_1_10">#REF!</definedName>
    <definedName name="_Excel_BuiltIn_Print_Area_2_1" localSheetId="0">#REF!</definedName>
    <definedName name="_Excel_BuiltIn_Print_Area_2_1">#REF!</definedName>
    <definedName name="_Excel_BuiltIn_Print_Area_2_1_1" localSheetId="0">#REF!</definedName>
    <definedName name="_Excel_BuiltIn_Print_Area_2_1_1">#REF!</definedName>
    <definedName name="_Excel_BuiltIn_Print_Area_2_1_1_10">NA()</definedName>
    <definedName name="_Excel_BuiltIn_Print_Area_2_1_1_11">NA()</definedName>
    <definedName name="_Excel_BuiltIn_Print_Area_2_1_1_12">NA()</definedName>
    <definedName name="_Excel_BuiltIn_Print_Area_2_1_1_13">NA()</definedName>
    <definedName name="_Excel_BuiltIn_Print_Area_2_1_1_14">NA()</definedName>
    <definedName name="_Excel_BuiltIn_Print_Area_2_1_1_15">NA()</definedName>
    <definedName name="_Excel_BuiltIn_Print_Area_2_1_1_16">NA()</definedName>
    <definedName name="_Excel_BuiltIn_Print_Area_2_1_1_17">NA()</definedName>
    <definedName name="_Excel_BuiltIn_Print_Area_2_1_1_18">NA()</definedName>
    <definedName name="_Excel_BuiltIn_Print_Area_2_1_1_19">NA()</definedName>
    <definedName name="_Excel_BuiltIn_Print_Area_2_1_1_20">NA()</definedName>
    <definedName name="_Excel_BuiltIn_Print_Area_2_1_1_21">NA()</definedName>
    <definedName name="_Excel_BuiltIn_Print_Area_2_1_1_22">NA()</definedName>
    <definedName name="_Excel_BuiltIn_Print_Area_2_1_1_23">NA()</definedName>
    <definedName name="_Excel_BuiltIn_Print_Area_2_1_1_24">NA()</definedName>
    <definedName name="_Excel_BuiltIn_Print_Area_2_1_1_25">NA()</definedName>
    <definedName name="_Excel_BuiltIn_Print_Area_2_1_1_26">NA()</definedName>
    <definedName name="_Excel_BuiltIn_Print_Area_2_1_1_27">NA()</definedName>
    <definedName name="_Excel_BuiltIn_Print_Area_2_1_1_28">NA()</definedName>
    <definedName name="_Excel_BuiltIn_Print_Area_2_1_1_5" localSheetId="0">#REF!</definedName>
    <definedName name="_Excel_BuiltIn_Print_Area_2_1_1_5" localSheetId="1">#REF!</definedName>
    <definedName name="_Excel_BuiltIn_Print_Area_2_1_1_5">#REF!</definedName>
    <definedName name="_Excel_BuiltIn_Print_Area_2_1_1_9">NA()</definedName>
    <definedName name="_Excel_BuiltIn_Print_Area_2_1_12" localSheetId="0">#REF!</definedName>
    <definedName name="_Excel_BuiltIn_Print_Area_2_1_12" localSheetId="1">#REF!</definedName>
    <definedName name="_Excel_BuiltIn_Print_Area_2_1_12">#REF!</definedName>
    <definedName name="_Excel_BuiltIn_Print_Area_2_1_12_5" localSheetId="0">#REF!</definedName>
    <definedName name="_Excel_BuiltIn_Print_Area_2_1_12_5">#REF!</definedName>
    <definedName name="_Excel_BuiltIn_Print_Area_2_1_2" localSheetId="0">#REF!</definedName>
    <definedName name="_Excel_BuiltIn_Print_Area_2_1_2">#REF!</definedName>
    <definedName name="_Excel_BuiltIn_Print_Area_2_1_3" localSheetId="0">#REF!</definedName>
    <definedName name="_Excel_BuiltIn_Print_Area_2_1_3">#REF!</definedName>
    <definedName name="_Excel_BuiltIn_Print_Area_2_1_4" localSheetId="0">#REF!</definedName>
    <definedName name="_Excel_BuiltIn_Print_Area_2_1_4">#REF!</definedName>
    <definedName name="_Excel_BuiltIn_Print_Area_2_1_4_1" localSheetId="0">#REF!</definedName>
    <definedName name="_Excel_BuiltIn_Print_Area_2_1_4_1">#REF!</definedName>
    <definedName name="_Excel_BuiltIn_Print_Area_2_1_5" localSheetId="0">#REF!</definedName>
    <definedName name="_Excel_BuiltIn_Print_Area_2_1_5">#REF!</definedName>
    <definedName name="_Excel_BuiltIn_Print_Area_2_1_6">#N/A</definedName>
    <definedName name="_Excel_BuiltIn_Print_Area_4_1" localSheetId="0">#REF!</definedName>
    <definedName name="_Excel_BuiltIn_Print_Area_4_1" localSheetId="1">#REF!</definedName>
    <definedName name="_Excel_BuiltIn_Print_Area_4_1">#REF!</definedName>
    <definedName name="_Excel_BuiltIn_Print_Area_4_1_1" localSheetId="0">#REF!</definedName>
    <definedName name="_Excel_BuiltIn_Print_Area_4_1_1">#REF!</definedName>
    <definedName name="_Excel_BuiltIn_Print_Area_4_1_1_10">NA()</definedName>
    <definedName name="_Excel_BuiltIn_Print_Area_4_1_1_11">NA()</definedName>
    <definedName name="_Excel_BuiltIn_Print_Area_4_1_1_12">NA()</definedName>
    <definedName name="_Excel_BuiltIn_Print_Area_4_1_1_13">NA()</definedName>
    <definedName name="_Excel_BuiltIn_Print_Area_4_1_1_14">NA()</definedName>
    <definedName name="_Excel_BuiltIn_Print_Area_4_1_1_15">NA()</definedName>
    <definedName name="_Excel_BuiltIn_Print_Area_4_1_1_16">NA()</definedName>
    <definedName name="_Excel_BuiltIn_Print_Area_4_1_1_17">NA()</definedName>
    <definedName name="_Excel_BuiltIn_Print_Area_4_1_1_18">NA()</definedName>
    <definedName name="_Excel_BuiltIn_Print_Area_4_1_1_19">NA()</definedName>
    <definedName name="_Excel_BuiltIn_Print_Area_4_1_1_20">NA()</definedName>
    <definedName name="_Excel_BuiltIn_Print_Area_4_1_1_21">NA()</definedName>
    <definedName name="_Excel_BuiltIn_Print_Area_4_1_1_22">NA()</definedName>
    <definedName name="_Excel_BuiltIn_Print_Area_4_1_1_23">NA()</definedName>
    <definedName name="_Excel_BuiltIn_Print_Area_4_1_1_24">NA()</definedName>
    <definedName name="_Excel_BuiltIn_Print_Area_4_1_1_25">NA()</definedName>
    <definedName name="_Excel_BuiltIn_Print_Area_4_1_1_26">NA()</definedName>
    <definedName name="_Excel_BuiltIn_Print_Area_4_1_1_27">NA()</definedName>
    <definedName name="_Excel_BuiltIn_Print_Area_4_1_1_28">NA()</definedName>
    <definedName name="_Excel_BuiltIn_Print_Area_4_1_1_5" localSheetId="0">#REF!</definedName>
    <definedName name="_Excel_BuiltIn_Print_Area_4_1_1_5" localSheetId="1">#REF!</definedName>
    <definedName name="_Excel_BuiltIn_Print_Area_4_1_1_5">#REF!</definedName>
    <definedName name="_Excel_BuiltIn_Print_Area_4_1_1_9">NA()</definedName>
    <definedName name="_Excel_BuiltIn_Print_Area_4_1_12" localSheetId="0">#REF!</definedName>
    <definedName name="_Excel_BuiltIn_Print_Area_4_1_12" localSheetId="1">#REF!</definedName>
    <definedName name="_Excel_BuiltIn_Print_Area_4_1_12">#REF!</definedName>
    <definedName name="_Excel_BuiltIn_Print_Area_4_1_12_5" localSheetId="0">#REF!</definedName>
    <definedName name="_Excel_BuiltIn_Print_Area_4_1_12_5">#REF!</definedName>
    <definedName name="_Excel_BuiltIn_Print_Area_4_1_2" localSheetId="0">#REF!</definedName>
    <definedName name="_Excel_BuiltIn_Print_Area_4_1_2">#REF!</definedName>
    <definedName name="_Excel_BuiltIn_Print_Area_4_1_3" localSheetId="0">#REF!</definedName>
    <definedName name="_Excel_BuiltIn_Print_Area_4_1_3">#REF!</definedName>
    <definedName name="_Excel_BuiltIn_Print_Area_4_1_4" localSheetId="0">#REF!</definedName>
    <definedName name="_Excel_BuiltIn_Print_Area_4_1_4">#REF!</definedName>
    <definedName name="_Excel_BuiltIn_Print_Area_4_1_4_1" localSheetId="0">#REF!</definedName>
    <definedName name="_Excel_BuiltIn_Print_Area_4_1_4_1">#REF!</definedName>
    <definedName name="_Excel_BuiltIn_Print_Area_4_1_5" localSheetId="0">#REF!</definedName>
    <definedName name="_Excel_BuiltIn_Print_Area_4_1_5">#REF!</definedName>
    <definedName name="_Excel_BuiltIn_Print_Area_4_1_6">#N/A</definedName>
    <definedName name="_f" localSheetId="0">#REF!</definedName>
    <definedName name="_f" localSheetId="1">#REF!</definedName>
    <definedName name="_f">#REF!</definedName>
    <definedName name="_F1" localSheetId="0" hidden="1">{"'Sheet1'!$L$16"}</definedName>
    <definedName name="_F1" localSheetId="1" hidden="1">{"'Sheet1'!$L$16"}</definedName>
    <definedName name="_F1" localSheetId="7" hidden="1">{"'Sheet1'!$L$16"}</definedName>
    <definedName name="_F1" hidden="1">{"'Sheet1'!$L$16"}</definedName>
    <definedName name="_f4" localSheetId="0">{#N/A,#N/A,FALSE,"Aging Summary";#N/A,#N/A,FALSE,"Ratio Analysis";#N/A,#N/A,FALSE,"Test 120 Day Accts";#N/A,#N/A,FALSE,"Tickmarks"}</definedName>
    <definedName name="_f4" localSheetId="1">{#N/A,#N/A,FALSE,"Aging Summary";#N/A,#N/A,FALSE,"Ratio Analysis";#N/A,#N/A,FALSE,"Test 120 Day Accts";#N/A,#N/A,FALSE,"Tickmarks"}</definedName>
    <definedName name="_f4" localSheetId="7">{#N/A,#N/A,FALSE,"Aging Summary";#N/A,#N/A,FALSE,"Ratio Analysis";#N/A,#N/A,FALSE,"Test 120 Day Accts";#N/A,#N/A,FALSE,"Tickmarks"}</definedName>
    <definedName name="_f4">{#N/A,#N/A,FALSE,"Aging Summary";#N/A,#N/A,FALSE,"Ratio Analysis";#N/A,#N/A,FALSE,"Test 120 Day Accts";#N/A,#N/A,FALSE,"Tickmarks"}</definedName>
    <definedName name="_f44" localSheetId="0">{#N/A,#N/A,FALSE,"Aging Summary";#N/A,#N/A,FALSE,"Ratio Analysis";#N/A,#N/A,FALSE,"Test 120 Day Accts";#N/A,#N/A,FALSE,"Tickmarks"}</definedName>
    <definedName name="_f44" localSheetId="1">{#N/A,#N/A,FALSE,"Aging Summary";#N/A,#N/A,FALSE,"Ratio Analysis";#N/A,#N/A,FALSE,"Test 120 Day Accts";#N/A,#N/A,FALSE,"Tickmarks"}</definedName>
    <definedName name="_f44" localSheetId="7">{#N/A,#N/A,FALSE,"Aging Summary";#N/A,#N/A,FALSE,"Ratio Analysis";#N/A,#N/A,FALSE,"Test 120 Day Accts";#N/A,#N/A,FALSE,"Tickmarks"}</definedName>
    <definedName name="_f44">{#N/A,#N/A,FALSE,"Aging Summary";#N/A,#N/A,FALSE,"Ratio Analysis";#N/A,#N/A,FALSE,"Test 120 Day Accts";#N/A,#N/A,FALSE,"Tickmarks"}</definedName>
    <definedName name="_f5" localSheetId="0" hidden="1">{"'Sheet1'!$L$16"}</definedName>
    <definedName name="_f5" localSheetId="1" hidden="1">{"'Sheet1'!$L$16"}</definedName>
    <definedName name="_f5" localSheetId="7" hidden="1">{"'Sheet1'!$L$16"}</definedName>
    <definedName name="_f5" hidden="1">{"'Sheet1'!$L$16"}</definedName>
    <definedName name="_FAC1" localSheetId="0">#REF!</definedName>
    <definedName name="_FAC1" localSheetId="1">#REF!</definedName>
    <definedName name="_FAC1">#REF!</definedName>
    <definedName name="_FAC2" localSheetId="0">#REF!</definedName>
    <definedName name="_FAC2" localSheetId="1">#REF!</definedName>
    <definedName name="_FAC2">#REF!</definedName>
    <definedName name="_ff3" localSheetId="0" hidden="1">{#N/A,#N/A,FALSE,"DATA"}</definedName>
    <definedName name="_ff3" localSheetId="1" hidden="1">{#N/A,#N/A,FALSE,"DATA"}</definedName>
    <definedName name="_ff3" localSheetId="7" hidden="1">{#N/A,#N/A,FALSE,"DATA"}</definedName>
    <definedName name="_ff3" hidden="1">{#N/A,#N/A,FALSE,"DATA"}</definedName>
    <definedName name="_Fil">#REF!</definedName>
    <definedName name="_Fill" localSheetId="0" hidden="1">#REF!</definedName>
    <definedName name="_Fill" localSheetId="1" hidden="1">#REF!</definedName>
    <definedName name="_Fill" hidden="1">#REF!</definedName>
    <definedName name="_Fill_mtr" localSheetId="0" hidden="1">#REF!</definedName>
    <definedName name="_Fill_mtr" hidden="1">#REF!</definedName>
    <definedName name="_Fill1" localSheetId="0" hidden="1">#REF!</definedName>
    <definedName name="_Fill1" hidden="1">#REF!</definedName>
    <definedName name="_Fillx" localSheetId="0">#REF!</definedName>
    <definedName name="_Fillx">#REF!</definedName>
    <definedName name="_xlnm._FilterDatabase" localSheetId="5" hidden="1">'FC_Plan_byAcc '!$B$6:$CU$760</definedName>
    <definedName name="_xlnm._FilterDatabase" localSheetId="0" hidden="1">'LE_KAM_Aug''24'!$A$6:$AW$28</definedName>
    <definedName name="_xlnm._FilterDatabase" localSheetId="1" hidden="1">#REF!</definedName>
    <definedName name="_xlnm._FilterDatabase" localSheetId="9" hidden="1">Outlets!$A$9:$BY$31</definedName>
    <definedName name="_xlnm._FilterDatabase" localSheetId="7" hidden="1">'Target''24'!$A$7:$AY$773</definedName>
    <definedName name="_xlnm._FilterDatabase" localSheetId="10" hidden="1">Value!$A$9:$BY$31</definedName>
    <definedName name="_xlnm._FilterDatabase" hidden="1">#REF!</definedName>
    <definedName name="_FS1" localSheetId="0">#REF!</definedName>
    <definedName name="_FS1" localSheetId="7">#REF!</definedName>
    <definedName name="_FS1">#REF!</definedName>
    <definedName name="_G1" localSheetId="0" hidden="1">{#N/A,#N/A,FALSE,"DATA"}</definedName>
    <definedName name="_G1" localSheetId="1" hidden="1">{#N/A,#N/A,FALSE,"DATA"}</definedName>
    <definedName name="_G1" localSheetId="7" hidden="1">{#N/A,#N/A,FALSE,"DATA"}</definedName>
    <definedName name="_G1" hidden="1">{#N/A,#N/A,FALSE,"DATA"}</definedName>
    <definedName name="_G11" localSheetId="0" hidden="1">{#N/A,#N/A,FALSE,"DATA"}</definedName>
    <definedName name="_G11" localSheetId="1" hidden="1">{#N/A,#N/A,FALSE,"DATA"}</definedName>
    <definedName name="_G11" localSheetId="7" hidden="1">{#N/A,#N/A,FALSE,"DATA"}</definedName>
    <definedName name="_G11" hidden="1">{#N/A,#N/A,FALSE,"DATA"}</definedName>
    <definedName name="_G2" localSheetId="0" hidden="1">{#N/A,#N/A,FALSE,"DATA"}</definedName>
    <definedName name="_G2" localSheetId="1" hidden="1">{#N/A,#N/A,FALSE,"DATA"}</definedName>
    <definedName name="_G2" localSheetId="7" hidden="1">{#N/A,#N/A,FALSE,"DATA"}</definedName>
    <definedName name="_G2" hidden="1">{#N/A,#N/A,FALSE,"DATA"}</definedName>
    <definedName name="_G666666">#REF!</definedName>
    <definedName name="_GB01" localSheetId="0">{"'Sheet1'!$L$16"}</definedName>
    <definedName name="_GB01" localSheetId="1">{"'Sheet1'!$L$16"}</definedName>
    <definedName name="_GB01" localSheetId="7">{"'Sheet1'!$L$16"}</definedName>
    <definedName name="_GB01">{"'Sheet1'!$L$16"}</definedName>
    <definedName name="_gg1" localSheetId="0">{"'Sheet1'!$L$16"}</definedName>
    <definedName name="_gg1" localSheetId="1">{"'Sheet1'!$L$16"}</definedName>
    <definedName name="_gg1" localSheetId="7">{"'Sheet1'!$L$16"}</definedName>
    <definedName name="_gg1">{"'Sheet1'!$L$16"}</definedName>
    <definedName name="_GIA1" localSheetId="0">#REF!</definedName>
    <definedName name="_GIA1" localSheetId="1">#REF!</definedName>
    <definedName name="_GIA1">#REF!</definedName>
    <definedName name="_gia2" localSheetId="0">#REF!</definedName>
    <definedName name="_gia2">#REF!</definedName>
    <definedName name="_GID1" localSheetId="0">#REF!</definedName>
    <definedName name="_GID1">#REF!</definedName>
    <definedName name="_GL635" localSheetId="0">{"'Sheet1'!$L$16"}</definedName>
    <definedName name="_GL635" localSheetId="1">{"'Sheet1'!$L$16"}</definedName>
    <definedName name="_GL635" localSheetId="7">{"'Sheet1'!$L$16"}</definedName>
    <definedName name="_GL635">{"'Sheet1'!$L$16"}</definedName>
    <definedName name="_Goi8" localSheetId="0" hidden="1">{"'Sheet1'!$L$16"}</definedName>
    <definedName name="_Goi8" localSheetId="1" hidden="1">{"'Sheet1'!$L$16"}</definedName>
    <definedName name="_Goi8" localSheetId="7" hidden="1">{"'Sheet1'!$L$16"}</definedName>
    <definedName name="_Goi8" hidden="1">{"'Sheet1'!$L$16"}</definedName>
    <definedName name="_gon4">#REF!</definedName>
    <definedName name="_GOTO_N1_" localSheetId="0">#REF!</definedName>
    <definedName name="_GOTO_N1_" localSheetId="1">#REF!</definedName>
    <definedName name="_GOTO_N1_">#REF!</definedName>
    <definedName name="_h" localSheetId="0">#REF!</definedName>
    <definedName name="_h">#REF!</definedName>
    <definedName name="_h1" localSheetId="0">{"'TDTGT (theo Dphuong)'!$A$4:$F$75"}</definedName>
    <definedName name="_h1" localSheetId="1">{"'TDTGT (theo Dphuong)'!$A$4:$F$75"}</definedName>
    <definedName name="_h1" localSheetId="7">{"'TDTGT (theo Dphuong)'!$A$4:$F$75"}</definedName>
    <definedName name="_h1">{"'TDTGT (theo Dphuong)'!$A$4:$F$75"}</definedName>
    <definedName name="_h2" localSheetId="0">{"'Sheet1'!$L$16"}</definedName>
    <definedName name="_h2" localSheetId="1">{"'Sheet1'!$L$16"}</definedName>
    <definedName name="_h2" localSheetId="7">{"'Sheet1'!$L$16"}</definedName>
    <definedName name="_h2">{"'Sheet1'!$L$16"}</definedName>
    <definedName name="_h5" localSheetId="0">{"'Sheet1'!$L$16"}</definedName>
    <definedName name="_h5" localSheetId="1">{"'Sheet1'!$L$16"}</definedName>
    <definedName name="_h5" localSheetId="7">{"'Sheet1'!$L$16"}</definedName>
    <definedName name="_h5">{"'Sheet1'!$L$16"}</definedName>
    <definedName name="_HAT1" localSheetId="0">#REF!</definedName>
    <definedName name="_HAT1" localSheetId="1">#REF!</definedName>
    <definedName name="_HAT1">#REF!</definedName>
    <definedName name="_HAT10" localSheetId="0">#REF!</definedName>
    <definedName name="_HAT10">#REF!</definedName>
    <definedName name="_HAT11" localSheetId="0">#REF!</definedName>
    <definedName name="_HAT11">#REF!</definedName>
    <definedName name="_HAT12" localSheetId="0">#REF!</definedName>
    <definedName name="_HAT12">#REF!</definedName>
    <definedName name="_HAT13" localSheetId="0">#REF!</definedName>
    <definedName name="_HAT13">#REF!</definedName>
    <definedName name="_HAT14" localSheetId="0">#REF!</definedName>
    <definedName name="_HAT14">#REF!</definedName>
    <definedName name="_HAT15" localSheetId="0">#REF!</definedName>
    <definedName name="_HAT15">#REF!</definedName>
    <definedName name="_HAT2" localSheetId="0">#REF!</definedName>
    <definedName name="_HAT2">#REF!</definedName>
    <definedName name="_HAT3" localSheetId="0">#REF!</definedName>
    <definedName name="_HAT3">#REF!</definedName>
    <definedName name="_HAT4" localSheetId="0">#REF!</definedName>
    <definedName name="_HAT4">#REF!</definedName>
    <definedName name="_HAT5" localSheetId="0">#REF!</definedName>
    <definedName name="_HAT5">#REF!</definedName>
    <definedName name="_HAT6" localSheetId="0">#REF!</definedName>
    <definedName name="_HAT6">#REF!</definedName>
    <definedName name="_HAT7" localSheetId="0">#REF!</definedName>
    <definedName name="_HAT7">#REF!</definedName>
    <definedName name="_HAT8" localSheetId="0">#REF!</definedName>
    <definedName name="_HAT8">#REF!</definedName>
    <definedName name="_HAT9" localSheetId="0">#REF!</definedName>
    <definedName name="_HAT9">#REF!</definedName>
    <definedName name="_HCM1" localSheetId="0">#REF!</definedName>
    <definedName name="_HCM1">#REF!</definedName>
    <definedName name="_HCM2" localSheetId="0">#REF!</definedName>
    <definedName name="_HCM2">#REF!</definedName>
    <definedName name="_HCM3" localSheetId="0">#REF!</definedName>
    <definedName name="_HCM3">#REF!</definedName>
    <definedName name="_HCM4" localSheetId="0">#REF!</definedName>
    <definedName name="_HCM4">#REF!</definedName>
    <definedName name="_HCM5" localSheetId="0">#REF!</definedName>
    <definedName name="_HCM5">#REF!</definedName>
    <definedName name="_HCM6" localSheetId="0">#REF!</definedName>
    <definedName name="_HCM6">#REF!</definedName>
    <definedName name="_HDG2" localSheetId="0">#REF!</definedName>
    <definedName name="_HDG2">#REF!</definedName>
    <definedName name="_hey2" localSheetId="0">#REF!</definedName>
    <definedName name="_hey2">#REF!</definedName>
    <definedName name="_hey3" localSheetId="0">#REF!</definedName>
    <definedName name="_hey3">#REF!</definedName>
    <definedName name="_hey4" localSheetId="0">#REF!</definedName>
    <definedName name="_hey4">#REF!</definedName>
    <definedName name="_hey6" localSheetId="0">#REF!</definedName>
    <definedName name="_hey6">#REF!</definedName>
    <definedName name="_hhh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hhh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hhh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hhh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HKQ2" localSheetId="0">#REF!</definedName>
    <definedName name="_HKQ2" localSheetId="1">#REF!</definedName>
    <definedName name="_HKQ2">#REF!</definedName>
    <definedName name="_HKQ2_1">NA()</definedName>
    <definedName name="_HKQ2_10">NA()</definedName>
    <definedName name="_HKQ2_11">NA()</definedName>
    <definedName name="_HKQ2_12">NA()</definedName>
    <definedName name="_HKQ2_13">NA()</definedName>
    <definedName name="_HKQ2_14">NA()</definedName>
    <definedName name="_HKQ2_15">NA()</definedName>
    <definedName name="_HKQ2_16">NA()</definedName>
    <definedName name="_HKQ2_17">NA()</definedName>
    <definedName name="_HKQ2_18">NA()</definedName>
    <definedName name="_HKQ2_19">NA()</definedName>
    <definedName name="_HKQ2_2">NA()</definedName>
    <definedName name="_HKQ2_2_1">NA()</definedName>
    <definedName name="_HKQ2_20">NA()</definedName>
    <definedName name="_HKQ2_21">NA()</definedName>
    <definedName name="_HKQ2_22">NA()</definedName>
    <definedName name="_HKQ2_23">NA()</definedName>
    <definedName name="_HKQ2_24">NA()</definedName>
    <definedName name="_HKQ2_25">NA()</definedName>
    <definedName name="_HKQ2_26">NA()</definedName>
    <definedName name="_HKQ2_27">NA()</definedName>
    <definedName name="_HKQ2_28">NA()</definedName>
    <definedName name="_HKQ2_3" localSheetId="0">#REF!</definedName>
    <definedName name="_HKQ2_3" localSheetId="1">#REF!</definedName>
    <definedName name="_HKQ2_3">#REF!</definedName>
    <definedName name="_HKQ2_4" localSheetId="0">#REF!</definedName>
    <definedName name="_HKQ2_4">#REF!</definedName>
    <definedName name="_HKQ2_5" localSheetId="0">#REF!</definedName>
    <definedName name="_HKQ2_5">#REF!</definedName>
    <definedName name="_HKQ2_6" localSheetId="0">#REF!</definedName>
    <definedName name="_HKQ2_6">#REF!</definedName>
    <definedName name="_HKQ2_7">NA()</definedName>
    <definedName name="_HKQ2_8">NA()</definedName>
    <definedName name="_HKQ2_8_6">#N/A</definedName>
    <definedName name="_HKQ2_9">NA()</definedName>
    <definedName name="_hom2" localSheetId="0">#REF!</definedName>
    <definedName name="_hom2" localSheetId="1">#REF!</definedName>
    <definedName name="_hom2">#REF!</definedName>
    <definedName name="_hpp04" localSheetId="0">#REF!</definedName>
    <definedName name="_hpp04">#REF!</definedName>
    <definedName name="_hpp05" localSheetId="0">#REF!</definedName>
    <definedName name="_hpp05">#REF!</definedName>
    <definedName name="_hpp10" localSheetId="0">#REF!</definedName>
    <definedName name="_hpp10">#REF!</definedName>
    <definedName name="_hpp11" localSheetId="0">#REF!</definedName>
    <definedName name="_hpp11">#REF!</definedName>
    <definedName name="_hpp1203" localSheetId="0">#REF!</definedName>
    <definedName name="_hpp1203">#REF!</definedName>
    <definedName name="_hsm2">1.1289</definedName>
    <definedName name="_hu1" localSheetId="0">{"'Sheet1'!$L$16"}</definedName>
    <definedName name="_hu1" localSheetId="1">{"'Sheet1'!$L$16"}</definedName>
    <definedName name="_hu1" localSheetId="7">{"'Sheet1'!$L$16"}</definedName>
    <definedName name="_hu1">{"'Sheet1'!$L$16"}</definedName>
    <definedName name="_hu2" localSheetId="0">{"'Sheet1'!$L$16"}</definedName>
    <definedName name="_hu2" localSheetId="1">{"'Sheet1'!$L$16"}</definedName>
    <definedName name="_hu2" localSheetId="7">{"'Sheet1'!$L$16"}</definedName>
    <definedName name="_hu2">{"'Sheet1'!$L$16"}</definedName>
    <definedName name="_hu5" localSheetId="0">{"'Sheet1'!$L$16"}</definedName>
    <definedName name="_hu5" localSheetId="1">{"'Sheet1'!$L$16"}</definedName>
    <definedName name="_hu5" localSheetId="7">{"'Sheet1'!$L$16"}</definedName>
    <definedName name="_hu5">{"'Sheet1'!$L$16"}</definedName>
    <definedName name="_hu6" localSheetId="0">{"'Sheet1'!$L$16"}</definedName>
    <definedName name="_hu6" localSheetId="1">{"'Sheet1'!$L$16"}</definedName>
    <definedName name="_hu6" localSheetId="7">{"'Sheet1'!$L$16"}</definedName>
    <definedName name="_hu6">{"'Sheet1'!$L$16"}</definedName>
    <definedName name="_hu7" localSheetId="0">{"'Sheet1'!$L$16"}</definedName>
    <definedName name="_hu7" localSheetId="1">{"'Sheet1'!$L$16"}</definedName>
    <definedName name="_hu7" localSheetId="7">{"'Sheet1'!$L$16"}</definedName>
    <definedName name="_hu7">{"'Sheet1'!$L$16"}</definedName>
    <definedName name="_huy1" localSheetId="0" hidden="1">{"'Sheet1'!$L$16"}</definedName>
    <definedName name="_huy1" localSheetId="1" hidden="1">{"'Sheet1'!$L$16"}</definedName>
    <definedName name="_huy1" localSheetId="7" hidden="1">{"'Sheet1'!$L$16"}</definedName>
    <definedName name="_huy1" hidden="1">{"'Sheet1'!$L$16"}</definedName>
    <definedName name="_HUY5" localSheetId="0">{"'Sheet1'!$L$16"}</definedName>
    <definedName name="_HUY5" localSheetId="1">{"'Sheet1'!$L$16"}</definedName>
    <definedName name="_HUY5" localSheetId="7">{"'Sheet1'!$L$16"}</definedName>
    <definedName name="_HUY5">{"'Sheet1'!$L$16"}</definedName>
    <definedName name="_i7" localSheetId="0">#REF!</definedName>
    <definedName name="_i7">#REF!</definedName>
    <definedName name="_IDP159" localSheetId="0">{"Book1"}</definedName>
    <definedName name="_IDP159" localSheetId="1">{"Book1"}</definedName>
    <definedName name="_IDP159" localSheetId="7">{"Book1"}</definedName>
    <definedName name="_IDP159">{"Book1"}</definedName>
    <definedName name="_INS2128" localSheetId="0">#REF!</definedName>
    <definedName name="_INS2128">#REF!</definedName>
    <definedName name="_INS2933" localSheetId="0">#REF!</definedName>
    <definedName name="_INS2933">#REF!</definedName>
    <definedName name="_Inv2" localSheetId="0">#REF!</definedName>
    <definedName name="_Inv2">#REF!</definedName>
    <definedName name="_ISP1" localSheetId="0">#REF!</definedName>
    <definedName name="_ISP1" localSheetId="1">#REF!</definedName>
    <definedName name="_ISP1">#REF!</definedName>
    <definedName name="_ISP2" localSheetId="0">#REF!</definedName>
    <definedName name="_ISP2" localSheetId="1">#REF!</definedName>
    <definedName name="_ISP2">#REF!</definedName>
    <definedName name="_ISP3" localSheetId="0">#REF!</definedName>
    <definedName name="_ISP3" localSheetId="1">#REF!</definedName>
    <definedName name="_ISP3">#REF!</definedName>
    <definedName name="_IV65555" localSheetId="0">#REF!</definedName>
    <definedName name="_IV65555">#REF!</definedName>
    <definedName name="_IV65999" localSheetId="0">#REF!</definedName>
    <definedName name="_IV65999">#REF!</definedName>
    <definedName name="_IV66000" localSheetId="0">#REF!</definedName>
    <definedName name="_IV66000">#REF!</definedName>
    <definedName name="_IV69999" localSheetId="0">#REF!</definedName>
    <definedName name="_IV69999">#REF!</definedName>
    <definedName name="_IV99999" localSheetId="0">#REF!</definedName>
    <definedName name="_IV99999">#REF!</definedName>
    <definedName name="_jjj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jjj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jjj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jjj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jul03" localSheetId="0">#REF!</definedName>
    <definedName name="_jul03" localSheetId="1">#REF!</definedName>
    <definedName name="_jul03">#REF!</definedName>
    <definedName name="_JUM1" localSheetId="0">#REF!</definedName>
    <definedName name="_JUM1">#REF!</definedName>
    <definedName name="_JUM10" localSheetId="0">#REF!</definedName>
    <definedName name="_JUM10">#REF!</definedName>
    <definedName name="_JUM11" localSheetId="0">#REF!</definedName>
    <definedName name="_JUM11">#REF!</definedName>
    <definedName name="_JUM12" localSheetId="0">#REF!</definedName>
    <definedName name="_JUM12">#REF!</definedName>
    <definedName name="_JUM13" localSheetId="0">#REF!</definedName>
    <definedName name="_JUM13">#REF!</definedName>
    <definedName name="_JUM14" localSheetId="0">#REF!</definedName>
    <definedName name="_JUM14">#REF!</definedName>
    <definedName name="_JUM15" localSheetId="0">#REF!</definedName>
    <definedName name="_JUM15">#REF!</definedName>
    <definedName name="_JUM2" localSheetId="0">#REF!</definedName>
    <definedName name="_JUM2">#REF!</definedName>
    <definedName name="_JUM3" localSheetId="0">#REF!</definedName>
    <definedName name="_JUM3">#REF!</definedName>
    <definedName name="_JUM4" localSheetId="0">#REF!</definedName>
    <definedName name="_JUM4">#REF!</definedName>
    <definedName name="_JUM5" localSheetId="0">#REF!</definedName>
    <definedName name="_JUM5">#REF!</definedName>
    <definedName name="_JUM6" localSheetId="0">#REF!</definedName>
    <definedName name="_JUM6">#REF!</definedName>
    <definedName name="_JUM7" localSheetId="0">#REF!</definedName>
    <definedName name="_JUM7">#REF!</definedName>
    <definedName name="_JUM8" localSheetId="0">#REF!</definedName>
    <definedName name="_JUM8">#REF!</definedName>
    <definedName name="_JUM9" localSheetId="0">#REF!</definedName>
    <definedName name="_JUM9">#REF!</definedName>
    <definedName name="_jun03" localSheetId="0">#REF!</definedName>
    <definedName name="_jun03">#REF!</definedName>
    <definedName name="_K4">#N/A</definedName>
    <definedName name="_K41">#N/A</definedName>
    <definedName name="_K5">#N/A</definedName>
    <definedName name="_K6">#N/A</definedName>
    <definedName name="_KA1" localSheetId="0">{#N/A,#N/A,FALSE,"Sheet1"}</definedName>
    <definedName name="_KA1" localSheetId="1">{#N/A,#N/A,FALSE,"Sheet1"}</definedName>
    <definedName name="_KA1" localSheetId="7">{#N/A,#N/A,FALSE,"Sheet1"}</definedName>
    <definedName name="_KA1">{#N/A,#N/A,FALSE,"Sheet1"}</definedName>
    <definedName name="_KBC1724" localSheetId="0">#REF!</definedName>
    <definedName name="_KBC1724" localSheetId="1">#REF!</definedName>
    <definedName name="_KBC1724">#REF!</definedName>
    <definedName name="_KBC18" localSheetId="0">#REF!</definedName>
    <definedName name="_KBC18">#REF!</definedName>
    <definedName name="_KBC2532" localSheetId="0">#REF!</definedName>
    <definedName name="_KBC2532">#REF!</definedName>
    <definedName name="_KBC3339" localSheetId="0">#REF!</definedName>
    <definedName name="_KBC3339">#REF!</definedName>
    <definedName name="_KBC3740" localSheetId="0">#REF!</definedName>
    <definedName name="_KBC3740">#REF!</definedName>
    <definedName name="_KBC916" localSheetId="0">#REF!</definedName>
    <definedName name="_KBC916">#REF!</definedName>
    <definedName name="_KCA1" localSheetId="0">#REF!</definedName>
    <definedName name="_KCA1">#REF!</definedName>
    <definedName name="_KCA2" localSheetId="0">#REF!</definedName>
    <definedName name="_KCA2">#REF!</definedName>
    <definedName name="_KCA3" localSheetId="0">#REF!</definedName>
    <definedName name="_KCA3">#REF!</definedName>
    <definedName name="_KCB1" localSheetId="0">#REF!</definedName>
    <definedName name="_KCB1">#REF!</definedName>
    <definedName name="_KCC1" localSheetId="0">#REF!</definedName>
    <definedName name="_KCC1">#REF!</definedName>
    <definedName name="_KE8" localSheetId="0" hidden="1">#REF!</definedName>
    <definedName name="_KE8" hidden="1">#REF!</definedName>
    <definedName name="_KEY" localSheetId="0">#REF!</definedName>
    <definedName name="_KEY">#REF!</definedName>
    <definedName name="_key_1" localSheetId="0" hidden="1">#REF!</definedName>
    <definedName name="_key_1" hidden="1">#REF!</definedName>
    <definedName name="_Key1" localSheetId="0" hidden="1">#REF!</definedName>
    <definedName name="_Key1" hidden="1">#REF!</definedName>
    <definedName name="_Key1.1" localSheetId="0">#REF!</definedName>
    <definedName name="_Key1.1">#REF!</definedName>
    <definedName name="_Key1.2" localSheetId="0">#REF!</definedName>
    <definedName name="_Key1.2">#REF!</definedName>
    <definedName name="_Key1.3" localSheetId="0">#REF!</definedName>
    <definedName name="_Key1.3">#REF!</definedName>
    <definedName name="_key1_mtr" localSheetId="0" hidden="1">#REF!</definedName>
    <definedName name="_key1_mtr" hidden="1">#REF!</definedName>
    <definedName name="_key11" localSheetId="0" hidden="1">#REF!</definedName>
    <definedName name="_key11" hidden="1">#REF!</definedName>
    <definedName name="_key12" localSheetId="0" hidden="1">#REF!</definedName>
    <definedName name="_key12" hidden="1">#REF!</definedName>
    <definedName name="_KEY123" localSheetId="0" hidden="1">#REF!</definedName>
    <definedName name="_KEY123" hidden="1">#REF!</definedName>
    <definedName name="_Key2" localSheetId="0" hidden="1">#REF!</definedName>
    <definedName name="_Key2" hidden="1">#REF!</definedName>
    <definedName name="_Key2_mtr" localSheetId="0" hidden="1">#REF!</definedName>
    <definedName name="_Key2_mtr" hidden="1">#REF!</definedName>
    <definedName name="_KEY3" localSheetId="0" hidden="1">#REF!</definedName>
    <definedName name="_KEY3" hidden="1">#REF!</definedName>
    <definedName name="_KEY4" localSheetId="0" hidden="1">#REF!</definedName>
    <definedName name="_KEY4" hidden="1">#REF!</definedName>
    <definedName name="_KEY5" localSheetId="0" hidden="1">#REF!</definedName>
    <definedName name="_KEY5" hidden="1">#REF!</definedName>
    <definedName name="_KEY6" localSheetId="0" hidden="1">#REF!</definedName>
    <definedName name="_KEY6" hidden="1">#REF!</definedName>
    <definedName name="_KEY7" localSheetId="0" hidden="1">#REF!</definedName>
    <definedName name="_KEY7" hidden="1">#REF!</definedName>
    <definedName name="_key8" localSheetId="0" hidden="1">#REF!</definedName>
    <definedName name="_key8" hidden="1">#REF!</definedName>
    <definedName name="_KEY90" localSheetId="0" hidden="1">#REF!</definedName>
    <definedName name="_KEY90" hidden="1">#REF!</definedName>
    <definedName name="_khu7" localSheetId="0">#REF!</definedName>
    <definedName name="_khu7">#REF!</definedName>
    <definedName name="_KMT1" localSheetId="0">#REF!</definedName>
    <definedName name="_KMT1">#REF!</definedName>
    <definedName name="_KMT1_10">NA()</definedName>
    <definedName name="_KMT1_11">NA()</definedName>
    <definedName name="_KMT1_12">NA()</definedName>
    <definedName name="_KMT1_13">NA()</definedName>
    <definedName name="_KMT1_14">NA()</definedName>
    <definedName name="_KMT1_15">NA()</definedName>
    <definedName name="_KMT1_16">NA()</definedName>
    <definedName name="_KMT1_17">NA()</definedName>
    <definedName name="_KMT1_18">NA()</definedName>
    <definedName name="_KMT1_19">NA()</definedName>
    <definedName name="_KMT1_2">NA()</definedName>
    <definedName name="_KMT1_20">NA()</definedName>
    <definedName name="_KMT1_21">NA()</definedName>
    <definedName name="_KMT1_22">NA()</definedName>
    <definedName name="_KMT1_23">NA()</definedName>
    <definedName name="_KMT1_24">NA()</definedName>
    <definedName name="_KMT1_25">NA()</definedName>
    <definedName name="_KMT1_26">NA()</definedName>
    <definedName name="_KMT1_27">NA()</definedName>
    <definedName name="_KMT1_28">NA()</definedName>
    <definedName name="_KMT1_3" localSheetId="0">#REF!</definedName>
    <definedName name="_KMT1_3" localSheetId="1">#REF!</definedName>
    <definedName name="_KMT1_3">#REF!</definedName>
    <definedName name="_KMT1_4" localSheetId="0">#REF!</definedName>
    <definedName name="_KMT1_4">#REF!</definedName>
    <definedName name="_KMT1_5" localSheetId="0">#REF!</definedName>
    <definedName name="_KMT1_5">#REF!</definedName>
    <definedName name="_KMT1_6" localSheetId="0">#REF!</definedName>
    <definedName name="_KMT1_6">#REF!</definedName>
    <definedName name="_KMT1_7">NA()</definedName>
    <definedName name="_KMT1_8">NA()</definedName>
    <definedName name="_KMT1_8_6">#N/A</definedName>
    <definedName name="_KMT1_9">NA()</definedName>
    <definedName name="_KMT11" localSheetId="0">#REF!</definedName>
    <definedName name="_KMT11" localSheetId="1">#REF!</definedName>
    <definedName name="_KMT11">#REF!</definedName>
    <definedName name="_KMT11_12" localSheetId="0">#REF!</definedName>
    <definedName name="_KMT11_12">#REF!</definedName>
    <definedName name="_KMT11_12_5" localSheetId="0">#REF!</definedName>
    <definedName name="_KMT11_12_5" localSheetId="1">#REF!</definedName>
    <definedName name="_KMT11_12_5">#REF!</definedName>
    <definedName name="_KMT11_2" localSheetId="0">#REF!</definedName>
    <definedName name="_KMT11_2" localSheetId="1">#REF!</definedName>
    <definedName name="_KMT11_2">#REF!</definedName>
    <definedName name="_KMT11_3" localSheetId="0">#REF!</definedName>
    <definedName name="_KMT11_3">#REF!</definedName>
    <definedName name="_KMT11_4" localSheetId="0">#REF!</definedName>
    <definedName name="_KMT11_4">#REF!</definedName>
    <definedName name="_KMT11_5" localSheetId="0">#REF!</definedName>
    <definedName name="_KMT11_5" localSheetId="1">#REF!</definedName>
    <definedName name="_KMT11_5">#REF!</definedName>
    <definedName name="_KMT11_6">#N/A</definedName>
    <definedName name="_KMT12" localSheetId="0">#REF!</definedName>
    <definedName name="_KMT12" localSheetId="1">#REF!</definedName>
    <definedName name="_KMT12">#REF!</definedName>
    <definedName name="_KMT12_12" localSheetId="0">#REF!</definedName>
    <definedName name="_KMT12_12">#REF!</definedName>
    <definedName name="_KMT12_12_5" localSheetId="0">#REF!</definedName>
    <definedName name="_KMT12_12_5" localSheetId="1">#REF!</definedName>
    <definedName name="_KMT12_12_5">#REF!</definedName>
    <definedName name="_KMT12_2" localSheetId="0">#REF!</definedName>
    <definedName name="_KMT12_2" localSheetId="1">#REF!</definedName>
    <definedName name="_KMT12_2">#REF!</definedName>
    <definedName name="_KMT12_3" localSheetId="0">#REF!</definedName>
    <definedName name="_KMT12_3">#REF!</definedName>
    <definedName name="_KMT12_4" localSheetId="0">#REF!</definedName>
    <definedName name="_KMT12_4">#REF!</definedName>
    <definedName name="_KMT12_5" localSheetId="0">#REF!</definedName>
    <definedName name="_KMT12_5" localSheetId="1">#REF!</definedName>
    <definedName name="_KMT12_5">#REF!</definedName>
    <definedName name="_KMT12_6">#N/A</definedName>
    <definedName name="_KMT13" localSheetId="0">#REF!</definedName>
    <definedName name="_KMT13" localSheetId="1">#REF!</definedName>
    <definedName name="_KMT13">#REF!</definedName>
    <definedName name="_KMT13_12" localSheetId="0">#REF!</definedName>
    <definedName name="_KMT13_12">#REF!</definedName>
    <definedName name="_KMT13_12_5" localSheetId="0">#REF!</definedName>
    <definedName name="_KMT13_12_5" localSheetId="1">#REF!</definedName>
    <definedName name="_KMT13_12_5">#REF!</definedName>
    <definedName name="_KMT13_2" localSheetId="0">#REF!</definedName>
    <definedName name="_KMT13_2" localSheetId="1">#REF!</definedName>
    <definedName name="_KMT13_2">#REF!</definedName>
    <definedName name="_KMT13_3" localSheetId="0">#REF!</definedName>
    <definedName name="_KMT13_3">#REF!</definedName>
    <definedName name="_KMT13_4" localSheetId="0">#REF!</definedName>
    <definedName name="_KMT13_4">#REF!</definedName>
    <definedName name="_KMT13_5" localSheetId="0">#REF!</definedName>
    <definedName name="_KMT13_5" localSheetId="1">#REF!</definedName>
    <definedName name="_KMT13_5">#REF!</definedName>
    <definedName name="_KMT13_6">#N/A</definedName>
    <definedName name="_KMT14" localSheetId="0">#REF!</definedName>
    <definedName name="_KMT14" localSheetId="1">#REF!</definedName>
    <definedName name="_KMT14">#REF!</definedName>
    <definedName name="_KMT14_2">NA()</definedName>
    <definedName name="_KMT14_6">#N/A</definedName>
    <definedName name="_KMT15" localSheetId="0">#REF!</definedName>
    <definedName name="_KMT15" localSheetId="1">#REF!</definedName>
    <definedName name="_KMT15">#REF!</definedName>
    <definedName name="_KMT15_10">NA()</definedName>
    <definedName name="_KMT15_11">NA()</definedName>
    <definedName name="_KMT15_12">NA()</definedName>
    <definedName name="_KMT15_13">NA()</definedName>
    <definedName name="_KMT15_14">NA()</definedName>
    <definedName name="_KMT15_15">NA()</definedName>
    <definedName name="_KMT15_16">NA()</definedName>
    <definedName name="_KMT15_17">NA()</definedName>
    <definedName name="_KMT15_18">NA()</definedName>
    <definedName name="_KMT15_19">NA()</definedName>
    <definedName name="_KMT15_2">NA()</definedName>
    <definedName name="_KMT15_20">NA()</definedName>
    <definedName name="_KMT15_21">NA()</definedName>
    <definedName name="_KMT15_22">NA()</definedName>
    <definedName name="_KMT15_23">NA()</definedName>
    <definedName name="_KMT15_24">NA()</definedName>
    <definedName name="_KMT15_25">NA()</definedName>
    <definedName name="_KMT15_26">NA()</definedName>
    <definedName name="_KMT15_27">NA()</definedName>
    <definedName name="_KMT15_28">NA()</definedName>
    <definedName name="_KMT15_3" localSheetId="0">#REF!</definedName>
    <definedName name="_KMT15_3" localSheetId="1">#REF!</definedName>
    <definedName name="_KMT15_3">#REF!</definedName>
    <definedName name="_KMT15_4" localSheetId="0">#REF!</definedName>
    <definedName name="_KMT15_4" localSheetId="1">#REF!</definedName>
    <definedName name="_KMT15_4">#REF!</definedName>
    <definedName name="_KMT15_5" localSheetId="0">#REF!</definedName>
    <definedName name="_KMT15_5" localSheetId="1">#REF!</definedName>
    <definedName name="_KMT15_5">#REF!</definedName>
    <definedName name="_KMT15_6" localSheetId="0">#REF!</definedName>
    <definedName name="_KMT15_6">#REF!</definedName>
    <definedName name="_KMT15_7">NA()</definedName>
    <definedName name="_KMT15_8">NA()</definedName>
    <definedName name="_KMT15_8_6">#N/A</definedName>
    <definedName name="_KMT15_9">NA()</definedName>
    <definedName name="_KMT16" localSheetId="0">#REF!</definedName>
    <definedName name="_KMT16" localSheetId="1">#REF!</definedName>
    <definedName name="_KMT16">#REF!</definedName>
    <definedName name="_KMT16_10">NA()</definedName>
    <definedName name="_KMT16_11">NA()</definedName>
    <definedName name="_KMT16_12">NA()</definedName>
    <definedName name="_KMT16_13">NA()</definedName>
    <definedName name="_KMT16_14">NA()</definedName>
    <definedName name="_KMT16_15">NA()</definedName>
    <definedName name="_KMT16_16">NA()</definedName>
    <definedName name="_KMT16_17">NA()</definedName>
    <definedName name="_KMT16_18">NA()</definedName>
    <definedName name="_KMT16_19">NA()</definedName>
    <definedName name="_KMT16_2">NA()</definedName>
    <definedName name="_KMT16_20">NA()</definedName>
    <definedName name="_KMT16_21">NA()</definedName>
    <definedName name="_KMT16_22">NA()</definedName>
    <definedName name="_KMT16_23">NA()</definedName>
    <definedName name="_KMT16_24">NA()</definedName>
    <definedName name="_KMT16_25">NA()</definedName>
    <definedName name="_KMT16_26">NA()</definedName>
    <definedName name="_KMT16_27">NA()</definedName>
    <definedName name="_KMT16_28">NA()</definedName>
    <definedName name="_KMT16_3" localSheetId="0">#REF!</definedName>
    <definedName name="_KMT16_3" localSheetId="1">#REF!</definedName>
    <definedName name="_KMT16_3">#REF!</definedName>
    <definedName name="_KMT16_4" localSheetId="0">#REF!</definedName>
    <definedName name="_KMT16_4">#REF!</definedName>
    <definedName name="_KMT16_5" localSheetId="0">#REF!</definedName>
    <definedName name="_KMT16_5">#REF!</definedName>
    <definedName name="_KMT16_6" localSheetId="0">#REF!</definedName>
    <definedName name="_KMT16_6">#REF!</definedName>
    <definedName name="_KMT16_7">NA()</definedName>
    <definedName name="_KMT16_8">NA()</definedName>
    <definedName name="_KMT16_8_6">#N/A</definedName>
    <definedName name="_KMT16_9">NA()</definedName>
    <definedName name="_KMT17" localSheetId="0">#REF!</definedName>
    <definedName name="_KMT17" localSheetId="1">#REF!</definedName>
    <definedName name="_KMT17">#REF!</definedName>
    <definedName name="_KMT17_2">NA()</definedName>
    <definedName name="_KMT17_6">#N/A</definedName>
    <definedName name="_KMT18" localSheetId="0">#REF!</definedName>
    <definedName name="_KMT18" localSheetId="1">#REF!</definedName>
    <definedName name="_KMT18">#REF!</definedName>
    <definedName name="_KMT18_10">NA()</definedName>
    <definedName name="_KMT18_11">NA()</definedName>
    <definedName name="_KMT18_12">NA()</definedName>
    <definedName name="_KMT18_13">NA()</definedName>
    <definedName name="_KMT18_14">NA()</definedName>
    <definedName name="_KMT18_15">NA()</definedName>
    <definedName name="_KMT18_16">NA()</definedName>
    <definedName name="_KMT18_17">NA()</definedName>
    <definedName name="_KMT18_18">NA()</definedName>
    <definedName name="_KMT18_19">NA()</definedName>
    <definedName name="_KMT18_2">NA()</definedName>
    <definedName name="_KMT18_20">NA()</definedName>
    <definedName name="_KMT18_21">NA()</definedName>
    <definedName name="_KMT18_22">NA()</definedName>
    <definedName name="_KMT18_23">NA()</definedName>
    <definedName name="_KMT18_24">NA()</definedName>
    <definedName name="_KMT18_25">NA()</definedName>
    <definedName name="_KMT18_26">NA()</definedName>
    <definedName name="_KMT18_27">NA()</definedName>
    <definedName name="_KMT18_28">NA()</definedName>
    <definedName name="_KMT18_3" localSheetId="0">#REF!</definedName>
    <definedName name="_KMT18_3" localSheetId="1">#REF!</definedName>
    <definedName name="_KMT18_3">#REF!</definedName>
    <definedName name="_KMT18_4" localSheetId="0">#REF!</definedName>
    <definedName name="_KMT18_4">#REF!</definedName>
    <definedName name="_KMT18_5" localSheetId="0">#REF!</definedName>
    <definedName name="_KMT18_5">#REF!</definedName>
    <definedName name="_KMT18_6" localSheetId="0">#REF!</definedName>
    <definedName name="_KMT18_6">#REF!</definedName>
    <definedName name="_KMT18_7">NA()</definedName>
    <definedName name="_KMT18_8">NA()</definedName>
    <definedName name="_KMT18_8_6">#N/A</definedName>
    <definedName name="_KMT18_9">NA()</definedName>
    <definedName name="_KMT19" localSheetId="0">#REF!</definedName>
    <definedName name="_KMT19" localSheetId="1">#REF!</definedName>
    <definedName name="_KMT19">#REF!</definedName>
    <definedName name="_KMT19_12" localSheetId="0">#REF!</definedName>
    <definedName name="_KMT19_12">#REF!</definedName>
    <definedName name="_KMT19_12_5" localSheetId="0">#REF!</definedName>
    <definedName name="_KMT19_12_5" localSheetId="1">#REF!</definedName>
    <definedName name="_KMT19_12_5">#REF!</definedName>
    <definedName name="_KMT19_2" localSheetId="0">#REF!</definedName>
    <definedName name="_KMT19_2" localSheetId="1">#REF!</definedName>
    <definedName name="_KMT19_2">#REF!</definedName>
    <definedName name="_KMT19_3" localSheetId="0">#REF!</definedName>
    <definedName name="_KMT19_3">#REF!</definedName>
    <definedName name="_KMT19_4" localSheetId="0">#REF!</definedName>
    <definedName name="_KMT19_4">#REF!</definedName>
    <definedName name="_KMT19_5" localSheetId="0">#REF!</definedName>
    <definedName name="_KMT19_5" localSheetId="1">#REF!</definedName>
    <definedName name="_KMT19_5">#REF!</definedName>
    <definedName name="_KMT19_6">#N/A</definedName>
    <definedName name="_KMT2" localSheetId="0">#REF!</definedName>
    <definedName name="_KMT2" localSheetId="1">#REF!</definedName>
    <definedName name="_KMT2">#REF!</definedName>
    <definedName name="_KMT2_10">NA()</definedName>
    <definedName name="_KMT2_11">NA()</definedName>
    <definedName name="_KMT2_12">NA()</definedName>
    <definedName name="_KMT2_13">NA()</definedName>
    <definedName name="_KMT2_14">NA()</definedName>
    <definedName name="_KMT2_15">NA()</definedName>
    <definedName name="_KMT2_16">NA()</definedName>
    <definedName name="_KMT2_17">NA()</definedName>
    <definedName name="_KMT2_18">NA()</definedName>
    <definedName name="_KMT2_19">NA()</definedName>
    <definedName name="_KMT2_2">NA()</definedName>
    <definedName name="_KMT2_20">NA()</definedName>
    <definedName name="_KMT2_21">NA()</definedName>
    <definedName name="_KMT2_22">NA()</definedName>
    <definedName name="_KMT2_23">NA()</definedName>
    <definedName name="_KMT2_24">NA()</definedName>
    <definedName name="_KMT2_25">NA()</definedName>
    <definedName name="_KMT2_26">NA()</definedName>
    <definedName name="_KMT2_27">NA()</definedName>
    <definedName name="_KMT2_28">NA()</definedName>
    <definedName name="_KMT2_3" localSheetId="0">#REF!</definedName>
    <definedName name="_KMT2_3" localSheetId="1">#REF!</definedName>
    <definedName name="_KMT2_3">#REF!</definedName>
    <definedName name="_KMT2_4" localSheetId="0">#REF!</definedName>
    <definedName name="_KMT2_4" localSheetId="1">#REF!</definedName>
    <definedName name="_KMT2_4">#REF!</definedName>
    <definedName name="_KMT2_5" localSheetId="0">#REF!</definedName>
    <definedName name="_KMT2_5" localSheetId="1">#REF!</definedName>
    <definedName name="_KMT2_5">#REF!</definedName>
    <definedName name="_KMT2_6" localSheetId="0">#REF!</definedName>
    <definedName name="_KMT2_6">#REF!</definedName>
    <definedName name="_KMT2_7">NA()</definedName>
    <definedName name="_KMT2_8">NA()</definedName>
    <definedName name="_KMT2_8_6">#N/A</definedName>
    <definedName name="_KMT2_9">NA()</definedName>
    <definedName name="_KMT3" localSheetId="0">#REF!</definedName>
    <definedName name="_KMT3" localSheetId="1">#REF!</definedName>
    <definedName name="_KMT3">#REF!</definedName>
    <definedName name="_KMT3_10">NA()</definedName>
    <definedName name="_KMT3_11">NA()</definedName>
    <definedName name="_KMT3_12">NA()</definedName>
    <definedName name="_KMT3_13">NA()</definedName>
    <definedName name="_KMT3_14">NA()</definedName>
    <definedName name="_KMT3_15">NA()</definedName>
    <definedName name="_KMT3_16">NA()</definedName>
    <definedName name="_KMT3_17">NA()</definedName>
    <definedName name="_KMT3_18">NA()</definedName>
    <definedName name="_KMT3_19">NA()</definedName>
    <definedName name="_KMT3_2">NA()</definedName>
    <definedName name="_KMT3_20">NA()</definedName>
    <definedName name="_KMT3_21">NA()</definedName>
    <definedName name="_KMT3_22">NA()</definedName>
    <definedName name="_KMT3_23">NA()</definedName>
    <definedName name="_KMT3_24">NA()</definedName>
    <definedName name="_KMT3_25">NA()</definedName>
    <definedName name="_KMT3_26">NA()</definedName>
    <definedName name="_KMT3_27">NA()</definedName>
    <definedName name="_KMT3_28">NA()</definedName>
    <definedName name="_KMT3_3" localSheetId="0">#REF!</definedName>
    <definedName name="_KMT3_3" localSheetId="1">#REF!</definedName>
    <definedName name="_KMT3_3">#REF!</definedName>
    <definedName name="_KMT3_4" localSheetId="0">#REF!</definedName>
    <definedName name="_KMT3_4">#REF!</definedName>
    <definedName name="_KMT3_5" localSheetId="0">#REF!</definedName>
    <definedName name="_KMT3_5">#REF!</definedName>
    <definedName name="_KMT3_6" localSheetId="0">#REF!</definedName>
    <definedName name="_KMT3_6">#REF!</definedName>
    <definedName name="_KMT3_7">NA()</definedName>
    <definedName name="_KMT3_8">NA()</definedName>
    <definedName name="_KMT3_8_6">#N/A</definedName>
    <definedName name="_KMT3_9">NA()</definedName>
    <definedName name="_KMT4" localSheetId="0">#REF!</definedName>
    <definedName name="_KMT4" localSheetId="1">#REF!</definedName>
    <definedName name="_KMT4">#REF!</definedName>
    <definedName name="_KMT4_10">NA()</definedName>
    <definedName name="_KMT4_11">NA()</definedName>
    <definedName name="_KMT4_12">NA()</definedName>
    <definedName name="_KMT4_13">NA()</definedName>
    <definedName name="_KMT4_14">NA()</definedName>
    <definedName name="_KMT4_15">NA()</definedName>
    <definedName name="_KMT4_16">NA()</definedName>
    <definedName name="_KMT4_17">NA()</definedName>
    <definedName name="_KMT4_18">NA()</definedName>
    <definedName name="_KMT4_19">NA()</definedName>
    <definedName name="_KMT4_2">NA()</definedName>
    <definedName name="_KMT4_20">NA()</definedName>
    <definedName name="_KMT4_21">NA()</definedName>
    <definedName name="_KMT4_22">NA()</definedName>
    <definedName name="_KMT4_23">NA()</definedName>
    <definedName name="_KMT4_24">NA()</definedName>
    <definedName name="_KMT4_25">NA()</definedName>
    <definedName name="_KMT4_26">NA()</definedName>
    <definedName name="_KMT4_27">NA()</definedName>
    <definedName name="_KMT4_28">NA()</definedName>
    <definedName name="_KMT4_3" localSheetId="0">#REF!</definedName>
    <definedName name="_KMT4_3" localSheetId="1">#REF!</definedName>
    <definedName name="_KMT4_3">#REF!</definedName>
    <definedName name="_KMT4_4" localSheetId="0">#REF!</definedName>
    <definedName name="_KMT4_4">#REF!</definedName>
    <definedName name="_KMT4_5" localSheetId="0">#REF!</definedName>
    <definedName name="_KMT4_5">#REF!</definedName>
    <definedName name="_KMT4_6" localSheetId="0">#REF!</definedName>
    <definedName name="_KMT4_6">#REF!</definedName>
    <definedName name="_KMT4_7">NA()</definedName>
    <definedName name="_KMT4_8">NA()</definedName>
    <definedName name="_KMT4_8_6">#N/A</definedName>
    <definedName name="_KMT4_9">NA()</definedName>
    <definedName name="_KMT5" localSheetId="0">#REF!</definedName>
    <definedName name="_KMT5" localSheetId="1">#REF!</definedName>
    <definedName name="_KMT5">#REF!</definedName>
    <definedName name="_KMT5_10">NA()</definedName>
    <definedName name="_KMT5_11">NA()</definedName>
    <definedName name="_KMT5_12">NA()</definedName>
    <definedName name="_KMT5_13">NA()</definedName>
    <definedName name="_KMT5_14">NA()</definedName>
    <definedName name="_KMT5_15">NA()</definedName>
    <definedName name="_KMT5_16">NA()</definedName>
    <definedName name="_KMT5_17">NA()</definedName>
    <definedName name="_KMT5_18">NA()</definedName>
    <definedName name="_KMT5_19">NA()</definedName>
    <definedName name="_KMT5_2">NA()</definedName>
    <definedName name="_KMT5_20">NA()</definedName>
    <definedName name="_KMT5_21">NA()</definedName>
    <definedName name="_KMT5_22">NA()</definedName>
    <definedName name="_KMT5_23">NA()</definedName>
    <definedName name="_KMT5_24">NA()</definedName>
    <definedName name="_KMT5_25">NA()</definedName>
    <definedName name="_KMT5_26">NA()</definedName>
    <definedName name="_KMT5_27">NA()</definedName>
    <definedName name="_KMT5_28">NA()</definedName>
    <definedName name="_KMT5_3" localSheetId="0">#REF!</definedName>
    <definedName name="_KMT5_3" localSheetId="1">#REF!</definedName>
    <definedName name="_KMT5_3">#REF!</definedName>
    <definedName name="_KMT5_4" localSheetId="0">#REF!</definedName>
    <definedName name="_KMT5_4">#REF!</definedName>
    <definedName name="_KMT5_5" localSheetId="0">#REF!</definedName>
    <definedName name="_KMT5_5">#REF!</definedName>
    <definedName name="_KMT5_6" localSheetId="0">#REF!</definedName>
    <definedName name="_KMT5_6">#REF!</definedName>
    <definedName name="_KMT5_7">NA()</definedName>
    <definedName name="_KMT5_8">NA()</definedName>
    <definedName name="_KMT5_8_6">#N/A</definedName>
    <definedName name="_KMT5_9">NA()</definedName>
    <definedName name="_KMT6" localSheetId="0">#REF!</definedName>
    <definedName name="_KMT6" localSheetId="1">#REF!</definedName>
    <definedName name="_KMT6">#REF!</definedName>
    <definedName name="_KMT6_2">NA()</definedName>
    <definedName name="_KMT6_6">#N/A</definedName>
    <definedName name="_KMT7" localSheetId="0">#REF!</definedName>
    <definedName name="_KMT7" localSheetId="1">#REF!</definedName>
    <definedName name="_KMT7">#REF!</definedName>
    <definedName name="_KMT7_10">NA()</definedName>
    <definedName name="_KMT7_11">NA()</definedName>
    <definedName name="_KMT7_12">NA()</definedName>
    <definedName name="_KMT7_13">NA()</definedName>
    <definedName name="_KMT7_14">NA()</definedName>
    <definedName name="_KMT7_15">NA()</definedName>
    <definedName name="_KMT7_16">NA()</definedName>
    <definedName name="_KMT7_17">NA()</definedName>
    <definedName name="_KMT7_18">NA()</definedName>
    <definedName name="_KMT7_19">NA()</definedName>
    <definedName name="_KMT7_2">NA()</definedName>
    <definedName name="_KMT7_20">NA()</definedName>
    <definedName name="_KMT7_21">NA()</definedName>
    <definedName name="_KMT7_22">NA()</definedName>
    <definedName name="_KMT7_23">NA()</definedName>
    <definedName name="_KMT7_24">NA()</definedName>
    <definedName name="_KMT7_25">NA()</definedName>
    <definedName name="_KMT7_26">NA()</definedName>
    <definedName name="_KMT7_27">NA()</definedName>
    <definedName name="_KMT7_28">NA()</definedName>
    <definedName name="_KMT7_3" localSheetId="0">#REF!</definedName>
    <definedName name="_KMT7_3" localSheetId="1">#REF!</definedName>
    <definedName name="_KMT7_3">#REF!</definedName>
    <definedName name="_KMT7_4" localSheetId="0">#REF!</definedName>
    <definedName name="_KMT7_4">#REF!</definedName>
    <definedName name="_KMT7_5" localSheetId="0">#REF!</definedName>
    <definedName name="_KMT7_5">#REF!</definedName>
    <definedName name="_KMT7_6" localSheetId="0">#REF!</definedName>
    <definedName name="_KMT7_6">#REF!</definedName>
    <definedName name="_KMT7_7">NA()</definedName>
    <definedName name="_KMT7_8">NA()</definedName>
    <definedName name="_KMT7_8_6">#N/A</definedName>
    <definedName name="_KMT7_9">NA()</definedName>
    <definedName name="_KMT8" localSheetId="0">#REF!</definedName>
    <definedName name="_KMT8" localSheetId="1">#REF!</definedName>
    <definedName name="_KMT8">#REF!</definedName>
    <definedName name="_KMT8_12" localSheetId="0">#REF!</definedName>
    <definedName name="_KMT8_12">#REF!</definedName>
    <definedName name="_KMT8_12_5" localSheetId="0">#REF!</definedName>
    <definedName name="_KMT8_12_5" localSheetId="1">#REF!</definedName>
    <definedName name="_KMT8_12_5">#REF!</definedName>
    <definedName name="_KMT8_2" localSheetId="0">#REF!</definedName>
    <definedName name="_KMT8_2" localSheetId="1">#REF!</definedName>
    <definedName name="_KMT8_2">#REF!</definedName>
    <definedName name="_KMT8_3" localSheetId="0">#REF!</definedName>
    <definedName name="_KMT8_3">#REF!</definedName>
    <definedName name="_KMT8_4" localSheetId="0">#REF!</definedName>
    <definedName name="_KMT8_4">#REF!</definedName>
    <definedName name="_KMT8_5" localSheetId="0">#REF!</definedName>
    <definedName name="_KMT8_5" localSheetId="1">#REF!</definedName>
    <definedName name="_KMT8_5">#REF!</definedName>
    <definedName name="_KMT8_6">#N/A</definedName>
    <definedName name="_KMT9" localSheetId="0">#REF!</definedName>
    <definedName name="_KMT9" localSheetId="1">#REF!</definedName>
    <definedName name="_KMT9">#REF!</definedName>
    <definedName name="_KMT9_2">NA()</definedName>
    <definedName name="_KMT9_6">#N/A</definedName>
    <definedName name="_kok1">"#N/A"</definedName>
    <definedName name="_kok101">"#N/A"</definedName>
    <definedName name="_kok102">"#N/A"</definedName>
    <definedName name="_kok103">"#N/A"</definedName>
    <definedName name="_kok104">"#N/A"</definedName>
    <definedName name="_kok105">"#N/A"</definedName>
    <definedName name="_kok106">"#N/A"</definedName>
    <definedName name="_kok107">"#N/A"</definedName>
    <definedName name="_kok108">"#N/A"</definedName>
    <definedName name="_kok109">"#N/A"</definedName>
    <definedName name="_kok110">"#N/A"</definedName>
    <definedName name="_kok4">"#N/A"</definedName>
    <definedName name="_kok5">"#N/A"</definedName>
    <definedName name="_kok6">"#N/A"</definedName>
    <definedName name="_kok7">"#N/A"</definedName>
    <definedName name="_kok8">"#N/A"</definedName>
    <definedName name="_kok9">"#N/A"</definedName>
    <definedName name="_LAM1" localSheetId="0">#REF!</definedName>
    <definedName name="_LAM1" localSheetId="1">#REF!</definedName>
    <definedName name="_LAM1">#REF!</definedName>
    <definedName name="_LAM10" localSheetId="0">#REF!</definedName>
    <definedName name="_LAM10">#REF!</definedName>
    <definedName name="_LAM11" localSheetId="0">#REF!</definedName>
    <definedName name="_LAM11">#REF!</definedName>
    <definedName name="_LAM12" localSheetId="0">#REF!</definedName>
    <definedName name="_LAM12">#REF!</definedName>
    <definedName name="_LAM13" localSheetId="0">#REF!</definedName>
    <definedName name="_LAM13">#REF!</definedName>
    <definedName name="_LAM14" localSheetId="0">#REF!</definedName>
    <definedName name="_LAM14">#REF!</definedName>
    <definedName name="_LAM15" localSheetId="0">#REF!</definedName>
    <definedName name="_LAM15">#REF!</definedName>
    <definedName name="_LAM16" localSheetId="0">#REF!</definedName>
    <definedName name="_LAM16">#REF!</definedName>
    <definedName name="_LAM2" localSheetId="0">#REF!</definedName>
    <definedName name="_LAM2">#REF!</definedName>
    <definedName name="_LAM3" localSheetId="0">#REF!</definedName>
    <definedName name="_LAM3">#REF!</definedName>
    <definedName name="_LAM4" localSheetId="0">#REF!</definedName>
    <definedName name="_LAM4">#REF!</definedName>
    <definedName name="_LAM5" localSheetId="0">#REF!</definedName>
    <definedName name="_LAM5">#REF!</definedName>
    <definedName name="_LAM6" localSheetId="0">#REF!</definedName>
    <definedName name="_LAM6">#REF!</definedName>
    <definedName name="_LAM7" localSheetId="0">#REF!</definedName>
    <definedName name="_LAM7">#REF!</definedName>
    <definedName name="_LAM8" localSheetId="0">#REF!</definedName>
    <definedName name="_LAM8">#REF!</definedName>
    <definedName name="_LAM9" localSheetId="0">#REF!</definedName>
    <definedName name="_LAM9">#REF!</definedName>
    <definedName name="_Lan1" localSheetId="0">{"'Sheet1'!$L$16"}</definedName>
    <definedName name="_Lan1" localSheetId="1">{"'Sheet1'!$L$16"}</definedName>
    <definedName name="_Lan1" localSheetId="7">{"'Sheet1'!$L$16"}</definedName>
    <definedName name="_Lan1">{"'Sheet1'!$L$16"}</definedName>
    <definedName name="_Lan2" localSheetId="0">{"'Sheet1'!$L$16"}</definedName>
    <definedName name="_Lan2" localSheetId="1">{"'Sheet1'!$L$16"}</definedName>
    <definedName name="_Lan2" localSheetId="7">{"'Sheet1'!$L$16"}</definedName>
    <definedName name="_Lan2">{"'Sheet1'!$L$16"}</definedName>
    <definedName name="_lap1">#REF!</definedName>
    <definedName name="_lap2" localSheetId="0">#REF!</definedName>
    <definedName name="_lap2">#REF!</definedName>
    <definedName name="_ld2" localSheetId="0">{"'Sheet1'!$L$16"}</definedName>
    <definedName name="_ld2" localSheetId="1">{"'Sheet1'!$L$16"}</definedName>
    <definedName name="_ld2" localSheetId="7">{"'Sheet1'!$L$16"}</definedName>
    <definedName name="_ld2">{"'Sheet1'!$L$16"}</definedName>
    <definedName name="_LIA01" localSheetId="0">#REF!</definedName>
    <definedName name="_LIA01">#REF!</definedName>
    <definedName name="_LIA1" localSheetId="0">#REF!</definedName>
    <definedName name="_LIA1">#REF!</definedName>
    <definedName name="_LIA2" localSheetId="0">#REF!</definedName>
    <definedName name="_LIA2">#REF!</definedName>
    <definedName name="_LL1714" localSheetId="0">#REF!</definedName>
    <definedName name="_LL1714">#REF!</definedName>
    <definedName name="_loc1" localSheetId="0">#REF!</definedName>
    <definedName name="_loc1">#REF!</definedName>
    <definedName name="_loc2" localSheetId="0">#REF!</definedName>
    <definedName name="_loc2">#REF!</definedName>
    <definedName name="_LV1" localSheetId="0">SUMPRODUCT(--(#REF!="+")*(#REF!&lt;&gt;"chủ nhật"))</definedName>
    <definedName name="_LV1" localSheetId="1">SUMPRODUCT(--(#REF!="+")*(#REF!&lt;&gt;"chủ nhật"))</definedName>
    <definedName name="_LV1">SUMPRODUCT(--(#REF!="+")*(#REF!&lt;&gt;"chủ nhật"))</definedName>
    <definedName name="_LV2" localSheetId="1">SUMPRODUCT(--(#REF!="-")*(#REF!&lt;&gt;"chủ nhật"))</definedName>
    <definedName name="_LV2">SUMPRODUCT(--(#REF!="-")*(#REF!&lt;&gt;"chủ nhật"))</definedName>
    <definedName name="_LX1050" localSheetId="0">#REF!</definedName>
    <definedName name="_LX1050">#REF!</definedName>
    <definedName name="_m1" localSheetId="0">#REF!</definedName>
    <definedName name="_m1">#REF!</definedName>
    <definedName name="_M10" localSheetId="0">{"'Sheet1'!$L$16"}</definedName>
    <definedName name="_M10" localSheetId="1">{"'Sheet1'!$L$16"}</definedName>
    <definedName name="_M10" localSheetId="7">{"'Sheet1'!$L$16"}</definedName>
    <definedName name="_M10">{"'Sheet1'!$L$16"}</definedName>
    <definedName name="_M2" localSheetId="0">{"'Sheet1'!$L$16"}</definedName>
    <definedName name="_M2" localSheetId="1">{"'Sheet1'!$L$16"}</definedName>
    <definedName name="_M2" localSheetId="7">{"'Sheet1'!$L$16"}</definedName>
    <definedName name="_M2">{"'Sheet1'!$L$16"}</definedName>
    <definedName name="_MAC12">#REF!</definedName>
    <definedName name="_MAC46" localSheetId="0">#REF!</definedName>
    <definedName name="_MAC46">#REF!</definedName>
    <definedName name="_MAG1" localSheetId="0">#REF!</definedName>
    <definedName name="_MAG1">#REF!</definedName>
    <definedName name="_mar03" localSheetId="0">#REF!</definedName>
    <definedName name="_mar03">#REF!</definedName>
    <definedName name="_MatInverse_In" localSheetId="0">#REF!</definedName>
    <definedName name="_MatInverse_In">#REF!</definedName>
    <definedName name="_MB1" localSheetId="0">#REF!</definedName>
    <definedName name="_MB1">#REF!</definedName>
    <definedName name="_MB2" localSheetId="0">#REF!</definedName>
    <definedName name="_MB2">#REF!</definedName>
    <definedName name="_mei03" localSheetId="0">#REF!</definedName>
    <definedName name="_mei03">#REF!</definedName>
    <definedName name="_MEK1" localSheetId="0">#REF!</definedName>
    <definedName name="_MEK1">#REF!</definedName>
    <definedName name="_MEK2" localSheetId="0">#REF!</definedName>
    <definedName name="_MEK2">#REF!</definedName>
    <definedName name="_MEK3" localSheetId="0">#REF!</definedName>
    <definedName name="_MEK3">#REF!</definedName>
    <definedName name="_MEK4" localSheetId="0">#REF!</definedName>
    <definedName name="_MEK4">#REF!</definedName>
    <definedName name="_MEK5" localSheetId="0">#REF!</definedName>
    <definedName name="_MEK5">#REF!</definedName>
    <definedName name="_MEK6" localSheetId="0">#REF!</definedName>
    <definedName name="_MEK6">#REF!</definedName>
    <definedName name="_MER1" localSheetId="0">{"'Sheet1'!$L$16"}</definedName>
    <definedName name="_MER1" localSheetId="1">{"'Sheet1'!$L$16"}</definedName>
    <definedName name="_MER1" localSheetId="7">{"'Sheet1'!$L$16"}</definedName>
    <definedName name="_MER1">{"'Sheet1'!$L$16"}</definedName>
    <definedName name="_mm02">"$#REF!.#REF!#REF!"</definedName>
    <definedName name="_mm02_3">"$#REF!.#REF!#REF!"</definedName>
    <definedName name="_mm2">"$#REF!.#REF!#REF!"</definedName>
    <definedName name="_mm2_3">"$#REF!.#REF!#REF!"</definedName>
    <definedName name="_MN1">#REF!</definedName>
    <definedName name="_MN2" localSheetId="0">#REF!</definedName>
    <definedName name="_MN2" localSheetId="1">#REF!</definedName>
    <definedName name="_MN2">#REF!</definedName>
    <definedName name="_MP2" localSheetId="0">#REF!</definedName>
    <definedName name="_MP2">#REF!</definedName>
    <definedName name="_MR01" localSheetId="0">#REF!</definedName>
    <definedName name="_MR01">#REF!</definedName>
    <definedName name="_MR02" localSheetId="0">#REF!</definedName>
    <definedName name="_MR02">#REF!</definedName>
    <definedName name="_MR03" localSheetId="0">#REF!</definedName>
    <definedName name="_MR03">#REF!</definedName>
    <definedName name="_MR04" localSheetId="0">#REF!</definedName>
    <definedName name="_MR04">#REF!</definedName>
    <definedName name="_MR05" localSheetId="0">#REF!</definedName>
    <definedName name="_MR05">#REF!</definedName>
    <definedName name="_MR06" localSheetId="0">#REF!</definedName>
    <definedName name="_MR06">#REF!</definedName>
    <definedName name="_MR07" localSheetId="0">#REF!</definedName>
    <definedName name="_MR07">#REF!</definedName>
    <definedName name="_MR08" localSheetId="0">#REF!</definedName>
    <definedName name="_MR08">#REF!</definedName>
    <definedName name="_MR10" localSheetId="0">#REF!</definedName>
    <definedName name="_MR10">#REF!</definedName>
    <definedName name="_MR11" localSheetId="0">#REF!</definedName>
    <definedName name="_MR11">#REF!</definedName>
    <definedName name="_MR12" localSheetId="0">#REF!</definedName>
    <definedName name="_MR12">#REF!</definedName>
    <definedName name="_MR13" localSheetId="0">#REF!</definedName>
    <definedName name="_MR13">#REF!</definedName>
    <definedName name="_MR14" localSheetId="0">#REF!</definedName>
    <definedName name="_MR14">#REF!</definedName>
    <definedName name="_MR15" localSheetId="0">#REF!</definedName>
    <definedName name="_MR15">#REF!</definedName>
    <definedName name="_MR16" localSheetId="0">#REF!</definedName>
    <definedName name="_MR16">#REF!</definedName>
    <definedName name="_MR17" localSheetId="0">#REF!</definedName>
    <definedName name="_MR17">#REF!</definedName>
    <definedName name="_MR18" localSheetId="0">#REF!</definedName>
    <definedName name="_MR18">#REF!</definedName>
    <definedName name="_MR19" localSheetId="0">#REF!</definedName>
    <definedName name="_MR19">#REF!</definedName>
    <definedName name="_MR20" localSheetId="0">#REF!</definedName>
    <definedName name="_MR20">#REF!</definedName>
    <definedName name="_MR21" localSheetId="0">#REF!</definedName>
    <definedName name="_MR21">#REF!</definedName>
    <definedName name="_MR22" localSheetId="0">#REF!</definedName>
    <definedName name="_MR22">#REF!</definedName>
    <definedName name="_MR23" localSheetId="0">#REF!</definedName>
    <definedName name="_MR23">#REF!</definedName>
    <definedName name="_MR24" localSheetId="0">#REF!</definedName>
    <definedName name="_MR24">#REF!</definedName>
    <definedName name="_MR25" localSheetId="0">#REF!</definedName>
    <definedName name="_MR25">#REF!</definedName>
    <definedName name="_MT1" localSheetId="0">#REF!</definedName>
    <definedName name="_MT1">#REF!</definedName>
    <definedName name="_MT2" localSheetId="0">#REF!</definedName>
    <definedName name="_MT2">#REF!</definedName>
    <definedName name="_n.kl" localSheetId="0" hidden="1">#REF!</definedName>
    <definedName name="_n.kl" localSheetId="1" hidden="1">#REF!</definedName>
    <definedName name="_n.kl" hidden="1">#REF!</definedName>
    <definedName name="_n12" localSheetId="0">{"'Sheet1'!$L$16"}</definedName>
    <definedName name="_n12" localSheetId="1">{"'Sheet1'!$L$16"}</definedName>
    <definedName name="_n12" localSheetId="7">{"'Sheet1'!$L$16"}</definedName>
    <definedName name="_n12">{"'Sheet1'!$L$16"}</definedName>
    <definedName name="_N4" localSheetId="0">{#N/A,#N/A,FALSE,"Sheet1"}</definedName>
    <definedName name="_N4" localSheetId="1">{#N/A,#N/A,FALSE,"Sheet1"}</definedName>
    <definedName name="_N4" localSheetId="7">{#N/A,#N/A,FALSE,"Sheet1"}</definedName>
    <definedName name="_N4">{#N/A,#N/A,FALSE,"Sheet1"}</definedName>
    <definedName name="_nc151">#REF!</definedName>
    <definedName name="_NCL100" localSheetId="0">#REF!</definedName>
    <definedName name="_NCL100" localSheetId="1">#REF!</definedName>
    <definedName name="_NCL100">#REF!</definedName>
    <definedName name="_NCL200" localSheetId="0">#REF!</definedName>
    <definedName name="_NCL200" localSheetId="1">#REF!</definedName>
    <definedName name="_NCL200">#REF!</definedName>
    <definedName name="_NCL250" localSheetId="0">#REF!</definedName>
    <definedName name="_NCL250">#REF!</definedName>
    <definedName name="_NDS1" localSheetId="0">#REF!</definedName>
    <definedName name="_NDS1" localSheetId="1">#REF!</definedName>
    <definedName name="_NDS1">#REF!</definedName>
    <definedName name="_NDS10" localSheetId="0">#REF!</definedName>
    <definedName name="_NDS10">#REF!</definedName>
    <definedName name="_NDS11" localSheetId="0">#REF!</definedName>
    <definedName name="_NDS11">#REF!</definedName>
    <definedName name="_NDS12" localSheetId="0">#REF!</definedName>
    <definedName name="_NDS12">#REF!</definedName>
    <definedName name="_NDS2" localSheetId="0">#REF!</definedName>
    <definedName name="_NDS2">#REF!</definedName>
    <definedName name="_NDS3" localSheetId="0">#REF!</definedName>
    <definedName name="_NDS3">#REF!</definedName>
    <definedName name="_NDS4" localSheetId="0">#REF!</definedName>
    <definedName name="_NDS4">#REF!</definedName>
    <definedName name="_NDS5" localSheetId="0">#REF!</definedName>
    <definedName name="_NDS5">#REF!</definedName>
    <definedName name="_NDS6" localSheetId="0">#REF!</definedName>
    <definedName name="_NDS6">#REF!</definedName>
    <definedName name="_NDS7" localSheetId="0">#REF!</definedName>
    <definedName name="_NDS7">#REF!</definedName>
    <definedName name="_NDS8" localSheetId="0">#REF!</definedName>
    <definedName name="_NDS8">#REF!</definedName>
    <definedName name="_NDS9" localSheetId="0">#REF!</definedName>
    <definedName name="_NDS9">#REF!</definedName>
    <definedName name="_NET2" localSheetId="0">#REF!</definedName>
    <definedName name="_NET2">#REF!</definedName>
    <definedName name="_NGA04" localSheetId="0">{"'Sheet1'!$L$16"}</definedName>
    <definedName name="_NGA04" localSheetId="1">{"'Sheet1'!$L$16"}</definedName>
    <definedName name="_NGA04" localSheetId="7">{"'Sheet1'!$L$16"}</definedName>
    <definedName name="_NGA04">{"'Sheet1'!$L$16"}</definedName>
    <definedName name="_nin190">#REF!</definedName>
    <definedName name="_No21" localSheetId="0">#REF!</definedName>
    <definedName name="_No21">#REF!</definedName>
    <definedName name="_NOD1" localSheetId="0">#REF!</definedName>
    <definedName name="_NOD1">#REF!</definedName>
    <definedName name="_NOM10" localSheetId="0">#REF!</definedName>
    <definedName name="_NOM10">#REF!</definedName>
    <definedName name="_NOM11" localSheetId="0">#REF!</definedName>
    <definedName name="_NOM11">#REF!</definedName>
    <definedName name="_NOM13" localSheetId="0">#REF!</definedName>
    <definedName name="_NOM13">#REF!</definedName>
    <definedName name="_NOM14" localSheetId="0">#REF!</definedName>
    <definedName name="_NOM14">#REF!</definedName>
    <definedName name="_NOM15" localSheetId="0">#REF!</definedName>
    <definedName name="_NOM15">#REF!</definedName>
    <definedName name="_NOM16" localSheetId="0">#REF!</definedName>
    <definedName name="_NOM16">#REF!</definedName>
    <definedName name="_NOM17" localSheetId="0">#REF!</definedName>
    <definedName name="_NOM17">#REF!</definedName>
    <definedName name="_NOM4" localSheetId="0">#REF!</definedName>
    <definedName name="_NOM4">#REF!</definedName>
    <definedName name="_NOM5" localSheetId="0">#REF!</definedName>
    <definedName name="_NOM5">#REF!</definedName>
    <definedName name="_NOM7" localSheetId="0">#REF!</definedName>
    <definedName name="_NOM7">#REF!</definedName>
    <definedName name="_NOM8" localSheetId="0">#REF!</definedName>
    <definedName name="_NOM8">#REF!</definedName>
    <definedName name="_NOM9" localSheetId="0">#REF!</definedName>
    <definedName name="_NOM9">#REF!</definedName>
    <definedName name="_NOS3" localSheetId="0">{"'Sheet1'!$L$16"}</definedName>
    <definedName name="_NOS3" localSheetId="1">{"'Sheet1'!$L$16"}</definedName>
    <definedName name="_NOS3" localSheetId="7">{"'Sheet1'!$L$16"}</definedName>
    <definedName name="_NOS3">{"'Sheet1'!$L$16"}</definedName>
    <definedName name="_Not21" localSheetId="0">#REF!</definedName>
    <definedName name="_Not21">#REF!</definedName>
    <definedName name="_NPW1">"'file:///C:/Documents%20and%20Settings/PC_KOBSBY_003/Local%20Settings/Temporary%20Internet%20Files/Content.IE5/WZ67UD2L/DATA/BSC%202011/Client/Korea%20Exch.%20Bank%20Danamon/Annual%20Tax%20Return/Draft/My%20documents/clients/CITR.xls'#$'Permanent info'.$E"</definedName>
    <definedName name="_NPW10">"'file:///C:/Documents%20and%20Settings/PC_KOBSBY_003/Local%20Settings/Temporary%20Internet%20Files/Content.IE5/WZ67UD2L/DATA/BSC%202011/Client/Korea%20Exch.%20Bank%20Danamon/Annual%20Tax%20Return/Draft/My%20documents/clients/CITR.xls'#$'Permanent info'.$R"</definedName>
    <definedName name="_NPW11">"'file:///C:/Documents%20and%20Settings/PC_KOBSBY_003/Local%20Settings/Temporary%20Internet%20Files/Content.IE5/WZ67UD2L/DATA/BSC%202011/Client/Korea%20Exch.%20Bank%20Danamon/Annual%20Tax%20Return/Draft/My%20documents/clients/CITR.xls'#$'Permanent info'.$S"</definedName>
    <definedName name="_NPW2">"'file:///C:/Documents%20and%20Settings/PC_KOBSBY_003/Local%20Settings/Temporary%20Internet%20Files/Content.IE5/WZ67UD2L/DATA/BSC%202011/Client/Korea%20Exch.%20Bank%20Danamon/Annual%20Tax%20Return/Draft/My%20documents/clients/CITR.xls'#$'Permanent info'.$G"</definedName>
    <definedName name="_NPW3">"'file:///C:/Documents%20and%20Settings/PC_KOBSBY_003/Local%20Settings/Temporary%20Internet%20Files/Content.IE5/WZ67UD2L/DATA/BSC%202011/Client/Korea%20Exch.%20Bank%20Danamon/Annual%20Tax%20Return/Draft/My%20documents/clients/CITR.xls'#$'Permanent info'.$H"</definedName>
    <definedName name="_NPW4">"'file:///C:/Documents%20and%20Settings/PC_KOBSBY_003/Local%20Settings/Temporary%20Internet%20Files/Content.IE5/WZ67UD2L/DATA/BSC%202011/Client/Korea%20Exch.%20Bank%20Danamon/Annual%20Tax%20Return/Draft/My%20documents/clients/CITR.xls'#$'Permanent info'.$I"</definedName>
    <definedName name="_NPW5">"'file:///C:/Documents%20and%20Settings/PC_KOBSBY_003/Local%20Settings/Temporary%20Internet%20Files/Content.IE5/WZ67UD2L/DATA/BSC%202011/Client/Korea%20Exch.%20Bank%20Danamon/Annual%20Tax%20Return/Draft/My%20documents/clients/CITR.xls'#$'Permanent info'.$K"</definedName>
    <definedName name="_NPW6">"'file:///C:/Documents%20and%20Settings/PC_KOBSBY_003/Local%20Settings/Temporary%20Internet%20Files/Content.IE5/WZ67UD2L/DATA/BSC%202011/Client/Korea%20Exch.%20Bank%20Danamon/Annual%20Tax%20Return/Draft/My%20documents/clients/CITR.xls'#$'Permanent info'.$L"</definedName>
    <definedName name="_NPW7">"'file:///C:/Documents%20and%20Settings/PC_KOBSBY_003/Local%20Settings/Temporary%20Internet%20Files/Content.IE5/WZ67UD2L/DATA/BSC%202011/Client/Korea%20Exch.%20Bank%20Danamon/Annual%20Tax%20Return/Draft/My%20documents/clients/CITR.xls'#$'Permanent info'.$M"</definedName>
    <definedName name="_NPW8">"'file:///C:/Documents%20and%20Settings/PC_KOBSBY_003/Local%20Settings/Temporary%20Internet%20Files/Content.IE5/WZ67UD2L/DATA/BSC%202011/Client/Korea%20Exch.%20Bank%20Danamon/Annual%20Tax%20Return/Draft/My%20documents/clients/CITR.xls'#$'Permanent info'.$O"</definedName>
    <definedName name="_NPW9">"'file:///C:/Documents%20and%20Settings/PC_KOBSBY_003/Local%20Settings/Temporary%20Internet%20Files/Content.IE5/WZ67UD2L/DATA/BSC%202011/Client/Korea%20Exch.%20Bank%20Danamon/Annual%20Tax%20Return/Draft/My%20documents/clients/CITR.xls'#$'Permanent info'.$Q"</definedName>
    <definedName name="_NSO2" localSheetId="0" hidden="1">{"'Sheet1'!$L$16"}</definedName>
    <definedName name="_NSO2" localSheetId="1" hidden="1">{"'Sheet1'!$L$16"}</definedName>
    <definedName name="_NSO2" localSheetId="7" hidden="1">{"'Sheet1'!$L$16"}</definedName>
    <definedName name="_NSO2" hidden="1">{"'Sheet1'!$L$16"}</definedName>
    <definedName name="_NSO2_1" localSheetId="0" hidden="1">{"'Sheet1'!$L$16"}</definedName>
    <definedName name="_NSO2_1" localSheetId="1" hidden="1">{"'Sheet1'!$L$16"}</definedName>
    <definedName name="_NSO2_1" localSheetId="7" hidden="1">{"'Sheet1'!$L$16"}</definedName>
    <definedName name="_NSO2_1" hidden="1">{"'Sheet1'!$L$16"}</definedName>
    <definedName name="_NSO2_2" localSheetId="0" hidden="1">{"'Sheet1'!$L$16"}</definedName>
    <definedName name="_NSO2_2" localSheetId="1" hidden="1">{"'Sheet1'!$L$16"}</definedName>
    <definedName name="_NSO2_2" localSheetId="7" hidden="1">{"'Sheet1'!$L$16"}</definedName>
    <definedName name="_NSO2_2" hidden="1">{"'Sheet1'!$L$16"}</definedName>
    <definedName name="_NSO2_3" localSheetId="0" hidden="1">{"'Sheet1'!$L$16"}</definedName>
    <definedName name="_NSO2_3" localSheetId="1" hidden="1">{"'Sheet1'!$L$16"}</definedName>
    <definedName name="_NSO2_3" localSheetId="7" hidden="1">{"'Sheet1'!$L$16"}</definedName>
    <definedName name="_NSO2_3" hidden="1">{"'Sheet1'!$L$16"}</definedName>
    <definedName name="_NSO3" localSheetId="0" hidden="1">{"'Sheet1'!$L$16"}</definedName>
    <definedName name="_NSO3" localSheetId="1" hidden="1">{"'Sheet1'!$L$16"}</definedName>
    <definedName name="_NSO3" localSheetId="7" hidden="1">{"'Sheet1'!$L$16"}</definedName>
    <definedName name="_NSO3" hidden="1">{"'Sheet1'!$L$16"}</definedName>
    <definedName name="_o9" localSheetId="0" hidden="1">#REF!</definedName>
    <definedName name="_o9" hidden="1">#REF!</definedName>
    <definedName name="_Order1" hidden="1">255</definedName>
    <definedName name="_Order2" localSheetId="0" hidden="1">255</definedName>
    <definedName name="_Order2" localSheetId="1" hidden="1">255</definedName>
    <definedName name="_Order2" hidden="1">0</definedName>
    <definedName name="_OSP1" localSheetId="0">#REF!</definedName>
    <definedName name="_OSP1" localSheetId="1">#REF!</definedName>
    <definedName name="_OSP1">#REF!</definedName>
    <definedName name="_OSP2" localSheetId="0">#REF!</definedName>
    <definedName name="_OSP2" localSheetId="1">#REF!</definedName>
    <definedName name="_OSP2">#REF!</definedName>
    <definedName name="_oto10">#N/A</definedName>
    <definedName name="_p">"$#REF!.#REF!#REF!"</definedName>
    <definedName name="_p_3">"$#REF!.#REF!#REF!"</definedName>
    <definedName name="_P1" localSheetId="0">#REF!</definedName>
    <definedName name="_P1" localSheetId="1">#REF!</definedName>
    <definedName name="_P1">#REF!</definedName>
    <definedName name="_P2" localSheetId="0">#REF!</definedName>
    <definedName name="_P2">#REF!</definedName>
    <definedName name="_p23" localSheetId="0">#REF!</definedName>
    <definedName name="_p23">#REF!</definedName>
    <definedName name="_P28" hidden="1">12</definedName>
    <definedName name="_P3" hidden="1">15</definedName>
    <definedName name="_PA3" localSheetId="0">{"'Sheet1'!$L$16"}</definedName>
    <definedName name="_PA3" localSheetId="1">{"'Sheet1'!$L$16"}</definedName>
    <definedName name="_PA3" localSheetId="7">{"'Sheet1'!$L$16"}</definedName>
    <definedName name="_PA3">{"'Sheet1'!$L$16"}</definedName>
    <definedName name="_Parse_In" localSheetId="0" hidden="1">#REF!</definedName>
    <definedName name="_Parse_In" localSheetId="1" hidden="1">#REF!</definedName>
    <definedName name="_Parse_In" hidden="1">#REF!</definedName>
    <definedName name="_Parse_Out" localSheetId="0" hidden="1">#REF!</definedName>
    <definedName name="_Parse_Out" hidden="1">#REF!</definedName>
    <definedName name="_phi10" localSheetId="0">#REF!</definedName>
    <definedName name="_phi10">#REF!</definedName>
    <definedName name="_phi12" localSheetId="0">#REF!</definedName>
    <definedName name="_phi12">#REF!</definedName>
    <definedName name="_phi14" localSheetId="0">#REF!</definedName>
    <definedName name="_phi14">#REF!</definedName>
    <definedName name="_phi16" localSheetId="0">#REF!</definedName>
    <definedName name="_phi16">#REF!</definedName>
    <definedName name="_phi18" localSheetId="0">#REF!</definedName>
    <definedName name="_phi18">#REF!</definedName>
    <definedName name="_phi20" localSheetId="0">#REF!</definedName>
    <definedName name="_phi20">#REF!</definedName>
    <definedName name="_phi22" localSheetId="0">#REF!</definedName>
    <definedName name="_phi22">#REF!</definedName>
    <definedName name="_phi25" localSheetId="0">#REF!</definedName>
    <definedName name="_phi25">#REF!</definedName>
    <definedName name="_phi28" localSheetId="0">#REF!</definedName>
    <definedName name="_phi28">#REF!</definedName>
    <definedName name="_phi6" localSheetId="0">#REF!</definedName>
    <definedName name="_phi6">#REF!</definedName>
    <definedName name="_phi8" localSheetId="0">#REF!</definedName>
    <definedName name="_phi8">#REF!</definedName>
    <definedName name="_PJB05" localSheetId="0">{"'Sheet1'!$L$16"}</definedName>
    <definedName name="_PJB05" localSheetId="1">{"'Sheet1'!$L$16"}</definedName>
    <definedName name="_PJB05" localSheetId="7">{"'Sheet1'!$L$16"}</definedName>
    <definedName name="_PJB05">{"'Sheet1'!$L$16"}</definedName>
    <definedName name="_PL1">"$#REF!.#REF!#REF!"</definedName>
    <definedName name="_PL1_3">"$#REF!.#REF!#REF!"</definedName>
    <definedName name="_PL2">"$#REF!.#REF!#REF!"</definedName>
    <definedName name="_PL2_3">"$#REF!.#REF!#REF!"</definedName>
    <definedName name="_PL3">"$#REF!.#REF!#REF!"</definedName>
    <definedName name="_PL3_3">"$#REF!.#REF!#REF!"</definedName>
    <definedName name="_PLL1" localSheetId="0">#REF!</definedName>
    <definedName name="_PLL1" localSheetId="1">#REF!</definedName>
    <definedName name="_PLL1">#REF!</definedName>
    <definedName name="_PLL2" localSheetId="0">#REF!</definedName>
    <definedName name="_PLL2" localSheetId="1">#REF!</definedName>
    <definedName name="_PLL2">#REF!</definedName>
    <definedName name="_pm1" localSheetId="0">#REF!</definedName>
    <definedName name="_pm1" localSheetId="1">#REF!</definedName>
    <definedName name="_pm1">#REF!</definedName>
    <definedName name="_poc01">"'file:///C:/Documents%20and%20Settings/PC_KOBSBY_003/Local%20Settings/Temporary%20Internet%20Files/Content.IE5/WZ67UD2L/DATA/BSC%202011/SHARED/Clients/I-L/KEBD/Quarter%202002/Q4-2002-c.xls'#$GeneralInfo.$S$8"</definedName>
    <definedName name="_poc02">"'file:///C:/Documents%20and%20Settings/PC_KOBSBY_003/Local%20Settings/Temporary%20Internet%20Files/Content.IE5/WZ67UD2L/DATA/BSC%202011/SHARED/Clients/I-L/KEBD/Quarter%202002/Q4-2002-c.xls'#$GeneralInfo.$T$8"</definedName>
    <definedName name="_poc03">"'file:///C:/Documents%20and%20Settings/PC_KOBSBY_003/Local%20Settings/Temporary%20Internet%20Files/Content.IE5/WZ67UD2L/DATA/BSC%202011/SHARED/Clients/I-L/KEBD/Quarter%202002/Q4-2002-c.xls'#$GeneralInfo.$U$8"</definedName>
    <definedName name="_poc04">"'file:///C:/Documents%20and%20Settings/PC_KOBSBY_003/Local%20Settings/Temporary%20Internet%20Files/Content.IE5/WZ67UD2L/DATA/BSC%202011/SHARED/Clients/I-L/KEBD/Quarter%202002/Q4-2002-c.xls'#$GeneralInfo.$V$8"</definedName>
    <definedName name="_poc05">"'file:///C:/Documents%20and%20Settings/PC_KOBSBY_003/Local%20Settings/Temporary%20Internet%20Files/Content.IE5/WZ67UD2L/DATA/BSC%202011/SHARED/Clients/I-L/KEBD/Quarter%202002/Q4-2002-c.xls'#$GeneralInfo.$W$8"</definedName>
    <definedName name="_PPH23">"$#REF!.#REF!#REF!"</definedName>
    <definedName name="_PPH23_3">"$#REF!.#REF!#REF!"</definedName>
    <definedName name="_PPH25" localSheetId="0">#REF!</definedName>
    <definedName name="_PPH25" localSheetId="1">#REF!</definedName>
    <definedName name="_PPH25">#REF!</definedName>
    <definedName name="_PPH25_3">"$#REF!.#REF!#REF!"</definedName>
    <definedName name="_PPN1" localSheetId="0">#REF!</definedName>
    <definedName name="_PPN1" localSheetId="1">#REF!</definedName>
    <definedName name="_PPN1">#REF!</definedName>
    <definedName name="_PPN2" localSheetId="0">#REF!</definedName>
    <definedName name="_PPN2" localSheetId="1">#REF!</definedName>
    <definedName name="_PPN2">#REF!</definedName>
    <definedName name="_prb500" localSheetId="0">#REF!</definedName>
    <definedName name="_prb500">#REF!</definedName>
    <definedName name="_Ps0301" localSheetId="0">#REF!</definedName>
    <definedName name="_Ps0301">#REF!</definedName>
    <definedName name="_Ps0302" localSheetId="0">#REF!</definedName>
    <definedName name="_Ps0302">#REF!</definedName>
    <definedName name="_Ps0303" localSheetId="0">#REF!</definedName>
    <definedName name="_Ps0303">#REF!</definedName>
    <definedName name="_Ps0304" localSheetId="0">#REF!</definedName>
    <definedName name="_Ps0304">#REF!</definedName>
    <definedName name="_Ps0305" localSheetId="0">#REF!</definedName>
    <definedName name="_Ps0305">#REF!</definedName>
    <definedName name="_Ps0306" localSheetId="0">#REF!</definedName>
    <definedName name="_Ps0306">#REF!</definedName>
    <definedName name="_Ps0307" localSheetId="0">#REF!</definedName>
    <definedName name="_Ps0307">#REF!</definedName>
    <definedName name="_Ps0308" localSheetId="0">#REF!</definedName>
    <definedName name="_Ps0308">#REF!</definedName>
    <definedName name="_Ps0309" localSheetId="0">#REF!</definedName>
    <definedName name="_Ps0309">#REF!</definedName>
    <definedName name="_Ps0310" localSheetId="0">#REF!</definedName>
    <definedName name="_Ps0310">#REF!</definedName>
    <definedName name="_Ps0311" localSheetId="0">#REF!</definedName>
    <definedName name="_Ps0311">#REF!</definedName>
    <definedName name="_Ps0312" localSheetId="0">#REF!</definedName>
    <definedName name="_Ps0312">#REF!</definedName>
    <definedName name="_Ps0401" localSheetId="0">#REF!</definedName>
    <definedName name="_Ps0401">#REF!</definedName>
    <definedName name="_Ps0402" localSheetId="0">#REF!</definedName>
    <definedName name="_Ps0402">#REF!</definedName>
    <definedName name="_Ps0403" localSheetId="0">#REF!</definedName>
    <definedName name="_Ps0403">#REF!</definedName>
    <definedName name="_Ps0404" localSheetId="0">#REF!</definedName>
    <definedName name="_Ps0404">#REF!</definedName>
    <definedName name="_Ps0405" localSheetId="0">#REF!</definedName>
    <definedName name="_Ps0405">#REF!</definedName>
    <definedName name="_Ps0406" localSheetId="0">#REF!</definedName>
    <definedName name="_Ps0406">#REF!</definedName>
    <definedName name="_Ps0407" localSheetId="0">#REF!</definedName>
    <definedName name="_Ps0407">#REF!</definedName>
    <definedName name="_Ps0408" localSheetId="0">#REF!</definedName>
    <definedName name="_Ps0408">#REF!</definedName>
    <definedName name="_Ps0409" localSheetId="0">#REF!</definedName>
    <definedName name="_Ps0409">#REF!</definedName>
    <definedName name="_Ps0410" localSheetId="0">#REF!</definedName>
    <definedName name="_Ps0410">#REF!</definedName>
    <definedName name="_Ps0411" localSheetId="0">#REF!</definedName>
    <definedName name="_Ps0411">#REF!</definedName>
    <definedName name="_Ps0412" localSheetId="0">#REF!</definedName>
    <definedName name="_Ps0412">#REF!</definedName>
    <definedName name="_Ps0501" localSheetId="0">#REF!</definedName>
    <definedName name="_Ps0501">#REF!</definedName>
    <definedName name="_Ps0502" localSheetId="0">#REF!</definedName>
    <definedName name="_Ps0502">#REF!</definedName>
    <definedName name="_Ps0503" localSheetId="0">#REF!</definedName>
    <definedName name="_Ps0503">#REF!</definedName>
    <definedName name="_Ps0504" localSheetId="0">#REF!</definedName>
    <definedName name="_Ps0504">#REF!</definedName>
    <definedName name="_Ps0505" localSheetId="0">#REF!</definedName>
    <definedName name="_Ps0505">#REF!</definedName>
    <definedName name="_Ps0506" localSheetId="0">#REF!</definedName>
    <definedName name="_Ps0506">#REF!</definedName>
    <definedName name="_Ps0507" localSheetId="0">#REF!</definedName>
    <definedName name="_Ps0507">#REF!</definedName>
    <definedName name="_Ps0508" localSheetId="0">#REF!</definedName>
    <definedName name="_Ps0508">#REF!</definedName>
    <definedName name="_Ps0509" localSheetId="0">#REF!</definedName>
    <definedName name="_Ps0509">#REF!</definedName>
    <definedName name="_Ps0510" localSheetId="0">#REF!</definedName>
    <definedName name="_Ps0510">#REF!</definedName>
    <definedName name="_Ps0511" localSheetId="0">#REF!</definedName>
    <definedName name="_Ps0511">#REF!</definedName>
    <definedName name="_Ps0512" localSheetId="0">#REF!</definedName>
    <definedName name="_Ps0512">#REF!</definedName>
    <definedName name="_PS0605" localSheetId="0">#REF!</definedName>
    <definedName name="_PS0605">#REF!</definedName>
    <definedName name="_PS0609" localSheetId="0">#REF!</definedName>
    <definedName name="_PS0609">#REF!</definedName>
    <definedName name="_PUR2" localSheetId="0">#REF!</definedName>
    <definedName name="_PUR2">#REF!</definedName>
    <definedName name="_PUR6" localSheetId="0">{#N/A,#N/A,FALSE,"Sheet2"}</definedName>
    <definedName name="_PUR6" localSheetId="1">{#N/A,#N/A,FALSE,"Sheet2"}</definedName>
    <definedName name="_PUR6" localSheetId="7">{#N/A,#N/A,FALSE,"Sheet2"}</definedName>
    <definedName name="_PUR6">{#N/A,#N/A,FALSE,"Sheet2"}</definedName>
    <definedName name="_q">NA()</definedName>
    <definedName name="_QE11" localSheetId="0">#REF!</definedName>
    <definedName name="_QE11" localSheetId="1">#REF!</definedName>
    <definedName name="_QE11">#REF!</definedName>
    <definedName name="_qqw34545" localSheetId="0">#REF!</definedName>
    <definedName name="_qqw34545" localSheetId="1">#REF!</definedName>
    <definedName name="_qqw34545">#REF!</definedName>
    <definedName name="_QUY3" localSheetId="0">{#N/A,#N/A,FALSE,"Sheet2"}</definedName>
    <definedName name="_QUY3" localSheetId="1">{#N/A,#N/A,FALSE,"Sheet2"}</definedName>
    <definedName name="_QUY3" localSheetId="7">{#N/A,#N/A,FALSE,"Sheet2"}</definedName>
    <definedName name="_QUY3">{#N/A,#N/A,FALSE,"Sheet2"}</definedName>
    <definedName name="_QUY4" localSheetId="0">{"'Sheet1'!$L$16"}</definedName>
    <definedName name="_QUY4" localSheetId="1">{"'Sheet1'!$L$16"}</definedName>
    <definedName name="_QUY4" localSheetId="7">{"'Sheet1'!$L$16"}</definedName>
    <definedName name="_QUY4">{"'Sheet1'!$L$16"}</definedName>
    <definedName name="_QW1" localSheetId="0">#REF!</definedName>
    <definedName name="_QW1">#REF!</definedName>
    <definedName name="_QW10" localSheetId="0">#REF!</definedName>
    <definedName name="_QW10">#REF!</definedName>
    <definedName name="_QW3" localSheetId="0">#REF!</definedName>
    <definedName name="_QW3">#REF!</definedName>
    <definedName name="_QW5" localSheetId="0">#REF!</definedName>
    <definedName name="_QW5">#REF!</definedName>
    <definedName name="_QW9" localSheetId="0">#REF!</definedName>
    <definedName name="_QW9">#REF!</definedName>
    <definedName name="_r">"$#REF!.#REF!#REF!"</definedName>
    <definedName name="_r_3">"$#REF!.#REF!#REF!"</definedName>
    <definedName name="_rb200">#REF!</definedName>
    <definedName name="_REF1" localSheetId="0">#REF!</definedName>
    <definedName name="_REF1" localSheetId="1">#REF!</definedName>
    <definedName name="_REF1">#REF!</definedName>
    <definedName name="_ref2" localSheetId="0">#REF!</definedName>
    <definedName name="_ref2" localSheetId="1">#REF!</definedName>
    <definedName name="_ref2">#REF!</definedName>
    <definedName name="_Regression_Int" hidden="1">1</definedName>
    <definedName name="_Regression_Out" localSheetId="0" hidden="1">#REF!</definedName>
    <definedName name="_Regression_Out" localSheetId="1" hidden="1">#REF!</definedName>
    <definedName name="_Regression_Out" hidden="1">#REF!</definedName>
    <definedName name="_Regression_X" localSheetId="0" hidden="1">#REF!</definedName>
    <definedName name="_Regression_X" localSheetId="1" hidden="1">#REF!</definedName>
    <definedName name="_Regression_X" hidden="1">#REF!</definedName>
    <definedName name="_Regression_Y" localSheetId="0" hidden="1">#REF!</definedName>
    <definedName name="_Regression_Y" hidden="1">#REF!</definedName>
    <definedName name="_RET06" localSheetId="0">#REF!</definedName>
    <definedName name="_RET06">#REF!</definedName>
    <definedName name="_RHC5" localSheetId="0">#REF!</definedName>
    <definedName name="_RHC5">#REF!</definedName>
    <definedName name="_RIC047" localSheetId="0">#REF!</definedName>
    <definedName name="_RIC047">#REF!</definedName>
    <definedName name="_RIC220" localSheetId="0">#REF!</definedName>
    <definedName name="_RIC220">#REF!</definedName>
    <definedName name="_RIC240" localSheetId="0">#REF!</definedName>
    <definedName name="_RIC240">#REF!</definedName>
    <definedName name="_RIC291" localSheetId="0">#REF!</definedName>
    <definedName name="_RIC291">#REF!</definedName>
    <definedName name="_RIC292" localSheetId="0">#REF!</definedName>
    <definedName name="_RIC292">#REF!</definedName>
    <definedName name="_RIC372" localSheetId="0">#REF!</definedName>
    <definedName name="_RIC372">#REF!</definedName>
    <definedName name="_RIC401" localSheetId="0">#REF!</definedName>
    <definedName name="_RIC401">#REF!</definedName>
    <definedName name="_RIC402" localSheetId="0">#REF!</definedName>
    <definedName name="_RIC402">#REF!</definedName>
    <definedName name="_RIC607" localSheetId="0">#REF!</definedName>
    <definedName name="_RIC607">#REF!</definedName>
    <definedName name="_RIC663" localSheetId="0">#REF!</definedName>
    <definedName name="_RIC663">#REF!</definedName>
    <definedName name="_RIC707" localSheetId="0">#REF!</definedName>
    <definedName name="_RIC707">#REF!</definedName>
    <definedName name="_RIC865" localSheetId="0">#REF!</definedName>
    <definedName name="_RIC865">#REF!</definedName>
    <definedName name="_RIC866" localSheetId="0">#REF!</definedName>
    <definedName name="_RIC866">#REF!</definedName>
    <definedName name="_RIC902" localSheetId="0">#REF!</definedName>
    <definedName name="_RIC902">#REF!</definedName>
    <definedName name="_RIC904" localSheetId="0">#REF!</definedName>
    <definedName name="_RIC904">#REF!</definedName>
    <definedName name="_RIC918" localSheetId="0">#REF!</definedName>
    <definedName name="_RIC918">#REF!</definedName>
    <definedName name="_RO400" localSheetId="0">#REF!</definedName>
    <definedName name="_RO400">#REF!</definedName>
    <definedName name="_rot2" localSheetId="0">#REF!</definedName>
    <definedName name="_rot2" localSheetId="1">#REF!</definedName>
    <definedName name="_rot2">#REF!</definedName>
    <definedName name="_row1">"#N/A"</definedName>
    <definedName name="_row2">"#N/A"</definedName>
    <definedName name="_row3">"#N/A"</definedName>
    <definedName name="_RR1">#REF!</definedName>
    <definedName name="_RRR4" localSheetId="0">#REF!</definedName>
    <definedName name="_RRR4" localSheetId="1">#REF!</definedName>
    <definedName name="_RRR4">#REF!</definedName>
    <definedName name="_s" localSheetId="0">#REF!</definedName>
    <definedName name="_s">#REF!</definedName>
    <definedName name="_s_3">"$#REF!.#REF!#REF!"</definedName>
    <definedName name="_s10" localSheetId="0">#REF!</definedName>
    <definedName name="_s10" localSheetId="1">#REF!</definedName>
    <definedName name="_s10">#REF!</definedName>
    <definedName name="_s11" localSheetId="0">#REF!</definedName>
    <definedName name="_s11">#REF!</definedName>
    <definedName name="_s12" localSheetId="0">#REF!</definedName>
    <definedName name="_s12">#REF!</definedName>
    <definedName name="_s2" localSheetId="0">#REF!</definedName>
    <definedName name="_s2">#REF!</definedName>
    <definedName name="_s3" localSheetId="0">#REF!</definedName>
    <definedName name="_s3">#REF!</definedName>
    <definedName name="_s4" localSheetId="0">#REF!</definedName>
    <definedName name="_s4">#REF!</definedName>
    <definedName name="_s5" localSheetId="0">#REF!</definedName>
    <definedName name="_s5">#REF!</definedName>
    <definedName name="_s6" localSheetId="0">#REF!</definedName>
    <definedName name="_s6">#REF!</definedName>
    <definedName name="_s7" localSheetId="0">#REF!</definedName>
    <definedName name="_s7">#REF!</definedName>
    <definedName name="_s8" localSheetId="0">#REF!</definedName>
    <definedName name="_s8">#REF!</definedName>
    <definedName name="_s9" localSheetId="0">#REF!</definedName>
    <definedName name="_s9">#REF!</definedName>
    <definedName name="_Sat27" localSheetId="0">#REF!</definedName>
    <definedName name="_Sat27">#REF!</definedName>
    <definedName name="_Sat6" localSheetId="0">#REF!</definedName>
    <definedName name="_Sat6">#REF!</definedName>
    <definedName name="_sc1" localSheetId="0">#REF!</definedName>
    <definedName name="_sc1">#REF!</definedName>
    <definedName name="_sc10" localSheetId="0">#REF!</definedName>
    <definedName name="_sc10">#REF!</definedName>
    <definedName name="_SC2" localSheetId="0">#REF!</definedName>
    <definedName name="_SC2">#REF!</definedName>
    <definedName name="_sc3" localSheetId="0">#REF!</definedName>
    <definedName name="_sc3">#REF!</definedName>
    <definedName name="_SCL4" localSheetId="0">{"'Sheet1'!$L$16"}</definedName>
    <definedName name="_SCL4" localSheetId="1">{"'Sheet1'!$L$16"}</definedName>
    <definedName name="_SCL4" localSheetId="7">{"'Sheet1'!$L$16"}</definedName>
    <definedName name="_SCL4">{"'Sheet1'!$L$16"}</definedName>
    <definedName name="_sd597" localSheetId="0">#REF!</definedName>
    <definedName name="_sd597">#REF!</definedName>
    <definedName name="_se1" localSheetId="0">{#N/A,#N/A,FALSE,"m66";#N/A,#N/A,FALSE,"m66"}</definedName>
    <definedName name="_se1" localSheetId="1">{#N/A,#N/A,FALSE,"m66";#N/A,#N/A,FALSE,"m66"}</definedName>
    <definedName name="_se1" localSheetId="7">{#N/A,#N/A,FALSE,"m66";#N/A,#N/A,FALSE,"m66"}</definedName>
    <definedName name="_se1">{#N/A,#N/A,FALSE,"m66";#N/A,#N/A,FALSE,"m66"}</definedName>
    <definedName name="_si2012" localSheetId="0">#REF!</definedName>
    <definedName name="_si2012" localSheetId="1">#REF!</definedName>
    <definedName name="_si2012">#REF!</definedName>
    <definedName name="_slg1" localSheetId="0">#REF!</definedName>
    <definedName name="_slg1">#REF!</definedName>
    <definedName name="_slg2" localSheetId="0">#REF!</definedName>
    <definedName name="_slg2">#REF!</definedName>
    <definedName name="_slg3" localSheetId="0">#REF!</definedName>
    <definedName name="_slg3">#REF!</definedName>
    <definedName name="_slg4" localSheetId="0">#REF!</definedName>
    <definedName name="_slg4">#REF!</definedName>
    <definedName name="_slg5" localSheetId="0">#REF!</definedName>
    <definedName name="_slg5">#REF!</definedName>
    <definedName name="_slg6" localSheetId="0">#REF!</definedName>
    <definedName name="_slg6">#REF!</definedName>
    <definedName name="_SN3" localSheetId="0">#REF!</definedName>
    <definedName name="_SN3">#REF!</definedName>
    <definedName name="_Sort" localSheetId="0" hidden="1">#REF!</definedName>
    <definedName name="_Sort" hidden="1">#REF!</definedName>
    <definedName name="_sort_mtr" localSheetId="0" hidden="1">#REF!</definedName>
    <definedName name="_sort_mtr" hidden="1">#REF!</definedName>
    <definedName name="_Sort1" localSheetId="0">#REF!</definedName>
    <definedName name="_Sort1">#REF!</definedName>
    <definedName name="_Sort1.1" localSheetId="0">#REF!</definedName>
    <definedName name="_Sort1.1">#REF!</definedName>
    <definedName name="_Sort1.2" localSheetId="0">#REF!</definedName>
    <definedName name="_Sort1.2">#REF!</definedName>
    <definedName name="_Sort1.3" localSheetId="0">#REF!</definedName>
    <definedName name="_Sort1.3">#REF!</definedName>
    <definedName name="_Sort2" localSheetId="0">#REF!</definedName>
    <definedName name="_Sort2">#REF!</definedName>
    <definedName name="_Spm2">"'file://Ems16/Data%20Share%20Acct/Shared/Data%20Audit%202005/Documents%20and%20Settings/ems19/My%20Documents/TAX%20FILLE/PPh%20PASAL%2021/formpjk.xls'#$FKT_PJK.$A$1"</definedName>
    <definedName name="_SPm21">"$#REF!.#REF!#REF!"</definedName>
    <definedName name="_SPm21_3">"$#REF!.#REF!#REF!"</definedName>
    <definedName name="_SR01" localSheetId="0">#REF!</definedName>
    <definedName name="_SR01" localSheetId="1">#REF!</definedName>
    <definedName name="_SR01">#REF!</definedName>
    <definedName name="_SR02" localSheetId="0">#REF!</definedName>
    <definedName name="_SR02">#REF!</definedName>
    <definedName name="_SR03" localSheetId="0">#REF!</definedName>
    <definedName name="_SR03">#REF!</definedName>
    <definedName name="_SR04" localSheetId="0">#REF!</definedName>
    <definedName name="_SR04">#REF!</definedName>
    <definedName name="_SR10" localSheetId="0">#REF!</definedName>
    <definedName name="_SR10">#REF!</definedName>
    <definedName name="_SR11" localSheetId="0">#REF!</definedName>
    <definedName name="_SR11" localSheetId="1">#REF!</definedName>
    <definedName name="_SR11">#REF!</definedName>
    <definedName name="_SR12" localSheetId="0">#REF!</definedName>
    <definedName name="_SR12" localSheetId="1">#REF!</definedName>
    <definedName name="_SR12">#REF!</definedName>
    <definedName name="_SR2" localSheetId="0">#REF!</definedName>
    <definedName name="_SR2" localSheetId="1">#REF!</definedName>
    <definedName name="_SR2">#REF!</definedName>
    <definedName name="_SR3" localSheetId="0">#REF!</definedName>
    <definedName name="_SR3" localSheetId="1">#REF!</definedName>
    <definedName name="_SR3">#REF!</definedName>
    <definedName name="_sr4" localSheetId="0">#REF!</definedName>
    <definedName name="_sr4" localSheetId="1">#REF!</definedName>
    <definedName name="_sr4">#REF!</definedName>
    <definedName name="_sr5" localSheetId="0">#REF!</definedName>
    <definedName name="_sr5" localSheetId="1">#REF!</definedName>
    <definedName name="_sr5">#REF!</definedName>
    <definedName name="_sr6" localSheetId="0">#REF!</definedName>
    <definedName name="_sr6" localSheetId="1">#REF!</definedName>
    <definedName name="_sr6">#REF!</definedName>
    <definedName name="_sr7" localSheetId="0">#REF!</definedName>
    <definedName name="_sr7">#REF!</definedName>
    <definedName name="_sr8" localSheetId="0">#REF!</definedName>
    <definedName name="_sr8">#REF!</definedName>
    <definedName name="_sr9" localSheetId="0">#REF!</definedName>
    <definedName name="_sr9">#REF!</definedName>
    <definedName name="_SRA2" localSheetId="0">#REF!</definedName>
    <definedName name="_SRA2">#REF!</definedName>
    <definedName name="_SRA3" localSheetId="0">#REF!</definedName>
    <definedName name="_SRA3">#REF!</definedName>
    <definedName name="_SRA4" localSheetId="0">#REF!</definedName>
    <definedName name="_SRA4">#REF!</definedName>
    <definedName name="_SRA5" localSheetId="0">#REF!</definedName>
    <definedName name="_SRA5">#REF!</definedName>
    <definedName name="_SRA6" localSheetId="0">#REF!</definedName>
    <definedName name="_SRA6">#REF!</definedName>
    <definedName name="_SRA7" localSheetId="0">#REF!</definedName>
    <definedName name="_SRA7">#REF!</definedName>
    <definedName name="_SRA8" localSheetId="0">#REF!</definedName>
    <definedName name="_SRA8">#REF!</definedName>
    <definedName name="_SRA9" localSheetId="0">#REF!</definedName>
    <definedName name="_SRA9">#REF!</definedName>
    <definedName name="_sss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ss2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_STD0898">#REF!</definedName>
    <definedName name="_sto10" localSheetId="0">#REF!</definedName>
    <definedName name="_sto10" localSheetId="1">#REF!</definedName>
    <definedName name="_sto10">#REF!</definedName>
    <definedName name="_sto11" localSheetId="0">#REF!</definedName>
    <definedName name="_sto11" localSheetId="1">#REF!</definedName>
    <definedName name="_sto11">#REF!</definedName>
    <definedName name="_sua20" localSheetId="0">#REF!</definedName>
    <definedName name="_sua20">#REF!</definedName>
    <definedName name="_sua30" localSheetId="0">#REF!</definedName>
    <definedName name="_sua30">#REF!</definedName>
    <definedName name="_SUB1" localSheetId="0">#REF!</definedName>
    <definedName name="_SUB1" localSheetId="1">#REF!</definedName>
    <definedName name="_SUB1">#REF!</definedName>
    <definedName name="_SUB10" localSheetId="0">#REF!</definedName>
    <definedName name="_SUB10">#REF!</definedName>
    <definedName name="_SUB12" localSheetId="0">#REF!</definedName>
    <definedName name="_SUB12">#REF!</definedName>
    <definedName name="_SUB13" localSheetId="0">#REF!</definedName>
    <definedName name="_SUB13">#REF!</definedName>
    <definedName name="_SUB15" localSheetId="0">#REF!</definedName>
    <definedName name="_SUB15">#REF!</definedName>
    <definedName name="_SUB2" localSheetId="0">#REF!</definedName>
    <definedName name="_SUB2">#REF!</definedName>
    <definedName name="_SUB3" localSheetId="0">#REF!</definedName>
    <definedName name="_SUB3">#REF!</definedName>
    <definedName name="_SUB4" localSheetId="0">#REF!</definedName>
    <definedName name="_SUB4">#REF!</definedName>
    <definedName name="_SUB5" localSheetId="0">#REF!</definedName>
    <definedName name="_SUB5">#REF!</definedName>
    <definedName name="_SUB6" localSheetId="0">#REF!</definedName>
    <definedName name="_SUB6">#REF!</definedName>
    <definedName name="_SUB8" localSheetId="0">#REF!</definedName>
    <definedName name="_SUB8">#REF!</definedName>
    <definedName name="_SUB9" localSheetId="0">#REF!</definedName>
    <definedName name="_SUB9">#REF!</definedName>
    <definedName name="_sum1" localSheetId="0">#REF!</definedName>
    <definedName name="_sum1">#REF!</definedName>
    <definedName name="_SUM2" localSheetId="0">#REF!</definedName>
    <definedName name="_SUM2">#REF!</definedName>
    <definedName name="_SUN1" localSheetId="0">SUMPRODUCT(--(#REF!="x")*(#REF!="chủ nhật"))</definedName>
    <definedName name="_SUN1" localSheetId="1">SUMPRODUCT(--(#REF!="x")*(#REF!="chủ nhật"))</definedName>
    <definedName name="_SUN1">SUMPRODUCT(--(#REF!="x")*(#REF!="chủ nhật"))</definedName>
    <definedName name="_SUN2" localSheetId="1">SUMPRODUCT(--(#REF!="-")*(#REF!="chủ nhật"))</definedName>
    <definedName name="_SUN2">SUMPRODUCT(--(#REF!="-")*(#REF!="chủ nhật"))</definedName>
    <definedName name="_sxt5" localSheetId="0">{"'Sheet1'!$L$16"}</definedName>
    <definedName name="_sxt5" localSheetId="1">{"'Sheet1'!$L$16"}</definedName>
    <definedName name="_sxt5" localSheetId="7">{"'Sheet1'!$L$16"}</definedName>
    <definedName name="_sxt5">{"'Sheet1'!$L$16"}</definedName>
    <definedName name="_T01" localSheetId="0" hidden="1">#REF!</definedName>
    <definedName name="_T01" hidden="1">#REF!</definedName>
    <definedName name="_T02" localSheetId="0" hidden="1">#REF!</definedName>
    <definedName name="_T02" hidden="1">#REF!</definedName>
    <definedName name="_t02_mtr" localSheetId="0" hidden="1">#REF!</definedName>
    <definedName name="_t02_mtr" hidden="1">#REF!</definedName>
    <definedName name="_t02_mtr_1" localSheetId="0" hidden="1">#REF!</definedName>
    <definedName name="_t02_mtr_1" hidden="1">#REF!</definedName>
    <definedName name="_T1" localSheetId="0">{"'Sheet1'!$L$16"}</definedName>
    <definedName name="_T1" localSheetId="1">{"'Sheet1'!$L$16"}</definedName>
    <definedName name="_T1" localSheetId="7">{"'Sheet1'!$L$16"}</definedName>
    <definedName name="_T1">{"'Sheet1'!$L$16"}</definedName>
    <definedName name="_T10" localSheetId="0">{"'Sheet1'!$L$16"}</definedName>
    <definedName name="_T10" localSheetId="1">{"'Sheet1'!$L$16"}</definedName>
    <definedName name="_T10" localSheetId="7">{"'Sheet1'!$L$16"}</definedName>
    <definedName name="_T10">{"'Sheet1'!$L$16"}</definedName>
    <definedName name="_t4">#REF!</definedName>
    <definedName name="_T8" localSheetId="0">{"'Sheet1'!$L$16"}</definedName>
    <definedName name="_T8" localSheetId="1">{"'Sheet1'!$L$16"}</definedName>
    <definedName name="_T8" localSheetId="7">{"'Sheet1'!$L$16"}</definedName>
    <definedName name="_T8">{"'Sheet1'!$L$16"}</definedName>
    <definedName name="_Table1_In1" localSheetId="0" hidden="1">#REF!</definedName>
    <definedName name="_Table1_In1" hidden="1">#REF!</definedName>
    <definedName name="_Table1_Out" localSheetId="0" hidden="1">#REF!</definedName>
    <definedName name="_Table1_Out" hidden="1">#REF!</definedName>
    <definedName name="_Table2_In1" localSheetId="0" hidden="1">#REF!</definedName>
    <definedName name="_Table2_In1" hidden="1">#REF!</definedName>
    <definedName name="_Table2_In2" localSheetId="0">#REF!</definedName>
    <definedName name="_Table2_In2">#REF!</definedName>
    <definedName name="_Table2_Out" localSheetId="0" hidden="1">#REF!</definedName>
    <definedName name="_Table2_Out" hidden="1">#REF!</definedName>
    <definedName name="_Table2_Out_1" localSheetId="0">#REF!</definedName>
    <definedName name="_Table2_Out_1">#REF!</definedName>
    <definedName name="_TB01" localSheetId="0">#REF!</definedName>
    <definedName name="_TB01">#REF!</definedName>
    <definedName name="_TB02" localSheetId="0">#REF!</definedName>
    <definedName name="_TB02">#REF!</definedName>
    <definedName name="_TB0902" localSheetId="0">#REF!</definedName>
    <definedName name="_TB0902">#REF!</definedName>
    <definedName name="_TB2002" localSheetId="0">#REF!</definedName>
    <definedName name="_TB2002">#REF!</definedName>
    <definedName name="_Tbl0301" localSheetId="0">#REF!</definedName>
    <definedName name="_Tbl0301">#REF!</definedName>
    <definedName name="_Tbl0302" localSheetId="0">#REF!</definedName>
    <definedName name="_Tbl0302">#REF!</definedName>
    <definedName name="_Tbl0303" localSheetId="0">#REF!</definedName>
    <definedName name="_Tbl0303">#REF!</definedName>
    <definedName name="_Tbl0304" localSheetId="0">#REF!</definedName>
    <definedName name="_Tbl0304">#REF!</definedName>
    <definedName name="_Tbl0305" localSheetId="0">#REF!</definedName>
    <definedName name="_Tbl0305">#REF!</definedName>
    <definedName name="_Tbl0306" localSheetId="0">#REF!</definedName>
    <definedName name="_Tbl0306">#REF!</definedName>
    <definedName name="_Tbl0307" localSheetId="0">#REF!</definedName>
    <definedName name="_Tbl0307">#REF!</definedName>
    <definedName name="_Tbl0308" localSheetId="0">#REF!</definedName>
    <definedName name="_Tbl0308">#REF!</definedName>
    <definedName name="_Tbl0309" localSheetId="0">#REF!</definedName>
    <definedName name="_Tbl0309">#REF!</definedName>
    <definedName name="_Tbl0310" localSheetId="0">#REF!</definedName>
    <definedName name="_Tbl0310">#REF!</definedName>
    <definedName name="_Tbl0311" localSheetId="0">#REF!</definedName>
    <definedName name="_Tbl0311">#REF!</definedName>
    <definedName name="_Tbl0312" localSheetId="0">#REF!</definedName>
    <definedName name="_Tbl0312">#REF!</definedName>
    <definedName name="_Tbl0401" localSheetId="0">#REF!</definedName>
    <definedName name="_Tbl0401">#REF!</definedName>
    <definedName name="_Tbl0402" localSheetId="0">#REF!</definedName>
    <definedName name="_Tbl0402">#REF!</definedName>
    <definedName name="_Tbl0403" localSheetId="0">#REF!</definedName>
    <definedName name="_Tbl0403">#REF!</definedName>
    <definedName name="_Tbl0404" localSheetId="0">#REF!</definedName>
    <definedName name="_Tbl0404">#REF!</definedName>
    <definedName name="_Tbl0405" localSheetId="0">#REF!</definedName>
    <definedName name="_Tbl0405">#REF!</definedName>
    <definedName name="_Tbl0406" localSheetId="0">#REF!</definedName>
    <definedName name="_Tbl0406">#REF!</definedName>
    <definedName name="_Tbl0407" localSheetId="0">#REF!</definedName>
    <definedName name="_Tbl0407">#REF!</definedName>
    <definedName name="_Tbl0408" localSheetId="0">#REF!</definedName>
    <definedName name="_Tbl0408">#REF!</definedName>
    <definedName name="_Tbl0409" localSheetId="0">#REF!</definedName>
    <definedName name="_Tbl0409">#REF!</definedName>
    <definedName name="_Tbl0410" localSheetId="0">#REF!</definedName>
    <definedName name="_Tbl0410">#REF!</definedName>
    <definedName name="_Tbl0411" localSheetId="0">#REF!</definedName>
    <definedName name="_Tbl0411">#REF!</definedName>
    <definedName name="_Tbl0412" localSheetId="0">#REF!</definedName>
    <definedName name="_Tbl0412">#REF!</definedName>
    <definedName name="_Tbl0501" localSheetId="0">#REF!</definedName>
    <definedName name="_Tbl0501">#REF!</definedName>
    <definedName name="_Tbl0502" localSheetId="0">#REF!</definedName>
    <definedName name="_Tbl0502">#REF!</definedName>
    <definedName name="_Tbl0503" localSheetId="0">#REF!</definedName>
    <definedName name="_Tbl0503">#REF!</definedName>
    <definedName name="_Tbl0504" localSheetId="0">#REF!</definedName>
    <definedName name="_Tbl0504">#REF!</definedName>
    <definedName name="_Tbl0505" localSheetId="0">#REF!</definedName>
    <definedName name="_Tbl0505">#REF!</definedName>
    <definedName name="_Tbl0506" localSheetId="0">#REF!</definedName>
    <definedName name="_Tbl0506">#REF!</definedName>
    <definedName name="_Tbl0507" localSheetId="0">#REF!</definedName>
    <definedName name="_Tbl0507">#REF!</definedName>
    <definedName name="_Tbl0508" localSheetId="0">#REF!</definedName>
    <definedName name="_Tbl0508">#REF!</definedName>
    <definedName name="_Tbl0509" localSheetId="0">#REF!</definedName>
    <definedName name="_Tbl0509">#REF!</definedName>
    <definedName name="_Tbl0510" localSheetId="0">#REF!</definedName>
    <definedName name="_Tbl0510">#REF!</definedName>
    <definedName name="_Tbl0511" localSheetId="0">#REF!</definedName>
    <definedName name="_Tbl0511">#REF!</definedName>
    <definedName name="_tct5" localSheetId="0">#REF!</definedName>
    <definedName name="_tct5">#REF!</definedName>
    <definedName name="_TEST" localSheetId="0">#REF!</definedName>
    <definedName name="_TEST">#REF!</definedName>
    <definedName name="_tg427" localSheetId="0">#REF!</definedName>
    <definedName name="_tg427">#REF!</definedName>
    <definedName name="_th100" localSheetId="0">#REF!</definedName>
    <definedName name="_th100">#REF!</definedName>
    <definedName name="_TH160" localSheetId="0">#REF!</definedName>
    <definedName name="_TH160">#REF!</definedName>
    <definedName name="_TH20" localSheetId="0">#REF!</definedName>
    <definedName name="_TH20">#REF!</definedName>
    <definedName name="_thu1" localSheetId="0">{"'Sheet1'!$L$16"}</definedName>
    <definedName name="_thu1" localSheetId="1">{"'Sheet1'!$L$16"}</definedName>
    <definedName name="_thu1" localSheetId="7">{"'Sheet1'!$L$16"}</definedName>
    <definedName name="_thu1">{"'Sheet1'!$L$16"}</definedName>
    <definedName name="_thu2" localSheetId="0">{"'Sheet1'!$L$16"}</definedName>
    <definedName name="_thu2" localSheetId="1">{"'Sheet1'!$L$16"}</definedName>
    <definedName name="_thu2" localSheetId="7">{"'Sheet1'!$L$16"}</definedName>
    <definedName name="_thu2">{"'Sheet1'!$L$16"}</definedName>
    <definedName name="_thu4" localSheetId="0">{"'Sheet1'!$L$16"}</definedName>
    <definedName name="_thu4" localSheetId="1">{"'Sheet1'!$L$16"}</definedName>
    <definedName name="_thu4" localSheetId="7">{"'Sheet1'!$L$16"}</definedName>
    <definedName name="_thu4">{"'Sheet1'!$L$16"}</definedName>
    <definedName name="_thu5" localSheetId="0">{"'Sheet1'!$L$16"}</definedName>
    <definedName name="_thu5" localSheetId="1">{"'Sheet1'!$L$16"}</definedName>
    <definedName name="_thu5" localSheetId="7">{"'Sheet1'!$L$16"}</definedName>
    <definedName name="_thu5">{"'Sheet1'!$L$16"}</definedName>
    <definedName name="_tig0708" localSheetId="0">#REF!</definedName>
    <definedName name="_tig0708" localSheetId="1">#REF!</definedName>
    <definedName name="_tig0708">#REF!</definedName>
    <definedName name="_tj1" localSheetId="0">#REF!</definedName>
    <definedName name="_tj1" localSheetId="1">#REF!</definedName>
    <definedName name="_tj1">#REF!</definedName>
    <definedName name="_tj2" localSheetId="0">#REF!</definedName>
    <definedName name="_tj2" localSheetId="1">#REF!</definedName>
    <definedName name="_tj2">#REF!</definedName>
    <definedName name="_tj3" localSheetId="0">#REF!</definedName>
    <definedName name="_tj3" localSheetId="1">#REF!</definedName>
    <definedName name="_tj3">#REF!</definedName>
    <definedName name="_tj4" localSheetId="0">#REF!</definedName>
    <definedName name="_tj4">#REF!</definedName>
    <definedName name="_tk1" localSheetId="0">#REF!</definedName>
    <definedName name="_tk1">#REF!</definedName>
    <definedName name="_tk1010" localSheetId="0">#REF!</definedName>
    <definedName name="_tk1010">#REF!</definedName>
    <definedName name="_tk1053" localSheetId="0">#REF!</definedName>
    <definedName name="_tk1053">#REF!</definedName>
    <definedName name="_tk1096" localSheetId="0">#REF!</definedName>
    <definedName name="_tk1096">#REF!</definedName>
    <definedName name="_tk1097" localSheetId="0">#REF!</definedName>
    <definedName name="_tk1097">#REF!</definedName>
    <definedName name="_tk1111" localSheetId="0">#REF!</definedName>
    <definedName name="_tk1111">#REF!</definedName>
    <definedName name="_tk1112" localSheetId="0">#REF!</definedName>
    <definedName name="_tk1112">#REF!</definedName>
    <definedName name="_tk1128" localSheetId="0">#REF!</definedName>
    <definedName name="_tk1128">#REF!</definedName>
    <definedName name="_tk1129" localSheetId="0">#REF!</definedName>
    <definedName name="_tk1129">#REF!</definedName>
    <definedName name="_tk1139" localSheetId="0">#REF!</definedName>
    <definedName name="_tk1139">#REF!</definedName>
    <definedName name="_tk131" localSheetId="0">#REF!</definedName>
    <definedName name="_tk131">#REF!</definedName>
    <definedName name="_tk1321" localSheetId="0">#REF!</definedName>
    <definedName name="_tk1321">#REF!</definedName>
    <definedName name="_tk1331" localSheetId="0">#REF!</definedName>
    <definedName name="_tk1331">#REF!</definedName>
    <definedName name="_tk139" localSheetId="0">#REF!</definedName>
    <definedName name="_tk139">#REF!</definedName>
    <definedName name="_tk141" localSheetId="0">#REF!</definedName>
    <definedName name="_tk141">#REF!</definedName>
    <definedName name="_tk142" localSheetId="0">#REF!</definedName>
    <definedName name="_tk142">#REF!</definedName>
    <definedName name="_tk144" localSheetId="0">#REF!</definedName>
    <definedName name="_tk144">#REF!</definedName>
    <definedName name="_tk1463" localSheetId="0">#REF!</definedName>
    <definedName name="_tk1463">#REF!</definedName>
    <definedName name="_tk152" localSheetId="0">#REF!</definedName>
    <definedName name="_tk152">#REF!</definedName>
    <definedName name="_tk153" localSheetId="0">#REF!</definedName>
    <definedName name="_tk153">#REF!</definedName>
    <definedName name="_tk1538" localSheetId="0">#REF!</definedName>
    <definedName name="_tk1538">#REF!</definedName>
    <definedName name="_tk154" localSheetId="0">#REF!</definedName>
    <definedName name="_tk154">#REF!</definedName>
    <definedName name="_tk155" localSheetId="0">#REF!</definedName>
    <definedName name="_tk155">#REF!</definedName>
    <definedName name="_tk159" localSheetId="0">#REF!</definedName>
    <definedName name="_tk159">#REF!</definedName>
    <definedName name="_tk1613" localSheetId="0">#REF!</definedName>
    <definedName name="_tk1613">#REF!</definedName>
    <definedName name="_tk1658" localSheetId="0">#REF!</definedName>
    <definedName name="_tk1658">#REF!</definedName>
    <definedName name="_tk1778" localSheetId="0">#REF!</definedName>
    <definedName name="_tk1778">#REF!</definedName>
    <definedName name="_tk1794" localSheetId="0">#REF!</definedName>
    <definedName name="_tk1794">#REF!</definedName>
    <definedName name="_tk1805" localSheetId="0">#REF!</definedName>
    <definedName name="_tk1805">#REF!</definedName>
    <definedName name="_tk1834" localSheetId="0">#REF!</definedName>
    <definedName name="_tk1834">#REF!</definedName>
    <definedName name="_tk1983" localSheetId="0">#REF!</definedName>
    <definedName name="_tk1983">#REF!</definedName>
    <definedName name="_tk2023" localSheetId="0">#REF!</definedName>
    <definedName name="_tk2023">#REF!</definedName>
    <definedName name="_tk2066" localSheetId="0">#REF!</definedName>
    <definedName name="_tk2066">#REF!</definedName>
    <definedName name="_tk2069" localSheetId="0">#REF!</definedName>
    <definedName name="_tk2069">#REF!</definedName>
    <definedName name="_tk214" localSheetId="0">#REF!</definedName>
    <definedName name="_tk214">#REF!</definedName>
    <definedName name="_tk2174" localSheetId="0">#REF!</definedName>
    <definedName name="_tk2174">#REF!</definedName>
    <definedName name="_tk2266" localSheetId="0">#REF!</definedName>
    <definedName name="_tk2266">#REF!</definedName>
    <definedName name="_tk2267" localSheetId="0">#REF!</definedName>
    <definedName name="_tk2267">#REF!</definedName>
    <definedName name="_tk2366" localSheetId="0">#REF!</definedName>
    <definedName name="_tk2366">#REF!</definedName>
    <definedName name="_tk237" localSheetId="0">#REF!</definedName>
    <definedName name="_tk237">#REF!</definedName>
    <definedName name="_tk2373" localSheetId="0">#REF!</definedName>
    <definedName name="_tk2373">#REF!</definedName>
    <definedName name="_tk2519" localSheetId="0">#REF!</definedName>
    <definedName name="_tk2519">#REF!</definedName>
    <definedName name="_tk2542" localSheetId="0">#REF!</definedName>
    <definedName name="_tk2542">#REF!</definedName>
    <definedName name="_tk2642" localSheetId="0">#REF!</definedName>
    <definedName name="_tk2642">#REF!</definedName>
    <definedName name="_tk2693" localSheetId="0">#REF!</definedName>
    <definedName name="_tk2693">#REF!</definedName>
    <definedName name="_tk2805" localSheetId="0">#REF!</definedName>
    <definedName name="_tk2805">#REF!</definedName>
    <definedName name="_tk2871" localSheetId="0">#REF!</definedName>
    <definedName name="_tk2871">#REF!</definedName>
    <definedName name="_tk3074" localSheetId="0">#REF!</definedName>
    <definedName name="_tk3074">#REF!</definedName>
    <definedName name="_tk3075" localSheetId="0">#REF!</definedName>
    <definedName name="_tk3075">#REF!</definedName>
    <definedName name="_tk3076" localSheetId="0">#REF!</definedName>
    <definedName name="_tk3076">#REF!</definedName>
    <definedName name="_tk3079" localSheetId="0">#REF!</definedName>
    <definedName name="_tk3079">#REF!</definedName>
    <definedName name="_tk3121" localSheetId="0">#REF!</definedName>
    <definedName name="_tk3121">#REF!</definedName>
    <definedName name="_tk3176" localSheetId="0">#REF!</definedName>
    <definedName name="_tk3176">#REF!</definedName>
    <definedName name="_tk3209" localSheetId="0">#REF!</definedName>
    <definedName name="_tk3209">#REF!</definedName>
    <definedName name="_tk3331" localSheetId="0">#REF!</definedName>
    <definedName name="_tk3331">#REF!</definedName>
    <definedName name="_tk3337" localSheetId="0">#REF!</definedName>
    <definedName name="_tk3337">#REF!</definedName>
    <definedName name="_tk334" localSheetId="0">#REF!</definedName>
    <definedName name="_tk334">#REF!</definedName>
    <definedName name="_tk335" localSheetId="0">#REF!</definedName>
    <definedName name="_tk335">#REF!</definedName>
    <definedName name="_tk336" localSheetId="0">#REF!</definedName>
    <definedName name="_tk336">#REF!</definedName>
    <definedName name="_tk3382" localSheetId="0">#REF!</definedName>
    <definedName name="_tk3382">#REF!</definedName>
    <definedName name="_tk3384" localSheetId="0">#REF!</definedName>
    <definedName name="_tk3384">#REF!</definedName>
    <definedName name="_tk341" localSheetId="0">#REF!</definedName>
    <definedName name="_tk341">#REF!</definedName>
    <definedName name="_tk344" localSheetId="0">#REF!</definedName>
    <definedName name="_tk344">#REF!</definedName>
    <definedName name="_tk3451" localSheetId="0">#REF!</definedName>
    <definedName name="_tk3451">#REF!</definedName>
    <definedName name="_tk3466" localSheetId="0">#REF!</definedName>
    <definedName name="_tk3466">#REF!</definedName>
    <definedName name="_tk3534" localSheetId="0">#REF!</definedName>
    <definedName name="_tk3534">#REF!</definedName>
    <definedName name="_tk3744" localSheetId="0">#REF!</definedName>
    <definedName name="_tk3744">#REF!</definedName>
    <definedName name="_tk3755" localSheetId="0">#REF!</definedName>
    <definedName name="_tk3755">#REF!</definedName>
    <definedName name="_tk3795" localSheetId="0">#REF!</definedName>
    <definedName name="_tk3795">#REF!</definedName>
    <definedName name="_tk3817" localSheetId="0">#REF!</definedName>
    <definedName name="_tk3817">#REF!</definedName>
    <definedName name="_tk4049" localSheetId="0">#REF!</definedName>
    <definedName name="_tk4049">#REF!</definedName>
    <definedName name="_tk4117" localSheetId="0">#REF!</definedName>
    <definedName name="_tk4117">#REF!</definedName>
    <definedName name="_tk4122" localSheetId="0">#REF!</definedName>
    <definedName name="_tk4122">#REF!</definedName>
    <definedName name="_tk413" localSheetId="0">#REF!</definedName>
    <definedName name="_tk413">#REF!</definedName>
    <definedName name="_tk4211" localSheetId="0">#REF!</definedName>
    <definedName name="_tk4211">#REF!</definedName>
    <definedName name="_tk4212" localSheetId="0">#REF!</definedName>
    <definedName name="_tk4212">#REF!</definedName>
    <definedName name="_tk4254" localSheetId="0">#REF!</definedName>
    <definedName name="_tk4254">#REF!</definedName>
    <definedName name="_tk4328" localSheetId="0">#REF!</definedName>
    <definedName name="_tk4328">#REF!</definedName>
    <definedName name="_tk4414" localSheetId="0">#REF!</definedName>
    <definedName name="_tk4414">#REF!</definedName>
    <definedName name="_tk4415" localSheetId="0">#REF!</definedName>
    <definedName name="_tk4415">#REF!</definedName>
    <definedName name="_tk4536" localSheetId="0">#REF!</definedName>
    <definedName name="_tk4536">#REF!</definedName>
    <definedName name="_tk4638" localSheetId="0">#REF!</definedName>
    <definedName name="_tk4638">#REF!</definedName>
    <definedName name="_tk4677" localSheetId="0">#REF!</definedName>
    <definedName name="_tk4677">#REF!</definedName>
    <definedName name="_tk4685" localSheetId="0">#REF!</definedName>
    <definedName name="_tk4685">#REF!</definedName>
    <definedName name="_tk481" localSheetId="0">#REF!</definedName>
    <definedName name="_tk481">#REF!</definedName>
    <definedName name="_tk4833" localSheetId="0">#REF!</definedName>
    <definedName name="_tk4833">#REF!</definedName>
    <definedName name="_tk485" localSheetId="0">#REF!</definedName>
    <definedName name="_tk485">#REF!</definedName>
    <definedName name="_tk4936" localSheetId="0">#REF!</definedName>
    <definedName name="_tk4936">#REF!</definedName>
    <definedName name="_tk4958" localSheetId="0">#REF!</definedName>
    <definedName name="_tk4958">#REF!</definedName>
    <definedName name="_tk501" localSheetId="0">#REF!</definedName>
    <definedName name="_tk501">#REF!</definedName>
    <definedName name="_tk5035" localSheetId="0">#REF!</definedName>
    <definedName name="_tk5035">#REF!</definedName>
    <definedName name="_tk5036" localSheetId="0">#REF!</definedName>
    <definedName name="_tk5036">#REF!</definedName>
    <definedName name="_tk5065" localSheetId="0">#REF!</definedName>
    <definedName name="_tk5065">#REF!</definedName>
    <definedName name="_tk511" localSheetId="0">#REF!</definedName>
    <definedName name="_tk511">#REF!</definedName>
    <definedName name="_tk5138" localSheetId="0">#REF!</definedName>
    <definedName name="_tk5138">#REF!</definedName>
    <definedName name="_tk5182" localSheetId="0">#REF!</definedName>
    <definedName name="_tk5182">#REF!</definedName>
    <definedName name="_tk5218" localSheetId="0">#REF!</definedName>
    <definedName name="_tk5218">#REF!</definedName>
    <definedName name="_tk5291" localSheetId="0">#REF!</definedName>
    <definedName name="_tk5291">#REF!</definedName>
    <definedName name="_tk5292" localSheetId="0">#REF!</definedName>
    <definedName name="_tk5292">#REF!</definedName>
    <definedName name="_tk553" localSheetId="0">#REF!</definedName>
    <definedName name="_tk553">#REF!</definedName>
    <definedName name="_tk5615" localSheetId="0">#REF!</definedName>
    <definedName name="_tk5615">#REF!</definedName>
    <definedName name="_tk5740" localSheetId="0">#REF!</definedName>
    <definedName name="_tk5740">#REF!</definedName>
    <definedName name="_tk5905" localSheetId="0">#REF!</definedName>
    <definedName name="_tk5905">#REF!</definedName>
    <definedName name="_tk5941" localSheetId="0">#REF!</definedName>
    <definedName name="_tk5941">#REF!</definedName>
    <definedName name="_tk5981" localSheetId="0">#REF!</definedName>
    <definedName name="_tk5981">#REF!</definedName>
    <definedName name="_tk6034" localSheetId="0">#REF!</definedName>
    <definedName name="_tk6034">#REF!</definedName>
    <definedName name="_tk6163" localSheetId="0">#REF!</definedName>
    <definedName name="_tk6163">#REF!</definedName>
    <definedName name="_tk621" localSheetId="0">#REF!</definedName>
    <definedName name="_tk621">#REF!</definedName>
    <definedName name="_tk627" localSheetId="0">#REF!</definedName>
    <definedName name="_tk627">#REF!</definedName>
    <definedName name="_tk63" localSheetId="0">#REF!</definedName>
    <definedName name="_tk63">#REF!</definedName>
    <definedName name="_tk632" localSheetId="0">#REF!</definedName>
    <definedName name="_tk632">#REF!</definedName>
    <definedName name="_tk641" localSheetId="0">#REF!</definedName>
    <definedName name="_tk641">#REF!</definedName>
    <definedName name="_tk642" localSheetId="0">#REF!</definedName>
    <definedName name="_tk642">#REF!</definedName>
    <definedName name="_tk711" localSheetId="0">#REF!</definedName>
    <definedName name="_tk711">#REF!</definedName>
    <definedName name="_tk721" localSheetId="0">#REF!</definedName>
    <definedName name="_tk721">#REF!</definedName>
    <definedName name="_tk811" localSheetId="0">#REF!</definedName>
    <definedName name="_tk811">#REF!</definedName>
    <definedName name="_tk821" localSheetId="0">#REF!</definedName>
    <definedName name="_tk821">#REF!</definedName>
    <definedName name="_tk89" localSheetId="0">#REF!</definedName>
    <definedName name="_tk89">#REF!</definedName>
    <definedName name="_tk90" localSheetId="0">#REF!</definedName>
    <definedName name="_tk90">#REF!</definedName>
    <definedName name="_tk911" localSheetId="0">#REF!</definedName>
    <definedName name="_tk911">#REF!</definedName>
    <definedName name="_tk971" localSheetId="0">#REF!</definedName>
    <definedName name="_tk971">#REF!</definedName>
    <definedName name="_TL1" localSheetId="0">#REF!</definedName>
    <definedName name="_TL1">#REF!</definedName>
    <definedName name="_TL2" localSheetId="0">#REF!</definedName>
    <definedName name="_TL2">#REF!</definedName>
    <definedName name="_TL3" localSheetId="0">#REF!</definedName>
    <definedName name="_TL3">#REF!</definedName>
    <definedName name="_TLA120" localSheetId="0">#REF!</definedName>
    <definedName name="_TLA120">#REF!</definedName>
    <definedName name="_TLA35" localSheetId="0">#REF!</definedName>
    <definedName name="_TLA35">#REF!</definedName>
    <definedName name="_TLA50" localSheetId="0">#REF!</definedName>
    <definedName name="_TLA50">#REF!</definedName>
    <definedName name="_TLA70" localSheetId="0">#REF!</definedName>
    <definedName name="_TLA70">#REF!</definedName>
    <definedName name="_TLA95" localSheetId="0">#REF!</definedName>
    <definedName name="_TLA95">#REF!</definedName>
    <definedName name="_TM02" localSheetId="0">#REF!</definedName>
    <definedName name="_TM02">#REF!</definedName>
    <definedName name="_TO1" localSheetId="0">#REF!</definedName>
    <definedName name="_TO1">#REF!</definedName>
    <definedName name="_TO1_10">NA()</definedName>
    <definedName name="_TO1_11">NA()</definedName>
    <definedName name="_TO1_12">NA()</definedName>
    <definedName name="_TO1_13">NA()</definedName>
    <definedName name="_TO1_14">NA()</definedName>
    <definedName name="_TO1_15">NA()</definedName>
    <definedName name="_TO1_16">NA()</definedName>
    <definedName name="_TO1_17">NA()</definedName>
    <definedName name="_TO1_18">NA()</definedName>
    <definedName name="_TO1_19">NA()</definedName>
    <definedName name="_TO1_2">NA()</definedName>
    <definedName name="_TO1_20">NA()</definedName>
    <definedName name="_TO1_21">NA()</definedName>
    <definedName name="_TO1_22">NA()</definedName>
    <definedName name="_TO1_23">NA()</definedName>
    <definedName name="_TO1_24">NA()</definedName>
    <definedName name="_TO1_25">NA()</definedName>
    <definedName name="_TO1_26">NA()</definedName>
    <definedName name="_TO1_27">NA()</definedName>
    <definedName name="_TO1_28">NA()</definedName>
    <definedName name="_TO1_3" localSheetId="0">#REF!</definedName>
    <definedName name="_TO1_3" localSheetId="1">#REF!</definedName>
    <definedName name="_TO1_3">#REF!</definedName>
    <definedName name="_TO1_4" localSheetId="0">#REF!</definedName>
    <definedName name="_TO1_4">#REF!</definedName>
    <definedName name="_TO1_5" localSheetId="0">#REF!</definedName>
    <definedName name="_TO1_5">#REF!</definedName>
    <definedName name="_TO1_6" localSheetId="0">#REF!</definedName>
    <definedName name="_TO1_6">#REF!</definedName>
    <definedName name="_TO1_7">NA()</definedName>
    <definedName name="_TO1_8">NA()</definedName>
    <definedName name="_TO1_8_6">#N/A</definedName>
    <definedName name="_TO1_9">NA()</definedName>
    <definedName name="_TO12" localSheetId="0">#REF!</definedName>
    <definedName name="_TO12" localSheetId="1">#REF!</definedName>
    <definedName name="_TO12">#REF!</definedName>
    <definedName name="_TO12_10">NA()</definedName>
    <definedName name="_TO12_11">NA()</definedName>
    <definedName name="_TO12_12">NA()</definedName>
    <definedName name="_TO12_13">NA()</definedName>
    <definedName name="_TO12_14">NA()</definedName>
    <definedName name="_TO12_15">NA()</definedName>
    <definedName name="_TO12_16">NA()</definedName>
    <definedName name="_TO12_17">NA()</definedName>
    <definedName name="_TO12_18">NA()</definedName>
    <definedName name="_TO12_19">NA()</definedName>
    <definedName name="_TO12_2">NA()</definedName>
    <definedName name="_TO12_20">NA()</definedName>
    <definedName name="_TO12_21">NA()</definedName>
    <definedName name="_TO12_22">NA()</definedName>
    <definedName name="_TO12_23">NA()</definedName>
    <definedName name="_TO12_24">NA()</definedName>
    <definedName name="_TO12_25">NA()</definedName>
    <definedName name="_TO12_26">NA()</definedName>
    <definedName name="_TO12_27">NA()</definedName>
    <definedName name="_TO12_28">NA()</definedName>
    <definedName name="_TO12_3" localSheetId="0">#REF!</definedName>
    <definedName name="_TO12_3" localSheetId="1">#REF!</definedName>
    <definedName name="_TO12_3">#REF!</definedName>
    <definedName name="_TO12_4" localSheetId="0">#REF!</definedName>
    <definedName name="_TO12_4">#REF!</definedName>
    <definedName name="_TO12_5" localSheetId="0">#REF!</definedName>
    <definedName name="_TO12_5">#REF!</definedName>
    <definedName name="_TO12_6" localSheetId="0">#REF!</definedName>
    <definedName name="_TO12_6">#REF!</definedName>
    <definedName name="_TO12_7">NA()</definedName>
    <definedName name="_TO12_8">NA()</definedName>
    <definedName name="_TO12_8_6">#N/A</definedName>
    <definedName name="_TO12_9">NA()</definedName>
    <definedName name="_TPM15" localSheetId="0">#REF!</definedName>
    <definedName name="_TPM15" localSheetId="1">#REF!</definedName>
    <definedName name="_TPM15">#REF!</definedName>
    <definedName name="_TR1" localSheetId="0">#REF!</definedName>
    <definedName name="_TR1">#REF!</definedName>
    <definedName name="_TR2" localSheetId="0">#REF!</definedName>
    <definedName name="_TR2">#REF!</definedName>
    <definedName name="_TR250" localSheetId="0">#REF!</definedName>
    <definedName name="_TR250">#REF!</definedName>
    <definedName name="_TR3" localSheetId="0">#REF!</definedName>
    <definedName name="_TR3">#REF!</definedName>
    <definedName name="_tr375" localSheetId="0">#REF!</definedName>
    <definedName name="_tr375">#REF!</definedName>
    <definedName name="_TR4" localSheetId="0">#REF!</definedName>
    <definedName name="_TR4">#REF!</definedName>
    <definedName name="_TR5" localSheetId="0">#REF!</definedName>
    <definedName name="_TR5">#REF!</definedName>
    <definedName name="_TR6" localSheetId="0">#REF!</definedName>
    <definedName name="_TR6">#REF!</definedName>
    <definedName name="_TS2" localSheetId="0">#REF!</definedName>
    <definedName name="_TS2">#REF!</definedName>
    <definedName name="_tt3" localSheetId="0">{"'Sheet1'!$L$16"}</definedName>
    <definedName name="_tt3" localSheetId="1">{"'Sheet1'!$L$16"}</definedName>
    <definedName name="_tt3" localSheetId="7">{"'Sheet1'!$L$16"}</definedName>
    <definedName name="_tt3">{"'Sheet1'!$L$16"}</definedName>
    <definedName name="_TTM1" localSheetId="0">#REF!</definedName>
    <definedName name="_TTM1">#REF!</definedName>
    <definedName name="_TTM10" localSheetId="0">#REF!</definedName>
    <definedName name="_TTM10">#REF!</definedName>
    <definedName name="_TTM11" localSheetId="0">#REF!</definedName>
    <definedName name="_TTM11">#REF!</definedName>
    <definedName name="_TTM12" localSheetId="0">#REF!</definedName>
    <definedName name="_TTM12">#REF!</definedName>
    <definedName name="_TTM13" localSheetId="0">#REF!</definedName>
    <definedName name="_TTM13">#REF!</definedName>
    <definedName name="_TTM14" localSheetId="0">#REF!</definedName>
    <definedName name="_TTM14">#REF!</definedName>
    <definedName name="_TTM15" localSheetId="0">#REF!</definedName>
    <definedName name="_TTM15">#REF!</definedName>
    <definedName name="_TTM2" localSheetId="0">#REF!</definedName>
    <definedName name="_TTM2">#REF!</definedName>
    <definedName name="_TTM3" localSheetId="0">#REF!</definedName>
    <definedName name="_TTM3">#REF!</definedName>
    <definedName name="_TTM4" localSheetId="0">#REF!</definedName>
    <definedName name="_TTM4">#REF!</definedName>
    <definedName name="_TTM5" localSheetId="0">#REF!</definedName>
    <definedName name="_TTM5">#REF!</definedName>
    <definedName name="_TTM6" localSheetId="0">#REF!</definedName>
    <definedName name="_TTM6">#REF!</definedName>
    <definedName name="_TTM7" localSheetId="0">#REF!</definedName>
    <definedName name="_TTM7">#REF!</definedName>
    <definedName name="_TTM8" localSheetId="0">#REF!</definedName>
    <definedName name="_TTM8">#REF!</definedName>
    <definedName name="_TTM9" localSheetId="0">#REF!</definedName>
    <definedName name="_TTM9">#REF!</definedName>
    <definedName name="_TVL1" localSheetId="0">#REF!</definedName>
    <definedName name="_TVL1">#REF!</definedName>
    <definedName name="_tz593" localSheetId="0">#REF!</definedName>
    <definedName name="_tz593">#REF!</definedName>
    <definedName name="_u18" localSheetId="0">{"Tages_D",#N/A,FALSE,"Tagesbericht";"Tages_PL",#N/A,FALSE,"Tagesbericht"}</definedName>
    <definedName name="_u18" localSheetId="1">{"Tages_D",#N/A,FALSE,"Tagesbericht";"Tages_PL",#N/A,FALSE,"Tagesbericht"}</definedName>
    <definedName name="_u18" localSheetId="7">{"Tages_D",#N/A,FALSE,"Tagesbericht";"Tages_PL",#N/A,FALSE,"Tagesbericht"}</definedName>
    <definedName name="_u18">{"Tages_D",#N/A,FALSE,"Tagesbericht";"Tages_PL",#N/A,FALSE,"Tagesbericht"}</definedName>
    <definedName name="_u20" localSheetId="0">{"fleisch",#N/A,FALSE,"WG HK";"food",#N/A,FALSE,"WG HK";"hartwaren",#N/A,FALSE,"WG HK";"weichwaren",#N/A,FALSE,"WG HK"}</definedName>
    <definedName name="_u20" localSheetId="1">{"fleisch",#N/A,FALSE,"WG HK";"food",#N/A,FALSE,"WG HK";"hartwaren",#N/A,FALSE,"WG HK";"weichwaren",#N/A,FALSE,"WG HK"}</definedName>
    <definedName name="_u20" localSheetId="7">{"fleisch",#N/A,FALSE,"WG HK";"food",#N/A,FALSE,"WG HK";"hartwaren",#N/A,FALSE,"WG HK";"weichwaren",#N/A,FALSE,"WG HK"}</definedName>
    <definedName name="_u20">{"fleisch",#N/A,FALSE,"WG HK";"food",#N/A,FALSE,"WG HK";"hartwaren",#N/A,FALSE,"WG HK";"weichwaren",#N/A,FALSE,"WG HK"}</definedName>
    <definedName name="_UB1" localSheetId="0">{"'Feb 99'!$A$1:$G$30"}</definedName>
    <definedName name="_UB1" localSheetId="1">{"'Feb 99'!$A$1:$G$30"}</definedName>
    <definedName name="_UB1" localSheetId="7">{"'Feb 99'!$A$1:$G$30"}</definedName>
    <definedName name="_UB1">{"'Feb 99'!$A$1:$G$30"}</definedName>
    <definedName name="_UB2" localSheetId="0">{"'Feb 99'!$A$1:$G$30"}</definedName>
    <definedName name="_UB2" localSheetId="1">{"'Feb 99'!$A$1:$G$30"}</definedName>
    <definedName name="_UB2" localSheetId="7">{"'Feb 99'!$A$1:$G$30"}</definedName>
    <definedName name="_UB2">{"'Feb 99'!$A$1:$G$30"}</definedName>
    <definedName name="_Unknown_User_Defined_Name_154" hidden="1">12</definedName>
    <definedName name="_Unknown_User_Defined_Name_155" hidden="1">15</definedName>
    <definedName name="_usd1" localSheetId="0">#REF!</definedName>
    <definedName name="_usd1" localSheetId="1">#REF!</definedName>
    <definedName name="_usd1">#REF!</definedName>
    <definedName name="_UT2" localSheetId="0">#REF!</definedName>
    <definedName name="_UT2">#REF!</definedName>
    <definedName name="_uyu6" localSheetId="0">BlankMacro1</definedName>
    <definedName name="_uyu6" localSheetId="4">BlankMacro1</definedName>
    <definedName name="_uyu6" localSheetId="1">BlankMacro1</definedName>
    <definedName name="_uyu6" localSheetId="7">BlankMacro1</definedName>
    <definedName name="_uyu6">BlankMacro1</definedName>
    <definedName name="_UZG985" localSheetId="0">#REF!</definedName>
    <definedName name="_UZG985" localSheetId="1">#REF!</definedName>
    <definedName name="_UZG985" localSheetId="7">#REF!</definedName>
    <definedName name="_UZG985">#REF!</definedName>
    <definedName name="_vc1" localSheetId="0">#REF!</definedName>
    <definedName name="_vc1">#REF!</definedName>
    <definedName name="_vc2" localSheetId="0">#REF!</definedName>
    <definedName name="_vc2">#REF!</definedName>
    <definedName name="_vc3" localSheetId="0">#REF!</definedName>
    <definedName name="_vc3">#REF!</definedName>
    <definedName name="_VCHART_10" localSheetId="0">#REF!</definedName>
    <definedName name="_VCHART_10">#REF!</definedName>
    <definedName name="_vib01">"'file:///C:/Documents%20and%20Settings/PC_KOBSBY_003/Local%20Settings/Temporary%20Internet%20Files/Content.IE5/WZ67UD2L/DATA/BSC%202011/SHARED/Clients/I-L/KEBD/Quarter%202002/Q4-2002-c.xls'#$GeneralInfo.$L$111"</definedName>
    <definedName name="_vib02">"'file:///C:/Documents%20and%20Settings/PC_KOBSBY_003/Local%20Settings/Temporary%20Internet%20Files/Content.IE5/WZ67UD2L/DATA/BSC%202011/SHARED/Clients/I-L/KEBD/Quarter%202002/Q4-2002-c.xls'#$GeneralInfo.$L$112"</definedName>
    <definedName name="_vib03">"'file:///C:/Documents%20and%20Settings/PC_KOBSBY_003/Local%20Settings/Temporary%20Internet%20Files/Content.IE5/WZ67UD2L/DATA/BSC%202011/SHARED/Clients/I-L/KEBD/Quarter%202002/Q4-2002-c.xls'#$GeneralInfo.$L$113"</definedName>
    <definedName name="_vib04">"'file:///C:/Documents%20and%20Settings/PC_KOBSBY_003/Local%20Settings/Temporary%20Internet%20Files/Content.IE5/WZ67UD2L/DATA/BSC%202011/SHARED/Clients/I-L/KEBD/Quarter%202002/Q4-2002-c.xls'#$GeneralInfo.$L$114"</definedName>
    <definedName name="_vib05">"'file:///C:/Documents%20and%20Settings/PC_KOBSBY_003/Local%20Settings/Temporary%20Internet%20Files/Content.IE5/WZ67UD2L/DATA/BSC%202011/SHARED/Clients/I-L/KEBD/Quarter%202002/Q4-2002-c.xls'#$GeneralInfo.$L$115"</definedName>
    <definedName name="_vib06">"'file:///C:/Documents%20and%20Settings/PC_KOBSBY_003/Local%20Settings/Temporary%20Internet%20Files/Content.IE5/WZ67UD2L/DATA/BSC%202011/SHARED/Clients/I-L/KEBD/Quarter%202002/Q4-2002-c.xls'#$GeneralInfo.$L$116"</definedName>
    <definedName name="_vib07">"'file:///C:/Documents%20and%20Settings/PC_KOBSBY_003/Local%20Settings/Temporary%20Internet%20Files/Content.IE5/WZ67UD2L/DATA/BSC%202011/SHARED/Clients/I-L/KEBD/Quarter%202002/Q4-2002-c.xls'#$GeneralInfo.$L$117"</definedName>
    <definedName name="_VL100">#REF!</definedName>
    <definedName name="_VL200" localSheetId="0">#REF!</definedName>
    <definedName name="_VL200" localSheetId="1">#REF!</definedName>
    <definedName name="_VL200">#REF!</definedName>
    <definedName name="_VL250" localSheetId="0">#REF!</definedName>
    <definedName name="_VL250" localSheetId="1">#REF!</definedName>
    <definedName name="_VL250">#REF!</definedName>
    <definedName name="_vpt5" localSheetId="0">{"'Sheet1'!$L$16"}</definedName>
    <definedName name="_vpt5" localSheetId="1">{"'Sheet1'!$L$16"}</definedName>
    <definedName name="_vpt5" localSheetId="7">{"'Sheet1'!$L$16"}</definedName>
    <definedName name="_vpt5">{"'Sheet1'!$L$16"}</definedName>
    <definedName name="_vpt6" localSheetId="0">{"'Sheet1'!$L$16"}</definedName>
    <definedName name="_vpt6" localSheetId="1">{"'Sheet1'!$L$16"}</definedName>
    <definedName name="_vpt6" localSheetId="7">{"'Sheet1'!$L$16"}</definedName>
    <definedName name="_vpt6">{"'Sheet1'!$L$16"}</definedName>
    <definedName name="_VR01" localSheetId="0">#REF!</definedName>
    <definedName name="_VR01">#REF!</definedName>
    <definedName name="_W1" localSheetId="0">#REF!</definedName>
    <definedName name="_W1">#REF!</definedName>
    <definedName name="_w5" localSheetId="0" hidden="1">#REF!</definedName>
    <definedName name="_w5" hidden="1">#REF!</definedName>
    <definedName name="_wbs1" localSheetId="0">#REF!</definedName>
    <definedName name="_wbs1" localSheetId="1">#REF!</definedName>
    <definedName name="_wbs1">#REF!</definedName>
    <definedName name="_wbs2" localSheetId="0">#REF!</definedName>
    <definedName name="_wbs2">#REF!</definedName>
    <definedName name="_WDA1" localSheetId="0">#REF!</definedName>
    <definedName name="_WDA1">#REF!</definedName>
    <definedName name="_WDA2" localSheetId="0">#REF!</definedName>
    <definedName name="_WDA2">#REF!</definedName>
    <definedName name="_WDA3" localSheetId="0">#REF!</definedName>
    <definedName name="_WDA3">#REF!</definedName>
    <definedName name="_WDB1" localSheetId="0">#REF!</definedName>
    <definedName name="_WDB1">#REF!</definedName>
    <definedName name="_WDC1" localSheetId="0">#REF!</definedName>
    <definedName name="_WDC1">#REF!</definedName>
    <definedName name="_WIR1">#N/A</definedName>
    <definedName name="_wrd22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d22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d22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d22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0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0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0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2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2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2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2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3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3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3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3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4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4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4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4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6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6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6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6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7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7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7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9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9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9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19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0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0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0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1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1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1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22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22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22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22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3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3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3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3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4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4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4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4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5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5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5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5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6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6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6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26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0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0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0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3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5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5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5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5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7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7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7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rn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_WTB01">#REF!</definedName>
    <definedName name="_ww2" localSheetId="0">{#N/A,#N/A,FALSE,"Admin";#N/A,#N/A,FALSE,"Other"}</definedName>
    <definedName name="_ww2" localSheetId="1">{#N/A,#N/A,FALSE,"Admin";#N/A,#N/A,FALSE,"Other"}</definedName>
    <definedName name="_ww2" localSheetId="7">{#N/A,#N/A,FALSE,"Admin";#N/A,#N/A,FALSE,"Other"}</definedName>
    <definedName name="_ww2">{#N/A,#N/A,FALSE,"Admin";#N/A,#N/A,FALSE,"Other"}</definedName>
    <definedName name="_XCHART_10" localSheetId="0">#REF!</definedName>
    <definedName name="_XCHART_10" localSheetId="1">#REF!</definedName>
    <definedName name="_XCHART_10">#REF!</definedName>
    <definedName name="_XCHART_11" localSheetId="0">#REF!</definedName>
    <definedName name="_XCHART_11">#REF!</definedName>
    <definedName name="_XCHART_3" localSheetId="0">#REF!</definedName>
    <definedName name="_XCHART_3">#REF!</definedName>
    <definedName name="_XCHART10" localSheetId="0">#REF!</definedName>
    <definedName name="_XCHART10">#REF!</definedName>
    <definedName name="_xlcn.WorksheetConnection_Book2Table11" localSheetId="0" hidden="1">#REF!</definedName>
    <definedName name="_xlcn.WorksheetConnection_Book2Table11" hidden="1">#REF!</definedName>
    <definedName name="_xlcn.WorksheetConnection_DataZSD01JANtoJUL2018.xlsxTable11" localSheetId="0" hidden="1">#REF!</definedName>
    <definedName name="_xlcn.WorksheetConnection_DataZSD01JANtoJUL2018.xlsxTable11" hidden="1">#REF!</definedName>
    <definedName name="_xlcn.WorksheetConnection_R06DBASELOTTEBANTEN.xlsxGABUNGANA1T8354" localSheetId="0" hidden="1">#REF!</definedName>
    <definedName name="_xlcn.WorksheetConnection_R06DBASELOTTEBANTEN.xlsxGABUNGANA1T8354" hidden="1">#REF!</definedName>
    <definedName name="_xlcn.WorksheetConnection_R06DBASELOTTEBANTEN.xlsxGABUNGANA1T835411" localSheetId="0" hidden="1">#REF!</definedName>
    <definedName name="_xlcn.WorksheetConnection_R06DBASELOTTEBANTEN.xlsxGABUNGANA1T835411" hidden="1">#REF!</definedName>
    <definedName name="_xlcn.WorksheetConnection_TurnoverRateCountry.xlsxTable11" localSheetId="0" hidden="1">#REF!</definedName>
    <definedName name="_xlcn.WorksheetConnection_TurnoverRateCountry.xlsxTable11" hidden="1">#REF!</definedName>
    <definedName name="_xlcn.WorksheetConnection_TurnoverRatePMA.xlsxTable1" localSheetId="0" hidden="1">#REF!</definedName>
    <definedName name="_xlcn.WorksheetConnection_TurnoverRatePMA.xlsxTable1" hidden="1">#REF!</definedName>
    <definedName name="_xlcn.WorksheetConnection_TurnoverRateRKI.xlsxTable1" localSheetId="0" hidden="1">#REF!</definedName>
    <definedName name="_xlcn.WorksheetConnection_TurnoverRateRKI.xlsxTable1" hidden="1">#REF!</definedName>
    <definedName name="_xx3" localSheetId="0">#REF!</definedName>
    <definedName name="_xx3">#REF!</definedName>
    <definedName name="_xx4" localSheetId="0">#REF!</definedName>
    <definedName name="_xx4">#REF!</definedName>
    <definedName name="_xx5" localSheetId="0">#REF!</definedName>
    <definedName name="_xx5">#REF!</definedName>
    <definedName name="_xx6" localSheetId="0">#REF!</definedName>
    <definedName name="_xx6">#REF!</definedName>
    <definedName name="_xx7" localSheetId="0">#REF!</definedName>
    <definedName name="_xx7">#REF!</definedName>
    <definedName name="_Y2005" localSheetId="0">#REF!</definedName>
    <definedName name="_Y2005" localSheetId="1">#REF!</definedName>
    <definedName name="_Y2005">#REF!</definedName>
    <definedName name="_y6" localSheetId="0" hidden="1">#REF!</definedName>
    <definedName name="_y6" localSheetId="1" hidden="1">#REF!</definedName>
    <definedName name="_y6" hidden="1">#REF!</definedName>
    <definedName name="_YO31" localSheetId="0">#REF!</definedName>
    <definedName name="_YO31">#REF!</definedName>
    <definedName name="_ytnn" localSheetId="0">#REF!</definedName>
    <definedName name="_ytnn">#REF!</definedName>
    <definedName name="_z">"$#REF!.$#REF!$#REF!:$#REF!$#REF!"</definedName>
    <definedName name="_Z1" localSheetId="0">#REF!</definedName>
    <definedName name="_Z1" localSheetId="1">#REF!</definedName>
    <definedName name="_Z1">#REF!</definedName>
    <definedName name="_Z2" localSheetId="0">#REF!</definedName>
    <definedName name="_Z2" localSheetId="1">#REF!</definedName>
    <definedName name="_Z2">#REF!</definedName>
    <definedName name="_Z3" localSheetId="0">#REF!</definedName>
    <definedName name="_Z3" localSheetId="1">#REF!</definedName>
    <definedName name="_Z3">#REF!</definedName>
    <definedName name="_Z4" localSheetId="0">#REF!</definedName>
    <definedName name="_Z4">#REF!</definedName>
    <definedName name="_Z5" localSheetId="0">#REF!</definedName>
    <definedName name="_Z5">#REF!</definedName>
    <definedName name="_Z6" localSheetId="0">#REF!</definedName>
    <definedName name="_Z6">#REF!</definedName>
    <definedName name="_Z7" localSheetId="0">#REF!</definedName>
    <definedName name="_Z7">#REF!</definedName>
    <definedName name="_ZE3" localSheetId="0">#REF!</definedName>
    <definedName name="_ZE3">#REF!</definedName>
    <definedName name="_ZS7" localSheetId="0">#REF!</definedName>
    <definedName name="_ZS7">#REF!</definedName>
    <definedName name="_ZT1" localSheetId="0">#REF!</definedName>
    <definedName name="_ZT1">#REF!</definedName>
    <definedName name="_ZZ28" localSheetId="0">#REF!</definedName>
    <definedName name="_ZZ28">#REF!</definedName>
    <definedName name="±a¼oAμ¾E">"#N/A"</definedName>
    <definedName name="°¡¶÷≫o≫c">"#N/A"</definedName>
    <definedName name="µ" localSheetId="0">{"'Sheet1'!$L$16"}</definedName>
    <definedName name="µ" localSheetId="1">{"'Sheet1'!$L$16"}</definedName>
    <definedName name="µ" localSheetId="7">{"'Sheet1'!$L$16"}</definedName>
    <definedName name="µ">{"'Sheet1'!$L$16"}</definedName>
    <definedName name="A" localSheetId="0">#REF!</definedName>
    <definedName name="A">#REF!</definedName>
    <definedName name="á" localSheetId="0">#REF!</definedName>
    <definedName name="á">#REF!</definedName>
    <definedName name="à" localSheetId="0">{"'Sheet1'!$L$16"}</definedName>
    <definedName name="à" localSheetId="1">{"'Sheet1'!$L$16"}</definedName>
    <definedName name="à" localSheetId="7">{"'Sheet1'!$L$16"}</definedName>
    <definedName name="à">{"'Sheet1'!$L$16"}</definedName>
    <definedName name="â" localSheetId="0">{"'Sheet1'!$L$16"}</definedName>
    <definedName name="â" localSheetId="1">{"'Sheet1'!$L$16"}</definedName>
    <definedName name="â" localSheetId="7">{"'Sheet1'!$L$16"}</definedName>
    <definedName name="â">{"'Sheet1'!$L$16"}</definedName>
    <definedName name="ã" localSheetId="0">{"'Sheet1'!$L$16"}</definedName>
    <definedName name="ã" localSheetId="1">{"'Sheet1'!$L$16"}</definedName>
    <definedName name="ã" localSheetId="7">{"'Sheet1'!$L$16"}</definedName>
    <definedName name="ã">{"'Sheet1'!$L$16"}</definedName>
    <definedName name="ầ" localSheetId="0">{"'Sheet1'!$L$16"}</definedName>
    <definedName name="ầ" localSheetId="1">{"'Sheet1'!$L$16"}</definedName>
    <definedName name="ầ" localSheetId="7">{"'Sheet1'!$L$16"}</definedName>
    <definedName name="ầ">{"'Sheet1'!$L$16"}</definedName>
    <definedName name="ả" localSheetId="0">{"'Sheet1'!$L$16"}</definedName>
    <definedName name="ả" localSheetId="1">{"'Sheet1'!$L$16"}</definedName>
    <definedName name="ả" localSheetId="7">{"'Sheet1'!$L$16"}</definedName>
    <definedName name="ả">{"'Sheet1'!$L$16"}</definedName>
    <definedName name="a.1">#REF!</definedName>
    <definedName name="a.10" localSheetId="0">#REF!</definedName>
    <definedName name="a.10">#REF!</definedName>
    <definedName name="a.12" localSheetId="0">#REF!</definedName>
    <definedName name="a.12">#REF!</definedName>
    <definedName name="a.13" localSheetId="0">#REF!</definedName>
    <definedName name="a.13">#REF!</definedName>
    <definedName name="a.2" localSheetId="0">#REF!</definedName>
    <definedName name="a.2">#REF!</definedName>
    <definedName name="a.3" localSheetId="0">#REF!</definedName>
    <definedName name="a.3">#REF!</definedName>
    <definedName name="a.4" localSheetId="0">#REF!</definedName>
    <definedName name="a.4">#REF!</definedName>
    <definedName name="a.5" localSheetId="0">#REF!</definedName>
    <definedName name="a.5">#REF!</definedName>
    <definedName name="a.6" localSheetId="0">#REF!</definedName>
    <definedName name="a.6">#REF!</definedName>
    <definedName name="a.7" localSheetId="0">#REF!</definedName>
    <definedName name="a.7">#REF!</definedName>
    <definedName name="a.8" localSheetId="0">#REF!</definedName>
    <definedName name="a.8">#REF!</definedName>
    <definedName name="a.9" localSheetId="0">#REF!</definedName>
    <definedName name="a.9">#REF!</definedName>
    <definedName name="a___May" localSheetId="0">#REF!</definedName>
    <definedName name="a___May">#REF!</definedName>
    <definedName name="a___Nhan_cong" localSheetId="0">#REF!</definedName>
    <definedName name="a___Nhan_cong">#REF!</definedName>
    <definedName name="a___vat_lieu" localSheetId="0">#REF!</definedName>
    <definedName name="a___vat_lieu">#REF!</definedName>
    <definedName name="A_1" localSheetId="0">#REF!</definedName>
    <definedName name="A_1">#REF!</definedName>
    <definedName name="A_11" localSheetId="0">#REF!</definedName>
    <definedName name="A_11">#REF!</definedName>
    <definedName name="A_12" localSheetId="0">#REF!</definedName>
    <definedName name="A_12">#REF!</definedName>
    <definedName name="A_13" localSheetId="0">#REF!</definedName>
    <definedName name="A_13">#REF!</definedName>
    <definedName name="A_14" localSheetId="0">#REF!</definedName>
    <definedName name="A_14">#REF!</definedName>
    <definedName name="A_15" localSheetId="0">#REF!</definedName>
    <definedName name="A_15">#REF!</definedName>
    <definedName name="A_16" localSheetId="0">#REF!</definedName>
    <definedName name="A_16">#REF!</definedName>
    <definedName name="A_17" localSheetId="0">#REF!</definedName>
    <definedName name="A_17">#REF!</definedName>
    <definedName name="A_18" localSheetId="0">#REF!</definedName>
    <definedName name="A_18">#REF!</definedName>
    <definedName name="A_19" localSheetId="0">#REF!</definedName>
    <definedName name="A_19">#REF!</definedName>
    <definedName name="A_2" localSheetId="0">#REF!</definedName>
    <definedName name="A_2">#REF!</definedName>
    <definedName name="A_20" localSheetId="0">#REF!</definedName>
    <definedName name="A_20">#REF!</definedName>
    <definedName name="A_21" localSheetId="0">#REF!</definedName>
    <definedName name="A_21">#REF!</definedName>
    <definedName name="A_22" localSheetId="0">#REF!</definedName>
    <definedName name="A_22">#REF!</definedName>
    <definedName name="A_23" localSheetId="0">#REF!</definedName>
    <definedName name="A_23">#REF!</definedName>
    <definedName name="A_24" localSheetId="0">#REF!</definedName>
    <definedName name="A_24">#REF!</definedName>
    <definedName name="A_25" localSheetId="0">#REF!</definedName>
    <definedName name="A_25">#REF!</definedName>
    <definedName name="A_26" localSheetId="0">#REF!</definedName>
    <definedName name="A_26">#REF!</definedName>
    <definedName name="A_27" localSheetId="0">#REF!</definedName>
    <definedName name="A_27">#REF!</definedName>
    <definedName name="A_28" localSheetId="0">#REF!</definedName>
    <definedName name="A_28">#REF!</definedName>
    <definedName name="A_29" localSheetId="0">#REF!</definedName>
    <definedName name="A_29">#REF!</definedName>
    <definedName name="a_3">"'file:///C:/Documents%20and%20Settings/PC_KOBSBY_003/Local%20Settings/Temporary%20Internet%20Files/Content.IE5/WZ67UD2L/DATA/BSC%202011/SHARED/Clients/U-Z/WILEY/SPT%2099/1999%20CITR.xls'#$GeneralInfo.$I$5"</definedName>
    <definedName name="A_30" localSheetId="0">#REF!</definedName>
    <definedName name="A_30" localSheetId="1">#REF!</definedName>
    <definedName name="A_30">#REF!</definedName>
    <definedName name="A_31" localSheetId="0">#REF!</definedName>
    <definedName name="A_31">#REF!</definedName>
    <definedName name="A_32" localSheetId="0">#REF!</definedName>
    <definedName name="A_32">#REF!</definedName>
    <definedName name="A_33" localSheetId="0">#REF!</definedName>
    <definedName name="A_33">#REF!</definedName>
    <definedName name="A_34" localSheetId="0">#REF!</definedName>
    <definedName name="A_34">#REF!</definedName>
    <definedName name="A_35" localSheetId="0">#REF!</definedName>
    <definedName name="A_35">#REF!</definedName>
    <definedName name="A_38" localSheetId="0">#REF!</definedName>
    <definedName name="A_38">#REF!</definedName>
    <definedName name="A_39" localSheetId="0">#REF!</definedName>
    <definedName name="A_39">#REF!</definedName>
    <definedName name="A_4" localSheetId="0">#REF!</definedName>
    <definedName name="A_4">#REF!</definedName>
    <definedName name="A_40" localSheetId="0">#REF!</definedName>
    <definedName name="A_40">#REF!</definedName>
    <definedName name="A_41" localSheetId="0">#REF!</definedName>
    <definedName name="A_41">#REF!</definedName>
    <definedName name="A_42" localSheetId="0">#REF!</definedName>
    <definedName name="A_42">#REF!</definedName>
    <definedName name="A_43" localSheetId="0">#REF!</definedName>
    <definedName name="A_43">#REF!</definedName>
    <definedName name="A_44" localSheetId="0">#REF!</definedName>
    <definedName name="A_44">#REF!</definedName>
    <definedName name="A_45" localSheetId="0">#REF!</definedName>
    <definedName name="A_45">#REF!</definedName>
    <definedName name="A_46" localSheetId="0">#REF!</definedName>
    <definedName name="A_46">#REF!</definedName>
    <definedName name="A_47" localSheetId="0">#REF!</definedName>
    <definedName name="A_47">#REF!</definedName>
    <definedName name="A_48" localSheetId="0">#REF!</definedName>
    <definedName name="A_48">#REF!</definedName>
    <definedName name="A_49" localSheetId="0">#REF!</definedName>
    <definedName name="A_49">#REF!</definedName>
    <definedName name="A_5" localSheetId="0">#REF!</definedName>
    <definedName name="A_5">#REF!</definedName>
    <definedName name="A_50" localSheetId="0">#REF!</definedName>
    <definedName name="A_50">#REF!</definedName>
    <definedName name="A_51" localSheetId="0">#REF!</definedName>
    <definedName name="A_51">#REF!</definedName>
    <definedName name="A_52" localSheetId="0">#REF!</definedName>
    <definedName name="A_52">#REF!</definedName>
    <definedName name="A_53" localSheetId="0">#REF!</definedName>
    <definedName name="A_53">#REF!</definedName>
    <definedName name="A_54" localSheetId="0">#REF!</definedName>
    <definedName name="A_54">#REF!</definedName>
    <definedName name="A_55" localSheetId="0">#REF!</definedName>
    <definedName name="A_55">#REF!</definedName>
    <definedName name="A_56" localSheetId="0">#REF!</definedName>
    <definedName name="A_56">#REF!</definedName>
    <definedName name="A_57" localSheetId="0">#REF!</definedName>
    <definedName name="A_57">#REF!</definedName>
    <definedName name="A_58" localSheetId="0">#REF!</definedName>
    <definedName name="A_58">#REF!</definedName>
    <definedName name="A_59" localSheetId="0">#REF!</definedName>
    <definedName name="A_59">#REF!</definedName>
    <definedName name="A_6" localSheetId="0">#REF!</definedName>
    <definedName name="A_6">#REF!</definedName>
    <definedName name="A_60" localSheetId="0">#REF!</definedName>
    <definedName name="A_60">#REF!</definedName>
    <definedName name="A_61" localSheetId="0">#REF!</definedName>
    <definedName name="A_61">#REF!</definedName>
    <definedName name="A_62" localSheetId="0">#REF!</definedName>
    <definedName name="A_62">#REF!</definedName>
    <definedName name="A_63" localSheetId="0">#REF!</definedName>
    <definedName name="A_63">#REF!</definedName>
    <definedName name="A_64" localSheetId="0">#REF!</definedName>
    <definedName name="A_64">#REF!</definedName>
    <definedName name="A_65" localSheetId="0">#REF!</definedName>
    <definedName name="A_65">#REF!</definedName>
    <definedName name="A_66" localSheetId="0">#REF!</definedName>
    <definedName name="A_66">#REF!</definedName>
    <definedName name="A_7" localSheetId="0">#REF!</definedName>
    <definedName name="A_7">#REF!</definedName>
    <definedName name="A_8" localSheetId="0">#REF!</definedName>
    <definedName name="A_8">#REF!</definedName>
    <definedName name="A_9" localSheetId="0">#REF!</definedName>
    <definedName name="A_9">#REF!</definedName>
    <definedName name="A_END_COST" localSheetId="0">#REF!</definedName>
    <definedName name="A_END_COST">#REF!</definedName>
    <definedName name="A_END_DEP" localSheetId="0">#REF!</definedName>
    <definedName name="A_END_DEP">#REF!</definedName>
    <definedName name="A_INSERT" localSheetId="0">#REF!</definedName>
    <definedName name="A_INSERT">#REF!</definedName>
    <definedName name="A_OPC" localSheetId="0">#REF!</definedName>
    <definedName name="A_OPC">#REF!</definedName>
    <definedName name="A_OPM" localSheetId="0">#REF!</definedName>
    <definedName name="A_OPM">#REF!</definedName>
    <definedName name="A01_" localSheetId="0">#REF!</definedName>
    <definedName name="A01_">#REF!</definedName>
    <definedName name="A01AC" localSheetId="0">#REF!</definedName>
    <definedName name="A01AC">#REF!</definedName>
    <definedName name="A01CAT" localSheetId="0">#REF!</definedName>
    <definedName name="A01CAT">#REF!</definedName>
    <definedName name="A01CODE" localSheetId="0">#REF!</definedName>
    <definedName name="A01CODE">#REF!</definedName>
    <definedName name="A01DATA" localSheetId="0">#REF!</definedName>
    <definedName name="A01DATA">#REF!</definedName>
    <definedName name="A01MI" localSheetId="0">#REF!</definedName>
    <definedName name="A01MI">#REF!</definedName>
    <definedName name="A01TO" localSheetId="0">#REF!</definedName>
    <definedName name="A01TO">#REF!</definedName>
    <definedName name="a1.1" localSheetId="0">#REF!</definedName>
    <definedName name="a1.1">#REF!</definedName>
    <definedName name="a1_">#N/A</definedName>
    <definedName name="A1_SUMARY" localSheetId="0">#REF!</definedName>
    <definedName name="A1_SUMARY" localSheetId="1">#REF!</definedName>
    <definedName name="A1_SUMARY">#REF!</definedName>
    <definedName name="A1_SUMARY_LG" localSheetId="0">#REF!</definedName>
    <definedName name="A1_SUMARY_LG" localSheetId="1">#REF!</definedName>
    <definedName name="A1_SUMARY_LG">#REF!</definedName>
    <definedName name="A1_SUMARY_MESH" localSheetId="0">#REF!</definedName>
    <definedName name="A1_SUMARY_MESH" localSheetId="1">#REF!</definedName>
    <definedName name="A1_SUMARY_MESH">#REF!</definedName>
    <definedName name="A1_SUMMARY_BC" localSheetId="0">#REF!</definedName>
    <definedName name="A1_SUMMARY_BC">#REF!</definedName>
    <definedName name="A1_SUMMARY_CUTTING" localSheetId="0">#REF!</definedName>
    <definedName name="A1_SUMMARY_CUTTING">#REF!</definedName>
    <definedName name="A120_" localSheetId="0">#REF!</definedName>
    <definedName name="A120_">#REF!</definedName>
    <definedName name="a1a" localSheetId="0">{#N/A,#N/A,TRUE,"Old - New P&amp;L";#N/A,#N/A,TRUE,"EBIT MMO - Total";#N/A,#N/A,TRUE,"MMO NE, CEE, ASIA, CAR";#N/A,#N/A,TRUE,"MMO LAT, MEA, AFR";#N/A,#N/A,TRUE,"NP growth";#N/A,#N/A,TRUE,"ER impact"}</definedName>
    <definedName name="a1a" localSheetId="1">{#N/A,#N/A,TRUE,"Old - New P&amp;L";#N/A,#N/A,TRUE,"EBIT MMO - Total";#N/A,#N/A,TRUE,"MMO NE, CEE, ASIA, CAR";#N/A,#N/A,TRUE,"MMO LAT, MEA, AFR";#N/A,#N/A,TRUE,"NP growth";#N/A,#N/A,TRUE,"ER impact"}</definedName>
    <definedName name="a1a" localSheetId="7">{#N/A,#N/A,TRUE,"Old - New P&amp;L";#N/A,#N/A,TRUE,"EBIT MMO - Total";#N/A,#N/A,TRUE,"MMO NE, CEE, ASIA, CAR";#N/A,#N/A,TRUE,"MMO LAT, MEA, AFR";#N/A,#N/A,TRUE,"NP growth";#N/A,#N/A,TRUE,"ER impact"}</definedName>
    <definedName name="a1a">{#N/A,#N/A,TRUE,"Old - New P&amp;L";#N/A,#N/A,TRUE,"EBIT MMO - Total";#N/A,#N/A,TRUE,"MMO NE, CEE, ASIA, CAR";#N/A,#N/A,TRUE,"MMO LAT, MEA, AFR";#N/A,#N/A,TRUE,"NP growth";#N/A,#N/A,TRUE,"ER impact"}</definedName>
    <definedName name="A1Xc7">#REF!</definedName>
    <definedName name="a2_">#N/A</definedName>
    <definedName name="A2_LG_IN">#REF!</definedName>
    <definedName name="A2_MaterialCostPerTon" localSheetId="0">#REF!</definedName>
    <definedName name="A2_MaterialCostPerTon" localSheetId="1">#REF!</definedName>
    <definedName name="A2_MaterialCostPerTon">#REF!</definedName>
    <definedName name="a277Print_Titles" localSheetId="0">#REF!</definedName>
    <definedName name="a277Print_Titles">#REF!</definedName>
    <definedName name="A2A" localSheetId="0">{#N/A,#N/A,FALSE,"Sheet1"}</definedName>
    <definedName name="A2A" localSheetId="1">{#N/A,#N/A,FALSE,"Sheet1"}</definedName>
    <definedName name="A2A" localSheetId="7">{#N/A,#N/A,FALSE,"Sheet1"}</definedName>
    <definedName name="A2A">{#N/A,#N/A,FALSE,"Sheet1"}</definedName>
    <definedName name="A2PRJE" localSheetId="0">{#N/A,#N/A,FALSE,"Sheet1"}</definedName>
    <definedName name="A2PRJE" localSheetId="1">{#N/A,#N/A,FALSE,"Sheet1"}</definedName>
    <definedName name="A2PRJE" localSheetId="7">{#N/A,#N/A,FALSE,"Sheet1"}</definedName>
    <definedName name="A2PRJE">{#N/A,#N/A,FALSE,"Sheet1"}</definedName>
    <definedName name="a3_">#N/A</definedName>
    <definedName name="A3_BC_OUT">#REF!</definedName>
    <definedName name="A3_LG_OUT" localSheetId="0">#REF!</definedName>
    <definedName name="A3_LG_OUT" localSheetId="1">#REF!</definedName>
    <definedName name="A3_LG_OUT">#REF!</definedName>
    <definedName name="A3_MESH_OUT" localSheetId="0">#REF!</definedName>
    <definedName name="A3_MESH_OUT" localSheetId="1">#REF!</definedName>
    <definedName name="A3_MESH_OUT">#REF!</definedName>
    <definedName name="A35_" localSheetId="0">#REF!</definedName>
    <definedName name="A35_">#REF!</definedName>
    <definedName name="a4_">#N/A</definedName>
    <definedName name="A4715001" localSheetId="0">#REF!</definedName>
    <definedName name="A4715001" localSheetId="1">#REF!</definedName>
    <definedName name="A4715001">#REF!</definedName>
    <definedName name="A4715002" localSheetId="0">#REF!</definedName>
    <definedName name="A4715002" localSheetId="1">#REF!</definedName>
    <definedName name="A4715002">#REF!</definedName>
    <definedName name="A4715003" localSheetId="0">#REF!</definedName>
    <definedName name="A4715003" localSheetId="1">#REF!</definedName>
    <definedName name="A4715003">#REF!</definedName>
    <definedName name="A4715004" localSheetId="0">#REF!</definedName>
    <definedName name="A4715004">#REF!</definedName>
    <definedName name="A4715005" localSheetId="0">#REF!</definedName>
    <definedName name="A4715005">#REF!</definedName>
    <definedName name="A4715006" localSheetId="0">#REF!</definedName>
    <definedName name="A4715006">#REF!</definedName>
    <definedName name="ạ49" localSheetId="0">#REF!</definedName>
    <definedName name="ạ49">#REF!</definedName>
    <definedName name="a5_">#N/A</definedName>
    <definedName name="A50_" localSheetId="0">#REF!</definedName>
    <definedName name="A50_" localSheetId="1">#REF!</definedName>
    <definedName name="A50_">#REF!</definedName>
    <definedName name="a6_">#N/A</definedName>
    <definedName name="a7_">#N/A</definedName>
    <definedName name="A70_" localSheetId="0">#REF!</definedName>
    <definedName name="A70_" localSheetId="1">#REF!</definedName>
    <definedName name="A70_">#REF!</definedName>
    <definedName name="A95_" localSheetId="0">#REF!</definedName>
    <definedName name="A95_" localSheetId="1">#REF!</definedName>
    <definedName name="A95_">#REF!</definedName>
    <definedName name="AA" localSheetId="0">#REF!</definedName>
    <definedName name="AA">#REF!</definedName>
    <definedName name="AA.Report.Files" localSheetId="0">#REF!</definedName>
    <definedName name="AA.Report.Files">#REF!</definedName>
    <definedName name="AA.Reports.Available" localSheetId="0">#REF!</definedName>
    <definedName name="AA.Reports.Available">#REF!</definedName>
    <definedName name="AA_1">NA()</definedName>
    <definedName name="AA_1_1">NA()</definedName>
    <definedName name="AA_10">NA()</definedName>
    <definedName name="AA_12">NA()</definedName>
    <definedName name="AA_13">NA()</definedName>
    <definedName name="AA_2">NA()</definedName>
    <definedName name="AA_2_1">NA()</definedName>
    <definedName name="AA_3" localSheetId="0">#REF!</definedName>
    <definedName name="AA_3" localSheetId="1">#REF!</definedName>
    <definedName name="AA_3">#REF!</definedName>
    <definedName name="AA_34">NA()</definedName>
    <definedName name="AA_4" localSheetId="0">#REF!</definedName>
    <definedName name="AA_4" localSheetId="1">#REF!</definedName>
    <definedName name="AA_4">#REF!</definedName>
    <definedName name="AA_5" localSheetId="0">#REF!</definedName>
    <definedName name="AA_5" localSheetId="1">#REF!</definedName>
    <definedName name="AA_5">#REF!</definedName>
    <definedName name="AA_6">#N/A</definedName>
    <definedName name="AA_7">NA()</definedName>
    <definedName name="AA_8">NA()</definedName>
    <definedName name="AA_8_6">#N/A</definedName>
    <definedName name="AA_9">NA()</definedName>
    <definedName name="aa11111111111111111" localSheetId="0" hidden="1">#REF!</definedName>
    <definedName name="aa11111111111111111" localSheetId="1" hidden="1">#REF!</definedName>
    <definedName name="aa11111111111111111" hidden="1">#REF!</definedName>
    <definedName name="aa1a" localSheetId="0">{#N/A,#N/A,TRUE,"Old - New P&amp;L";#N/A,#N/A,TRUE,"EBIT MMO - Total";#N/A,#N/A,TRUE,"MMO NE, CEE, ASIA, CAR";#N/A,#N/A,TRUE,"MMO LAT, MEA, AFR";#N/A,#N/A,TRUE,"NP growth";#N/A,#N/A,TRUE,"ER impact"}</definedName>
    <definedName name="aa1a" localSheetId="1">{#N/A,#N/A,TRUE,"Old - New P&amp;L";#N/A,#N/A,TRUE,"EBIT MMO - Total";#N/A,#N/A,TRUE,"MMO NE, CEE, ASIA, CAR";#N/A,#N/A,TRUE,"MMO LAT, MEA, AFR";#N/A,#N/A,TRUE,"NP growth";#N/A,#N/A,TRUE,"ER impact"}</definedName>
    <definedName name="aa1a" localSheetId="7">{#N/A,#N/A,TRUE,"Old - New P&amp;L";#N/A,#N/A,TRUE,"EBIT MMO - Total";#N/A,#N/A,TRUE,"MMO NE, CEE, ASIA, CAR";#N/A,#N/A,TRUE,"MMO LAT, MEA, AFR";#N/A,#N/A,TRUE,"NP growth";#N/A,#N/A,TRUE,"ER impact"}</definedName>
    <definedName name="aa1a">{#N/A,#N/A,TRUE,"Old - New P&amp;L";#N/A,#N/A,TRUE,"EBIT MMO - Total";#N/A,#N/A,TRUE,"MMO NE, CEE, ASIA, CAR";#N/A,#N/A,TRUE,"MMO LAT, MEA, AFR";#N/A,#N/A,TRUE,"NP growth";#N/A,#N/A,TRUE,"ER impact"}</definedName>
    <definedName name="aa2a" localSheetId="0">{#N/A,#N/A,TRUE,"Old - New P&amp;L";#N/A,#N/A,TRUE,"EBIT MMO - Total";#N/A,#N/A,TRUE,"MMO NE, CEE, ASIA, CAR";#N/A,#N/A,TRUE,"MMO LAT, MEA, AFR";#N/A,#N/A,TRUE,"NP growth";#N/A,#N/A,TRUE,"ER impact"}</definedName>
    <definedName name="aa2a" localSheetId="1">{#N/A,#N/A,TRUE,"Old - New P&amp;L";#N/A,#N/A,TRUE,"EBIT MMO - Total";#N/A,#N/A,TRUE,"MMO NE, CEE, ASIA, CAR";#N/A,#N/A,TRUE,"MMO LAT, MEA, AFR";#N/A,#N/A,TRUE,"NP growth";#N/A,#N/A,TRUE,"ER impact"}</definedName>
    <definedName name="aa2a" localSheetId="7">{#N/A,#N/A,TRUE,"Old - New P&amp;L";#N/A,#N/A,TRUE,"EBIT MMO - Total";#N/A,#N/A,TRUE,"MMO NE, CEE, ASIA, CAR";#N/A,#N/A,TRUE,"MMO LAT, MEA, AFR";#N/A,#N/A,TRUE,"NP growth";#N/A,#N/A,TRUE,"ER impact"}</definedName>
    <definedName name="aa2a">{#N/A,#N/A,TRUE,"Old - New P&amp;L";#N/A,#N/A,TRUE,"EBIT MMO - Total";#N/A,#N/A,TRUE,"MMO NE, CEE, ASIA, CAR";#N/A,#N/A,TRUE,"MMO LAT, MEA, AFR";#N/A,#N/A,TRUE,"NP growth";#N/A,#N/A,TRUE,"ER impact"}</definedName>
    <definedName name="aaa" localSheetId="0" hidden="1">#REF!</definedName>
    <definedName name="aaa" localSheetId="1" hidden="1">#REF!</definedName>
    <definedName name="aaa" hidden="1">#REF!</definedName>
    <definedName name="AAA_1">NA()</definedName>
    <definedName name="AAA_11">#N/A</definedName>
    <definedName name="AAA_12" localSheetId="0">#REF!</definedName>
    <definedName name="AAA_12" localSheetId="1">#REF!</definedName>
    <definedName name="AAA_12">#REF!</definedName>
    <definedName name="AAA_13">"'file:///F:/KinhDoanhNoiDia/NguyenVanLap/Loi/Promotion Plan-2006/thang 6-2006/Thanh vi/c/My Documents/LE/DUNGQUAT-6.xls'#$MTL__INTER.$#REF!$#REF!:$#REF!$#REF!"</definedName>
    <definedName name="AAA_17" localSheetId="0">#REF!</definedName>
    <definedName name="AAA_17" localSheetId="1">#REF!</definedName>
    <definedName name="AAA_17">#REF!</definedName>
    <definedName name="AAA_17_10" localSheetId="0">#REF!</definedName>
    <definedName name="AAA_17_10" localSheetId="1">#REF!</definedName>
    <definedName name="AAA_17_10">#REF!</definedName>
    <definedName name="AAA_17_2" localSheetId="0">#REF!</definedName>
    <definedName name="AAA_17_2">#REF!</definedName>
    <definedName name="AAA_17_4" localSheetId="0">#REF!</definedName>
    <definedName name="AAA_17_4">#REF!</definedName>
    <definedName name="AAA_17_6" localSheetId="0">#REF!</definedName>
    <definedName name="AAA_17_6">#REF!</definedName>
    <definedName name="AAA_17_7" localSheetId="0">#REF!</definedName>
    <definedName name="AAA_17_7">#REF!</definedName>
    <definedName name="AAA_17_8" localSheetId="0">#REF!</definedName>
    <definedName name="AAA_17_8">#REF!</definedName>
    <definedName name="AAA_17_9" localSheetId="0">#REF!</definedName>
    <definedName name="AAA_17_9">#REF!</definedName>
    <definedName name="AAA_3" localSheetId="0">#REF!</definedName>
    <definedName name="AAA_3">#REF!</definedName>
    <definedName name="AAA_4">NA()</definedName>
    <definedName name="AAA_6">#N/A</definedName>
    <definedName name="AAA_6_6">NA()</definedName>
    <definedName name="AAA_7">#N/A</definedName>
    <definedName name="AAA_7_6">NA()</definedName>
    <definedName name="AAA_8">NA()</definedName>
    <definedName name="AAA_DOCTOPS">"AAA_SET"</definedName>
    <definedName name="AAA_duser">"OFF"</definedName>
    <definedName name="aaa111111111" localSheetId="0" hidden="1">#REF!</definedName>
    <definedName name="aaa111111111" localSheetId="1" hidden="1">#REF!</definedName>
    <definedName name="aaa111111111" hidden="1">#REF!</definedName>
    <definedName name="aaaa" localSheetId="0">#REF!</definedName>
    <definedName name="aaaa" localSheetId="1">#REF!</definedName>
    <definedName name="aaaa">#REF!</definedName>
    <definedName name="AAAA_12" localSheetId="0">#REF!</definedName>
    <definedName name="AAAA_12" localSheetId="1">#REF!</definedName>
    <definedName name="AAAA_12">#REF!</definedName>
    <definedName name="AAAA_17">NA()</definedName>
    <definedName name="AAAA_17_1">#N/A</definedName>
    <definedName name="AAAA_17_1_1">NA()</definedName>
    <definedName name="AAAA_17_1_6">NA()</definedName>
    <definedName name="AAAA_17_10">NA()</definedName>
    <definedName name="AAAA_17_12" localSheetId="0">#REF!</definedName>
    <definedName name="AAAA_17_12" localSheetId="1">#REF!</definedName>
    <definedName name="AAAA_17_12">#REF!</definedName>
    <definedName name="AAAA_17_17" localSheetId="0">#REF!</definedName>
    <definedName name="AAAA_17_17" localSheetId="1">#REF!</definedName>
    <definedName name="AAAA_17_17">#REF!</definedName>
    <definedName name="AAAA_17_17_10" localSheetId="0">#REF!</definedName>
    <definedName name="AAAA_17_17_10" localSheetId="1">#REF!</definedName>
    <definedName name="AAAA_17_17_10">#REF!</definedName>
    <definedName name="AAAA_17_17_2" localSheetId="0">#REF!</definedName>
    <definedName name="AAAA_17_17_2">#REF!</definedName>
    <definedName name="AAAA_17_17_4" localSheetId="0">#REF!</definedName>
    <definedName name="AAAA_17_17_4">#REF!</definedName>
    <definedName name="AAAA_17_17_6" localSheetId="0">#REF!</definedName>
    <definedName name="AAAA_17_17_6">#REF!</definedName>
    <definedName name="AAAA_17_17_7" localSheetId="0">#REF!</definedName>
    <definedName name="AAAA_17_17_7">#REF!</definedName>
    <definedName name="AAAA_17_17_8" localSheetId="0">#REF!</definedName>
    <definedName name="AAAA_17_17_8">#REF!</definedName>
    <definedName name="AAAA_17_17_9" localSheetId="0">#REF!</definedName>
    <definedName name="AAAA_17_17_9">#REF!</definedName>
    <definedName name="AAAA_17_2">NA()</definedName>
    <definedName name="AAAA_17_6">#N/A</definedName>
    <definedName name="AAAA_17_6_6">NA()</definedName>
    <definedName name="AAAA_17_7">#N/A</definedName>
    <definedName name="AAAA_17_7_6">NA()</definedName>
    <definedName name="AAAA_17_8">NA()</definedName>
    <definedName name="AAAA_18">#N/A</definedName>
    <definedName name="AAAA_18_12" localSheetId="0">#REF!</definedName>
    <definedName name="AAAA_18_12" localSheetId="1">#REF!</definedName>
    <definedName name="AAAA_18_12">#REF!</definedName>
    <definedName name="AAAA_18_17" localSheetId="0">#REF!</definedName>
    <definedName name="AAAA_18_17">#REF!</definedName>
    <definedName name="AAAA_18_17_10" localSheetId="0">#REF!</definedName>
    <definedName name="AAAA_18_17_10">#REF!</definedName>
    <definedName name="AAAA_18_17_2" localSheetId="0">#REF!</definedName>
    <definedName name="AAAA_18_17_2">#REF!</definedName>
    <definedName name="AAAA_18_17_4" localSheetId="0">#REF!</definedName>
    <definedName name="AAAA_18_17_4">#REF!</definedName>
    <definedName name="AAAA_18_17_6" localSheetId="0">#REF!</definedName>
    <definedName name="AAAA_18_17_6">#REF!</definedName>
    <definedName name="AAAA_18_17_7" localSheetId="0">#REF!</definedName>
    <definedName name="AAAA_18_17_7">#REF!</definedName>
    <definedName name="AAAA_18_17_8" localSheetId="0">#REF!</definedName>
    <definedName name="AAAA_18_17_8">#REF!</definedName>
    <definedName name="AAAA_18_17_9" localSheetId="0">#REF!</definedName>
    <definedName name="AAAA_18_17_9">#REF!</definedName>
    <definedName name="AAAA_18_4">NA()</definedName>
    <definedName name="AAAA_18_6">#N/A</definedName>
    <definedName name="AAAA_18_6_6">NA()</definedName>
    <definedName name="AAAA_18_7">#N/A</definedName>
    <definedName name="AAAA_18_7_6">NA()</definedName>
    <definedName name="AAAA_18_8">NA()</definedName>
    <definedName name="AAAA_19">#N/A</definedName>
    <definedName name="AAAA_19_12" localSheetId="0">#REF!</definedName>
    <definedName name="AAAA_19_12" localSheetId="1">#REF!</definedName>
    <definedName name="AAAA_19_12">#REF!</definedName>
    <definedName name="AAAA_19_17" localSheetId="0">#REF!</definedName>
    <definedName name="AAAA_19_17">#REF!</definedName>
    <definedName name="AAAA_19_17_10" localSheetId="0">#REF!</definedName>
    <definedName name="AAAA_19_17_10">#REF!</definedName>
    <definedName name="AAAA_19_17_2" localSheetId="0">#REF!</definedName>
    <definedName name="AAAA_19_17_2">#REF!</definedName>
    <definedName name="AAAA_19_17_4" localSheetId="0">#REF!</definedName>
    <definedName name="AAAA_19_17_4">#REF!</definedName>
    <definedName name="AAAA_19_17_6" localSheetId="0">#REF!</definedName>
    <definedName name="AAAA_19_17_6">#REF!</definedName>
    <definedName name="AAAA_19_17_7" localSheetId="0">#REF!</definedName>
    <definedName name="AAAA_19_17_7">#REF!</definedName>
    <definedName name="AAAA_19_17_8" localSheetId="0">#REF!</definedName>
    <definedName name="AAAA_19_17_8">#REF!</definedName>
    <definedName name="AAAA_19_17_9" localSheetId="0">#REF!</definedName>
    <definedName name="AAAA_19_17_9">#REF!</definedName>
    <definedName name="AAAA_19_4">NA()</definedName>
    <definedName name="AAAA_19_6">#N/A</definedName>
    <definedName name="AAAA_19_6_6">NA()</definedName>
    <definedName name="AAAA_19_7">#N/A</definedName>
    <definedName name="AAAA_19_7_6">NA()</definedName>
    <definedName name="AAAA_19_8">NA()</definedName>
    <definedName name="AAAA_20">#N/A</definedName>
    <definedName name="AAAA_20_12" localSheetId="0">#REF!</definedName>
    <definedName name="AAAA_20_12" localSheetId="1">#REF!</definedName>
    <definedName name="AAAA_20_12">#REF!</definedName>
    <definedName name="AAAA_20_17" localSheetId="0">#REF!</definedName>
    <definedName name="AAAA_20_17">#REF!</definedName>
    <definedName name="AAAA_20_17_10" localSheetId="0">#REF!</definedName>
    <definedName name="AAAA_20_17_10">#REF!</definedName>
    <definedName name="AAAA_20_17_2" localSheetId="0">#REF!</definedName>
    <definedName name="AAAA_20_17_2">#REF!</definedName>
    <definedName name="AAAA_20_17_4" localSheetId="0">#REF!</definedName>
    <definedName name="AAAA_20_17_4">#REF!</definedName>
    <definedName name="AAAA_20_17_6" localSheetId="0">#REF!</definedName>
    <definedName name="AAAA_20_17_6">#REF!</definedName>
    <definedName name="AAAA_20_17_7" localSheetId="0">#REF!</definedName>
    <definedName name="AAAA_20_17_7">#REF!</definedName>
    <definedName name="AAAA_20_17_8" localSheetId="0">#REF!</definedName>
    <definedName name="AAAA_20_17_8">#REF!</definedName>
    <definedName name="AAAA_20_17_9" localSheetId="0">#REF!</definedName>
    <definedName name="AAAA_20_17_9">#REF!</definedName>
    <definedName name="AAAA_20_4">NA()</definedName>
    <definedName name="AAAA_20_6">#N/A</definedName>
    <definedName name="AAAA_20_6_6">NA()</definedName>
    <definedName name="AAAA_20_7">#N/A</definedName>
    <definedName name="AAAA_20_7_6">NA()</definedName>
    <definedName name="AAAA_20_8">NA()</definedName>
    <definedName name="AAAA_21">#N/A</definedName>
    <definedName name="AAAA_21_12" localSheetId="0">#REF!</definedName>
    <definedName name="AAAA_21_12" localSheetId="1">#REF!</definedName>
    <definedName name="AAAA_21_12">#REF!</definedName>
    <definedName name="AAAA_21_17" localSheetId="0">#REF!</definedName>
    <definedName name="AAAA_21_17">#REF!</definedName>
    <definedName name="AAAA_21_17_10" localSheetId="0">#REF!</definedName>
    <definedName name="AAAA_21_17_10">#REF!</definedName>
    <definedName name="AAAA_21_17_2" localSheetId="0">#REF!</definedName>
    <definedName name="AAAA_21_17_2">#REF!</definedName>
    <definedName name="AAAA_21_17_4" localSheetId="0">#REF!</definedName>
    <definedName name="AAAA_21_17_4">#REF!</definedName>
    <definedName name="AAAA_21_17_6" localSheetId="0">#REF!</definedName>
    <definedName name="AAAA_21_17_6">#REF!</definedName>
    <definedName name="AAAA_21_17_7" localSheetId="0">#REF!</definedName>
    <definedName name="AAAA_21_17_7">#REF!</definedName>
    <definedName name="AAAA_21_17_8" localSheetId="0">#REF!</definedName>
    <definedName name="AAAA_21_17_8">#REF!</definedName>
    <definedName name="AAAA_21_17_9" localSheetId="0">#REF!</definedName>
    <definedName name="AAAA_21_17_9">#REF!</definedName>
    <definedName name="AAAA_21_4">NA()</definedName>
    <definedName name="AAAA_21_6">#N/A</definedName>
    <definedName name="AAAA_21_6_6">NA()</definedName>
    <definedName name="AAAA_21_7">#N/A</definedName>
    <definedName name="AAAA_21_7_6">NA()</definedName>
    <definedName name="AAAA_21_8">NA()</definedName>
    <definedName name="AAAA_3" localSheetId="0">#REF!</definedName>
    <definedName name="AAAA_3" localSheetId="1">#REF!</definedName>
    <definedName name="AAAA_3">#REF!</definedName>
    <definedName name="AAAA_4">NA()</definedName>
    <definedName name="AAAA_6">#N/A</definedName>
    <definedName name="AAAA_6_6">NA()</definedName>
    <definedName name="AAAA_7">#N/A</definedName>
    <definedName name="AAAA_7_6">NA()</definedName>
    <definedName name="AAAA_8">NA()</definedName>
    <definedName name="AAAA_8_10" localSheetId="0">#REF!</definedName>
    <definedName name="AAAA_8_10" localSheetId="1">#REF!</definedName>
    <definedName name="AAAA_8_10">#REF!</definedName>
    <definedName name="AAAA_9" localSheetId="0">#REF!</definedName>
    <definedName name="AAAA_9">#REF!</definedName>
    <definedName name="aaaaa" localSheetId="0" hidden="1">{#N/A,#N/A,FALSE,"Cost Report";#N/A,#N/A,FALSE,"Qtly Summ.";#N/A,#N/A,FALSE,"Mar  Qtr";#N/A,#N/A,FALSE,"Report Summary"}</definedName>
    <definedName name="aaaaa" localSheetId="1" hidden="1">{#N/A,#N/A,FALSE,"Cost Report";#N/A,#N/A,FALSE,"Qtly Summ.";#N/A,#N/A,FALSE,"Mar  Qtr";#N/A,#N/A,FALSE,"Report Summary"}</definedName>
    <definedName name="aaaaa" localSheetId="7" hidden="1">{#N/A,#N/A,FALSE,"Cost Report";#N/A,#N/A,FALSE,"Qtly Summ.";#N/A,#N/A,FALSE,"Mar  Qtr";#N/A,#N/A,FALSE,"Report Summary"}</definedName>
    <definedName name="aaaaa" hidden="1">{#N/A,#N/A,FALSE,"Cost Report";#N/A,#N/A,FALSE,"Qtly Summ.";#N/A,#N/A,FALSE,"Mar  Qtr";#N/A,#N/A,FALSE,"Report Summary"}</definedName>
    <definedName name="aaaaaa" localSheetId="0">#REF!</definedName>
    <definedName name="aaaaaa" localSheetId="1">#REF!</definedName>
    <definedName name="aaaaaa">#REF!</definedName>
    <definedName name="aaaaaaa" localSheetId="0" hidden="1">#REF!</definedName>
    <definedName name="aaaaaaa" localSheetId="1" hidden="1">#REF!</definedName>
    <definedName name="aaaaaaa" hidden="1">#REF!</definedName>
    <definedName name="aaaaaaaa" localSheetId="0">#REF!</definedName>
    <definedName name="aaaaaaaa">#REF!</definedName>
    <definedName name="AAAAAAAAAAAAA" localSheetId="0">{#N/A,#N/A,FALSE,"Sheet1"}</definedName>
    <definedName name="AAAAAAAAAAAAA" localSheetId="1">{#N/A,#N/A,FALSE,"Sheet1"}</definedName>
    <definedName name="AAAAAAAAAAAAA" localSheetId="7">{#N/A,#N/A,FALSE,"Sheet1"}</definedName>
    <definedName name="AAAAAAAAAAAAA">{#N/A,#N/A,FALSE,"Sheet1"}</definedName>
    <definedName name="aaaaaaaaaaaaaaaa" localSheetId="0">{0}</definedName>
    <definedName name="aaaaaaaaaaaaaaaa" localSheetId="1">{0}</definedName>
    <definedName name="aaaaaaaaaaaaaaaa" localSheetId="7">{0}</definedName>
    <definedName name="aaaaaaaaaaaaaaaa">{0}</definedName>
    <definedName name="aaaddd" localSheetId="0" hidden="1">#REF!</definedName>
    <definedName name="aaaddd" hidden="1">#REF!</definedName>
    <definedName name="AAB_Addin5">"AAB_Description for addin 5,Description for addin 5,Description for addin 5,Description for addin 5,Description for addin 5,Description for addin 5"</definedName>
    <definedName name="AAB_GSPPG">"AAB_Goldman Sachs PPG Chart Utilities 1.0g"</definedName>
    <definedName name="aabb" localSheetId="0">#REF!</definedName>
    <definedName name="aabb" localSheetId="1">#REF!</definedName>
    <definedName name="aabb">#REF!</definedName>
    <definedName name="aad" localSheetId="0" hidden="1">#REF!</definedName>
    <definedName name="aad" hidden="1">#REF!</definedName>
    <definedName name="Ââdad" localSheetId="0">{"'Sheet1'!$L$16"}</definedName>
    <definedName name="Ââdad" localSheetId="1">{"'Sheet1'!$L$16"}</definedName>
    <definedName name="Ââdad" localSheetId="7">{"'Sheet1'!$L$16"}</definedName>
    <definedName name="Ââdad">{"'Sheet1'!$L$16"}</definedName>
    <definedName name="aadafd" localSheetId="0">#REF!</definedName>
    <definedName name="aadafd">#REF!</definedName>
    <definedName name="AALI" localSheetId="0">#REF!</definedName>
    <definedName name="AALI" localSheetId="1">#REF!</definedName>
    <definedName name="AALI">#REF!</definedName>
    <definedName name="aas" localSheetId="0" hidden="1">{#N/A,#N/A,TRUE,"BT M200 da 10x20"}</definedName>
    <definedName name="aas" localSheetId="1" hidden="1">{#N/A,#N/A,TRUE,"BT M200 da 10x20"}</definedName>
    <definedName name="aas" localSheetId="7" hidden="1">{#N/A,#N/A,TRUE,"BT M200 da 10x20"}</definedName>
    <definedName name="aas" hidden="1">{#N/A,#N/A,TRUE,"BT M200 da 10x20"}</definedName>
    <definedName name="aawe" localSheetId="0">{"weichwaren",#N/A,FALSE,"Liste 1";"hartwaren",#N/A,FALSE,"Liste 1";"food",#N/A,FALSE,"Liste 1";"fleisch",#N/A,FALSE,"Liste 1"}</definedName>
    <definedName name="aawe" localSheetId="1">{"weichwaren",#N/A,FALSE,"Liste 1";"hartwaren",#N/A,FALSE,"Liste 1";"food",#N/A,FALSE,"Liste 1";"fleisch",#N/A,FALSE,"Liste 1"}</definedName>
    <definedName name="aawe" localSheetId="7">{"weichwaren",#N/A,FALSE,"Liste 1";"hartwaren",#N/A,FALSE,"Liste 1";"food",#N/A,FALSE,"Liste 1";"fleisch",#N/A,FALSE,"Liste 1"}</definedName>
    <definedName name="aawe">{"weichwaren",#N/A,FALSE,"Liste 1";"hartwaren",#N/A,FALSE,"Liste 1";"food",#N/A,FALSE,"Liste 1";"fleisch",#N/A,FALSE,"Liste 1"}</definedName>
    <definedName name="aaww" localSheetId="0">{"weichwaren",#N/A,FALSE,"Liste 1";"hartwaren",#N/A,FALSE,"Liste 1";"food",#N/A,FALSE,"Liste 1";"fleisch",#N/A,FALSE,"Liste 1"}</definedName>
    <definedName name="aaww" localSheetId="1">{"weichwaren",#N/A,FALSE,"Liste 1";"hartwaren",#N/A,FALSE,"Liste 1";"food",#N/A,FALSE,"Liste 1";"fleisch",#N/A,FALSE,"Liste 1"}</definedName>
    <definedName name="aaww" localSheetId="7">{"weichwaren",#N/A,FALSE,"Liste 1";"hartwaren",#N/A,FALSE,"Liste 1";"food",#N/A,FALSE,"Liste 1";"fleisch",#N/A,FALSE,"Liste 1"}</definedName>
    <definedName name="aaww">{"weichwaren",#N/A,FALSE,"Liste 1";"hartwaren",#N/A,FALSE,"Liste 1";"food",#N/A,FALSE,"Liste 1";"fleisch",#N/A,FALSE,"Liste 1"}</definedName>
    <definedName name="ab" localSheetId="0">#REF!</definedName>
    <definedName name="ab" localSheetId="1">#REF!</definedName>
    <definedName name="ab">#REF!</definedName>
    <definedName name="abab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bab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bab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bab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bc" localSheetId="0" hidden="1">#REF!</definedName>
    <definedName name="abc" localSheetId="1" hidden="1">#REF!</definedName>
    <definedName name="abc" hidden="1">#REF!</definedName>
    <definedName name="abc_mocca" localSheetId="0">#REF!</definedName>
    <definedName name="abc_mocca">#REF!</definedName>
    <definedName name="abc_mocca_1" localSheetId="0">#REF!</definedName>
    <definedName name="abc_mocca_1">#REF!</definedName>
    <definedName name="abc_mocca_1_1" localSheetId="0">#REF!</definedName>
    <definedName name="abc_mocca_1_1">#REF!</definedName>
    <definedName name="abc_mocca_1_1_1" localSheetId="0">#REF!</definedName>
    <definedName name="abc_mocca_1_1_1">#REF!</definedName>
    <definedName name="abc_mocca_1_1_1_1" localSheetId="0">#REF!</definedName>
    <definedName name="abc_mocca_1_1_1_1">#REF!</definedName>
    <definedName name="abc_mocca_bns" localSheetId="0">#REF!</definedName>
    <definedName name="abc_mocca_bns">#REF!</definedName>
    <definedName name="abc_mocca_bns_1" localSheetId="0">#REF!</definedName>
    <definedName name="abc_mocca_bns_1">#REF!</definedName>
    <definedName name="abc_mocca_bns_1_1" localSheetId="0">#REF!</definedName>
    <definedName name="abc_mocca_bns_1_1">#REF!</definedName>
    <definedName name="abc_mocca_bns_1_1_1" localSheetId="0">#REF!</definedName>
    <definedName name="abc_mocca_bns_1_1_1">#REF!</definedName>
    <definedName name="abc_mocca_bns_1_1_1_1" localSheetId="0">#REF!</definedName>
    <definedName name="abc_mocca_bns_1_1_1_1">#REF!</definedName>
    <definedName name="abc_mocca_Real" localSheetId="0">#REF!</definedName>
    <definedName name="abc_mocca_Real">#REF!</definedName>
    <definedName name="abc_mocca_Real_1" localSheetId="0">#REF!</definedName>
    <definedName name="abc_mocca_Real_1">#REF!</definedName>
    <definedName name="abc_mocca_Real_1_1" localSheetId="0">#REF!</definedName>
    <definedName name="abc_mocca_Real_1_1">#REF!</definedName>
    <definedName name="abc_mocca_Real_1_1_1" localSheetId="0">#REF!</definedName>
    <definedName name="abc_mocca_Real_1_1_1">#REF!</definedName>
    <definedName name="abc_mocca_Real_1_1_1_1" localSheetId="0">#REF!</definedName>
    <definedName name="abc_mocca_Real_1_1_1_1">#REF!</definedName>
    <definedName name="abc_plus" localSheetId="0">#REF!</definedName>
    <definedName name="abc_plus">#REF!</definedName>
    <definedName name="abc_plus_1" localSheetId="0">#REF!</definedName>
    <definedName name="abc_plus_1">#REF!</definedName>
    <definedName name="abc_plus_1_1" localSheetId="0">#REF!</definedName>
    <definedName name="abc_plus_1_1">#REF!</definedName>
    <definedName name="abc_plus_1_1_1" localSheetId="0">#REF!</definedName>
    <definedName name="abc_plus_1_1_1">#REF!</definedName>
    <definedName name="abc_plus_1_1_1_1" localSheetId="0">#REF!</definedName>
    <definedName name="abc_plus_1_1_1_1">#REF!</definedName>
    <definedName name="abc_plus_bns" localSheetId="0">#REF!</definedName>
    <definedName name="abc_plus_bns">#REF!</definedName>
    <definedName name="abc_plus_bns_1" localSheetId="0">#REF!</definedName>
    <definedName name="abc_plus_bns_1">#REF!</definedName>
    <definedName name="abc_plus_bns_1_1" localSheetId="0">#REF!</definedName>
    <definedName name="abc_plus_bns_1_1">#REF!</definedName>
    <definedName name="abc_plus_bns_1_1_1" localSheetId="0">#REF!</definedName>
    <definedName name="abc_plus_bns_1_1_1">#REF!</definedName>
    <definedName name="abc_plus_bns_1_1_1_1" localSheetId="0">#REF!</definedName>
    <definedName name="abc_plus_bns_1_1_1_1">#REF!</definedName>
    <definedName name="abc_plus_real" localSheetId="0">#REF!</definedName>
    <definedName name="abc_plus_real">#REF!</definedName>
    <definedName name="abc_plus_real_1" localSheetId="0">#REF!</definedName>
    <definedName name="abc_plus_real_1">#REF!</definedName>
    <definedName name="abc_plus_real_1_1" localSheetId="0">#REF!</definedName>
    <definedName name="abc_plus_real_1_1">#REF!</definedName>
    <definedName name="abc_plus_real_1_1_1" localSheetId="0">#REF!</definedName>
    <definedName name="abc_plus_real_1_1_1">#REF!</definedName>
    <definedName name="abc_plus_real_1_1_1_1" localSheetId="0">#REF!</definedName>
    <definedName name="abc_plus_real_1_1_1_1">#REF!</definedName>
    <definedName name="abc_susu" localSheetId="0">#REF!</definedName>
    <definedName name="abc_susu">#REF!</definedName>
    <definedName name="abc_susu_1" localSheetId="0">#REF!</definedName>
    <definedName name="abc_susu_1">#REF!</definedName>
    <definedName name="abc_susu_1_1" localSheetId="0">#REF!</definedName>
    <definedName name="abc_susu_1_1">#REF!</definedName>
    <definedName name="abc_susu_1_1_1" localSheetId="0">#REF!</definedName>
    <definedName name="abc_susu_1_1_1">#REF!</definedName>
    <definedName name="abc_susu_1_1_1_1" localSheetId="0">#REF!</definedName>
    <definedName name="abc_susu_1_1_1_1">#REF!</definedName>
    <definedName name="abc_susu_bns" localSheetId="0">#REF!</definedName>
    <definedName name="abc_susu_bns">#REF!</definedName>
    <definedName name="abc_susu_bns_1" localSheetId="0">#REF!</definedName>
    <definedName name="abc_susu_bns_1">#REF!</definedName>
    <definedName name="abc_susu_bns_1_1" localSheetId="0">#REF!</definedName>
    <definedName name="abc_susu_bns_1_1">#REF!</definedName>
    <definedName name="abc_susu_bns_1_1_1" localSheetId="0">#REF!</definedName>
    <definedName name="abc_susu_bns_1_1_1">#REF!</definedName>
    <definedName name="abc_susu_bns_1_1_1_1" localSheetId="0">#REF!</definedName>
    <definedName name="abc_susu_bns_1_1_1_1">#REF!</definedName>
    <definedName name="abc_susu_Real" localSheetId="0">#REF!</definedName>
    <definedName name="abc_susu_Real">#REF!</definedName>
    <definedName name="abc_susu_Real_1" localSheetId="0">#REF!</definedName>
    <definedName name="abc_susu_Real_1">#REF!</definedName>
    <definedName name="abc_susu_Real_1_1" localSheetId="0">#REF!</definedName>
    <definedName name="abc_susu_Real_1_1">#REF!</definedName>
    <definedName name="abc_susu_Real_1_1_1" localSheetId="0">#REF!</definedName>
    <definedName name="abc_susu_Real_1_1_1">#REF!</definedName>
    <definedName name="abc_susu_Real_1_1_1_1" localSheetId="0">#REF!</definedName>
    <definedName name="abc_susu_Real_1_1_1_1">#REF!</definedName>
    <definedName name="abcd">#N/A</definedName>
    <definedName name="abis" localSheetId="0">#REF!</definedName>
    <definedName name="abis" localSheetId="1">#REF!</definedName>
    <definedName name="abis">#REF!</definedName>
    <definedName name="absentsanitasi" localSheetId="0" hidden="1">{#N/A,#N/A,FALSE,"Sheet1";#N/A,#N/A,FALSE,"Sheet2"}</definedName>
    <definedName name="absentsanitasi" localSheetId="1" hidden="1">{#N/A,#N/A,FALSE,"Sheet1";#N/A,#N/A,FALSE,"Sheet2"}</definedName>
    <definedName name="absentsanitasi" localSheetId="7" hidden="1">{#N/A,#N/A,FALSE,"Sheet1";#N/A,#N/A,FALSE,"Sheet2"}</definedName>
    <definedName name="absentsanitasi" hidden="1">{#N/A,#N/A,FALSE,"Sheet1";#N/A,#N/A,FALSE,"Sheet2"}</definedName>
    <definedName name="ac" localSheetId="0" hidden="1">#REF!</definedName>
    <definedName name="ac" localSheetId="1" hidden="1">#REF!</definedName>
    <definedName name="ac" hidden="1">#REF!</definedName>
    <definedName name="AC120_" localSheetId="0">#REF!</definedName>
    <definedName name="AC120_">#REF!</definedName>
    <definedName name="AC35_" localSheetId="0">#REF!</definedName>
    <definedName name="AC35_">#REF!</definedName>
    <definedName name="AC50_" localSheetId="0">#REF!</definedName>
    <definedName name="AC50_">#REF!</definedName>
    <definedName name="AC70_" localSheetId="0">#REF!</definedName>
    <definedName name="AC70_">#REF!</definedName>
    <definedName name="AC95_" localSheetId="0">#REF!</definedName>
    <definedName name="AC95_">#REF!</definedName>
    <definedName name="acac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cac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cac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cac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cbtb">#REF!</definedName>
    <definedName name="acc" localSheetId="0">#REF!</definedName>
    <definedName name="acc" localSheetId="1">#REF!</definedName>
    <definedName name="acc">#REF!</definedName>
    <definedName name="acc.num" localSheetId="0">#REF!</definedName>
    <definedName name="acc.num" localSheetId="1">#REF!</definedName>
    <definedName name="acc.num">#REF!</definedName>
    <definedName name="acc.num_13" localSheetId="0">#REF!</definedName>
    <definedName name="acc.num_13">#REF!</definedName>
    <definedName name="acc.num_22" localSheetId="0">#REF!</definedName>
    <definedName name="acc.num_22">#REF!</definedName>
    <definedName name="acc.num_dummy" localSheetId="0">#REF!</definedName>
    <definedName name="acc.num_dummy">#REF!</definedName>
    <definedName name="Acc_Payable" localSheetId="0">#REF!</definedName>
    <definedName name="Acc_Payable">#REF!</definedName>
    <definedName name="Acc_Receivable" localSheetId="0">#REF!</definedName>
    <definedName name="Acc_Receivable">#REF!</definedName>
    <definedName name="acccccc" localSheetId="0">{#N/A,#N/A,FALSE,"Chi tiÆt"}</definedName>
    <definedName name="acccccc" localSheetId="1">{#N/A,#N/A,FALSE,"Chi tiÆt"}</definedName>
    <definedName name="acccccc" localSheetId="7">{#N/A,#N/A,FALSE,"Chi tiÆt"}</definedName>
    <definedName name="acccccc">{#N/A,#N/A,FALSE,"Chi tiÆt"}</definedName>
    <definedName name="AccessDatabase">"C:\My Documents\MAUI MALL1.mdb"</definedName>
    <definedName name="ACCNBV">#REF!</definedName>
    <definedName name="ACCOUNT" localSheetId="0">#REF!</definedName>
    <definedName name="ACCOUNT" localSheetId="1">#REF!</definedName>
    <definedName name="ACCOUNT">#REF!</definedName>
    <definedName name="ACCOUNT1">"#N/A"</definedName>
    <definedName name="ACCOUNT2" localSheetId="0">#REF!</definedName>
    <definedName name="ACCOUNT2" localSheetId="1">#REF!</definedName>
    <definedName name="ACCOUNT2">#REF!</definedName>
    <definedName name="ACCOUNT3">"#N/A"</definedName>
    <definedName name="ACCOUNT4">"#N/A"</definedName>
    <definedName name="ACCOUNT5">"#N/A"</definedName>
    <definedName name="ACCOUNT7">"#N/A"</definedName>
    <definedName name="ACCOUNTEDPERIODTYPE1">"#N/A"</definedName>
    <definedName name="accountmgr">"#N/A"</definedName>
    <definedName name="AccountNo" localSheetId="0">#REF!</definedName>
    <definedName name="AccountNo" localSheetId="1">#REF!</definedName>
    <definedName name="AccountNo">#REF!</definedName>
    <definedName name="accrual">"'file:///C:/Documents%20and%20Settings/PC_KOBSBY_003/Local%20Settings/Temporary%20Internet%20Files/Content.IE5/WZ67UD2L/DATA/BSC%202011/SHARED/Clients/I-L/KEBD/Quarter%202002/Q4-2002-c.xls'#$GeneralInfo.$F$19"</definedName>
    <definedName name="accrual_3">"'file:///C:/Documents%20and%20Settings/PC_KOBSBY_003/Local%20Settings/Temporary%20Internet%20Files/Content.IE5/WZ67UD2L/DATA/BSC%202011/SHARED/Clients/I-L/KEBD/Quarter%202002/Q4-2002-c.xls'#$GeneralInfo.$F$19"</definedName>
    <definedName name="ACCT_INF">#REF!</definedName>
    <definedName name="ACCTA" localSheetId="0">#REF!,#REF!,#REF!</definedName>
    <definedName name="ACCTA" localSheetId="1">#REF!,#REF!,#REF!</definedName>
    <definedName name="ACCTA">#REF!,#REF!,#REF!</definedName>
    <definedName name="ACCTD" localSheetId="0">#REF!,#REF!</definedName>
    <definedName name="ACCTD" localSheetId="1">#REF!,#REF!</definedName>
    <definedName name="ACCTD">#REF!,#REF!</definedName>
    <definedName name="ACCTI" localSheetId="0">#REF!</definedName>
    <definedName name="ACCTI" localSheetId="1">#REF!</definedName>
    <definedName name="ACCTI">#REF!</definedName>
    <definedName name="ACCTN" localSheetId="0">#REF!</definedName>
    <definedName name="ACCTN">#REF!</definedName>
    <definedName name="AcctPeriod">1202</definedName>
    <definedName name="ấcdv" localSheetId="0">{#N/A,#N/A,FALSE,"Week 2002";#N/A,#N/A,FALSE,"YTD 2002";#N/A,#N/A,FALSE,"Quarterly Trend(Q3)"}</definedName>
    <definedName name="ấcdv" localSheetId="1">{#N/A,#N/A,FALSE,"Week 2002";#N/A,#N/A,FALSE,"YTD 2002";#N/A,#N/A,FALSE,"Quarterly Trend(Q3)"}</definedName>
    <definedName name="ấcdv" localSheetId="7">{#N/A,#N/A,FALSE,"Week 2002";#N/A,#N/A,FALSE,"YTD 2002";#N/A,#N/A,FALSE,"Quarterly Trend(Q3)"}</definedName>
    <definedName name="ấcdv">{#N/A,#N/A,FALSE,"Week 2002";#N/A,#N/A,FALSE,"YTD 2002";#N/A,#N/A,FALSE,"Quarterly Trend(Q3)"}</definedName>
    <definedName name="ach_1" localSheetId="0">#REF!</definedName>
    <definedName name="ach_1" localSheetId="1">#REF!</definedName>
    <definedName name="ach_1">#REF!</definedName>
    <definedName name="ach_2" localSheetId="0">#REF!</definedName>
    <definedName name="ach_2" localSheetId="1">#REF!</definedName>
    <definedName name="ach_2">#REF!</definedName>
    <definedName name="ach_3" localSheetId="0">#REF!</definedName>
    <definedName name="ach_3" localSheetId="1">#REF!</definedName>
    <definedName name="ach_3">#REF!</definedName>
    <definedName name="ach_4" localSheetId="0">#REF!</definedName>
    <definedName name="ach_4">#REF!</definedName>
    <definedName name="ach_5" localSheetId="0">#REF!</definedName>
    <definedName name="ach_5">#REF!</definedName>
    <definedName name="ach_from" localSheetId="0">#REF!</definedName>
    <definedName name="ach_from">#REF!</definedName>
    <definedName name="ACHART10" localSheetId="0">#REF!</definedName>
    <definedName name="ACHART10">#REF!</definedName>
    <definedName name="Achieved_Delivery_Exp">"#N/A"</definedName>
    <definedName name="Achieved_Delivery_Inc">"#N/A"</definedName>
    <definedName name="Achieved_Fran_Fee">"#N/A"</definedName>
    <definedName name="Achieved_Fran_Fee_Rec">"#N/A"</definedName>
    <definedName name="ACMV" localSheetId="0">{"'Sheet1'!$L$16"}</definedName>
    <definedName name="ACMV" localSheetId="1">{"'Sheet1'!$L$16"}</definedName>
    <definedName name="ACMV" localSheetId="7">{"'Sheet1'!$L$16"}</definedName>
    <definedName name="ACMV">{"'Sheet1'!$L$16"}</definedName>
    <definedName name="ACRONYME" localSheetId="0">#REF!</definedName>
    <definedName name="ACRONYME" localSheetId="1">#REF!</definedName>
    <definedName name="ACRONYME">#REF!</definedName>
    <definedName name="Act.Acc" localSheetId="0">#REF!</definedName>
    <definedName name="Act.Acc" localSheetId="1">#REF!</definedName>
    <definedName name="Act.Acc">#REF!</definedName>
    <definedName name="act_month" localSheetId="0">#REF!</definedName>
    <definedName name="act_month" localSheetId="1">#REF!</definedName>
    <definedName name="act_month">#REF!</definedName>
    <definedName name="Activ" localSheetId="0">#REF!</definedName>
    <definedName name="Activ">#REF!</definedName>
    <definedName name="active" localSheetId="0">#REF!</definedName>
    <definedName name="active">#REF!</definedName>
    <definedName name="ACTUAL" localSheetId="0">#REF!</definedName>
    <definedName name="ACTUAL" localSheetId="1">#REF!</definedName>
    <definedName name="ACTUAL">#REF!</definedName>
    <definedName name="ACwvu.CapersView." localSheetId="0" hidden="1">#REF!</definedName>
    <definedName name="ACwvu.CapersView." localSheetId="1" hidden="1">#REF!</definedName>
    <definedName name="ACwvu.CapersView." hidden="1">#REF!</definedName>
    <definedName name="ACwvu.Japan_Capers_Ed_Pub." localSheetId="0" hidden="1">#REF!</definedName>
    <definedName name="ACwvu.Japan_Capers_Ed_Pub." hidden="1">#REF!</definedName>
    <definedName name="ACwvu.KJP_CC." localSheetId="0" hidden="1">#REF!</definedName>
    <definedName name="ACwvu.KJP_CC." hidden="1">#REF!</definedName>
    <definedName name="AD" localSheetId="0">#REF!</definedName>
    <definedName name="AD" localSheetId="1">#REF!</definedName>
    <definedName name="AD">#REF!</definedName>
    <definedName name="AD_1">NA()</definedName>
    <definedName name="AD_2">NA()</definedName>
    <definedName name="AD68045_10" localSheetId="0">#REF!</definedName>
    <definedName name="AD68045_10" localSheetId="1">#REF!</definedName>
    <definedName name="AD68045_10">#REF!</definedName>
    <definedName name="AD68045_11" localSheetId="0">#REF!</definedName>
    <definedName name="AD68045_11" localSheetId="1">#REF!</definedName>
    <definedName name="AD68045_11">#REF!</definedName>
    <definedName name="AD68045_15" localSheetId="0">#REF!</definedName>
    <definedName name="AD68045_15" localSheetId="1">#REF!</definedName>
    <definedName name="AD68045_15">#REF!</definedName>
    <definedName name="AD68045_17" localSheetId="0">#REF!</definedName>
    <definedName name="AD68045_17">#REF!</definedName>
    <definedName name="AD68045_19" localSheetId="0">#REF!</definedName>
    <definedName name="AD68045_19">#REF!</definedName>
    <definedName name="AD68045_22" localSheetId="0">#REF!</definedName>
    <definedName name="AD68045_22">#REF!</definedName>
    <definedName name="AD68045_26" localSheetId="0">#REF!</definedName>
    <definedName name="AD68045_26">#REF!</definedName>
    <definedName name="AD68045_8" localSheetId="0">#REF!</definedName>
    <definedName name="AD68045_8">#REF!</definedName>
    <definedName name="AD68045_9" localSheetId="0">#REF!</definedName>
    <definedName name="AD68045_9">#REF!</definedName>
    <definedName name="ada" localSheetId="0">#REF!</definedName>
    <definedName name="ada" localSheetId="1">#REF!</definedName>
    <definedName name="ada">#REF!</definedName>
    <definedName name="ada_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da_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da_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da_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dad" localSheetId="0" hidden="1">#REF!</definedName>
    <definedName name="adad" localSheetId="1" hidden="1">#REF!</definedName>
    <definedName name="adad" hidden="1">#REF!</definedName>
    <definedName name="adadada" localSheetId="0">#REF!</definedName>
    <definedName name="adadada" localSheetId="1">#REF!</definedName>
    <definedName name="adadada">#REF!</definedName>
    <definedName name="adadsad" localSheetId="0">{"Summary report",#N/A,FALSE,"BBH";"Details - chart",#N/A,FALSE,"BBH"}</definedName>
    <definedName name="adadsad" localSheetId="1">{"Summary report",#N/A,FALSE,"BBH";"Details - chart",#N/A,FALSE,"BBH"}</definedName>
    <definedName name="adadsad" localSheetId="7">{"Summary report",#N/A,FALSE,"BBH";"Details - chart",#N/A,FALSE,"BBH"}</definedName>
    <definedName name="adadsad">{"Summary report",#N/A,FALSE,"BBH";"Details - chart",#N/A,FALSE,"BBH"}</definedName>
    <definedName name="ádasd" localSheetId="0" hidden="1">#REF!</definedName>
    <definedName name="ádasd" localSheetId="1" hidden="1">#REF!</definedName>
    <definedName name="ádasd" hidden="1">#REF!</definedName>
    <definedName name="adasda\" localSheetId="0" hidden="1">#REF!</definedName>
    <definedName name="adasda\" localSheetId="1" hidden="1">#REF!</definedName>
    <definedName name="adasda\" hidden="1">#REF!</definedName>
    <definedName name="adasdasdad" localSheetId="0" hidden="1">#REF!</definedName>
    <definedName name="adasdasdad" hidden="1">#REF!</definedName>
    <definedName name="adc" localSheetId="0" hidden="1">{#N/A,#N/A,FALSE,"HCMP"}</definedName>
    <definedName name="adc" localSheetId="1" hidden="1">{#N/A,#N/A,FALSE,"HCMP"}</definedName>
    <definedName name="adc" localSheetId="7" hidden="1">{#N/A,#N/A,FALSE,"HCMP"}</definedName>
    <definedName name="adc" hidden="1">{#N/A,#N/A,FALSE,"HCMP"}</definedName>
    <definedName name="add">#REF!</definedName>
    <definedName name="adddddddddddd" localSheetId="0">#REF!</definedName>
    <definedName name="adddddddddddd" localSheetId="1">#REF!</definedName>
    <definedName name="adddddddddddd">#REF!</definedName>
    <definedName name="addggggg" localSheetId="0">#REF!</definedName>
    <definedName name="addggggg">#REF!</definedName>
    <definedName name="additional">"$#REF!.#REF!#REF!"</definedName>
    <definedName name="additional_3">"$#REF!.#REF!#REF!"</definedName>
    <definedName name="Address">#REF!</definedName>
    <definedName name="address01">"'file:///C:/Documents%20and%20Settings/PC_KOBSBY_003/Local%20Settings/Temporary%20Internet%20Files/Content.IE5/WZ67UD2L/DATA/BSC%202011/SHARED/Clients/I-L/KEBD/Quarter%202002/Q4-2002-c.xls'#$GeneralInfo.$I$6"</definedName>
    <definedName name="address01_3">"'file:///C:/Documents%20and%20Settings/PC_KOBSBY_003/Local%20Settings/Temporary%20Internet%20Files/Content.IE5/WZ67UD2L/DATA/BSC%202011/SHARED/Clients/I-L/KEBD/Quarter%202002/Q4-2002-c.xls'#$GeneralInfo.$I$6"</definedName>
    <definedName name="address02">"'file:///C:/Documents%20and%20Settings/PC_KOBSBY_003/Local%20Settings/Temporary%20Internet%20Files/Content.IE5/WZ67UD2L/DATA/BSC%202011/SHARED/Clients/I-L/KEBD/Quarter%202002/Q4-2002-c.xls'#$GeneralInfo.$I$7"</definedName>
    <definedName name="address02_3">"'file:///C:/Documents%20and%20Settings/PC_KOBSBY_003/Local%20Settings/Temporary%20Internet%20Files/Content.IE5/WZ67UD2L/DATA/BSC%202011/SHARED/Clients/I-L/KEBD/Quarter%202002/Q4-2002-c.xls'#$GeneralInfo.$I$7"</definedName>
    <definedName name="address03">"'file:///C:/Documents%20and%20Settings/PC_KOBSBY_003/Local%20Settings/Temporary%20Internet%20Files/Content.IE5/WZ67UD2L/DATA/BSC%202011/SHARED/Clients/I-L/KEBD/Quarter%202002/Q4-2002-c.xls'#$GeneralInfo.$I$8"</definedName>
    <definedName name="address03_3">"'file:///C:/Documents%20and%20Settings/PC_KOBSBY_003/Local%20Settings/Temporary%20Internet%20Files/Content.IE5/WZ67UD2L/DATA/BSC%202011/SHARED/Clients/I-L/KEBD/Quarter%202002/Q4-2002-c.xls'#$GeneralInfo.$I$8"</definedName>
    <definedName name="ADDRESS1" localSheetId="0">#REF!</definedName>
    <definedName name="ADDRESS1" localSheetId="1">#REF!</definedName>
    <definedName name="ADDRESS1">#REF!</definedName>
    <definedName name="ADDRESS3" localSheetId="0">#REF!</definedName>
    <definedName name="ADDRESS3">#REF!</definedName>
    <definedName name="adf" localSheetId="0" hidden="1">#REF!</definedName>
    <definedName name="adf" localSheetId="1" hidden="1">#REF!</definedName>
    <definedName name="adf" hidden="1">#REF!</definedName>
    <definedName name="adfefwe" localSheetId="0" hidden="1">{"Biscuit Sales",#N/A,FALSE,"Reports"}</definedName>
    <definedName name="adfefwe" localSheetId="1" hidden="1">{"Biscuit Sales",#N/A,FALSE,"Reports"}</definedName>
    <definedName name="adfefwe" localSheetId="7" hidden="1">{"Biscuit Sales",#N/A,FALSE,"Reports"}</definedName>
    <definedName name="adfefwe" hidden="1">{"Biscuit Sales",#N/A,FALSE,"Reports"}</definedName>
    <definedName name="adfg" localSheetId="0">#REF!</definedName>
    <definedName name="adfg" localSheetId="1">#REF!</definedName>
    <definedName name="adfg">#REF!</definedName>
    <definedName name="Adformat" localSheetId="0">#REF!</definedName>
    <definedName name="Adformat" localSheetId="1">#REF!</definedName>
    <definedName name="Adformat">#REF!</definedName>
    <definedName name="adgSFadzj">"#N/A"</definedName>
    <definedName name="ADJ" localSheetId="0">#REF!</definedName>
    <definedName name="ADJ" localSheetId="1">#REF!</definedName>
    <definedName name="ADJ">#REF!</definedName>
    <definedName name="ADJQ1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JQ1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JQ1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JQ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m">"$#REF!.#REF!#REF!"</definedName>
    <definedName name="adm_3">"$#REF!.#REF!#REF!"</definedName>
    <definedName name="adqad" localSheetId="0">{#N/A,#N/A,FALSE,"Gesamt";#N/A,#N/A,FALSE,"Ree KG";#N/A,#N/A,FALSE,"Ree Inter";#N/A,#N/A,FALSE,"BTM";#N/A,#N/A,FALSE,"GmbH";#N/A,#N/A,FALSE,"Sonstige"}</definedName>
    <definedName name="adqad" localSheetId="1">{#N/A,#N/A,FALSE,"Gesamt";#N/A,#N/A,FALSE,"Ree KG";#N/A,#N/A,FALSE,"Ree Inter";#N/A,#N/A,FALSE,"BTM";#N/A,#N/A,FALSE,"GmbH";#N/A,#N/A,FALSE,"Sonstige"}</definedName>
    <definedName name="adqad" localSheetId="7">{#N/A,#N/A,FALSE,"Gesamt";#N/A,#N/A,FALSE,"Ree KG";#N/A,#N/A,FALSE,"Ree Inter";#N/A,#N/A,FALSE,"BTM";#N/A,#N/A,FALSE,"GmbH";#N/A,#N/A,FALSE,"Sonstige"}</definedName>
    <definedName name="adqad">{#N/A,#N/A,FALSE,"Gesamt";#N/A,#N/A,FALSE,"Ree KG";#N/A,#N/A,FALSE,"Ree Inter";#N/A,#N/A,FALSE,"BTM";#N/A,#N/A,FALSE,"GmbH";#N/A,#N/A,FALSE,"Sonstige"}</definedName>
    <definedName name="adresse1Vermarkter" localSheetId="0">#REF!</definedName>
    <definedName name="adresse1Vermarkter" localSheetId="1">#REF!</definedName>
    <definedName name="adresse1Vermarkter">#REF!</definedName>
    <definedName name="adrian" localSheetId="0">#REF!</definedName>
    <definedName name="adrian">#REF!</definedName>
    <definedName name="adriancopy1" localSheetId="0">#REF!</definedName>
    <definedName name="adriancopy1">#REF!</definedName>
    <definedName name="Adriatic">"#N/A"</definedName>
    <definedName name="ADS7_1">NA()</definedName>
    <definedName name="ADS7_2">NA()</definedName>
    <definedName name="adsasf" localSheetId="0">{"'Sheet1'!$L$16"}</definedName>
    <definedName name="adsasf" localSheetId="1">{"'Sheet1'!$L$16"}</definedName>
    <definedName name="adsasf" localSheetId="7">{"'Sheet1'!$L$16"}</definedName>
    <definedName name="adsasf">{"'Sheet1'!$L$16"}</definedName>
    <definedName name="ADSD" localSheetId="0" hidden="1">{"'Sheet1'!$L$16"}</definedName>
    <definedName name="ADSD" localSheetId="1" hidden="1">{"'Sheet1'!$L$16"}</definedName>
    <definedName name="ADSD" localSheetId="7" hidden="1">{"'Sheet1'!$L$16"}</definedName>
    <definedName name="ADSD" hidden="1">{"'Sheet1'!$L$16"}</definedName>
    <definedName name="Adserverimplementierung" localSheetId="0">#REF!</definedName>
    <definedName name="Adserverimplementierung" localSheetId="1">#REF!</definedName>
    <definedName name="Adserverimplementierung">#REF!</definedName>
    <definedName name="Adservernamen" localSheetId="0">#REF!</definedName>
    <definedName name="Adservernamen" localSheetId="1">#REF!</definedName>
    <definedName name="Adservernamen">#REF!</definedName>
    <definedName name="adsv">"#N/A"</definedName>
    <definedName name="ADT" localSheetId="0">#REF!</definedName>
    <definedName name="ADT" localSheetId="1">#REF!</definedName>
    <definedName name="ADT">#REF!</definedName>
    <definedName name="ADT_10" localSheetId="0">#REF!</definedName>
    <definedName name="ADT_10" localSheetId="1">#REF!</definedName>
    <definedName name="ADT_10">#REF!</definedName>
    <definedName name="ADT_6">"$#REF!.$C$13:$N$13"</definedName>
    <definedName name="ADT_8" localSheetId="0">#REF!</definedName>
    <definedName name="ADT_8" localSheetId="1">#REF!</definedName>
    <definedName name="ADT_8">#REF!</definedName>
    <definedName name="adwd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wd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wd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dwd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e" localSheetId="0">{"HK PR",#N/A,FALSE,"HK";"SUMMARY",#N/A,FALSE,"PAYROLL";"SUMMARY",#N/A,FALSE,"PAYROLL";"HK PR",#N/A,FALSE,"HK"}</definedName>
    <definedName name="ae" localSheetId="1">{"HK PR",#N/A,FALSE,"HK";"SUMMARY",#N/A,FALSE,"PAYROLL";"SUMMARY",#N/A,FALSE,"PAYROLL";"HK PR",#N/A,FALSE,"HK"}</definedName>
    <definedName name="ae" localSheetId="7">{"HK PR",#N/A,FALSE,"HK";"SUMMARY",#N/A,FALSE,"PAYROLL";"SUMMARY",#N/A,FALSE,"PAYROLL";"HK PR",#N/A,FALSE,"HK"}</definedName>
    <definedName name="ae">{"HK PR",#N/A,FALSE,"HK";"SUMMARY",#N/A,FALSE,"PAYROLL";"SUMMARY",#N/A,FALSE,"PAYROLL";"HK PR",#N/A,FALSE,"HK"}</definedName>
    <definedName name="æ76" localSheetId="0">#REF!</definedName>
    <definedName name="æ76" localSheetId="1">#REF!</definedName>
    <definedName name="æ76">#REF!</definedName>
    <definedName name="aefeafta" localSheetId="0">#REF!</definedName>
    <definedName name="aefeafta">#REF!</definedName>
    <definedName name="AF" localSheetId="0">#REF!</definedName>
    <definedName name="AF">#REF!</definedName>
    <definedName name="AF_CSG_0AND12" localSheetId="0">#REF!</definedName>
    <definedName name="AF_CSG_0AND12">#REF!</definedName>
    <definedName name="AF_CSG_3AND9" localSheetId="0">#REF!</definedName>
    <definedName name="AF_CSG_3AND9">#REF!</definedName>
    <definedName name="AF_CSG_6AND6" localSheetId="0">#REF!</definedName>
    <definedName name="AF_CSG_6AND6">#REF!</definedName>
    <definedName name="AF_CSG_9AND3" localSheetId="0">#REF!</definedName>
    <definedName name="AF_CSG_9AND3">#REF!</definedName>
    <definedName name="AF_CSG_ACT" localSheetId="0">#REF!</definedName>
    <definedName name="AF_CSG_ACT">#REF!</definedName>
    <definedName name="AF_CSG_AOP" localSheetId="0">#REF!</definedName>
    <definedName name="AF_CSG_AOP">#REF!</definedName>
    <definedName name="AF_CSG_F03" localSheetId="0">#REF!</definedName>
    <definedName name="AF_CSG_F03">#REF!</definedName>
    <definedName name="AF_OH_0AND12" localSheetId="0">#REF!</definedName>
    <definedName name="AF_OH_0AND12">#REF!</definedName>
    <definedName name="AF_OH_3AND9" localSheetId="0">#REF!</definedName>
    <definedName name="AF_OH_3AND9">#REF!</definedName>
    <definedName name="AF_OH_6AND6" localSheetId="0">#REF!</definedName>
    <definedName name="AF_OH_6AND6">#REF!</definedName>
    <definedName name="AF_OH_9AND3" localSheetId="0">#REF!</definedName>
    <definedName name="AF_OH_9AND3">#REF!</definedName>
    <definedName name="AF_OH_ACT" localSheetId="0">#REF!</definedName>
    <definedName name="AF_OH_ACT">#REF!</definedName>
    <definedName name="AF_OH_AOP" localSheetId="0">#REF!</definedName>
    <definedName name="AF_OH_AOP">#REF!</definedName>
    <definedName name="AF_OH_F03" localSheetId="0">#REF!</definedName>
    <definedName name="AF_OH_F03">#REF!</definedName>
    <definedName name="AFF" localSheetId="0">#REF!</definedName>
    <definedName name="AFF">#REF!</definedName>
    <definedName name="afhsgfd" localSheetId="0" hidden="1">{"'Sheet1'!$L$16"}</definedName>
    <definedName name="afhsgfd" localSheetId="1" hidden="1">{"'Sheet1'!$L$16"}</definedName>
    <definedName name="afhsgfd" localSheetId="7" hidden="1">{"'Sheet1'!$L$16"}</definedName>
    <definedName name="afhsgfd" hidden="1">{"'Sheet1'!$L$16"}</definedName>
    <definedName name="AG">#REF!</definedName>
    <definedName name="AG_Temp" localSheetId="0">#REF!</definedName>
    <definedName name="AG_Temp">#REF!</definedName>
    <definedName name="ag142X42" localSheetId="0">#REF!</definedName>
    <definedName name="ag142X42">#REF!</definedName>
    <definedName name="ag15F80" localSheetId="0">#REF!</definedName>
    <definedName name="ag15F80">#REF!</definedName>
    <definedName name="ag267N59" localSheetId="0">#REF!</definedName>
    <definedName name="ag267N59">#REF!</definedName>
    <definedName name="agahaja" localSheetId="0">#REF!</definedName>
    <definedName name="agahaja" localSheetId="1">#REF!</definedName>
    <definedName name="agahaja">#REF!</definedName>
    <definedName name="agfa" localSheetId="0">{"'Sheet1'!$L$16"}</definedName>
    <definedName name="agfa" localSheetId="1">{"'Sheet1'!$L$16"}</definedName>
    <definedName name="agfa" localSheetId="7">{"'Sheet1'!$L$16"}</definedName>
    <definedName name="agfa">{"'Sheet1'!$L$16"}</definedName>
    <definedName name="AGUS" localSheetId="0">#REF!</definedName>
    <definedName name="AGUS" localSheetId="1">#REF!</definedName>
    <definedName name="AGUS">#REF!</definedName>
    <definedName name="AGUS_10" localSheetId="0">#REF!</definedName>
    <definedName name="AGUS_10" localSheetId="1">#REF!</definedName>
    <definedName name="AGUS_10">#REF!</definedName>
    <definedName name="Agust" localSheetId="0">#REF!</definedName>
    <definedName name="Agust" localSheetId="1">#REF!</definedName>
    <definedName name="Agust">#REF!</definedName>
    <definedName name="Agustus" localSheetId="0">#REF!</definedName>
    <definedName name="Agustus" localSheetId="1">#REF!</definedName>
    <definedName name="Agustus">#REF!</definedName>
    <definedName name="Agustus_10" localSheetId="0">#REF!</definedName>
    <definedName name="Agustus_10" localSheetId="1">#REF!</definedName>
    <definedName name="Agustus_10">#REF!</definedName>
    <definedName name="ah" localSheetId="0">#REF!</definedName>
    <definedName name="ah" localSheetId="1">#REF!</definedName>
    <definedName name="ah">#REF!</definedName>
    <definedName name="ahe" localSheetId="0">#REF!</definedName>
    <definedName name="ahe" localSheetId="1">#REF!</definedName>
    <definedName name="ahe">#REF!</definedName>
    <definedName name="ai" localSheetId="0">#REF!</definedName>
    <definedName name="ai" localSheetId="1">#REF!</definedName>
    <definedName name="ai">#REF!</definedName>
    <definedName name="ai_11" localSheetId="0">#REF!</definedName>
    <definedName name="ai_11">#REF!</definedName>
    <definedName name="ai_2">NA()</definedName>
    <definedName name="ai_3" localSheetId="0">#REF!</definedName>
    <definedName name="ai_3" localSheetId="1">#REF!</definedName>
    <definedName name="ai_3">#REF!</definedName>
    <definedName name="ai_5" localSheetId="0">#REF!</definedName>
    <definedName name="ai_5">#REF!</definedName>
    <definedName name="ai_6">#N/A</definedName>
    <definedName name="ai_7" localSheetId="0">#REF!</definedName>
    <definedName name="ai_7" localSheetId="1">#REF!</definedName>
    <definedName name="ai_7">#REF!</definedName>
    <definedName name="ai_7_10">NA()</definedName>
    <definedName name="ai_7_11">NA()</definedName>
    <definedName name="ai_7_12">NA()</definedName>
    <definedName name="ai_7_13">NA()</definedName>
    <definedName name="ai_7_14">NA()</definedName>
    <definedName name="ai_7_15">NA()</definedName>
    <definedName name="ai_7_16">NA()</definedName>
    <definedName name="ai_7_17">NA()</definedName>
    <definedName name="ai_7_18">NA()</definedName>
    <definedName name="ai_7_19">NA()</definedName>
    <definedName name="ai_7_20">NA()</definedName>
    <definedName name="ai_7_21">NA()</definedName>
    <definedName name="ai_7_22">NA()</definedName>
    <definedName name="ai_7_23">NA()</definedName>
    <definedName name="ai_7_24">NA()</definedName>
    <definedName name="ai_7_25">NA()</definedName>
    <definedName name="ai_7_26">NA()</definedName>
    <definedName name="ai_7_27">NA()</definedName>
    <definedName name="ai_7_28">NA()</definedName>
    <definedName name="ai_7_6" localSheetId="0">#REF!</definedName>
    <definedName name="ai_7_6" localSheetId="1">#REF!</definedName>
    <definedName name="ai_7_6">#REF!</definedName>
    <definedName name="ai_7_9">NA()</definedName>
    <definedName name="ajaja" localSheetId="0" hidden="1">{#N/A,#N/A,FALSE,"sum";#N/A,#N/A,FALSE,"MARTV";#N/A,#N/A,FALSE,"APRTV"}</definedName>
    <definedName name="ajaja" localSheetId="1" hidden="1">{#N/A,#N/A,FALSE,"sum";#N/A,#N/A,FALSE,"MARTV";#N/A,#N/A,FALSE,"APRTV"}</definedName>
    <definedName name="ajaja" localSheetId="7" hidden="1">{#N/A,#N/A,FALSE,"sum";#N/A,#N/A,FALSE,"MARTV";#N/A,#N/A,FALSE,"APRTV"}</definedName>
    <definedName name="ajaja" hidden="1">{#N/A,#N/A,FALSE,"sum";#N/A,#N/A,FALSE,"MARTV";#N/A,#N/A,FALSE,"APRTV"}</definedName>
    <definedName name="AKHIR" localSheetId="0">#REF!</definedName>
    <definedName name="AKHIR" localSheetId="1">#REF!</definedName>
    <definedName name="AKHIR">#REF!</definedName>
    <definedName name="aklfikrjfjthfj" localSheetId="0">#REF!</definedName>
    <definedName name="aklfikrjfjthfj" localSheetId="1">#REF!</definedName>
    <definedName name="aklfikrjfjthfj">#REF!</definedName>
    <definedName name="AKS2B" localSheetId="0">#REF!</definedName>
    <definedName name="AKS2B" localSheetId="1">#REF!</definedName>
    <definedName name="AKS2B">#REF!</definedName>
    <definedName name="AKTIVA" localSheetId="0">#REF!</definedName>
    <definedName name="AKTIVA" localSheetId="1">#REF!</definedName>
    <definedName name="AKTIVA">#REF!</definedName>
    <definedName name="AKTIVA_5" localSheetId="0">#REF!</definedName>
    <definedName name="AKTIVA_5" localSheetId="1">#REF!</definedName>
    <definedName name="AKTIVA_5">#REF!</definedName>
    <definedName name="aku" localSheetId="0" hidden="1">{#N/A,#N/A,FALSE,"Sheet1";#N/A,#N/A,FALSE,"Sheet2"}</definedName>
    <definedName name="aku" localSheetId="1" hidden="1">{#N/A,#N/A,FALSE,"Sheet1";#N/A,#N/A,FALSE,"Sheet2"}</definedName>
    <definedName name="aku" localSheetId="7" hidden="1">{#N/A,#N/A,FALSE,"Sheet1";#N/A,#N/A,FALSE,"Sheet2"}</definedName>
    <definedName name="aku" hidden="1">{#N/A,#N/A,FALSE,"Sheet1";#N/A,#N/A,FALSE,"Sheet2"}</definedName>
    <definedName name="Akun" localSheetId="0">#REF!</definedName>
    <definedName name="Akun" localSheetId="1">#REF!</definedName>
    <definedName name="Akun">#REF!</definedName>
    <definedName name="akunting" localSheetId="0">#REF!</definedName>
    <definedName name="akunting" localSheetId="1">#REF!</definedName>
    <definedName name="akunting">#REF!</definedName>
    <definedName name="AL_A" localSheetId="0">#REF!</definedName>
    <definedName name="AL_A" localSheetId="1">#REF!</definedName>
    <definedName name="AL_A">#REF!</definedName>
    <definedName name="AL_BC" localSheetId="0">#REF!</definedName>
    <definedName name="AL_BC">#REF!</definedName>
    <definedName name="al_d" localSheetId="0">#REF!</definedName>
    <definedName name="al_d">#REF!</definedName>
    <definedName name="AL_DD" localSheetId="0">#REF!</definedName>
    <definedName name="AL_DD">#REF!</definedName>
    <definedName name="al_fg" localSheetId="0">#REF!</definedName>
    <definedName name="al_fg" localSheetId="1">#REF!</definedName>
    <definedName name="al_fg">#REF!</definedName>
    <definedName name="AL_FM" localSheetId="0">#REF!</definedName>
    <definedName name="AL_FM" localSheetId="1">#REF!</definedName>
    <definedName name="AL_FM">#REF!</definedName>
    <definedName name="AL_GA" localSheetId="0">#REF!</definedName>
    <definedName name="AL_GA" localSheetId="1">#REF!</definedName>
    <definedName name="AL_GA">#REF!</definedName>
    <definedName name="AL_HRD" localSheetId="0">#REF!</definedName>
    <definedName name="AL_HRD">#REF!</definedName>
    <definedName name="al_mtc" localSheetId="0">#REF!</definedName>
    <definedName name="al_mtc">#REF!</definedName>
    <definedName name="al_office" localSheetId="0">#REF!</definedName>
    <definedName name="al_office">#REF!</definedName>
    <definedName name="al_pe" localSheetId="0">#REF!</definedName>
    <definedName name="al_pe">#REF!</definedName>
    <definedName name="al_ppic" localSheetId="0">#REF!</definedName>
    <definedName name="al_ppic">#REF!</definedName>
    <definedName name="al_qa" localSheetId="0">#REF!</definedName>
    <definedName name="al_qa">#REF!</definedName>
    <definedName name="al_QC" localSheetId="0">#REF!</definedName>
    <definedName name="al_QC">#REF!</definedName>
    <definedName name="al_sporting1" localSheetId="0">#REF!</definedName>
    <definedName name="al_sporting1">#REF!</definedName>
    <definedName name="al_sprpat" localSheetId="0">#REF!</definedName>
    <definedName name="al_sprpat" localSheetId="1">#REF!</definedName>
    <definedName name="al_sprpat">#REF!</definedName>
    <definedName name="al_sprting" localSheetId="0">#REF!</definedName>
    <definedName name="al_sprting">#REF!</definedName>
    <definedName name="AL_TMBRK" localSheetId="0">#REF!</definedName>
    <definedName name="AL_TMBRK" localSheetId="1">#REF!</definedName>
    <definedName name="AL_TMBRK">#REF!</definedName>
    <definedName name="AL_WHRM" localSheetId="0">#REF!</definedName>
    <definedName name="AL_WHRM">#REF!</definedName>
    <definedName name="Alamat">"$#REF!.#REF!#REF!"</definedName>
    <definedName name="Alamat_3">"$#REF!.#REF!#REF!"</definedName>
    <definedName name="alc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c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c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c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DI" localSheetId="0">#REF!</definedName>
    <definedName name="ALDI" localSheetId="1">#REF!</definedName>
    <definedName name="ALDI">#REF!</definedName>
    <definedName name="ALEXANDER" localSheetId="0">#REF!</definedName>
    <definedName name="ALEXANDER">#REF!</definedName>
    <definedName name="ALI" localSheetId="0">{"'Feb 99'!$A$1:$G$30"}</definedName>
    <definedName name="ALI" localSheetId="1">{"'Feb 99'!$A$1:$G$30"}</definedName>
    <definedName name="ALI" localSheetId="7">{"'Feb 99'!$A$1:$G$30"}</definedName>
    <definedName name="ALI">{"'Feb 99'!$A$1:$G$30"}</definedName>
    <definedName name="All" localSheetId="0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All" localSheetId="1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All" localSheetId="7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All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All_Item" localSheetId="0">#REF!</definedName>
    <definedName name="All_Item" localSheetId="1">#REF!</definedName>
    <definedName name="All_Item">#REF!</definedName>
    <definedName name="all_ppic" localSheetId="0">#REF!</definedName>
    <definedName name="all_ppic">#REF!</definedName>
    <definedName name="allexpat20050">"$#REF!.#REF!#REF!"</definedName>
    <definedName name="allexpat20050_3">"$#REF!.#REF!#REF!"</definedName>
    <definedName name="allinkind20020">"$#REF!.#REF!#REF!"</definedName>
    <definedName name="allinkind20020_3">"$#REF!.#REF!#REF!"</definedName>
    <definedName name="Allinkind21020">"$#REF!.#REF!#REF!"</definedName>
    <definedName name="Allinkind21020_3">"$#REF!.#REF!#REF!"</definedName>
    <definedName name="AllNet" localSheetId="0">#REF!</definedName>
    <definedName name="AllNet" localSheetId="1">#REF!</definedName>
    <definedName name="AllNet">#REF!</definedName>
    <definedName name="alloc_ga" localSheetId="0">#REF!</definedName>
    <definedName name="alloc_ga">#REF!</definedName>
    <definedName name="alloc_sls" localSheetId="0">#REF!</definedName>
    <definedName name="alloc_sls">#REF!</definedName>
    <definedName name="aloc_it" localSheetId="0">#REF!</definedName>
    <definedName name="aloc_it">#REF!</definedName>
    <definedName name="ALOFFICE" localSheetId="0">#REF!</definedName>
    <definedName name="ALOFFICE">#REF!</definedName>
    <definedName name="ALPIN" localSheetId="0">#REF!</definedName>
    <definedName name="ALPIN" localSheetId="1">#REF!</definedName>
    <definedName name="ALPIN">#REF!</definedName>
    <definedName name="ALPJYOU" localSheetId="0">#REF!</definedName>
    <definedName name="ALPJYOU" localSheetId="1">#REF!</definedName>
    <definedName name="ALPJYOU">#REF!</definedName>
    <definedName name="ALPTOI" localSheetId="0">#REF!</definedName>
    <definedName name="ALPTOI" localSheetId="1">#REF!</definedName>
    <definedName name="ALPTOI">#REF!</definedName>
    <definedName name="already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ready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ready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ready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lvin" localSheetId="0">#REF!</definedName>
    <definedName name="alvin" localSheetId="1">#REF!</definedName>
    <definedName name="alvin">#REF!</definedName>
    <definedName name="AM" localSheetId="0">#REF!</definedName>
    <definedName name="AM">#REF!</definedName>
    <definedName name="AM_" localSheetId="0">#REF!</definedName>
    <definedName name="AM_">#REF!</definedName>
    <definedName name="AME">"#N/A"</definedName>
    <definedName name="AME_CBII" localSheetId="0">{#N/A,#N/A,TRUE,"Old - New P&amp;L";#N/A,#N/A,TRUE,"EBIT MMO - Total";#N/A,#N/A,TRUE,"MMO NE, CEE, ASIA, CAR";#N/A,#N/A,TRUE,"MMO LAT, MEA, AFR";#N/A,#N/A,TRUE,"NP growth";#N/A,#N/A,TRUE,"ER impact"}</definedName>
    <definedName name="AME_CBII" localSheetId="1">{#N/A,#N/A,TRUE,"Old - New P&amp;L";#N/A,#N/A,TRUE,"EBIT MMO - Total";#N/A,#N/A,TRUE,"MMO NE, CEE, ASIA, CAR";#N/A,#N/A,TRUE,"MMO LAT, MEA, AFR";#N/A,#N/A,TRUE,"NP growth";#N/A,#N/A,TRUE,"ER impact"}</definedName>
    <definedName name="AME_CBII" localSheetId="7">{#N/A,#N/A,TRUE,"Old - New P&amp;L";#N/A,#N/A,TRUE,"EBIT MMO - Total";#N/A,#N/A,TRUE,"MMO NE, CEE, ASIA, CAR";#N/A,#N/A,TRUE,"MMO LAT, MEA, AFR";#N/A,#N/A,TRUE,"NP growth";#N/A,#N/A,TRUE,"ER impact"}</definedName>
    <definedName name="AME_CBII">{#N/A,#N/A,TRUE,"Old - New P&amp;L";#N/A,#N/A,TRUE,"EBIT MMO - Total";#N/A,#N/A,TRUE,"MMO NE, CEE, ASIA, CAR";#N/A,#N/A,TRUE,"MMO LAT, MEA, AFR";#N/A,#N/A,TRUE,"NP growth";#N/A,#N/A,TRUE,"ER impact"}</definedName>
    <definedName name="AMENWC">"#N/A"</definedName>
    <definedName name="American_Express_Bank">"$#REF!.#REF!#REF!"</definedName>
    <definedName name="American_Express_Bank_3">"$#REF!.#REF!#REF!"</definedName>
    <definedName name="Amount">"#N/A"</definedName>
    <definedName name="Amount_AC_09">#REF!</definedName>
    <definedName name="Amount_AC_10" localSheetId="0">#REF!</definedName>
    <definedName name="Amount_AC_10" localSheetId="1">#REF!</definedName>
    <definedName name="Amount_AC_10">#REF!</definedName>
    <definedName name="AMOUNT_TARG" localSheetId="0">#REF!</definedName>
    <definedName name="AMOUNT_TARG">#REF!</definedName>
    <definedName name="Amount1">"#N/A"</definedName>
    <definedName name="Amount2">"#N/A"</definedName>
    <definedName name="Ampang_Point">"#N/A"</definedName>
    <definedName name="Amperjuni" localSheetId="0">#REF!</definedName>
    <definedName name="Amperjuni" localSheetId="1">#REF!</definedName>
    <definedName name="Amperjuni">#REF!</definedName>
    <definedName name="ampm" localSheetId="0">#REF!</definedName>
    <definedName name="ampm">#REF!</definedName>
    <definedName name="anak" localSheetId="0">#REF!</definedName>
    <definedName name="anak">#REF!</definedName>
    <definedName name="ANALISA" localSheetId="0">#REF!</definedName>
    <definedName name="ANALISA" localSheetId="1">#REF!</definedName>
    <definedName name="ANALISA">#REF!</definedName>
    <definedName name="analisis" localSheetId="0">#REF!</definedName>
    <definedName name="analisis" localSheetId="1">#REF!</definedName>
    <definedName name="analisis">#REF!</definedName>
    <definedName name="ANDI" localSheetId="0">#REF!</definedName>
    <definedName name="ANDI" localSheetId="1">#REF!</definedName>
    <definedName name="ANDI">#REF!</definedName>
    <definedName name="ANHNHAT" localSheetId="0">#REF!</definedName>
    <definedName name="ANHNHAT">#REF!</definedName>
    <definedName name="ANIMATION_MUST_START" localSheetId="0">#REF!</definedName>
    <definedName name="ANIMATION_MUST_START">#REF!</definedName>
    <definedName name="anpha" localSheetId="0">#REF!</definedName>
    <definedName name="anpha">#REF!</definedName>
    <definedName name="anphong" localSheetId="0">{"'Sheet1'!$L$16"}</definedName>
    <definedName name="anphong" localSheetId="1">{"'Sheet1'!$L$16"}</definedName>
    <definedName name="anphong" localSheetId="7">{"'Sheet1'!$L$16"}</definedName>
    <definedName name="anphong">{"'Sheet1'!$L$16"}</definedName>
    <definedName name="anscount" hidden="1">1</definedName>
    <definedName name="answer" localSheetId="0">#REF!</definedName>
    <definedName name="answer" localSheetId="1">#REF!</definedName>
    <definedName name="answer">#REF!</definedName>
    <definedName name="Antarabangsa">"#N/A"</definedName>
    <definedName name="AntDescription" localSheetId="0">#REF!</definedName>
    <definedName name="AntDescription" localSheetId="1">#REF!</definedName>
    <definedName name="AntDescription">#REF!</definedName>
    <definedName name="AntEricssonProduct" localSheetId="0">#REF!</definedName>
    <definedName name="AntEricssonProduct">#REF!</definedName>
    <definedName name="Antoan" localSheetId="0">{"'Sheet1'!$L$16"}</definedName>
    <definedName name="Antoan" localSheetId="1">{"'Sheet1'!$L$16"}</definedName>
    <definedName name="Antoan" localSheetId="7">{"'Sheet1'!$L$16"}</definedName>
    <definedName name="Antoan">{"'Sheet1'!$L$16"}</definedName>
    <definedName name="AO" localSheetId="0">#REF!</definedName>
    <definedName name="AO">#REF!</definedName>
    <definedName name="AOFICE" localSheetId="0">#REF!</definedName>
    <definedName name="AOFICE">#REF!</definedName>
    <definedName name="aoko" localSheetId="0">#REF!</definedName>
    <definedName name="aoko" localSheetId="1">#REF!</definedName>
    <definedName name="aoko">#REF!</definedName>
    <definedName name="äöüp" localSheetId="0">{"TAG1AGMS",#N/A,FALSE,"TAG 1A"}</definedName>
    <definedName name="äöüp" localSheetId="1">{"TAG1AGMS",#N/A,FALSE,"TAG 1A"}</definedName>
    <definedName name="äöüp" localSheetId="7">{"TAG1AGMS",#N/A,FALSE,"TAG 1A"}</definedName>
    <definedName name="äöüp">{"TAG1AGMS",#N/A,FALSE,"TAG 1A"}</definedName>
    <definedName name="AP" localSheetId="0">#REF!</definedName>
    <definedName name="AP" localSheetId="1">#REF!</definedName>
    <definedName name="AP">#REF!</definedName>
    <definedName name="AP_2">#N/A</definedName>
    <definedName name="AP_CBII" localSheetId="0">{#N/A,#N/A,TRUE,"Old - New P&amp;L";#N/A,#N/A,TRUE,"EBIT MMO - Total";#N/A,#N/A,TRUE,"MMO NE, CEE, ASIA, CAR";#N/A,#N/A,TRUE,"MMO LAT, MEA, AFR";#N/A,#N/A,TRUE,"NP growth";#N/A,#N/A,TRUE,"ER impact"}</definedName>
    <definedName name="AP_CBII" localSheetId="1">{#N/A,#N/A,TRUE,"Old - New P&amp;L";#N/A,#N/A,TRUE,"EBIT MMO - Total";#N/A,#N/A,TRUE,"MMO NE, CEE, ASIA, CAR";#N/A,#N/A,TRUE,"MMO LAT, MEA, AFR";#N/A,#N/A,TRUE,"NP growth";#N/A,#N/A,TRUE,"ER impact"}</definedName>
    <definedName name="AP_CBII" localSheetId="7">{#N/A,#N/A,TRUE,"Old - New P&amp;L";#N/A,#N/A,TRUE,"EBIT MMO - Total";#N/A,#N/A,TRUE,"MMO NE, CEE, ASIA, CAR";#N/A,#N/A,TRUE,"MMO LAT, MEA, AFR";#N/A,#N/A,TRUE,"NP growth";#N/A,#N/A,TRUE,"ER impact"}</definedName>
    <definedName name="AP_CBII">{#N/A,#N/A,TRUE,"Old - New P&amp;L";#N/A,#N/A,TRUE,"EBIT MMO - Total";#N/A,#N/A,TRUE,"MMO NE, CEE, ASIA, CAR";#N/A,#N/A,TRUE,"MMO LAT, MEA, AFR";#N/A,#N/A,TRUE,"NP growth";#N/A,#N/A,TRUE,"ER impact"}</definedName>
    <definedName name="apap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ap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M" localSheetId="0">#REF!</definedName>
    <definedName name="APM" localSheetId="1">#REF!</definedName>
    <definedName name="APM">#REF!</definedName>
    <definedName name="APM_" localSheetId="0">#REF!</definedName>
    <definedName name="APM_" localSheetId="1">#REF!</definedName>
    <definedName name="APM_">#REF!</definedName>
    <definedName name="apml" localSheetId="0">#REF!</definedName>
    <definedName name="apml" localSheetId="1">#REF!</definedName>
    <definedName name="apml">#REF!</definedName>
    <definedName name="Appendix" localSheetId="0">#REF!</definedName>
    <definedName name="Appendix">#REF!</definedName>
    <definedName name="APPENDIX_P" localSheetId="0">#REF!</definedName>
    <definedName name="APPENDIX_P" localSheetId="1">#REF!</definedName>
    <definedName name="APPENDIX_P">#REF!</definedName>
    <definedName name="appendix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1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9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9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9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29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34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ppendix34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ppendix34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ppendix34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ppendix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endix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lication">#REF!</definedName>
    <definedName name="AppRoad" localSheetId="0">#REF!</definedName>
    <definedName name="AppRoad" localSheetId="1">#REF!</definedName>
    <definedName name="AppRoad">#REF!</definedName>
    <definedName name="APPSUSERNAME1">"#N/A"</definedName>
    <definedName name="Apr" localSheetId="0">#REF!</definedName>
    <definedName name="Apr" localSheetId="1">#REF!</definedName>
    <definedName name="apr">#REF!</definedName>
    <definedName name="Apr.01" localSheetId="0">#REF!</definedName>
    <definedName name="Apr.01">#REF!</definedName>
    <definedName name="Apr.02" localSheetId="0">#REF!</definedName>
    <definedName name="Apr.02">#REF!</definedName>
    <definedName name="Apr.03" localSheetId="0">#REF!</definedName>
    <definedName name="Apr.03">#REF!</definedName>
    <definedName name="Apr.04" localSheetId="0">#REF!</definedName>
    <definedName name="Apr.04">#REF!</definedName>
    <definedName name="Apr.05" localSheetId="0">#REF!</definedName>
    <definedName name="Apr.05">#REF!</definedName>
    <definedName name="Apr.06" localSheetId="0">#REF!</definedName>
    <definedName name="Apr.06">#REF!</definedName>
    <definedName name="Apr.07" localSheetId="0">#REF!</definedName>
    <definedName name="Apr.07">#REF!</definedName>
    <definedName name="Apr.08" localSheetId="0">#REF!</definedName>
    <definedName name="Apr.08">#REF!</definedName>
    <definedName name="Apr.09" localSheetId="0">#REF!</definedName>
    <definedName name="Apr.09">#REF!</definedName>
    <definedName name="Apr.1" localSheetId="0">#REF!</definedName>
    <definedName name="Apr.1">#REF!</definedName>
    <definedName name="Apr.11" localSheetId="0">#REF!,#REF!</definedName>
    <definedName name="Apr.11" localSheetId="1">#REF!,#REF!</definedName>
    <definedName name="Apr.11">#REF!,#REF!</definedName>
    <definedName name="Apr.12" localSheetId="0">#REF!,#REF!,#REF!</definedName>
    <definedName name="Apr.12" localSheetId="1">#REF!,#REF!,#REF!</definedName>
    <definedName name="Apr.12">#REF!,#REF!,#REF!</definedName>
    <definedName name="Apr.13" localSheetId="0">#REF!,#REF!,#REF!</definedName>
    <definedName name="Apr.13">#REF!,#REF!,#REF!</definedName>
    <definedName name="Apr.14" localSheetId="0">#REF!,#REF!,#REF!</definedName>
    <definedName name="Apr.14">#REF!,#REF!,#REF!</definedName>
    <definedName name="Apr.15" localSheetId="0">#REF!</definedName>
    <definedName name="Apr.15" localSheetId="1">#REF!</definedName>
    <definedName name="Apr.15">#REF!</definedName>
    <definedName name="Apr.2" localSheetId="0">#REF!</definedName>
    <definedName name="Apr.2">#REF!</definedName>
    <definedName name="Apr.3" localSheetId="0">#REF!</definedName>
    <definedName name="Apr.3">#REF!</definedName>
    <definedName name="Apr.4" localSheetId="0">#REF!,#REF!,#REF!,#REF!</definedName>
    <definedName name="Apr.4" localSheetId="1">#REF!,#REF!,#REF!,#REF!</definedName>
    <definedName name="Apr.4">#REF!,#REF!,#REF!,#REF!</definedName>
    <definedName name="Apr.5" localSheetId="0">#REF!,#REF!,#REF!</definedName>
    <definedName name="Apr.5" localSheetId="1">#REF!,#REF!,#REF!</definedName>
    <definedName name="Apr.5">#REF!,#REF!,#REF!</definedName>
    <definedName name="Apr.6" localSheetId="0">#REF!,#REF!,#REF!,#REF!</definedName>
    <definedName name="Apr.6" localSheetId="1">#REF!,#REF!,#REF!,#REF!</definedName>
    <definedName name="Apr.6">#REF!,#REF!,#REF!,#REF!</definedName>
    <definedName name="Apr.7" localSheetId="0">#REF!,#REF!,#REF!,#REF!,#REF!,#REF!,#REF!,#REF!,#REF!,#REF!,#REF!,#REF!,#REF!,#REF!,#REF!</definedName>
    <definedName name="Apr.7" localSheetId="1">#REF!,#REF!,#REF!,#REF!,#REF!,#REF!,#REF!,#REF!,#REF!,#REF!,#REF!,#REF!,#REF!,#REF!,#REF!</definedName>
    <definedName name="Apr.7">#REF!,#REF!,#REF!,#REF!,#REF!,#REF!,#REF!,#REF!,#REF!,#REF!,#REF!,#REF!,#REF!,#REF!,#REF!</definedName>
    <definedName name="Apr.8" localSheetId="0">#REF!,#REF!,#REF!,#REF!</definedName>
    <definedName name="Apr.8" localSheetId="1">#REF!,#REF!,#REF!,#REF!</definedName>
    <definedName name="Apr.8">#REF!,#REF!,#REF!,#REF!</definedName>
    <definedName name="Apr.9" localSheetId="0">#REF!,#REF!</definedName>
    <definedName name="Apr.9" localSheetId="1">#REF!,#REF!</definedName>
    <definedName name="Apr.9">#REF!,#REF!</definedName>
    <definedName name="Apr_10" localSheetId="0">#REF!</definedName>
    <definedName name="Apr_10" localSheetId="1">#REF!</definedName>
    <definedName name="Apr_10">#REF!</definedName>
    <definedName name="APRAISAL" localSheetId="0">#REF!</definedName>
    <definedName name="APRAISAL" localSheetId="1">#REF!</definedName>
    <definedName name="APRAISAL">#REF!</definedName>
    <definedName name="APRAISAL09" localSheetId="0">#REF!</definedName>
    <definedName name="APRAISAL09" localSheetId="1">#REF!</definedName>
    <definedName name="APRAISAL09">#REF!</definedName>
    <definedName name="APRDN" localSheetId="0">{"'Sheet1'!$L$16"}</definedName>
    <definedName name="APRDN" localSheetId="1">{"'Sheet1'!$L$16"}</definedName>
    <definedName name="APRDN" localSheetId="7">{"'Sheet1'!$L$16"}</definedName>
    <definedName name="APRDN">{"'Sheet1'!$L$16"}</definedName>
    <definedName name="april" localSheetId="0">#REF!</definedName>
    <definedName name="april" localSheetId="1">#REF!</definedName>
    <definedName name="april">#REF!</definedName>
    <definedName name="april_10" localSheetId="0">#REF!</definedName>
    <definedName name="april_10" localSheetId="1">#REF!</definedName>
    <definedName name="april_10">#REF!</definedName>
    <definedName name="april_6">"$#REF!.$B$30:$N$40"</definedName>
    <definedName name="april_8" localSheetId="0">#REF!</definedName>
    <definedName name="april_8" localSheetId="1">#REF!</definedName>
    <definedName name="april_8">#REF!</definedName>
    <definedName name="APRO" localSheetId="0">#REF!</definedName>
    <definedName name="APRO">#REF!</definedName>
    <definedName name="APRO_10" localSheetId="0">#REF!</definedName>
    <definedName name="APRO_10" localSheetId="1">#REF!</definedName>
    <definedName name="APRO_10">#REF!</definedName>
    <definedName name="APRR" localSheetId="0">#REF!</definedName>
    <definedName name="APRR" localSheetId="1">#REF!</definedName>
    <definedName name="APRR">#REF!</definedName>
    <definedName name="APRR_10" localSheetId="0">#REF!</definedName>
    <definedName name="APRR_10" localSheetId="1">#REF!</definedName>
    <definedName name="APRR_10">#REF!</definedName>
    <definedName name="AprSum" localSheetId="0">#REF!</definedName>
    <definedName name="AprSum" localSheetId="1">#REF!</definedName>
    <definedName name="AprSum">#REF!</definedName>
    <definedName name="APsummary">#N/A</definedName>
    <definedName name="aq" localSheetId="0">{#N/A,#N/A,FALSE,"Sensitivity"}</definedName>
    <definedName name="aq" localSheetId="1">{#N/A,#N/A,FALSE,"Sensitivity"}</definedName>
    <definedName name="aq" localSheetId="7">{#N/A,#N/A,FALSE,"Sensitivity"}</definedName>
    <definedName name="aq">{#N/A,#N/A,FALSE,"Sensitivity"}</definedName>
    <definedName name="aqaa">#REF!</definedName>
    <definedName name="AQMIN1" localSheetId="0">#REF!</definedName>
    <definedName name="AQMIN1" localSheetId="1">#REF!</definedName>
    <definedName name="AQMIN1">#REF!</definedName>
    <definedName name="AQMIN2" localSheetId="0">#REF!</definedName>
    <definedName name="AQMIN2">#REF!</definedName>
    <definedName name="aqua" localSheetId="0">#REF!</definedName>
    <definedName name="aqua" localSheetId="1">#REF!</definedName>
    <definedName name="aqua">#REF!</definedName>
    <definedName name="AR_1">"$#REF!.#REF!#REF!"</definedName>
    <definedName name="AR_1_3">"$#REF!.#REF!#REF!"</definedName>
    <definedName name="AR_2">"$#REF!.#REF!#REF!"</definedName>
    <definedName name="AR_2_3">"$#REF!.#REF!#REF!"</definedName>
    <definedName name="ARA_Threshold" localSheetId="0">#REF!</definedName>
    <definedName name="ARA_Threshold" localSheetId="1">#REF!</definedName>
    <definedName name="ARA_Threshold">#REF!</definedName>
    <definedName name="Area" localSheetId="0">#REF!</definedName>
    <definedName name="Area">#REF!</definedName>
    <definedName name="Area1" localSheetId="0">#REF!</definedName>
    <definedName name="Area1" localSheetId="1">#REF!</definedName>
    <definedName name="Area1">#REF!</definedName>
    <definedName name="AREA1010" localSheetId="0">#REF!</definedName>
    <definedName name="AREA1010" localSheetId="1">#REF!</definedName>
    <definedName name="AREA1010">#REF!</definedName>
    <definedName name="AREA1128" localSheetId="0">#REF!</definedName>
    <definedName name="AREA1128" localSheetId="1">#REF!</definedName>
    <definedName name="AREA1128">#REF!</definedName>
    <definedName name="AREA1321" localSheetId="0">#REF!</definedName>
    <definedName name="AREA1321">#REF!</definedName>
    <definedName name="AREA1538" localSheetId="0">#REF!</definedName>
    <definedName name="AREA1538">#REF!</definedName>
    <definedName name="AREA1613" localSheetId="0">#REF!</definedName>
    <definedName name="AREA1613">#REF!</definedName>
    <definedName name="AREA1658" localSheetId="0">#REF!</definedName>
    <definedName name="AREA1658">#REF!</definedName>
    <definedName name="AREA1794" localSheetId="0">#REF!</definedName>
    <definedName name="AREA1794">#REF!</definedName>
    <definedName name="AREA1983" localSheetId="0">#REF!</definedName>
    <definedName name="AREA1983">#REF!</definedName>
    <definedName name="AREA2023" localSheetId="0">#REF!</definedName>
    <definedName name="AREA2023">#REF!</definedName>
    <definedName name="AREA2066" localSheetId="0">#REF!</definedName>
    <definedName name="AREA2066">#REF!</definedName>
    <definedName name="AREA2174" localSheetId="0">#REF!</definedName>
    <definedName name="AREA2174">#REF!</definedName>
    <definedName name="AREA2693" localSheetId="0">#REF!</definedName>
    <definedName name="AREA2693">#REF!</definedName>
    <definedName name="AREA3282" localSheetId="0">#REF!</definedName>
    <definedName name="AREA3282">#REF!</definedName>
    <definedName name="AREA3287" localSheetId="0">#REF!</definedName>
    <definedName name="AREA3287">#REF!</definedName>
    <definedName name="AREA4135" localSheetId="0">#REF!</definedName>
    <definedName name="AREA4135">#REF!</definedName>
    <definedName name="AREA4625" localSheetId="0">#REF!</definedName>
    <definedName name="AREA4625">#REF!</definedName>
    <definedName name="AREA4626" localSheetId="0">#REF!</definedName>
    <definedName name="AREA4626">#REF!</definedName>
    <definedName name="AREA4685" localSheetId="0">#REF!</definedName>
    <definedName name="AREA4685">#REF!</definedName>
    <definedName name="AREA501" localSheetId="0">#REF!</definedName>
    <definedName name="AREA501">#REF!</definedName>
    <definedName name="AREA5138" localSheetId="0">#REF!</definedName>
    <definedName name="AREA5138">#REF!</definedName>
    <definedName name="AREA5615" localSheetId="0">#REF!</definedName>
    <definedName name="AREA5615">#REF!</definedName>
    <definedName name="AREA5740" localSheetId="0">#REF!</definedName>
    <definedName name="AREA5740">#REF!</definedName>
    <definedName name="AREA5941" localSheetId="0">#REF!</definedName>
    <definedName name="AREA5941">#REF!</definedName>
    <definedName name="AREA6034" localSheetId="0">#REF!</definedName>
    <definedName name="AREA6034">#REF!</definedName>
    <definedName name="AREA971" localSheetId="0">#REF!</definedName>
    <definedName name="AREA971">#REF!</definedName>
    <definedName name="AREANWC">"#N/A"</definedName>
    <definedName name="Arial" localSheetId="0">#REF!</definedName>
    <definedName name="Arial" localSheetId="1">#REF!</definedName>
    <definedName name="Arial">#REF!</definedName>
    <definedName name="Arial_12" localSheetId="0">#REF!</definedName>
    <definedName name="Arial_12">#REF!</definedName>
    <definedName name="Arial_17" localSheetId="0">#REF!</definedName>
    <definedName name="Arial_17">#REF!</definedName>
    <definedName name="Arial_17_1">#N/A</definedName>
    <definedName name="Arial_17_1_1">NA()</definedName>
    <definedName name="Arial_17_1_6">NA()</definedName>
    <definedName name="Arial_17_10" localSheetId="0">#REF!</definedName>
    <definedName name="Arial_17_10" localSheetId="1">#REF!</definedName>
    <definedName name="Arial_17_10">#REF!</definedName>
    <definedName name="Arial_17_12" localSheetId="0">#REF!</definedName>
    <definedName name="Arial_17_12">#REF!</definedName>
    <definedName name="Arial_17_17" localSheetId="0">#REF!</definedName>
    <definedName name="Arial_17_17">#REF!</definedName>
    <definedName name="Arial_17_17_10" localSheetId="0">#REF!</definedName>
    <definedName name="Arial_17_17_10">#REF!</definedName>
    <definedName name="Arial_17_17_2" localSheetId="0">#REF!</definedName>
    <definedName name="Arial_17_17_2">#REF!</definedName>
    <definedName name="Arial_17_17_4" localSheetId="0">#REF!</definedName>
    <definedName name="Arial_17_17_4">#REF!</definedName>
    <definedName name="Arial_17_17_6" localSheetId="0">#REF!</definedName>
    <definedName name="Arial_17_17_6">#REF!</definedName>
    <definedName name="Arial_17_17_7" localSheetId="0">#REF!</definedName>
    <definedName name="Arial_17_17_7">#REF!</definedName>
    <definedName name="Arial_17_17_8" localSheetId="0">#REF!</definedName>
    <definedName name="Arial_17_17_8">#REF!</definedName>
    <definedName name="Arial_17_17_9" localSheetId="0">#REF!</definedName>
    <definedName name="Arial_17_17_9">#REF!</definedName>
    <definedName name="Arial_17_2" localSheetId="0">#REF!</definedName>
    <definedName name="Arial_17_2">#REF!</definedName>
    <definedName name="Arial_17_4">NA()</definedName>
    <definedName name="Arial_17_6">#N/A</definedName>
    <definedName name="Arial_17_6_6">NA()</definedName>
    <definedName name="Arial_17_7">#N/A</definedName>
    <definedName name="Arial_17_7_6">NA()</definedName>
    <definedName name="Arial_17_8">NA()</definedName>
    <definedName name="Arial_17_9" localSheetId="0">#REF!</definedName>
    <definedName name="Arial_17_9" localSheetId="1">#REF!</definedName>
    <definedName name="Arial_17_9">#REF!</definedName>
    <definedName name="Arial_18">#N/A</definedName>
    <definedName name="Arial_18_12" localSheetId="0">#REF!</definedName>
    <definedName name="Arial_18_12" localSheetId="1">#REF!</definedName>
    <definedName name="Arial_18_12">#REF!</definedName>
    <definedName name="Arial_18_17" localSheetId="0">#REF!</definedName>
    <definedName name="Arial_18_17">#REF!</definedName>
    <definedName name="Arial_18_17_10" localSheetId="0">#REF!</definedName>
    <definedName name="Arial_18_17_10">#REF!</definedName>
    <definedName name="Arial_18_17_2" localSheetId="0">#REF!</definedName>
    <definedName name="Arial_18_17_2">#REF!</definedName>
    <definedName name="Arial_18_17_4" localSheetId="0">#REF!</definedName>
    <definedName name="Arial_18_17_4">#REF!</definedName>
    <definedName name="Arial_18_17_6" localSheetId="0">#REF!</definedName>
    <definedName name="Arial_18_17_6">#REF!</definedName>
    <definedName name="Arial_18_17_7" localSheetId="0">#REF!</definedName>
    <definedName name="Arial_18_17_7">#REF!</definedName>
    <definedName name="Arial_18_17_8" localSheetId="0">#REF!</definedName>
    <definedName name="Arial_18_17_8">#REF!</definedName>
    <definedName name="Arial_18_17_9" localSheetId="0">#REF!</definedName>
    <definedName name="Arial_18_17_9">#REF!</definedName>
    <definedName name="Arial_18_4">NA()</definedName>
    <definedName name="Arial_18_6">#N/A</definedName>
    <definedName name="Arial_18_6_6">NA()</definedName>
    <definedName name="Arial_18_7">#N/A</definedName>
    <definedName name="Arial_18_7_6">NA()</definedName>
    <definedName name="Arial_18_8">NA()</definedName>
    <definedName name="Arial_19">#N/A</definedName>
    <definedName name="Arial_19_12" localSheetId="0">#REF!</definedName>
    <definedName name="Arial_19_12" localSheetId="1">#REF!</definedName>
    <definedName name="Arial_19_12">#REF!</definedName>
    <definedName name="Arial_19_17" localSheetId="0">#REF!</definedName>
    <definedName name="Arial_19_17">#REF!</definedName>
    <definedName name="Arial_19_17_10" localSheetId="0">#REF!</definedName>
    <definedName name="Arial_19_17_10">#REF!</definedName>
    <definedName name="Arial_19_17_2" localSheetId="0">#REF!</definedName>
    <definedName name="Arial_19_17_2">#REF!</definedName>
    <definedName name="Arial_19_17_4" localSheetId="0">#REF!</definedName>
    <definedName name="Arial_19_17_4">#REF!</definedName>
    <definedName name="Arial_19_17_6" localSheetId="0">#REF!</definedName>
    <definedName name="Arial_19_17_6">#REF!</definedName>
    <definedName name="Arial_19_17_7" localSheetId="0">#REF!</definedName>
    <definedName name="Arial_19_17_7">#REF!</definedName>
    <definedName name="Arial_19_17_8" localSheetId="0">#REF!</definedName>
    <definedName name="Arial_19_17_8">#REF!</definedName>
    <definedName name="Arial_19_17_9" localSheetId="0">#REF!</definedName>
    <definedName name="Arial_19_17_9">#REF!</definedName>
    <definedName name="Arial_19_4">NA()</definedName>
    <definedName name="Arial_19_6">#N/A</definedName>
    <definedName name="Arial_19_6_6">NA()</definedName>
    <definedName name="Arial_19_7">#N/A</definedName>
    <definedName name="Arial_19_7_6">NA()</definedName>
    <definedName name="Arial_19_8">NA()</definedName>
    <definedName name="Arial_20">#N/A</definedName>
    <definedName name="Arial_20_12" localSheetId="0">#REF!</definedName>
    <definedName name="Arial_20_12" localSheetId="1">#REF!</definedName>
    <definedName name="Arial_20_12">#REF!</definedName>
    <definedName name="Arial_20_17" localSheetId="0">#REF!</definedName>
    <definedName name="Arial_20_17">#REF!</definedName>
    <definedName name="Arial_20_17_10" localSheetId="0">#REF!</definedName>
    <definedName name="Arial_20_17_10">#REF!</definedName>
    <definedName name="Arial_20_17_2" localSheetId="0">#REF!</definedName>
    <definedName name="Arial_20_17_2">#REF!</definedName>
    <definedName name="Arial_20_17_4" localSheetId="0">#REF!</definedName>
    <definedName name="Arial_20_17_4">#REF!</definedName>
    <definedName name="Arial_20_17_6" localSheetId="0">#REF!</definedName>
    <definedName name="Arial_20_17_6">#REF!</definedName>
    <definedName name="Arial_20_17_7" localSheetId="0">#REF!</definedName>
    <definedName name="Arial_20_17_7">#REF!</definedName>
    <definedName name="Arial_20_17_8" localSheetId="0">#REF!</definedName>
    <definedName name="Arial_20_17_8">#REF!</definedName>
    <definedName name="Arial_20_17_9" localSheetId="0">#REF!</definedName>
    <definedName name="Arial_20_17_9">#REF!</definedName>
    <definedName name="Arial_20_4">NA()</definedName>
    <definedName name="Arial_20_6">#N/A</definedName>
    <definedName name="Arial_20_6_6">NA()</definedName>
    <definedName name="Arial_20_7">#N/A</definedName>
    <definedName name="Arial_20_7_6">NA()</definedName>
    <definedName name="Arial_20_8">NA()</definedName>
    <definedName name="Arial_21">#N/A</definedName>
    <definedName name="Arial_21_12" localSheetId="0">#REF!</definedName>
    <definedName name="Arial_21_12" localSheetId="1">#REF!</definedName>
    <definedName name="Arial_21_12">#REF!</definedName>
    <definedName name="Arial_21_17" localSheetId="0">#REF!</definedName>
    <definedName name="Arial_21_17">#REF!</definedName>
    <definedName name="Arial_21_17_10" localSheetId="0">#REF!</definedName>
    <definedName name="Arial_21_17_10">#REF!</definedName>
    <definedName name="Arial_21_17_2" localSheetId="0">#REF!</definedName>
    <definedName name="Arial_21_17_2">#REF!</definedName>
    <definedName name="Arial_21_17_4" localSheetId="0">#REF!</definedName>
    <definedName name="Arial_21_17_4">#REF!</definedName>
    <definedName name="Arial_21_17_6" localSheetId="0">#REF!</definedName>
    <definedName name="Arial_21_17_6">#REF!</definedName>
    <definedName name="Arial_21_17_7" localSheetId="0">#REF!</definedName>
    <definedName name="Arial_21_17_7">#REF!</definedName>
    <definedName name="Arial_21_17_8" localSheetId="0">#REF!</definedName>
    <definedName name="Arial_21_17_8">#REF!</definedName>
    <definedName name="Arial_21_17_9" localSheetId="0">#REF!</definedName>
    <definedName name="Arial_21_17_9">#REF!</definedName>
    <definedName name="Arial_21_4">NA()</definedName>
    <definedName name="Arial_21_6">#N/A</definedName>
    <definedName name="Arial_21_6_6">NA()</definedName>
    <definedName name="Arial_21_7">#N/A</definedName>
    <definedName name="Arial_21_7_6">NA()</definedName>
    <definedName name="Arial_21_8">NA()</definedName>
    <definedName name="Arial_3" localSheetId="0">#REF!</definedName>
    <definedName name="Arial_3" localSheetId="1">#REF!</definedName>
    <definedName name="Arial_3">#REF!</definedName>
    <definedName name="Arial_4">NA()</definedName>
    <definedName name="Arial_6">#N/A</definedName>
    <definedName name="Arial_6_6">NA()</definedName>
    <definedName name="Arial_7">#N/A</definedName>
    <definedName name="Arial_7_6">NA()</definedName>
    <definedName name="Arial_8">NA()</definedName>
    <definedName name="Arial_8_10" localSheetId="0">#REF!</definedName>
    <definedName name="Arial_8_10" localSheetId="1">#REF!</definedName>
    <definedName name="Arial_8_10">#REF!</definedName>
    <definedName name="Arial_9" localSheetId="0">#REF!</definedName>
    <definedName name="Arial_9">#REF!</definedName>
    <definedName name="armada3" localSheetId="0">OFFSET(#REF!,0,0,COUNTA(#REF!),1)</definedName>
    <definedName name="armada3" localSheetId="1">OFFSET(#REF!,0,0,COUNTA(#REF!),1)</definedName>
    <definedName name="armada3">OFFSET(#REF!,0,0,COUNTA(#REF!),1)</definedName>
    <definedName name="armada4" localSheetId="0">OFFSET(#REF!,0,0,COUNTA(#REF!),1)</definedName>
    <definedName name="armada4" localSheetId="1">OFFSET(#REF!,0,0,COUNTA(#REF!),1)</definedName>
    <definedName name="armada4">OFFSET(#REF!,0,0,COUNTA(#REF!),1)</definedName>
    <definedName name="armada5" localSheetId="0">OFFSET(#REF!,0,0,COUNTA(#REF!),1)</definedName>
    <definedName name="armada5" localSheetId="1">OFFSET(#REF!,0,0,COUNTA(#REF!),1)</definedName>
    <definedName name="armada5">OFFSET(#REF!,0,0,COUNTA(#REF!),1)</definedName>
    <definedName name="ARP_Threshold" localSheetId="0">#REF!</definedName>
    <definedName name="ARP_Threshold" localSheetId="1">#REF!</definedName>
    <definedName name="ARP_Threshold">#REF!</definedName>
    <definedName name="arta" localSheetId="0">#REF!</definedName>
    <definedName name="arta" localSheetId="1">#REF!</definedName>
    <definedName name="arta">#REF!</definedName>
    <definedName name="as" localSheetId="0" hidden="1">#REF!</definedName>
    <definedName name="as" hidden="1">#REF!</definedName>
    <definedName name="as_12" localSheetId="0">#REF!</definedName>
    <definedName name="as_12">#REF!</definedName>
    <definedName name="as_17">NA()</definedName>
    <definedName name="as_17_1">#N/A</definedName>
    <definedName name="as_17_1_1">NA()</definedName>
    <definedName name="as_17_1_6">NA()</definedName>
    <definedName name="as_17_10">NA()</definedName>
    <definedName name="as_17_12" localSheetId="0">#REF!</definedName>
    <definedName name="as_17_12" localSheetId="1">#REF!</definedName>
    <definedName name="as_17_12">#REF!</definedName>
    <definedName name="as_17_17" localSheetId="0">#REF!</definedName>
    <definedName name="as_17_17" localSheetId="1">#REF!</definedName>
    <definedName name="as_17_17">#REF!</definedName>
    <definedName name="as_17_17_10" localSheetId="0">#REF!</definedName>
    <definedName name="as_17_17_10" localSheetId="1">#REF!</definedName>
    <definedName name="as_17_17_10">#REF!</definedName>
    <definedName name="as_17_17_2" localSheetId="0">#REF!</definedName>
    <definedName name="as_17_17_2">#REF!</definedName>
    <definedName name="as_17_17_4" localSheetId="0">#REF!</definedName>
    <definedName name="as_17_17_4">#REF!</definedName>
    <definedName name="as_17_17_6" localSheetId="0">#REF!</definedName>
    <definedName name="as_17_17_6">#REF!</definedName>
    <definedName name="as_17_17_7" localSheetId="0">#REF!</definedName>
    <definedName name="as_17_17_7">#REF!</definedName>
    <definedName name="as_17_17_8" localSheetId="0">#REF!</definedName>
    <definedName name="as_17_17_8">#REF!</definedName>
    <definedName name="as_17_17_9" localSheetId="0">#REF!</definedName>
    <definedName name="as_17_17_9">#REF!</definedName>
    <definedName name="as_17_2">NA()</definedName>
    <definedName name="as_17_6">#N/A</definedName>
    <definedName name="as_17_6_6">NA()</definedName>
    <definedName name="as_17_7">#N/A</definedName>
    <definedName name="as_17_7_6">NA()</definedName>
    <definedName name="as_17_8">NA()</definedName>
    <definedName name="as_18">#N/A</definedName>
    <definedName name="as_18_12" localSheetId="0">#REF!</definedName>
    <definedName name="as_18_12" localSheetId="1">#REF!</definedName>
    <definedName name="as_18_12">#REF!</definedName>
    <definedName name="as_18_17" localSheetId="0">#REF!</definedName>
    <definedName name="as_18_17">#REF!</definedName>
    <definedName name="as_18_17_10" localSheetId="0">#REF!</definedName>
    <definedName name="as_18_17_10">#REF!</definedName>
    <definedName name="as_18_17_2" localSheetId="0">#REF!</definedName>
    <definedName name="as_18_17_2">#REF!</definedName>
    <definedName name="as_18_17_4" localSheetId="0">#REF!</definedName>
    <definedName name="as_18_17_4">#REF!</definedName>
    <definedName name="as_18_17_6" localSheetId="0">#REF!</definedName>
    <definedName name="as_18_17_6">#REF!</definedName>
    <definedName name="as_18_17_7" localSheetId="0">#REF!</definedName>
    <definedName name="as_18_17_7">#REF!</definedName>
    <definedName name="as_18_17_8" localSheetId="0">#REF!</definedName>
    <definedName name="as_18_17_8">#REF!</definedName>
    <definedName name="as_18_17_9" localSheetId="0">#REF!</definedName>
    <definedName name="as_18_17_9">#REF!</definedName>
    <definedName name="as_18_4">NA()</definedName>
    <definedName name="as_18_6">#N/A</definedName>
    <definedName name="as_18_6_6">NA()</definedName>
    <definedName name="as_18_7">#N/A</definedName>
    <definedName name="as_18_7_6">NA()</definedName>
    <definedName name="as_18_8">NA()</definedName>
    <definedName name="as_19">#N/A</definedName>
    <definedName name="as_19_12" localSheetId="0">#REF!</definedName>
    <definedName name="as_19_12" localSheetId="1">#REF!</definedName>
    <definedName name="as_19_12">#REF!</definedName>
    <definedName name="as_19_17" localSheetId="0">#REF!</definedName>
    <definedName name="as_19_17">#REF!</definedName>
    <definedName name="as_19_17_10" localSheetId="0">#REF!</definedName>
    <definedName name="as_19_17_10">#REF!</definedName>
    <definedName name="as_19_17_2" localSheetId="0">#REF!</definedName>
    <definedName name="as_19_17_2">#REF!</definedName>
    <definedName name="as_19_17_4" localSheetId="0">#REF!</definedName>
    <definedName name="as_19_17_4">#REF!</definedName>
    <definedName name="as_19_17_6" localSheetId="0">#REF!</definedName>
    <definedName name="as_19_17_6">#REF!</definedName>
    <definedName name="as_19_17_7" localSheetId="0">#REF!</definedName>
    <definedName name="as_19_17_7">#REF!</definedName>
    <definedName name="as_19_17_8" localSheetId="0">#REF!</definedName>
    <definedName name="as_19_17_8">#REF!</definedName>
    <definedName name="as_19_17_9" localSheetId="0">#REF!</definedName>
    <definedName name="as_19_17_9">#REF!</definedName>
    <definedName name="as_19_4">NA()</definedName>
    <definedName name="as_19_6">#N/A</definedName>
    <definedName name="as_19_6_6">NA()</definedName>
    <definedName name="as_19_7">#N/A</definedName>
    <definedName name="as_19_7_6">NA()</definedName>
    <definedName name="as_19_8">NA()</definedName>
    <definedName name="as_20">#N/A</definedName>
    <definedName name="as_20_12" localSheetId="0">#REF!</definedName>
    <definedName name="as_20_12" localSheetId="1">#REF!</definedName>
    <definedName name="as_20_12">#REF!</definedName>
    <definedName name="as_20_17" localSheetId="0">#REF!</definedName>
    <definedName name="as_20_17">#REF!</definedName>
    <definedName name="as_20_17_10" localSheetId="0">#REF!</definedName>
    <definedName name="as_20_17_10">#REF!</definedName>
    <definedName name="as_20_17_2" localSheetId="0">#REF!</definedName>
    <definedName name="as_20_17_2">#REF!</definedName>
    <definedName name="as_20_17_4" localSheetId="0">#REF!</definedName>
    <definedName name="as_20_17_4">#REF!</definedName>
    <definedName name="as_20_17_6" localSheetId="0">#REF!</definedName>
    <definedName name="as_20_17_6">#REF!</definedName>
    <definedName name="as_20_17_7" localSheetId="0">#REF!</definedName>
    <definedName name="as_20_17_7">#REF!</definedName>
    <definedName name="as_20_17_8" localSheetId="0">#REF!</definedName>
    <definedName name="as_20_17_8">#REF!</definedName>
    <definedName name="as_20_17_9" localSheetId="0">#REF!</definedName>
    <definedName name="as_20_17_9">#REF!</definedName>
    <definedName name="as_20_4">NA()</definedName>
    <definedName name="as_20_6">#N/A</definedName>
    <definedName name="as_20_6_6">NA()</definedName>
    <definedName name="as_20_7">#N/A</definedName>
    <definedName name="as_20_7_6">NA()</definedName>
    <definedName name="as_20_8">NA()</definedName>
    <definedName name="as_21">#N/A</definedName>
    <definedName name="as_21_12" localSheetId="0">#REF!</definedName>
    <definedName name="as_21_12" localSheetId="1">#REF!</definedName>
    <definedName name="as_21_12">#REF!</definedName>
    <definedName name="as_21_17" localSheetId="0">#REF!</definedName>
    <definedName name="as_21_17">#REF!</definedName>
    <definedName name="as_21_17_10" localSheetId="0">#REF!</definedName>
    <definedName name="as_21_17_10">#REF!</definedName>
    <definedName name="as_21_17_2" localSheetId="0">#REF!</definedName>
    <definedName name="as_21_17_2">#REF!</definedName>
    <definedName name="as_21_17_4" localSheetId="0">#REF!</definedName>
    <definedName name="as_21_17_4">#REF!</definedName>
    <definedName name="as_21_17_6" localSheetId="0">#REF!</definedName>
    <definedName name="as_21_17_6">#REF!</definedName>
    <definedName name="as_21_17_7" localSheetId="0">#REF!</definedName>
    <definedName name="as_21_17_7">#REF!</definedName>
    <definedName name="as_21_17_8" localSheetId="0">#REF!</definedName>
    <definedName name="as_21_17_8">#REF!</definedName>
    <definedName name="as_21_17_9" localSheetId="0">#REF!</definedName>
    <definedName name="as_21_17_9">#REF!</definedName>
    <definedName name="as_21_4">NA()</definedName>
    <definedName name="as_21_6">#N/A</definedName>
    <definedName name="as_21_6_6">NA()</definedName>
    <definedName name="as_21_7">#N/A</definedName>
    <definedName name="as_21_7_6">NA()</definedName>
    <definedName name="as_21_8">NA()</definedName>
    <definedName name="as_3" localSheetId="0">#REF!</definedName>
    <definedName name="as_3" localSheetId="1">#REF!</definedName>
    <definedName name="as_3">#REF!</definedName>
    <definedName name="as_4">NA()</definedName>
    <definedName name="as_6">#N/A</definedName>
    <definedName name="as_6_6">NA()</definedName>
    <definedName name="as_7">#N/A</definedName>
    <definedName name="as_7_6">NA()</definedName>
    <definedName name="as_8">NA()</definedName>
    <definedName name="as_8_10" localSheetId="0">#REF!</definedName>
    <definedName name="as_8_10" localSheetId="1">#REF!</definedName>
    <definedName name="as_8_10">#REF!</definedName>
    <definedName name="as_9" localSheetId="0">#REF!</definedName>
    <definedName name="as_9">#REF!</definedName>
    <definedName name="AS2DocOpenMode" hidden="1">"AS2DocumentEdit"</definedName>
    <definedName name="AS2HasNoAutoHeaderFooter">" "</definedName>
    <definedName name="AS2LinkLS">#REF!</definedName>
    <definedName name="AS2NamedRange">3</definedName>
    <definedName name="AS2ReportLS">1</definedName>
    <definedName name="AS2StaticLC" localSheetId="0" hidden="1">#REF!</definedName>
    <definedName name="AS2StaticLC" localSheetId="1" hidden="1">#REF!</definedName>
    <definedName name="AS2StaticLC" hidden="1">#REF!</definedName>
    <definedName name="AS2StaticLS" localSheetId="0" hidden="1">#REF!</definedName>
    <definedName name="AS2StaticLS" hidden="1">#REF!</definedName>
    <definedName name="AS2SyncStepLS">0</definedName>
    <definedName name="AS2TickmarkLS" localSheetId="0" hidden="1">#REF!</definedName>
    <definedName name="AS2TickmarkLS" hidden="1">#REF!</definedName>
    <definedName name="AS2VersionLS">300</definedName>
    <definedName name="asa" localSheetId="0" hidden="1">#REF!</definedName>
    <definedName name="asa" localSheetId="1" hidden="1">#REF!</definedName>
    <definedName name="asa" hidden="1">#REF!</definedName>
    <definedName name="ASAS" localSheetId="0">#REF!</definedName>
    <definedName name="ASAS" localSheetId="1">#REF!</definedName>
    <definedName name="ASAS">#REF!</definedName>
    <definedName name="asasasa" localSheetId="0">#REF!</definedName>
    <definedName name="asasasa" localSheetId="1">#REF!</definedName>
    <definedName name="asasasa">#REF!</definedName>
    <definedName name="asd" localSheetId="0" hidden="1">#REF!</definedName>
    <definedName name="asd" localSheetId="1" hidden="1">#REF!</definedName>
    <definedName name="asd" hidden="1">#REF!</definedName>
    <definedName name="asd_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d_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d_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d_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D_10" localSheetId="0">#REF!</definedName>
    <definedName name="ASD_10" localSheetId="1">#REF!</definedName>
    <definedName name="ASD_10">#REF!</definedName>
    <definedName name="ASD_11" localSheetId="0">#REF!</definedName>
    <definedName name="ASD_11">#REF!</definedName>
    <definedName name="ASD_12" localSheetId="0">#REF!</definedName>
    <definedName name="ASD_12">#REF!</definedName>
    <definedName name="ASD_4" localSheetId="0">#REF!</definedName>
    <definedName name="ASD_4">#REF!</definedName>
    <definedName name="ASD_5" localSheetId="0">#REF!</definedName>
    <definedName name="ASD_5">#REF!</definedName>
    <definedName name="ASD_6" localSheetId="0">#REF!</definedName>
    <definedName name="ASD_6">#REF!</definedName>
    <definedName name="ASD_7" localSheetId="0">#REF!</definedName>
    <definedName name="ASD_7">#REF!</definedName>
    <definedName name="ASD_8" localSheetId="0">#REF!</definedName>
    <definedName name="ASD_8">#REF!</definedName>
    <definedName name="ASD_9" localSheetId="0">#REF!</definedName>
    <definedName name="ASD_9">#REF!</definedName>
    <definedName name="asdasd" localSheetId="0">#REF!</definedName>
    <definedName name="asdasd">#REF!</definedName>
    <definedName name="asdasdasd" localSheetId="0">#REF!</definedName>
    <definedName name="asdasdasd">#REF!</definedName>
    <definedName name="asdf" localSheetId="0">#REF!</definedName>
    <definedName name="asdf">#REF!</definedName>
    <definedName name="asdfasdfds" localSheetId="0">#REF!</definedName>
    <definedName name="asdfasdfds">#REF!</definedName>
    <definedName name="ASDFASDGAG" localSheetId="0">#REF!</definedName>
    <definedName name="ASDFASDGAG">#REF!</definedName>
    <definedName name="asdfasgd" localSheetId="0" hidden="1">{#N/A,#N/A,TRUE,"BT M200 da 10x20"}</definedName>
    <definedName name="asdfasgd" localSheetId="1" hidden="1">{#N/A,#N/A,TRUE,"BT M200 da 10x20"}</definedName>
    <definedName name="asdfasgd" localSheetId="7" hidden="1">{#N/A,#N/A,TRUE,"BT M200 da 10x20"}</definedName>
    <definedName name="asdfasgd" hidden="1">{#N/A,#N/A,TRUE,"BT M200 da 10x20"}</definedName>
    <definedName name="asdfgh" localSheetId="0">#REF!</definedName>
    <definedName name="asdfgh" localSheetId="1">#REF!</definedName>
    <definedName name="asdfgh">#REF!</definedName>
    <definedName name="asdfgsgdsa" localSheetId="0" hidden="1">{"'Sheet1'!$L$16"}</definedName>
    <definedName name="asdfgsgdsa" localSheetId="1" hidden="1">{"'Sheet1'!$L$16"}</definedName>
    <definedName name="asdfgsgdsa" localSheetId="7" hidden="1">{"'Sheet1'!$L$16"}</definedName>
    <definedName name="asdfgsgdsa" hidden="1">{"'Sheet1'!$L$16"}</definedName>
    <definedName name="asdg" localSheetId="0">{"'1-TheatreBkgs'!$A$1:$L$102"}</definedName>
    <definedName name="asdg" localSheetId="1">{"'1-TheatreBkgs'!$A$1:$L$102"}</definedName>
    <definedName name="asdg" localSheetId="7">{"'1-TheatreBkgs'!$A$1:$L$102"}</definedName>
    <definedName name="asdg">{"'1-TheatreBkgs'!$A$1:$L$102"}</definedName>
    <definedName name="asdgrefgj" localSheetId="0" hidden="1">{#N/A,#N/A,FALSE,"sum";#N/A,#N/A,FALSE,"MARTV";#N/A,#N/A,FALSE,"APRTV"}</definedName>
    <definedName name="asdgrefgj" localSheetId="1" hidden="1">{#N/A,#N/A,FALSE,"sum";#N/A,#N/A,FALSE,"MARTV";#N/A,#N/A,FALSE,"APRTV"}</definedName>
    <definedName name="asdgrefgj" localSheetId="7" hidden="1">{#N/A,#N/A,FALSE,"sum";#N/A,#N/A,FALSE,"MARTV";#N/A,#N/A,FALSE,"APRTV"}</definedName>
    <definedName name="asdgrefgj" hidden="1">{#N/A,#N/A,FALSE,"sum";#N/A,#N/A,FALSE,"MARTV";#N/A,#N/A,FALSE,"APRTV"}</definedName>
    <definedName name="ASDSVCSV">#REF!</definedName>
    <definedName name="ASE" localSheetId="0">#REF!</definedName>
    <definedName name="ASE" localSheetId="1">#REF!</definedName>
    <definedName name="ASE">#REF!</definedName>
    <definedName name="ASE_1">NA()</definedName>
    <definedName name="ASE_2">NA()</definedName>
    <definedName name="ase4ry" localSheetId="0">#REF!</definedName>
    <definedName name="ase4ry" localSheetId="1">#REF!</definedName>
    <definedName name="ase4ry">#REF!</definedName>
    <definedName name="ased" localSheetId="0">{"Tages_D",#N/A,FALSE,"Tagesbericht";"Tages_PL",#N/A,FALSE,"Tagesbericht"}</definedName>
    <definedName name="ased" localSheetId="1">{"Tages_D",#N/A,FALSE,"Tagesbericht";"Tages_PL",#N/A,FALSE,"Tagesbericht"}</definedName>
    <definedName name="ased" localSheetId="7">{"Tages_D",#N/A,FALSE,"Tagesbericht";"Tages_PL",#N/A,FALSE,"Tagesbericht"}</definedName>
    <definedName name="ased">{"Tages_D",#N/A,FALSE,"Tagesbericht";"Tages_PL",#N/A,FALSE,"Tagesbericht"}</definedName>
    <definedName name="ASEP" localSheetId="0" hidden="1">#REF!</definedName>
    <definedName name="ASEP" localSheetId="1" hidden="1">#REF!</definedName>
    <definedName name="ASEP" hidden="1">#REF!</definedName>
    <definedName name="asetetas" localSheetId="0">{"page1",#N/A,FALSE,"comsat";"page2",#N/A,FALSE,"comsat";"summary",#N/A,FALSE,"comsat"}</definedName>
    <definedName name="asetetas" localSheetId="1">{"page1",#N/A,FALSE,"comsat";"page2",#N/A,FALSE,"comsat";"summary",#N/A,FALSE,"comsat"}</definedName>
    <definedName name="asetetas" localSheetId="7">{"page1",#N/A,FALSE,"comsat";"page2",#N/A,FALSE,"comsat";"summary",#N/A,FALSE,"comsat"}</definedName>
    <definedName name="asetetas">{"page1",#N/A,FALSE,"comsat";"page2",#N/A,FALSE,"comsat";"summary",#N/A,FALSE,"comsat"}</definedName>
    <definedName name="asetetas_1" localSheetId="0">{"page1",#N/A,FALSE,"comsat";"page2",#N/A,FALSE,"comsat";"summary",#N/A,FALSE,"comsat"}</definedName>
    <definedName name="asetetas_1" localSheetId="1">{"page1",#N/A,FALSE,"comsat";"page2",#N/A,FALSE,"comsat";"summary",#N/A,FALSE,"comsat"}</definedName>
    <definedName name="asetetas_1" localSheetId="7">{"page1",#N/A,FALSE,"comsat";"page2",#N/A,FALSE,"comsat";"summary",#N/A,FALSE,"comsat"}</definedName>
    <definedName name="asetetas_1">{"page1",#N/A,FALSE,"comsat";"page2",#N/A,FALSE,"comsat";"summary",#N/A,FALSE,"comsat"}</definedName>
    <definedName name="asf" localSheetId="0">{"'Sheet1'!$L$16"}</definedName>
    <definedName name="asf" localSheetId="1">{"'Sheet1'!$L$16"}</definedName>
    <definedName name="asf" localSheetId="7">{"'Sheet1'!$L$16"}</definedName>
    <definedName name="asf">{"'Sheet1'!$L$16"}</definedName>
    <definedName name="asfaf" localSheetId="0">{"F3 detail",#N/A,FALSE,"F1";"F3 Presentation",#N/A,FALSE,"F3 "}</definedName>
    <definedName name="asfaf" localSheetId="1">{"F3 detail",#N/A,FALSE,"F1";"F3 Presentation",#N/A,FALSE,"F3 "}</definedName>
    <definedName name="asfaf" localSheetId="7">{"F3 detail",#N/A,FALSE,"F1";"F3 Presentation",#N/A,FALSE,"F3 "}</definedName>
    <definedName name="asfaf">{"F3 detail",#N/A,FALSE,"F1";"F3 Presentation",#N/A,FALSE,"F3 "}</definedName>
    <definedName name="asfafsa" localSheetId="0" hidden="1">{#N/A,#N/A,TRUE,"BT M200 da 10x20"}</definedName>
    <definedName name="asfafsa" localSheetId="1" hidden="1">{#N/A,#N/A,TRUE,"BT M200 da 10x20"}</definedName>
    <definedName name="asfafsa" localSheetId="7" hidden="1">{#N/A,#N/A,TRUE,"BT M200 da 10x20"}</definedName>
    <definedName name="asfafsa" hidden="1">{#N/A,#N/A,TRUE,"BT M200 da 10x20"}</definedName>
    <definedName name="asfdfsafasfsfsdfafadfa" localSheetId="0" hidden="1">#REF!</definedName>
    <definedName name="asfdfsafasfsfsdfafadfa" localSheetId="1" hidden="1">#REF!</definedName>
    <definedName name="asfdfsafasfsfsdfafadfa" hidden="1">#REF!</definedName>
    <definedName name="asffsadf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ffsadf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ffsadf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ffsadf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asfsagdds" localSheetId="0" hidden="1">{#N/A,#N/A,FALSE,"sum";#N/A,#N/A,FALSE,"MARTV";#N/A,#N/A,FALSE,"APRTV"}</definedName>
    <definedName name="asfsagdds" localSheetId="1" hidden="1">{#N/A,#N/A,FALSE,"sum";#N/A,#N/A,FALSE,"MARTV";#N/A,#N/A,FALSE,"APRTV"}</definedName>
    <definedName name="asfsagdds" localSheetId="7" hidden="1">{#N/A,#N/A,FALSE,"sum";#N/A,#N/A,FALSE,"MARTV";#N/A,#N/A,FALSE,"APRTV"}</definedName>
    <definedName name="asfsagdds" hidden="1">{#N/A,#N/A,FALSE,"sum";#N/A,#N/A,FALSE,"MARTV";#N/A,#N/A,FALSE,"APRTV"}</definedName>
    <definedName name="asfsdgsfds" localSheetId="0" hidden="1">{#N/A,#N/A,TRUE,"BT M200 da 10x20"}</definedName>
    <definedName name="asfsdgsfds" localSheetId="1" hidden="1">{#N/A,#N/A,TRUE,"BT M200 da 10x20"}</definedName>
    <definedName name="asfsdgsfds" localSheetId="7" hidden="1">{#N/A,#N/A,TRUE,"BT M200 da 10x20"}</definedName>
    <definedName name="asfsdgsfds" hidden="1">{#N/A,#N/A,TRUE,"BT M200 da 10x20"}</definedName>
    <definedName name="asfsfsadf" localSheetId="0">{"page1",#N/A,FALSE,"CWS";"page2",#N/A,FALSE,"CWS";"summary",#N/A,FALSE,"CWS"}</definedName>
    <definedName name="asfsfsadf" localSheetId="1">{"page1",#N/A,FALSE,"CWS";"page2",#N/A,FALSE,"CWS";"summary",#N/A,FALSE,"CWS"}</definedName>
    <definedName name="asfsfsadf" localSheetId="7">{"page1",#N/A,FALSE,"CWS";"page2",#N/A,FALSE,"CWS";"summary",#N/A,FALSE,"CWS"}</definedName>
    <definedName name="asfsfsadf">{"page1",#N/A,FALSE,"CWS";"page2",#N/A,FALSE,"CWS";"summary",#N/A,FALSE,"CWS"}</definedName>
    <definedName name="asfsfsadf_1" localSheetId="0">{"page1",#N/A,FALSE,"CWS";"page2",#N/A,FALSE,"CWS";"summary",#N/A,FALSE,"CWS"}</definedName>
    <definedName name="asfsfsadf_1" localSheetId="1">{"page1",#N/A,FALSE,"CWS";"page2",#N/A,FALSE,"CWS";"summary",#N/A,FALSE,"CWS"}</definedName>
    <definedName name="asfsfsadf_1" localSheetId="7">{"page1",#N/A,FALSE,"CWS";"page2",#N/A,FALSE,"CWS";"summary",#N/A,FALSE,"CWS"}</definedName>
    <definedName name="asfsfsadf_1">{"page1",#N/A,FALSE,"CWS";"page2",#N/A,FALSE,"CWS";"summary",#N/A,FALSE,"CWS"}</definedName>
    <definedName name="asgafgasd" localSheetId="0">{"page1",#N/A,FALSE,"comsat";"page2",#N/A,FALSE,"comsat";"summary",#N/A,FALSE,"comsat"}</definedName>
    <definedName name="asgafgasd" localSheetId="1">{"page1",#N/A,FALSE,"comsat";"page2",#N/A,FALSE,"comsat";"summary",#N/A,FALSE,"comsat"}</definedName>
    <definedName name="asgafgasd" localSheetId="7">{"page1",#N/A,FALSE,"comsat";"page2",#N/A,FALSE,"comsat";"summary",#N/A,FALSE,"comsat"}</definedName>
    <definedName name="asgafgasd">{"page1",#N/A,FALSE,"comsat";"page2",#N/A,FALSE,"comsat";"summary",#N/A,FALSE,"comsat"}</definedName>
    <definedName name="asgfd" localSheetId="0" hidden="1">{"'Sheet1'!$L$16"}</definedName>
    <definedName name="asgfd" localSheetId="1" hidden="1">{"'Sheet1'!$L$16"}</definedName>
    <definedName name="asgfd" localSheetId="7" hidden="1">{"'Sheet1'!$L$16"}</definedName>
    <definedName name="asgfd" hidden="1">{"'Sheet1'!$L$16"}</definedName>
    <definedName name="asgsda" localSheetId="0" hidden="1">{#N/A,#N/A,FALSE,"sum";#N/A,#N/A,FALSE,"MARTV";#N/A,#N/A,FALSE,"APRTV"}</definedName>
    <definedName name="asgsda" localSheetId="1" hidden="1">{#N/A,#N/A,FALSE,"sum";#N/A,#N/A,FALSE,"MARTV";#N/A,#N/A,FALSE,"APRTV"}</definedName>
    <definedName name="asgsda" localSheetId="7" hidden="1">{#N/A,#N/A,FALSE,"sum";#N/A,#N/A,FALSE,"MARTV";#N/A,#N/A,FALSE,"APRTV"}</definedName>
    <definedName name="asgsda" hidden="1">{#N/A,#N/A,FALSE,"sum";#N/A,#N/A,FALSE,"MARTV";#N/A,#N/A,FALSE,"APRTV"}</definedName>
    <definedName name="asgv" localSheetId="0">{"F3 Presentation",#N/A,FALSE,"F3 ";"F3 detail",#N/A,FALSE,"F3 "}</definedName>
    <definedName name="asgv" localSheetId="1">{"F3 Presentation",#N/A,FALSE,"F3 ";"F3 detail",#N/A,FALSE,"F3 "}</definedName>
    <definedName name="asgv" localSheetId="7">{"F3 Presentation",#N/A,FALSE,"F3 ";"F3 detail",#N/A,FALSE,"F3 "}</definedName>
    <definedName name="asgv">{"F3 Presentation",#N/A,FALSE,"F3 ";"F3 detail",#N/A,FALSE,"F3 "}</definedName>
    <definedName name="ASI" localSheetId="0">#REF!</definedName>
    <definedName name="ASI" localSheetId="1">#REF!</definedName>
    <definedName name="ASI">#REF!</definedName>
    <definedName name="ASI_1">NA()</definedName>
    <definedName name="ASI_2">NA()</definedName>
    <definedName name="Asiavol" localSheetId="0">#REF!</definedName>
    <definedName name="Asiavol" localSheetId="1">#REF!</definedName>
    <definedName name="Asiavol">#REF!</definedName>
    <definedName name="ask" localSheetId="0" hidden="1">#REF!</definedName>
    <definedName name="ask" hidden="1">#REF!</definedName>
    <definedName name="aslkjslkkjfeawhi" localSheetId="0">#REF!</definedName>
    <definedName name="aslkjslkkjfeawhi" localSheetId="1">#REF!</definedName>
    <definedName name="aslkjslkkjfeawhi">#REF!</definedName>
    <definedName name="asm">"$#REF!.#REF!#REF!"</definedName>
    <definedName name="asm_3">"$#REF!.#REF!#REF!"</definedName>
    <definedName name="ASO" localSheetId="0">#REF!</definedName>
    <definedName name="ASO" localSheetId="1">#REF!</definedName>
    <definedName name="ASO">#REF!</definedName>
    <definedName name="ASO_1">NA()</definedName>
    <definedName name="ASO_2">NA()</definedName>
    <definedName name="AspectCode" localSheetId="0">#REF!</definedName>
    <definedName name="AspectCode" localSheetId="1">#REF!</definedName>
    <definedName name="AspectCode">#REF!</definedName>
    <definedName name="ASS" localSheetId="0">#REF!</definedName>
    <definedName name="ASS">#REF!</definedName>
    <definedName name="ASS_1">NA()</definedName>
    <definedName name="ASS_1_1">NA()</definedName>
    <definedName name="ASS_10">NA()</definedName>
    <definedName name="ASS_12">NA()</definedName>
    <definedName name="ASS_13">NA()</definedName>
    <definedName name="ASS_2">NA()</definedName>
    <definedName name="ASS_2_1">NA()</definedName>
    <definedName name="ASS_3" localSheetId="0">#REF!</definedName>
    <definedName name="ASS_3" localSheetId="1">#REF!</definedName>
    <definedName name="ASS_3">#REF!</definedName>
    <definedName name="ASS_34">NA()</definedName>
    <definedName name="ASS_4" localSheetId="0">#REF!</definedName>
    <definedName name="ASS_4" localSheetId="1">#REF!</definedName>
    <definedName name="ASS_4">#REF!</definedName>
    <definedName name="ASS_5" localSheetId="0">#REF!</definedName>
    <definedName name="ASS_5" localSheetId="1">#REF!</definedName>
    <definedName name="ASS_5">#REF!</definedName>
    <definedName name="ASS_6">#N/A</definedName>
    <definedName name="ASS_7">NA()</definedName>
    <definedName name="ASS_8">NA()</definedName>
    <definedName name="ASS_8_6">#N/A</definedName>
    <definedName name="ASS_9">NA()</definedName>
    <definedName name="assa" localSheetId="0">{#N/A,"1",FALSE,"Model";#N/A,"2",FALSE,"Model";#N/A,"3",FALSE,"Model";#N/A,"4",FALSE,"Model";#N/A,"5",FALSE,"Model";#N/A,"6",FALSE,"Model";#N/A,"7",FALSE,"Model";#N/A,"8",FALSE,"Model";#N/A,"9",FALSE,"Model"}</definedName>
    <definedName name="assa" localSheetId="1">{#N/A,"1",FALSE,"Model";#N/A,"2",FALSE,"Model";#N/A,"3",FALSE,"Model";#N/A,"4",FALSE,"Model";#N/A,"5",FALSE,"Model";#N/A,"6",FALSE,"Model";#N/A,"7",FALSE,"Model";#N/A,"8",FALSE,"Model";#N/A,"9",FALSE,"Model"}</definedName>
    <definedName name="assa" localSheetId="7">{#N/A,"1",FALSE,"Model";#N/A,"2",FALSE,"Model";#N/A,"3",FALSE,"Model";#N/A,"4",FALSE,"Model";#N/A,"5",FALSE,"Model";#N/A,"6",FALSE,"Model";#N/A,"7",FALSE,"Model";#N/A,"8",FALSE,"Model";#N/A,"9",FALSE,"Model"}</definedName>
    <definedName name="assa">{#N/A,"1",FALSE,"Model";#N/A,"2",FALSE,"Model";#N/A,"3",FALSE,"Model";#N/A,"4",FALSE,"Model";#N/A,"5",FALSE,"Model";#N/A,"6",FALSE,"Model";#N/A,"7",FALSE,"Model";#N/A,"8",FALSE,"Model";#N/A,"9",FALSE,"Model"}</definedName>
    <definedName name="assasa" localSheetId="0" hidden="1">#REF!</definedName>
    <definedName name="assasa" localSheetId="1" hidden="1">#REF!</definedName>
    <definedName name="assasa" hidden="1">#REF!</definedName>
    <definedName name="assda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ssda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ssda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ssda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assdd" localSheetId="0">{"'Sheet1'!$L$16"}</definedName>
    <definedName name="assdd" localSheetId="1">{"'Sheet1'!$L$16"}</definedName>
    <definedName name="assdd" localSheetId="7">{"'Sheet1'!$L$16"}</definedName>
    <definedName name="assdd">{"'Sheet1'!$L$16"}</definedName>
    <definedName name="ASSETS" localSheetId="0">#REF!</definedName>
    <definedName name="ASSETS" localSheetId="1">#REF!</definedName>
    <definedName name="ASSETS">#REF!</definedName>
    <definedName name="Associate" localSheetId="0">#REF!</definedName>
    <definedName name="Associate">#REF!</definedName>
    <definedName name="asss" localSheetId="0">{"'1-TheatreBkgs'!$A$1:$L$102"}</definedName>
    <definedName name="asss" localSheetId="1">{"'1-TheatreBkgs'!$A$1:$L$102"}</definedName>
    <definedName name="asss" localSheetId="7">{"'1-TheatreBkgs'!$A$1:$L$102"}</definedName>
    <definedName name="asss">{"'1-TheatreBkgs'!$A$1:$L$102"}</definedName>
    <definedName name="ASSUMPTIONS" localSheetId="0">#REF!</definedName>
    <definedName name="ASSUMPTIONS">#REF!</definedName>
    <definedName name="ASTRI" localSheetId="0" hidden="1">{#N/A,#N/A,FALSE,"Cost Report";#N/A,#N/A,FALSE,"Qtly Summ.";#N/A,#N/A,FALSE,"Mar  Qtr";#N/A,#N/A,FALSE,"Report Summary"}</definedName>
    <definedName name="ASTRI" localSheetId="1" hidden="1">{#N/A,#N/A,FALSE,"Cost Report";#N/A,#N/A,FALSE,"Qtly Summ.";#N/A,#N/A,FALSE,"Mar  Qtr";#N/A,#N/A,FALSE,"Report Summary"}</definedName>
    <definedName name="ASTRI" localSheetId="7" hidden="1">{#N/A,#N/A,FALSE,"Cost Report";#N/A,#N/A,FALSE,"Qtly Summ.";#N/A,#N/A,FALSE,"Mar  Qtr";#N/A,#N/A,FALSE,"Report Summary"}</definedName>
    <definedName name="ASTRI" hidden="1">{#N/A,#N/A,FALSE,"Cost Report";#N/A,#N/A,FALSE,"Qtly Summ.";#N/A,#N/A,FALSE,"Mar  Qtr";#N/A,#N/A,FALSE,"Report Summary"}</definedName>
    <definedName name="ASU" localSheetId="0" hidden="1">#REF!</definedName>
    <definedName name="ASU" localSheetId="1" hidden="1">#REF!</definedName>
    <definedName name="ASU" hidden="1">#REF!</definedName>
    <definedName name="ASU_1">NA()</definedName>
    <definedName name="ASU_2">NA()</definedName>
    <definedName name="ASUMSI" localSheetId="0">#REF!</definedName>
    <definedName name="ASUMSI" localSheetId="1">#REF!</definedName>
    <definedName name="ASUMSI">#REF!</definedName>
    <definedName name="asv" localSheetId="0">{"'Sheet1'!$L$16"}</definedName>
    <definedName name="asv" localSheetId="1">{"'Sheet1'!$L$16"}</definedName>
    <definedName name="asv" localSheetId="7">{"'Sheet1'!$L$16"}</definedName>
    <definedName name="asv">{"'Sheet1'!$L$16"}</definedName>
    <definedName name="ATAP" localSheetId="0">#REF!</definedName>
    <definedName name="ATAP">#REF!</definedName>
    <definedName name="ATGT" localSheetId="0">{"'Sheet1'!$L$16"}</definedName>
    <definedName name="ATGT" localSheetId="1">{"'Sheet1'!$L$16"}</definedName>
    <definedName name="ATGT" localSheetId="7">{"'Sheet1'!$L$16"}</definedName>
    <definedName name="ATGT">{"'Sheet1'!$L$16"}</definedName>
    <definedName name="ATK_A" localSheetId="0">#REF!</definedName>
    <definedName name="ATK_A" localSheetId="1">#REF!</definedName>
    <definedName name="ATK_A">#REF!</definedName>
    <definedName name="ATK_AGUSTUS" localSheetId="0">#REF!</definedName>
    <definedName name="ATK_AGUSTUS" localSheetId="1">#REF!</definedName>
    <definedName name="ATK_AGUSTUS">#REF!</definedName>
    <definedName name="ATK_BB" localSheetId="0">#REF!</definedName>
    <definedName name="ATK_BB" localSheetId="1">#REF!</definedName>
    <definedName name="ATK_BB">#REF!</definedName>
    <definedName name="ATK_BC" localSheetId="0">#REF!</definedName>
    <definedName name="ATK_BC">#REF!</definedName>
    <definedName name="ATK_BCC" localSheetId="0">#REF!</definedName>
    <definedName name="ATK_BCC">#REF!</definedName>
    <definedName name="ATK_C" localSheetId="0">#REF!</definedName>
    <definedName name="ATK_C">#REF!</definedName>
    <definedName name="atk_d" localSheetId="0">#REF!</definedName>
    <definedName name="atk_d" localSheetId="1">#REF!</definedName>
    <definedName name="atk_d">#REF!</definedName>
    <definedName name="ATK_DD" localSheetId="0">#REF!</definedName>
    <definedName name="ATK_DD">#REF!</definedName>
    <definedName name="atk_e" localSheetId="0">#REF!</definedName>
    <definedName name="atk_e">#REF!</definedName>
    <definedName name="ATK_FG" localSheetId="0">#REF!</definedName>
    <definedName name="ATK_FG" localSheetId="1">#REF!</definedName>
    <definedName name="ATK_FG">#REF!</definedName>
    <definedName name="atk_fm" localSheetId="0">#REF!</definedName>
    <definedName name="atk_fm">#REF!</definedName>
    <definedName name="ATK_GA" localSheetId="0">#REF!</definedName>
    <definedName name="ATK_GA" localSheetId="1">#REF!</definedName>
    <definedName name="ATK_GA">#REF!</definedName>
    <definedName name="ATK_GD_A" localSheetId="0">#REF!</definedName>
    <definedName name="ATK_GD_A" localSheetId="1">#REF!</definedName>
    <definedName name="ATK_GD_A">#REF!</definedName>
    <definedName name="atk_gd_d" localSheetId="0">#REF!</definedName>
    <definedName name="atk_gd_d">#REF!</definedName>
    <definedName name="atk_gdA" localSheetId="0">#REF!</definedName>
    <definedName name="atk_gdA">#REF!</definedName>
    <definedName name="ATK_HRD" localSheetId="0">#REF!</definedName>
    <definedName name="ATK_HRD" localSheetId="1">#REF!</definedName>
    <definedName name="ATK_HRD">#REF!</definedName>
    <definedName name="atk_mtc" localSheetId="0">#REF!</definedName>
    <definedName name="atk_mtc" localSheetId="1">#REF!</definedName>
    <definedName name="atk_mtc">#REF!</definedName>
    <definedName name="atk_mtc1" localSheetId="0">#REF!</definedName>
    <definedName name="atk_mtc1">#REF!</definedName>
    <definedName name="atk_office" localSheetId="0">#REF!</definedName>
    <definedName name="atk_office">#REF!</definedName>
    <definedName name="ATK_OFFICE1" localSheetId="0">#REF!</definedName>
    <definedName name="ATK_OFFICE1" localSheetId="1">#REF!</definedName>
    <definedName name="ATK_OFFICE1">#REF!</definedName>
    <definedName name="atk_pe" localSheetId="0">#REF!</definedName>
    <definedName name="atk_pe">#REF!</definedName>
    <definedName name="atk_ppic" localSheetId="0">#REF!</definedName>
    <definedName name="atk_ppic">#REF!</definedName>
    <definedName name="atk_qa" localSheetId="0">#REF!</definedName>
    <definedName name="atk_qa">#REF!</definedName>
    <definedName name="atk_QC" localSheetId="0">#REF!</definedName>
    <definedName name="atk_QC">#REF!</definedName>
    <definedName name="atk_sporting1" localSheetId="0">#REF!</definedName>
    <definedName name="atk_sporting1">#REF!</definedName>
    <definedName name="atk_sprepat" localSheetId="0">#REF!</definedName>
    <definedName name="atk_sprepat" localSheetId="1">#REF!</definedName>
    <definedName name="atk_sprepat">#REF!</definedName>
    <definedName name="atk_sprpat" localSheetId="0">#REF!</definedName>
    <definedName name="atk_sprpat" localSheetId="1">#REF!</definedName>
    <definedName name="atk_sprpat">#REF!</definedName>
    <definedName name="atk_sprting" localSheetId="0">#REF!</definedName>
    <definedName name="atk_sprting">#REF!</definedName>
    <definedName name="atk_tmbrk" localSheetId="0">#REF!</definedName>
    <definedName name="atk_tmbrk">#REF!</definedName>
    <definedName name="ATK_WHRM" localSheetId="0">#REF!</definedName>
    <definedName name="ATK_WHRM" localSheetId="1">#REF!</definedName>
    <definedName name="ATK_WHRM">#REF!</definedName>
    <definedName name="atk2_sprpat" localSheetId="0">#REF!</definedName>
    <definedName name="atk2_sprpat" localSheetId="1">#REF!</definedName>
    <definedName name="atk2_sprpat">#REF!</definedName>
    <definedName name="ATK5_SPRPAT" localSheetId="0">#REF!</definedName>
    <definedName name="ATK5_SPRPAT" localSheetId="1">#REF!</definedName>
    <definedName name="ATK5_SPRPAT">#REF!</definedName>
    <definedName name="ATKAGUSTUS" localSheetId="0">#REF!</definedName>
    <definedName name="ATKAGUSTUS">#REF!</definedName>
    <definedName name="ATL" localSheetId="0">#REF!</definedName>
    <definedName name="ATL">#REF!</definedName>
    <definedName name="ATL_4" localSheetId="0">#REF!</definedName>
    <definedName name="ATL_4">#REF!</definedName>
    <definedName name="ATL_6" localSheetId="0">#REF!</definedName>
    <definedName name="ATL_6">#REF!</definedName>
    <definedName name="ATL_9" localSheetId="0">#REF!</definedName>
    <definedName name="ATL_9">#REF!</definedName>
    <definedName name="ATRIA" localSheetId="0" hidden="1">#REF!</definedName>
    <definedName name="ATRIA" localSheetId="1" hidden="1">#REF!</definedName>
    <definedName name="ATRIA" hidden="1">#REF!</definedName>
    <definedName name="attachVI" localSheetId="0">#REF!</definedName>
    <definedName name="attachVI">#REF!</definedName>
    <definedName name="attachVI_3">"$#REF!.#REF!#REF!"</definedName>
    <definedName name="attk" localSheetId="0">#REF!</definedName>
    <definedName name="attk" localSheetId="1">#REF!</definedName>
    <definedName name="attk">#REF!</definedName>
    <definedName name="AttVI">"'file:///C:/Documents%20and%20Settings/PC_KOBSBY_003/Local%20Settings/Temporary%20Internet%20Files/Content.IE5/WZ67UD2L/DATA/BSC%202011/TAX/fama/sefege/1771.return.xls'#$A.$A$16:$AA$231"</definedName>
    <definedName name="AttVI_3">"'file:///C:/Documents%20and%20Settings/PC_KOBSBY_003/Local%20Settings/Temporary%20Internet%20Files/Content.IE5/WZ67UD2L/DATA/BSC%202011/TAX/fama/sefege/1771.return.xls'#$A.$A$16:$AA$231"</definedName>
    <definedName name="AU" localSheetId="0">{"'Sheet1'!$L$16"}</definedName>
    <definedName name="AU" localSheetId="1">{"'Sheet1'!$L$16"}</definedName>
    <definedName name="AU" localSheetId="7">{"'Sheet1'!$L$16"}</definedName>
    <definedName name="AU">{"'Sheet1'!$L$16"}</definedName>
    <definedName name="aù0" localSheetId="0">#REF!</definedName>
    <definedName name="aù0">#REF!</definedName>
    <definedName name="Aug" localSheetId="0">#REF!</definedName>
    <definedName name="Aug" localSheetId="1">#REF!</definedName>
    <definedName name="aug">#REF!</definedName>
    <definedName name="Aug.05" localSheetId="0">{"'Sheet1'!$L$16"}</definedName>
    <definedName name="Aug.05" localSheetId="1">{"'Sheet1'!$L$16"}</definedName>
    <definedName name="Aug.05" localSheetId="7">{"'Sheet1'!$L$16"}</definedName>
    <definedName name="Aug.05">{"'Sheet1'!$L$16"}</definedName>
    <definedName name="AugSum" localSheetId="0">#REF!</definedName>
    <definedName name="AugSum" localSheetId="1">#REF!</definedName>
    <definedName name="AugSum">#REF!</definedName>
    <definedName name="august" localSheetId="0">#REF!</definedName>
    <definedName name="august" localSheetId="1">#REF!</definedName>
    <definedName name="august">#REF!</definedName>
    <definedName name="august_10" localSheetId="0">#REF!</definedName>
    <definedName name="august_10" localSheetId="1">#REF!</definedName>
    <definedName name="august_10">#REF!</definedName>
    <definedName name="august_6">"$#REF!.$B$78:$N$88"</definedName>
    <definedName name="august_8" localSheetId="0">#REF!</definedName>
    <definedName name="august_8" localSheetId="1">#REF!</definedName>
    <definedName name="august_8">#REF!</definedName>
    <definedName name="âul" localSheetId="0">#REF!</definedName>
    <definedName name="âul">#REF!</definedName>
    <definedName name="AUS" localSheetId="0">#REF!</definedName>
    <definedName name="AUS">#REF!</definedName>
    <definedName name="australia" localSheetId="0">#REF!</definedName>
    <definedName name="australia">#REF!</definedName>
    <definedName name="av" localSheetId="0" hidden="1">#REF!</definedName>
    <definedName name="av" hidden="1">#REF!</definedName>
    <definedName name="Avail_3" localSheetId="0" hidden="1">#REF!</definedName>
    <definedName name="Avail_3" hidden="1">#REF!</definedName>
    <definedName name="Avail_4" localSheetId="0" hidden="1">#REF!</definedName>
    <definedName name="Avail_4" hidden="1">#REF!</definedName>
    <definedName name="AvailabilityPRService" localSheetId="0">#REF!</definedName>
    <definedName name="AvailabilityPRService">#REF!</definedName>
    <definedName name="AvailabilityPRService_4">"$#REF!.$C$1:$AA$3363"</definedName>
    <definedName name="Availble" localSheetId="0" hidden="1">#REF!</definedName>
    <definedName name="Availble" localSheetId="1" hidden="1">#REF!</definedName>
    <definedName name="Availble" hidden="1">#REF!</definedName>
    <definedName name="avc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vc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vc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vc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VERAGE" localSheetId="0">#REF!</definedName>
    <definedName name="AVERAGE" localSheetId="1">#REF!</definedName>
    <definedName name="AVERAGE">#REF!</definedName>
    <definedName name="AVERAGE_1" localSheetId="0">#REF!</definedName>
    <definedName name="AVERAGE_1">#REF!</definedName>
    <definedName name="average2" localSheetId="0">#REF!</definedName>
    <definedName name="average2">#REF!</definedName>
    <definedName name="Avg" localSheetId="0">#REF!</definedName>
    <definedName name="Avg">#REF!</definedName>
    <definedName name="AVG." localSheetId="0">#REF!</definedName>
    <definedName name="AVG.">#REF!</definedName>
    <definedName name="AW" localSheetId="0">#REF!</definedName>
    <definedName name="AW">#REF!</definedName>
    <definedName name="AWAL" localSheetId="0">#REF!</definedName>
    <definedName name="AWAL" localSheetId="1">#REF!</definedName>
    <definedName name="AWAL">#REF!</definedName>
    <definedName name="AWAL_JUNI" localSheetId="0">#REF!</definedName>
    <definedName name="AWAL_JUNI">#REF!</definedName>
    <definedName name="AWAL_OPEN" localSheetId="0">#REF!</definedName>
    <definedName name="AWAL_OPEN">#REF!</definedName>
    <definedName name="AWAL_TGR_OPEN" localSheetId="0">#REF!</definedName>
    <definedName name="AWAL_TGR_OPEN">#REF!</definedName>
    <definedName name="awdas">"$#REF!.$L$5:$L$71"</definedName>
    <definedName name="awe4twetw" localSheetId="0">{#N/A,#N/A,FALSE,"Introduction";#N/A,#N/A,FALSE,"Structure"}</definedName>
    <definedName name="awe4twetw" localSheetId="1">{#N/A,#N/A,FALSE,"Introduction";#N/A,#N/A,FALSE,"Structure"}</definedName>
    <definedName name="awe4twetw" localSheetId="7">{#N/A,#N/A,FALSE,"Introduction";#N/A,#N/A,FALSE,"Structure"}</definedName>
    <definedName name="awe4twetw">{#N/A,#N/A,FALSE,"Introduction";#N/A,#N/A,FALSE,"Structure"}</definedName>
    <definedName name="AWI" localSheetId="0">#REF!</definedName>
    <definedName name="AWI" localSheetId="1">#REF!</definedName>
    <definedName name="AWI">#REF!</definedName>
    <definedName name="awlfj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wlfj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wlfj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wlfj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Aws" localSheetId="0">#REF!</definedName>
    <definedName name="Aws" localSheetId="1">#REF!</definedName>
    <definedName name="Aws">#REF!</definedName>
    <definedName name="Aws_3">"$#REF!.#REF!#REF!"</definedName>
    <definedName name="awsdfsdf" localSheetId="0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awsdfsdf" localSheetId="1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awsdfsdf" localSheetId="7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awsdfsdf">{"fdsup://Directions/FactSet Auditing Viewer?action=AUDIT_VALUE&amp;DB=129&amp;ID1=682112&amp;VALUEID=01250&amp;SDATE=2009&amp;PERIODTYPE=ANN_STD&amp;window=popup_no_bar&amp;width=385&amp;height=120&amp;START_MAXIMIZED=FALSE&amp;creator=factset&amp;display_string=Audit"}</definedName>
    <definedName name="ax" localSheetId="0">{"'Sheet1'!$L$16"}</definedName>
    <definedName name="ax" localSheetId="1">{"'Sheet1'!$L$16"}</definedName>
    <definedName name="ax" localSheetId="7">{"'Sheet1'!$L$16"}</definedName>
    <definedName name="ax">{"'Sheet1'!$L$16"}</definedName>
    <definedName name="ayam">#REF!</definedName>
    <definedName name="az" localSheetId="0">{"'Sheet1'!$L$16"}</definedName>
    <definedName name="az" localSheetId="1">{"'Sheet1'!$L$16"}</definedName>
    <definedName name="az" localSheetId="7">{"'Sheet1'!$L$16"}</definedName>
    <definedName name="az">{"'Sheet1'!$L$16"}</definedName>
    <definedName name="azx" localSheetId="0">#REF!</definedName>
    <definedName name="azx">#REF!</definedName>
    <definedName name="B" localSheetId="0">#REF!</definedName>
    <definedName name="B" localSheetId="1">#REF!</definedName>
    <definedName name="B">#REF!</definedName>
    <definedName name="b_1">#N/A</definedName>
    <definedName name="b_2">#N/A</definedName>
    <definedName name="b_240" localSheetId="0">#REF!</definedName>
    <definedName name="b_240" localSheetId="1">#REF!</definedName>
    <definedName name="b_240">#REF!</definedName>
    <definedName name="b_280" localSheetId="0">#REF!</definedName>
    <definedName name="b_280">#REF!</definedName>
    <definedName name="b_3">"$#REF!.#REF!#REF!"</definedName>
    <definedName name="b_320" localSheetId="0">#REF!</definedName>
    <definedName name="b_320" localSheetId="1">#REF!</definedName>
    <definedName name="b_320">#REF!</definedName>
    <definedName name="b_4">#N/A</definedName>
    <definedName name="b_5">#N/A</definedName>
    <definedName name="b_6">#N/A</definedName>
    <definedName name="B_ANTMN" localSheetId="0">#REF!</definedName>
    <definedName name="B_ANTMN" localSheetId="1">#REF!</definedName>
    <definedName name="B_ANTMN">#REF!</definedName>
    <definedName name="B_BUMI" localSheetId="0">#REF!</definedName>
    <definedName name="B_BUMI">#REF!</definedName>
    <definedName name="B_EPMT_N" localSheetId="0">#REF!</definedName>
    <definedName name="B_EPMT_N">#REF!</definedName>
    <definedName name="B_GJTL_N" localSheetId="0">#REF!</definedName>
    <definedName name="B_GJTL_N">#REF!</definedName>
    <definedName name="B_Isc" localSheetId="0">#REF!</definedName>
    <definedName name="B_Isc">#REF!</definedName>
    <definedName name="b_liem" localSheetId="0">#REF!</definedName>
    <definedName name="b_liem">#REF!</definedName>
    <definedName name="b_pb" localSheetId="0">#REF!</definedName>
    <definedName name="b_pb">#REF!</definedName>
    <definedName name="B_RP_BBNI_J" localSheetId="0">#REF!</definedName>
    <definedName name="B_RP_BBNI_J" localSheetId="1">#REF!</definedName>
    <definedName name="B_RP_BBNI_J">#REF!</definedName>
    <definedName name="B_RP_BNGA_J_19" localSheetId="0">#REF!</definedName>
    <definedName name="B_RP_BNGA_J_19" localSheetId="1">#REF!</definedName>
    <definedName name="B_RP_BNGA_J_19">#REF!</definedName>
    <definedName name="B_RP_BUMI_N" localSheetId="0">#REF!</definedName>
    <definedName name="B_RP_BUMI_N" localSheetId="1">#REF!</definedName>
    <definedName name="B_RP_BUMI_N">#REF!</definedName>
    <definedName name="B_RP_CTRS_A" localSheetId="0">#REF!</definedName>
    <definedName name="B_RP_CTRS_A">#REF!</definedName>
    <definedName name="B_RP_DYNA_J" localSheetId="0">#REF!</definedName>
    <definedName name="B_RP_DYNA_J">#REF!</definedName>
    <definedName name="B_RP_FISK_J" localSheetId="0">#REF!</definedName>
    <definedName name="B_RP_FISK_J">#REF!</definedName>
    <definedName name="B_RP_KOMI_J" localSheetId="0">#REF!</definedName>
    <definedName name="B_RP_KOMI_J">#REF!</definedName>
    <definedName name="B_RP_LSIP_N" localSheetId="0">#REF!</definedName>
    <definedName name="B_RP_LSIP_N">#REF!</definedName>
    <definedName name="B_RP_MYOR_N" localSheetId="0">#REF!</definedName>
    <definedName name="B_RP_MYOR_N">#REF!</definedName>
    <definedName name="B_RP_TINS_J" localSheetId="0">#REF!</definedName>
    <definedName name="B_RP_TINS_J">#REF!</definedName>
    <definedName name="B_RP_WICO_N" localSheetId="0">#REF!</definedName>
    <definedName name="B_RP_WICO_N">#REF!</definedName>
    <definedName name="B_UNIT" localSheetId="0">#REF!</definedName>
    <definedName name="B_UNIT">#REF!</definedName>
    <definedName name="B_UNIT_ANTMN_A_19" localSheetId="0">#REF!</definedName>
    <definedName name="B_UNIT_ANTMN_A_19">#REF!</definedName>
    <definedName name="B_UNIT_BBNI_J" localSheetId="0">#REF!</definedName>
    <definedName name="B_UNIT_BBNI_J">#REF!</definedName>
    <definedName name="B_UNIT_BNGA_J_19" localSheetId="0">#REF!</definedName>
    <definedName name="B_UNIT_BNGA_J_19">#REF!</definedName>
    <definedName name="B_UNIT_BUMI_N" localSheetId="0">#REF!</definedName>
    <definedName name="B_UNIT_BUMI_N">#REF!</definedName>
    <definedName name="B_UNIT_CTRS_A" localSheetId="0">#REF!</definedName>
    <definedName name="B_UNIT_CTRS_A">#REF!</definedName>
    <definedName name="B_UNIT_DYNA_J" localSheetId="0">#REF!</definedName>
    <definedName name="B_UNIT_DYNA_J">#REF!</definedName>
    <definedName name="B_UNIT_KOMI_J" localSheetId="0">#REF!</definedName>
    <definedName name="B_UNIT_KOMI_J">#REF!</definedName>
    <definedName name="B_UNIT_LSIP_N" localSheetId="0">#REF!</definedName>
    <definedName name="B_UNIT_LSIP_N">#REF!</definedName>
    <definedName name="B_UNIT_MYOR_N" localSheetId="0">#REF!</definedName>
    <definedName name="B_UNIT_MYOR_N">#REF!</definedName>
    <definedName name="B_UNIT_TINS_J" localSheetId="0">#REF!</definedName>
    <definedName name="B_UNIT_TINS_J">#REF!</definedName>
    <definedName name="b1_">#N/A</definedName>
    <definedName name="b2_">#N/A</definedName>
    <definedName name="b3_">#N/A</definedName>
    <definedName name="b4_">#N/A</definedName>
    <definedName name="b5_">#N/A</definedName>
    <definedName name="b6_">#N/A</definedName>
    <definedName name="b7_">#N/A</definedName>
    <definedName name="bac" localSheetId="0">#REF!</definedName>
    <definedName name="bac" localSheetId="1">#REF!</definedName>
    <definedName name="bac">#REF!</definedName>
    <definedName name="bachmai" localSheetId="0" hidden="1">{"'Sheet1'!$L$16"}</definedName>
    <definedName name="bachmai" localSheetId="1" hidden="1">{"'Sheet1'!$L$16"}</definedName>
    <definedName name="bachmai" localSheetId="7" hidden="1">{"'Sheet1'!$L$16"}</definedName>
    <definedName name="bachmai" hidden="1">{"'Sheet1'!$L$16"}</definedName>
    <definedName name="BAD_STK" localSheetId="0">#REF!</definedName>
    <definedName name="BAD_STK" localSheetId="1">#REF!</definedName>
    <definedName name="BAD_STK">#REF!</definedName>
    <definedName name="BADDEBT">"'file:///C:/Documents%20and%20Settings/PC_KOBSBY_003/Local%20Settings/Temporary%20Internet%20Files/Content.IE5/WZ67UD2L/DATA/BSC%202011/SHARED/TAX/Trisna/RBW/PHARMAS/1998/CITR/marshall.xls'#$Marshal.$A$1"</definedName>
    <definedName name="BADDEBT_3">"'file:///C:/Documents%20and%20Settings/PC_KOBSBY_003/Local%20Settings/Temporary%20Internet%20Files/Content.IE5/WZ67UD2L/DATA/BSC%202011/SHARED/TAX/Trisna/RBW/PHARMAS/1998/CITR/marshall.xls'#$Marshal.$A$1"</definedName>
    <definedName name="badmurni12" localSheetId="0">#REF!</definedName>
    <definedName name="badmurni12" localSheetId="1">#REF!</definedName>
    <definedName name="badmurni12">#REF!</definedName>
    <definedName name="badpkl12" localSheetId="0">#REF!</definedName>
    <definedName name="badpkl12">#REF!</definedName>
    <definedName name="badsmg12" localSheetId="0">#REF!</definedName>
    <definedName name="badsmg12">#REF!</definedName>
    <definedName name="badsolo12" localSheetId="0">#REF!</definedName>
    <definedName name="badsolo12">#REF!</definedName>
    <definedName name="badstok" localSheetId="0">#REF!</definedName>
    <definedName name="badstok">#REF!</definedName>
    <definedName name="BADSTOK06" localSheetId="0">#REF!</definedName>
    <definedName name="BADSTOK06">#REF!</definedName>
    <definedName name="bag" localSheetId="0">#N/A</definedName>
    <definedName name="bag" localSheetId="1">#N/A</definedName>
    <definedName name="bag">#REF!</definedName>
    <definedName name="Baja" localSheetId="0">#REF!</definedName>
    <definedName name="Baja" localSheetId="1">#REF!</definedName>
    <definedName name="Baja">#REF!</definedName>
    <definedName name="bal" localSheetId="0">#REF!</definedName>
    <definedName name="bal">#REF!</definedName>
    <definedName name="Balakong">"#N/A"</definedName>
    <definedName name="BALANCE_CHK" localSheetId="0">#REF!</definedName>
    <definedName name="BALANCE_CHK" localSheetId="1">#REF!</definedName>
    <definedName name="BALANCE_CHK">#REF!</definedName>
    <definedName name="balancesheet" localSheetId="0">#REF!</definedName>
    <definedName name="balancesheet">#REF!</definedName>
    <definedName name="balancesheets">"'file:///C:/Documents%20and%20Settings/PC_KOBSBY_003/Local%20Settings/Temporary%20Internet%20Files/Content.IE5/WZ67UD2L/DATA/BSC%202011/SHARED/Clients/I-L/KEBD/Quarter%202002/Q4-2002-c.xls'#$GeneralInfo.$H$38"</definedName>
    <definedName name="balancesheets_3">"'file:///C:/Documents%20and%20Settings/PC_KOBSBY_003/Local%20Settings/Temporary%20Internet%20Files/Content.IE5/WZ67UD2L/DATA/BSC%202011/SHARED/Clients/I-L/KEBD/Quarter%202002/Q4-2002-c.xls'#$GeneralInfo.$H$38"</definedName>
    <definedName name="BALANCING_FACTOR" localSheetId="0">#REF!</definedName>
    <definedName name="BALANCING_FACTOR" localSheetId="1">#REF!</definedName>
    <definedName name="BALANCING_FACTOR">#REF!</definedName>
    <definedName name="BALANCING_FACTOR___0" localSheetId="0">#REF!</definedName>
    <definedName name="BALANCING_FACTOR___0">#REF!</definedName>
    <definedName name="balmfCurrentAssets">"$#REF!.#REF!#REF!"</definedName>
    <definedName name="balmfCurrentAssets_3">"$#REF!.#REF!#REF!"</definedName>
    <definedName name="balmfCurrentLiabilities">"$#REF!.#REF!#REF!"</definedName>
    <definedName name="balmfCurrentLiabilities_3">"$#REF!.#REF!#REF!"</definedName>
    <definedName name="balmfNonCurrentAssets">"$#REF!.#REF!#REF!"</definedName>
    <definedName name="balmfNonCurrentAssets_3">"$#REF!.#REF!#REF!"</definedName>
    <definedName name="balmfNonCurrentLiabilities">"$#REF!.#REF!#REF!"</definedName>
    <definedName name="balmfNonCurrentLiabilities_3">"$#REF!.#REF!#REF!"</definedName>
    <definedName name="balmfNonCurrentProvisions">"$#REF!.#REF!#REF!"</definedName>
    <definedName name="balmfNonCurrentProvisions_3">"$#REF!.#REF!#REF!"</definedName>
    <definedName name="balmfOtherNonCurrentAssets">"$#REF!.#REF!#REF!"</definedName>
    <definedName name="balmfOtherNonCurrentAssets_3">"$#REF!.#REF!#REF!"</definedName>
    <definedName name="balmfShareEquity">"$#REF!.#REF!#REF!"</definedName>
    <definedName name="balmfShareEquity_3">"$#REF!.#REF!#REF!"</definedName>
    <definedName name="BALSHEET_P" localSheetId="0">#REF!</definedName>
    <definedName name="BALSHEET_P" localSheetId="1">#REF!</definedName>
    <definedName name="BALSHEET_P">#REF!</definedName>
    <definedName name="BAMBANG" localSheetId="0">#REF!</definedName>
    <definedName name="BAMBANG">#REF!</definedName>
    <definedName name="BAMBANG_12" localSheetId="0">#REF!</definedName>
    <definedName name="BAMBANG_12">#REF!</definedName>
    <definedName name="BAMBANG_17" localSheetId="0">#REF!</definedName>
    <definedName name="BAMBANG_17">#REF!</definedName>
    <definedName name="BAMBANG_17_1">#N/A</definedName>
    <definedName name="BAMBANG_17_1_1">NA()</definedName>
    <definedName name="BAMBANG_17_1_6">NA()</definedName>
    <definedName name="BAMBANG_17_10" localSheetId="0">#REF!</definedName>
    <definedName name="BAMBANG_17_10" localSheetId="1">#REF!</definedName>
    <definedName name="BAMBANG_17_10">#REF!</definedName>
    <definedName name="BAMBANG_17_12" localSheetId="0">#REF!</definedName>
    <definedName name="BAMBANG_17_12">#REF!</definedName>
    <definedName name="BAMBANG_17_17" localSheetId="0">#REF!</definedName>
    <definedName name="BAMBANG_17_17">#REF!</definedName>
    <definedName name="BAMBANG_17_17_10" localSheetId="0">#REF!</definedName>
    <definedName name="BAMBANG_17_17_10">#REF!</definedName>
    <definedName name="BAMBANG_17_17_2" localSheetId="0">#REF!</definedName>
    <definedName name="BAMBANG_17_17_2">#REF!</definedName>
    <definedName name="BAMBANG_17_17_4" localSheetId="0">#REF!</definedName>
    <definedName name="BAMBANG_17_17_4">#REF!</definedName>
    <definedName name="BAMBANG_17_17_6" localSheetId="0">#REF!</definedName>
    <definedName name="BAMBANG_17_17_6">#REF!</definedName>
    <definedName name="BAMBANG_17_17_7" localSheetId="0">#REF!</definedName>
    <definedName name="BAMBANG_17_17_7">#REF!</definedName>
    <definedName name="BAMBANG_17_17_8" localSheetId="0">#REF!</definedName>
    <definedName name="BAMBANG_17_17_8">#REF!</definedName>
    <definedName name="BAMBANG_17_17_9" localSheetId="0">#REF!</definedName>
    <definedName name="BAMBANG_17_17_9">#REF!</definedName>
    <definedName name="BAMBANG_17_2" localSheetId="0">#REF!</definedName>
    <definedName name="BAMBANG_17_2">#REF!</definedName>
    <definedName name="BAMBANG_17_4">NA()</definedName>
    <definedName name="BAMBANG_17_6">#N/A</definedName>
    <definedName name="BAMBANG_17_6_6">NA()</definedName>
    <definedName name="BAMBANG_17_7">#N/A</definedName>
    <definedName name="BAMBANG_17_7_6">NA()</definedName>
    <definedName name="BAMBANG_17_8">NA()</definedName>
    <definedName name="BAMBANG_17_9" localSheetId="0">#REF!</definedName>
    <definedName name="BAMBANG_17_9" localSheetId="1">#REF!</definedName>
    <definedName name="BAMBANG_17_9">#REF!</definedName>
    <definedName name="BAMBANG_18">#N/A</definedName>
    <definedName name="BAMBANG_18_12" localSheetId="0">#REF!</definedName>
    <definedName name="BAMBANG_18_12" localSheetId="1">#REF!</definedName>
    <definedName name="BAMBANG_18_12">#REF!</definedName>
    <definedName name="BAMBANG_18_17" localSheetId="0">#REF!</definedName>
    <definedName name="BAMBANG_18_17">#REF!</definedName>
    <definedName name="BAMBANG_18_17_10" localSheetId="0">#REF!</definedName>
    <definedName name="BAMBANG_18_17_10">#REF!</definedName>
    <definedName name="BAMBANG_18_17_2" localSheetId="0">#REF!</definedName>
    <definedName name="BAMBANG_18_17_2">#REF!</definedName>
    <definedName name="BAMBANG_18_17_4" localSheetId="0">#REF!</definedName>
    <definedName name="BAMBANG_18_17_4">#REF!</definedName>
    <definedName name="BAMBANG_18_17_6" localSheetId="0">#REF!</definedName>
    <definedName name="BAMBANG_18_17_6">#REF!</definedName>
    <definedName name="BAMBANG_18_17_7" localSheetId="0">#REF!</definedName>
    <definedName name="BAMBANG_18_17_7">#REF!</definedName>
    <definedName name="BAMBANG_18_17_8" localSheetId="0">#REF!</definedName>
    <definedName name="BAMBANG_18_17_8">#REF!</definedName>
    <definedName name="BAMBANG_18_17_9" localSheetId="0">#REF!</definedName>
    <definedName name="BAMBANG_18_17_9">#REF!</definedName>
    <definedName name="BAMBANG_18_4">NA()</definedName>
    <definedName name="BAMBANG_18_6">#N/A</definedName>
    <definedName name="BAMBANG_18_6_6">NA()</definedName>
    <definedName name="BAMBANG_18_7">#N/A</definedName>
    <definedName name="BAMBANG_18_7_6">NA()</definedName>
    <definedName name="BAMBANG_18_8">NA()</definedName>
    <definedName name="BAMBANG_19">#N/A</definedName>
    <definedName name="BAMBANG_19_12" localSheetId="0">#REF!</definedName>
    <definedName name="BAMBANG_19_12" localSheetId="1">#REF!</definedName>
    <definedName name="BAMBANG_19_12">#REF!</definedName>
    <definedName name="BAMBANG_19_17" localSheetId="0">#REF!</definedName>
    <definedName name="BAMBANG_19_17">#REF!</definedName>
    <definedName name="BAMBANG_19_17_10" localSheetId="0">#REF!</definedName>
    <definedName name="BAMBANG_19_17_10">#REF!</definedName>
    <definedName name="BAMBANG_19_17_2" localSheetId="0">#REF!</definedName>
    <definedName name="BAMBANG_19_17_2">#REF!</definedName>
    <definedName name="BAMBANG_19_17_4" localSheetId="0">#REF!</definedName>
    <definedName name="BAMBANG_19_17_4">#REF!</definedName>
    <definedName name="BAMBANG_19_17_6" localSheetId="0">#REF!</definedName>
    <definedName name="BAMBANG_19_17_6">#REF!</definedName>
    <definedName name="BAMBANG_19_17_7" localSheetId="0">#REF!</definedName>
    <definedName name="BAMBANG_19_17_7">#REF!</definedName>
    <definedName name="BAMBANG_19_17_8" localSheetId="0">#REF!</definedName>
    <definedName name="BAMBANG_19_17_8">#REF!</definedName>
    <definedName name="BAMBANG_19_17_9" localSheetId="0">#REF!</definedName>
    <definedName name="BAMBANG_19_17_9">#REF!</definedName>
    <definedName name="BAMBANG_19_4">NA()</definedName>
    <definedName name="BAMBANG_19_6">#N/A</definedName>
    <definedName name="BAMBANG_19_6_6">NA()</definedName>
    <definedName name="BAMBANG_19_7">#N/A</definedName>
    <definedName name="BAMBANG_19_7_6">NA()</definedName>
    <definedName name="BAMBANG_19_8">NA()</definedName>
    <definedName name="BAMBANG_20">#N/A</definedName>
    <definedName name="BAMBANG_20_12" localSheetId="0">#REF!</definedName>
    <definedName name="BAMBANG_20_12" localSheetId="1">#REF!</definedName>
    <definedName name="BAMBANG_20_12">#REF!</definedName>
    <definedName name="BAMBANG_20_17" localSheetId="0">#REF!</definedName>
    <definedName name="BAMBANG_20_17">#REF!</definedName>
    <definedName name="BAMBANG_20_17_10" localSheetId="0">#REF!</definedName>
    <definedName name="BAMBANG_20_17_10">#REF!</definedName>
    <definedName name="BAMBANG_20_17_2" localSheetId="0">#REF!</definedName>
    <definedName name="BAMBANG_20_17_2">#REF!</definedName>
    <definedName name="BAMBANG_20_17_4" localSheetId="0">#REF!</definedName>
    <definedName name="BAMBANG_20_17_4">#REF!</definedName>
    <definedName name="BAMBANG_20_17_6" localSheetId="0">#REF!</definedName>
    <definedName name="BAMBANG_20_17_6">#REF!</definedName>
    <definedName name="BAMBANG_20_17_7" localSheetId="0">#REF!</definedName>
    <definedName name="BAMBANG_20_17_7">#REF!</definedName>
    <definedName name="BAMBANG_20_17_8" localSheetId="0">#REF!</definedName>
    <definedName name="BAMBANG_20_17_8">#REF!</definedName>
    <definedName name="BAMBANG_20_17_9" localSheetId="0">#REF!</definedName>
    <definedName name="BAMBANG_20_17_9">#REF!</definedName>
    <definedName name="BAMBANG_20_4">NA()</definedName>
    <definedName name="BAMBANG_20_6">#N/A</definedName>
    <definedName name="BAMBANG_20_6_6">NA()</definedName>
    <definedName name="BAMBANG_20_7">#N/A</definedName>
    <definedName name="BAMBANG_20_7_6">NA()</definedName>
    <definedName name="BAMBANG_20_8">NA()</definedName>
    <definedName name="BAMBANG_21">#N/A</definedName>
    <definedName name="BAMBANG_21_12" localSheetId="0">#REF!</definedName>
    <definedName name="BAMBANG_21_12" localSheetId="1">#REF!</definedName>
    <definedName name="BAMBANG_21_12">#REF!</definedName>
    <definedName name="BAMBANG_21_17" localSheetId="0">#REF!</definedName>
    <definedName name="BAMBANG_21_17">#REF!</definedName>
    <definedName name="BAMBANG_21_17_10" localSheetId="0">#REF!</definedName>
    <definedName name="BAMBANG_21_17_10">#REF!</definedName>
    <definedName name="BAMBANG_21_17_2" localSheetId="0">#REF!</definedName>
    <definedName name="BAMBANG_21_17_2">#REF!</definedName>
    <definedName name="BAMBANG_21_17_4" localSheetId="0">#REF!</definedName>
    <definedName name="BAMBANG_21_17_4">#REF!</definedName>
    <definedName name="BAMBANG_21_17_6" localSheetId="0">#REF!</definedName>
    <definedName name="BAMBANG_21_17_6">#REF!</definedName>
    <definedName name="BAMBANG_21_17_7" localSheetId="0">#REF!</definedName>
    <definedName name="BAMBANG_21_17_7">#REF!</definedName>
    <definedName name="BAMBANG_21_17_8" localSheetId="0">#REF!</definedName>
    <definedName name="BAMBANG_21_17_8">#REF!</definedName>
    <definedName name="BAMBANG_21_17_9" localSheetId="0">#REF!</definedName>
    <definedName name="BAMBANG_21_17_9">#REF!</definedName>
    <definedName name="BAMBANG_21_4">NA()</definedName>
    <definedName name="BAMBANG_21_6">#N/A</definedName>
    <definedName name="BAMBANG_21_6_6">NA()</definedName>
    <definedName name="BAMBANG_21_7">#N/A</definedName>
    <definedName name="BAMBANG_21_7_6">NA()</definedName>
    <definedName name="BAMBANG_21_8">NA()</definedName>
    <definedName name="BAMBANG_3" localSheetId="0">#REF!</definedName>
    <definedName name="BAMBANG_3" localSheetId="1">#REF!</definedName>
    <definedName name="BAMBANG_3">#REF!</definedName>
    <definedName name="BAMBANG_4">NA()</definedName>
    <definedName name="BAMBANG_6">#N/A</definedName>
    <definedName name="BAMBANG_6_6">NA()</definedName>
    <definedName name="BAMBANG_7">#N/A</definedName>
    <definedName name="BAMBANG_7_6">NA()</definedName>
    <definedName name="BAMBANG_8">NA()</definedName>
    <definedName name="BAMBANG_8_10" localSheetId="0">#REF!</definedName>
    <definedName name="BAMBANG_8_10" localSheetId="1">#REF!</definedName>
    <definedName name="BAMBANG_8_10">#REF!</definedName>
    <definedName name="BAMBANG_9" localSheetId="0">#REF!</definedName>
    <definedName name="BAMBANG_9">#REF!</definedName>
    <definedName name="ban" localSheetId="0">#REF!</definedName>
    <definedName name="ban">#REF!</definedName>
    <definedName name="Bang" localSheetId="0">#REF!</definedName>
    <definedName name="Bang" localSheetId="1">#REF!</definedName>
    <definedName name="Bang">#REF!</definedName>
    <definedName name="Bang_cly" localSheetId="0">#REF!</definedName>
    <definedName name="Bang_cly">#REF!</definedName>
    <definedName name="Bang_CVC" localSheetId="0">#REF!</definedName>
    <definedName name="Bang_CVC">#REF!</definedName>
    <definedName name="bang_gia" localSheetId="0">#REF!</definedName>
    <definedName name="bang_gia">#REF!</definedName>
    <definedName name="bang_ke_nop_nsach" localSheetId="0">#REF!</definedName>
    <definedName name="bang_ke_nop_nsach">#REF!</definedName>
    <definedName name="Bang_travl" localSheetId="0">#REF!</definedName>
    <definedName name="Bang_travl">#REF!</definedName>
    <definedName name="bang1" localSheetId="0">#REF!</definedName>
    <definedName name="bang1" localSheetId="1">#REF!</definedName>
    <definedName name="bang1">#REF!</definedName>
    <definedName name="bang2" localSheetId="0">#REF!</definedName>
    <definedName name="bang2">#REF!</definedName>
    <definedName name="bang3" localSheetId="0">#REF!</definedName>
    <definedName name="bang3">#REF!</definedName>
    <definedName name="bang4" localSheetId="0">#REF!</definedName>
    <definedName name="bang4">#REF!</definedName>
    <definedName name="bang5" localSheetId="0">#REF!</definedName>
    <definedName name="bang5">#REF!</definedName>
    <definedName name="bang6" localSheetId="0">#REF!</definedName>
    <definedName name="bang6">#REF!</definedName>
    <definedName name="bangchu" localSheetId="0">#REF!</definedName>
    <definedName name="bangchu">#REF!</definedName>
    <definedName name="bangciti" localSheetId="0">#REF!</definedName>
    <definedName name="bangciti">#REF!</definedName>
    <definedName name="bangtinh" localSheetId="0">#REF!</definedName>
    <definedName name="bangtinh">#REF!</definedName>
    <definedName name="bangunan" localSheetId="0">#REF!</definedName>
    <definedName name="bangunan" localSheetId="1">#REF!</definedName>
    <definedName name="bangunan">#REF!</definedName>
    <definedName name="bangunan_1" localSheetId="0">#REF!</definedName>
    <definedName name="bangunan_1" localSheetId="1">#REF!</definedName>
    <definedName name="bangunan_1">#REF!</definedName>
    <definedName name="bangunan_10_11" localSheetId="0">#REF!</definedName>
    <definedName name="bangunan_10_11" localSheetId="1">#REF!</definedName>
    <definedName name="bangunan_10_11">#REF!</definedName>
    <definedName name="bangunan_12_13" localSheetId="0">#REF!</definedName>
    <definedName name="bangunan_12_13" localSheetId="1">#REF!</definedName>
    <definedName name="bangunan_12_13">#REF!</definedName>
    <definedName name="bangunan_14_15" localSheetId="0">#REF!</definedName>
    <definedName name="bangunan_14_15">#REF!</definedName>
    <definedName name="Bangunan_2" localSheetId="0">#REF!</definedName>
    <definedName name="Bangunan_2">#REF!</definedName>
    <definedName name="bangunan_2_3" localSheetId="0">#REF!</definedName>
    <definedName name="bangunan_2_3">#REF!</definedName>
    <definedName name="Bangunan_3" localSheetId="0">#REF!</definedName>
    <definedName name="Bangunan_3">#REF!</definedName>
    <definedName name="Bangunan_4" localSheetId="0">#REF!</definedName>
    <definedName name="Bangunan_4">#REF!</definedName>
    <definedName name="bangunan_4_5" localSheetId="0">#REF!</definedName>
    <definedName name="bangunan_4_5">#REF!</definedName>
    <definedName name="bangunan_5" localSheetId="0">#REF!</definedName>
    <definedName name="bangunan_5">#REF!</definedName>
    <definedName name="Bangunan_6" localSheetId="0">#REF!</definedName>
    <definedName name="Bangunan_6">#REF!</definedName>
    <definedName name="bangunan_6_7" localSheetId="0">#REF!</definedName>
    <definedName name="bangunan_6_7">#REF!</definedName>
    <definedName name="bangunan_7" localSheetId="0">#REF!</definedName>
    <definedName name="bangunan_7">#REF!</definedName>
    <definedName name="bangunan_8_9" localSheetId="0">#REF!</definedName>
    <definedName name="bangunan_8_9">#REF!</definedName>
    <definedName name="bangunan1" localSheetId="0">#REF!</definedName>
    <definedName name="bangunan1">#REF!</definedName>
    <definedName name="bank">"'file:///C:/Documents%20and%20Settings/PC_KOBSBY_003/Local%20Settings/Temporary%20Internet%20Files/Content.IE5/WZ67UD2L/DATA/BSC%202011/SHARED/Clients/I-L/KEBD/Quarter%202002/Q4-2002-c.xls'#$GeneralInfo.$O$16"</definedName>
    <definedName name="bank_3">"'file:///C:/Documents%20and%20Settings/PC_KOBSBY_003/Local%20Settings/Temporary%20Internet%20Files/Content.IE5/WZ67UD2L/DATA/BSC%202011/SHARED/Clients/I-L/KEBD/Quarter%202002/Q4-2002-c.xls'#$GeneralInfo.$O$16"</definedName>
    <definedName name="BANK_EXP" localSheetId="0">#REF!</definedName>
    <definedName name="BANK_EXP" localSheetId="1">#REF!</definedName>
    <definedName name="BANK_EXP">#REF!</definedName>
    <definedName name="banQL" localSheetId="0">{"'Sheet1'!$L$16"}</definedName>
    <definedName name="banQL" localSheetId="1">{"'Sheet1'!$L$16"}</definedName>
    <definedName name="banQL" localSheetId="7">{"'Sheet1'!$L$16"}</definedName>
    <definedName name="banQL">{"'Sheet1'!$L$16"}</definedName>
    <definedName name="banra">#REF!</definedName>
    <definedName name="Bao" localSheetId="0" hidden="1">{#N/A,#N/A,FALSE,"Chi tiÆt"}</definedName>
    <definedName name="Bao" localSheetId="1" hidden="1">{#N/A,#N/A,FALSE,"Chi tiÆt"}</definedName>
    <definedName name="Bao" localSheetId="7" hidden="1">{#N/A,#N/A,FALSE,"Chi tiÆt"}</definedName>
    <definedName name="Bao" hidden="1">{#N/A,#N/A,FALSE,"Chi tiÆt"}</definedName>
    <definedName name="baocao" localSheetId="0" hidden="1">{#N/A,#N/A,FALSE,"sum";#N/A,#N/A,FALSE,"MARTV";#N/A,#N/A,FALSE,"APRTV"}</definedName>
    <definedName name="baocao" localSheetId="1" hidden="1">{#N/A,#N/A,FALSE,"sum";#N/A,#N/A,FALSE,"MARTV";#N/A,#N/A,FALSE,"APRTV"}</definedName>
    <definedName name="baocao" localSheetId="7" hidden="1">{#N/A,#N/A,FALSE,"sum";#N/A,#N/A,FALSE,"MARTV";#N/A,#N/A,FALSE,"APRTV"}</definedName>
    <definedName name="baocao" hidden="1">{#N/A,#N/A,FALSE,"sum";#N/A,#N/A,FALSE,"MARTV";#N/A,#N/A,FALSE,"APRTV"}</definedName>
    <definedName name="baocaotktp" localSheetId="0" hidden="1">{#N/A,#N/A,FALSE,"sum";#N/A,#N/A,FALSE,"MARTV";#N/A,#N/A,FALSE,"APRTV"}</definedName>
    <definedName name="baocaotktp" localSheetId="1" hidden="1">{#N/A,#N/A,FALSE,"sum";#N/A,#N/A,FALSE,"MARTV";#N/A,#N/A,FALSE,"APRTV"}</definedName>
    <definedName name="baocaotktp" localSheetId="7" hidden="1">{#N/A,#N/A,FALSE,"sum";#N/A,#N/A,FALSE,"MARTV";#N/A,#N/A,FALSE,"APRTV"}</definedName>
    <definedName name="baocaotktp" hidden="1">{#N/A,#N/A,FALSE,"sum";#N/A,#N/A,FALSE,"MARTV";#N/A,#N/A,FALSE,"APRTV"}</definedName>
    <definedName name="Bar">#N/A</definedName>
    <definedName name="Barang" localSheetId="0">#REF!</definedName>
    <definedName name="Barang" localSheetId="1">#REF!</definedName>
    <definedName name="Barang">#REF!</definedName>
    <definedName name="BarData" localSheetId="0">#REF!</definedName>
    <definedName name="BarData" localSheetId="1">#REF!</definedName>
    <definedName name="BarData">#REF!</definedName>
    <definedName name="BARIS" localSheetId="0">OFFSET(#REF!,0,0,COUNTA(#REF!),1)</definedName>
    <definedName name="BARIS" localSheetId="1">OFFSET(#REF!,0,0,COUNTA(#REF!),1)</definedName>
    <definedName name="BARIS">OFFSET(#REF!,0,0,COUNTA(#REF!),1)</definedName>
    <definedName name="BARRY" localSheetId="0">#REF!</definedName>
    <definedName name="BARRY" localSheetId="1">#REF!</definedName>
    <definedName name="BARRY">#REF!</definedName>
    <definedName name="BARU" localSheetId="0">#REF!</definedName>
    <definedName name="BARU">#REF!</definedName>
    <definedName name="BASENAMECODES">"#N/A"</definedName>
    <definedName name="Basic5S" localSheetId="0">#REF!</definedName>
    <definedName name="Basic5S" localSheetId="1">#REF!</definedName>
    <definedName name="Basic5S">#REF!</definedName>
    <definedName name="Bay" localSheetId="0">#REF!</definedName>
    <definedName name="Bay">#REF!</definedName>
    <definedName name="BB" localSheetId="0">#REF!</definedName>
    <definedName name="BB" localSheetId="1">#REF!</definedName>
    <definedName name="BB">#REF!</definedName>
    <definedName name="BB_11">#N/A</definedName>
    <definedName name="BB_4" localSheetId="0">{"Book1"}</definedName>
    <definedName name="BB_4" localSheetId="1">{"Book1"}</definedName>
    <definedName name="BB_4" localSheetId="7">{"Book1"}</definedName>
    <definedName name="BB_4">{"Book1"}</definedName>
    <definedName name="BBB" localSheetId="0">#REF!</definedName>
    <definedName name="BBB" localSheetId="1">#REF!</definedName>
    <definedName name="BBB">#REF!</definedName>
    <definedName name="bbbb" localSheetId="0">#REF!</definedName>
    <definedName name="bbbb" localSheetId="1">#REF!</definedName>
    <definedName name="bbbb">#REF!</definedName>
    <definedName name="bbbbb" localSheetId="0">#REF!</definedName>
    <definedName name="bbbbb">#REF!</definedName>
    <definedName name="bbbbbb" localSheetId="0">#REF!</definedName>
    <definedName name="bbbbbb">#REF!</definedName>
    <definedName name="bbbbbbb" localSheetId="0">#REF!</definedName>
    <definedName name="bbbbbbb">#REF!</definedName>
    <definedName name="bbbbbbbb" localSheetId="0">#REF!</definedName>
    <definedName name="bbbbbbbb">#REF!</definedName>
    <definedName name="bbbbbbbbb" localSheetId="0">#REF!</definedName>
    <definedName name="bbbbbbbbb">#REF!</definedName>
    <definedName name="bbbbbbbbbb" localSheetId="0">#REF!</definedName>
    <definedName name="bbbbbbbbbb">#REF!</definedName>
    <definedName name="bbbbbbbbbbb" localSheetId="0">#REF!</definedName>
    <definedName name="bbbbbbbbbbb">#REF!</definedName>
    <definedName name="bbbbbbbbbbbb" localSheetId="0">#REF!</definedName>
    <definedName name="bbbbbbbbbbbb">#REF!</definedName>
    <definedName name="bbbbbbbbbbbbb" localSheetId="0">#REF!</definedName>
    <definedName name="bbbbbbbbbbbbb">#REF!</definedName>
    <definedName name="bbbbbbbbbbbbbbb" localSheetId="0">#REF!</definedName>
    <definedName name="bbbbbbbbbbbbbbb">#REF!</definedName>
    <definedName name="BBT">"$#REF!.#REF!#REF!"</definedName>
    <definedName name="BBT_3">"$#REF!.#REF!#REF!"</definedName>
    <definedName name="BC" localSheetId="0" hidden="1">{#N/A,#N/A,FALSE,"sum";#N/A,#N/A,FALSE,"MARTV";#N/A,#N/A,FALSE,"APRTV"}</definedName>
    <definedName name="BC" localSheetId="1" hidden="1">{#N/A,#N/A,FALSE,"sum";#N/A,#N/A,FALSE,"MARTV";#N/A,#N/A,FALSE,"APRTV"}</definedName>
    <definedName name="BC" localSheetId="7" hidden="1">{#N/A,#N/A,FALSE,"sum";#N/A,#N/A,FALSE,"MARTV";#N/A,#N/A,FALSE,"APRTV"}</definedName>
    <definedName name="BC" hidden="1">{#N/A,#N/A,FALSE,"sum";#N/A,#N/A,FALSE,"MARTV";#N/A,#N/A,FALSE,"APRTV"}</definedName>
    <definedName name="BC_2" localSheetId="0">{"Book1"}</definedName>
    <definedName name="BC_2" localSheetId="1">{"Book1"}</definedName>
    <definedName name="BC_2" localSheetId="7">{"Book1"}</definedName>
    <definedName name="BC_2">{"Book1"}</definedName>
    <definedName name="BC_ATK" localSheetId="0">#REF!</definedName>
    <definedName name="BC_ATK" localSheetId="1">#REF!</definedName>
    <definedName name="BC_ATK">#REF!</definedName>
    <definedName name="BC_PBRIK" localSheetId="0">#REF!</definedName>
    <definedName name="BC_PBRIK" localSheetId="1">#REF!</definedName>
    <definedName name="BC_PBRIK">#REF!</definedName>
    <definedName name="BCC" localSheetId="0">#REF!</definedName>
    <definedName name="BCC">#REF!</definedName>
    <definedName name="BCDELAPAN" localSheetId="0">#REF!</definedName>
    <definedName name="BCDELAPAN" localSheetId="1">#REF!</definedName>
    <definedName name="BCDELAPAN">#REF!</definedName>
    <definedName name="BCDELAPANBELAS" localSheetId="0">#REF!</definedName>
    <definedName name="BCDELAPANBELAS">#REF!</definedName>
    <definedName name="BCDELAPANBELASN" localSheetId="0">#REF!</definedName>
    <definedName name="BCDELAPANBELASN">#REF!</definedName>
    <definedName name="BCDELAPANN" localSheetId="0">#REF!</definedName>
    <definedName name="BCDELAPANN">#REF!</definedName>
    <definedName name="BCDUA" localSheetId="0">#REF!</definedName>
    <definedName name="BCDUA">#REF!</definedName>
    <definedName name="BCDUABELAS" localSheetId="0">#REF!</definedName>
    <definedName name="BCDUABELAS">#REF!</definedName>
    <definedName name="BCDUABELASN" localSheetId="0">#REF!</definedName>
    <definedName name="BCDUABELASN">#REF!</definedName>
    <definedName name="BCDUAN" localSheetId="0">#REF!</definedName>
    <definedName name="BCDUAN">#REF!</definedName>
    <definedName name="BCDUAPULUH" localSheetId="0">#REF!</definedName>
    <definedName name="BCDUAPULUH">#REF!</definedName>
    <definedName name="BCDUAPULUHDELAPAN" localSheetId="0">#REF!</definedName>
    <definedName name="BCDUAPULUHDELAPAN">#REF!</definedName>
    <definedName name="BCDUAPULUHDELAPANN" localSheetId="0">#REF!</definedName>
    <definedName name="BCDUAPULUHDELAPANN">#REF!</definedName>
    <definedName name="BCDUAPULUHDUA" localSheetId="0">#REF!</definedName>
    <definedName name="BCDUAPULUHDUA">#REF!</definedName>
    <definedName name="BCDUAPULUHDUAN" localSheetId="0">#REF!</definedName>
    <definedName name="BCDUAPULUHDUAN">#REF!</definedName>
    <definedName name="BCDUAPULUHEMPAT" localSheetId="0">#REF!</definedName>
    <definedName name="BCDUAPULUHEMPAT">#REF!</definedName>
    <definedName name="BCDUAPULUHEMPATN" localSheetId="0">#REF!</definedName>
    <definedName name="BCDUAPULUHEMPATN">#REF!</definedName>
    <definedName name="BCDUAPULUHENAM" localSheetId="0">#REF!</definedName>
    <definedName name="BCDUAPULUHENAM">#REF!</definedName>
    <definedName name="BCDUAPULUHENAMN" localSheetId="0">#REF!</definedName>
    <definedName name="BCDUAPULUHENAMN">#REF!</definedName>
    <definedName name="BCDUAPULUHLIMA" localSheetId="0">#REF!</definedName>
    <definedName name="BCDUAPULUHLIMA">#REF!</definedName>
    <definedName name="BCDUAPULUHLIMAN" localSheetId="0">#REF!</definedName>
    <definedName name="BCDUAPULUHLIMAN">#REF!</definedName>
    <definedName name="BCDUAPULUHN" localSheetId="0">#REF!</definedName>
    <definedName name="BCDUAPULUHN">#REF!</definedName>
    <definedName name="BCDUAPULUHSATU" localSheetId="0">#REF!</definedName>
    <definedName name="BCDUAPULUHSATU">#REF!</definedName>
    <definedName name="BCDUAPULUHSATUN" localSheetId="0">#REF!</definedName>
    <definedName name="BCDUAPULUHSATUN">#REF!</definedName>
    <definedName name="BCDUAPULUHSEMBILAN" localSheetId="0">#REF!</definedName>
    <definedName name="BCDUAPULUHSEMBILAN">#REF!</definedName>
    <definedName name="BCDUAPULUHSEMBILANN" localSheetId="0">#REF!</definedName>
    <definedName name="BCDUAPULUHSEMBILANN">#REF!</definedName>
    <definedName name="BCDUAPULUHTIGA" localSheetId="0">#REF!</definedName>
    <definedName name="BCDUAPULUHTIGA">#REF!</definedName>
    <definedName name="BCDUAPULUHTIGAN" localSheetId="0">#REF!</definedName>
    <definedName name="BCDUAPULUHTIGAN">#REF!</definedName>
    <definedName name="BCDUAPULUHTUJUH" localSheetId="0">#REF!</definedName>
    <definedName name="BCDUAPULUHTUJUH">#REF!</definedName>
    <definedName name="BCDUAPULUHTUJUHN" localSheetId="0">#REF!</definedName>
    <definedName name="BCDUAPULUHTUJUHN">#REF!</definedName>
    <definedName name="BCEMPAT" localSheetId="0">#REF!</definedName>
    <definedName name="BCEMPAT">#REF!</definedName>
    <definedName name="BCEMPATBELAS" localSheetId="0">#REF!</definedName>
    <definedName name="BCEMPATBELAS">#REF!</definedName>
    <definedName name="BCEMPATBELASN" localSheetId="0">#REF!</definedName>
    <definedName name="BCEMPATBELASN">#REF!</definedName>
    <definedName name="BCEMPATN" localSheetId="0">#REF!</definedName>
    <definedName name="BCEMPATN">#REF!</definedName>
    <definedName name="BCEMPATPULUH" localSheetId="0">#REF!</definedName>
    <definedName name="BCEMPATPULUH">#REF!</definedName>
    <definedName name="BCEMPATPULUHDELAPAN" localSheetId="0">#REF!</definedName>
    <definedName name="BCEMPATPULUHDELAPAN">#REF!</definedName>
    <definedName name="BCEMPATPULUHDELAPANN" localSheetId="0">#REF!</definedName>
    <definedName name="BCEMPATPULUHDELAPANN">#REF!</definedName>
    <definedName name="BCEMPATPULUHDUA" localSheetId="0">#REF!</definedName>
    <definedName name="BCEMPATPULUHDUA">#REF!</definedName>
    <definedName name="BCEMPATPULUHDUAN" localSheetId="0">#REF!</definedName>
    <definedName name="BCEMPATPULUHDUAN">#REF!</definedName>
    <definedName name="BCEMPATPULUHEMPAT" localSheetId="0">#REF!</definedName>
    <definedName name="BCEMPATPULUHEMPAT">#REF!</definedName>
    <definedName name="BCEMPATPULUHEMPATN" localSheetId="0">#REF!</definedName>
    <definedName name="BCEMPATPULUHEMPATN">#REF!</definedName>
    <definedName name="BCEMPATPULUHENAM" localSheetId="0">#REF!</definedName>
    <definedName name="BCEMPATPULUHENAM">#REF!</definedName>
    <definedName name="BCEMPATPULUHENAMN" localSheetId="0">#REF!</definedName>
    <definedName name="BCEMPATPULUHENAMN">#REF!</definedName>
    <definedName name="BCEMPATPULUHLIMA" localSheetId="0">#REF!</definedName>
    <definedName name="BCEMPATPULUHLIMA">#REF!</definedName>
    <definedName name="BCEMPATPULUHLIMAN" localSheetId="0">#REF!</definedName>
    <definedName name="BCEMPATPULUHLIMAN">#REF!</definedName>
    <definedName name="BCEMPATPULUHN" localSheetId="0">#REF!</definedName>
    <definedName name="BCEMPATPULUHN">#REF!</definedName>
    <definedName name="BCEMPATPULUHSATU" localSheetId="0">#REF!</definedName>
    <definedName name="BCEMPATPULUHSATU">#REF!</definedName>
    <definedName name="BCEMPATPULUHSATUN" localSheetId="0">#REF!</definedName>
    <definedName name="BCEMPATPULUHSATUN">#REF!</definedName>
    <definedName name="BCEMPATPULUHSEMBILAN" localSheetId="0">#REF!</definedName>
    <definedName name="BCEMPATPULUHSEMBILAN">#REF!</definedName>
    <definedName name="BCEMPATPULUHSEMBILANN" localSheetId="0">#REF!</definedName>
    <definedName name="BCEMPATPULUHSEMBILANN">#REF!</definedName>
    <definedName name="BCEMPATPULUHTIGA" localSheetId="0">#REF!</definedName>
    <definedName name="BCEMPATPULUHTIGA">#REF!</definedName>
    <definedName name="BCEMPATPULUHTIGAN" localSheetId="0">#REF!</definedName>
    <definedName name="BCEMPATPULUHTIGAN">#REF!</definedName>
    <definedName name="BCEMPATPULUHTUJUH" localSheetId="0">#REF!</definedName>
    <definedName name="BCEMPATPULUHTUJUH">#REF!</definedName>
    <definedName name="BCEMPATPULUHTUJUHN" localSheetId="0">#REF!</definedName>
    <definedName name="BCEMPATPULUHTUJUHN">#REF!</definedName>
    <definedName name="BCENAM" localSheetId="0">#REF!</definedName>
    <definedName name="BCENAM">#REF!</definedName>
    <definedName name="BCENAMBELAS" localSheetId="0">#REF!</definedName>
    <definedName name="BCENAMBELAS">#REF!</definedName>
    <definedName name="BCENAMBELASN" localSheetId="0">#REF!</definedName>
    <definedName name="BCENAMBELASN">#REF!</definedName>
    <definedName name="BCENAMN" localSheetId="0">#REF!</definedName>
    <definedName name="BCENAMN">#REF!</definedName>
    <definedName name="BCLIMA" localSheetId="0">#REF!</definedName>
    <definedName name="BCLIMA">#REF!</definedName>
    <definedName name="BCLIMABELAS" localSheetId="0">#REF!</definedName>
    <definedName name="BCLIMABELAS">#REF!</definedName>
    <definedName name="BCLIMABELASN" localSheetId="0">#REF!</definedName>
    <definedName name="BCLIMABELASN">#REF!</definedName>
    <definedName name="BCLIMAN" localSheetId="0">#REF!</definedName>
    <definedName name="BCLIMAN">#REF!</definedName>
    <definedName name="BCLIMAPULUH" localSheetId="0">#REF!</definedName>
    <definedName name="BCLIMAPULUH">#REF!</definedName>
    <definedName name="BCLIMAPULUHDUA" localSheetId="0">#REF!</definedName>
    <definedName name="BCLIMAPULUHDUA">#REF!</definedName>
    <definedName name="BCLIMAPULUHDUAN" localSheetId="0">#REF!</definedName>
    <definedName name="BCLIMAPULUHDUAN">#REF!</definedName>
    <definedName name="BCLIMAPULUHEMPAT" localSheetId="0">#REF!</definedName>
    <definedName name="BCLIMAPULUHEMPAT">#REF!</definedName>
    <definedName name="BCLIMAPULUHEMPATN" localSheetId="0">#REF!</definedName>
    <definedName name="BCLIMAPULUHEMPATN">#REF!</definedName>
    <definedName name="BCLIMAPULUHN" localSheetId="0">#REF!</definedName>
    <definedName name="BCLIMAPULUHN">#REF!</definedName>
    <definedName name="BCLIMAPULUHSATU" localSheetId="0">#REF!</definedName>
    <definedName name="BCLIMAPULUHSATU">#REF!</definedName>
    <definedName name="BCLIMAPULUHSATUN" localSheetId="0">#REF!</definedName>
    <definedName name="BCLIMAPULUHSATUN">#REF!</definedName>
    <definedName name="BCLIMAPULUHTIGA" localSheetId="0">#REF!</definedName>
    <definedName name="BCLIMAPULUHTIGA">#REF!</definedName>
    <definedName name="BCLIMAPULUHTIGAN" localSheetId="0">#REF!</definedName>
    <definedName name="BCLIMAPULUHTIGAN">#REF!</definedName>
    <definedName name="bcong5.03" localSheetId="0">{"'Sheet1'!$L$16"}</definedName>
    <definedName name="bcong5.03" localSheetId="1">{"'Sheet1'!$L$16"}</definedName>
    <definedName name="bcong5.03" localSheetId="7">{"'Sheet1'!$L$16"}</definedName>
    <definedName name="bcong5.03">{"'Sheet1'!$L$16"}</definedName>
    <definedName name="BCSATU" localSheetId="0">#REF!</definedName>
    <definedName name="BCSATU">#REF!</definedName>
    <definedName name="BCSATUN" localSheetId="0">#REF!</definedName>
    <definedName name="BCSATUN">#REF!</definedName>
    <definedName name="BCSEBELAS" localSheetId="0">#REF!</definedName>
    <definedName name="BCSEBELAS">#REF!</definedName>
    <definedName name="BCSEBELASN" localSheetId="0">#REF!</definedName>
    <definedName name="BCSEBELASN">#REF!</definedName>
    <definedName name="BCSEMBILAN" localSheetId="0">#REF!</definedName>
    <definedName name="BCSEMBILAN">#REF!</definedName>
    <definedName name="BCSEMBILANBELAS" localSheetId="0">#REF!</definedName>
    <definedName name="BCSEMBILANBELAS">#REF!</definedName>
    <definedName name="BCSEMBILANBELASN" localSheetId="0">#REF!</definedName>
    <definedName name="BCSEMBILANBELASN">#REF!</definedName>
    <definedName name="BCSEMBILANN" localSheetId="0">#REF!</definedName>
    <definedName name="BCSEMBILANN">#REF!</definedName>
    <definedName name="BCSEPULUH" localSheetId="0">#REF!</definedName>
    <definedName name="BCSEPULUH">#REF!</definedName>
    <definedName name="BCSEPULUHN" localSheetId="0">#REF!</definedName>
    <definedName name="BCSEPULUHN">#REF!</definedName>
    <definedName name="BCT" localSheetId="0">#REF!</definedName>
    <definedName name="BCT">#REF!</definedName>
    <definedName name="BCTHUET6" localSheetId="0">{"'Sheet1'!$L$16"}</definedName>
    <definedName name="BCTHUET6" localSheetId="1">{"'Sheet1'!$L$16"}</definedName>
    <definedName name="BCTHUET6" localSheetId="7">{"'Sheet1'!$L$16"}</definedName>
    <definedName name="BCTHUET6">{"'Sheet1'!$L$16"}</definedName>
    <definedName name="BCTIGA" localSheetId="0">#REF!</definedName>
    <definedName name="BCTIGA">#REF!</definedName>
    <definedName name="BCTIGABELAS" localSheetId="0">#REF!</definedName>
    <definedName name="BCTIGABELAS">#REF!</definedName>
    <definedName name="BCTIGABELASN" localSheetId="0">#REF!</definedName>
    <definedName name="BCTIGABELASN">#REF!</definedName>
    <definedName name="BCTIGAN" localSheetId="0">#REF!</definedName>
    <definedName name="BCTIGAN">#REF!</definedName>
    <definedName name="BCTIGAPULUH" localSheetId="0">#REF!</definedName>
    <definedName name="BCTIGAPULUH">#REF!</definedName>
    <definedName name="BCTIGAPULUHDELAPAN" localSheetId="0">#REF!</definedName>
    <definedName name="BCTIGAPULUHDELAPAN">#REF!</definedName>
    <definedName name="BCTIGAPULUHDELAPANN" localSheetId="0">#REF!</definedName>
    <definedName name="BCTIGAPULUHDELAPANN">#REF!</definedName>
    <definedName name="BCTIGAPULUHDUA" localSheetId="0">#REF!</definedName>
    <definedName name="BCTIGAPULUHDUA">#REF!</definedName>
    <definedName name="BCTIGAPULUHDUAN" localSheetId="0">#REF!</definedName>
    <definedName name="BCTIGAPULUHDUAN">#REF!</definedName>
    <definedName name="BCTIGAPULUHEMPAT" localSheetId="0">#REF!</definedName>
    <definedName name="BCTIGAPULUHEMPAT">#REF!</definedName>
    <definedName name="BCTIGAPULUHEMPATN" localSheetId="0">#REF!</definedName>
    <definedName name="BCTIGAPULUHEMPATN">#REF!</definedName>
    <definedName name="BCTIGAPULUHENAM" localSheetId="0">#REF!</definedName>
    <definedName name="BCTIGAPULUHENAM">#REF!</definedName>
    <definedName name="BCTIGAPULUHENAMN" localSheetId="0">#REF!</definedName>
    <definedName name="BCTIGAPULUHENAMN">#REF!</definedName>
    <definedName name="BCTIGAPULUHLIMA" localSheetId="0">#REF!</definedName>
    <definedName name="BCTIGAPULUHLIMA">#REF!</definedName>
    <definedName name="BCTIGAPULUHLIMAN" localSheetId="0">#REF!</definedName>
    <definedName name="BCTIGAPULUHLIMAN">#REF!</definedName>
    <definedName name="BCTIGAPULUHN" localSheetId="0">#REF!</definedName>
    <definedName name="BCTIGAPULUHN">#REF!</definedName>
    <definedName name="BCTIGAPULUHSATU" localSheetId="0">#REF!</definedName>
    <definedName name="BCTIGAPULUHSATU">#REF!</definedName>
    <definedName name="BCTIGAPULUHSATUN" localSheetId="0">#REF!</definedName>
    <definedName name="BCTIGAPULUHSATUN">#REF!</definedName>
    <definedName name="BCTIGAPULUHSEMBILAN" localSheetId="0">#REF!</definedName>
    <definedName name="BCTIGAPULUHSEMBILAN">#REF!</definedName>
    <definedName name="BCTIGAPULUHSEMBILANN" localSheetId="0">#REF!</definedName>
    <definedName name="BCTIGAPULUHSEMBILANN">#REF!</definedName>
    <definedName name="BCTIGAPULUHTIGA" localSheetId="0">#REF!</definedName>
    <definedName name="BCTIGAPULUHTIGA">#REF!</definedName>
    <definedName name="BCTIGAPULUHTIGAN" localSheetId="0">#REF!</definedName>
    <definedName name="BCTIGAPULUHTIGAN">#REF!</definedName>
    <definedName name="BCTIGAPULUHTUJUH" localSheetId="0">#REF!</definedName>
    <definedName name="BCTIGAPULUHTUJUH">#REF!</definedName>
    <definedName name="BCTIGAPULUHTUJUHN" localSheetId="0">#REF!</definedName>
    <definedName name="BCTIGAPULUHTUJUHN">#REF!</definedName>
    <definedName name="bctp" localSheetId="0" hidden="1">{"'Sheet1'!$L$16"}</definedName>
    <definedName name="bctp" localSheetId="1" hidden="1">{"'Sheet1'!$L$16"}</definedName>
    <definedName name="bctp" localSheetId="7" hidden="1">{"'Sheet1'!$L$16"}</definedName>
    <definedName name="bctp" hidden="1">{"'Sheet1'!$L$16"}</definedName>
    <definedName name="BCTQ" localSheetId="0">{"'Sheet1'!$L$16"}</definedName>
    <definedName name="BCTQ" localSheetId="1">{"'Sheet1'!$L$16"}</definedName>
    <definedName name="BCTQ" localSheetId="7">{"'Sheet1'!$L$16"}</definedName>
    <definedName name="BCTQ">{"'Sheet1'!$L$16"}</definedName>
    <definedName name="BCTUJUH" localSheetId="0">#REF!</definedName>
    <definedName name="BCTUJUH">#REF!</definedName>
    <definedName name="BCTUJUHBELAS" localSheetId="0">#REF!</definedName>
    <definedName name="BCTUJUHBELAS">#REF!</definedName>
    <definedName name="BCTUJUHBELASN" localSheetId="0">#REF!</definedName>
    <definedName name="BCTUJUHBELASN">#REF!</definedName>
    <definedName name="BCTUJUHN" localSheetId="0">#REF!</definedName>
    <definedName name="BCTUJUHN">#REF!</definedName>
    <definedName name="BCXBcXB">"$#REF!.#REF!#REF!"</definedName>
    <definedName name="BCXBcXB_3">"$#REF!.#REF!#REF!"</definedName>
    <definedName name="BD">#REF!</definedName>
    <definedName name="BD." localSheetId="0">#REF!</definedName>
    <definedName name="BD." localSheetId="1">#REF!</definedName>
    <definedName name="BD.">#REF!</definedName>
    <definedName name="BddProd">"'file:///C:/Documents%20and%20Settings/PC_KOBSBY_003/Local%20Settings/Temporary%20Internet%20Files/Content.IE5/WZ67UD2L/DATA/BSC%202011/FOURNIER/Finance/Indon%20ENV.xls'#$List.$A$1:$M$744"</definedName>
    <definedName name="BddProd_3">"'file:///C:/Documents%20and%20Settings/PC_KOBSBY_003/Local%20Settings/Temporary%20Internet%20Files/Content.IE5/WZ67UD2L/DATA/BSC%202011/FOURNIER/Finance/Indon%20ENV.xls'#$List.$A$1:$M$744"</definedName>
    <definedName name="bdht15nc" localSheetId="0">#REF!</definedName>
    <definedName name="bdht15nc" localSheetId="1">#REF!</definedName>
    <definedName name="bdht15nc">#REF!</definedName>
    <definedName name="bdht15vl" localSheetId="0">#REF!</definedName>
    <definedName name="bdht15vl">#REF!</definedName>
    <definedName name="bdht25nc" localSheetId="0">#REF!</definedName>
    <definedName name="bdht25nc">#REF!</definedName>
    <definedName name="bdht25vl" localSheetId="0">#REF!</definedName>
    <definedName name="bdht25vl">#REF!</definedName>
    <definedName name="bdht325nc" localSheetId="0">#REF!</definedName>
    <definedName name="bdht325nc">#REF!</definedName>
    <definedName name="bdht325vl" localSheetId="0">#REF!</definedName>
    <definedName name="bdht325vl">#REF!</definedName>
    <definedName name="BDMN" localSheetId="0">#REF!</definedName>
    <definedName name="BDMN">#REF!</definedName>
    <definedName name="BDN_RP" localSheetId="0">#REF!</definedName>
    <definedName name="BDN_RP">#REF!</definedName>
    <definedName name="BDN_RPD" localSheetId="0">#REF!</definedName>
    <definedName name="BDN_RPD">#REF!</definedName>
    <definedName name="BDN_USD" localSheetId="0">#REF!</definedName>
    <definedName name="BDN_USD">#REF!</definedName>
    <definedName name="BDN_USD1" localSheetId="0">#REF!</definedName>
    <definedName name="BDN_USD1">#REF!</definedName>
    <definedName name="Be_tong_do_tai_cho" localSheetId="0">#REF!</definedName>
    <definedName name="Be_tong_do_tai_cho">#REF!</definedName>
    <definedName name="Be_tong_duc_san" localSheetId="0">#REF!</definedName>
    <definedName name="Be_tong_duc_san">#REF!</definedName>
    <definedName name="BEBADM" localSheetId="0">#REF!</definedName>
    <definedName name="BEBADM">#REF!</definedName>
    <definedName name="BEBADM_5" localSheetId="0">#REF!</definedName>
    <definedName name="BEBADM_5">#REF!</definedName>
    <definedName name="BEBAS1" localSheetId="0">#REF!</definedName>
    <definedName name="BEBAS1">#REF!</definedName>
    <definedName name="BEBUSAHA" localSheetId="0">#REF!</definedName>
    <definedName name="BEBUSAHA">#REF!</definedName>
    <definedName name="BEBUSAHA_5" localSheetId="0">#REF!</definedName>
    <definedName name="BEBUSAHA_5">#REF!</definedName>
    <definedName name="Beg_Bal" localSheetId="0">#REF!</definedName>
    <definedName name="Beg_Bal">#REF!</definedName>
    <definedName name="BEGIN" localSheetId="0">#REF!</definedName>
    <definedName name="BEGIN">#REF!</definedName>
    <definedName name="BEL5_10" localSheetId="0">#REF!</definedName>
    <definedName name="BEL5_10" localSheetId="1">#REF!</definedName>
    <definedName name="BEL5_10">#REF!</definedName>
    <definedName name="BELI" localSheetId="0">#REF!</definedName>
    <definedName name="BELI" localSheetId="1">#REF!</definedName>
    <definedName name="BELI">#REF!</definedName>
    <definedName name="BELI_BKS" localSheetId="0">#REF!</definedName>
    <definedName name="BELI_BKS">#REF!</definedName>
    <definedName name="BELI_CPN" localSheetId="0">#REF!</definedName>
    <definedName name="BELI_CPN">#REF!</definedName>
    <definedName name="BELI_CPN_05" localSheetId="0">#REF!</definedName>
    <definedName name="BELI_CPN_05">#REF!</definedName>
    <definedName name="BELI_JUNI" localSheetId="0">#REF!</definedName>
    <definedName name="BELI_JUNI">#REF!</definedName>
    <definedName name="BELI_NON" localSheetId="0">#REF!</definedName>
    <definedName name="BELI_NON">#REF!</definedName>
    <definedName name="beli05" localSheetId="0">#REF!</definedName>
    <definedName name="beli05" localSheetId="1">#REF!</definedName>
    <definedName name="beli05">#REF!</definedName>
    <definedName name="beli06" localSheetId="0">#REF!</definedName>
    <definedName name="beli06" localSheetId="1">#REF!</definedName>
    <definedName name="beli06">#REF!</definedName>
    <definedName name="beli10" localSheetId="0">#REF!</definedName>
    <definedName name="beli10" localSheetId="1">#REF!</definedName>
    <definedName name="beli10">#REF!</definedName>
    <definedName name="BELI11" localSheetId="0">#REF!</definedName>
    <definedName name="BELI11">#REF!</definedName>
    <definedName name="BELIBKS" localSheetId="0">#REF!</definedName>
    <definedName name="BELIBKS">#REF!</definedName>
    <definedName name="BELICPN" localSheetId="0">#REF!</definedName>
    <definedName name="BELICPN">#REF!</definedName>
    <definedName name="BELIJHTFS" localSheetId="0">#REF!</definedName>
    <definedName name="BELIJHTFS" localSheetId="1">#REF!</definedName>
    <definedName name="BELIJHTFS">#REF!</definedName>
    <definedName name="BELIJHTFT" localSheetId="0">#REF!</definedName>
    <definedName name="BELIJHTFT" localSheetId="1">#REF!</definedName>
    <definedName name="BELIJHTFT">#REF!</definedName>
    <definedName name="BELINJHTFS" localSheetId="0">#REF!</definedName>
    <definedName name="BELINJHTFS" localSheetId="1">#REF!</definedName>
    <definedName name="BELINJHTFS">#REF!</definedName>
    <definedName name="BELINJHTFT" localSheetId="0">#REF!</definedName>
    <definedName name="BELINJHTFT">#REF!</definedName>
    <definedName name="BELINON" localSheetId="0">#REF!</definedName>
    <definedName name="BELINON" localSheetId="1">#REF!</definedName>
    <definedName name="BELINON">#REF!</definedName>
    <definedName name="BELIPKL10" localSheetId="0">#REF!</definedName>
    <definedName name="BELIPKL10">#REF!</definedName>
    <definedName name="belipkl11" localSheetId="0">#REF!</definedName>
    <definedName name="belipkl11" localSheetId="1">#REF!</definedName>
    <definedName name="belipkl11">#REF!</definedName>
    <definedName name="belismg10" localSheetId="0">#REF!</definedName>
    <definedName name="belismg10">#REF!</definedName>
    <definedName name="BELISMG1003" localSheetId="0">#REF!</definedName>
    <definedName name="BELISMG1003">#REF!</definedName>
    <definedName name="belismg11" localSheetId="0">#REF!</definedName>
    <definedName name="belismg11" localSheetId="1">#REF!</definedName>
    <definedName name="belismg11">#REF!</definedName>
    <definedName name="BELISOLO11" localSheetId="0">#REF!</definedName>
    <definedName name="BELISOLO11" localSheetId="1">#REF!</definedName>
    <definedName name="BELISOLO11">#REF!</definedName>
    <definedName name="BELISRG" localSheetId="0">#REF!</definedName>
    <definedName name="BELISRG" localSheetId="1">#REF!</definedName>
    <definedName name="BELISRG">#REF!</definedName>
    <definedName name="BELITGR" localSheetId="0">#REF!</definedName>
    <definedName name="BELITGR">#REF!</definedName>
    <definedName name="ben_data" localSheetId="0">#REF!</definedName>
    <definedName name="ben_data" localSheetId="1">#REF!</definedName>
    <definedName name="ben_data">#REF!</definedName>
    <definedName name="ben_tbl_mo1" localSheetId="0">#REF!</definedName>
    <definedName name="ben_tbl_mo1">#REF!</definedName>
    <definedName name="ben_tbl_yr1" localSheetId="0">#REF!</definedName>
    <definedName name="ben_tbl_yr1">#REF!</definedName>
    <definedName name="Bench78" localSheetId="0">{"Book1","To khai 2001-12.xls"}</definedName>
    <definedName name="Bench78" localSheetId="1">{"Book1","To khai 2001-12.xls"}</definedName>
    <definedName name="Bench78" localSheetId="7">{"Book1","To khai 2001-12.xls"}</definedName>
    <definedName name="Bench78">{"Book1","To khai 2001-12.xls"}</definedName>
    <definedName name="Bench78x35" localSheetId="0">{"Book1","To khai 2001-12.xls"}</definedName>
    <definedName name="Bench78x35" localSheetId="1">{"Book1","To khai 2001-12.xls"}</definedName>
    <definedName name="Bench78x35" localSheetId="7">{"Book1","To khai 2001-12.xls"}</definedName>
    <definedName name="Bench78x35">{"Book1","To khai 2001-12.xls"}</definedName>
    <definedName name="bengam">#REF!</definedName>
    <definedName name="benn" localSheetId="0">#REF!</definedName>
    <definedName name="benn" localSheetId="1">#REF!</definedName>
    <definedName name="benn">#REF!</definedName>
    <definedName name="Bentuk_Tanah" localSheetId="0">#REF!</definedName>
    <definedName name="Bentuk_Tanah">#REF!</definedName>
    <definedName name="bentuk1" localSheetId="0">#REF!</definedName>
    <definedName name="bentuk1">#REF!</definedName>
    <definedName name="benuoc" localSheetId="0">#REF!</definedName>
    <definedName name="benuoc">#REF!</definedName>
    <definedName name="bernd" localSheetId="0">{"weichwaren",#N/A,FALSE,"Liste 1";"hartwaren",#N/A,FALSE,"Liste 1";"food",#N/A,FALSE,"Liste 1";"fleisch",#N/A,FALSE,"Liste 1"}</definedName>
    <definedName name="bernd" localSheetId="1">{"weichwaren",#N/A,FALSE,"Liste 1";"hartwaren",#N/A,FALSE,"Liste 1";"food",#N/A,FALSE,"Liste 1";"fleisch",#N/A,FALSE,"Liste 1"}</definedName>
    <definedName name="bernd" localSheetId="7">{"weichwaren",#N/A,FALSE,"Liste 1";"hartwaren",#N/A,FALSE,"Liste 1";"food",#N/A,FALSE,"Liste 1";"fleisch",#N/A,FALSE,"Liste 1"}</definedName>
    <definedName name="bernd">{"weichwaren",#N/A,FALSE,"Liste 1";"hartwaren",#N/A,FALSE,"Liste 1";"food",#N/A,FALSE,"Liste 1";"fleisch",#N/A,FALSE,"Liste 1"}</definedName>
    <definedName name="beta">#REF!</definedName>
    <definedName name="Beton" localSheetId="0">#REF!</definedName>
    <definedName name="Beton" localSheetId="1">#REF!</definedName>
    <definedName name="Beton">#REF!</definedName>
    <definedName name="betong">#N/A</definedName>
    <definedName name="BF" localSheetId="0">#REF!</definedName>
    <definedName name="BF" localSheetId="1">#REF!</definedName>
    <definedName name="BF">#REF!</definedName>
    <definedName name="BF_CSG_0AND12" localSheetId="0">#REF!</definedName>
    <definedName name="BF_CSG_0AND12" localSheetId="1">#REF!</definedName>
    <definedName name="BF_CSG_0AND12">#REF!</definedName>
    <definedName name="BF_CSG_3AND9" localSheetId="0">#REF!</definedName>
    <definedName name="BF_CSG_3AND9" localSheetId="1">#REF!</definedName>
    <definedName name="BF_CSG_3AND9">#REF!</definedName>
    <definedName name="BF_CSG_6AND6" localSheetId="0">#REF!</definedName>
    <definedName name="BF_CSG_6AND6">#REF!</definedName>
    <definedName name="BF_CSG_9AND3" localSheetId="0">#REF!</definedName>
    <definedName name="BF_CSG_9AND3">#REF!</definedName>
    <definedName name="BF_CSG_ACT" localSheetId="0">#REF!</definedName>
    <definedName name="BF_CSG_ACT">#REF!</definedName>
    <definedName name="BF_CSG_AOP" localSheetId="0">#REF!</definedName>
    <definedName name="BF_CSG_AOP">#REF!</definedName>
    <definedName name="BF_CSG_F03" localSheetId="0">#REF!</definedName>
    <definedName name="BF_CSG_F03">#REF!</definedName>
    <definedName name="bf7yre" localSheetId="0">{"'Sheet1'!$L$16"}</definedName>
    <definedName name="bf7yre" localSheetId="1">{"'Sheet1'!$L$16"}</definedName>
    <definedName name="bf7yre" localSheetId="7">{"'Sheet1'!$L$16"}</definedName>
    <definedName name="bf7yre">{"'Sheet1'!$L$16"}</definedName>
    <definedName name="bffcn">"'file://Ems16/Data%20Share%20Acct/Shared/Data%20Audit%202005/Documents%20and%20Settings/ems19/My%20Documents/TAX%20FILLE/PPh%20PASAL%2021/formpjk.xls'#$FKT_PJK.$A$1"</definedName>
    <definedName name="BfStock" localSheetId="0">#REF!</definedName>
    <definedName name="BfStock" localSheetId="1">#REF!</definedName>
    <definedName name="BfStock">#REF!</definedName>
    <definedName name="BfStock_2">NA()</definedName>
    <definedName name="BfStock_3" localSheetId="0">#REF!</definedName>
    <definedName name="BfStock_3" localSheetId="1">#REF!</definedName>
    <definedName name="BfStock_3">#REF!</definedName>
    <definedName name="BfStock_4" localSheetId="0">#REF!</definedName>
    <definedName name="BfStock_4">#REF!</definedName>
    <definedName name="BfStock_5" localSheetId="0">#REF!</definedName>
    <definedName name="BfStock_5">#REF!</definedName>
    <definedName name="BfStock_6" localSheetId="0">#REF!</definedName>
    <definedName name="BfStock_6">#REF!</definedName>
    <definedName name="BfStock_7">NA()</definedName>
    <definedName name="BfStock_8">NA()</definedName>
    <definedName name="BfStock_8_6">#N/A</definedName>
    <definedName name="bg" localSheetId="0">{"'Sheet1'!$L$16"}</definedName>
    <definedName name="bg" localSheetId="1">{"'Sheet1'!$L$16"}</definedName>
    <definedName name="bg" localSheetId="7">{"'Sheet1'!$L$16"}</definedName>
    <definedName name="bg">{"'Sheet1'!$L$16"}</definedName>
    <definedName name="BG_Del">15</definedName>
    <definedName name="BG_Ins">4</definedName>
    <definedName name="BG_Mod">6</definedName>
    <definedName name="BGF" localSheetId="0">#REF!</definedName>
    <definedName name="BGF" localSheetId="1">#REF!</definedName>
    <definedName name="BGF">#REF!</definedName>
    <definedName name="BGF_10" localSheetId="0">#REF!</definedName>
    <definedName name="BGF_10" localSheetId="1">#REF!</definedName>
    <definedName name="BGF_10">#REF!</definedName>
    <definedName name="BGF_11" localSheetId="0">#REF!</definedName>
    <definedName name="BGF_11" localSheetId="1">#REF!</definedName>
    <definedName name="BGF_11">#REF!</definedName>
    <definedName name="BGF_12" localSheetId="0">#REF!</definedName>
    <definedName name="BGF_12" localSheetId="1">#REF!</definedName>
    <definedName name="BGF_12">#REF!</definedName>
    <definedName name="BGF_6" localSheetId="0">#REF!</definedName>
    <definedName name="BGF_6">#REF!</definedName>
    <definedName name="BGF_7" localSheetId="0">#REF!</definedName>
    <definedName name="BGF_7">#REF!</definedName>
    <definedName name="BGF_8" localSheetId="0">#REF!</definedName>
    <definedName name="BGF_8">#REF!</definedName>
    <definedName name="BGF_9" localSheetId="0">#REF!</definedName>
    <definedName name="BGF_9">#REF!</definedName>
    <definedName name="Bgiang" localSheetId="0">{"'Sheet1'!$L$16"}</definedName>
    <definedName name="Bgiang" localSheetId="1">{"'Sheet1'!$L$16"}</definedName>
    <definedName name="Bgiang" localSheetId="7">{"'Sheet1'!$L$16"}</definedName>
    <definedName name="Bgiang">{"'Sheet1'!$L$16"}</definedName>
    <definedName name="bgkbj">#REF!</definedName>
    <definedName name="bgt" localSheetId="0">{"DCF","UPSIDE CASE",FALSE,"Sheet1";"DCF","BASE CASE",FALSE,"Sheet1";"DCF","DOWNSIDE CASE",FALSE,"Sheet1"}</definedName>
    <definedName name="bgt" localSheetId="1">{"DCF","UPSIDE CASE",FALSE,"Sheet1";"DCF","BASE CASE",FALSE,"Sheet1";"DCF","DOWNSIDE CASE",FALSE,"Sheet1"}</definedName>
    <definedName name="bgt" localSheetId="7">{"DCF","UPSIDE CASE",FALSE,"Sheet1";"DCF","BASE CASE",FALSE,"Sheet1";"DCF","DOWNSIDE CASE",FALSE,"Sheet1"}</definedName>
    <definedName name="bgt">{"DCF","UPSIDE CASE",FALSE,"Sheet1";"DCF","BASE CASE",FALSE,"Sheet1";"DCF","DOWNSIDE CASE",FALSE,"Sheet1"}</definedName>
    <definedName name="BGV" localSheetId="0">#REF!</definedName>
    <definedName name="BGV" localSheetId="1">#REF!</definedName>
    <definedName name="BGV">#REF!</definedName>
    <definedName name="BGV_10" localSheetId="0">#REF!</definedName>
    <definedName name="BGV_10" localSheetId="1">#REF!</definedName>
    <definedName name="BGV_10">#REF!</definedName>
    <definedName name="BGV_11" localSheetId="0">#REF!</definedName>
    <definedName name="BGV_11" localSheetId="1">#REF!</definedName>
    <definedName name="BGV_11">#REF!</definedName>
    <definedName name="BGV_12" localSheetId="0">#REF!</definedName>
    <definedName name="BGV_12" localSheetId="1">#REF!</definedName>
    <definedName name="BGV_12">#REF!</definedName>
    <definedName name="BGV_6" localSheetId="0">#REF!</definedName>
    <definedName name="BGV_6">#REF!</definedName>
    <definedName name="BGV_7" localSheetId="0">#REF!</definedName>
    <definedName name="BGV_7">#REF!</definedName>
    <definedName name="BGV_8" localSheetId="0">#REF!</definedName>
    <definedName name="BGV_8">#REF!</definedName>
    <definedName name="BGV_9" localSheetId="0">#REF!</definedName>
    <definedName name="BGV_9">#REF!</definedName>
    <definedName name="bh" localSheetId="0" hidden="1">{#N/A,#N/A,FALSE,"DATA"}</definedName>
    <definedName name="bh" localSheetId="1" hidden="1">{#N/A,#N/A,FALSE,"DATA"}</definedName>
    <definedName name="bh" localSheetId="7" hidden="1">{#N/A,#N/A,FALSE,"DATA"}</definedName>
    <definedName name="bh" hidden="1">{#N/A,#N/A,FALSE,"DATA"}</definedName>
    <definedName name="bhthang6" localSheetId="0">{"'Sheet1'!$L$16"}</definedName>
    <definedName name="bhthang6" localSheetId="1">{"'Sheet1'!$L$16"}</definedName>
    <definedName name="bhthang6" localSheetId="7">{"'Sheet1'!$L$16"}</definedName>
    <definedName name="bhthang6">{"'Sheet1'!$L$16"}</definedName>
    <definedName name="bi" localSheetId="0">{"HK PR",#N/A,FALSE,"HK";"SUMMARY",#N/A,FALSE,"PAYROLL";"SUMMARY",#N/A,FALSE,"PAYROLL";"HK PR",#N/A,FALSE,"HK"}</definedName>
    <definedName name="bi" localSheetId="1">{"HK PR",#N/A,FALSE,"HK";"SUMMARY",#N/A,FALSE,"PAYROLL";"SUMMARY",#N/A,FALSE,"PAYROLL";"HK PR",#N/A,FALSE,"HK"}</definedName>
    <definedName name="bi" localSheetId="7">{"HK PR",#N/A,FALSE,"HK";"SUMMARY",#N/A,FALSE,"PAYROLL";"SUMMARY",#N/A,FALSE,"PAYROLL";"HK PR",#N/A,FALSE,"HK"}</definedName>
    <definedName name="bi">{"HK PR",#N/A,FALSE,"HK";"SUMMARY",#N/A,FALSE,"PAYROLL";"SUMMARY",#N/A,FALSE,"PAYROLL";"HK PR",#N/A,FALSE,"HK"}</definedName>
    <definedName name="BIANCA" localSheetId="0">#REF!</definedName>
    <definedName name="BIANCA" localSheetId="1">#REF!</definedName>
    <definedName name="BIANCA">#REF!</definedName>
    <definedName name="Biaya" localSheetId="0">#REF!</definedName>
    <definedName name="Biaya">#REF!</definedName>
    <definedName name="Biaya_ATK___IT_Dept." localSheetId="0">#REF!</definedName>
    <definedName name="Biaya_ATK___IT_Dept." localSheetId="1">#REF!</definedName>
    <definedName name="Biaya_ATK___IT_Dept.">#REF!</definedName>
    <definedName name="Biaya_ATK___IT_Dept._1">NA()</definedName>
    <definedName name="Biaya_ATK___IT_Dept._11">#N/A</definedName>
    <definedName name="Biaya_ATK___IT_Dept._12" localSheetId="0">#REF!</definedName>
    <definedName name="Biaya_ATK___IT_Dept._12" localSheetId="1">#REF!</definedName>
    <definedName name="Biaya_ATK___IT_Dept._12">#REF!</definedName>
    <definedName name="Biaya_ATK___IT_Dept._17" localSheetId="0">#REF!</definedName>
    <definedName name="Biaya_ATK___IT_Dept._17" localSheetId="1">#REF!</definedName>
    <definedName name="Biaya_ATK___IT_Dept._17">#REF!</definedName>
    <definedName name="Biaya_ATK___IT_Dept._17_10" localSheetId="0">#REF!</definedName>
    <definedName name="Biaya_ATK___IT_Dept._17_10" localSheetId="1">#REF!</definedName>
    <definedName name="Biaya_ATK___IT_Dept._17_10">#REF!</definedName>
    <definedName name="Biaya_ATK___IT_Dept._17_2" localSheetId="0">#REF!</definedName>
    <definedName name="Biaya_ATK___IT_Dept._17_2">#REF!</definedName>
    <definedName name="Biaya_ATK___IT_Dept._17_4" localSheetId="0">#REF!</definedName>
    <definedName name="Biaya_ATK___IT_Dept._17_4">#REF!</definedName>
    <definedName name="Biaya_ATK___IT_Dept._17_6" localSheetId="0">#REF!</definedName>
    <definedName name="Biaya_ATK___IT_Dept._17_6">#REF!</definedName>
    <definedName name="Biaya_ATK___IT_Dept._17_7" localSheetId="0">#REF!</definedName>
    <definedName name="Biaya_ATK___IT_Dept._17_7">#REF!</definedName>
    <definedName name="Biaya_ATK___IT_Dept._17_8" localSheetId="0">#REF!</definedName>
    <definedName name="Biaya_ATK___IT_Dept._17_8">#REF!</definedName>
    <definedName name="Biaya_ATK___IT_Dept._17_9" localSheetId="0">#REF!</definedName>
    <definedName name="Biaya_ATK___IT_Dept._17_9">#REF!</definedName>
    <definedName name="Biaya_ATK___IT_Dept._3" localSheetId="0">#REF!</definedName>
    <definedName name="Biaya_ATK___IT_Dept._3">#REF!</definedName>
    <definedName name="Biaya_ATK___IT_Dept._4">NA()</definedName>
    <definedName name="Biaya_ATK___IT_Dept._6">#N/A</definedName>
    <definedName name="Biaya_ATK___IT_Dept._6_6">NA()</definedName>
    <definedName name="Biaya_ATK___IT_Dept._7">#N/A</definedName>
    <definedName name="Biaya_ATK___IT_Dept._7_6">NA()</definedName>
    <definedName name="Biaya_ATK___IT_Dept._8">NA()</definedName>
    <definedName name="Biaya_Maintenance_Perangkat_IT" localSheetId="0">#REF!</definedName>
    <definedName name="Biaya_Maintenance_Perangkat_IT" localSheetId="1">#REF!</definedName>
    <definedName name="Biaya_Maintenance_Perangkat_IT">#REF!</definedName>
    <definedName name="Biaya_Maintenance_Perangkat_IT_1">NA()</definedName>
    <definedName name="Biaya_Maintenance_Perangkat_IT_11">#N/A</definedName>
    <definedName name="Biaya_Maintenance_Perangkat_IT_12" localSheetId="0">#REF!</definedName>
    <definedName name="Biaya_Maintenance_Perangkat_IT_12" localSheetId="1">#REF!</definedName>
    <definedName name="Biaya_Maintenance_Perangkat_IT_12">#REF!</definedName>
    <definedName name="Biaya_Maintenance_Perangkat_IT_17" localSheetId="0">#REF!</definedName>
    <definedName name="Biaya_Maintenance_Perangkat_IT_17">#REF!</definedName>
    <definedName name="Biaya_Maintenance_Perangkat_IT_17_10" localSheetId="0">#REF!</definedName>
    <definedName name="Biaya_Maintenance_Perangkat_IT_17_10">#REF!</definedName>
    <definedName name="Biaya_Maintenance_Perangkat_IT_17_2" localSheetId="0">#REF!</definedName>
    <definedName name="Biaya_Maintenance_Perangkat_IT_17_2">#REF!</definedName>
    <definedName name="Biaya_Maintenance_Perangkat_IT_17_4" localSheetId="0">#REF!</definedName>
    <definedName name="Biaya_Maintenance_Perangkat_IT_17_4">#REF!</definedName>
    <definedName name="Biaya_Maintenance_Perangkat_IT_17_6" localSheetId="0">#REF!</definedName>
    <definedName name="Biaya_Maintenance_Perangkat_IT_17_6">#REF!</definedName>
    <definedName name="Biaya_Maintenance_Perangkat_IT_17_7" localSheetId="0">#REF!</definedName>
    <definedName name="Biaya_Maintenance_Perangkat_IT_17_7">#REF!</definedName>
    <definedName name="Biaya_Maintenance_Perangkat_IT_17_8" localSheetId="0">#REF!</definedName>
    <definedName name="Biaya_Maintenance_Perangkat_IT_17_8">#REF!</definedName>
    <definedName name="Biaya_Maintenance_Perangkat_IT_17_9" localSheetId="0">#REF!</definedName>
    <definedName name="Biaya_Maintenance_Perangkat_IT_17_9">#REF!</definedName>
    <definedName name="Biaya_Maintenance_Perangkat_IT_3" localSheetId="0">#REF!</definedName>
    <definedName name="Biaya_Maintenance_Perangkat_IT_3">#REF!</definedName>
    <definedName name="Biaya_Maintenance_Perangkat_IT_4">NA()</definedName>
    <definedName name="Biaya_Maintenance_Perangkat_IT_6">#N/A</definedName>
    <definedName name="Biaya_Maintenance_Perangkat_IT_6_6">NA()</definedName>
    <definedName name="Biaya_Maintenance_Perangkat_IT_7">#N/A</definedName>
    <definedName name="Biaya_Maintenance_Perangkat_IT_7_6">NA()</definedName>
    <definedName name="Biaya_Maintenance_Perangkat_IT_8">NA()</definedName>
    <definedName name="bich" localSheetId="0">#REF!</definedName>
    <definedName name="bich" localSheetId="1">#REF!</definedName>
    <definedName name="bich">#REF!</definedName>
    <definedName name="BIGBITE" localSheetId="0">#REF!</definedName>
    <definedName name="BIGBITE">#REF!</definedName>
    <definedName name="BIK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BIK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bikexpenses">"$#REF!.#REF!#REF!"</definedName>
    <definedName name="bikexpenses_3">"$#REF!.#REF!#REF!"</definedName>
    <definedName name="bikxpenses">"'file:///C:/Documents%20and%20Settings/PC_KOBSBY_003/Local%20Settings/Temporary%20Internet%20Files/Content.IE5/WZ67UD2L/DATA/BSC%202011/SHARED/TAX/Mulyo/Maitland%20Smith/2000/MAithland%20-%20citr%20-%20new%20-%20Dec%202000-a.xls'#$Marshal.$P$207"</definedName>
    <definedName name="bikxpenses_3">"'file:///C:/Documents%20and%20Settings/PC_KOBSBY_003/Local%20Settings/Temporary%20Internet%20Files/Content.IE5/WZ67UD2L/DATA/BSC%202011/SHARED/TAX/Mulyo/Maitland%20Smith/2000/MAithland%20-%20citr%20-%20new%20-%20Dec%202000-a.xls'#$Marshal.$P$207"</definedName>
    <definedName name="bill1a" localSheetId="0">{"'Sheet1'!$L$16"}</definedName>
    <definedName name="bill1a" localSheetId="1">{"'Sheet1'!$L$16"}</definedName>
    <definedName name="bill1a" localSheetId="7">{"'Sheet1'!$L$16"}</definedName>
    <definedName name="bill1a">{"'Sheet1'!$L$16"}</definedName>
    <definedName name="Billing" localSheetId="0" hidden="1">#REF!</definedName>
    <definedName name="Billing" localSheetId="1" hidden="1">#REF!</definedName>
    <definedName name="Billing" hidden="1">#REF!</definedName>
    <definedName name="BinhDinh" localSheetId="0">#REF!</definedName>
    <definedName name="BinhDinh">#REF!</definedName>
    <definedName name="BINHTHANH1" localSheetId="0">#REF!</definedName>
    <definedName name="BINHTHANH1">#REF!</definedName>
    <definedName name="BINHTHANH2" localSheetId="0">#REF!</definedName>
    <definedName name="BINHTHANH2">#REF!</definedName>
    <definedName name="BISBEV" localSheetId="0">#REF!</definedName>
    <definedName name="BISBEV" localSheetId="1">#REF!</definedName>
    <definedName name="BISBEV">#REF!</definedName>
    <definedName name="BIZ">"#REF!"</definedName>
    <definedName name="bjr" localSheetId="0">#REF!</definedName>
    <definedName name="bjr" localSheetId="1">#REF!</definedName>
    <definedName name="bjr">#REF!</definedName>
    <definedName name="bl" localSheetId="0">#REF!</definedName>
    <definedName name="bl">#REF!</definedName>
    <definedName name="bla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_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_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_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_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Black_Wafer_50g" localSheetId="0">#REF!</definedName>
    <definedName name="Black_Wafer_50g" localSheetId="1">#REF!</definedName>
    <definedName name="Black_Wafer_50g">#REF!</definedName>
    <definedName name="blang" localSheetId="0">#REF!</definedName>
    <definedName name="blang">#REF!</definedName>
    <definedName name="Blank" localSheetId="0" hidden="1">#REF!</definedName>
    <definedName name="Blank" hidden="1">#REF!</definedName>
    <definedName name="BLCPN" localSheetId="0">#REF!</definedName>
    <definedName name="BLCPN">#REF!</definedName>
    <definedName name="BLDG" localSheetId="0">#REF!</definedName>
    <definedName name="BLDG">#REF!</definedName>
    <definedName name="bleine.erg" localSheetId="0">{"fleisch",#N/A,FALSE,"WG HK";"food",#N/A,FALSE,"WG HK";"hartwaren",#N/A,FALSE,"WG HK";"weichwaren",#N/A,FALSE,"WG HK"}</definedName>
    <definedName name="bleine.erg" localSheetId="1">{"fleisch",#N/A,FALSE,"WG HK";"food",#N/A,FALSE,"WG HK";"hartwaren",#N/A,FALSE,"WG HK";"weichwaren",#N/A,FALSE,"WG HK"}</definedName>
    <definedName name="bleine.erg" localSheetId="7">{"fleisch",#N/A,FALSE,"WG HK";"food",#N/A,FALSE,"WG HK";"hartwaren",#N/A,FALSE,"WG HK";"weichwaren",#N/A,FALSE,"WG HK"}</definedName>
    <definedName name="bleine.erg">{"fleisch",#N/A,FALSE,"WG HK";"food",#N/A,FALSE,"WG HK";"hartwaren",#N/A,FALSE,"WG HK";"weichwaren",#N/A,FALSE,"WG HK"}</definedName>
    <definedName name="Bln" localSheetId="0">#REF!</definedName>
    <definedName name="Bln" localSheetId="1">#REF!</definedName>
    <definedName name="Bln">#REF!</definedName>
    <definedName name="BLNON" localSheetId="0">#REF!</definedName>
    <definedName name="BLNON">#REF!</definedName>
    <definedName name="BLOCK1" localSheetId="0">#REF!</definedName>
    <definedName name="BLOCK1">#REF!</definedName>
    <definedName name="BLOCK2" localSheetId="0">#REF!</definedName>
    <definedName name="BLOCK2">#REF!</definedName>
    <definedName name="BLOCK3" localSheetId="0">#REF!</definedName>
    <definedName name="BLOCK3">#REF!</definedName>
    <definedName name="blong" localSheetId="0">#REF!</definedName>
    <definedName name="blong">#REF!</definedName>
    <definedName name="BLPB1" localSheetId="0">#REF!</definedName>
    <definedName name="BLPB1">#REF!</definedName>
    <definedName name="BLPB10" localSheetId="0">#REF!</definedName>
    <definedName name="BLPB10">#REF!</definedName>
    <definedName name="BLPB11" localSheetId="0">#REF!</definedName>
    <definedName name="BLPB11">#REF!</definedName>
    <definedName name="BLPB12" localSheetId="0">#REF!</definedName>
    <definedName name="BLPB12">#REF!</definedName>
    <definedName name="BLPB13" localSheetId="0">#REF!</definedName>
    <definedName name="BLPB13">#REF!</definedName>
    <definedName name="BLPB14" localSheetId="0">#REF!</definedName>
    <definedName name="BLPB14">#REF!</definedName>
    <definedName name="BLPB15" localSheetId="0">#REF!</definedName>
    <definedName name="BLPB15">#REF!</definedName>
    <definedName name="BLPB16" localSheetId="0">#REF!</definedName>
    <definedName name="BLPB16">#REF!</definedName>
    <definedName name="BLPB17" localSheetId="0">#REF!</definedName>
    <definedName name="BLPB17">#REF!</definedName>
    <definedName name="BLPB18" localSheetId="0">#REF!</definedName>
    <definedName name="BLPB18">#REF!</definedName>
    <definedName name="BLPB19" localSheetId="0">#REF!</definedName>
    <definedName name="BLPB19">#REF!</definedName>
    <definedName name="BLPB2" localSheetId="0">#REF!</definedName>
    <definedName name="BLPB2">#REF!</definedName>
    <definedName name="BLPB20" localSheetId="0">#REF!</definedName>
    <definedName name="BLPB20">#REF!</definedName>
    <definedName name="BLPB21" localSheetId="0">#REF!</definedName>
    <definedName name="BLPB21">#REF!</definedName>
    <definedName name="BLPB22" localSheetId="0">#REF!</definedName>
    <definedName name="BLPB22">#REF!</definedName>
    <definedName name="BLPB23" localSheetId="0">#REF!</definedName>
    <definedName name="BLPB23">#REF!</definedName>
    <definedName name="BLPB24" localSheetId="0">#REF!</definedName>
    <definedName name="BLPB24">#REF!</definedName>
    <definedName name="BLPB25" localSheetId="0">#REF!</definedName>
    <definedName name="BLPB25">#REF!</definedName>
    <definedName name="BLPB26" localSheetId="0">#REF!</definedName>
    <definedName name="BLPB26">#REF!</definedName>
    <definedName name="BLPB27" localSheetId="0">#REF!</definedName>
    <definedName name="BLPB27">#REF!</definedName>
    <definedName name="BLPB28" localSheetId="0">#REF!</definedName>
    <definedName name="BLPB28">#REF!</definedName>
    <definedName name="BLPB29" localSheetId="0">#REF!</definedName>
    <definedName name="BLPB29">#REF!</definedName>
    <definedName name="BLPB3" localSheetId="0">#REF!</definedName>
    <definedName name="BLPB3">#REF!</definedName>
    <definedName name="BLPB30" localSheetId="0">#REF!</definedName>
    <definedName name="BLPB30">#REF!</definedName>
    <definedName name="BLPB31" localSheetId="0">#REF!</definedName>
    <definedName name="BLPB31">#REF!</definedName>
    <definedName name="BLPB32" localSheetId="0">#REF!</definedName>
    <definedName name="BLPB32">#REF!</definedName>
    <definedName name="BLPB33" localSheetId="0">#REF!</definedName>
    <definedName name="BLPB33">#REF!</definedName>
    <definedName name="BLPB34" localSheetId="0">#REF!</definedName>
    <definedName name="BLPB34">#REF!</definedName>
    <definedName name="BLPB35" localSheetId="0">#REF!</definedName>
    <definedName name="BLPB35">#REF!</definedName>
    <definedName name="BLPB36" localSheetId="0">#REF!</definedName>
    <definedName name="BLPB36">#REF!</definedName>
    <definedName name="BLPB37" localSheetId="0">#REF!</definedName>
    <definedName name="BLPB37">#REF!</definedName>
    <definedName name="BLPB38" localSheetId="0">#REF!</definedName>
    <definedName name="BLPB38">#REF!</definedName>
    <definedName name="BLPB39" localSheetId="0">#REF!</definedName>
    <definedName name="BLPB39">#REF!</definedName>
    <definedName name="BLPB4" localSheetId="0">#REF!</definedName>
    <definedName name="BLPB4">#REF!</definedName>
    <definedName name="BLPB40" localSheetId="0">#REF!</definedName>
    <definedName name="BLPB40">#REF!</definedName>
    <definedName name="BLPB41" localSheetId="0">#REF!</definedName>
    <definedName name="BLPB41">#REF!</definedName>
    <definedName name="BLPB42" localSheetId="0">#REF!</definedName>
    <definedName name="BLPB42">#REF!</definedName>
    <definedName name="BLPB43" localSheetId="0">#REF!</definedName>
    <definedName name="BLPB43">#REF!</definedName>
    <definedName name="BLPB44" localSheetId="0">#REF!</definedName>
    <definedName name="BLPB44">#REF!</definedName>
    <definedName name="BLPB45" localSheetId="0">#REF!</definedName>
    <definedName name="BLPB45">#REF!</definedName>
    <definedName name="BLPB46" localSheetId="0">#REF!</definedName>
    <definedName name="BLPB46">#REF!</definedName>
    <definedName name="BLPB47" localSheetId="0">#REF!</definedName>
    <definedName name="BLPB47">#REF!</definedName>
    <definedName name="BLPB48" localSheetId="0">#REF!</definedName>
    <definedName name="BLPB48">#REF!</definedName>
    <definedName name="BLPB49" localSheetId="0">#REF!</definedName>
    <definedName name="BLPB49">#REF!</definedName>
    <definedName name="BLPB5" localSheetId="0">#REF!</definedName>
    <definedName name="BLPB5">#REF!</definedName>
    <definedName name="BLPB6" localSheetId="0">#REF!</definedName>
    <definedName name="BLPB6">#REF!</definedName>
    <definedName name="BLPB7" localSheetId="0">#REF!</definedName>
    <definedName name="BLPB7">#REF!</definedName>
    <definedName name="BLPB8" localSheetId="0">#REF!</definedName>
    <definedName name="BLPB8">#REF!</definedName>
    <definedName name="BLPB9" localSheetId="0">#REF!</definedName>
    <definedName name="BLPB9">#REF!</definedName>
    <definedName name="BLPH1" localSheetId="0">#REF!</definedName>
    <definedName name="BLPH1">#REF!</definedName>
    <definedName name="BLPH10" localSheetId="0">#REF!</definedName>
    <definedName name="BLPH10">#REF!</definedName>
    <definedName name="BLPH11" localSheetId="0">#REF!</definedName>
    <definedName name="BLPH11">#REF!</definedName>
    <definedName name="BLPH12" localSheetId="0">#REF!</definedName>
    <definedName name="BLPH12">#REF!</definedName>
    <definedName name="BLPH13" localSheetId="0">#REF!</definedName>
    <definedName name="BLPH13">#REF!</definedName>
    <definedName name="BLPH2" localSheetId="0">#REF!</definedName>
    <definedName name="BLPH2">#REF!</definedName>
    <definedName name="BLPH3" localSheetId="0">#REF!</definedName>
    <definedName name="BLPH3">#REF!</definedName>
    <definedName name="BLPH4" localSheetId="0">#REF!</definedName>
    <definedName name="BLPH4">#REF!</definedName>
    <definedName name="BLPH5" localSheetId="0">#REF!</definedName>
    <definedName name="BLPH5">#REF!</definedName>
    <definedName name="BLPH6" localSheetId="0">#REF!</definedName>
    <definedName name="BLPH6">#REF!</definedName>
    <definedName name="BLPH7" localSheetId="0">#REF!</definedName>
    <definedName name="BLPH7">#REF!</definedName>
    <definedName name="BLPH8" localSheetId="0">#REF!</definedName>
    <definedName name="BLPH8">#REF!</definedName>
    <definedName name="BLPH9" localSheetId="0">#REF!</definedName>
    <definedName name="BLPH9">#REF!</definedName>
    <definedName name="BLSRG" localSheetId="0">#REF!</definedName>
    <definedName name="BLSRG">#REF!</definedName>
    <definedName name="BLTAN" localSheetId="0">#REF!</definedName>
    <definedName name="BLTAN" localSheetId="1">#REF!</definedName>
    <definedName name="BLTAN">#REF!</definedName>
    <definedName name="BLTGR" localSheetId="0">#REF!</definedName>
    <definedName name="BLTGR">#REF!</definedName>
    <definedName name="Bluong1" localSheetId="0">#REF!</definedName>
    <definedName name="Bluong1">#REF!</definedName>
    <definedName name="Bluong10" localSheetId="0">#REF!</definedName>
    <definedName name="Bluong10">#REF!</definedName>
    <definedName name="Bluong11" localSheetId="0">#REF!</definedName>
    <definedName name="Bluong11">#REF!</definedName>
    <definedName name="Bluong12" localSheetId="0">#REF!</definedName>
    <definedName name="Bluong12">#REF!</definedName>
    <definedName name="Bluong2" localSheetId="0">#REF!</definedName>
    <definedName name="Bluong2">#REF!</definedName>
    <definedName name="Bluong7" localSheetId="0">#REF!</definedName>
    <definedName name="Bluong7">#REF!</definedName>
    <definedName name="Bluong8" localSheetId="0">#REF!</definedName>
    <definedName name="Bluong8">#REF!</definedName>
    <definedName name="Bluong9" localSheetId="0">#REF!</definedName>
    <definedName name="Bluong9">#REF!</definedName>
    <definedName name="BluongCAT" localSheetId="0">#REF!</definedName>
    <definedName name="BluongCAT">#REF!</definedName>
    <definedName name="BluongHT" localSheetId="0">#REF!</definedName>
    <definedName name="BluongHT">#REF!</definedName>
    <definedName name="BluongKCSCCA" localSheetId="0">#REF!</definedName>
    <definedName name="BluongKCSCCA">#REF!</definedName>
    <definedName name="BluongKCSCCB" localSheetId="0">#REF!</definedName>
    <definedName name="BluongKCSCCB">#REF!</definedName>
    <definedName name="BluongKHAC" localSheetId="0">#REF!</definedName>
    <definedName name="BluongKHAC">#REF!</definedName>
    <definedName name="BluongNGHI" localSheetId="0">#REF!</definedName>
    <definedName name="BluongNGHI">#REF!</definedName>
    <definedName name="BluongVP" localSheetId="0">#REF!</definedName>
    <definedName name="BluongVP">#REF!</definedName>
    <definedName name="BMCFADJ" localSheetId="0">#REF!</definedName>
    <definedName name="BMCFADJ" localSheetId="1">#REF!</definedName>
    <definedName name="BMCFADJ">#REF!</definedName>
    <definedName name="BMCFCIG" localSheetId="0">#REF!</definedName>
    <definedName name="BMCFCIG" localSheetId="1">#REF!</definedName>
    <definedName name="BMCFCIG">#REF!</definedName>
    <definedName name="BMCFCON" localSheetId="0">#REF!</definedName>
    <definedName name="BMCFCON" localSheetId="1">#REF!</definedName>
    <definedName name="BMCFCON">#REF!</definedName>
    <definedName name="BMCFKAR" localSheetId="0">#REF!</definedName>
    <definedName name="BMCFKAR">#REF!</definedName>
    <definedName name="BMSUMCF" localSheetId="0">#REF!</definedName>
    <definedName name="BMSUMCF">#REF!</definedName>
    <definedName name="BMTRN" localSheetId="0">#REF!</definedName>
    <definedName name="BMTRN">#REF!</definedName>
    <definedName name="BMWC" localSheetId="0">#REF!</definedName>
    <definedName name="BMWC">#REF!</definedName>
    <definedName name="BN" localSheetId="0">#REF!</definedName>
    <definedName name="BN">#REF!</definedName>
    <definedName name="BNE_MESSAGES_HIDDEN" localSheetId="0">#REF!</definedName>
    <definedName name="BNE_MESSAGES_HIDDEN">#REF!</definedName>
    <definedName name="BNH" localSheetId="0">#REF!</definedName>
    <definedName name="BNH">#REF!</definedName>
    <definedName name="BNH_10" localSheetId="0">#REF!</definedName>
    <definedName name="BNH_10" localSheetId="1">#REF!</definedName>
    <definedName name="BNH_10">#REF!</definedName>
    <definedName name="BNH_11" localSheetId="0">#REF!</definedName>
    <definedName name="BNH_11" localSheetId="1">#REF!</definedName>
    <definedName name="BNH_11">#REF!</definedName>
    <definedName name="BNH_12" localSheetId="0">#REF!</definedName>
    <definedName name="BNH_12" localSheetId="1">#REF!</definedName>
    <definedName name="BNH_12">#REF!</definedName>
    <definedName name="BNH_6" localSheetId="0">#REF!</definedName>
    <definedName name="BNH_6">#REF!</definedName>
    <definedName name="BNH_7" localSheetId="0">#REF!</definedName>
    <definedName name="BNH_7">#REF!</definedName>
    <definedName name="BNH_8" localSheetId="0">#REF!</definedName>
    <definedName name="BNH_8">#REF!</definedName>
    <definedName name="BNH_9" localSheetId="0">#REF!</definedName>
    <definedName name="BNH_9">#REF!</definedName>
    <definedName name="BNII" localSheetId="0">#REF!</definedName>
    <definedName name="BNII">#REF!</definedName>
    <definedName name="BNIIJ" localSheetId="0">#REF!</definedName>
    <definedName name="BNIIJ">#REF!</definedName>
    <definedName name="BNIIN" localSheetId="0">#REF!</definedName>
    <definedName name="BNIIN">#REF!</definedName>
    <definedName name="BNLI" localSheetId="0">#REF!</definedName>
    <definedName name="BNLI">#REF!</definedName>
    <definedName name="bnm" localSheetId="0">#REF!</definedName>
    <definedName name="bnm">#REF!</definedName>
    <definedName name="BNNIN" localSheetId="0">#REF!</definedName>
    <definedName name="BNNIN">#REF!</definedName>
    <definedName name="BO" localSheetId="0">#REF!</definedName>
    <definedName name="BO">#REF!</definedName>
    <definedName name="BỘ_PHẬN" localSheetId="0">#REF!</definedName>
    <definedName name="BỘ_PHẬN" localSheetId="1">#REF!</definedName>
    <definedName name="BỘ_PHẬN">#REF!</definedName>
    <definedName name="bobot" localSheetId="0">#REF!</definedName>
    <definedName name="bobot">#REF!</definedName>
    <definedName name="bobot2" localSheetId="0">#REF!</definedName>
    <definedName name="bobot2">#REF!</definedName>
    <definedName name="Bon" localSheetId="0">#REF!</definedName>
    <definedName name="Bon">#REF!</definedName>
    <definedName name="bone" localSheetId="0">#REF!</definedName>
    <definedName name="bone" localSheetId="1">#REF!</definedName>
    <definedName name="bone">#REF!</definedName>
    <definedName name="BONUSAPR" localSheetId="0">#REF!</definedName>
    <definedName name="BONUSAPR">#REF!</definedName>
    <definedName name="BONUSJAN" localSheetId="0">#REF!</definedName>
    <definedName name="BONUSJAN">#REF!</definedName>
    <definedName name="BONUSJUL" localSheetId="0">#REF!</definedName>
    <definedName name="BONUSJUL">#REF!</definedName>
    <definedName name="BONUSJUN" localSheetId="0">#REF!</definedName>
    <definedName name="BONUSJUN">#REF!</definedName>
    <definedName name="BONUSMEI" localSheetId="0">#REF!</definedName>
    <definedName name="BONUSMEI">#REF!</definedName>
    <definedName name="BONUSMRT" localSheetId="0">#REF!</definedName>
    <definedName name="BONUSMRT">#REF!</definedName>
    <definedName name="BONUSNOP" localSheetId="0">#REF!</definedName>
    <definedName name="BONUSNOP">#REF!</definedName>
    <definedName name="BONUSOKT" localSheetId="0">#REF!</definedName>
    <definedName name="BONUSOKT">#REF!</definedName>
    <definedName name="BONUSSEPT" localSheetId="0">#REF!</definedName>
    <definedName name="BONUSSEPT">#REF!</definedName>
    <definedName name="book" localSheetId="0">#REF!</definedName>
    <definedName name="book" localSheetId="1">#REF!</definedName>
    <definedName name="book">#REF!</definedName>
    <definedName name="book1" localSheetId="0">#REF!</definedName>
    <definedName name="book1" localSheetId="1">#REF!</definedName>
    <definedName name="book1">#REF!</definedName>
    <definedName name="book2" localSheetId="0">#REF!</definedName>
    <definedName name="book2" localSheetId="1">#REF!</definedName>
    <definedName name="book2">#REF!</definedName>
    <definedName name="booking_CoGS" localSheetId="0">#REF!</definedName>
    <definedName name="booking_CoGS">#REF!</definedName>
    <definedName name="bookyear">"'file:///C:/Documents%20and%20Settings/PC_KOBSBY_003/Local%20Settings/Temporary%20Internet%20Files/Content.IE5/WZ67UD2L/DATA/BSC%202011/SHARED/Clients/I-L/KEBD/Quarter%202002/Q4-2002-c.xls'#$GeneralInfo.$L$25"</definedName>
    <definedName name="bookyear_3">"'file:///C:/Documents%20and%20Settings/PC_KOBSBY_003/Local%20Settings/Temporary%20Internet%20Files/Content.IE5/WZ67UD2L/DATA/BSC%202011/SHARED/Clients/I-L/KEBD/Quarter%202002/Q4-2002-c.xls'#$GeneralInfo.$L$25"</definedName>
    <definedName name="BOP" localSheetId="0">#REF!</definedName>
    <definedName name="BOP" localSheetId="1">#REF!</definedName>
    <definedName name="BOP">#REF!</definedName>
    <definedName name="BOQ" localSheetId="0">#REF!</definedName>
    <definedName name="BOQ" localSheetId="1">#REF!</definedName>
    <definedName name="BOQ">#REF!</definedName>
    <definedName name="BOT_27M" localSheetId="0">#REF!</definedName>
    <definedName name="BOT_27M">#REF!</definedName>
    <definedName name="Botanical2" localSheetId="0">#REF!</definedName>
    <definedName name="Botanical2">#REF!</definedName>
    <definedName name="Botanical2.Jun" localSheetId="0">#REF!</definedName>
    <definedName name="Botanical2.Jun">#REF!</definedName>
    <definedName name="BP" localSheetId="0">OFFSET(#REF!,0,0,COUNTA(#REF!),COUNTA(#REF!))</definedName>
    <definedName name="BP">OFFSET(#REF!,0,0,COUNTA(#REF!),COUNTA(#REF!))</definedName>
    <definedName name="BP_23">"'file://192.168.100.16/audit%20upto%20dec%202007/Documents%20and%20Settings/ems16.MINDAINDO.000/Desktop/Data%20Agus/Agus/Minda%202007/Salary/Salary%20December%20%202007%20final.xls'#$BP1_23.$A$1"</definedName>
    <definedName name="BPDELAPAN" localSheetId="0">#REF!</definedName>
    <definedName name="BPDELAPAN" localSheetId="1">#REF!</definedName>
    <definedName name="BPDELAPAN">#REF!</definedName>
    <definedName name="BPDELAPANBELAS" localSheetId="0">#REF!</definedName>
    <definedName name="BPDELAPANBELAS">#REF!</definedName>
    <definedName name="BPDELAPANBELASN" localSheetId="0">#REF!</definedName>
    <definedName name="BPDELAPANBELASN">#REF!</definedName>
    <definedName name="BPDELAPANN" localSheetId="0">#REF!</definedName>
    <definedName name="BPDELAPANN">#REF!</definedName>
    <definedName name="BPDUA" localSheetId="0">#REF!</definedName>
    <definedName name="BPDUA">#REF!</definedName>
    <definedName name="BPDUABELAS" localSheetId="0">#REF!</definedName>
    <definedName name="BPDUABELAS">#REF!</definedName>
    <definedName name="BPDUABELASN" localSheetId="0">#REF!</definedName>
    <definedName name="BPDUABELASN">#REF!</definedName>
    <definedName name="BPDUAN" localSheetId="0">#REF!</definedName>
    <definedName name="BPDUAN">#REF!</definedName>
    <definedName name="BPDUAPULUH" localSheetId="0">#REF!</definedName>
    <definedName name="BPDUAPULUH">#REF!</definedName>
    <definedName name="BPDUAPULUHDELAPAN" localSheetId="0">#REF!</definedName>
    <definedName name="BPDUAPULUHDELAPAN">#REF!</definedName>
    <definedName name="BPDUAPULUHDELAPANN" localSheetId="0">#REF!</definedName>
    <definedName name="BPDUAPULUHDELAPANN">#REF!</definedName>
    <definedName name="BPDUAPULUHDUA" localSheetId="0">#REF!</definedName>
    <definedName name="BPDUAPULUHDUA">#REF!</definedName>
    <definedName name="BPDUAPULUHDUAN" localSheetId="0">#REF!</definedName>
    <definedName name="BPDUAPULUHDUAN">#REF!</definedName>
    <definedName name="BPDUAPULUHEMPAT" localSheetId="0">#REF!</definedName>
    <definedName name="BPDUAPULUHEMPAT">#REF!</definedName>
    <definedName name="BPDUAPULUHEMPATN" localSheetId="0">#REF!</definedName>
    <definedName name="BPDUAPULUHEMPATN">#REF!</definedName>
    <definedName name="BPDUAPULUHENAM" localSheetId="0">#REF!</definedName>
    <definedName name="BPDUAPULUHENAM">#REF!</definedName>
    <definedName name="BPDUAPULUHENAMN" localSheetId="0">#REF!</definedName>
    <definedName name="BPDUAPULUHENAMN">#REF!</definedName>
    <definedName name="BPDUAPULUHLIMA" localSheetId="0">#REF!</definedName>
    <definedName name="BPDUAPULUHLIMA">#REF!</definedName>
    <definedName name="BPDUAPULUHLIMAN" localSheetId="0">#REF!</definedName>
    <definedName name="BPDUAPULUHLIMAN">#REF!</definedName>
    <definedName name="BPDUAPULUHN" localSheetId="0">#REF!</definedName>
    <definedName name="BPDUAPULUHN">#REF!</definedName>
    <definedName name="BPDUAPULUHSATU" localSheetId="0">#REF!</definedName>
    <definedName name="BPDUAPULUHSATU">#REF!</definedName>
    <definedName name="BPDUAPULUHSATUN" localSheetId="0">#REF!</definedName>
    <definedName name="BPDUAPULUHSATUN">#REF!</definedName>
    <definedName name="BPDUAPULUHSEMBILAN" localSheetId="0">#REF!</definedName>
    <definedName name="BPDUAPULUHSEMBILAN">#REF!</definedName>
    <definedName name="BPDUAPULUHSEMBILANN" localSheetId="0">#REF!</definedName>
    <definedName name="BPDUAPULUHSEMBILANN">#REF!</definedName>
    <definedName name="BPDUAPULUHTIGA" localSheetId="0">#REF!</definedName>
    <definedName name="BPDUAPULUHTIGA">#REF!</definedName>
    <definedName name="BPDUAPULUHTIGAN" localSheetId="0">#REF!</definedName>
    <definedName name="BPDUAPULUHTIGAN">#REF!</definedName>
    <definedName name="BPDUAPULUHTUJUH" localSheetId="0">#REF!</definedName>
    <definedName name="BPDUAPULUHTUJUH">#REF!</definedName>
    <definedName name="BPDUAPULUHTUJUHN" localSheetId="0">#REF!</definedName>
    <definedName name="BPDUAPULUHTUJUHN">#REF!</definedName>
    <definedName name="BPEMPAT" localSheetId="0">#REF!</definedName>
    <definedName name="BPEMPAT">#REF!</definedName>
    <definedName name="BPEMPATBELAS" localSheetId="0">#REF!</definedName>
    <definedName name="BPEMPATBELAS">#REF!</definedName>
    <definedName name="BPEMPATBELASN" localSheetId="0">#REF!</definedName>
    <definedName name="BPEMPATBELASN">#REF!</definedName>
    <definedName name="BPEMPATN" localSheetId="0">#REF!</definedName>
    <definedName name="BPEMPATN">#REF!</definedName>
    <definedName name="BPEMPATPULUH" localSheetId="0">#REF!</definedName>
    <definedName name="BPEMPATPULUH">#REF!</definedName>
    <definedName name="BPEMPATPULUHDELAPAN" localSheetId="0">#REF!</definedName>
    <definedName name="BPEMPATPULUHDELAPAN">#REF!</definedName>
    <definedName name="BPEMPATPULUHDELAPANN" localSheetId="0">#REF!</definedName>
    <definedName name="BPEMPATPULUHDELAPANN">#REF!</definedName>
    <definedName name="BPEMPATPULUHDUA" localSheetId="0">#REF!</definedName>
    <definedName name="BPEMPATPULUHDUA">#REF!</definedName>
    <definedName name="BPEMPATPULUHDUAN" localSheetId="0">#REF!</definedName>
    <definedName name="BPEMPATPULUHDUAN">#REF!</definedName>
    <definedName name="BPEMPATPULUHEMPAT" localSheetId="0">#REF!</definedName>
    <definedName name="BPEMPATPULUHEMPAT">#REF!</definedName>
    <definedName name="BPEMPATPULUHEMPATN" localSheetId="0">#REF!</definedName>
    <definedName name="BPEMPATPULUHEMPATN">#REF!</definedName>
    <definedName name="BPEMPATPULUHENAM" localSheetId="0">#REF!</definedName>
    <definedName name="BPEMPATPULUHENAM">#REF!</definedName>
    <definedName name="BPEMPATPULUHENAMN" localSheetId="0">#REF!</definedName>
    <definedName name="BPEMPATPULUHENAMN">#REF!</definedName>
    <definedName name="BPEMPATPULUHLIMA" localSheetId="0">#REF!</definedName>
    <definedName name="BPEMPATPULUHLIMA">#REF!</definedName>
    <definedName name="BPEMPATPULUHLIMAN" localSheetId="0">#REF!</definedName>
    <definedName name="BPEMPATPULUHLIMAN">#REF!</definedName>
    <definedName name="BPEMPATPULUHN" localSheetId="0">#REF!</definedName>
    <definedName name="BPEMPATPULUHN">#REF!</definedName>
    <definedName name="BPEMPATPULUHSATU" localSheetId="0">#REF!</definedName>
    <definedName name="BPEMPATPULUHSATU">#REF!</definedName>
    <definedName name="BPEMPATPULUHSATUN" localSheetId="0">#REF!</definedName>
    <definedName name="BPEMPATPULUHSATUN">#REF!</definedName>
    <definedName name="BPEMPATPULUHSEMBILAN" localSheetId="0">#REF!</definedName>
    <definedName name="BPEMPATPULUHSEMBILAN">#REF!</definedName>
    <definedName name="BPEMPATPULUHSEMBILANN" localSheetId="0">#REF!</definedName>
    <definedName name="BPEMPATPULUHSEMBILANN">#REF!</definedName>
    <definedName name="BPEMPATPULUHTIGA" localSheetId="0">#REF!</definedName>
    <definedName name="BPEMPATPULUHTIGA">#REF!</definedName>
    <definedName name="BPEMPATPULUHTIGAN" localSheetId="0">#REF!</definedName>
    <definedName name="BPEMPATPULUHTIGAN">#REF!</definedName>
    <definedName name="BPEMPATPULUHTUJUH" localSheetId="0">#REF!</definedName>
    <definedName name="BPEMPATPULUHTUJUH">#REF!</definedName>
    <definedName name="BPEMPATPULUHTUJUHN" localSheetId="0">#REF!</definedName>
    <definedName name="BPEMPATPULUHTUJUHN">#REF!</definedName>
    <definedName name="BPENAM" localSheetId="0">#REF!</definedName>
    <definedName name="BPENAM">#REF!</definedName>
    <definedName name="BPENAMBELAS" localSheetId="0">#REF!</definedName>
    <definedName name="BPENAMBELAS">#REF!</definedName>
    <definedName name="BPENAMBELASN" localSheetId="0">#REF!</definedName>
    <definedName name="BPENAMBELASN">#REF!</definedName>
    <definedName name="BPENAMN" localSheetId="0">#REF!</definedName>
    <definedName name="BPENAMN">#REF!</definedName>
    <definedName name="BPhuoc" localSheetId="0">#REF!</definedName>
    <definedName name="BPhuoc">#REF!</definedName>
    <definedName name="BPI_RP" localSheetId="0">#REF!</definedName>
    <definedName name="BPI_RP">#REF!</definedName>
    <definedName name="BPI_RPD" localSheetId="0">#REF!</definedName>
    <definedName name="BPI_RPD">#REF!</definedName>
    <definedName name="BPI_USD" localSheetId="0">#REF!</definedName>
    <definedName name="BPI_USD">#REF!</definedName>
    <definedName name="BPI_USD1" localSheetId="0">#REF!</definedName>
    <definedName name="BPI_USD1">#REF!</definedName>
    <definedName name="BPLIMA" localSheetId="0">#REF!</definedName>
    <definedName name="BPLIMA">#REF!</definedName>
    <definedName name="BPLIMABELAS" localSheetId="0">#REF!</definedName>
    <definedName name="BPLIMABELAS">#REF!</definedName>
    <definedName name="BPLIMABELASN" localSheetId="0">#REF!</definedName>
    <definedName name="BPLIMABELASN">#REF!</definedName>
    <definedName name="BPLIMAN" localSheetId="0">#REF!</definedName>
    <definedName name="BPLIMAN">#REF!</definedName>
    <definedName name="BPLIMAPULUH" localSheetId="0">#REF!</definedName>
    <definedName name="BPLIMAPULUH">#REF!</definedName>
    <definedName name="BPLIMAPULUHDUA" localSheetId="0">#REF!</definedName>
    <definedName name="BPLIMAPULUHDUA">#REF!</definedName>
    <definedName name="BPLIMAPULUHDUAN" localSheetId="0">#REF!</definedName>
    <definedName name="BPLIMAPULUHDUAN">#REF!</definedName>
    <definedName name="BPLIMAPULUHEMPAT" localSheetId="0">#REF!</definedName>
    <definedName name="BPLIMAPULUHEMPAT">#REF!</definedName>
    <definedName name="BPLIMAPULUHEMPATN" localSheetId="0">#REF!</definedName>
    <definedName name="BPLIMAPULUHEMPATN">#REF!</definedName>
    <definedName name="BPLIMAPULUHN" localSheetId="0">#REF!</definedName>
    <definedName name="BPLIMAPULUHN">#REF!</definedName>
    <definedName name="BPLIMAPULUHSATU" localSheetId="0">#REF!</definedName>
    <definedName name="BPLIMAPULUHSATU">#REF!</definedName>
    <definedName name="BPLIMAPULUHSATUN" localSheetId="0">#REF!</definedName>
    <definedName name="BPLIMAPULUHSATUN">#REF!</definedName>
    <definedName name="BPLIMAPULUHTIGA" localSheetId="0">#REF!</definedName>
    <definedName name="BPLIMAPULUHTIGA">#REF!</definedName>
    <definedName name="BPLIMAPULUHTIGAN" localSheetId="0">#REF!</definedName>
    <definedName name="BPLIMAPULUHTIGAN">#REF!</definedName>
    <definedName name="bpnb" localSheetId="0">#REF!</definedName>
    <definedName name="bpnb">#REF!</definedName>
    <definedName name="bpnb_1" localSheetId="0">#REF!</definedName>
    <definedName name="bpnb_1">#REF!</definedName>
    <definedName name="bpnb_1_1" localSheetId="0">#REF!</definedName>
    <definedName name="bpnb_1_1">#REF!</definedName>
    <definedName name="bpnb_1_1_1" localSheetId="0">#REF!</definedName>
    <definedName name="bpnb_1_1_1">#REF!</definedName>
    <definedName name="bpnb_1_1_1_1" localSheetId="0">#REF!</definedName>
    <definedName name="bpnb_1_1_1_1">#REF!</definedName>
    <definedName name="BPSATU" localSheetId="0">#REF!</definedName>
    <definedName name="BPSATU" localSheetId="1">#REF!</definedName>
    <definedName name="BPSATU">#REF!</definedName>
    <definedName name="BPSATUN" localSheetId="0">#REF!</definedName>
    <definedName name="BPSATUN" localSheetId="1">#REF!</definedName>
    <definedName name="BPSATUN">#REF!</definedName>
    <definedName name="BPSEBELAS" localSheetId="0">#REF!</definedName>
    <definedName name="BPSEBELAS" localSheetId="1">#REF!</definedName>
    <definedName name="BPSEBELAS">#REF!</definedName>
    <definedName name="BPSEBELASN" localSheetId="0">#REF!</definedName>
    <definedName name="BPSEBELASN">#REF!</definedName>
    <definedName name="BPSEMBILAN" localSheetId="0">#REF!</definedName>
    <definedName name="BPSEMBILAN">#REF!</definedName>
    <definedName name="BPSEMBILANBELAS" localSheetId="0">#REF!</definedName>
    <definedName name="BPSEMBILANBELAS">#REF!</definedName>
    <definedName name="BPSEMBILANBELASN" localSheetId="0">#REF!</definedName>
    <definedName name="BPSEMBILANBELASN">#REF!</definedName>
    <definedName name="BPSEMBILANN" localSheetId="0">#REF!</definedName>
    <definedName name="BPSEMBILANN">#REF!</definedName>
    <definedName name="BPSEPULUH" localSheetId="0">#REF!</definedName>
    <definedName name="BPSEPULUH">#REF!</definedName>
    <definedName name="BPSEPULUHN" localSheetId="0">#REF!</definedName>
    <definedName name="BPSEPULUHN">#REF!</definedName>
    <definedName name="BPTIGA" localSheetId="0">#REF!</definedName>
    <definedName name="BPTIGA">#REF!</definedName>
    <definedName name="BPTIGABELAS" localSheetId="0">#REF!</definedName>
    <definedName name="BPTIGABELAS">#REF!</definedName>
    <definedName name="BPTIGABELASN" localSheetId="0">#REF!</definedName>
    <definedName name="BPTIGABELASN">#REF!</definedName>
    <definedName name="BPTIGAN" localSheetId="0">#REF!</definedName>
    <definedName name="BPTIGAN">#REF!</definedName>
    <definedName name="BPTIGAPULUH" localSheetId="0">#REF!</definedName>
    <definedName name="BPTIGAPULUH">#REF!</definedName>
    <definedName name="BPTIGAPULUHDELAPAN" localSheetId="0">#REF!</definedName>
    <definedName name="BPTIGAPULUHDELAPAN">#REF!</definedName>
    <definedName name="BPTIGAPULUHDELAPANN" localSheetId="0">#REF!</definedName>
    <definedName name="BPTIGAPULUHDELAPANN">#REF!</definedName>
    <definedName name="BPTIGAPULUHDUA" localSheetId="0">#REF!</definedName>
    <definedName name="BPTIGAPULUHDUA">#REF!</definedName>
    <definedName name="BPTIGAPULUHDUAN" localSheetId="0">#REF!</definedName>
    <definedName name="BPTIGAPULUHDUAN">#REF!</definedName>
    <definedName name="BPTIGAPULUHEMPAT" localSheetId="0">#REF!</definedName>
    <definedName name="BPTIGAPULUHEMPAT">#REF!</definedName>
    <definedName name="BPTIGAPULUHEMPATN" localSheetId="0">#REF!</definedName>
    <definedName name="BPTIGAPULUHEMPATN">#REF!</definedName>
    <definedName name="BPTIGAPULUHENAM" localSheetId="0">#REF!</definedName>
    <definedName name="BPTIGAPULUHENAM">#REF!</definedName>
    <definedName name="BPTIGAPULUHENAMN" localSheetId="0">#REF!</definedName>
    <definedName name="BPTIGAPULUHENAMN">#REF!</definedName>
    <definedName name="BPTIGAPULUHLIMA" localSheetId="0">#REF!</definedName>
    <definedName name="BPTIGAPULUHLIMA">#REF!</definedName>
    <definedName name="BPTIGAPULUHLIMAN" localSheetId="0">#REF!</definedName>
    <definedName name="BPTIGAPULUHLIMAN">#REF!</definedName>
    <definedName name="BPTIGAPULUHN" localSheetId="0">#REF!</definedName>
    <definedName name="BPTIGAPULUHN">#REF!</definedName>
    <definedName name="BPTIGAPULUHSATU" localSheetId="0">#REF!</definedName>
    <definedName name="BPTIGAPULUHSATU">#REF!</definedName>
    <definedName name="BPTIGAPULUHSATUN" localSheetId="0">#REF!</definedName>
    <definedName name="BPTIGAPULUHSATUN">#REF!</definedName>
    <definedName name="BPTIGAPULUHSEMBILAN" localSheetId="0">#REF!</definedName>
    <definedName name="BPTIGAPULUHSEMBILAN">#REF!</definedName>
    <definedName name="BPTIGAPULUHSEMBILANN" localSheetId="0">#REF!</definedName>
    <definedName name="BPTIGAPULUHSEMBILANN">#REF!</definedName>
    <definedName name="BPTIGAPULUHTIGA" localSheetId="0">#REF!</definedName>
    <definedName name="BPTIGAPULUHTIGA">#REF!</definedName>
    <definedName name="BPTIGAPULUHTIGAN" localSheetId="0">#REF!</definedName>
    <definedName name="BPTIGAPULUHTIGAN">#REF!</definedName>
    <definedName name="BPTIGAPULUHTUJUH" localSheetId="0">#REF!</definedName>
    <definedName name="BPTIGAPULUHTUJUH">#REF!</definedName>
    <definedName name="BPTIGAPULUHTUJUHN" localSheetId="0">#REF!</definedName>
    <definedName name="BPTIGAPULUHTUJUHN">#REF!</definedName>
    <definedName name="BPTUJUH" localSheetId="0">#REF!</definedName>
    <definedName name="BPTUJUH">#REF!</definedName>
    <definedName name="BPTUJUHBELAS" localSheetId="0">#REF!</definedName>
    <definedName name="BPTUJUHBELAS">#REF!</definedName>
    <definedName name="BPTUJUHBELASN" localSheetId="0">#REF!</definedName>
    <definedName name="BPTUJUHBELASN">#REF!</definedName>
    <definedName name="BPTUJUHN" localSheetId="0">#REF!</definedName>
    <definedName name="BPTUJUHN">#REF!</definedName>
    <definedName name="BR" localSheetId="0">#REF!</definedName>
    <definedName name="BR">#REF!</definedName>
    <definedName name="BR_373" localSheetId="0">#REF!</definedName>
    <definedName name="BR_373">#REF!</definedName>
    <definedName name="Branch" localSheetId="0">#REF!</definedName>
    <definedName name="Branch">#REF!</definedName>
    <definedName name="brand" localSheetId="0">#REF!</definedName>
    <definedName name="brand">#REF!</definedName>
    <definedName name="BRAND_10" localSheetId="0">#REF!</definedName>
    <definedName name="BRAND_10" localSheetId="1">#REF!</definedName>
    <definedName name="BRAND_10">#REF!</definedName>
    <definedName name="BRAND_6">"$#REF!.$C$8:$N$8"</definedName>
    <definedName name="BRAND_8" localSheetId="0">#REF!</definedName>
    <definedName name="BRAND_8" localSheetId="1">#REF!</definedName>
    <definedName name="BRAND_8">#REF!</definedName>
    <definedName name="BRAND_CODE">"#N/A"</definedName>
    <definedName name="Brand_Trade" localSheetId="0">#REF!</definedName>
    <definedName name="Brand_Trade" localSheetId="1">#REF!</definedName>
    <definedName name="Brand_Trade">#REF!</definedName>
    <definedName name="Brand1" localSheetId="0">#REF!</definedName>
    <definedName name="Brand1">#REF!</definedName>
    <definedName name="Brand2" localSheetId="0">#REF!</definedName>
    <definedName name="Brand2">#REF!</definedName>
    <definedName name="Brand3" localSheetId="0">#REF!</definedName>
    <definedName name="Brand3">#REF!</definedName>
    <definedName name="Brand4" localSheetId="0">#REF!</definedName>
    <definedName name="Brand4">#REF!</definedName>
    <definedName name="Brand5" localSheetId="0">#REF!</definedName>
    <definedName name="Brand5">#REF!</definedName>
    <definedName name="BrandCodes">"#N/A"</definedName>
    <definedName name="BrandNamePrice">#REF!</definedName>
    <definedName name="Brands" localSheetId="0">#REF!</definedName>
    <definedName name="Brands" localSheetId="1">#REF!</definedName>
    <definedName name="Brands">#REF!</definedName>
    <definedName name="Brandy" localSheetId="0">#REF!</definedName>
    <definedName name="Brandy">#REF!</definedName>
    <definedName name="BreakPoint">"'file://JK001333/aws/Documents%20and%20Settings/PAIMPA/My%20Documents/1_TRANS/PBC%20TRay/Trial%20Balance%20June%202003.xls'#$'Cover Sheet'.$A$1"</definedName>
    <definedName name="Brid_IDR_Rate" localSheetId="0">#REF!</definedName>
    <definedName name="Brid_IDR_Rate" localSheetId="1">#REF!</definedName>
    <definedName name="Brid_IDR_Rate">#REF!</definedName>
    <definedName name="BrName" localSheetId="0">#REF!</definedName>
    <definedName name="BrName">#REF!</definedName>
    <definedName name="bs" localSheetId="0">#REF!</definedName>
    <definedName name="bs" localSheetId="1">#REF!</definedName>
    <definedName name="bs">#REF!</definedName>
    <definedName name="BS_12" localSheetId="0">#REF!</definedName>
    <definedName name="BS_12" localSheetId="1">#REF!</definedName>
    <definedName name="BS_12">#REF!</definedName>
    <definedName name="BS_17">NA()</definedName>
    <definedName name="BS_17_1">#N/A</definedName>
    <definedName name="BS_17_1_1">NA()</definedName>
    <definedName name="BS_17_1_6">NA()</definedName>
    <definedName name="BS_17_10">NA()</definedName>
    <definedName name="BS_17_12" localSheetId="0">#REF!</definedName>
    <definedName name="BS_17_12" localSheetId="1">#REF!</definedName>
    <definedName name="BS_17_12">#REF!</definedName>
    <definedName name="BS_17_17" localSheetId="0">#REF!</definedName>
    <definedName name="BS_17_17" localSheetId="1">#REF!</definedName>
    <definedName name="BS_17_17">#REF!</definedName>
    <definedName name="BS_17_17_10" localSheetId="0">#REF!</definedName>
    <definedName name="BS_17_17_10" localSheetId="1">#REF!</definedName>
    <definedName name="BS_17_17_10">#REF!</definedName>
    <definedName name="BS_17_17_2" localSheetId="0">#REF!</definedName>
    <definedName name="BS_17_17_2">#REF!</definedName>
    <definedName name="BS_17_17_4" localSheetId="0">#REF!</definedName>
    <definedName name="BS_17_17_4">#REF!</definedName>
    <definedName name="BS_17_17_6" localSheetId="0">#REF!</definedName>
    <definedName name="BS_17_17_6">#REF!</definedName>
    <definedName name="BS_17_17_7" localSheetId="0">#REF!</definedName>
    <definedName name="BS_17_17_7">#REF!</definedName>
    <definedName name="BS_17_17_8" localSheetId="0">#REF!</definedName>
    <definedName name="BS_17_17_8">#REF!</definedName>
    <definedName name="BS_17_17_9" localSheetId="0">#REF!</definedName>
    <definedName name="BS_17_17_9">#REF!</definedName>
    <definedName name="BS_17_2">NA()</definedName>
    <definedName name="BS_17_6">#N/A</definedName>
    <definedName name="BS_17_6_6">NA()</definedName>
    <definedName name="BS_17_7">#N/A</definedName>
    <definedName name="BS_17_7_6">NA()</definedName>
    <definedName name="BS_17_8">NA()</definedName>
    <definedName name="BS_18">#N/A</definedName>
    <definedName name="BS_18_12" localSheetId="0">#REF!</definedName>
    <definedName name="BS_18_12" localSheetId="1">#REF!</definedName>
    <definedName name="BS_18_12">#REF!</definedName>
    <definedName name="BS_18_17" localSheetId="0">#REF!</definedName>
    <definedName name="BS_18_17">#REF!</definedName>
    <definedName name="BS_18_17_10" localSheetId="0">#REF!</definedName>
    <definedName name="BS_18_17_10">#REF!</definedName>
    <definedName name="BS_18_17_2" localSheetId="0">#REF!</definedName>
    <definedName name="BS_18_17_2">#REF!</definedName>
    <definedName name="BS_18_17_4" localSheetId="0">#REF!</definedName>
    <definedName name="BS_18_17_4">#REF!</definedName>
    <definedName name="BS_18_17_6" localSheetId="0">#REF!</definedName>
    <definedName name="BS_18_17_6">#REF!</definedName>
    <definedName name="BS_18_17_7" localSheetId="0">#REF!</definedName>
    <definedName name="BS_18_17_7">#REF!</definedName>
    <definedName name="BS_18_17_8" localSheetId="0">#REF!</definedName>
    <definedName name="BS_18_17_8">#REF!</definedName>
    <definedName name="BS_18_17_9" localSheetId="0">#REF!</definedName>
    <definedName name="BS_18_17_9">#REF!</definedName>
    <definedName name="BS_18_4">NA()</definedName>
    <definedName name="BS_18_6">#N/A</definedName>
    <definedName name="BS_18_6_6">NA()</definedName>
    <definedName name="BS_18_7">#N/A</definedName>
    <definedName name="BS_18_7_6">NA()</definedName>
    <definedName name="BS_18_8">NA()</definedName>
    <definedName name="BS_19">#N/A</definedName>
    <definedName name="BS_19_12" localSheetId="0">#REF!</definedName>
    <definedName name="BS_19_12" localSheetId="1">#REF!</definedName>
    <definedName name="BS_19_12">#REF!</definedName>
    <definedName name="BS_19_17" localSheetId="0">#REF!</definedName>
    <definedName name="BS_19_17">#REF!</definedName>
    <definedName name="BS_19_17_10" localSheetId="0">#REF!</definedName>
    <definedName name="BS_19_17_10">#REF!</definedName>
    <definedName name="BS_19_17_2" localSheetId="0">#REF!</definedName>
    <definedName name="BS_19_17_2">#REF!</definedName>
    <definedName name="BS_19_17_4" localSheetId="0">#REF!</definedName>
    <definedName name="BS_19_17_4">#REF!</definedName>
    <definedName name="BS_19_17_6" localSheetId="0">#REF!</definedName>
    <definedName name="BS_19_17_6">#REF!</definedName>
    <definedName name="BS_19_17_7" localSheetId="0">#REF!</definedName>
    <definedName name="BS_19_17_7">#REF!</definedName>
    <definedName name="BS_19_17_8" localSheetId="0">#REF!</definedName>
    <definedName name="BS_19_17_8">#REF!</definedName>
    <definedName name="BS_19_17_9" localSheetId="0">#REF!</definedName>
    <definedName name="BS_19_17_9">#REF!</definedName>
    <definedName name="BS_19_4">NA()</definedName>
    <definedName name="BS_19_6">#N/A</definedName>
    <definedName name="BS_19_6_6">NA()</definedName>
    <definedName name="BS_19_7">#N/A</definedName>
    <definedName name="BS_19_7_6">NA()</definedName>
    <definedName name="BS_19_8">NA()</definedName>
    <definedName name="BS_2">#N/A</definedName>
    <definedName name="BS_20">#N/A</definedName>
    <definedName name="BS_20_12" localSheetId="0">#REF!</definedName>
    <definedName name="BS_20_12" localSheetId="1">#REF!</definedName>
    <definedName name="BS_20_12">#REF!</definedName>
    <definedName name="BS_20_17" localSheetId="0">#REF!</definedName>
    <definedName name="BS_20_17">#REF!</definedName>
    <definedName name="BS_20_17_10" localSheetId="0">#REF!</definedName>
    <definedName name="BS_20_17_10">#REF!</definedName>
    <definedName name="BS_20_17_2" localSheetId="0">#REF!</definedName>
    <definedName name="BS_20_17_2">#REF!</definedName>
    <definedName name="BS_20_17_4" localSheetId="0">#REF!</definedName>
    <definedName name="BS_20_17_4">#REF!</definedName>
    <definedName name="BS_20_17_6" localSheetId="0">#REF!</definedName>
    <definedName name="BS_20_17_6">#REF!</definedName>
    <definedName name="BS_20_17_7" localSheetId="0">#REF!</definedName>
    <definedName name="BS_20_17_7">#REF!</definedName>
    <definedName name="BS_20_17_8" localSheetId="0">#REF!</definedName>
    <definedName name="BS_20_17_8">#REF!</definedName>
    <definedName name="BS_20_17_9" localSheetId="0">#REF!</definedName>
    <definedName name="BS_20_17_9">#REF!</definedName>
    <definedName name="BS_20_4">NA()</definedName>
    <definedName name="BS_20_6">#N/A</definedName>
    <definedName name="BS_20_6_6">NA()</definedName>
    <definedName name="BS_20_7">#N/A</definedName>
    <definedName name="BS_20_7_6">NA()</definedName>
    <definedName name="BS_20_8">NA()</definedName>
    <definedName name="BS_21">#N/A</definedName>
    <definedName name="BS_21_12" localSheetId="0">#REF!</definedName>
    <definedName name="BS_21_12" localSheetId="1">#REF!</definedName>
    <definedName name="BS_21_12">#REF!</definedName>
    <definedName name="BS_21_17" localSheetId="0">#REF!</definedName>
    <definedName name="BS_21_17">#REF!</definedName>
    <definedName name="BS_21_17_10" localSheetId="0">#REF!</definedName>
    <definedName name="BS_21_17_10">#REF!</definedName>
    <definedName name="BS_21_17_2" localSheetId="0">#REF!</definedName>
    <definedName name="BS_21_17_2">#REF!</definedName>
    <definedName name="BS_21_17_4" localSheetId="0">#REF!</definedName>
    <definedName name="BS_21_17_4">#REF!</definedName>
    <definedName name="BS_21_17_6" localSheetId="0">#REF!</definedName>
    <definedName name="BS_21_17_6">#REF!</definedName>
    <definedName name="BS_21_17_7" localSheetId="0">#REF!</definedName>
    <definedName name="BS_21_17_7">#REF!</definedName>
    <definedName name="BS_21_17_8" localSheetId="0">#REF!</definedName>
    <definedName name="BS_21_17_8">#REF!</definedName>
    <definedName name="BS_21_17_9" localSheetId="0">#REF!</definedName>
    <definedName name="BS_21_17_9">#REF!</definedName>
    <definedName name="BS_21_4">NA()</definedName>
    <definedName name="BS_21_6">#N/A</definedName>
    <definedName name="BS_21_6_6">NA()</definedName>
    <definedName name="BS_21_7">#N/A</definedName>
    <definedName name="BS_21_7_6">NA()</definedName>
    <definedName name="BS_21_8">NA()</definedName>
    <definedName name="BS_3" localSheetId="0">#REF!</definedName>
    <definedName name="BS_3" localSheetId="1">#REF!</definedName>
    <definedName name="BS_3">#REF!</definedName>
    <definedName name="BS_4">NA()</definedName>
    <definedName name="BS_6">#N/A</definedName>
    <definedName name="BS_6_6">NA()</definedName>
    <definedName name="BS_7">#N/A</definedName>
    <definedName name="BS_7_6">NA()</definedName>
    <definedName name="BS_8">NA()</definedName>
    <definedName name="BS_8_10" localSheetId="0">#REF!</definedName>
    <definedName name="BS_8_10" localSheetId="1">#REF!</definedName>
    <definedName name="BS_8_10">#REF!</definedName>
    <definedName name="BS_9" localSheetId="0">#REF!</definedName>
    <definedName name="BS_9">#REF!</definedName>
    <definedName name="BS_ALL" localSheetId="0">#REF!</definedName>
    <definedName name="BS_ALL">#REF!</definedName>
    <definedName name="BS_ISM" localSheetId="0">#REF!</definedName>
    <definedName name="BS_ISM">#REF!</definedName>
    <definedName name="BS_ORG.INDF" localSheetId="0">#REF!</definedName>
    <definedName name="BS_ORG.INDF">#REF!</definedName>
    <definedName name="BS1_">#N/A</definedName>
    <definedName name="BS2_">#N/A</definedName>
    <definedName name="BS2LWP">#N/A</definedName>
    <definedName name="BSCON" localSheetId="0">#REF!</definedName>
    <definedName name="BSCON" localSheetId="1">#REF!</definedName>
    <definedName name="BSCON">#REF!</definedName>
    <definedName name="BSDT1">"$#REF!.#REF!#REF!"</definedName>
    <definedName name="BSDT1_3">"$#REF!.#REF!#REF!"</definedName>
    <definedName name="BSDT2">"$#REF!.#REF!#REF!"</definedName>
    <definedName name="BSDT2_3">"$#REF!.#REF!#REF!"</definedName>
    <definedName name="BSMADJ" localSheetId="0">#REF!</definedName>
    <definedName name="BSMADJ" localSheetId="1">#REF!</definedName>
    <definedName name="BSMADJ">#REF!</definedName>
    <definedName name="BSMCIG" localSheetId="0">#REF!</definedName>
    <definedName name="BSMCIG">#REF!</definedName>
    <definedName name="BSMCON" localSheetId="0">#REF!</definedName>
    <definedName name="BSMCON">#REF!</definedName>
    <definedName name="BSMKAR" localSheetId="0">#REF!</definedName>
    <definedName name="BSMKAR">#REF!</definedName>
    <definedName name="bson" localSheetId="0">#REF!</definedName>
    <definedName name="bson">#REF!</definedName>
    <definedName name="BT" localSheetId="0">#REF!</definedName>
    <definedName name="BT">#REF!</definedName>
    <definedName name="btchiuaxitm300" localSheetId="0">#REF!</definedName>
    <definedName name="btchiuaxitm300">#REF!</definedName>
    <definedName name="BTchiuaxm200" localSheetId="0">#REF!</definedName>
    <definedName name="BTchiuaxm200">#REF!</definedName>
    <definedName name="btcocM400" localSheetId="0">#REF!</definedName>
    <definedName name="btcocM400">#REF!</definedName>
    <definedName name="btham" localSheetId="0">#REF!</definedName>
    <definedName name="btham">#REF!</definedName>
    <definedName name="BTL">"$#REF!.#REF!#REF!"</definedName>
    <definedName name="BTL_3">"$#REF!.#REF!#REF!"</definedName>
    <definedName name="BTlotm100">#REF!</definedName>
    <definedName name="BTS2BW" localSheetId="0">#REF!</definedName>
    <definedName name="BTS2BW" localSheetId="1">#REF!</definedName>
    <definedName name="BTS2BW">#REF!</definedName>
    <definedName name="BTS2FW" localSheetId="0">#REF!</definedName>
    <definedName name="BTS2FW" localSheetId="1">#REF!</definedName>
    <definedName name="BTS2FW">#REF!</definedName>
    <definedName name="BTS2HW" localSheetId="0">#REF!</definedName>
    <definedName name="BTS2HW" localSheetId="1">#REF!</definedName>
    <definedName name="BTS2HW">#REF!</definedName>
    <definedName name="BTTL" localSheetId="0">#REF!</definedName>
    <definedName name="BTTL">#REF!</definedName>
    <definedName name="btup" localSheetId="0" hidden="1">#REF!</definedName>
    <definedName name="btup" localSheetId="1" hidden="1">#REF!</definedName>
    <definedName name="btup" hidden="1">#REF!</definedName>
    <definedName name="BU" localSheetId="0">OFFSET(#REF!,0,0,COUNTIF(#REF!,"&gt;&lt;0"),1)</definedName>
    <definedName name="BU" localSheetId="1">OFFSET(#REF!,0,0,COUNTIF(#REF!,"&gt;&lt;0"),1)</definedName>
    <definedName name="BU">OFFSET(#REF!,0,0,COUNTIF(#REF!,"&gt;&lt;0"),1)</definedName>
    <definedName name="BUD_OPC" localSheetId="0">#REF!</definedName>
    <definedName name="BUD_OPC" localSheetId="1">#REF!</definedName>
    <definedName name="BUD_OPC">#REF!</definedName>
    <definedName name="BUD_OPM" localSheetId="0">#REF!</definedName>
    <definedName name="BUD_OPM" localSheetId="1">#REF!</definedName>
    <definedName name="BUD_OPM">#REF!</definedName>
    <definedName name="Budget" localSheetId="0">#REF!</definedName>
    <definedName name="Budget" localSheetId="1">#REF!</definedName>
    <definedName name="Budget">#REF!</definedName>
    <definedName name="BUDGET_ATK" localSheetId="0">#REF!</definedName>
    <definedName name="BUDGET_ATK" localSheetId="1">#REF!</definedName>
    <definedName name="BUDGET_ATK">#REF!</definedName>
    <definedName name="BUDGET_CMC" localSheetId="0">#REF!</definedName>
    <definedName name="BUDGET_CMC" localSheetId="1">#REF!</definedName>
    <definedName name="BUDGET_CMC">#REF!</definedName>
    <definedName name="BUDGET_OBT" localSheetId="0">#REF!</definedName>
    <definedName name="BUDGET_OBT" localSheetId="1">#REF!</definedName>
    <definedName name="BUDGET_OBT">#REF!</definedName>
    <definedName name="BUDGET_PB" localSheetId="0">#REF!</definedName>
    <definedName name="BUDGET_PB">#REF!</definedName>
    <definedName name="BUDGET_RT" localSheetId="0">#REF!</definedName>
    <definedName name="BUDGET_RT">#REF!</definedName>
    <definedName name="Budget_sd" localSheetId="0">#REF!</definedName>
    <definedName name="Budget_sd" localSheetId="1">#REF!</definedName>
    <definedName name="Budget_sd">#REF!</definedName>
    <definedName name="Budget15" localSheetId="0">#REF!</definedName>
    <definedName name="Budget15">#REF!</definedName>
    <definedName name="BufferHari" localSheetId="0">#REF!</definedName>
    <definedName name="BufferHari" localSheetId="1">#REF!</definedName>
    <definedName name="BufferHari">#REF!</definedName>
    <definedName name="BufferHari_2">NA()</definedName>
    <definedName name="BufferHari_6">#N/A</definedName>
    <definedName name="BUGET91V" localSheetId="0">#REF!</definedName>
    <definedName name="BUGET91V" localSheetId="1">#REF!</definedName>
    <definedName name="BUGET91V">#REF!</definedName>
    <definedName name="BUILD_COST" localSheetId="0">#REF!</definedName>
    <definedName name="BUILD_COST" localSheetId="1">#REF!</definedName>
    <definedName name="BUILD_COST">#REF!</definedName>
    <definedName name="BUILD_DEP" localSheetId="0">#REF!</definedName>
    <definedName name="BUILD_DEP" localSheetId="1">#REF!</definedName>
    <definedName name="BUILD_DEP">#REF!</definedName>
    <definedName name="BuiltIn_AutoFilter___10" localSheetId="0">#REF!</definedName>
    <definedName name="BuiltIn_AutoFilter___10">#REF!</definedName>
    <definedName name="BuiltIn_AutoFilter___13" localSheetId="0">#REF!</definedName>
    <definedName name="BuiltIn_AutoFilter___13">#REF!</definedName>
    <definedName name="BuiltIn_AutoFilter___3" localSheetId="0">#REF!</definedName>
    <definedName name="BuiltIn_AutoFilter___3">#REF!</definedName>
    <definedName name="BuiltIn_AutoFilter___4" localSheetId="0">#REF!</definedName>
    <definedName name="BuiltIn_AutoFilter___4">#REF!</definedName>
    <definedName name="BuiltIn_AutoFilter___4_1" localSheetId="0">#REF!</definedName>
    <definedName name="BuiltIn_AutoFilter___4_1">#REF!</definedName>
    <definedName name="BuiltIn_AutoFilter___5" localSheetId="0">#REF!</definedName>
    <definedName name="BuiltIn_AutoFilter___5">#REF!</definedName>
    <definedName name="BuiltIn_AutoFilter___6" localSheetId="0">#REF!</definedName>
    <definedName name="BuiltIn_AutoFilter___6">#REF!</definedName>
    <definedName name="BuiltIn_AutoFilter___6_1" localSheetId="0">#REF!</definedName>
    <definedName name="BuiltIn_AutoFilter___6_1">#REF!</definedName>
    <definedName name="BuiltIn_AutoFilter___7" localSheetId="0">#REF!</definedName>
    <definedName name="BuiltIn_AutoFilter___7">#REF!</definedName>
    <definedName name="BuiltIn_AutoFilter___7_1" localSheetId="0">#REF!</definedName>
    <definedName name="BuiltIn_AutoFilter___7_1">#REF!</definedName>
    <definedName name="BuiltIn_AutoFilter___7_10" localSheetId="0">#REF!</definedName>
    <definedName name="BuiltIn_AutoFilter___7_10">#REF!</definedName>
    <definedName name="BuiltIn_AutoFilter___7_11" localSheetId="0">#REF!</definedName>
    <definedName name="BuiltIn_AutoFilter___7_11">#REF!</definedName>
    <definedName name="BuiltIn_AutoFilter___7_2" localSheetId="0">#REF!</definedName>
    <definedName name="BuiltIn_AutoFilter___7_2">#REF!</definedName>
    <definedName name="BuiltIn_AutoFilter___7_3" localSheetId="0">#REF!</definedName>
    <definedName name="BuiltIn_AutoFilter___7_3">#REF!</definedName>
    <definedName name="BuiltIn_AutoFilter___7_4" localSheetId="0">#REF!</definedName>
    <definedName name="BuiltIn_AutoFilter___7_4">#REF!</definedName>
    <definedName name="BuiltIn_AutoFilter___7_5" localSheetId="0">#REF!</definedName>
    <definedName name="BuiltIn_AutoFilter___7_5">#REF!</definedName>
    <definedName name="BuiltIn_AutoFilter___7_6" localSheetId="0">#REF!</definedName>
    <definedName name="BuiltIn_AutoFilter___7_6">#REF!</definedName>
    <definedName name="BuiltIn_AutoFilter___7_7" localSheetId="0">#REF!</definedName>
    <definedName name="BuiltIn_AutoFilter___7_7">#REF!</definedName>
    <definedName name="BuiltIn_AutoFilter___7_8" localSheetId="0">#REF!</definedName>
    <definedName name="BuiltIn_AutoFilter___7_8">#REF!</definedName>
    <definedName name="BuiltIn_AutoFilter___7_9" localSheetId="0">#REF!</definedName>
    <definedName name="BuiltIn_AutoFilter___7_9">#REF!</definedName>
    <definedName name="BuiltIn_AutoFilter___8" localSheetId="0">#REF!</definedName>
    <definedName name="BuiltIn_AutoFilter___8">#REF!</definedName>
    <definedName name="BuiltIn_Print_Area___0" localSheetId="0">#REF!</definedName>
    <definedName name="BuiltIn_Print_Area___0">#REF!</definedName>
    <definedName name="BuiltIn_Print_Area___0_1" localSheetId="0">#REF!</definedName>
    <definedName name="BuiltIn_Print_Area___0_1">#REF!</definedName>
    <definedName name="BuiltIn_Print_Area___0_1_10" localSheetId="0">#REF!</definedName>
    <definedName name="BuiltIn_Print_Area___0_1_10">#REF!</definedName>
    <definedName name="BuiltIn_Print_Area___0_1_11" localSheetId="0">#REF!</definedName>
    <definedName name="BuiltIn_Print_Area___0_1_11">#REF!</definedName>
    <definedName name="BuiltIn_Print_Area___0_1_15" localSheetId="0">#REF!</definedName>
    <definedName name="BuiltIn_Print_Area___0_1_15">#REF!</definedName>
    <definedName name="BuiltIn_Print_Area___0_1_17" localSheetId="0">#REF!</definedName>
    <definedName name="BuiltIn_Print_Area___0_1_17">#REF!</definedName>
    <definedName name="BuiltIn_Print_Area___0_1_19" localSheetId="0">#REF!</definedName>
    <definedName name="BuiltIn_Print_Area___0_1_19">#REF!</definedName>
    <definedName name="BuiltIn_Print_Area___0_1_22" localSheetId="0">#REF!</definedName>
    <definedName name="BuiltIn_Print_Area___0_1_22">#REF!</definedName>
    <definedName name="BuiltIn_Print_Area___0_1_26" localSheetId="0">#REF!</definedName>
    <definedName name="BuiltIn_Print_Area___0_1_26">#REF!</definedName>
    <definedName name="BuiltIn_Print_Area___0_1_8" localSheetId="0">#REF!</definedName>
    <definedName name="BuiltIn_Print_Area___0_1_8">#REF!</definedName>
    <definedName name="BuiltIn_Print_Area___0_1_9" localSheetId="0">#REF!</definedName>
    <definedName name="BuiltIn_Print_Area___0_1_9">#REF!</definedName>
    <definedName name="BuiltIn_Print_Area___0_10" localSheetId="0">#REF!</definedName>
    <definedName name="BuiltIn_Print_Area___0_10">#REF!</definedName>
    <definedName name="BuiltIn_Print_Area___0_11" localSheetId="0">#REF!</definedName>
    <definedName name="BuiltIn_Print_Area___0_11">#REF!</definedName>
    <definedName name="BuiltIn_Print_Area___0_12">"$#REF!.$A$10:$H$27"</definedName>
    <definedName name="BuiltIn_Print_Area___0_13" localSheetId="0">#REF!</definedName>
    <definedName name="BuiltIn_Print_Area___0_13" localSheetId="1">#REF!</definedName>
    <definedName name="BuiltIn_Print_Area___0_13">#REF!</definedName>
    <definedName name="BuiltIn_Print_Area___0_13_1" localSheetId="0">#REF!</definedName>
    <definedName name="BuiltIn_Print_Area___0_13_1">#REF!</definedName>
    <definedName name="BuiltIn_Print_Area___0_13_1_10" localSheetId="0">#REF!</definedName>
    <definedName name="BuiltIn_Print_Area___0_13_1_10">#REF!</definedName>
    <definedName name="BuiltIn_Print_Area___0_13_1_11" localSheetId="0">#REF!</definedName>
    <definedName name="BuiltIn_Print_Area___0_13_1_11">#REF!</definedName>
    <definedName name="BuiltIn_Print_Area___0_13_1_15" localSheetId="0">#REF!</definedName>
    <definedName name="BuiltIn_Print_Area___0_13_1_15">#REF!</definedName>
    <definedName name="BuiltIn_Print_Area___0_13_1_17" localSheetId="0">#REF!</definedName>
    <definedName name="BuiltIn_Print_Area___0_13_1_17">#REF!</definedName>
    <definedName name="BuiltIn_Print_Area___0_13_1_19" localSheetId="0">#REF!</definedName>
    <definedName name="BuiltIn_Print_Area___0_13_1_19">#REF!</definedName>
    <definedName name="BuiltIn_Print_Area___0_13_1_22" localSheetId="0">#REF!</definedName>
    <definedName name="BuiltIn_Print_Area___0_13_1_22">#REF!</definedName>
    <definedName name="BuiltIn_Print_Area___0_13_1_26" localSheetId="0">#REF!</definedName>
    <definedName name="BuiltIn_Print_Area___0_13_1_26">#REF!</definedName>
    <definedName name="BuiltIn_Print_Area___0_13_1_8" localSheetId="0">#REF!</definedName>
    <definedName name="BuiltIn_Print_Area___0_13_1_8">#REF!</definedName>
    <definedName name="BuiltIn_Print_Area___0_13_1_9" localSheetId="0">#REF!</definedName>
    <definedName name="BuiltIn_Print_Area___0_13_1_9">#REF!</definedName>
    <definedName name="BuiltIn_Print_Area___0_13_10" localSheetId="0">#REF!</definedName>
    <definedName name="BuiltIn_Print_Area___0_13_10">#REF!</definedName>
    <definedName name="BuiltIn_Print_Area___0_13_11" localSheetId="0">#REF!</definedName>
    <definedName name="BuiltIn_Print_Area___0_13_11">#REF!</definedName>
    <definedName name="BuiltIn_Print_Area___0_13_15" localSheetId="0">#REF!</definedName>
    <definedName name="BuiltIn_Print_Area___0_13_15">#REF!</definedName>
    <definedName name="BuiltIn_Print_Area___0_13_17" localSheetId="0">#REF!</definedName>
    <definedName name="BuiltIn_Print_Area___0_13_17">#REF!</definedName>
    <definedName name="BuiltIn_Print_Area___0_13_19" localSheetId="0">#REF!</definedName>
    <definedName name="BuiltIn_Print_Area___0_13_19">#REF!</definedName>
    <definedName name="BuiltIn_Print_Area___0_13_22" localSheetId="0">#REF!</definedName>
    <definedName name="BuiltIn_Print_Area___0_13_22">#REF!</definedName>
    <definedName name="BuiltIn_Print_Area___0_13_26" localSheetId="0">#REF!</definedName>
    <definedName name="BuiltIn_Print_Area___0_13_26">#REF!</definedName>
    <definedName name="BuiltIn_Print_Area___0_13_8" localSheetId="0">#REF!</definedName>
    <definedName name="BuiltIn_Print_Area___0_13_8">#REF!</definedName>
    <definedName name="BuiltIn_Print_Area___0_13_9" localSheetId="0">#REF!</definedName>
    <definedName name="BuiltIn_Print_Area___0_13_9">#REF!</definedName>
    <definedName name="BuiltIn_Print_Area___0_15" localSheetId="0">#REF!</definedName>
    <definedName name="BuiltIn_Print_Area___0_15">#REF!</definedName>
    <definedName name="BuiltIn_Print_Area___0_17" localSheetId="0">#REF!</definedName>
    <definedName name="BuiltIn_Print_Area___0_17">#REF!</definedName>
    <definedName name="BuiltIn_Print_Area___0_19" localSheetId="0">#REF!</definedName>
    <definedName name="BuiltIn_Print_Area___0_19">#REF!</definedName>
    <definedName name="BuiltIn_Print_Area___0_22" localSheetId="0">#REF!</definedName>
    <definedName name="BuiltIn_Print_Area___0_22">#REF!</definedName>
    <definedName name="BuiltIn_Print_Area___0_26" localSheetId="0">#REF!</definedName>
    <definedName name="BuiltIn_Print_Area___0_26">#REF!</definedName>
    <definedName name="BuiltIn_Print_Area___0_5" localSheetId="0">#REF!</definedName>
    <definedName name="BuiltIn_Print_Area___0_5">#REF!</definedName>
    <definedName name="BuiltIn_Print_Area___0_5_1" localSheetId="0">#REF!</definedName>
    <definedName name="BuiltIn_Print_Area___0_5_1">#REF!</definedName>
    <definedName name="BuiltIn_Print_Area___0_5_1_10" localSheetId="0">#REF!</definedName>
    <definedName name="BuiltIn_Print_Area___0_5_1_10">#REF!</definedName>
    <definedName name="BuiltIn_Print_Area___0_5_1_11" localSheetId="0">#REF!</definedName>
    <definedName name="BuiltIn_Print_Area___0_5_1_11">#REF!</definedName>
    <definedName name="BuiltIn_Print_Area___0_5_1_15" localSheetId="0">#REF!</definedName>
    <definedName name="BuiltIn_Print_Area___0_5_1_15">#REF!</definedName>
    <definedName name="BuiltIn_Print_Area___0_5_1_17" localSheetId="0">#REF!</definedName>
    <definedName name="BuiltIn_Print_Area___0_5_1_17">#REF!</definedName>
    <definedName name="BuiltIn_Print_Area___0_5_1_19" localSheetId="0">#REF!</definedName>
    <definedName name="BuiltIn_Print_Area___0_5_1_19">#REF!</definedName>
    <definedName name="BuiltIn_Print_Area___0_5_1_22" localSheetId="0">#REF!</definedName>
    <definedName name="BuiltIn_Print_Area___0_5_1_22">#REF!</definedName>
    <definedName name="BuiltIn_Print_Area___0_5_1_26" localSheetId="0">#REF!</definedName>
    <definedName name="BuiltIn_Print_Area___0_5_1_26">#REF!</definedName>
    <definedName name="BuiltIn_Print_Area___0_5_1_8" localSheetId="0">#REF!</definedName>
    <definedName name="BuiltIn_Print_Area___0_5_1_8">#REF!</definedName>
    <definedName name="BuiltIn_Print_Area___0_5_1_9" localSheetId="0">#REF!</definedName>
    <definedName name="BuiltIn_Print_Area___0_5_1_9">#REF!</definedName>
    <definedName name="BuiltIn_Print_Area___0_5_10" localSheetId="0">#REF!</definedName>
    <definedName name="BuiltIn_Print_Area___0_5_10">#REF!</definedName>
    <definedName name="BuiltIn_Print_Area___0_5_11" localSheetId="0">#REF!</definedName>
    <definedName name="BuiltIn_Print_Area___0_5_11">#REF!</definedName>
    <definedName name="BuiltIn_Print_Area___0_5_15" localSheetId="0">#REF!</definedName>
    <definedName name="BuiltIn_Print_Area___0_5_15">#REF!</definedName>
    <definedName name="BuiltIn_Print_Area___0_5_17" localSheetId="0">#REF!</definedName>
    <definedName name="BuiltIn_Print_Area___0_5_17">#REF!</definedName>
    <definedName name="BuiltIn_Print_Area___0_5_19" localSheetId="0">#REF!</definedName>
    <definedName name="BuiltIn_Print_Area___0_5_19">#REF!</definedName>
    <definedName name="BuiltIn_Print_Area___0_5_22" localSheetId="0">#REF!</definedName>
    <definedName name="BuiltIn_Print_Area___0_5_22">#REF!</definedName>
    <definedName name="BuiltIn_Print_Area___0_5_26" localSheetId="0">#REF!</definedName>
    <definedName name="BuiltIn_Print_Area___0_5_26">#REF!</definedName>
    <definedName name="BuiltIn_Print_Area___0_5_7" localSheetId="0">#REF!</definedName>
    <definedName name="BuiltIn_Print_Area___0_5_7">#REF!</definedName>
    <definedName name="BuiltIn_Print_Area___0_5_8" localSheetId="0">#REF!</definedName>
    <definedName name="BuiltIn_Print_Area___0_5_8">#REF!</definedName>
    <definedName name="BuiltIn_Print_Area___0_5_9" localSheetId="0">#REF!</definedName>
    <definedName name="BuiltIn_Print_Area___0_5_9">#REF!</definedName>
    <definedName name="BuiltIn_Print_Area___0_6" localSheetId="0">#REF!</definedName>
    <definedName name="BuiltIn_Print_Area___0_6">#REF!</definedName>
    <definedName name="BuiltIn_Print_Area___0_6_1" localSheetId="0">#REF!</definedName>
    <definedName name="BuiltIn_Print_Area___0_6_1">#REF!</definedName>
    <definedName name="BuiltIn_Print_Area___0_6_1_10" localSheetId="0">#REF!</definedName>
    <definedName name="BuiltIn_Print_Area___0_6_1_10">#REF!</definedName>
    <definedName name="BuiltIn_Print_Area___0_6_1_11" localSheetId="0">#REF!</definedName>
    <definedName name="BuiltIn_Print_Area___0_6_1_11">#REF!</definedName>
    <definedName name="BuiltIn_Print_Area___0_6_1_15" localSheetId="0">#REF!</definedName>
    <definedName name="BuiltIn_Print_Area___0_6_1_15">#REF!</definedName>
    <definedName name="BuiltIn_Print_Area___0_6_1_17" localSheetId="0">#REF!</definedName>
    <definedName name="BuiltIn_Print_Area___0_6_1_17">#REF!</definedName>
    <definedName name="BuiltIn_Print_Area___0_6_1_19" localSheetId="0">#REF!</definedName>
    <definedName name="BuiltIn_Print_Area___0_6_1_19">#REF!</definedName>
    <definedName name="BuiltIn_Print_Area___0_6_1_22" localSheetId="0">#REF!</definedName>
    <definedName name="BuiltIn_Print_Area___0_6_1_22">#REF!</definedName>
    <definedName name="BuiltIn_Print_Area___0_6_1_26" localSheetId="0">#REF!</definedName>
    <definedName name="BuiltIn_Print_Area___0_6_1_26">#REF!</definedName>
    <definedName name="BuiltIn_Print_Area___0_6_1_8" localSheetId="0">#REF!</definedName>
    <definedName name="BuiltIn_Print_Area___0_6_1_8">#REF!</definedName>
    <definedName name="BuiltIn_Print_Area___0_6_1_9" localSheetId="0">#REF!</definedName>
    <definedName name="BuiltIn_Print_Area___0_6_1_9">#REF!</definedName>
    <definedName name="BuiltIn_Print_Area___0_6_10" localSheetId="0">#REF!</definedName>
    <definedName name="BuiltIn_Print_Area___0_6_10">#REF!</definedName>
    <definedName name="BuiltIn_Print_Area___0_6_11" localSheetId="0">#REF!</definedName>
    <definedName name="BuiltIn_Print_Area___0_6_11">#REF!</definedName>
    <definedName name="BuiltIn_Print_Area___0_6_15" localSheetId="0">#REF!</definedName>
    <definedName name="BuiltIn_Print_Area___0_6_15">#REF!</definedName>
    <definedName name="BuiltIn_Print_Area___0_6_17" localSheetId="0">#REF!</definedName>
    <definedName name="BuiltIn_Print_Area___0_6_17">#REF!</definedName>
    <definedName name="BuiltIn_Print_Area___0_6_19" localSheetId="0">#REF!</definedName>
    <definedName name="BuiltIn_Print_Area___0_6_19">#REF!</definedName>
    <definedName name="BuiltIn_Print_Area___0_6_22" localSheetId="0">#REF!</definedName>
    <definedName name="BuiltIn_Print_Area___0_6_22">#REF!</definedName>
    <definedName name="BuiltIn_Print_Area___0_6_26" localSheetId="0">#REF!</definedName>
    <definedName name="BuiltIn_Print_Area___0_6_26">#REF!</definedName>
    <definedName name="BuiltIn_Print_Area___0_6_8" localSheetId="0">#REF!</definedName>
    <definedName name="BuiltIn_Print_Area___0_6_8">#REF!</definedName>
    <definedName name="BuiltIn_Print_Area___0_6_9" localSheetId="0">#REF!</definedName>
    <definedName name="BuiltIn_Print_Area___0_6_9">#REF!</definedName>
    <definedName name="BuiltIn_Print_Area___0_7" localSheetId="0">#REF!</definedName>
    <definedName name="BuiltIn_Print_Area___0_7">#REF!</definedName>
    <definedName name="BuiltIn_Print_Area___0_7_1" localSheetId="0">#REF!</definedName>
    <definedName name="BuiltIn_Print_Area___0_7_1">#REF!</definedName>
    <definedName name="BuiltIn_Print_Area___0_7_1_10" localSheetId="0">#REF!</definedName>
    <definedName name="BuiltIn_Print_Area___0_7_1_10">#REF!</definedName>
    <definedName name="BuiltIn_Print_Area___0_7_1_11" localSheetId="0">#REF!</definedName>
    <definedName name="BuiltIn_Print_Area___0_7_1_11">#REF!</definedName>
    <definedName name="BuiltIn_Print_Area___0_7_1_15" localSheetId="0">#REF!</definedName>
    <definedName name="BuiltIn_Print_Area___0_7_1_15">#REF!</definedName>
    <definedName name="BuiltIn_Print_Area___0_7_1_17" localSheetId="0">#REF!</definedName>
    <definedName name="BuiltIn_Print_Area___0_7_1_17">#REF!</definedName>
    <definedName name="BuiltIn_Print_Area___0_7_1_19" localSheetId="0">#REF!</definedName>
    <definedName name="BuiltIn_Print_Area___0_7_1_19">#REF!</definedName>
    <definedName name="BuiltIn_Print_Area___0_7_1_22" localSheetId="0">#REF!</definedName>
    <definedName name="BuiltIn_Print_Area___0_7_1_22">#REF!</definedName>
    <definedName name="BuiltIn_Print_Area___0_7_1_26" localSheetId="0">#REF!</definedName>
    <definedName name="BuiltIn_Print_Area___0_7_1_26">#REF!</definedName>
    <definedName name="BuiltIn_Print_Area___0_7_1_8" localSheetId="0">#REF!</definedName>
    <definedName name="BuiltIn_Print_Area___0_7_1_8">#REF!</definedName>
    <definedName name="BuiltIn_Print_Area___0_7_1_9" localSheetId="0">#REF!</definedName>
    <definedName name="BuiltIn_Print_Area___0_7_1_9">#REF!</definedName>
    <definedName name="BuiltIn_Print_Area___0_7_10" localSheetId="0">#REF!</definedName>
    <definedName name="BuiltIn_Print_Area___0_7_10">#REF!</definedName>
    <definedName name="BuiltIn_Print_Area___0_7_11" localSheetId="0">#REF!</definedName>
    <definedName name="BuiltIn_Print_Area___0_7_11">#REF!</definedName>
    <definedName name="BuiltIn_Print_Area___0_7_15" localSheetId="0">#REF!</definedName>
    <definedName name="BuiltIn_Print_Area___0_7_15">#REF!</definedName>
    <definedName name="BuiltIn_Print_Area___0_7_17" localSheetId="0">#REF!</definedName>
    <definedName name="BuiltIn_Print_Area___0_7_17">#REF!</definedName>
    <definedName name="BuiltIn_Print_Area___0_7_19" localSheetId="0">#REF!</definedName>
    <definedName name="BuiltIn_Print_Area___0_7_19">#REF!</definedName>
    <definedName name="BuiltIn_Print_Area___0_7_22" localSheetId="0">#REF!</definedName>
    <definedName name="BuiltIn_Print_Area___0_7_22">#REF!</definedName>
    <definedName name="BuiltIn_Print_Area___0_7_26" localSheetId="0">#REF!</definedName>
    <definedName name="BuiltIn_Print_Area___0_7_26">#REF!</definedName>
    <definedName name="BuiltIn_Print_Area___0_7_8" localSheetId="0">#REF!</definedName>
    <definedName name="BuiltIn_Print_Area___0_7_8">#REF!</definedName>
    <definedName name="BuiltIn_Print_Area___0_7_9" localSheetId="0">#REF!</definedName>
    <definedName name="BuiltIn_Print_Area___0_7_9">#REF!</definedName>
    <definedName name="BuiltIn_Print_Area___0_8" localSheetId="0">#REF!</definedName>
    <definedName name="BuiltIn_Print_Area___0_8">#REF!</definedName>
    <definedName name="BuiltIn_Print_Area___0_8_1" localSheetId="0">#REF!</definedName>
    <definedName name="BuiltIn_Print_Area___0_8_1">#REF!</definedName>
    <definedName name="BuiltIn_Print_Area___0_8_1_10" localSheetId="0">#REF!</definedName>
    <definedName name="BuiltIn_Print_Area___0_8_1_10">#REF!</definedName>
    <definedName name="BuiltIn_Print_Area___0_8_1_11" localSheetId="0">#REF!</definedName>
    <definedName name="BuiltIn_Print_Area___0_8_1_11">#REF!</definedName>
    <definedName name="BuiltIn_Print_Area___0_8_1_15" localSheetId="0">#REF!</definedName>
    <definedName name="BuiltIn_Print_Area___0_8_1_15">#REF!</definedName>
    <definedName name="BuiltIn_Print_Area___0_8_1_17" localSheetId="0">#REF!</definedName>
    <definedName name="BuiltIn_Print_Area___0_8_1_17">#REF!</definedName>
    <definedName name="BuiltIn_Print_Area___0_8_1_19" localSheetId="0">#REF!</definedName>
    <definedName name="BuiltIn_Print_Area___0_8_1_19">#REF!</definedName>
    <definedName name="BuiltIn_Print_Area___0_8_1_22" localSheetId="0">#REF!</definedName>
    <definedName name="BuiltIn_Print_Area___0_8_1_22">#REF!</definedName>
    <definedName name="BuiltIn_Print_Area___0_8_1_26" localSheetId="0">#REF!</definedName>
    <definedName name="BuiltIn_Print_Area___0_8_1_26">#REF!</definedName>
    <definedName name="BuiltIn_Print_Area___0_8_1_8" localSheetId="0">#REF!</definedName>
    <definedName name="BuiltIn_Print_Area___0_8_1_8">#REF!</definedName>
    <definedName name="BuiltIn_Print_Area___0_8_1_9" localSheetId="0">#REF!</definedName>
    <definedName name="BuiltIn_Print_Area___0_8_1_9">#REF!</definedName>
    <definedName name="BuiltIn_Print_Area___0_8_10" localSheetId="0">#REF!</definedName>
    <definedName name="BuiltIn_Print_Area___0_8_10">#REF!</definedName>
    <definedName name="BuiltIn_Print_Area___0_8_11" localSheetId="0">#REF!</definedName>
    <definedName name="BuiltIn_Print_Area___0_8_11">#REF!</definedName>
    <definedName name="BuiltIn_Print_Area___0_8_15" localSheetId="0">#REF!</definedName>
    <definedName name="BuiltIn_Print_Area___0_8_15">#REF!</definedName>
    <definedName name="BuiltIn_Print_Area___0_8_17" localSheetId="0">#REF!</definedName>
    <definedName name="BuiltIn_Print_Area___0_8_17">#REF!</definedName>
    <definedName name="BuiltIn_Print_Area___0_8_19" localSheetId="0">#REF!</definedName>
    <definedName name="BuiltIn_Print_Area___0_8_19">#REF!</definedName>
    <definedName name="BuiltIn_Print_Area___0_8_22" localSheetId="0">#REF!</definedName>
    <definedName name="BuiltIn_Print_Area___0_8_22">#REF!</definedName>
    <definedName name="BuiltIn_Print_Area___0_8_26" localSheetId="0">#REF!</definedName>
    <definedName name="BuiltIn_Print_Area___0_8_26">#REF!</definedName>
    <definedName name="BuiltIn_Print_Area___0_8_8" localSheetId="0">#REF!</definedName>
    <definedName name="BuiltIn_Print_Area___0_8_8">#REF!</definedName>
    <definedName name="BuiltIn_Print_Area___0_8_9" localSheetId="0">#REF!</definedName>
    <definedName name="BuiltIn_Print_Area___0_8_9">#REF!</definedName>
    <definedName name="BuiltIn_Print_Area___0_9" localSheetId="0">#REF!</definedName>
    <definedName name="BuiltIn_Print_Area___0_9">#REF!</definedName>
    <definedName name="BuiltIn_Print_Titles___0" localSheetId="0">#REF!</definedName>
    <definedName name="BuiltIn_Print_Titles___0">#REF!</definedName>
    <definedName name="BuiltIn_Print_Titles___0_10" localSheetId="0">#REF!</definedName>
    <definedName name="BuiltIn_Print_Titles___0_10">#REF!</definedName>
    <definedName name="BuiltIn_Print_Titles___0_11" localSheetId="0">#REF!</definedName>
    <definedName name="BuiltIn_Print_Titles___0_11">#REF!</definedName>
    <definedName name="BuiltIn_Print_Titles___0_12">"$#REF!.$A$1:$IV$7"</definedName>
    <definedName name="BuiltIn_Print_Titles___0_13" localSheetId="0">#REF!</definedName>
    <definedName name="BuiltIn_Print_Titles___0_13" localSheetId="1">#REF!</definedName>
    <definedName name="BuiltIn_Print_Titles___0_13">#REF!</definedName>
    <definedName name="BuiltIn_Print_Titles___0_13_10" localSheetId="0">#REF!</definedName>
    <definedName name="BuiltIn_Print_Titles___0_13_10">#REF!</definedName>
    <definedName name="BuiltIn_Print_Titles___0_13_11" localSheetId="0">#REF!</definedName>
    <definedName name="BuiltIn_Print_Titles___0_13_11">#REF!</definedName>
    <definedName name="BuiltIn_Print_Titles___0_13_15" localSheetId="0">#REF!</definedName>
    <definedName name="BuiltIn_Print_Titles___0_13_15">#REF!</definedName>
    <definedName name="BuiltIn_Print_Titles___0_13_17" localSheetId="0">#REF!</definedName>
    <definedName name="BuiltIn_Print_Titles___0_13_17">#REF!</definedName>
    <definedName name="BuiltIn_Print_Titles___0_13_19" localSheetId="0">#REF!</definedName>
    <definedName name="BuiltIn_Print_Titles___0_13_19">#REF!</definedName>
    <definedName name="BuiltIn_Print_Titles___0_13_22" localSheetId="0">#REF!</definedName>
    <definedName name="BuiltIn_Print_Titles___0_13_22">#REF!</definedName>
    <definedName name="BuiltIn_Print_Titles___0_13_26" localSheetId="0">#REF!</definedName>
    <definedName name="BuiltIn_Print_Titles___0_13_26">#REF!</definedName>
    <definedName name="BuiltIn_Print_Titles___0_13_8" localSheetId="0">#REF!</definedName>
    <definedName name="BuiltIn_Print_Titles___0_13_8">#REF!</definedName>
    <definedName name="BuiltIn_Print_Titles___0_13_9" localSheetId="0">#REF!</definedName>
    <definedName name="BuiltIn_Print_Titles___0_13_9">#REF!</definedName>
    <definedName name="BuiltIn_Print_Titles___0_15" localSheetId="0">#REF!</definedName>
    <definedName name="BuiltIn_Print_Titles___0_15">#REF!</definedName>
    <definedName name="BuiltIn_Print_Titles___0_17" localSheetId="0">#REF!</definedName>
    <definedName name="BuiltIn_Print_Titles___0_17">#REF!</definedName>
    <definedName name="BuiltIn_Print_Titles___0_19" localSheetId="0">#REF!</definedName>
    <definedName name="BuiltIn_Print_Titles___0_19">#REF!</definedName>
    <definedName name="BuiltIn_Print_Titles___0_22" localSheetId="0">#REF!</definedName>
    <definedName name="BuiltIn_Print_Titles___0_22">#REF!</definedName>
    <definedName name="BuiltIn_Print_Titles___0_26" localSheetId="0">#REF!</definedName>
    <definedName name="BuiltIn_Print_Titles___0_26">#REF!</definedName>
    <definedName name="BuiltIn_Print_Titles___0_5" localSheetId="0">#REF!</definedName>
    <definedName name="BuiltIn_Print_Titles___0_5">#REF!</definedName>
    <definedName name="BuiltIn_Print_Titles___0_5_10" localSheetId="0">#REF!</definedName>
    <definedName name="BuiltIn_Print_Titles___0_5_10">#REF!</definedName>
    <definedName name="BuiltIn_Print_Titles___0_5_11" localSheetId="0">#REF!</definedName>
    <definedName name="BuiltIn_Print_Titles___0_5_11">#REF!</definedName>
    <definedName name="BuiltIn_Print_Titles___0_5_15" localSheetId="0">#REF!</definedName>
    <definedName name="BuiltIn_Print_Titles___0_5_15">#REF!</definedName>
    <definedName name="BuiltIn_Print_Titles___0_5_17" localSheetId="0">#REF!</definedName>
    <definedName name="BuiltIn_Print_Titles___0_5_17">#REF!</definedName>
    <definedName name="BuiltIn_Print_Titles___0_5_19" localSheetId="0">#REF!</definedName>
    <definedName name="BuiltIn_Print_Titles___0_5_19">#REF!</definedName>
    <definedName name="BuiltIn_Print_Titles___0_5_22" localSheetId="0">#REF!</definedName>
    <definedName name="BuiltIn_Print_Titles___0_5_22">#REF!</definedName>
    <definedName name="BuiltIn_Print_Titles___0_5_26" localSheetId="0">#REF!</definedName>
    <definedName name="BuiltIn_Print_Titles___0_5_26">#REF!</definedName>
    <definedName name="BuiltIn_Print_Titles___0_5_7" localSheetId="0">#REF!</definedName>
    <definedName name="BuiltIn_Print_Titles___0_5_7">#REF!</definedName>
    <definedName name="BuiltIn_Print_Titles___0_5_8" localSheetId="0">#REF!</definedName>
    <definedName name="BuiltIn_Print_Titles___0_5_8">#REF!</definedName>
    <definedName name="BuiltIn_Print_Titles___0_5_9" localSheetId="0">#REF!</definedName>
    <definedName name="BuiltIn_Print_Titles___0_5_9">#REF!</definedName>
    <definedName name="BuiltIn_Print_Titles___0_6" localSheetId="0">#REF!</definedName>
    <definedName name="BuiltIn_Print_Titles___0_6">#REF!</definedName>
    <definedName name="BuiltIn_Print_Titles___0_6_10" localSheetId="0">#REF!</definedName>
    <definedName name="BuiltIn_Print_Titles___0_6_10">#REF!</definedName>
    <definedName name="BuiltIn_Print_Titles___0_6_11" localSheetId="0">#REF!</definedName>
    <definedName name="BuiltIn_Print_Titles___0_6_11">#REF!</definedName>
    <definedName name="BuiltIn_Print_Titles___0_6_15" localSheetId="0">#REF!</definedName>
    <definedName name="BuiltIn_Print_Titles___0_6_15">#REF!</definedName>
    <definedName name="BuiltIn_Print_Titles___0_6_17" localSheetId="0">#REF!</definedName>
    <definedName name="BuiltIn_Print_Titles___0_6_17">#REF!</definedName>
    <definedName name="BuiltIn_Print_Titles___0_6_19" localSheetId="0">#REF!</definedName>
    <definedName name="BuiltIn_Print_Titles___0_6_19">#REF!</definedName>
    <definedName name="BuiltIn_Print_Titles___0_6_22" localSheetId="0">#REF!</definedName>
    <definedName name="BuiltIn_Print_Titles___0_6_22">#REF!</definedName>
    <definedName name="BuiltIn_Print_Titles___0_6_26" localSheetId="0">#REF!</definedName>
    <definedName name="BuiltIn_Print_Titles___0_6_26">#REF!</definedName>
    <definedName name="BuiltIn_Print_Titles___0_6_8" localSheetId="0">#REF!</definedName>
    <definedName name="BuiltIn_Print_Titles___0_6_8">#REF!</definedName>
    <definedName name="BuiltIn_Print_Titles___0_6_9" localSheetId="0">#REF!</definedName>
    <definedName name="BuiltIn_Print_Titles___0_6_9">#REF!</definedName>
    <definedName name="BuiltIn_Print_Titles___0_7" localSheetId="0">#REF!</definedName>
    <definedName name="BuiltIn_Print_Titles___0_7">#REF!</definedName>
    <definedName name="BuiltIn_Print_Titles___0_7_10" localSheetId="0">#REF!</definedName>
    <definedName name="BuiltIn_Print_Titles___0_7_10">#REF!</definedName>
    <definedName name="BuiltIn_Print_Titles___0_7_11" localSheetId="0">#REF!</definedName>
    <definedName name="BuiltIn_Print_Titles___0_7_11">#REF!</definedName>
    <definedName name="BuiltIn_Print_Titles___0_7_15" localSheetId="0">#REF!</definedName>
    <definedName name="BuiltIn_Print_Titles___0_7_15">#REF!</definedName>
    <definedName name="BuiltIn_Print_Titles___0_7_17" localSheetId="0">#REF!</definedName>
    <definedName name="BuiltIn_Print_Titles___0_7_17">#REF!</definedName>
    <definedName name="BuiltIn_Print_Titles___0_7_19" localSheetId="0">#REF!</definedName>
    <definedName name="BuiltIn_Print_Titles___0_7_19">#REF!</definedName>
    <definedName name="BuiltIn_Print_Titles___0_7_22" localSheetId="0">#REF!</definedName>
    <definedName name="BuiltIn_Print_Titles___0_7_22">#REF!</definedName>
    <definedName name="BuiltIn_Print_Titles___0_7_26" localSheetId="0">#REF!</definedName>
    <definedName name="BuiltIn_Print_Titles___0_7_26">#REF!</definedName>
    <definedName name="BuiltIn_Print_Titles___0_7_8" localSheetId="0">#REF!</definedName>
    <definedName name="BuiltIn_Print_Titles___0_7_8">#REF!</definedName>
    <definedName name="BuiltIn_Print_Titles___0_7_9" localSheetId="0">#REF!</definedName>
    <definedName name="BuiltIn_Print_Titles___0_7_9">#REF!</definedName>
    <definedName name="BuiltIn_Print_Titles___0_8" localSheetId="0">#REF!</definedName>
    <definedName name="BuiltIn_Print_Titles___0_8">#REF!</definedName>
    <definedName name="BuiltIn_Print_Titles___0_8_10" localSheetId="0">#REF!</definedName>
    <definedName name="BuiltIn_Print_Titles___0_8_10">#REF!</definedName>
    <definedName name="BuiltIn_Print_Titles___0_8_11" localSheetId="0">#REF!</definedName>
    <definedName name="BuiltIn_Print_Titles___0_8_11">#REF!</definedName>
    <definedName name="BuiltIn_Print_Titles___0_8_15" localSheetId="0">#REF!</definedName>
    <definedName name="BuiltIn_Print_Titles___0_8_15">#REF!</definedName>
    <definedName name="BuiltIn_Print_Titles___0_8_17" localSheetId="0">#REF!</definedName>
    <definedName name="BuiltIn_Print_Titles___0_8_17">#REF!</definedName>
    <definedName name="BuiltIn_Print_Titles___0_8_19" localSheetId="0">#REF!</definedName>
    <definedName name="BuiltIn_Print_Titles___0_8_19">#REF!</definedName>
    <definedName name="BuiltIn_Print_Titles___0_8_22" localSheetId="0">#REF!</definedName>
    <definedName name="BuiltIn_Print_Titles___0_8_22">#REF!</definedName>
    <definedName name="BuiltIn_Print_Titles___0_8_26" localSheetId="0">#REF!</definedName>
    <definedName name="BuiltIn_Print_Titles___0_8_26">#REF!</definedName>
    <definedName name="BuiltIn_Print_Titles___0_8_8" localSheetId="0">#REF!</definedName>
    <definedName name="BuiltIn_Print_Titles___0_8_8">#REF!</definedName>
    <definedName name="BuiltIn_Print_Titles___0_8_9" localSheetId="0">#REF!</definedName>
    <definedName name="BuiltIn_Print_Titles___0_8_9">#REF!</definedName>
    <definedName name="BuiltIn_Print_Titles___0_9" localSheetId="0">#REF!</definedName>
    <definedName name="BuiltIn_Print_Titles___0_9">#REF!</definedName>
    <definedName name="Bulan" localSheetId="0">#REF!</definedName>
    <definedName name="Bulan">#REF!</definedName>
    <definedName name="bulan_" localSheetId="0">#REF!</definedName>
    <definedName name="bulan_">#REF!</definedName>
    <definedName name="Bulan_2">NA()</definedName>
    <definedName name="BULAN_3">"$#REF!.#REF!#REF!"</definedName>
    <definedName name="Bulan_6">#N/A</definedName>
    <definedName name="BUMI" localSheetId="0">#REF!</definedName>
    <definedName name="BUMI" localSheetId="1">#REF!</definedName>
    <definedName name="BUMI">#REF!</definedName>
    <definedName name="bunga" localSheetId="0">#REF!</definedName>
    <definedName name="bunga" localSheetId="1">#REF!</definedName>
    <definedName name="bunga">#REF!</definedName>
    <definedName name="BUNIT" localSheetId="0">#REF!</definedName>
    <definedName name="BUNIT">#REF!</definedName>
    <definedName name="buoc" localSheetId="0">#REF!</definedName>
    <definedName name="buoc">#REF!</definedName>
    <definedName name="Busines" localSheetId="0">#REF!</definedName>
    <definedName name="Busines">#REF!</definedName>
    <definedName name="BusinessIncome">"'file:///C:/Documents%20and%20Settings/PC_KOBSBY_003/Local%20Settings/Temporary%20Internet%20Files/Content.IE5/WZ67UD2L/DATA/BSC%202011/SHARED/TAX/Indra%20Setiawan/others/SPT1770.xls'#$FE_1770_I.$AE$35"</definedName>
    <definedName name="BusinessIncome_3">"'file:///C:/Documents%20and%20Settings/PC_KOBSBY_003/Local%20Settings/Temporary%20Internet%20Files/Content.IE5/WZ67UD2L/DATA/BSC%202011/SHARED/TAX/Indra%20Setiawan/others/SPT1770.xls'#$FE_1770_I.$AE$35"</definedName>
    <definedName name="businesstype">"'file:///C:/Documents%20and%20Settings/PC_KOBSBY_003/Local%20Settings/Temporary%20Internet%20Files/Content.IE5/WZ67UD2L/DATA/BSC%202011/SHARED/Clients/I-L/KEBD/Quarter%202002/Q4-2002-c.xls'#$GeneralInfo.$I$9"</definedName>
    <definedName name="businesstype_3">"'file:///C:/Documents%20and%20Settings/PC_KOBSBY_003/Local%20Settings/Temporary%20Internet%20Files/Content.IE5/WZ67UD2L/DATA/BSC%202011/SHARED/Clients/I-L/KEBD/Quarter%202002/Q4-2002-c.xls'#$GeneralInfo.$I$9"</definedName>
    <definedName name="Bust" localSheetId="0">#REF!</definedName>
    <definedName name="Bust" localSheetId="1">#REF!</definedName>
    <definedName name="Bust">#REF!</definedName>
    <definedName name="Button_15">"MAUI_MALL_MAUI_MALLARD_INPUT_List"</definedName>
    <definedName name="Button_16">"MAUI_MALL_MAUI_MALLARD_INPUT_List"</definedName>
    <definedName name="Button_44">"the_kho_muachitiet_List"</definedName>
    <definedName name="button_area_1">#REF!</definedName>
    <definedName name="buvenh" localSheetId="0">#REF!</definedName>
    <definedName name="buvenh" localSheetId="1">#REF!</definedName>
    <definedName name="buvenh">#REF!</definedName>
    <definedName name="Buy" localSheetId="0">#REF!</definedName>
    <definedName name="Buy">#REF!</definedName>
    <definedName name="BV_account" localSheetId="0">#REF!</definedName>
    <definedName name="BV_account">#REF!</definedName>
    <definedName name="BVC" localSheetId="0">#REF!</definedName>
    <definedName name="BVC">#REF!</definedName>
    <definedName name="BVCISUMMARY" localSheetId="0">#REF!</definedName>
    <definedName name="BVCISUMMARY">#REF!</definedName>
    <definedName name="bvf" localSheetId="0">#REF!</definedName>
    <definedName name="bvf">#REF!</definedName>
    <definedName name="bvieb" localSheetId="0">{"'Sheet1'!$L$16"}</definedName>
    <definedName name="bvieb" localSheetId="1">{"'Sheet1'!$L$16"}</definedName>
    <definedName name="bvieb" localSheetId="7">{"'Sheet1'!$L$16"}</definedName>
    <definedName name="bvieb">{"'Sheet1'!$L$16"}</definedName>
    <definedName name="bybunga">"$#REF!.#REF!#REF!"</definedName>
    <definedName name="bybunga_3">"$#REF!.#REF!#REF!"</definedName>
    <definedName name="BYDT" localSheetId="0">#REF!</definedName>
    <definedName name="BYDT" localSheetId="1">#REF!</definedName>
    <definedName name="BYDT">#REF!</definedName>
    <definedName name="BYDT_5" localSheetId="0">#REF!</definedName>
    <definedName name="BYDT_5">#REF!</definedName>
    <definedName name="BYMH" localSheetId="0">#REF!</definedName>
    <definedName name="BYMH">#REF!</definedName>
    <definedName name="BYMH_5" localSheetId="0">#REF!</definedName>
    <definedName name="BYMH_5">#REF!</definedName>
    <definedName name="BYPJKDIMUKA" localSheetId="0">#REF!</definedName>
    <definedName name="BYPJKDIMUKA">#REF!</definedName>
    <definedName name="BYPJKDIMUKA_5" localSheetId="0">#REF!</definedName>
    <definedName name="BYPJKDIMUKA_5">#REF!</definedName>
    <definedName name="BZCXBcxb">"$#REF!.#REF!#REF!"</definedName>
    <definedName name="BZCXBcxb_3">"$#REF!.#REF!#REF!"</definedName>
    <definedName name="BZCXBzcx">"$#REF!.#REF!#REF!"</definedName>
    <definedName name="BZCXBzcx_3">"$#REF!.#REF!#REF!"</definedName>
    <definedName name="C.1.1..Phat_tuyen">#REF!</definedName>
    <definedName name="C.1.10..VC_Thu_cong_CG" localSheetId="0">#REF!</definedName>
    <definedName name="C.1.10..VC_Thu_cong_CG" localSheetId="1">#REF!</definedName>
    <definedName name="C.1.10..VC_Thu_cong_CG">#REF!</definedName>
    <definedName name="C.1.2..Chat_cay_thu_cong" localSheetId="0">#REF!</definedName>
    <definedName name="C.1.2..Chat_cay_thu_cong" localSheetId="1">#REF!</definedName>
    <definedName name="C.1.2..Chat_cay_thu_cong">#REF!</definedName>
    <definedName name="C.1.3..Chat_cay_may" localSheetId="0">#REF!</definedName>
    <definedName name="C.1.3..Chat_cay_may">#REF!</definedName>
    <definedName name="C.1.4..Dao_goc_cay" localSheetId="0">#REF!</definedName>
    <definedName name="C.1.4..Dao_goc_cay">#REF!</definedName>
    <definedName name="C.1.5..Lam_duong_tam" localSheetId="0">#REF!</definedName>
    <definedName name="C.1.5..Lam_duong_tam">#REF!</definedName>
    <definedName name="C.1.6..Lam_cau_tam" localSheetId="0">#REF!</definedName>
    <definedName name="C.1.6..Lam_cau_tam">#REF!</definedName>
    <definedName name="C.1.7..Rai_da_chong_lun" localSheetId="0">#REF!</definedName>
    <definedName name="C.1.7..Rai_da_chong_lun">#REF!</definedName>
    <definedName name="C.1.8..Lam_kho_tam" localSheetId="0">#REF!</definedName>
    <definedName name="C.1.8..Lam_kho_tam">#REF!</definedName>
    <definedName name="C.1.8..San_mat_bang" localSheetId="0">#REF!</definedName>
    <definedName name="C.1.8..San_mat_bang">#REF!</definedName>
    <definedName name="C.2.1..VC_Thu_cong" localSheetId="0">#REF!</definedName>
    <definedName name="C.2.1..VC_Thu_cong">#REF!</definedName>
    <definedName name="C.2.2..VC_T_cong_CG" localSheetId="0">#REF!</definedName>
    <definedName name="C.2.2..VC_T_cong_CG">#REF!</definedName>
    <definedName name="C.2.3..Boc_do" localSheetId="0">#REF!</definedName>
    <definedName name="C.2.3..Boc_do">#REF!</definedName>
    <definedName name="C.3.1..Dao_dat_mong_cot" localSheetId="0">#REF!</definedName>
    <definedName name="C.3.1..Dao_dat_mong_cot">#REF!</definedName>
    <definedName name="C.3.2..Dao_dat_de_dap" localSheetId="0">#REF!</definedName>
    <definedName name="C.3.2..Dao_dat_de_dap">#REF!</definedName>
    <definedName name="C.3.3..Dap_dat_mong" localSheetId="0">#REF!</definedName>
    <definedName name="C.3.3..Dap_dat_mong">#REF!</definedName>
    <definedName name="C.3.4..Dao_dap_TDia" localSheetId="0">#REF!</definedName>
    <definedName name="C.3.4..Dao_dap_TDia">#REF!</definedName>
    <definedName name="C.3.5..Dap_bo_bao" localSheetId="0">#REF!</definedName>
    <definedName name="C.3.5..Dap_bo_bao">#REF!</definedName>
    <definedName name="C.3.6..Bom_tat_nuoc" localSheetId="0">#REF!</definedName>
    <definedName name="C.3.6..Bom_tat_nuoc">#REF!</definedName>
    <definedName name="C.3.7..Dao_bun" localSheetId="0">#REF!</definedName>
    <definedName name="C.3.7..Dao_bun">#REF!</definedName>
    <definedName name="C.3.8..Dap_cat_CT" localSheetId="0">#REF!</definedName>
    <definedName name="C.3.8..Dap_cat_CT">#REF!</definedName>
    <definedName name="C.3.9..Dao_pha_da" localSheetId="0">#REF!</definedName>
    <definedName name="C.3.9..Dao_pha_da">#REF!</definedName>
    <definedName name="C.4.1.Cot_thep" localSheetId="0">#REF!</definedName>
    <definedName name="C.4.1.Cot_thep">#REF!</definedName>
    <definedName name="C.4.2..Van_khuon" localSheetId="0">#REF!</definedName>
    <definedName name="C.4.2..Van_khuon">#REF!</definedName>
    <definedName name="C.4.3..Be_tong" localSheetId="0">#REF!</definedName>
    <definedName name="C.4.3..Be_tong">#REF!</definedName>
    <definedName name="C.4.4..Lap_BT_D.San" localSheetId="0">#REF!</definedName>
    <definedName name="C.4.4..Lap_BT_D.San">#REF!</definedName>
    <definedName name="C.4.5..Xay_da_hoc" localSheetId="0">#REF!</definedName>
    <definedName name="C.4.5..Xay_da_hoc">#REF!</definedName>
    <definedName name="C.4.6..Dong_coc" localSheetId="0">#REF!</definedName>
    <definedName name="C.4.6..Dong_coc">#REF!</definedName>
    <definedName name="C.4.7..Quet_Bi_tum" localSheetId="0">#REF!</definedName>
    <definedName name="C.4.7..Quet_Bi_tum">#REF!</definedName>
    <definedName name="C.5.1..Lap_cot_thep" localSheetId="0">#REF!</definedName>
    <definedName name="C.5.1..Lap_cot_thep">#REF!</definedName>
    <definedName name="C.5.2..Lap_cot_BT" localSheetId="0">#REF!</definedName>
    <definedName name="C.5.2..Lap_cot_BT">#REF!</definedName>
    <definedName name="C.5.3..Lap_dat_xa" localSheetId="0">#REF!</definedName>
    <definedName name="C.5.3..Lap_dat_xa">#REF!</definedName>
    <definedName name="C.5.4..Lap_tiep_dia" localSheetId="0">#REF!</definedName>
    <definedName name="C.5.4..Lap_tiep_dia">#REF!</definedName>
    <definedName name="C.5.5..Son_sat_thep" localSheetId="0">#REF!</definedName>
    <definedName name="C.5.5..Son_sat_thep">#REF!</definedName>
    <definedName name="C.6.1..Lap_su_dung" localSheetId="0">#REF!</definedName>
    <definedName name="C.6.1..Lap_su_dung">#REF!</definedName>
    <definedName name="C.6.2..Lap_su_CS" localSheetId="0">#REF!</definedName>
    <definedName name="C.6.2..Lap_su_CS">#REF!</definedName>
    <definedName name="C.6.3..Su_chuoi_do" localSheetId="0">#REF!</definedName>
    <definedName name="C.6.3..Su_chuoi_do">#REF!</definedName>
    <definedName name="C.6.4..Su_chuoi_neo" localSheetId="0">#REF!</definedName>
    <definedName name="C.6.4..Su_chuoi_neo">#REF!</definedName>
    <definedName name="C.6.5..Lap_phu_kien" localSheetId="0">#REF!</definedName>
    <definedName name="C.6.5..Lap_phu_kien">#REF!</definedName>
    <definedName name="C.6.6..Ep_noi_day" localSheetId="0">#REF!</definedName>
    <definedName name="C.6.6..Ep_noi_day">#REF!</definedName>
    <definedName name="C.6.7..KD_vuot_CN" localSheetId="0">#REF!</definedName>
    <definedName name="C.6.7..KD_vuot_CN">#REF!</definedName>
    <definedName name="C.6.8..Rai_cang_day" localSheetId="0">#REF!</definedName>
    <definedName name="C.6.8..Rai_cang_day">#REF!</definedName>
    <definedName name="C.6.9..Cap_quang" localSheetId="0">#REF!</definedName>
    <definedName name="C.6.9..Cap_quang">#REF!</definedName>
    <definedName name="C.Update" localSheetId="0" hidden="1">#REF!</definedName>
    <definedName name="C.Update" localSheetId="1" hidden="1">#REF!</definedName>
    <definedName name="C.Update" hidden="1">#REF!</definedName>
    <definedName name="C_">#N/A</definedName>
    <definedName name="c_1">#N/A</definedName>
    <definedName name="c_2">#N/A</definedName>
    <definedName name="c_atk" localSheetId="0">#REF!</definedName>
    <definedName name="c_atk" localSheetId="1">#REF!</definedName>
    <definedName name="c_atk">#REF!</definedName>
    <definedName name="C_COUNTRY" localSheetId="0">#REF!</definedName>
    <definedName name="C_COUNTRY" localSheetId="1">#REF!</definedName>
    <definedName name="C_COUNTRY">#REF!</definedName>
    <definedName name="C_F_RP" localSheetId="0">#REF!</definedName>
    <definedName name="C_F_RP" localSheetId="1">#REF!</definedName>
    <definedName name="C_F_RP">#REF!</definedName>
    <definedName name="C_F_USD" localSheetId="0">#REF!</definedName>
    <definedName name="C_F_USD" localSheetId="1">#REF!</definedName>
    <definedName name="C_F_USD">#REF!</definedName>
    <definedName name="c_pb" localSheetId="0">#REF!</definedName>
    <definedName name="c_pb">#REF!</definedName>
    <definedName name="C2.7" localSheetId="0">#REF!</definedName>
    <definedName name="C2.7">#REF!</definedName>
    <definedName name="C3.0" localSheetId="0">#REF!</definedName>
    <definedName name="C3.0">#REF!</definedName>
    <definedName name="C3.5" localSheetId="0">#REF!</definedName>
    <definedName name="C3.5">#REF!</definedName>
    <definedName name="C3.7" localSheetId="0">#REF!</definedName>
    <definedName name="C3.7">#REF!</definedName>
    <definedName name="C4.0" localSheetId="0">#REF!</definedName>
    <definedName name="C4.0">#REF!</definedName>
    <definedName name="CA_FY07" localSheetId="0">{"'1-TheatreBkgs'!$A$1:$L$102"}</definedName>
    <definedName name="CA_FY07" localSheetId="1">{"'1-TheatreBkgs'!$A$1:$L$102"}</definedName>
    <definedName name="CA_FY07" localSheetId="7">{"'1-TheatreBkgs'!$A$1:$L$102"}</definedName>
    <definedName name="CA_FY07">{"'1-TheatreBkgs'!$A$1:$L$102"}</definedName>
    <definedName name="Cable" localSheetId="0">{"'Sheet1'!$L$16"}</definedName>
    <definedName name="Cable" localSheetId="1">{"'Sheet1'!$L$16"}</definedName>
    <definedName name="Cable" localSheetId="7">{"'Sheet1'!$L$16"}</definedName>
    <definedName name="Cable">{"'Sheet1'!$L$16"}</definedName>
    <definedName name="CABLE2">#N/A</definedName>
    <definedName name="CADJ" localSheetId="0">#REF!</definedName>
    <definedName name="CADJ" localSheetId="1">#REF!</definedName>
    <definedName name="CADJ">#REF!</definedName>
    <definedName name="caforward" localSheetId="0">#REF!</definedName>
    <definedName name="caforward" localSheetId="1">#REF!</definedName>
    <definedName name="caforward">#REF!</definedName>
    <definedName name="caforward_3">"$#REF!.#REF!#REF!"</definedName>
    <definedName name="caje" localSheetId="0">#REF!</definedName>
    <definedName name="caje" localSheetId="1">#REF!</definedName>
    <definedName name="caje">#REF!</definedName>
    <definedName name="CALAMUS" localSheetId="0">#REF!</definedName>
    <definedName name="CALAMUS">#REF!</definedName>
    <definedName name="Calculation_Exparts" localSheetId="0">{"'Sheet1'!$L$16"}</definedName>
    <definedName name="Calculation_Exparts" localSheetId="1">{"'Sheet1'!$L$16"}</definedName>
    <definedName name="Calculation_Exparts" localSheetId="7">{"'Sheet1'!$L$16"}</definedName>
    <definedName name="Calculation_Exparts">{"'Sheet1'!$L$16"}</definedName>
    <definedName name="calendar">"'file:///C:/Documents%20and%20Settings/PC_KOBSBY_003/Local%20Settings/Temporary%20Internet%20Files/Content.IE5/WZ67UD2L/DATA/BSC%202011/SHARED/Clients/I-L/KEBD/Quarter%202002/Q4-2002-c.xls'#$GeneralInfo.$F$25"</definedName>
    <definedName name="calendar_3">"'file:///C:/Documents%20and%20Settings/PC_KOBSBY_003/Local%20Settings/Temporary%20Internet%20Files/Content.IE5/WZ67UD2L/DATA/BSC%202011/SHARED/Clients/I-L/KEBD/Quarter%202002/Q4-2002-c.xls'#$GeneralInfo.$F$25"</definedName>
    <definedName name="cao">#REF!</definedName>
    <definedName name="Cap" localSheetId="0" hidden="1">#REF!</definedName>
    <definedName name="Cap" localSheetId="1" hidden="1">#REF!</definedName>
    <definedName name="Cap" hidden="1">#REF!</definedName>
    <definedName name="cap0.7" localSheetId="0">#REF!</definedName>
    <definedName name="cap0.7">#REF!</definedName>
    <definedName name="CAP1B" localSheetId="0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B" localSheetId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B" localSheetId="7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B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C" localSheetId="0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C" localSheetId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C" localSheetId="7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1C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Capacity" localSheetId="0">#REF!</definedName>
    <definedName name="Capacity" localSheetId="1">#REF!</definedName>
    <definedName name="Capacity">#REF!</definedName>
    <definedName name="CAPACITY_ANIMATION_FRAMES_PER_WEEK" localSheetId="0">#REF!</definedName>
    <definedName name="CAPACITY_ANIMATION_FRAMES_PER_WEEK" localSheetId="1">#REF!</definedName>
    <definedName name="CAPACITY_ANIMATION_FRAMES_PER_WEEK">#REF!</definedName>
    <definedName name="CAPACITY_INK___PAINT_FRAMES_PER_WEEK" localSheetId="0">#REF!</definedName>
    <definedName name="CAPACITY_INK___PAINT_FRAMES_PER_WEEK">#REF!</definedName>
    <definedName name="CAPACITY_PREP_FRAMES_PER_WEEK" localSheetId="0">#REF!</definedName>
    <definedName name="CAPACITY_PREP_FRAMES_PER_WEEK">#REF!</definedName>
    <definedName name="CAPDAT" localSheetId="0">#REF!</definedName>
    <definedName name="CAPDAT">#REF!</definedName>
    <definedName name="CAPEX" localSheetId="0">#REF!</definedName>
    <definedName name="CAPEX" localSheetId="1">#REF!</definedName>
    <definedName name="CAPEX">#REF!</definedName>
    <definedName name="CAPEX_SUMMARY" localSheetId="0">#REF!</definedName>
    <definedName name="CAPEX_SUMMARY" localSheetId="1">#REF!</definedName>
    <definedName name="CAPEX_SUMMARY">#REF!</definedName>
    <definedName name="capexnov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exnov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exnov" localSheetId="7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exnov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CAPGAINS">"'file:///C:/Documents%20and%20Settings/PC_KOBSBY_003/Local%20Settings/Temporary%20Internet%20Files/Content.IE5/WZ67UD2L/DATA/BSC%202011/Client/Korea%20Exch.%20Bank%20Danamon/Annual%20Tax%20Return/Draft/SHARED/TAX/Marwan/DBS%20BUANA/DBS-SPT1771-1998.xls'#$"</definedName>
    <definedName name="CAPGAINS_3">"'file:///C:/Documents%20and%20Settings/PC_KOBSBY_003/Local%20Settings/Temporary%20Internet%20Files/Content.IE5/WZ67UD2L/DATA/BSC%202011/Client/Korea%20Exch.%20Bank%20Danamon/Annual%20Tax%20Return/Draft/SHARED/TAX/Marwan/DBS%20BUANA/DBS-SPT1771-1998.xls'#$"</definedName>
    <definedName name="CAPLOSS">"'file:///C:/Documents%20and%20Settings/PC_KOBSBY_003/Local%20Settings/Temporary%20Internet%20Files/Content.IE5/WZ67UD2L/DATA/BSC%202011/SHARED/TAX/Trisna/RBW/PHARMAS/1998/CITR/marshall.xls'#$Marshal.$A$1"</definedName>
    <definedName name="CAPLOSS_3">"'file:///C:/Documents%20and%20Settings/PC_KOBSBY_003/Local%20Settings/Temporary%20Internet%20Files/Content.IE5/WZ67UD2L/DATA/BSC%202011/SHARED/TAX/Trisna/RBW/PHARMAS/1998/CITR/marshall.xls'#$Marshal.$A$1"</definedName>
    <definedName name="CAR_3">#REF!</definedName>
    <definedName name="carried5542">"'file://Imam/client/Client/Dai%20Hwa/Annual%20Tax%20Return/spt%20dai%20hwa%202001%20paling%20akhir.xls'#$'SUMMARY NDE'.$F$11"</definedName>
    <definedName name="CARS_COST" localSheetId="0">#REF!</definedName>
    <definedName name="CARS_COST" localSheetId="1">#REF!</definedName>
    <definedName name="CARS_COST">#REF!</definedName>
    <definedName name="CARS_DEP" localSheetId="0">#REF!</definedName>
    <definedName name="CARS_DEP">#REF!</definedName>
    <definedName name="Cases">#N/A</definedName>
    <definedName name="cash">"'file:///C:/Documents%20and%20Settings/PC_KOBSBY_003/Local%20Settings/Temporary%20Internet%20Files/Content.IE5/WZ67UD2L/DATA/BSC%202011/SHARED/Clients/I-L/KEBD/Quarter%202002/Q4-2002-c.xls'#$GeneralInfo.$F$18"</definedName>
    <definedName name="cash_3">"'file:///C:/Documents%20and%20Settings/PC_KOBSBY_003/Local%20Settings/Temporary%20Internet%20Files/Content.IE5/WZ67UD2L/DATA/BSC%202011/SHARED/Clients/I-L/KEBD/Quarter%202002/Q4-2002-c.xls'#$GeneralInfo.$F$18"</definedName>
    <definedName name="Cash_FCast1">"'file://JK001333/aws/Documents%20and%20Settings/PAIMPA/My%20Documents/1_TRANS/PBC%20TRay/Trial%20Balance%20June%202003.xls'#$'Cover Sheet'.$A$1"</definedName>
    <definedName name="Cash_FCast2">"'file://JK001333/aws/Documents%20and%20Settings/PAIMPA/My%20Documents/1_TRANS/PBC%20TRay/Trial%20Balance%20June%202003.xls'#$'Cover Sheet'.$A$1"</definedName>
    <definedName name="Cash_NetFlow1">"'file://JK001333/aws/Documents%20and%20Settings/PAIMPA/My%20Documents/1_TRANS/PBC%20TRay/Trial%20Balance%20June%202003.xls'#$'Cover Sheet'.$A$1"</definedName>
    <definedName name="Cash_NetFlow2">"'file://JK001333/aws/Documents%20and%20Settings/PAIMPA/My%20Documents/1_TRANS/PBC%20TRay/Trial%20Balance%20June%202003.xls'#$'Cover Sheet'.$A$1"</definedName>
    <definedName name="Cash_Period">"'file://JK001333/aws/Documents%20and%20Settings/PAIMPA/My%20Documents/1_TRANS/PBC%20TRay/Trial%20Balance%20June%202003.xls'#$'Cover Sheet'.$A$1"</definedName>
    <definedName name="Cash_RepEnt1">"'file://JK001333/aws/Documents%20and%20Settings/PAIMPA/My%20Documents/1_TRANS/PBC%20TRay/Trial%20Balance%20June%202003.xls'#$'Cover Sheet'.$A$1"</definedName>
    <definedName name="Cash_RepEnt2">"'file://JK001333/aws/Documents%20and%20Settings/PAIMPA/My%20Documents/1_TRANS/PBC%20TRay/Trial%20Balance%20June%202003.xls'#$'Cover Sheet'.$A$1"</definedName>
    <definedName name="cashf" localSheetId="0">#REF!</definedName>
    <definedName name="cashf" localSheetId="1">#REF!</definedName>
    <definedName name="cashf">#REF!</definedName>
    <definedName name="CASHFL_P" localSheetId="0">#REF!</definedName>
    <definedName name="CASHFL_P">#REF!</definedName>
    <definedName name="CASHFLOW">"#N/A"</definedName>
    <definedName name="CASHFLOW3" localSheetId="0">#REF!</definedName>
    <definedName name="CASHFLOW3" localSheetId="1">#REF!</definedName>
    <definedName name="CASHFLOW3">#REF!</definedName>
    <definedName name="Cashflows" localSheetId="0" hidden="1">{#N/A,#N/A,FALSE,"Act.Fcst Costs"}</definedName>
    <definedName name="Cashflows" localSheetId="1" hidden="1">{#N/A,#N/A,FALSE,"Act.Fcst Costs"}</definedName>
    <definedName name="Cashflows" localSheetId="7" hidden="1">{#N/A,#N/A,FALSE,"Act.Fcst Costs"}</definedName>
    <definedName name="Cashflows" hidden="1">{#N/A,#N/A,FALSE,"Act.Fcst Costs"}</definedName>
    <definedName name="cat" localSheetId="0">#REF!</definedName>
    <definedName name="cat" localSheetId="1">#REF!</definedName>
    <definedName name="cat">#REF!</definedName>
    <definedName name="Cat_1" localSheetId="0">OFFSET(#REF!,1,MATCH(#REF!,#REF!,0)-1,COUNTA(OFFSET(#REF!,1,MATCH(#REF!,#REF!,0)-1,100,1)),1)</definedName>
    <definedName name="Cat_1" localSheetId="1">OFFSET(#REF!,1,MATCH(#REF!,#REF!,0)-1,COUNTA(OFFSET(#REF!,1,MATCH(#REF!,#REF!,0)-1,100,1)),1)</definedName>
    <definedName name="Cat_1" localSheetId="7">OFFSET(#REF!,1,MATCH(#REF!,#REF!,0)-1,COUNTA(OFFSET(#REF!,1,MATCH(#REF!,#REF!,0)-1,100,1)),1)</definedName>
    <definedName name="Cat_1">OFFSET(#REF!,1,MATCH(#REF!,#REF!,0)-1,COUNTA(OFFSET(#REF!,1,MATCH(#REF!,#REF!,0)-1,100,1)),1)</definedName>
    <definedName name="Cat_2" localSheetId="0">OFFSET(#REF!,1,MATCH(#REF!,#REF!,0)-1,COUNTA(OFFSET(#REF!,1,MATCH(#REF!,#REF!,0)-1,100,1)),1)</definedName>
    <definedName name="Cat_2" localSheetId="1">OFFSET(#REF!,1,MATCH(#REF!,#REF!,0)-1,COUNTA(OFFSET(#REF!,1,MATCH(#REF!,#REF!,0)-1,100,1)),1)</definedName>
    <definedName name="Cat_2" localSheetId="7">OFFSET(#REF!,1,MATCH(#REF!,#REF!,0)-1,COUNTA(OFFSET(#REF!,1,MATCH(#REF!,#REF!,0)-1,100,1)),1)</definedName>
    <definedName name="Cat_2">OFFSET(#REF!,1,MATCH(#REF!,#REF!,0)-1,COUNTA(OFFSET(#REF!,1,MATCH(#REF!,#REF!,0)-1,100,1)),1)</definedName>
    <definedName name="CAT_Trade" localSheetId="0">#REF!</definedName>
    <definedName name="CAT_Trade" localSheetId="1">#REF!</definedName>
    <definedName name="CAT_Trade">#REF!</definedName>
    <definedName name="CatBox" localSheetId="0">#REF!</definedName>
    <definedName name="CatBox" localSheetId="1">#REF!</definedName>
    <definedName name="CatBox">#REF!</definedName>
    <definedName name="CATDET2" localSheetId="0">#REF!</definedName>
    <definedName name="CATDET2" localSheetId="1">#REF!</definedName>
    <definedName name="CATDET2">#REF!</definedName>
    <definedName name="CATDET2_1" localSheetId="0">#REF!</definedName>
    <definedName name="CATDET2_1" localSheetId="1">#REF!</definedName>
    <definedName name="CATDET2_1">#REF!</definedName>
    <definedName name="CATDET2_2" localSheetId="0">#REF!</definedName>
    <definedName name="CATDET2_2">#REF!</definedName>
    <definedName name="category">"#N/A"</definedName>
    <definedName name="Category_All" localSheetId="0">#REF!</definedName>
    <definedName name="Category_All" localSheetId="1">#REF!</definedName>
    <definedName name="Category_All">#REF!</definedName>
    <definedName name="Cathay_Pacific">"$#REF!.#REF!#REF!"</definedName>
    <definedName name="Cathay_Pacific_3">"$#REF!.#REF!#REF!"</definedName>
    <definedName name="CATIN" localSheetId="0">#REF!</definedName>
    <definedName name="CATIN" localSheetId="1">#REF!</definedName>
    <definedName name="CATIN">#REF!</definedName>
    <definedName name="CATJYOU" localSheetId="0">#REF!</definedName>
    <definedName name="CATJYOU" localSheetId="1">#REF!</definedName>
    <definedName name="CATJYOU">#REF!</definedName>
    <definedName name="catmin" localSheetId="0">#REF!</definedName>
    <definedName name="catmin">#REF!</definedName>
    <definedName name="CATREC" localSheetId="0">#REF!</definedName>
    <definedName name="CATREC" localSheetId="1">#REF!</definedName>
    <definedName name="CATREC">#REF!</definedName>
    <definedName name="CATSYU" localSheetId="0">#REF!</definedName>
    <definedName name="CATSYU">#REF!</definedName>
    <definedName name="cau" localSheetId="0">#REF!</definedName>
    <definedName name="cau">#REF!</definedName>
    <definedName name="Cau_1" localSheetId="0">#REF!</definedName>
    <definedName name="Cau_1">#REF!</definedName>
    <definedName name="Cau_tam" localSheetId="0">#REF!</definedName>
    <definedName name="Cau_tam">#REF!</definedName>
    <definedName name="CB" localSheetId="0">#REF!</definedName>
    <definedName name="CB">#REF!</definedName>
    <definedName name="cb_sChart10D6460A_opts">"1, 1, 1, False, 2, True, False, , 0, False, False, 1, 1"</definedName>
    <definedName name="cb_sChart10D65256_opts">"1, 1, 1, False, 2, True, False, , 0, False, False, 1, 1"</definedName>
    <definedName name="cb_sChart10D653EB_opts">"1, 1, 1, False, 2, True, False, , 0, False, False, 1, 1"</definedName>
    <definedName name="cb_sChart10D65893_opts">"1, 1, 1, False, 2, True, False, , 0, False, False, 1, 1"</definedName>
    <definedName name="cb_sChart16EBA7BA_opts">"1, 1, 1, False, 2, True, False, , 0, False, True, 1, 2"</definedName>
    <definedName name="cb_sChart1AC0211C_opts">"1, 1, 1, False, 2, False, False, , 0, False, False, 2, 2"</definedName>
    <definedName name="cb_sChart1AC021B3_opts">"1, 1, 1, False, 2, False, False, , 0, False, False, 2, 2"</definedName>
    <definedName name="cb_sChart1AC02226_opts">"1, 1, 1, False, 2, False, False, , 0, False, False, 2, 2"</definedName>
    <definedName name="cb_sChart1AC02446_opts">"1, 1, 1, False, 2, True, False, , 0, False, True, 2, 2"</definedName>
    <definedName name="cb_sChart1AC02765_opts">"1, 1, 1, False, 2, True, False, , 0, False, True, 2, 2"</definedName>
    <definedName name="cb_sChart1AC027D9_opts">"1, 1, 1, False, 2, True, False, , 0, False, True, 2, 2"</definedName>
    <definedName name="cb_sChartEE4CE1B_opts">"1, 4, 1, False, 2, False, False, , 0, False, False, 1, 1"</definedName>
    <definedName name="cb_sChartEE4CF99_opts">"1, 1, 1, False, 2, False, False, , 0, False, False, 1, 1"</definedName>
    <definedName name="cb_sChartEE4DD06_opts">"1, 1, 1, False, 2, False, False, , 0, False, False, 1, 2"</definedName>
    <definedName name="cb_sChartEE4E93B_opts">"1, 1, 1, False, 2, False, False, , 0, False, False, 1, 1"</definedName>
    <definedName name="cb_sChartEE51E95_opts">"1, 1, 1, False, 2, False, False, , 0, False, False, 1, 1"</definedName>
    <definedName name="cb_sChartEED7645_opts">"1, 1, 1, False, 2, False, False, , 0, False, False, 1, 1"</definedName>
    <definedName name="cb_sChartEEDA195_opts">"1, 1, 1, False, 2, False, False, , 0, False, False, 1, 1"</definedName>
    <definedName name="cb_sChartEEDC338_opts">"1, 1, 1, False, 2, False, False, , 0, False, False, 1, 1"</definedName>
    <definedName name="cb_sChartEEDEDB8_opts">"1, 1, 1, False, 2, False, False, , 0, False, True, 1, 1"</definedName>
    <definedName name="cb_sChartEEDEE5A_opts">"1, 3, 1, False, 2, True, False, , 0, False, True, 1, 1"</definedName>
    <definedName name="cb_sChartEEDF178_opts">"1, 3, 1, False, 2, False, False, , 0, False, True, 1, 1"</definedName>
    <definedName name="cb_sChartF6A6B11_opts">"1, 1, 1, False, 2, True, False, , 0, False, False, 1, 1"</definedName>
    <definedName name="cb_sChartFD191DC_opts">"1, 3, 1, False, 2, True, False, , 0, False, True, 1, 1"</definedName>
    <definedName name="cb_sChartFD1A245_opts">"1, 3, 1, False, 2, True, False, , 0, False, True, 1, 1"</definedName>
    <definedName name="cb_sChartFD3F0E9_opts">"1, 3, 1, False, 2, True, False, , 0, False, False, 1, 1"</definedName>
    <definedName name="cb_sChartFD3F27E_opts">"1, 3, 1, False, 2, True, False, , 0, False, True, 1, 1"</definedName>
    <definedName name="cb_sChartFD58483_opts">"1, 1, 1, False, 2, True, False, , 0, False, False, 1, 1"</definedName>
    <definedName name="cb_sChartFD5C4CD_opts">"1, 1, 1, False, 2, True, False, , 0, False, False, 1, 1"</definedName>
    <definedName name="cb_sChartFD5D4CE_opts">"1, 1, 1, False, 2, True, False, , 0, False, False, 1, 1"</definedName>
    <definedName name="cb_sChartFD5DF34_opts">"1, 1, 1, False, 2, True, False, , 0, False, False, 1, 1"</definedName>
    <definedName name="cb_sChartFD5EFC0_opts">"1, 1, 1, False, 2, True, False, , 0, False, False, 1, 1"</definedName>
    <definedName name="cb_sChartFD5FDB9_opts">"1, 1, 1, False, 2, True, False, , 0, False, False, 1, 1"</definedName>
    <definedName name="cb_sChartFE54712_opts">"1, 3, 1, False, 2, True, False, , 0, False, True, 1, 1"</definedName>
    <definedName name="CBcxbb">"$#REF!.#REF!#REF!"</definedName>
    <definedName name="CBcxbb_3">"$#REF!.#REF!#REF!"</definedName>
    <definedName name="CBIA" localSheetId="0">{#N/A,#N/A,TRUE,"Old - New P&amp;L";#N/A,#N/A,TRUE,"EBIT MMO - Total";#N/A,#N/A,TRUE,"MMO NE, CEE, ASIA, CAR";#N/A,#N/A,TRUE,"MMO LAT, MEA, AFR";#N/A,#N/A,TRUE,"NP growth";#N/A,#N/A,TRUE,"ER impact"}</definedName>
    <definedName name="CBIA" localSheetId="1">{#N/A,#N/A,TRUE,"Old - New P&amp;L";#N/A,#N/A,TRUE,"EBIT MMO - Total";#N/A,#N/A,TRUE,"MMO NE, CEE, ASIA, CAR";#N/A,#N/A,TRUE,"MMO LAT, MEA, AFR";#N/A,#N/A,TRUE,"NP growth";#N/A,#N/A,TRUE,"ER impact"}</definedName>
    <definedName name="CBIA" localSheetId="7">{#N/A,#N/A,TRUE,"Old - New P&amp;L";#N/A,#N/A,TRUE,"EBIT MMO - Total";#N/A,#N/A,TRUE,"MMO NE, CEE, ASIA, CAR";#N/A,#N/A,TRUE,"MMO LAT, MEA, AFR";#N/A,#N/A,TRUE,"NP growth";#N/A,#N/A,TRUE,"ER impact"}</definedName>
    <definedName name="CBIA">{#N/A,#N/A,TRUE,"Old - New P&amp;L";#N/A,#N/A,TRUE,"EBIT MMO - Total";#N/A,#N/A,TRUE,"MMO NE, CEE, ASIA, CAR";#N/A,#N/A,TRUE,"MMO LAT, MEA, AFR";#N/A,#N/A,TRUE,"NP growth";#N/A,#N/A,TRUE,"ER impact"}</definedName>
    <definedName name="CBIA_AME" localSheetId="0">{#N/A,#N/A,TRUE,"Old - New P&amp;L";#N/A,#N/A,TRUE,"EBIT MMO - Total";#N/A,#N/A,TRUE,"MMO NE, CEE, ASIA, CAR";#N/A,#N/A,TRUE,"MMO LAT, MEA, AFR";#N/A,#N/A,TRUE,"NP growth";#N/A,#N/A,TRUE,"ER impact"}</definedName>
    <definedName name="CBIA_AME" localSheetId="1">{#N/A,#N/A,TRUE,"Old - New P&amp;L";#N/A,#N/A,TRUE,"EBIT MMO - Total";#N/A,#N/A,TRUE,"MMO NE, CEE, ASIA, CAR";#N/A,#N/A,TRUE,"MMO LAT, MEA, AFR";#N/A,#N/A,TRUE,"NP growth";#N/A,#N/A,TRUE,"ER impact"}</definedName>
    <definedName name="CBIA_AME" localSheetId="7">{#N/A,#N/A,TRUE,"Old - New P&amp;L";#N/A,#N/A,TRUE,"EBIT MMO - Total";#N/A,#N/A,TRUE,"MMO NE, CEE, ASIA, CAR";#N/A,#N/A,TRUE,"MMO LAT, MEA, AFR";#N/A,#N/A,TRUE,"NP growth";#N/A,#N/A,TRUE,"ER impact"}</definedName>
    <definedName name="CBIA_AME">{#N/A,#N/A,TRUE,"Old - New P&amp;L";#N/A,#N/A,TRUE,"EBIT MMO - Total";#N/A,#N/A,TRUE,"MMO NE, CEE, ASIA, CAR";#N/A,#N/A,TRUE,"MMO LAT, MEA, AFR";#N/A,#N/A,TRUE,"NP growth";#N/A,#N/A,TRUE,"ER impact"}</definedName>
    <definedName name="CBIA1" localSheetId="0">{#N/A,#N/A,TRUE,"Old - New P&amp;L";#N/A,#N/A,TRUE,"EBIT MMO - Total";#N/A,#N/A,TRUE,"MMO NE, CEE, ASIA, CAR";#N/A,#N/A,TRUE,"MMO LAT, MEA, AFR";#N/A,#N/A,TRUE,"NP growth";#N/A,#N/A,TRUE,"ER impact"}</definedName>
    <definedName name="CBIA1" localSheetId="1">{#N/A,#N/A,TRUE,"Old - New P&amp;L";#N/A,#N/A,TRUE,"EBIT MMO - Total";#N/A,#N/A,TRUE,"MMO NE, CEE, ASIA, CAR";#N/A,#N/A,TRUE,"MMO LAT, MEA, AFR";#N/A,#N/A,TRUE,"NP growth";#N/A,#N/A,TRUE,"ER impact"}</definedName>
    <definedName name="CBIA1" localSheetId="7">{#N/A,#N/A,TRUE,"Old - New P&amp;L";#N/A,#N/A,TRUE,"EBIT MMO - Total";#N/A,#N/A,TRUE,"MMO NE, CEE, ASIA, CAR";#N/A,#N/A,TRUE,"MMO LAT, MEA, AFR";#N/A,#N/A,TRUE,"NP growth";#N/A,#N/A,TRUE,"ER impact"}</definedName>
    <definedName name="CBIA1">{#N/A,#N/A,TRUE,"Old - New P&amp;L";#N/A,#N/A,TRUE,"EBIT MMO - Total";#N/A,#N/A,TRUE,"MMO NE, CEE, ASIA, CAR";#N/A,#N/A,TRUE,"MMO LAT, MEA, AFR";#N/A,#N/A,TRUE,"NP growth";#N/A,#N/A,TRUE,"ER impact"}</definedName>
    <definedName name="CBIA3" localSheetId="0">{#N/A,#N/A,TRUE,"Old - New P&amp;L";#N/A,#N/A,TRUE,"EBIT MMO - Total";#N/A,#N/A,TRUE,"MMO NE, CEE, ASIA, CAR";#N/A,#N/A,TRUE,"MMO LAT, MEA, AFR";#N/A,#N/A,TRUE,"NP growth";#N/A,#N/A,TRUE,"ER impact"}</definedName>
    <definedName name="CBIA3" localSheetId="1">{#N/A,#N/A,TRUE,"Old - New P&amp;L";#N/A,#N/A,TRUE,"EBIT MMO - Total";#N/A,#N/A,TRUE,"MMO NE, CEE, ASIA, CAR";#N/A,#N/A,TRUE,"MMO LAT, MEA, AFR";#N/A,#N/A,TRUE,"NP growth";#N/A,#N/A,TRUE,"ER impact"}</definedName>
    <definedName name="CBIA3" localSheetId="7">{#N/A,#N/A,TRUE,"Old - New P&amp;L";#N/A,#N/A,TRUE,"EBIT MMO - Total";#N/A,#N/A,TRUE,"MMO NE, CEE, ASIA, CAR";#N/A,#N/A,TRUE,"MMO LAT, MEA, AFR";#N/A,#N/A,TRUE,"NP growth";#N/A,#N/A,TRUE,"ER impact"}</definedName>
    <definedName name="CBIA3">{#N/A,#N/A,TRUE,"Old - New P&amp;L";#N/A,#N/A,TRUE,"EBIT MMO - Total";#N/A,#N/A,TRUE,"MMO NE, CEE, ASIA, CAR";#N/A,#N/A,TRUE,"MMO LAT, MEA, AFR";#N/A,#N/A,TRUE,"NP growth";#N/A,#N/A,TRUE,"ER impact"}</definedName>
    <definedName name="CBII_AME" localSheetId="0">{#N/A,#N/A,TRUE,"Old - New P&amp;L";#N/A,#N/A,TRUE,"EBIT MMO - Total";#N/A,#N/A,TRUE,"MMO NE, CEE, ASIA, CAR";#N/A,#N/A,TRUE,"MMO LAT, MEA, AFR";#N/A,#N/A,TRUE,"NP growth";#N/A,#N/A,TRUE,"ER impact"}</definedName>
    <definedName name="CBII_AME" localSheetId="1">{#N/A,#N/A,TRUE,"Old - New P&amp;L";#N/A,#N/A,TRUE,"EBIT MMO - Total";#N/A,#N/A,TRUE,"MMO NE, CEE, ASIA, CAR";#N/A,#N/A,TRUE,"MMO LAT, MEA, AFR";#N/A,#N/A,TRUE,"NP growth";#N/A,#N/A,TRUE,"ER impact"}</definedName>
    <definedName name="CBII_AME" localSheetId="7">{#N/A,#N/A,TRUE,"Old - New P&amp;L";#N/A,#N/A,TRUE,"EBIT MMO - Total";#N/A,#N/A,TRUE,"MMO NE, CEE, ASIA, CAR";#N/A,#N/A,TRUE,"MMO LAT, MEA, AFR";#N/A,#N/A,TRUE,"NP growth";#N/A,#N/A,TRUE,"ER impact"}</definedName>
    <definedName name="CBII_AME">{#N/A,#N/A,TRUE,"Old - New P&amp;L";#N/A,#N/A,TRUE,"EBIT MMO - Total";#N/A,#N/A,TRUE,"MMO NE, CEE, ASIA, CAR";#N/A,#N/A,TRUE,"MMO LAT, MEA, AFR";#N/A,#N/A,TRUE,"NP growth";#N/A,#N/A,TRUE,"ER impact"}</definedName>
    <definedName name="CBII_CEE" localSheetId="0">{#N/A,#N/A,TRUE,"Old - New P&amp;L";#N/A,#N/A,TRUE,"EBIT MMO - Total";#N/A,#N/A,TRUE,"MMO NE, CEE, ASIA, CAR";#N/A,#N/A,TRUE,"MMO LAT, MEA, AFR";#N/A,#N/A,TRUE,"NP growth";#N/A,#N/A,TRUE,"ER impact"}</definedName>
    <definedName name="CBII_CEE" localSheetId="1">{#N/A,#N/A,TRUE,"Old - New P&amp;L";#N/A,#N/A,TRUE,"EBIT MMO - Total";#N/A,#N/A,TRUE,"MMO NE, CEE, ASIA, CAR";#N/A,#N/A,TRUE,"MMO LAT, MEA, AFR";#N/A,#N/A,TRUE,"NP growth";#N/A,#N/A,TRUE,"ER impact"}</definedName>
    <definedName name="CBII_CEE" localSheetId="7">{#N/A,#N/A,TRUE,"Old - New P&amp;L";#N/A,#N/A,TRUE,"EBIT MMO - Total";#N/A,#N/A,TRUE,"MMO NE, CEE, ASIA, CAR";#N/A,#N/A,TRUE,"MMO LAT, MEA, AFR";#N/A,#N/A,TRUE,"NP growth";#N/A,#N/A,TRUE,"ER impact"}</definedName>
    <definedName name="CBII_CEE">{#N/A,#N/A,TRUE,"Old - New P&amp;L";#N/A,#N/A,TRUE,"EBIT MMO - Total";#N/A,#N/A,TRUE,"MMO NE, CEE, ASIA, CAR";#N/A,#N/A,TRUE,"MMO LAT, MEA, AFR";#N/A,#N/A,TRUE,"NP growth";#N/A,#N/A,TRUE,"ER impact"}</definedName>
    <definedName name="CBII_HO" localSheetId="0">{#N/A,#N/A,TRUE,"Old - New P&amp;L";#N/A,#N/A,TRUE,"EBIT MMO - Total";#N/A,#N/A,TRUE,"MMO NE, CEE, ASIA, CAR";#N/A,#N/A,TRUE,"MMO LAT, MEA, AFR";#N/A,#N/A,TRUE,"NP growth";#N/A,#N/A,TRUE,"ER impact"}</definedName>
    <definedName name="CBII_HO" localSheetId="1">{#N/A,#N/A,TRUE,"Old - New P&amp;L";#N/A,#N/A,TRUE,"EBIT MMO - Total";#N/A,#N/A,TRUE,"MMO NE, CEE, ASIA, CAR";#N/A,#N/A,TRUE,"MMO LAT, MEA, AFR";#N/A,#N/A,TRUE,"NP growth";#N/A,#N/A,TRUE,"ER impact"}</definedName>
    <definedName name="CBII_HO" localSheetId="7">{#N/A,#N/A,TRUE,"Old - New P&amp;L";#N/A,#N/A,TRUE,"EBIT MMO - Total";#N/A,#N/A,TRUE,"MMO NE, CEE, ASIA, CAR";#N/A,#N/A,TRUE,"MMO LAT, MEA, AFR";#N/A,#N/A,TRUE,"NP growth";#N/A,#N/A,TRUE,"ER impact"}</definedName>
    <definedName name="CBII_HO">{#N/A,#N/A,TRUE,"Old - New P&amp;L";#N/A,#N/A,TRUE,"EBIT MMO - Total";#N/A,#N/A,TRUE,"MMO NE, CEE, ASIA, CAR";#N/A,#N/A,TRUE,"MMO LAT, MEA, AFR";#N/A,#N/A,TRUE,"NP growth";#N/A,#N/A,TRUE,"ER impact"}</definedName>
    <definedName name="CBII_HO_2" localSheetId="0">{#N/A,#N/A,TRUE,"Old - New P&amp;L";#N/A,#N/A,TRUE,"EBIT MMO - Total";#N/A,#N/A,TRUE,"MMO NE, CEE, ASIA, CAR";#N/A,#N/A,TRUE,"MMO LAT, MEA, AFR";#N/A,#N/A,TRUE,"NP growth";#N/A,#N/A,TRUE,"ER impact"}</definedName>
    <definedName name="CBII_HO_2" localSheetId="1">{#N/A,#N/A,TRUE,"Old - New P&amp;L";#N/A,#N/A,TRUE,"EBIT MMO - Total";#N/A,#N/A,TRUE,"MMO NE, CEE, ASIA, CAR";#N/A,#N/A,TRUE,"MMO LAT, MEA, AFR";#N/A,#N/A,TRUE,"NP growth";#N/A,#N/A,TRUE,"ER impact"}</definedName>
    <definedName name="CBII_HO_2" localSheetId="7">{#N/A,#N/A,TRUE,"Old - New P&amp;L";#N/A,#N/A,TRUE,"EBIT MMO - Total";#N/A,#N/A,TRUE,"MMO NE, CEE, ASIA, CAR";#N/A,#N/A,TRUE,"MMO LAT, MEA, AFR";#N/A,#N/A,TRUE,"NP growth";#N/A,#N/A,TRUE,"ER impact"}</definedName>
    <definedName name="CBII_HO_2">{#N/A,#N/A,TRUE,"Old - New P&amp;L";#N/A,#N/A,TRUE,"EBIT MMO - Total";#N/A,#N/A,TRUE,"MMO NE, CEE, ASIA, CAR";#N/A,#N/A,TRUE,"MMO LAT, MEA, AFR";#N/A,#N/A,TRUE,"NP growth";#N/A,#N/A,TRUE,"ER impact"}</definedName>
    <definedName name="CBXCBe">"$#REF!.#REF!#REF!"</definedName>
    <definedName name="CBXCBe_3">"$#REF!.#REF!#REF!"</definedName>
    <definedName name="cc" localSheetId="0">#REF!</definedName>
    <definedName name="cc" localSheetId="1">#REF!</definedName>
    <definedName name="cc">#REF!</definedName>
    <definedName name="ccc" localSheetId="0">#REF!</definedName>
    <definedName name="ccc">#REF!</definedName>
    <definedName name="cccc" localSheetId="0">#REF!</definedName>
    <definedName name="cccc">#REF!</definedName>
    <definedName name="cccc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ccc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ccc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ccc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cccc" localSheetId="0">#REF!</definedName>
    <definedName name="ccccc" localSheetId="1">#REF!</definedName>
    <definedName name="ccccc">#REF!</definedName>
    <definedName name="cccccc" localSheetId="0">#REF!</definedName>
    <definedName name="cccccc">#REF!</definedName>
    <definedName name="ccccccc" localSheetId="0">#REF!</definedName>
    <definedName name="ccccccc">#REF!</definedName>
    <definedName name="cccccccc" localSheetId="0">#REF!</definedName>
    <definedName name="cccccccc">#REF!</definedName>
    <definedName name="ccccccccc" localSheetId="0">#REF!</definedName>
    <definedName name="ccccccccc">#REF!</definedName>
    <definedName name="CCD" localSheetId="0">#REF!</definedName>
    <definedName name="CCD">#REF!</definedName>
    <definedName name="CCENTRE" localSheetId="0">#REF!</definedName>
    <definedName name="CCENTRE">#REF!</definedName>
    <definedName name="CCK" localSheetId="0">#REF!</definedName>
    <definedName name="CCK">#REF!</definedName>
    <definedName name="CCNK" localSheetId="0">#REF!</definedName>
    <definedName name="CCNK">#REF!</definedName>
    <definedName name="CCONG" localSheetId="0">#REF!</definedName>
    <definedName name="CCONG">#REF!</definedName>
    <definedName name="CCS" localSheetId="0">#REF!</definedName>
    <definedName name="CCS">#REF!</definedName>
    <definedName name="CD" localSheetId="0">#REF!</definedName>
    <definedName name="CD">#REF!</definedName>
    <definedName name="CDA" localSheetId="0">#REF!</definedName>
    <definedName name="CDA">#REF!</definedName>
    <definedName name="cdb" localSheetId="0">#REF!</definedName>
    <definedName name="cdb">#REF!</definedName>
    <definedName name="CDD" localSheetId="0">#REF!</definedName>
    <definedName name="CDD">#REF!</definedName>
    <definedName name="CDDB">#N/A</definedName>
    <definedName name="CDDD" localSheetId="0">#REF!</definedName>
    <definedName name="CDDD" localSheetId="1">#REF!</definedName>
    <definedName name="CDDD">#REF!</definedName>
    <definedName name="cddd1p" localSheetId="0">#REF!</definedName>
    <definedName name="cddd1p">#REF!</definedName>
    <definedName name="cddd3p" localSheetId="0">#REF!</definedName>
    <definedName name="cddd3p">#REF!</definedName>
    <definedName name="CDDT">#N/A</definedName>
    <definedName name="CDELAPAN" localSheetId="0">#REF!</definedName>
    <definedName name="CDELAPAN" localSheetId="1">#REF!</definedName>
    <definedName name="CDELAPAN">#REF!</definedName>
    <definedName name="CDELAPANBELAS" localSheetId="0">#REF!</definedName>
    <definedName name="CDELAPANBELAS" localSheetId="1">#REF!</definedName>
    <definedName name="CDELAPANBELAS">#REF!</definedName>
    <definedName name="CDELAPANBELASN" localSheetId="0">#REF!</definedName>
    <definedName name="CDELAPANBELASN" localSheetId="1">#REF!</definedName>
    <definedName name="CDELAPANBELASN">#REF!</definedName>
    <definedName name="CDELAPANN" localSheetId="0">#REF!</definedName>
    <definedName name="CDELAPANN">#REF!</definedName>
    <definedName name="CDF" localSheetId="0">#REF!</definedName>
    <definedName name="CDF">#REF!</definedName>
    <definedName name="CDF_10" localSheetId="0">#REF!</definedName>
    <definedName name="CDF_10" localSheetId="1">#REF!</definedName>
    <definedName name="CDF_10">#REF!</definedName>
    <definedName name="CDMD">#N/A</definedName>
    <definedName name="cdn" localSheetId="0">#REF!</definedName>
    <definedName name="cdn" localSheetId="1">#REF!</definedName>
    <definedName name="cdn">#REF!</definedName>
    <definedName name="Cdnum" localSheetId="0">#REF!</definedName>
    <definedName name="Cdnum" localSheetId="1">#REF!</definedName>
    <definedName name="Cdnum">#REF!</definedName>
    <definedName name="cdszgtfdshg" localSheetId="0">#REF!</definedName>
    <definedName name="cdszgtfdshg" localSheetId="1">#REF!</definedName>
    <definedName name="cdszgtfdshg">#REF!</definedName>
    <definedName name="CDUA" localSheetId="0">#REF!</definedName>
    <definedName name="CDUA" localSheetId="1">#REF!</definedName>
    <definedName name="CDUA">#REF!</definedName>
    <definedName name="CDUABELAS" localSheetId="0">#REF!</definedName>
    <definedName name="CDUABELAS">#REF!</definedName>
    <definedName name="CDUABELASN" localSheetId="0">#REF!</definedName>
    <definedName name="CDUABELASN">#REF!</definedName>
    <definedName name="CDUAN" localSheetId="0">#REF!</definedName>
    <definedName name="CDUAN">#REF!</definedName>
    <definedName name="CDUAPULUH" localSheetId="0">#REF!</definedName>
    <definedName name="CDUAPULUH">#REF!</definedName>
    <definedName name="CDUAPULUHDELAPAN" localSheetId="0">#REF!</definedName>
    <definedName name="CDUAPULUHDELAPAN">#REF!</definedName>
    <definedName name="CDUAPULUHDELAPANN" localSheetId="0">#REF!</definedName>
    <definedName name="CDUAPULUHDELAPANN">#REF!</definedName>
    <definedName name="CDUAPULUHDUA" localSheetId="0">#REF!</definedName>
    <definedName name="CDUAPULUHDUA">#REF!</definedName>
    <definedName name="CDUAPULUHDUAN" localSheetId="0">#REF!</definedName>
    <definedName name="CDUAPULUHDUAN">#REF!</definedName>
    <definedName name="CDUAPULUHEMPAT" localSheetId="0">#REF!</definedName>
    <definedName name="CDUAPULUHEMPAT">#REF!</definedName>
    <definedName name="CDUAPULUHEMPATN" localSheetId="0">#REF!</definedName>
    <definedName name="CDUAPULUHEMPATN">#REF!</definedName>
    <definedName name="CDUAPULUHENAM" localSheetId="0">#REF!</definedName>
    <definedName name="CDUAPULUHENAM">#REF!</definedName>
    <definedName name="CDUAPULUHENAMN" localSheetId="0">#REF!</definedName>
    <definedName name="CDUAPULUHENAMN">#REF!</definedName>
    <definedName name="CDUAPULUHLIMA" localSheetId="0">#REF!</definedName>
    <definedName name="CDUAPULUHLIMA">#REF!</definedName>
    <definedName name="CDUAPULUHLIMAN" localSheetId="0">#REF!</definedName>
    <definedName name="CDUAPULUHLIMAN">#REF!</definedName>
    <definedName name="CDUAPULUHN" localSheetId="0">#REF!</definedName>
    <definedName name="CDUAPULUHN">#REF!</definedName>
    <definedName name="CDUAPULUHSATU" localSheetId="0">#REF!</definedName>
    <definedName name="CDUAPULUHSATU">#REF!</definedName>
    <definedName name="CDUAPULUHSATUN" localSheetId="0">#REF!</definedName>
    <definedName name="CDUAPULUHSATUN">#REF!</definedName>
    <definedName name="CDUAPULUHSEMBILAN" localSheetId="0">#REF!</definedName>
    <definedName name="CDUAPULUHSEMBILAN">#REF!</definedName>
    <definedName name="CDUAPULUHSEMBILANN" localSheetId="0">#REF!</definedName>
    <definedName name="CDUAPULUHSEMBILANN">#REF!</definedName>
    <definedName name="CDUAPULUHTIGA" localSheetId="0">#REF!</definedName>
    <definedName name="CDUAPULUHTIGA">#REF!</definedName>
    <definedName name="CDUAPULUHTIGAN" localSheetId="0">#REF!</definedName>
    <definedName name="CDUAPULUHTIGAN">#REF!</definedName>
    <definedName name="CDUAPULUHTUJUH" localSheetId="0">#REF!</definedName>
    <definedName name="CDUAPULUHTUJUH">#REF!</definedName>
    <definedName name="CDUAPULUHTUJUHN" localSheetId="0">#REF!</definedName>
    <definedName name="CDUAPULUHTUJUHN">#REF!</definedName>
    <definedName name="CE">"$#REF!.#REF!#REF!"</definedName>
    <definedName name="CE_3">"$#REF!.#REF!#REF!"</definedName>
    <definedName name="CEE_CBII" localSheetId="0">{#N/A,#N/A,TRUE,"Old - New P&amp;L";#N/A,#N/A,TRUE,"EBIT MMO - Total";#N/A,#N/A,TRUE,"MMO NE, CEE, ASIA, CAR";#N/A,#N/A,TRUE,"MMO LAT, MEA, AFR";#N/A,#N/A,TRUE,"NP growth";#N/A,#N/A,TRUE,"ER impact"}</definedName>
    <definedName name="CEE_CBII" localSheetId="1">{#N/A,#N/A,TRUE,"Old - New P&amp;L";#N/A,#N/A,TRUE,"EBIT MMO - Total";#N/A,#N/A,TRUE,"MMO NE, CEE, ASIA, CAR";#N/A,#N/A,TRUE,"MMO LAT, MEA, AFR";#N/A,#N/A,TRUE,"NP growth";#N/A,#N/A,TRUE,"ER impact"}</definedName>
    <definedName name="CEE_CBII" localSheetId="7">{#N/A,#N/A,TRUE,"Old - New P&amp;L";#N/A,#N/A,TRUE,"EBIT MMO - Total";#N/A,#N/A,TRUE,"MMO NE, CEE, ASIA, CAR";#N/A,#N/A,TRUE,"MMO LAT, MEA, AFR";#N/A,#N/A,TRUE,"NP growth";#N/A,#N/A,TRUE,"ER impact"}</definedName>
    <definedName name="CEE_CBII">{#N/A,#N/A,TRUE,"Old - New P&amp;L";#N/A,#N/A,TRUE,"EBIT MMO - Total";#N/A,#N/A,TRUE,"MMO NE, CEE, ASIA, CAR";#N/A,#N/A,TRUE,"MMO LAT, MEA, AFR";#N/A,#N/A,TRUE,"NP growth";#N/A,#N/A,TRUE,"ER impact"}</definedName>
    <definedName name="CEILINGA">#REF!</definedName>
    <definedName name="CEILINGA1" localSheetId="0">#REF!</definedName>
    <definedName name="CEILINGA1" localSheetId="1">#REF!</definedName>
    <definedName name="CEILINGA1">#REF!</definedName>
    <definedName name="CEILINGA2" localSheetId="0">#REF!</definedName>
    <definedName name="CEILINGA2" localSheetId="1">#REF!</definedName>
    <definedName name="CEILINGA2">#REF!</definedName>
    <definedName name="CEILINGB" localSheetId="0">#REF!</definedName>
    <definedName name="CEILINGB">#REF!</definedName>
    <definedName name="CEILINGB1" localSheetId="0">#REF!</definedName>
    <definedName name="CEILINGB1">#REF!</definedName>
    <definedName name="CEILINGB2" localSheetId="0">#REF!</definedName>
    <definedName name="CEILINGB2">#REF!</definedName>
    <definedName name="CEILINGC" localSheetId="0">#REF!</definedName>
    <definedName name="CEILINGC">#REF!</definedName>
    <definedName name="CEILINGC1" localSheetId="0">#REF!</definedName>
    <definedName name="CEILINGC1">#REF!</definedName>
    <definedName name="CEILINGC2" localSheetId="0">#REF!</definedName>
    <definedName name="CEILINGC2">#REF!</definedName>
    <definedName name="CEK" localSheetId="0">#REF!</definedName>
    <definedName name="CEK">#REF!</definedName>
    <definedName name="CekPM" localSheetId="0">#REF!</definedName>
    <definedName name="CekPM">#REF!</definedName>
    <definedName name="celltips_area" localSheetId="0">#REF!</definedName>
    <definedName name="celltips_area">#REF!</definedName>
    <definedName name="CEMPAT" localSheetId="0">#REF!</definedName>
    <definedName name="CEMPAT">#REF!</definedName>
    <definedName name="CEMPATBELAS" localSheetId="0">#REF!</definedName>
    <definedName name="CEMPATBELAS">#REF!</definedName>
    <definedName name="CEMPATBELASN" localSheetId="0">#REF!</definedName>
    <definedName name="CEMPATBELASN">#REF!</definedName>
    <definedName name="CEMPATN" localSheetId="0">#REF!</definedName>
    <definedName name="CEMPATN">#REF!</definedName>
    <definedName name="CEMPATPULUH" localSheetId="0">#REF!</definedName>
    <definedName name="CEMPATPULUH">#REF!</definedName>
    <definedName name="CEMPATPULUHDELAPAN" localSheetId="0">#REF!</definedName>
    <definedName name="CEMPATPULUHDELAPAN">#REF!</definedName>
    <definedName name="CEMPATPULUHDELAPANN" localSheetId="0">#REF!</definedName>
    <definedName name="CEMPATPULUHDELAPANN">#REF!</definedName>
    <definedName name="CEMPATPULUHDUA" localSheetId="0">#REF!</definedName>
    <definedName name="CEMPATPULUHDUA">#REF!</definedName>
    <definedName name="CEMPATPULUHDUAN" localSheetId="0">#REF!</definedName>
    <definedName name="CEMPATPULUHDUAN">#REF!</definedName>
    <definedName name="CEMPATPULUHEMPAT" localSheetId="0">#REF!</definedName>
    <definedName name="CEMPATPULUHEMPAT">#REF!</definedName>
    <definedName name="CEMPATPULUHEMPATN" localSheetId="0">#REF!</definedName>
    <definedName name="CEMPATPULUHEMPATN">#REF!</definedName>
    <definedName name="CEMPATPULUHENAM" localSheetId="0">#REF!</definedName>
    <definedName name="CEMPATPULUHENAM">#REF!</definedName>
    <definedName name="CEMPATPULUHENAMN" localSheetId="0">#REF!</definedName>
    <definedName name="CEMPATPULUHENAMN">#REF!</definedName>
    <definedName name="CEMPATPULUHLIMA" localSheetId="0">#REF!</definedName>
    <definedName name="CEMPATPULUHLIMA">#REF!</definedName>
    <definedName name="CEMPATPULUHLIMAN" localSheetId="0">#REF!</definedName>
    <definedName name="CEMPATPULUHLIMAN">#REF!</definedName>
    <definedName name="CEMPATPULUHN" localSheetId="0">#REF!</definedName>
    <definedName name="CEMPATPULUHN">#REF!</definedName>
    <definedName name="CEMPATPULUHSATU" localSheetId="0">#REF!</definedName>
    <definedName name="CEMPATPULUHSATU">#REF!</definedName>
    <definedName name="CEMPATPULUHSATUN" localSheetId="0">#REF!</definedName>
    <definedName name="CEMPATPULUHSATUN">#REF!</definedName>
    <definedName name="CEMPATPULUHSEMBILAN" localSheetId="0">#REF!</definedName>
    <definedName name="CEMPATPULUHSEMBILAN">#REF!</definedName>
    <definedName name="CEMPATPULUHSEMBILANN" localSheetId="0">#REF!</definedName>
    <definedName name="CEMPATPULUHSEMBILANN">#REF!</definedName>
    <definedName name="CEMPATPULUHTIGA" localSheetId="0">#REF!</definedName>
    <definedName name="CEMPATPULUHTIGA">#REF!</definedName>
    <definedName name="CEMPATPULUHTIGAN" localSheetId="0">#REF!</definedName>
    <definedName name="CEMPATPULUHTIGAN">#REF!</definedName>
    <definedName name="CEMPATPULUHTUJUH" localSheetId="0">#REF!</definedName>
    <definedName name="CEMPATPULUHTUJUH">#REF!</definedName>
    <definedName name="CEMPATPULUHTUJUHN" localSheetId="0">#REF!</definedName>
    <definedName name="CEMPATPULUHTUJUHN">#REF!</definedName>
    <definedName name="CEN_2" localSheetId="0">#REF!</definedName>
    <definedName name="CEN_2" localSheetId="1">#REF!</definedName>
    <definedName name="CEN_2">#REF!</definedName>
    <definedName name="CENAM" localSheetId="0">#REF!</definedName>
    <definedName name="CENAM" localSheetId="1">#REF!</definedName>
    <definedName name="CENAM">#REF!</definedName>
    <definedName name="CENAMBELAS" localSheetId="0">#REF!</definedName>
    <definedName name="CENAMBELAS">#REF!</definedName>
    <definedName name="CENAMBELASN" localSheetId="0">#REF!</definedName>
    <definedName name="CENAMBELASN">#REF!</definedName>
    <definedName name="CENAMN" localSheetId="0">#REF!</definedName>
    <definedName name="CENAMN">#REF!</definedName>
    <definedName name="Céng" localSheetId="0">#REF!</definedName>
    <definedName name="Céng">#REF!</definedName>
    <definedName name="CENTRAL" localSheetId="0">#REF!</definedName>
    <definedName name="CENTRAL">#REF!</definedName>
    <definedName name="Cetak" localSheetId="0">#REF!</definedName>
    <definedName name="Cetak" localSheetId="1">#REF!</definedName>
    <definedName name="Cetak">#REF!</definedName>
    <definedName name="CETAK_SUMMARY" localSheetId="0">#REF!</definedName>
    <definedName name="CETAK_SUMMARY" localSheetId="1">#REF!</definedName>
    <definedName name="CETAK_SUMMARY">#REF!</definedName>
    <definedName name="CETAK4" localSheetId="0">#REF!</definedName>
    <definedName name="CETAK4" localSheetId="1">#REF!</definedName>
    <definedName name="CETAK4">#REF!</definedName>
    <definedName name="CF" localSheetId="0">{"'PRODUCTIONCOST SHEET'!$B$3:$G$48"}</definedName>
    <definedName name="CF" localSheetId="1">{"'PRODUCTIONCOST SHEET'!$B$3:$G$48"}</definedName>
    <definedName name="CF" localSheetId="7">{"'PRODUCTIONCOST SHEET'!$B$3:$G$48"}</definedName>
    <definedName name="CF">{"'PRODUCTIONCOST SHEET'!$B$3:$G$48"}</definedName>
    <definedName name="CF_ALL" localSheetId="0">#REF!</definedName>
    <definedName name="CF_ALL">#REF!</definedName>
    <definedName name="CF_Capital_contributions" localSheetId="0">#REF!</definedName>
    <definedName name="CF_Capital_contributions">#REF!</definedName>
    <definedName name="CF_Date2">"'file://JK001333/aws/Documents%20and%20Settings/PAIMPA/My%20Documents/1_TRANS/PBC%20TRay/Trial%20Balance%20June%202003.xls'#$'Cover Sheet'.$A$1"</definedName>
    <definedName name="CF_Date3">"'file://JK001333/aws/Documents%20and%20Settings/PAIMPA/My%20Documents/1_TRANS/PBC%20TRay/Trial%20Balance%20June%202003.xls'#$'Cover Sheet'.$A$1"</definedName>
    <definedName name="CF_Depreciation" localSheetId="0">#REF!</definedName>
    <definedName name="CF_Depreciation" localSheetId="1">#REF!</definedName>
    <definedName name="CF_Depreciation">#REF!</definedName>
    <definedName name="CF_ISM" localSheetId="0">#REF!</definedName>
    <definedName name="CF_ISM" localSheetId="1">#REF!</definedName>
    <definedName name="CF_ISM">#REF!</definedName>
    <definedName name="CF_ORG.INDF" localSheetId="0">#REF!</definedName>
    <definedName name="CF_ORG.INDF" localSheetId="1">#REF!</definedName>
    <definedName name="CF_ORG.INDF">#REF!</definedName>
    <definedName name="CF_Other_assets" localSheetId="0">#REF!</definedName>
    <definedName name="CF_Other_assets">#REF!</definedName>
    <definedName name="CF_Payables" localSheetId="0">#REF!</definedName>
    <definedName name="CF_Payables">#REF!</definedName>
    <definedName name="CF_Prov_for_impairment" localSheetId="0">#REF!</definedName>
    <definedName name="CF_Prov_for_impairment">#REF!</definedName>
    <definedName name="CF_Receivables" localSheetId="0">#REF!</definedName>
    <definedName name="CF_Receivables">#REF!</definedName>
    <definedName name="CFA" localSheetId="0">#REF!</definedName>
    <definedName name="CFA">#REF!</definedName>
    <definedName name="cfbbgs" localSheetId="0">#REF!</definedName>
    <definedName name="cfbbgs" localSheetId="1">#REF!</definedName>
    <definedName name="cfbbgs">#REF!</definedName>
    <definedName name="cfdsfdsfds" localSheetId="0">#REF!</definedName>
    <definedName name="cfdsfdsfds">#REF!</definedName>
    <definedName name="CFIN" localSheetId="0">#REF!</definedName>
    <definedName name="CFIN" localSheetId="1">#REF!</definedName>
    <definedName name="CFIN">#REF!</definedName>
    <definedName name="cfk" localSheetId="0">#REF!</definedName>
    <definedName name="cfk">#REF!</definedName>
    <definedName name="cg" localSheetId="0">#REF!</definedName>
    <definedName name="cg" localSheetId="1">#REF!</definedName>
    <definedName name="cg">#REF!</definedName>
    <definedName name="cgghh" localSheetId="0">{"'Sheet1'!$L$16"}</definedName>
    <definedName name="cgghh" localSheetId="1">{"'Sheet1'!$L$16"}</definedName>
    <definedName name="cgghh" localSheetId="7">{"'Sheet1'!$L$16"}</definedName>
    <definedName name="cgghh">{"'Sheet1'!$L$16"}</definedName>
    <definedName name="cgionc" localSheetId="0">#REF!</definedName>
    <definedName name="cgionc">#REF!</definedName>
    <definedName name="cgiovl" localSheetId="0">#REF!</definedName>
    <definedName name="cgiovl">#REF!</definedName>
    <definedName name="cgo" localSheetId="0">#REF!</definedName>
    <definedName name="cgo" localSheetId="1">#REF!</definedName>
    <definedName name="cgo">#REF!</definedName>
    <definedName name="cgp" localSheetId="0">#REF!</definedName>
    <definedName name="cgp">#REF!</definedName>
    <definedName name="CGS_CLO" localSheetId="0">#REF!</definedName>
    <definedName name="CGS_CLO">#REF!</definedName>
    <definedName name="CH" localSheetId="0">#REF!</definedName>
    <definedName name="CH" localSheetId="1">#REF!</definedName>
    <definedName name="CH">#REF!</definedName>
    <definedName name="CH_3">"$#REF!.#REF!#REF!"</definedName>
    <definedName name="Ch_rong">#REF!</definedName>
    <definedName name="CHAM" localSheetId="0" hidden="1">{"'Sheet1'!$L$16"}</definedName>
    <definedName name="CHAM" localSheetId="1" hidden="1">{"'Sheet1'!$L$16"}</definedName>
    <definedName name="CHAM" localSheetId="7" hidden="1">{"'Sheet1'!$L$16"}</definedName>
    <definedName name="CHAM" hidden="1">{"'Sheet1'!$L$16"}</definedName>
    <definedName name="chamcongt3" localSheetId="0">{"'Sheet1'!$L$16"}</definedName>
    <definedName name="chamcongt3" localSheetId="1">{"'Sheet1'!$L$16"}</definedName>
    <definedName name="chamcongt3" localSheetId="7">{"'Sheet1'!$L$16"}</definedName>
    <definedName name="chamcongt3">{"'Sheet1'!$L$16"}</definedName>
    <definedName name="CHAN" localSheetId="0">{"'Sheet1'!$L$16"}</definedName>
    <definedName name="CHAN" localSheetId="1">{"'Sheet1'!$L$16"}</definedName>
    <definedName name="CHAN" localSheetId="7">{"'Sheet1'!$L$16"}</definedName>
    <definedName name="CHAN">{"'Sheet1'!$L$16"}</definedName>
    <definedName name="CHANGE_CF" localSheetId="0">#REF!</definedName>
    <definedName name="CHANGE_CF" localSheetId="1">#REF!</definedName>
    <definedName name="CHANGE_CF">#REF!</definedName>
    <definedName name="CHANGE_TP" localSheetId="0">#REF!</definedName>
    <definedName name="CHANGE_TP" localSheetId="1">#REF!</definedName>
    <definedName name="CHANGE_TP">#REF!</definedName>
    <definedName name="Channel" localSheetId="0">#REF!</definedName>
    <definedName name="Channel" localSheetId="1">#REF!</definedName>
    <definedName name="Channel">#REF!</definedName>
    <definedName name="Channel_2">NA()</definedName>
    <definedName name="Channel_6">#N/A</definedName>
    <definedName name="Chart1">"'file://JK001333/aws/Documents%20and%20Settings/PAIMPA/My%20Documents/1_TRANS/PBC%20TRay/Trial%20Balance%20June%202003.xls'#$PRO.$L$7"</definedName>
    <definedName name="Chart2">"'file://JK001333/aws/Documents%20and%20Settings/PAIMPA/My%20Documents/1_TRANS/PBC%20TRay/Trial%20Balance%20June%202003.xls'#$PRO.$L$23"</definedName>
    <definedName name="Chart3">"'file://JK001333/aws/Documents%20and%20Settings/PAIMPA/My%20Documents/1_TRANS/PBC%20TRay/Trial%20Balance%20June%202003.xls'#$PRO.$L$39"</definedName>
    <definedName name="Chart4">"'file://JK001333/aws/Documents%20and%20Settings/PAIMPA/My%20Documents/1_TRANS/PBC%20TRay/Trial%20Balance%20June%202003.xls'#$PRO.$L$55"</definedName>
    <definedName name="CHARTOFACCOUNTSID1">"#N/A"</definedName>
    <definedName name="Châu_Hoàng_Vũ">#REF!</definedName>
    <definedName name="chay1" localSheetId="0">#REF!</definedName>
    <definedName name="chay1" localSheetId="1">#REF!</definedName>
    <definedName name="chay1">#REF!</definedName>
    <definedName name="chay10" localSheetId="0">#REF!</definedName>
    <definedName name="chay10" localSheetId="1">#REF!</definedName>
    <definedName name="chay10">#REF!</definedName>
    <definedName name="chay2" localSheetId="0">#REF!</definedName>
    <definedName name="chay2">#REF!</definedName>
    <definedName name="chay3" localSheetId="0">#REF!</definedName>
    <definedName name="chay3">#REF!</definedName>
    <definedName name="chay4" localSheetId="0">#REF!</definedName>
    <definedName name="chay4">#REF!</definedName>
    <definedName name="chay5" localSheetId="0">#REF!</definedName>
    <definedName name="chay5">#REF!</definedName>
    <definedName name="chay6" localSheetId="0">#REF!</definedName>
    <definedName name="chay6">#REF!</definedName>
    <definedName name="chay7" localSheetId="0">#REF!</definedName>
    <definedName name="chay7">#REF!</definedName>
    <definedName name="chay8" localSheetId="0">#REF!</definedName>
    <definedName name="chay8">#REF!</definedName>
    <definedName name="chay9" localSheetId="0">#REF!</definedName>
    <definedName name="chay9">#REF!</definedName>
    <definedName name="ChDai" localSheetId="0">#REF!</definedName>
    <definedName name="ChDai">#REF!</definedName>
    <definedName name="CHECK" localSheetId="0">#REF!</definedName>
    <definedName name="CHECK">#REF!</definedName>
    <definedName name="CHEESE" localSheetId="0">#REF!</definedName>
    <definedName name="CHEESE">#REF!</definedName>
    <definedName name="chhtnc" localSheetId="0">#REF!</definedName>
    <definedName name="chhtnc">#REF!</definedName>
    <definedName name="chhtvl" localSheetId="0">#REF!</definedName>
    <definedName name="chhtvl">#REF!</definedName>
    <definedName name="Chi" localSheetId="0">{#N/A,#N/A,FALSE,"Chi tiÆt"}</definedName>
    <definedName name="Chi" localSheetId="1">{#N/A,#N/A,FALSE,"Chi tiÆt"}</definedName>
    <definedName name="Chi" localSheetId="7">{#N/A,#N/A,FALSE,"Chi tiÆt"}</definedName>
    <definedName name="Chi">{#N/A,#N/A,FALSE,"Chi tiÆt"}</definedName>
    <definedName name="Chi_Phi_Chung">#REF!</definedName>
    <definedName name="CHICKEN" localSheetId="0">#REF!</definedName>
    <definedName name="CHICKEN" localSheetId="1">#REF!</definedName>
    <definedName name="CHICKEN">#REF!</definedName>
    <definedName name="CHIKYQUY" localSheetId="0">#REF!</definedName>
    <definedName name="CHIKYQUY" localSheetId="1">#REF!</definedName>
    <definedName name="CHIKYQUY">#REF!</definedName>
    <definedName name="CHIKYQUYDA" localSheetId="0">#REF!</definedName>
    <definedName name="CHIKYQUYDA">#REF!</definedName>
    <definedName name="Chin" localSheetId="0">#REF!</definedName>
    <definedName name="Chin">#REF!</definedName>
    <definedName name="China">"#N/A"</definedName>
    <definedName name="CHINHSACH" localSheetId="0">#REF!</definedName>
    <definedName name="CHINHSACH" localSheetId="1">#REF!</definedName>
    <definedName name="CHINHSACH">#REF!</definedName>
    <definedName name="ChiPhiKhac" localSheetId="0">#REF!</definedName>
    <definedName name="ChiPhiKhac">#REF!</definedName>
    <definedName name="CHITIET642" localSheetId="0">#REF!</definedName>
    <definedName name="CHITIET642">#REF!</definedName>
    <definedName name="chitietbgiang2" localSheetId="0">{"'Sheet1'!$L$16"}</definedName>
    <definedName name="chitietbgiang2" localSheetId="1">{"'Sheet1'!$L$16"}</definedName>
    <definedName name="chitietbgiang2" localSheetId="7">{"'Sheet1'!$L$16"}</definedName>
    <definedName name="chitietbgiang2">{"'Sheet1'!$L$16"}</definedName>
    <definedName name="CHLICHSE">#REF!</definedName>
    <definedName name="CHN" localSheetId="0">#REF!</definedName>
    <definedName name="CHN">#REF!</definedName>
    <definedName name="chnc" localSheetId="0">#REF!</definedName>
    <definedName name="chnc">#REF!</definedName>
    <definedName name="chooseExportType" localSheetId="0">#REF!</definedName>
    <definedName name="chooseExportType">#REF!</definedName>
    <definedName name="christian" localSheetId="0">#REF!</definedName>
    <definedName name="christian">#REF!</definedName>
    <definedName name="CHSE" localSheetId="0">#REF!</definedName>
    <definedName name="CHSE">#REF!</definedName>
    <definedName name="CHSO4" localSheetId="0">#REF!</definedName>
    <definedName name="CHSO4">#REF!</definedName>
    <definedName name="Chu">#N/A</definedName>
    <definedName name="Chuc_vu" localSheetId="0">#REF!</definedName>
    <definedName name="Chuc_vu" localSheetId="1">#REF!</definedName>
    <definedName name="Chuc_vu">#REF!</definedName>
    <definedName name="chung">66</definedName>
    <definedName name="chuyen" localSheetId="0">{"'Sheet1'!$L$16"}</definedName>
    <definedName name="chuyen" localSheetId="1">{"'Sheet1'!$L$16"}</definedName>
    <definedName name="chuyen" localSheetId="7">{"'Sheet1'!$L$16"}</definedName>
    <definedName name="chuyen">{"'Sheet1'!$L$16"}</definedName>
    <definedName name="chvl" localSheetId="0">#REF!</definedName>
    <definedName name="chvl">#REF!</definedName>
    <definedName name="CICA_ORDER" localSheetId="0">#REF!</definedName>
    <definedName name="CICA_ORDER" localSheetId="1">#REF!</definedName>
    <definedName name="CICA_ORDER">#REF!</definedName>
    <definedName name="cicalengka" localSheetId="0">#REF!</definedName>
    <definedName name="cicalengka" localSheetId="1">#REF!</definedName>
    <definedName name="cicalengka">#REF!</definedName>
    <definedName name="CILEGON_2006" localSheetId="0">#REF!</definedName>
    <definedName name="CILEGON_2006" localSheetId="1">#REF!</definedName>
    <definedName name="CILEGON_2006">#REF!</definedName>
    <definedName name="cip">"$#REF!.#REF!#REF!"</definedName>
    <definedName name="cip_3">"$#REF!.#REF!#REF!"</definedName>
    <definedName name="CIQWBGuid">"31f98984-787e-48fc-adc8-ee1c3151ce60"</definedName>
    <definedName name="citidd" localSheetId="0">#REF!</definedName>
    <definedName name="citidd" localSheetId="1">#REF!</definedName>
    <definedName name="citidd">#REF!</definedName>
    <definedName name="Citizenship" localSheetId="0">#REF!</definedName>
    <definedName name="Citizenship" localSheetId="1">#REF!</definedName>
    <definedName name="Citizenship">#REF!</definedName>
    <definedName name="city" localSheetId="0">#REF!</definedName>
    <definedName name="city" localSheetId="1">#REF!</definedName>
    <definedName name="city">#REF!</definedName>
    <definedName name="city2" localSheetId="0">#REF!</definedName>
    <definedName name="city2" localSheetId="1">#REF!</definedName>
    <definedName name="city2">#REF!</definedName>
    <definedName name="city3" localSheetId="0">#REF!</definedName>
    <definedName name="city3" localSheetId="1">#REF!</definedName>
    <definedName name="city3">#REF!</definedName>
    <definedName name="CIVILITE" localSheetId="0">#REF!</definedName>
    <definedName name="CIVILITE" localSheetId="1">#REF!</definedName>
    <definedName name="CIVILITE">#REF!</definedName>
    <definedName name="cjb9e" localSheetId="0">{"'Sheet1'!$L$16"}</definedName>
    <definedName name="cjb9e" localSheetId="1">{"'Sheet1'!$L$16"}</definedName>
    <definedName name="cjb9e" localSheetId="7">{"'Sheet1'!$L$16"}</definedName>
    <definedName name="cjb9e">{"'Sheet1'!$L$16"}</definedName>
    <definedName name="cjhjkkfkl" localSheetId="0">{"'Sheet1'!$L$16"}</definedName>
    <definedName name="cjhjkkfkl" localSheetId="1">{"'Sheet1'!$L$16"}</definedName>
    <definedName name="cjhjkkfkl" localSheetId="7">{"'Sheet1'!$L$16"}</definedName>
    <definedName name="cjhjkkfkl">{"'Sheet1'!$L$16"}</definedName>
    <definedName name="cjv" localSheetId="0">#REF!</definedName>
    <definedName name="cjv" localSheetId="1">#REF!</definedName>
    <definedName name="cjv">#REF!</definedName>
    <definedName name="CK" localSheetId="0">#REF!</definedName>
    <definedName name="CK">#REF!</definedName>
    <definedName name="CK_BANK" localSheetId="0">#REF!</definedName>
    <definedName name="CK_BANK">#REF!</definedName>
    <definedName name="cknc" localSheetId="0">#REF!</definedName>
    <definedName name="cknc">#REF!</definedName>
    <definedName name="ckvl" localSheetId="0">#REF!</definedName>
    <definedName name="ckvl">#REF!</definedName>
    <definedName name="CL" localSheetId="0">#REF!</definedName>
    <definedName name="CL" localSheetId="1">#REF!</definedName>
    <definedName name="CL">#REF!</definedName>
    <definedName name="CL_12" localSheetId="0">#REF!</definedName>
    <definedName name="CL_12" localSheetId="1">#REF!</definedName>
    <definedName name="CL_12">#REF!</definedName>
    <definedName name="CL_17">NA()</definedName>
    <definedName name="CL_17_1">#N/A</definedName>
    <definedName name="CL_17_1_1">NA()</definedName>
    <definedName name="CL_17_1_6">NA()</definedName>
    <definedName name="CL_17_10">NA()</definedName>
    <definedName name="CL_17_12" localSheetId="0">#REF!</definedName>
    <definedName name="CL_17_12" localSheetId="1">#REF!</definedName>
    <definedName name="CL_17_12">#REF!</definedName>
    <definedName name="CL_17_17" localSheetId="0">#REF!</definedName>
    <definedName name="CL_17_17" localSheetId="1">#REF!</definedName>
    <definedName name="CL_17_17">#REF!</definedName>
    <definedName name="CL_17_17_10" localSheetId="0">#REF!</definedName>
    <definedName name="CL_17_17_10" localSheetId="1">#REF!</definedName>
    <definedName name="CL_17_17_10">#REF!</definedName>
    <definedName name="CL_17_17_2" localSheetId="0">#REF!</definedName>
    <definedName name="CL_17_17_2">#REF!</definedName>
    <definedName name="CL_17_17_4" localSheetId="0">#REF!</definedName>
    <definedName name="CL_17_17_4">#REF!</definedName>
    <definedName name="CL_17_17_6" localSheetId="0">#REF!</definedName>
    <definedName name="CL_17_17_6">#REF!</definedName>
    <definedName name="CL_17_17_7" localSheetId="0">#REF!</definedName>
    <definedName name="CL_17_17_7">#REF!</definedName>
    <definedName name="CL_17_17_8" localSheetId="0">#REF!</definedName>
    <definedName name="CL_17_17_8">#REF!</definedName>
    <definedName name="CL_17_17_9" localSheetId="0">#REF!</definedName>
    <definedName name="CL_17_17_9">#REF!</definedName>
    <definedName name="CL_17_2">NA()</definedName>
    <definedName name="CL_17_6">#N/A</definedName>
    <definedName name="CL_17_6_6">NA()</definedName>
    <definedName name="CL_17_7">#N/A</definedName>
    <definedName name="CL_17_7_6">NA()</definedName>
    <definedName name="CL_17_8">NA()</definedName>
    <definedName name="CL_18">#N/A</definedName>
    <definedName name="CL_18_12" localSheetId="0">#REF!</definedName>
    <definedName name="CL_18_12" localSheetId="1">#REF!</definedName>
    <definedName name="CL_18_12">#REF!</definedName>
    <definedName name="CL_18_17" localSheetId="0">#REF!</definedName>
    <definedName name="CL_18_17">#REF!</definedName>
    <definedName name="CL_18_17_10" localSheetId="0">#REF!</definedName>
    <definedName name="CL_18_17_10">#REF!</definedName>
    <definedName name="CL_18_17_2" localSheetId="0">#REF!</definedName>
    <definedName name="CL_18_17_2">#REF!</definedName>
    <definedName name="CL_18_17_4" localSheetId="0">#REF!</definedName>
    <definedName name="CL_18_17_4">#REF!</definedName>
    <definedName name="CL_18_17_6" localSheetId="0">#REF!</definedName>
    <definedName name="CL_18_17_6">#REF!</definedName>
    <definedName name="CL_18_17_7" localSheetId="0">#REF!</definedName>
    <definedName name="CL_18_17_7">#REF!</definedName>
    <definedName name="CL_18_17_8" localSheetId="0">#REF!</definedName>
    <definedName name="CL_18_17_8">#REF!</definedName>
    <definedName name="CL_18_17_9" localSheetId="0">#REF!</definedName>
    <definedName name="CL_18_17_9">#REF!</definedName>
    <definedName name="CL_18_4">NA()</definedName>
    <definedName name="CL_18_6">#N/A</definedName>
    <definedName name="CL_18_6_6">NA()</definedName>
    <definedName name="CL_18_7">#N/A</definedName>
    <definedName name="CL_18_7_6">NA()</definedName>
    <definedName name="CL_18_8">NA()</definedName>
    <definedName name="CL_19">#N/A</definedName>
    <definedName name="CL_19_12" localSheetId="0">#REF!</definedName>
    <definedName name="CL_19_12" localSheetId="1">#REF!</definedName>
    <definedName name="CL_19_12">#REF!</definedName>
    <definedName name="CL_19_17" localSheetId="0">#REF!</definedName>
    <definedName name="CL_19_17">#REF!</definedName>
    <definedName name="CL_19_17_10" localSheetId="0">#REF!</definedName>
    <definedName name="CL_19_17_10">#REF!</definedName>
    <definedName name="CL_19_17_2" localSheetId="0">#REF!</definedName>
    <definedName name="CL_19_17_2">#REF!</definedName>
    <definedName name="CL_19_17_4" localSheetId="0">#REF!</definedName>
    <definedName name="CL_19_17_4">#REF!</definedName>
    <definedName name="CL_19_17_6" localSheetId="0">#REF!</definedName>
    <definedName name="CL_19_17_6">#REF!</definedName>
    <definedName name="CL_19_17_7" localSheetId="0">#REF!</definedName>
    <definedName name="CL_19_17_7">#REF!</definedName>
    <definedName name="CL_19_17_8" localSheetId="0">#REF!</definedName>
    <definedName name="CL_19_17_8">#REF!</definedName>
    <definedName name="CL_19_17_9" localSheetId="0">#REF!</definedName>
    <definedName name="CL_19_17_9">#REF!</definedName>
    <definedName name="CL_19_4">NA()</definedName>
    <definedName name="CL_19_6">#N/A</definedName>
    <definedName name="CL_19_6_6">NA()</definedName>
    <definedName name="CL_19_7">#N/A</definedName>
    <definedName name="CL_19_7_6">NA()</definedName>
    <definedName name="CL_19_8">NA()</definedName>
    <definedName name="CL_20">#N/A</definedName>
    <definedName name="CL_20_12" localSheetId="0">#REF!</definedName>
    <definedName name="CL_20_12" localSheetId="1">#REF!</definedName>
    <definedName name="CL_20_12">#REF!</definedName>
    <definedName name="CL_20_17" localSheetId="0">#REF!</definedName>
    <definedName name="CL_20_17">#REF!</definedName>
    <definedName name="CL_20_17_10" localSheetId="0">#REF!</definedName>
    <definedName name="CL_20_17_10">#REF!</definedName>
    <definedName name="CL_20_17_2" localSheetId="0">#REF!</definedName>
    <definedName name="CL_20_17_2">#REF!</definedName>
    <definedName name="CL_20_17_4" localSheetId="0">#REF!</definedName>
    <definedName name="CL_20_17_4">#REF!</definedName>
    <definedName name="CL_20_17_6" localSheetId="0">#REF!</definedName>
    <definedName name="CL_20_17_6">#REF!</definedName>
    <definedName name="CL_20_17_7" localSheetId="0">#REF!</definedName>
    <definedName name="CL_20_17_7">#REF!</definedName>
    <definedName name="CL_20_17_8" localSheetId="0">#REF!</definedName>
    <definedName name="CL_20_17_8">#REF!</definedName>
    <definedName name="CL_20_17_9" localSheetId="0">#REF!</definedName>
    <definedName name="CL_20_17_9">#REF!</definedName>
    <definedName name="CL_20_4">NA()</definedName>
    <definedName name="CL_20_6">#N/A</definedName>
    <definedName name="CL_20_6_6">NA()</definedName>
    <definedName name="CL_20_7">#N/A</definedName>
    <definedName name="CL_20_7_6">NA()</definedName>
    <definedName name="CL_20_8">NA()</definedName>
    <definedName name="CL_21">#N/A</definedName>
    <definedName name="CL_21_12" localSheetId="0">#REF!</definedName>
    <definedName name="CL_21_12" localSheetId="1">#REF!</definedName>
    <definedName name="CL_21_12">#REF!</definedName>
    <definedName name="CL_21_17" localSheetId="0">#REF!</definedName>
    <definedName name="CL_21_17">#REF!</definedName>
    <definedName name="CL_21_17_10" localSheetId="0">#REF!</definedName>
    <definedName name="CL_21_17_10">#REF!</definedName>
    <definedName name="CL_21_17_2" localSheetId="0">#REF!</definedName>
    <definedName name="CL_21_17_2">#REF!</definedName>
    <definedName name="CL_21_17_4" localSheetId="0">#REF!</definedName>
    <definedName name="CL_21_17_4">#REF!</definedName>
    <definedName name="CL_21_17_6" localSheetId="0">#REF!</definedName>
    <definedName name="CL_21_17_6">#REF!</definedName>
    <definedName name="CL_21_17_7" localSheetId="0">#REF!</definedName>
    <definedName name="CL_21_17_7">#REF!</definedName>
    <definedName name="CL_21_17_8" localSheetId="0">#REF!</definedName>
    <definedName name="CL_21_17_8">#REF!</definedName>
    <definedName name="CL_21_17_9" localSheetId="0">#REF!</definedName>
    <definedName name="CL_21_17_9">#REF!</definedName>
    <definedName name="CL_21_4">NA()</definedName>
    <definedName name="CL_21_6">#N/A</definedName>
    <definedName name="CL_21_6_6">NA()</definedName>
    <definedName name="CL_21_7">#N/A</definedName>
    <definedName name="CL_21_7_6">NA()</definedName>
    <definedName name="CL_21_8">NA()</definedName>
    <definedName name="CL_3" localSheetId="0">#REF!</definedName>
    <definedName name="CL_3" localSheetId="1">#REF!</definedName>
    <definedName name="CL_3">#REF!</definedName>
    <definedName name="CL_4">NA()</definedName>
    <definedName name="CL_6">#N/A</definedName>
    <definedName name="CL_6_6">NA()</definedName>
    <definedName name="CL_7">#N/A</definedName>
    <definedName name="CL_7_6">NA()</definedName>
    <definedName name="CL_8">NA()</definedName>
    <definedName name="CL_8_10" localSheetId="0">#REF!</definedName>
    <definedName name="CL_8_10" localSheetId="1">#REF!</definedName>
    <definedName name="CL_8_10">#REF!</definedName>
    <definedName name="CL_9" localSheetId="0">#REF!</definedName>
    <definedName name="CL_9">#REF!</definedName>
    <definedName name="clapma" localSheetId="0" hidden="1">#REF!</definedName>
    <definedName name="clapma" localSheetId="1" hidden="1">#REF!</definedName>
    <definedName name="clapma" hidden="1">#REF!</definedName>
    <definedName name="class" localSheetId="0">#REF!</definedName>
    <definedName name="class">#REF!</definedName>
    <definedName name="CLEAR1" localSheetId="0">#REF!,#REF!,#REF!,#REF!,#REF!,#REF!,#REF!,#REF!,#REF!,#REF!</definedName>
    <definedName name="CLEAR1" localSheetId="1">#REF!,#REF!,#REF!,#REF!,#REF!,#REF!,#REF!,#REF!,#REF!,#REF!</definedName>
    <definedName name="CLEAR1">#REF!,#REF!,#REF!,#REF!,#REF!,#REF!,#REF!,#REF!,#REF!,#REF!</definedName>
    <definedName name="CLEAR2" localSheetId="0">#REF!,#REF!,#REF!,#REF!,#REF!,#REF!,#REF!,#REF!,#REF!,#REF!</definedName>
    <definedName name="CLEAR2" localSheetId="1">#REF!,#REF!,#REF!,#REF!,#REF!,#REF!,#REF!,#REF!,#REF!,#REF!</definedName>
    <definedName name="CLEAR2">#REF!,#REF!,#REF!,#REF!,#REF!,#REF!,#REF!,#REF!,#REF!,#REF!</definedName>
    <definedName name="CLEAR3" localSheetId="0">#REF!,#REF!,#REF!,#REF!,#REF!,#REF!,#REF!,#REF!,#REF!,#REF!,#REF!</definedName>
    <definedName name="CLEAR3" localSheetId="1">#REF!,#REF!,#REF!,#REF!,#REF!,#REF!,#REF!,#REF!,#REF!,#REF!,#REF!</definedName>
    <definedName name="CLEAR3">#REF!,#REF!,#REF!,#REF!,#REF!,#REF!,#REF!,#REF!,#REF!,#REF!,#REF!</definedName>
    <definedName name="CLEAR4" localSheetId="0">#REF!,#REF!,#REF!,#REF!,#REF!,#REF!,#REF!,#REF!,#REF!,#REF!</definedName>
    <definedName name="CLEAR4" localSheetId="1">#REF!,#REF!,#REF!,#REF!,#REF!,#REF!,#REF!,#REF!,#REF!,#REF!</definedName>
    <definedName name="CLEAR4">#REF!,#REF!,#REF!,#REF!,#REF!,#REF!,#REF!,#REF!,#REF!,#REF!</definedName>
    <definedName name="CLEAR5" localSheetId="0">#REF!,#REF!,#REF!,#REF!,#REF!,#REF!,#REF!,#REF!,#REF!,#REF!</definedName>
    <definedName name="CLEAR5" localSheetId="1">#REF!,#REF!,#REF!,#REF!,#REF!,#REF!,#REF!,#REF!,#REF!,#REF!</definedName>
    <definedName name="CLEAR5">#REF!,#REF!,#REF!,#REF!,#REF!,#REF!,#REF!,#REF!,#REF!,#REF!</definedName>
    <definedName name="CLEAR6" localSheetId="0">#REF!,#REF!,#REF!,#REF!,#REF!,#REF!,#REF!,#REF!</definedName>
    <definedName name="CLEAR6" localSheetId="1">#REF!,#REF!,#REF!,#REF!,#REF!,#REF!,#REF!,#REF!</definedName>
    <definedName name="CLEAR6">#REF!,#REF!,#REF!,#REF!,#REF!,#REF!,#REF!,#REF!</definedName>
    <definedName name="CLEAR7" localSheetId="0">#REF!,#REF!,#REF!,#REF!,#REF!,#REF!,#REF!,#REF!,#REF!</definedName>
    <definedName name="CLEAR7" localSheetId="1">#REF!,#REF!,#REF!,#REF!,#REF!,#REF!,#REF!,#REF!,#REF!</definedName>
    <definedName name="CLEAR7">#REF!,#REF!,#REF!,#REF!,#REF!,#REF!,#REF!,#REF!,#REF!</definedName>
    <definedName name="CLEAR8" localSheetId="0">#REF!,#REF!,#REF!,#REF!,#REF!,#REF!,#REF!,#REF!,#REF!</definedName>
    <definedName name="CLEAR8" localSheetId="1">#REF!,#REF!,#REF!,#REF!,#REF!,#REF!,#REF!,#REF!,#REF!</definedName>
    <definedName name="CLEAR8">#REF!,#REF!,#REF!,#REF!,#REF!,#REF!,#REF!,#REF!,#REF!</definedName>
    <definedName name="Clerical" localSheetId="0">#REF!</definedName>
    <definedName name="Clerical" localSheetId="1">#REF!</definedName>
    <definedName name="Clerical">#REF!</definedName>
    <definedName name="CLIENT" localSheetId="0">#REF!</definedName>
    <definedName name="CLIENT">#REF!</definedName>
    <definedName name="clients" localSheetId="0">#REF!</definedName>
    <definedName name="clients">#REF!</definedName>
    <definedName name="clients_3">"$#REF!.#REF!#REF!"</definedName>
    <definedName name="CLIMA" localSheetId="0">#REF!</definedName>
    <definedName name="CLIMA" localSheetId="1">#REF!</definedName>
    <definedName name="CLIMA">#REF!</definedName>
    <definedName name="CLIMABELAS" localSheetId="0">#REF!</definedName>
    <definedName name="CLIMABELAS">#REF!</definedName>
    <definedName name="CLIMABELASN" localSheetId="0">#REF!</definedName>
    <definedName name="CLIMABELASN">#REF!</definedName>
    <definedName name="CLIMAN" localSheetId="0">#REF!</definedName>
    <definedName name="CLIMAN">#REF!</definedName>
    <definedName name="CLIMAPULUH" localSheetId="0">#REF!</definedName>
    <definedName name="CLIMAPULUH">#REF!</definedName>
    <definedName name="CLIMAPULUHDUA" localSheetId="0">#REF!</definedName>
    <definedName name="CLIMAPULUHDUA">#REF!</definedName>
    <definedName name="CLIMAPULUHDUAN" localSheetId="0">#REF!</definedName>
    <definedName name="CLIMAPULUHDUAN">#REF!</definedName>
    <definedName name="CLIMAPULUHEMPAT" localSheetId="0">#REF!</definedName>
    <definedName name="CLIMAPULUHEMPAT">#REF!</definedName>
    <definedName name="CLIMAPULUHEMPATN" localSheetId="0">#REF!</definedName>
    <definedName name="CLIMAPULUHEMPATN">#REF!</definedName>
    <definedName name="CLIMAPULUHN" localSheetId="0">#REF!</definedName>
    <definedName name="CLIMAPULUHN">#REF!</definedName>
    <definedName name="CLIMAPULUHSATU" localSheetId="0">#REF!</definedName>
    <definedName name="CLIMAPULUHSATU">#REF!</definedName>
    <definedName name="CLIMAPULUHSATUN" localSheetId="0">#REF!</definedName>
    <definedName name="CLIMAPULUHSATUN">#REF!</definedName>
    <definedName name="CLIMAPULUHTIGA" localSheetId="0">#REF!</definedName>
    <definedName name="CLIMAPULUHTIGA">#REF!</definedName>
    <definedName name="CLIMAPULUHTIGAN" localSheetId="0">#REF!</definedName>
    <definedName name="CLIMAPULUHTIGAN">#REF!</definedName>
    <definedName name="CLO" localSheetId="0">#REF!</definedName>
    <definedName name="CLO">#REF!</definedName>
    <definedName name="closing" localSheetId="0">#REF!</definedName>
    <definedName name="closing">#REF!</definedName>
    <definedName name="CLTMP" localSheetId="0">#REF!</definedName>
    <definedName name="CLTMP">#REF!</definedName>
    <definedName name="Club" localSheetId="0">#REF!</definedName>
    <definedName name="Club">#REF!</definedName>
    <definedName name="CLUSTER" localSheetId="0">#REF!</definedName>
    <definedName name="CLUSTER" localSheetId="1">#REF!</definedName>
    <definedName name="CLUSTER">#REF!</definedName>
    <definedName name="CLVC" localSheetId="0">#REF!</definedName>
    <definedName name="CLVC">#REF!</definedName>
    <definedName name="clvc1" localSheetId="0">#REF!</definedName>
    <definedName name="clvc1">#REF!</definedName>
    <definedName name="CLVC3">0.1</definedName>
    <definedName name="CLVCTB">#REF!</definedName>
    <definedName name="CLVL" localSheetId="0">#REF!</definedName>
    <definedName name="CLVL" localSheetId="1">#REF!</definedName>
    <definedName name="CLVL">#REF!</definedName>
    <definedName name="CM" localSheetId="0">#REF!</definedName>
    <definedName name="CM" localSheetId="1">#REF!</definedName>
    <definedName name="CM">#REF!</definedName>
    <definedName name="CM_" localSheetId="0">#REF!</definedName>
    <definedName name="CM_" localSheetId="1">#REF!</definedName>
    <definedName name="CM_">#REF!</definedName>
    <definedName name="CMNP" localSheetId="0">#REF!</definedName>
    <definedName name="CMNP" localSheetId="1">#REF!</definedName>
    <definedName name="CMNP">#REF!</definedName>
    <definedName name="CMNPN" localSheetId="0">#REF!</definedName>
    <definedName name="CMNPN">#REF!</definedName>
    <definedName name="CN3p" localSheetId="0">#REF!</definedName>
    <definedName name="CN3p">#REF!</definedName>
    <definedName name="Co" localSheetId="0">#REF!</definedName>
    <definedName name="Co">#REF!</definedName>
    <definedName name="CỐ" localSheetId="0">#REF!</definedName>
    <definedName name="CỐ">#REF!</definedName>
    <definedName name="co_name" localSheetId="0">#REF!</definedName>
    <definedName name="co_name">#REF!</definedName>
    <definedName name="Co_PL_Delivery_Exp">"#N/A"</definedName>
    <definedName name="Co_PL_Delivery_Inc">"#N/A"</definedName>
    <definedName name="Co_PL_Fcst_Delivery_Exp">"#N/A"</definedName>
    <definedName name="Co_PL_Fcst_Delivery_Inc">"#N/A"</definedName>
    <definedName name="Co_PL_Fcst_Fran_Fee">"#N/A"</definedName>
    <definedName name="Co_PL_Fcst_Fran_Fee_Rec">"#N/A"</definedName>
    <definedName name="Co_PL_Fran_Fee">"#N/A"</definedName>
    <definedName name="Co_PL_Fran_Fee_Rec">"#N/A"</definedName>
    <definedName name="CO_PL_R_Del_Exp">"#N/A"</definedName>
    <definedName name="CO_PL_R_Del_Inc">"#N/A"</definedName>
    <definedName name="CO_PL_R_Fran_Area">"#N/A"</definedName>
    <definedName name="CO_PL_R_Fran_GP">"#N/A"</definedName>
    <definedName name="CO_PL_R_Fran_Rec">"#N/A"</definedName>
    <definedName name="CO2_Tanks">#REF!</definedName>
    <definedName name="coa" localSheetId="0">#REF!</definedName>
    <definedName name="coa" localSheetId="1">#REF!</definedName>
    <definedName name="coa">#REF!</definedName>
    <definedName name="COA_NAME" localSheetId="0">#REF!</definedName>
    <definedName name="COA_NAME">#REF!</definedName>
    <definedName name="COAT" localSheetId="0">#REF!</definedName>
    <definedName name="COAT">#REF!</definedName>
    <definedName name="COBA" localSheetId="0">#REF!</definedName>
    <definedName name="COBA">#REF!</definedName>
    <definedName name="COBA_3" localSheetId="0">#REF!</definedName>
    <definedName name="COBA_3">#REF!</definedName>
    <definedName name="COBA_4" localSheetId="0">#REF!</definedName>
    <definedName name="COBA_4">#REF!</definedName>
    <definedName name="COBA_64" localSheetId="0">#REF!</definedName>
    <definedName name="COBA_64">#REF!</definedName>
    <definedName name="COBA_65" localSheetId="0">#REF!</definedName>
    <definedName name="COBA_65">#REF!</definedName>
    <definedName name="COBSDC" localSheetId="0">#REF!</definedName>
    <definedName name="COBSDC">#REF!</definedName>
    <definedName name="coc" localSheetId="0">#REF!</definedName>
    <definedName name="coc">#REF!</definedName>
    <definedName name="cocbtct" localSheetId="0">#REF!</definedName>
    <definedName name="cocbtct">#REF!</definedName>
    <definedName name="Coco" localSheetId="0">#REF!</definedName>
    <definedName name="Coco">#REF!</definedName>
    <definedName name="cocon" localSheetId="0" hidden="1">{#N/A,#N/A,TRUE,"BT M200 da 10x20"}</definedName>
    <definedName name="cocon" localSheetId="1" hidden="1">{#N/A,#N/A,TRUE,"BT M200 da 10x20"}</definedName>
    <definedName name="cocon" localSheetId="7" hidden="1">{#N/A,#N/A,TRUE,"BT M200 da 10x20"}</definedName>
    <definedName name="cocon" hidden="1">{#N/A,#N/A,TRUE,"BT M200 da 10x20"}</definedName>
    <definedName name="cocot">#REF!</definedName>
    <definedName name="cocott" localSheetId="0">#REF!</definedName>
    <definedName name="cocott" localSheetId="1">#REF!</definedName>
    <definedName name="cocott">#REF!</definedName>
    <definedName name="Code">#N/A</definedName>
    <definedName name="Code_ĐH" localSheetId="0">#REF!</definedName>
    <definedName name="Code_ĐH" localSheetId="1">#REF!</definedName>
    <definedName name="Code_ĐH">#REF!</definedName>
    <definedName name="code_mtr" localSheetId="0" hidden="1">#REF!</definedName>
    <definedName name="code_mtr" hidden="1">#REF!</definedName>
    <definedName name="code02" localSheetId="0">#REF!</definedName>
    <definedName name="code02">#REF!</definedName>
    <definedName name="CODE1" localSheetId="0">#REF!</definedName>
    <definedName name="CODE1">#REF!</definedName>
    <definedName name="code2" localSheetId="0">#REF!</definedName>
    <definedName name="code2">#REF!</definedName>
    <definedName name="CODE3" localSheetId="0">#REF!</definedName>
    <definedName name="CODE3">#REF!</definedName>
    <definedName name="codebudget" localSheetId="0">#REF!</definedName>
    <definedName name="codebudget">#REF!</definedName>
    <definedName name="coft" localSheetId="0">#REF!</definedName>
    <definedName name="coft" localSheetId="1">#REF!</definedName>
    <definedName name="coft">#REF!</definedName>
    <definedName name="COGM" localSheetId="0">#REF!</definedName>
    <definedName name="COGM" localSheetId="1">#REF!</definedName>
    <definedName name="COGM">#REF!</definedName>
    <definedName name="COGMApr" localSheetId="0">#REF!</definedName>
    <definedName name="COGMApr" localSheetId="1">#REF!</definedName>
    <definedName name="COGMApr">#REF!</definedName>
    <definedName name="COGMAug" localSheetId="0">#REF!</definedName>
    <definedName name="COGMAug" localSheetId="1">#REF!</definedName>
    <definedName name="COGMAug">#REF!</definedName>
    <definedName name="COGMDec" localSheetId="0">#REF!</definedName>
    <definedName name="COGMDec" localSheetId="1">#REF!</definedName>
    <definedName name="COGMDec">#REF!</definedName>
    <definedName name="COGMFeb" localSheetId="0">#REF!</definedName>
    <definedName name="COGMFeb" localSheetId="1">#REF!</definedName>
    <definedName name="COGMFeb">#REF!</definedName>
    <definedName name="COGMJan" localSheetId="0">#REF!</definedName>
    <definedName name="COGMJan" localSheetId="1">#REF!</definedName>
    <definedName name="COGMJan">#REF!</definedName>
    <definedName name="COGMJul" localSheetId="0">#REF!</definedName>
    <definedName name="COGMJul" localSheetId="1">#REF!</definedName>
    <definedName name="COGMJul">#REF!</definedName>
    <definedName name="COGMJun" localSheetId="0">#REF!</definedName>
    <definedName name="COGMJun" localSheetId="1">#REF!</definedName>
    <definedName name="COGMJun">#REF!</definedName>
    <definedName name="COGMMar" localSheetId="0">#REF!</definedName>
    <definedName name="COGMMar" localSheetId="1">#REF!</definedName>
    <definedName name="COGMMar">#REF!</definedName>
    <definedName name="COGMMay" localSheetId="0">#REF!</definedName>
    <definedName name="COGMMay" localSheetId="1">#REF!</definedName>
    <definedName name="COGMMay">#REF!</definedName>
    <definedName name="COGMNov" localSheetId="0">#REF!</definedName>
    <definedName name="COGMNov" localSheetId="1">#REF!</definedName>
    <definedName name="COGMNov">#REF!</definedName>
    <definedName name="COGMOct" localSheetId="0">#REF!</definedName>
    <definedName name="COGMOct" localSheetId="1">#REF!</definedName>
    <definedName name="COGMOct">#REF!</definedName>
    <definedName name="COGMSep" localSheetId="0">#REF!</definedName>
    <definedName name="COGMSep" localSheetId="1">#REF!</definedName>
    <definedName name="COGMSep">#REF!</definedName>
    <definedName name="COGS" localSheetId="0">#REF!</definedName>
    <definedName name="COGS" localSheetId="1">#REF!</definedName>
    <definedName name="COGS">#REF!</definedName>
    <definedName name="COGS_3">"$#REF!.#REF!#REF!"</definedName>
    <definedName name="Cöï_ly_vaän_chuyeãn">#REF!</definedName>
    <definedName name="CÖÏ_LY_VAÄN_CHUYEÅN" localSheetId="0">#REF!</definedName>
    <definedName name="CÖÏ_LY_VAÄN_CHUYEÅN" localSheetId="1">#REF!</definedName>
    <definedName name="CÖÏ_LY_VAÄN_CHUYEÅN">#REF!</definedName>
    <definedName name="color" localSheetId="0">{#N/A,#N/A,FALSE,"m66";#N/A,#N/A,FALSE,"m66"}</definedName>
    <definedName name="color" localSheetId="1">{#N/A,#N/A,FALSE,"m66";#N/A,#N/A,FALSE,"m66"}</definedName>
    <definedName name="color" localSheetId="7">{#N/A,#N/A,FALSE,"m66";#N/A,#N/A,FALSE,"m66"}</definedName>
    <definedName name="color">{#N/A,#N/A,FALSE,"m66";#N/A,#N/A,FALSE,"m66"}</definedName>
    <definedName name="Columns">#REF!</definedName>
    <definedName name="COM_RP" localSheetId="0">#REF!</definedName>
    <definedName name="COM_RP" localSheetId="1">#REF!</definedName>
    <definedName name="COM_RP">#REF!</definedName>
    <definedName name="COM_USD" localSheetId="0">#REF!</definedName>
    <definedName name="COM_USD">#REF!</definedName>
    <definedName name="COMBINE">#N/A</definedName>
    <definedName name="COMMENT" localSheetId="0">#REF!</definedName>
    <definedName name="COMMENT" localSheetId="1">#REF!</definedName>
    <definedName name="COMMENT">#REF!</definedName>
    <definedName name="CommercialGFA" localSheetId="0">#REF!</definedName>
    <definedName name="CommercialGFA">#REF!</definedName>
    <definedName name="COMMON" localSheetId="0">#REF!</definedName>
    <definedName name="COMMON">#REF!</definedName>
    <definedName name="communi20720">"$#REF!.#REF!#REF!"</definedName>
    <definedName name="communi20720_3">"$#REF!.#REF!#REF!"</definedName>
    <definedName name="comong">#REF!</definedName>
    <definedName name="Comp" localSheetId="0">#REF!</definedName>
    <definedName name="Comp" localSheetId="1">#REF!</definedName>
    <definedName name="Comp">#REF!</definedName>
    <definedName name="Company" localSheetId="0">#REF!</definedName>
    <definedName name="Company">#REF!</definedName>
    <definedName name="Company_2">NA()</definedName>
    <definedName name="Company_6">#N/A</definedName>
    <definedName name="Company_Name" localSheetId="0">#REF!</definedName>
    <definedName name="Company_Name" localSheetId="1">#REF!</definedName>
    <definedName name="Company_Name">#REF!</definedName>
    <definedName name="companyofficer">"'file:///C:/Documents%20and%20Settings/PC_KOBSBY_003/Local%20Settings/Temporary%20Internet%20Files/Content.IE5/WZ67UD2L/DATA/BSC%202011/SHARED/Clients/I-L/KEBD/Quarter%202002/Q4-2002-c.xls'#$GeneralInfo.$X$42"</definedName>
    <definedName name="companyofficer_3">"'file:///C:/Documents%20and%20Settings/PC_KOBSBY_003/Local%20Settings/Temporary%20Internet%20Files/Content.IE5/WZ67UD2L/DATA/BSC%202011/SHARED/Clients/I-L/KEBD/Quarter%202002/Q4-2002-c.xls'#$GeneralInfo.$X$42"</definedName>
    <definedName name="Comparison">#N/A</definedName>
    <definedName name="comput" localSheetId="0">#REF!</definedName>
    <definedName name="comput" localSheetId="1">#REF!</definedName>
    <definedName name="comput">#REF!</definedName>
    <definedName name="computer">"'file:///C:/Documents%20and%20Settings/PC_KOBSBY_003/Local%20Settings/Temporary%20Internet%20Files/Content.IE5/WZ67UD2L/DATA/BSC%202011/SHARED/Clients/I-L/KEBD/Quarter%202002/Q4-2002-c.xls'#$GeneralInfo.$J$19"</definedName>
    <definedName name="computer_3">"'file:///C:/Documents%20and%20Settings/PC_KOBSBY_003/Local%20Settings/Temporary%20Internet%20Files/Content.IE5/WZ67UD2L/DATA/BSC%202011/SHARED/Clients/I-L/KEBD/Quarter%202002/Q4-2002-c.xls'#$GeneralInfo.$J$19"</definedName>
    <definedName name="COMR" localSheetId="0">#REF!</definedName>
    <definedName name="COMR" localSheetId="1">#REF!</definedName>
    <definedName name="COMR">#REF!</definedName>
    <definedName name="CON_EQP_COS" localSheetId="0">#REF!</definedName>
    <definedName name="CON_EQP_COS">#REF!</definedName>
    <definedName name="CON_EQP_COST" localSheetId="0">#REF!</definedName>
    <definedName name="CON_EQP_COST">#REF!</definedName>
    <definedName name="conco" localSheetId="0" hidden="1">{#N/A,#N/A,TRUE,"BT M200 da 10x20"}</definedName>
    <definedName name="conco" localSheetId="1" hidden="1">{#N/A,#N/A,TRUE,"BT M200 da 10x20"}</definedName>
    <definedName name="conco" localSheetId="7" hidden="1">{#N/A,#N/A,TRUE,"BT M200 da 10x20"}</definedName>
    <definedName name="conco" hidden="1">{#N/A,#N/A,TRUE,"BT M200 da 10x20"}</definedName>
    <definedName name="CONG" localSheetId="0">#REF!</definedName>
    <definedName name="CONG" localSheetId="1">#REF!</definedName>
    <definedName name="CONG">#REF!</definedName>
    <definedName name="cong_bq" localSheetId="0">#REF!</definedName>
    <definedName name="cong_bq">#REF!</definedName>
    <definedName name="cong_bv" localSheetId="0">#REF!</definedName>
    <definedName name="cong_bv">#REF!</definedName>
    <definedName name="cong_ck" localSheetId="0">#REF!</definedName>
    <definedName name="cong_ck">#REF!</definedName>
    <definedName name="cong_d1" localSheetId="0">#REF!</definedName>
    <definedName name="cong_d1">#REF!</definedName>
    <definedName name="cong_d2" localSheetId="0">#REF!</definedName>
    <definedName name="cong_d2">#REF!</definedName>
    <definedName name="cong_d3" localSheetId="0">#REF!</definedName>
    <definedName name="cong_d3">#REF!</definedName>
    <definedName name="cong_dl" localSheetId="0">#REF!</definedName>
    <definedName name="cong_dl">#REF!</definedName>
    <definedName name="Cong_HM_DTCT" localSheetId="0">#REF!</definedName>
    <definedName name="Cong_HM_DTCT" localSheetId="1">#REF!</definedName>
    <definedName name="Cong_HM_DTCT">#REF!</definedName>
    <definedName name="cong_kcs" localSheetId="0">#REF!</definedName>
    <definedName name="cong_kcs">#REF!</definedName>
    <definedName name="Cong_M_DTCT" localSheetId="0">#REF!</definedName>
    <definedName name="Cong_M_DTCT">#REF!</definedName>
    <definedName name="cong_nb" localSheetId="0">#REF!</definedName>
    <definedName name="cong_nb">#REF!</definedName>
    <definedName name="Cong_NC_DTCT" localSheetId="0">#REF!</definedName>
    <definedName name="Cong_NC_DTCT">#REF!</definedName>
    <definedName name="cong_ngio" localSheetId="0">#REF!</definedName>
    <definedName name="cong_ngio">#REF!</definedName>
    <definedName name="cong_nv" localSheetId="0">#REF!</definedName>
    <definedName name="cong_nv">#REF!</definedName>
    <definedName name="cong_t3" localSheetId="0">#REF!</definedName>
    <definedName name="cong_t3">#REF!</definedName>
    <definedName name="cong_t4" localSheetId="0">#REF!</definedName>
    <definedName name="cong_t4">#REF!</definedName>
    <definedName name="cong_t5" localSheetId="0">#REF!</definedName>
    <definedName name="cong_t5">#REF!</definedName>
    <definedName name="cong_t6" localSheetId="0">#REF!</definedName>
    <definedName name="cong_t6">#REF!</definedName>
    <definedName name="cong_tac_khac" localSheetId="0">#REF!</definedName>
    <definedName name="cong_tac_khac">#REF!</definedName>
    <definedName name="Cong_tac_xay_da" localSheetId="0">#REF!</definedName>
    <definedName name="Cong_tac_xay_da">#REF!</definedName>
    <definedName name="cong_tc" localSheetId="0">#REF!</definedName>
    <definedName name="cong_tc">#REF!</definedName>
    <definedName name="cong_tm" localSheetId="0">#REF!</definedName>
    <definedName name="cong_tm">#REF!</definedName>
    <definedName name="Cong_VL_DTCT" localSheetId="0">#REF!</definedName>
    <definedName name="Cong_VL_DTCT">#REF!</definedName>
    <definedName name="cong_vs" localSheetId="0">#REF!</definedName>
    <definedName name="cong_vs">#REF!</definedName>
    <definedName name="cong_xh" localSheetId="0">#REF!</definedName>
    <definedName name="cong_xh">#REF!</definedName>
    <definedName name="cong1x15" localSheetId="0">#REF!</definedName>
    <definedName name="cong1x15">#REF!</definedName>
    <definedName name="CONG3" localSheetId="0">#REF!</definedName>
    <definedName name="CONG3">#REF!</definedName>
    <definedName name="congbengam" localSheetId="0">#REF!</definedName>
    <definedName name="congbengam">#REF!</definedName>
    <definedName name="congbenuoc" localSheetId="0">#REF!</definedName>
    <definedName name="congbenuoc">#REF!</definedName>
    <definedName name="congcoc" localSheetId="0">#REF!</definedName>
    <definedName name="congcoc">#REF!</definedName>
    <definedName name="congcocot" localSheetId="0">#REF!</definedName>
    <definedName name="congcocot">#REF!</definedName>
    <definedName name="congcocott" localSheetId="0">#REF!</definedName>
    <definedName name="congcocott">#REF!</definedName>
    <definedName name="congcomong" localSheetId="0">#REF!</definedName>
    <definedName name="congcomong">#REF!</definedName>
    <definedName name="congcottron" localSheetId="0">#REF!</definedName>
    <definedName name="congcottron">#REF!</definedName>
    <definedName name="congcotvuong" localSheetId="0">#REF!</definedName>
    <definedName name="congcotvuong">#REF!</definedName>
    <definedName name="congdam" localSheetId="0">#REF!</definedName>
    <definedName name="congdam">#REF!</definedName>
    <definedName name="congdan1" localSheetId="0">#REF!</definedName>
    <definedName name="congdan1">#REF!</definedName>
    <definedName name="congdan2" localSheetId="0">#REF!</definedName>
    <definedName name="congdan2">#REF!</definedName>
    <definedName name="congdandusan" localSheetId="0">#REF!</definedName>
    <definedName name="congdandusan">#REF!</definedName>
    <definedName name="conglanhto" localSheetId="0">#REF!</definedName>
    <definedName name="conglanhto">#REF!</definedName>
    <definedName name="congmong" localSheetId="0">#REF!</definedName>
    <definedName name="congmong">#REF!</definedName>
    <definedName name="congmongbang" localSheetId="0">#REF!</definedName>
    <definedName name="congmongbang">#REF!</definedName>
    <definedName name="congmongdon" localSheetId="0">#REF!</definedName>
    <definedName name="congmongdon">#REF!</definedName>
    <definedName name="congno" localSheetId="0">#REF!</definedName>
    <definedName name="congno">#REF!</definedName>
    <definedName name="CONGPA1" localSheetId="0">{"'Sheet1'!$L$16"}</definedName>
    <definedName name="CONGPA1" localSheetId="1">{"'Sheet1'!$L$16"}</definedName>
    <definedName name="CONGPA1" localSheetId="7">{"'Sheet1'!$L$16"}</definedName>
    <definedName name="CONGPA1">{"'Sheet1'!$L$16"}</definedName>
    <definedName name="congpanen">#REF!</definedName>
    <definedName name="congsan" localSheetId="0">#REF!</definedName>
    <definedName name="congsan">#REF!</definedName>
    <definedName name="congthang" localSheetId="0">#REF!</definedName>
    <definedName name="congthang">#REF!</definedName>
    <definedName name="CONGTY" localSheetId="0">#REF!</definedName>
    <definedName name="CONGTY">#REF!</definedName>
    <definedName name="Congviec" localSheetId="0">#REF!</definedName>
    <definedName name="Congviec">#REF!</definedName>
    <definedName name="CONNECTSTRING1">"#N/A"</definedName>
    <definedName name="CONS">#N/A</definedName>
    <definedName name="CONSL" localSheetId="0">#REF!</definedName>
    <definedName name="CONSL" localSheetId="1">#REF!</definedName>
    <definedName name="CONSL">#REF!</definedName>
    <definedName name="CONST_EQ" localSheetId="0">#REF!</definedName>
    <definedName name="CONST_EQ">#REF!</definedName>
    <definedName name="consumable5541">"'file://Imam/client/Client/Dai%20Hwa/Annual%20Tax%20Return/spt%20dai%20hwa%202001%20paling%20akhir.xls'#$'SUMMARY NDE'.$F$13"</definedName>
    <definedName name="Contact" localSheetId="0">#REF!</definedName>
    <definedName name="Contact" localSheetId="1">#REF!</definedName>
    <definedName name="Contact">#REF!</definedName>
    <definedName name="Contact_1">NA()</definedName>
    <definedName name="Contact_2">NA()</definedName>
    <definedName name="Contact_2_1">NA()</definedName>
    <definedName name="Contact_3" localSheetId="0">#REF!</definedName>
    <definedName name="Contact_3" localSheetId="1">#REF!</definedName>
    <definedName name="Contact_3">#REF!</definedName>
    <definedName name="Contact_4" localSheetId="0">#REF!</definedName>
    <definedName name="Contact_4">#REF!</definedName>
    <definedName name="Contact_5" localSheetId="0">#REF!</definedName>
    <definedName name="Contact_5">#REF!</definedName>
    <definedName name="Contact_6" localSheetId="0">#REF!</definedName>
    <definedName name="Contact_6">#REF!</definedName>
    <definedName name="Contact_7">NA()</definedName>
    <definedName name="Contact_8">NA()</definedName>
    <definedName name="Contact_8_6">#N/A</definedName>
    <definedName name="CONTENTS" localSheetId="0">#REF!</definedName>
    <definedName name="CONTENTS" localSheetId="1">#REF!</definedName>
    <definedName name="CONTENTS">#REF!</definedName>
    <definedName name="Continue" localSheetId="0">#REF!</definedName>
    <definedName name="Continue">#REF!</definedName>
    <definedName name="continue1" localSheetId="0">#REF!</definedName>
    <definedName name="continue1">#REF!</definedName>
    <definedName name="contract" localSheetId="0">#REF!</definedName>
    <definedName name="contract">#REF!</definedName>
    <definedName name="contract_3">"$#REF!.#REF!#REF!"</definedName>
    <definedName name="CONTRACT_MFG" localSheetId="0">#REF!</definedName>
    <definedName name="CONTRACT_MFG" localSheetId="1">#REF!</definedName>
    <definedName name="CONTRACT_MFG">#REF!</definedName>
    <definedName name="CONTRACT_MFG_10" localSheetId="0">#REF!</definedName>
    <definedName name="CONTRACT_MFG_10" localSheetId="1">#REF!</definedName>
    <definedName name="CONTRACT_MFG_10">#REF!</definedName>
    <definedName name="CONTRACT_MFG_6">"$#REF!.$C$15:$N$15"</definedName>
    <definedName name="CONTRACT_MFG_8" localSheetId="0">#REF!</definedName>
    <definedName name="CONTRACT_MFG_8" localSheetId="1">#REF!</definedName>
    <definedName name="CONTRACT_MFG_8">#REF!</definedName>
    <definedName name="control1" localSheetId="0">{"'Sheet1'!$L$16"}</definedName>
    <definedName name="control1" localSheetId="1">{"'Sheet1'!$L$16"}</definedName>
    <definedName name="control1" localSheetId="7">{"'Sheet1'!$L$16"}</definedName>
    <definedName name="control1">{"'Sheet1'!$L$16"}</definedName>
    <definedName name="conversion">#REF!</definedName>
    <definedName name="Convert_to_hls" localSheetId="0">#REF!</definedName>
    <definedName name="Convert_to_hls">#REF!</definedName>
    <definedName name="cooperation">"'file:///C:/Documents%20and%20Settings/PC_KOBSBY_003/Local%20Settings/Temporary%20Internet%20Files/Content.IE5/WZ67UD2L/DATA/BSC%202011/SHARED/Clients/I-L/KEBD/Quarter%202002/Q4-2002-c.xls'#$GeneralInfo.$T$15"</definedName>
    <definedName name="cooperation_3">"'file:///C:/Documents%20and%20Settings/PC_KOBSBY_003/Local%20Settings/Temporary%20Internet%20Files/Content.IE5/WZ67UD2L/DATA/BSC%202011/SHARED/Clients/I-L/KEBD/Quarter%202002/Q4-2002-c.xls'#$GeneralInfo.$T$15"</definedName>
    <definedName name="COPLDC">#REF!</definedName>
    <definedName name="copyfrom" localSheetId="0">#REF!</definedName>
    <definedName name="copyfrom" localSheetId="1">#REF!</definedName>
    <definedName name="copyfrom">#REF!</definedName>
    <definedName name="CORP_PERF" localSheetId="0">#REF!</definedName>
    <definedName name="CORP_PERF">#REF!</definedName>
    <definedName name="Corporate">"$#REF!.#REF!#REF!"</definedName>
    <definedName name="Corporate_3">"$#REF!.#REF!#REF!"</definedName>
    <definedName name="CORPSUMM" localSheetId="0">#REF!</definedName>
    <definedName name="CORPSUMM" localSheetId="1">#REF!</definedName>
    <definedName name="CORPSUMM">#REF!</definedName>
    <definedName name="COST" localSheetId="0">#REF!</definedName>
    <definedName name="COST">#REF!</definedName>
    <definedName name="COST_CENTER" localSheetId="0">#REF!</definedName>
    <definedName name="COST_CENTER">#REF!</definedName>
    <definedName name="Cost_of_Manufactured__99" localSheetId="0">#REF!</definedName>
    <definedName name="Cost_of_Manufactured__99">#REF!</definedName>
    <definedName name="COST_TRADING" localSheetId="0">#REF!</definedName>
    <definedName name="COST_TRADING" localSheetId="1">#REF!</definedName>
    <definedName name="COST_TRADING">#REF!</definedName>
    <definedName name="COST1" localSheetId="0">#REF!</definedName>
    <definedName name="COST1" localSheetId="1">#REF!</definedName>
    <definedName name="COST1">#REF!</definedName>
    <definedName name="COST2" localSheetId="0">#REF!</definedName>
    <definedName name="COST2" localSheetId="1">#REF!</definedName>
    <definedName name="COST2">#REF!</definedName>
    <definedName name="COST3" localSheetId="0">#REF!</definedName>
    <definedName name="COST3">#REF!</definedName>
    <definedName name="Costcenter" localSheetId="0">#REF!</definedName>
    <definedName name="Costcenter">#REF!</definedName>
    <definedName name="COSTCENTER1" localSheetId="0">#REF!</definedName>
    <definedName name="COSTCENTER1" localSheetId="1">#REF!</definedName>
    <definedName name="COSTCENTER1">#REF!</definedName>
    <definedName name="costing">#N/A</definedName>
    <definedName name="Cot_thep" localSheetId="0">#REF!</definedName>
    <definedName name="Cot_thep" localSheetId="1">#REF!</definedName>
    <definedName name="Cot_thep">#REF!</definedName>
    <definedName name="cot7.5" localSheetId="0">#REF!</definedName>
    <definedName name="cot7.5">#REF!</definedName>
    <definedName name="cot8.5" localSheetId="0">#REF!</definedName>
    <definedName name="cot8.5">#REF!</definedName>
    <definedName name="cottron" localSheetId="0">#REF!</definedName>
    <definedName name="cottron">#REF!</definedName>
    <definedName name="cotvuong" localSheetId="0">#REF!</definedName>
    <definedName name="cotvuong">#REF!</definedName>
    <definedName name="Countries" localSheetId="0">#REF!</definedName>
    <definedName name="Countries">#REF!</definedName>
    <definedName name="countries2" localSheetId="0">#REF!</definedName>
    <definedName name="countries2">#REF!</definedName>
    <definedName name="Country" localSheetId="0">#REF!</definedName>
    <definedName name="Country" localSheetId="1">#REF!</definedName>
    <definedName name="Country">#REF!</definedName>
    <definedName name="countryregion" localSheetId="0">#REF!</definedName>
    <definedName name="countryregion">#REF!</definedName>
    <definedName name="COVER" localSheetId="0">#REF!</definedName>
    <definedName name="COVER" localSheetId="1">#REF!</definedName>
    <definedName name="COVER">#REF!</definedName>
    <definedName name="COVER_MBR" localSheetId="0">#REF!</definedName>
    <definedName name="COVER_MBR" localSheetId="1">#REF!</definedName>
    <definedName name="COVER_MBR">#REF!</definedName>
    <definedName name="CP" localSheetId="0" hidden="1">#REF!</definedName>
    <definedName name="CP" hidden="1">#REF!</definedName>
    <definedName name="CP_IDR_Rate" localSheetId="0">#REF!</definedName>
    <definedName name="CP_IDR_Rate" localSheetId="1">#REF!</definedName>
    <definedName name="CP_IDR_Rate">#REF!</definedName>
    <definedName name="cp_mtr" localSheetId="0" hidden="1">#REF!</definedName>
    <definedName name="cp_mtr" hidden="1">#REF!</definedName>
    <definedName name="CP_USD_Rate" localSheetId="0">#REF!</definedName>
    <definedName name="CP_USD_Rate" localSheetId="1">#REF!</definedName>
    <definedName name="CP_USD_Rate">#REF!</definedName>
    <definedName name="CPAGE">"37"</definedName>
    <definedName name="CPC">#REF!</definedName>
    <definedName name="cpdd1" localSheetId="0">#REF!</definedName>
    <definedName name="cpdd1" localSheetId="1">#REF!</definedName>
    <definedName name="cpdd1">#REF!</definedName>
    <definedName name="cpdd2" localSheetId="0">#REF!</definedName>
    <definedName name="cpdd2" localSheetId="1">#REF!</definedName>
    <definedName name="cpdd2">#REF!</definedName>
    <definedName name="cperc" localSheetId="0">#REF!</definedName>
    <definedName name="cperc">#REF!</definedName>
    <definedName name="cperc1" localSheetId="0">#REF!</definedName>
    <definedName name="cperc1">#REF!</definedName>
    <definedName name="CPF_1">"'file://JK001333/aws/Documents%20and%20Settings/PAIMPA/My%20Documents/1_TRANS/PBC%20TRay/Trial%20Balance%20June%202003.xls'#$'Cover Sheet'.$A$1"</definedName>
    <definedName name="CPF_2">"'file://JK001333/aws/Documents%20and%20Settings/PAIMPA/My%20Documents/1_TRANS/PBC%20TRay/Trial%20Balance%20June%202003.xls'#$'Cover Sheet'.$A$1"</definedName>
    <definedName name="CPF_3">"'file://JK001333/aws/Documents%20and%20Settings/PAIMPA/My%20Documents/1_TRANS/PBC%20TRay/Trial%20Balance%20June%202003.xls'#$'Cover Sheet'.$A$1"</definedName>
    <definedName name="CPF_4">"'file://JK001333/aws/Documents%20and%20Settings/PAIMPA/My%20Documents/1_TRANS/PBC%20TRay/Trial%20Balance%20June%202003.xls'#$'Cover Sheet'.$A$1"</definedName>
    <definedName name="CPF_5">"'file://JK001333/aws/Documents%20and%20Settings/PAIMPA/My%20Documents/1_TRANS/PBC%20TRay/Trial%20Balance%20June%202003.xls'#$'Cover Sheet'.$A$1"</definedName>
    <definedName name="CPF_6">"'file://JK001333/aws/Documents%20and%20Settings/PAIMPA/My%20Documents/1_TRANS/PBC%20TRay/Trial%20Balance%20June%202003.xls'#$'Cover Sheet'.$A$1"</definedName>
    <definedName name="CPIN" localSheetId="0">#REF!</definedName>
    <definedName name="CPIN" localSheetId="1">#REF!</definedName>
    <definedName name="CPIN">#REF!</definedName>
    <definedName name="CPK" localSheetId="0">#REF!</definedName>
    <definedName name="CPK">#REF!</definedName>
    <definedName name="CPN" localSheetId="0">#REF!</definedName>
    <definedName name="CPN">#REF!</definedName>
    <definedName name="CPNMB">"1"</definedName>
    <definedName name="CPNNI" localSheetId="0">#REF!</definedName>
    <definedName name="CPNNI" localSheetId="1">#REF!</definedName>
    <definedName name="CPNNI">#REF!</definedName>
    <definedName name="CPT" localSheetId="0">#REF!</definedName>
    <definedName name="CPT">#REF!</definedName>
    <definedName name="CPVC100" localSheetId="0">#REF!</definedName>
    <definedName name="CPVC100">#REF!</definedName>
    <definedName name="CPVC1KM" localSheetId="0">#REF!</definedName>
    <definedName name="CPVC1KM">#REF!</definedName>
    <definedName name="CPVCDN" localSheetId="0">#REF!</definedName>
    <definedName name="CPVCDN">#REF!</definedName>
    <definedName name="CQA" localSheetId="0">#REF!</definedName>
    <definedName name="CQA" localSheetId="1">#REF!</definedName>
    <definedName name="CQA">#REF!</definedName>
    <definedName name="CQB" localSheetId="0">#REF!</definedName>
    <definedName name="CQB" localSheetId="1">#REF!</definedName>
    <definedName name="CQB">#REF!</definedName>
    <definedName name="CQC" localSheetId="0">#REF!</definedName>
    <definedName name="CQC" localSheetId="1">#REF!</definedName>
    <definedName name="CQC">#REF!</definedName>
    <definedName name="CQD" localSheetId="0">#REF!</definedName>
    <definedName name="CQD">#REF!</definedName>
    <definedName name="CR" localSheetId="0">#REF!</definedName>
    <definedName name="CR">#REF!</definedName>
    <definedName name="CRa" localSheetId="0">#REF!</definedName>
    <definedName name="CRa">#REF!</definedName>
    <definedName name="CRD" localSheetId="0">#REF!</definedName>
    <definedName name="CRD">#REF!</definedName>
    <definedName name="CREATESUMMARYJNLS1">"#N/A"</definedName>
    <definedName name="crit">#REF!</definedName>
    <definedName name="crit1" localSheetId="0">#REF!</definedName>
    <definedName name="crit1" localSheetId="1">#REF!</definedName>
    <definedName name="crit1">#REF!</definedName>
    <definedName name="crit4" localSheetId="0">#REF!</definedName>
    <definedName name="crit4" localSheetId="1">#REF!</definedName>
    <definedName name="crit4">#REF!</definedName>
    <definedName name="_xlnm.Criteria" localSheetId="0">#REF!</definedName>
    <definedName name="_xlnm.Criteria">#REF!</definedName>
    <definedName name="Criteria_MI" localSheetId="0">#REF!</definedName>
    <definedName name="Criteria_MI" localSheetId="1">#REF!</definedName>
    <definedName name="Criteria_MI">#REF!</definedName>
    <definedName name="CRITERIACOLUMN1">"#N/A"</definedName>
    <definedName name="CRITINST" localSheetId="0">#REF!</definedName>
    <definedName name="CRITINST" localSheetId="1">#REF!</definedName>
    <definedName name="CRITINST">#REF!</definedName>
    <definedName name="CRITPURC" localSheetId="0">#REF!</definedName>
    <definedName name="CRITPURC">#REF!</definedName>
    <definedName name="Crosstab" localSheetId="0">#REF!</definedName>
    <definedName name="Crosstab">#REF!</definedName>
    <definedName name="CRS" localSheetId="0">#REF!</definedName>
    <definedName name="CRS">#REF!</definedName>
    <definedName name="CS">"$#REF!.#REF!#REF!"</definedName>
    <definedName name="CS_10" localSheetId="0">#REF!</definedName>
    <definedName name="CS_10" localSheetId="1">#REF!</definedName>
    <definedName name="CS_10">#REF!</definedName>
    <definedName name="CS_100" localSheetId="0">#REF!</definedName>
    <definedName name="CS_100">#REF!</definedName>
    <definedName name="CS_10S" localSheetId="0">#REF!</definedName>
    <definedName name="CS_10S">#REF!</definedName>
    <definedName name="CS_120" localSheetId="0">#REF!</definedName>
    <definedName name="CS_120">#REF!</definedName>
    <definedName name="CS_140" localSheetId="0">#REF!</definedName>
    <definedName name="CS_140">#REF!</definedName>
    <definedName name="CS_160" localSheetId="0">#REF!</definedName>
    <definedName name="CS_160">#REF!</definedName>
    <definedName name="CS_20" localSheetId="0">#REF!</definedName>
    <definedName name="CS_20">#REF!</definedName>
    <definedName name="CS_3">"$#REF!.#REF!#REF!"</definedName>
    <definedName name="CS_30" localSheetId="0">#REF!</definedName>
    <definedName name="CS_30" localSheetId="1">#REF!</definedName>
    <definedName name="CS_30">#REF!</definedName>
    <definedName name="CS_40" localSheetId="0">#REF!</definedName>
    <definedName name="CS_40">#REF!</definedName>
    <definedName name="CS_40S" localSheetId="0">#REF!</definedName>
    <definedName name="CS_40S">#REF!</definedName>
    <definedName name="CS_5S" localSheetId="0">#REF!</definedName>
    <definedName name="CS_5S">#REF!</definedName>
    <definedName name="CS_60" localSheetId="0">#REF!</definedName>
    <definedName name="CS_60">#REF!</definedName>
    <definedName name="CS_80" localSheetId="0">#REF!</definedName>
    <definedName name="CS_80">#REF!</definedName>
    <definedName name="CS_80S" localSheetId="0">#REF!</definedName>
    <definedName name="CS_80S">#REF!</definedName>
    <definedName name="CS_Bangsar">"#N/A"</definedName>
    <definedName name="CS_Gurney_Plaza">"#N/A"</definedName>
    <definedName name="CS_Ikea">"#N/A"</definedName>
    <definedName name="CS_Mont_Kiara">"#N/A"</definedName>
    <definedName name="CS_PJ">"#N/A"</definedName>
    <definedName name="CS_STD" localSheetId="0">#REF!</definedName>
    <definedName name="CS_STD" localSheetId="1">#REF!</definedName>
    <definedName name="CS_STD">#REF!</definedName>
    <definedName name="CS_XS" localSheetId="0">#REF!</definedName>
    <definedName name="CS_XS">#REF!</definedName>
    <definedName name="CS_XXS" localSheetId="0">#REF!</definedName>
    <definedName name="CS_XXS">#REF!</definedName>
    <definedName name="csaa" localSheetId="0" hidden="1">#REF!</definedName>
    <definedName name="csaa" hidden="1">#REF!</definedName>
    <definedName name="CSATU" localSheetId="0">#REF!</definedName>
    <definedName name="CSATU">#REF!</definedName>
    <definedName name="CSATUN" localSheetId="0">#REF!</definedName>
    <definedName name="CSATUN">#REF!</definedName>
    <definedName name="csd3p" localSheetId="0">#REF!</definedName>
    <definedName name="csd3p">#REF!</definedName>
    <definedName name="csddg1p" localSheetId="0">#REF!</definedName>
    <definedName name="csddg1p">#REF!</definedName>
    <definedName name="csddt1p" localSheetId="0">#REF!</definedName>
    <definedName name="csddt1p">#REF!</definedName>
    <definedName name="csDesignMode">1</definedName>
    <definedName name="CSEBELAS" localSheetId="0">#REF!</definedName>
    <definedName name="CSEBELAS" localSheetId="1">#REF!</definedName>
    <definedName name="CSEBELAS">#REF!</definedName>
    <definedName name="CSEBELASN" localSheetId="0">#REF!</definedName>
    <definedName name="CSEBELASN">#REF!</definedName>
    <definedName name="CSEMBILAN" localSheetId="0">#REF!</definedName>
    <definedName name="CSEMBILAN">#REF!</definedName>
    <definedName name="CSEMBILANBELAS" localSheetId="0">#REF!</definedName>
    <definedName name="CSEMBILANBELAS">#REF!</definedName>
    <definedName name="CSEMBILANBELASN" localSheetId="0">#REF!</definedName>
    <definedName name="CSEMBILANBELASN">#REF!</definedName>
    <definedName name="CSEMBILANN" localSheetId="0">#REF!</definedName>
    <definedName name="CSEMBILANN">#REF!</definedName>
    <definedName name="CSEPULUH" localSheetId="0">#REF!</definedName>
    <definedName name="CSEPULUH">#REF!</definedName>
    <definedName name="CSEPULUHN" localSheetId="0">#REF!</definedName>
    <definedName name="CSEPULUHN">#REF!</definedName>
    <definedName name="CSGSeq" localSheetId="0">#REF!</definedName>
    <definedName name="CSGSeq">#REF!</definedName>
    <definedName name="CSGSeqAcs" localSheetId="0">#REF!</definedName>
    <definedName name="CSGSeqAcs">#REF!</definedName>
    <definedName name="csht3p" localSheetId="0">#REF!</definedName>
    <definedName name="csht3p">#REF!</definedName>
    <definedName name="CSS" localSheetId="0">#REF!</definedName>
    <definedName name="CSS">#REF!</definedName>
    <definedName name="CSSa" localSheetId="0">#REF!</definedName>
    <definedName name="CSSa">#REF!</definedName>
    <definedName name="ct" localSheetId="0">#REF!</definedName>
    <definedName name="ct">#REF!</definedName>
    <definedName name="ct1_2" localSheetId="0">{"'Sheet1'!$L$16"}</definedName>
    <definedName name="ct1_2" localSheetId="1">{"'Sheet1'!$L$16"}</definedName>
    <definedName name="ct1_2" localSheetId="7">{"'Sheet1'!$L$16"}</definedName>
    <definedName name="ct1_2">{"'Sheet1'!$L$16"}</definedName>
    <definedName name="CTCT1" localSheetId="0">{"'Sheet1'!$L$16"}</definedName>
    <definedName name="CTCT1" localSheetId="1">{"'Sheet1'!$L$16"}</definedName>
    <definedName name="CTCT1" localSheetId="7">{"'Sheet1'!$L$16"}</definedName>
    <definedName name="CTCT1">{"'Sheet1'!$L$16"}</definedName>
    <definedName name="CTD2a">#REF!</definedName>
    <definedName name="CTD2b" localSheetId="0">#REF!</definedName>
    <definedName name="CTD2b">#REF!</definedName>
    <definedName name="ctdn9697" localSheetId="0">#REF!</definedName>
    <definedName name="ctdn9697">#REF!</definedName>
    <definedName name="cti3x15" localSheetId="0">#REF!</definedName>
    <definedName name="cti3x15">#REF!</definedName>
    <definedName name="ctiep" localSheetId="0">#REF!</definedName>
    <definedName name="ctiep">#REF!</definedName>
    <definedName name="CTIGA" localSheetId="0">#REF!</definedName>
    <definedName name="CTIGA">#REF!</definedName>
    <definedName name="CTIGABELAS" localSheetId="0">#REF!</definedName>
    <definedName name="CTIGABELAS">#REF!</definedName>
    <definedName name="CTIGABELASN" localSheetId="0">#REF!</definedName>
    <definedName name="CTIGABELASN">#REF!</definedName>
    <definedName name="CTIGAN" localSheetId="0">#REF!</definedName>
    <definedName name="CTIGAN">#REF!</definedName>
    <definedName name="CTIGAPULUH" localSheetId="0">#REF!</definedName>
    <definedName name="CTIGAPULUH">#REF!</definedName>
    <definedName name="CTIGAPULUHDELAPAN" localSheetId="0">#REF!</definedName>
    <definedName name="CTIGAPULUHDELAPAN">#REF!</definedName>
    <definedName name="CTIGAPULUHDELAPANN" localSheetId="0">#REF!</definedName>
    <definedName name="CTIGAPULUHDELAPANN">#REF!</definedName>
    <definedName name="CTIGAPULUHDUA" localSheetId="0">#REF!</definedName>
    <definedName name="CTIGAPULUHDUA">#REF!</definedName>
    <definedName name="CTIGAPULUHDUAN" localSheetId="0">#REF!</definedName>
    <definedName name="CTIGAPULUHDUAN">#REF!</definedName>
    <definedName name="CTIGAPULUHEMPAT" localSheetId="0">#REF!</definedName>
    <definedName name="CTIGAPULUHEMPAT">#REF!</definedName>
    <definedName name="CTIGAPULUHEMPATN" localSheetId="0">#REF!</definedName>
    <definedName name="CTIGAPULUHEMPATN">#REF!</definedName>
    <definedName name="CTIGAPULUHENAM" localSheetId="0">#REF!</definedName>
    <definedName name="CTIGAPULUHENAM">#REF!</definedName>
    <definedName name="CTIGAPULUHENAMN" localSheetId="0">#REF!</definedName>
    <definedName name="CTIGAPULUHENAMN">#REF!</definedName>
    <definedName name="CTIGAPULUHLIMA" localSheetId="0">#REF!</definedName>
    <definedName name="CTIGAPULUHLIMA">#REF!</definedName>
    <definedName name="CTIGAPULUHLIMAN" localSheetId="0">#REF!</definedName>
    <definedName name="CTIGAPULUHLIMAN">#REF!</definedName>
    <definedName name="CTIGAPULUHN" localSheetId="0">#REF!</definedName>
    <definedName name="CTIGAPULUHN">#REF!</definedName>
    <definedName name="CTIGAPULUHSATU" localSheetId="0">#REF!</definedName>
    <definedName name="CTIGAPULUHSATU">#REF!</definedName>
    <definedName name="CTIGAPULUHSATUN" localSheetId="0">#REF!</definedName>
    <definedName name="CTIGAPULUHSATUN">#REF!</definedName>
    <definedName name="CTIGAPULUHSEMBILAN" localSheetId="0">#REF!</definedName>
    <definedName name="CTIGAPULUHSEMBILAN">#REF!</definedName>
    <definedName name="CTIGAPULUHSEMBILANN" localSheetId="0">#REF!</definedName>
    <definedName name="CTIGAPULUHSEMBILANN">#REF!</definedName>
    <definedName name="CTIGAPULUHTIGA" localSheetId="0">#REF!</definedName>
    <definedName name="CTIGAPULUHTIGA">#REF!</definedName>
    <definedName name="CTIGAPULUHTIGAN" localSheetId="0">#REF!</definedName>
    <definedName name="CTIGAPULUHTIGAN">#REF!</definedName>
    <definedName name="CTIGAPULUHTUJUH" localSheetId="0">#REF!</definedName>
    <definedName name="CTIGAPULUHTUJUH">#REF!</definedName>
    <definedName name="CTIGAPULUHTUJUHN" localSheetId="0">#REF!</definedName>
    <definedName name="CTIGAPULUHTUJUHN">#REF!</definedName>
    <definedName name="CTKT" localSheetId="0">#REF!</definedName>
    <definedName name="CTKT">#REF!</definedName>
    <definedName name="ctmai" localSheetId="0">#REF!</definedName>
    <definedName name="ctmai">#REF!</definedName>
    <definedName name="ctong" localSheetId="0">#REF!</definedName>
    <definedName name="ctong">#REF!</definedName>
    <definedName name="CTÖØ" localSheetId="0">#REF!</definedName>
    <definedName name="CTÖØ">#REF!</definedName>
    <definedName name="CTP" localSheetId="0">#REF!</definedName>
    <definedName name="CTP">#REF!</definedName>
    <definedName name="ctre" localSheetId="0">#REF!</definedName>
    <definedName name="ctre">#REF!</definedName>
    <definedName name="CTUJUH" localSheetId="0">#REF!</definedName>
    <definedName name="CTUJUH">#REF!</definedName>
    <definedName name="CTUJUHBELAS" localSheetId="0">#REF!</definedName>
    <definedName name="CTUJUHBELAS">#REF!</definedName>
    <definedName name="CTUJUHBELASN" localSheetId="0">#REF!</definedName>
    <definedName name="CTUJUHBELASN">#REF!</definedName>
    <definedName name="CTUJUHN" localSheetId="0">#REF!</definedName>
    <definedName name="CTUJUHN">#REF!</definedName>
    <definedName name="cty_bp" localSheetId="0">#REF!</definedName>
    <definedName name="cty_bp">#REF!</definedName>
    <definedName name="cty_cthd" localSheetId="0">#REF!</definedName>
    <definedName name="cty_cthd">#REF!</definedName>
    <definedName name="cty_phi" localSheetId="0">#REF!</definedName>
    <definedName name="cty_phi">#REF!</definedName>
    <definedName name="Cty_TNHH_HYDRO_AGRI" localSheetId="0">#REF!</definedName>
    <definedName name="Cty_TNHH_HYDRO_AGRI">#REF!</definedName>
    <definedName name="CTY_VTKTNN_CAÀN_THÔ" localSheetId="0">#REF!</definedName>
    <definedName name="CTY_VTKTNN_CAÀN_THÔ">#REF!</definedName>
    <definedName name="CU_LY" localSheetId="0">#REF!</definedName>
    <definedName name="CU_LY">#REF!</definedName>
    <definedName name="CUB42T" localSheetId="0">#REF!</definedName>
    <definedName name="CUB42T" localSheetId="1">#REF!</definedName>
    <definedName name="CUB42T">#REF!</definedName>
    <definedName name="CUB42T_1" localSheetId="0">#REF!</definedName>
    <definedName name="CUB42T_1" localSheetId="1">#REF!</definedName>
    <definedName name="CUB42T_1">#REF!</definedName>
    <definedName name="CUB42T_2" localSheetId="0">#REF!</definedName>
    <definedName name="CUB42T_2">#REF!</definedName>
    <definedName name="CUCHI" localSheetId="0">#REF!</definedName>
    <definedName name="CUCHI">#REF!</definedName>
    <definedName name="cui" localSheetId="0">#REF!</definedName>
    <definedName name="cui">#REF!</definedName>
    <definedName name="culy1" localSheetId="0">#REF!</definedName>
    <definedName name="culy1">#REF!</definedName>
    <definedName name="culy2" localSheetId="0">#REF!</definedName>
    <definedName name="culy2">#REF!</definedName>
    <definedName name="culy3" localSheetId="0">#REF!</definedName>
    <definedName name="culy3">#REF!</definedName>
    <definedName name="culy4" localSheetId="0">#REF!</definedName>
    <definedName name="culy4">#REF!</definedName>
    <definedName name="culy5" localSheetId="0">#REF!</definedName>
    <definedName name="culy5">#REF!</definedName>
    <definedName name="Cum_Int" localSheetId="0">#REF!</definedName>
    <definedName name="Cum_Int">#REF!</definedName>
    <definedName name="Cumulatif" localSheetId="0">#REF!</definedName>
    <definedName name="Cumulatif">#REF!</definedName>
    <definedName name="cung" localSheetId="0">{"'Sheet1'!$L$16"}</definedName>
    <definedName name="cung" localSheetId="1">{"'Sheet1'!$L$16"}</definedName>
    <definedName name="cung" localSheetId="7">{"'Sheet1'!$L$16"}</definedName>
    <definedName name="cung">{"'Sheet1'!$L$16"}</definedName>
    <definedName name="cuoc" localSheetId="0">#REF!</definedName>
    <definedName name="cuoc">#REF!</definedName>
    <definedName name="cuoc_vc" localSheetId="0">#REF!</definedName>
    <definedName name="cuoc_vc">#REF!</definedName>
    <definedName name="cuong" localSheetId="0">{"'Sheet1'!$L$16"}</definedName>
    <definedName name="cuong" localSheetId="1">{"'Sheet1'!$L$16"}</definedName>
    <definedName name="cuong" localSheetId="7">{"'Sheet1'!$L$16"}</definedName>
    <definedName name="cuong">{"'Sheet1'!$L$16"}</definedName>
    <definedName name="Cur_mth" localSheetId="0">#REF!</definedName>
    <definedName name="Cur_mth">#REF!</definedName>
    <definedName name="Cur_mth_update">2</definedName>
    <definedName name="Curr" localSheetId="0">#REF!</definedName>
    <definedName name="Curr" localSheetId="1">#REF!</definedName>
    <definedName name="Curr">#REF!</definedName>
    <definedName name="CURRENCY" localSheetId="0">#REF!</definedName>
    <definedName name="CURRENCY" localSheetId="1">#REF!</definedName>
    <definedName name="CURRENCY">#REF!</definedName>
    <definedName name="Current" localSheetId="0">#REF!</definedName>
    <definedName name="Current">#REF!</definedName>
    <definedName name="Current_Actual" localSheetId="0">#REF!</definedName>
    <definedName name="Current_Actual">#REF!</definedName>
    <definedName name="Current_Order" localSheetId="0">#REF!</definedName>
    <definedName name="Current_Order">#REF!</definedName>
    <definedName name="current_plan">"#N/A"</definedName>
    <definedName name="CurrentAge">#REF!</definedName>
    <definedName name="CurrentCur" localSheetId="0">#REF!</definedName>
    <definedName name="CurrentCur" localSheetId="1">#REF!</definedName>
    <definedName name="CurrentCur">#REF!</definedName>
    <definedName name="currex" localSheetId="0">#REF!</definedName>
    <definedName name="currex">#REF!</definedName>
    <definedName name="CurrView">"$#REF!.#REF!#REF!"</definedName>
    <definedName name="CurrView_3">"$#REF!.#REF!#REF!"</definedName>
    <definedName name="CURRY">#REF!</definedName>
    <definedName name="CUSTDATABASE" localSheetId="0">#REF!</definedName>
    <definedName name="CUSTDATABASE" localSheetId="1">#REF!</definedName>
    <definedName name="CUSTDATABASE">#REF!</definedName>
    <definedName name="CutClay">30</definedName>
    <definedName name="CutPor">15</definedName>
    <definedName name="CutSw">70</definedName>
    <definedName name="cv" localSheetId="0">#REF!</definedName>
    <definedName name="cv" localSheetId="1">#REF!</definedName>
    <definedName name="cv">#REF!</definedName>
    <definedName name="CV_CAP" localSheetId="0">#REF!</definedName>
    <definedName name="CV_CAP">#REF!</definedName>
    <definedName name="CV_CSG_0AND12" localSheetId="0">#REF!</definedName>
    <definedName name="CV_CSG_0AND12">#REF!</definedName>
    <definedName name="CV_CSG_3AND9" localSheetId="0">#REF!</definedName>
    <definedName name="CV_CSG_3AND9">#REF!</definedName>
    <definedName name="CV_CSG_6AND6" localSheetId="0">#REF!</definedName>
    <definedName name="CV_CSG_6AND6">#REF!</definedName>
    <definedName name="CV_CSG_9AND3" localSheetId="0">#REF!</definedName>
    <definedName name="CV_CSG_9AND3">#REF!</definedName>
    <definedName name="CV_CSG_ACT" localSheetId="0">#REF!</definedName>
    <definedName name="CV_CSG_ACT">#REF!</definedName>
    <definedName name="CV_CSG_AOP" localSheetId="0">#REF!</definedName>
    <definedName name="CV_CSG_AOP">#REF!</definedName>
    <definedName name="CV_CSG_F03" localSheetId="0">#REF!</definedName>
    <definedName name="CV_CSG_F03">#REF!</definedName>
    <definedName name="CV_RET" localSheetId="0">#REF!</definedName>
    <definedName name="CV_RET">#REF!</definedName>
    <definedName name="CV_TNSC" localSheetId="0">#REF!</definedName>
    <definedName name="CV_TNSC">#REF!</definedName>
    <definedName name="CV_XAY" localSheetId="0">#REF!</definedName>
    <definedName name="CV_XAY">#REF!</definedName>
    <definedName name="cva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va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va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va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CVB" localSheetId="0">#REF!</definedName>
    <definedName name="CVB" localSheetId="1">#REF!</definedName>
    <definedName name="CVB">#REF!</definedName>
    <definedName name="cvbnvcbncv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cvbnvcbncv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cvbnvcbncv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cvbnvcbncv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CVCV" localSheetId="0">{#N/A,#N/A,FALSE,"Sheet1"}</definedName>
    <definedName name="CVCV" localSheetId="1">{#N/A,#N/A,FALSE,"Sheet1"}</definedName>
    <definedName name="CVCV" localSheetId="7">{#N/A,#N/A,FALSE,"Sheet1"}</definedName>
    <definedName name="CVCV">{#N/A,#N/A,FALSE,"Sheet1"}</definedName>
    <definedName name="CVX" localSheetId="0">#REF!</definedName>
    <definedName name="CVX" localSheetId="1">#REF!</definedName>
    <definedName name="CVX">#REF!</definedName>
    <definedName name="CVX_10" localSheetId="0">#REF!</definedName>
    <definedName name="CVX_10" localSheetId="1">#REF!</definedName>
    <definedName name="CVX_10">#REF!</definedName>
    <definedName name="CVX_11" localSheetId="0">#REF!</definedName>
    <definedName name="CVX_11" localSheetId="1">#REF!</definedName>
    <definedName name="CVX_11">#REF!</definedName>
    <definedName name="CVX_12" localSheetId="0">#REF!</definedName>
    <definedName name="CVX_12" localSheetId="1">#REF!</definedName>
    <definedName name="CVX_12">#REF!</definedName>
    <definedName name="CVX_6" localSheetId="0">#REF!</definedName>
    <definedName name="CVX_6">#REF!</definedName>
    <definedName name="CVX_7" localSheetId="0">#REF!</definedName>
    <definedName name="CVX_7">#REF!</definedName>
    <definedName name="CVX_8" localSheetId="0">#REF!</definedName>
    <definedName name="CVX_8">#REF!</definedName>
    <definedName name="CVX_9" localSheetId="0">#REF!</definedName>
    <definedName name="CVX_9">#REF!</definedName>
    <definedName name="CWC" localSheetId="0">#REF!</definedName>
    <definedName name="CWC">#REF!</definedName>
    <definedName name="Cwvu.CapersView." localSheetId="0" hidden="1">#REF!</definedName>
    <definedName name="Cwvu.CapersView." hidden="1">#REF!</definedName>
    <definedName name="Cwvu.Japan_Capers_Ed_Pub." localSheetId="0" hidden="1">#REF!</definedName>
    <definedName name="Cwvu.Japan_Capers_Ed_Pub." hidden="1">#REF!</definedName>
    <definedName name="Cwvu.KJP_CC." localSheetId="0" hidden="1">#REF!,#REF!,#REF!,#REF!,#REF!,#REF!,#REF!,#REF!,#REF!,#REF!,#REF!,#REF!,#REF!,#REF!,#REF!,#REF!,#REF!,#REF!,#REF!,#REF!</definedName>
    <definedName name="Cwvu.KJP_CC." localSheetId="1" hidden="1">#REF!,#REF!,#REF!,#REF!,#REF!,#REF!,#REF!,#REF!,#REF!,#REF!,#REF!,#REF!,#REF!,#REF!,#REF!,#REF!,#REF!,#REF!,#REF!,#REF!</definedName>
    <definedName name="Cwvu.KJP_CC." hidden="1">#REF!,#REF!,#REF!,#REF!,#REF!,#REF!,#REF!,#REF!,#REF!,#REF!,#REF!,#REF!,#REF!,#REF!,#REF!,#REF!,#REF!,#REF!,#REF!,#REF!</definedName>
    <definedName name="CX" localSheetId="0" hidden="1">#REF!</definedName>
    <definedName name="CX" localSheetId="1" hidden="1">#REF!</definedName>
    <definedName name="CX" hidden="1">#REF!</definedName>
    <definedName name="cxhtnc" localSheetId="0">#REF!</definedName>
    <definedName name="cxhtnc">#REF!</definedName>
    <definedName name="cxhtvl" localSheetId="0">#REF!</definedName>
    <definedName name="cxhtvl">#REF!</definedName>
    <definedName name="cxnc" localSheetId="0">#REF!</definedName>
    <definedName name="cxnc">#REF!</definedName>
    <definedName name="cxvl" localSheetId="0">#REF!</definedName>
    <definedName name="cxvl">#REF!</definedName>
    <definedName name="cxxnc" localSheetId="0">#REF!</definedName>
    <definedName name="cxxnc">#REF!</definedName>
    <definedName name="cxxvl" localSheetId="0">#REF!</definedName>
    <definedName name="cxxvl">#REF!</definedName>
    <definedName name="CXZ" localSheetId="0">#REF!</definedName>
    <definedName name="CXZ" localSheetId="1">#REF!</definedName>
    <definedName name="CXZ">#REF!</definedName>
    <definedName name="CXZ_10" localSheetId="0">#REF!</definedName>
    <definedName name="CXZ_10" localSheetId="1">#REF!</definedName>
    <definedName name="CXZ_10">#REF!</definedName>
    <definedName name="CXZ_11" localSheetId="0">#REF!</definedName>
    <definedName name="CXZ_11" localSheetId="1">#REF!</definedName>
    <definedName name="CXZ_11">#REF!</definedName>
    <definedName name="CXZ_12" localSheetId="0">#REF!</definedName>
    <definedName name="CXZ_12" localSheetId="1">#REF!</definedName>
    <definedName name="CXZ_12">#REF!</definedName>
    <definedName name="CXZ_4" localSheetId="0">#REF!</definedName>
    <definedName name="CXZ_4">#REF!</definedName>
    <definedName name="CXZ_5" localSheetId="0">#REF!</definedName>
    <definedName name="CXZ_5">#REF!</definedName>
    <definedName name="CXZ_6" localSheetId="0">#REF!</definedName>
    <definedName name="CXZ_6">#REF!</definedName>
    <definedName name="CXZ_7" localSheetId="0">#REF!</definedName>
    <definedName name="CXZ_7">#REF!</definedName>
    <definedName name="CXZ_8" localSheetId="0">#REF!</definedName>
    <definedName name="CXZ_8">#REF!</definedName>
    <definedName name="CXZ_9" localSheetId="0">#REF!</definedName>
    <definedName name="CXZ_9">#REF!</definedName>
    <definedName name="cycle" localSheetId="0">#REF!</definedName>
    <definedName name="cycle">#REF!</definedName>
    <definedName name="cycle_1">NA()</definedName>
    <definedName name="cycle_2">NA()</definedName>
    <definedName name="Czech_Slovakia">"#N/A"</definedName>
    <definedName name="CZPM" localSheetId="0">#REF!</definedName>
    <definedName name="CZPM" localSheetId="1">#REF!</definedName>
    <definedName name="CZPM">#REF!</definedName>
    <definedName name="d" localSheetId="0" hidden="1">#REF!</definedName>
    <definedName name="d" localSheetId="1" hidden="1">#REF!</definedName>
    <definedName name="d" hidden="1">#REF!</definedName>
    <definedName name="đ" localSheetId="0">#REF!</definedName>
    <definedName name="đ">#REF!</definedName>
    <definedName name="d.d">#N/A</definedName>
    <definedName name="d.d1">#N/A</definedName>
    <definedName name="d.d2">#N/A</definedName>
    <definedName name="d_1">#N/A</definedName>
    <definedName name="D_12" localSheetId="0">#REF!</definedName>
    <definedName name="D_12" localSheetId="1">#REF!</definedName>
    <definedName name="D_12">#REF!</definedName>
    <definedName name="D_17" localSheetId="0">#REF!</definedName>
    <definedName name="D_17">#REF!</definedName>
    <definedName name="D_17_1">#N/A</definedName>
    <definedName name="D_17_1_1">NA()</definedName>
    <definedName name="D_17_1_6">NA()</definedName>
    <definedName name="D_17_10" localSheetId="0">#REF!</definedName>
    <definedName name="D_17_10" localSheetId="1">#REF!</definedName>
    <definedName name="D_17_10">#REF!</definedName>
    <definedName name="D_17_12" localSheetId="0">#REF!</definedName>
    <definedName name="D_17_12">#REF!</definedName>
    <definedName name="D_17_17" localSheetId="0">#REF!</definedName>
    <definedName name="D_17_17">#REF!</definedName>
    <definedName name="D_17_17_10" localSheetId="0">#REF!</definedName>
    <definedName name="D_17_17_10">#REF!</definedName>
    <definedName name="D_17_17_2" localSheetId="0">#REF!</definedName>
    <definedName name="D_17_17_2">#REF!</definedName>
    <definedName name="D_17_17_4" localSheetId="0">#REF!</definedName>
    <definedName name="D_17_17_4">#REF!</definedName>
    <definedName name="D_17_17_6" localSheetId="0">#REF!</definedName>
    <definedName name="D_17_17_6">#REF!</definedName>
    <definedName name="D_17_17_7" localSheetId="0">#REF!</definedName>
    <definedName name="D_17_17_7">#REF!</definedName>
    <definedName name="D_17_17_8" localSheetId="0">#REF!</definedName>
    <definedName name="D_17_17_8">#REF!</definedName>
    <definedName name="D_17_17_9" localSheetId="0">#REF!</definedName>
    <definedName name="D_17_17_9">#REF!</definedName>
    <definedName name="D_17_2" localSheetId="0">#REF!</definedName>
    <definedName name="D_17_2">#REF!</definedName>
    <definedName name="D_17_4">NA()</definedName>
    <definedName name="D_17_6">#N/A</definedName>
    <definedName name="D_17_6_6">NA()</definedName>
    <definedName name="D_17_7">#N/A</definedName>
    <definedName name="D_17_7_6">NA()</definedName>
    <definedName name="D_17_8">NA()</definedName>
    <definedName name="D_17_9" localSheetId="0">#REF!</definedName>
    <definedName name="D_17_9" localSheetId="1">#REF!</definedName>
    <definedName name="D_17_9">#REF!</definedName>
    <definedName name="D_18">#N/A</definedName>
    <definedName name="D_18_12" localSheetId="0">#REF!</definedName>
    <definedName name="D_18_12" localSheetId="1">#REF!</definedName>
    <definedName name="D_18_12">#REF!</definedName>
    <definedName name="D_18_17" localSheetId="0">#REF!</definedName>
    <definedName name="D_18_17">#REF!</definedName>
    <definedName name="D_18_17_10" localSheetId="0">#REF!</definedName>
    <definedName name="D_18_17_10">#REF!</definedName>
    <definedName name="D_18_17_2" localSheetId="0">#REF!</definedName>
    <definedName name="D_18_17_2">#REF!</definedName>
    <definedName name="D_18_17_4" localSheetId="0">#REF!</definedName>
    <definedName name="D_18_17_4">#REF!</definedName>
    <definedName name="D_18_17_6" localSheetId="0">#REF!</definedName>
    <definedName name="D_18_17_6">#REF!</definedName>
    <definedName name="D_18_17_7" localSheetId="0">#REF!</definedName>
    <definedName name="D_18_17_7">#REF!</definedName>
    <definedName name="D_18_17_8" localSheetId="0">#REF!</definedName>
    <definedName name="D_18_17_8">#REF!</definedName>
    <definedName name="D_18_17_9" localSheetId="0">#REF!</definedName>
    <definedName name="D_18_17_9">#REF!</definedName>
    <definedName name="D_18_4">NA()</definedName>
    <definedName name="D_18_6">#N/A</definedName>
    <definedName name="D_18_6_6">NA()</definedName>
    <definedName name="D_18_7">#N/A</definedName>
    <definedName name="D_18_7_6">NA()</definedName>
    <definedName name="D_18_8">NA()</definedName>
    <definedName name="D_19">#N/A</definedName>
    <definedName name="D_19_12" localSheetId="0">#REF!</definedName>
    <definedName name="D_19_12" localSheetId="1">#REF!</definedName>
    <definedName name="D_19_12">#REF!</definedName>
    <definedName name="D_19_17" localSheetId="0">#REF!</definedName>
    <definedName name="D_19_17">#REF!</definedName>
    <definedName name="D_19_17_10" localSheetId="0">#REF!</definedName>
    <definedName name="D_19_17_10">#REF!</definedName>
    <definedName name="D_19_17_2" localSheetId="0">#REF!</definedName>
    <definedName name="D_19_17_2">#REF!</definedName>
    <definedName name="D_19_17_4" localSheetId="0">#REF!</definedName>
    <definedName name="D_19_17_4">#REF!</definedName>
    <definedName name="D_19_17_6" localSheetId="0">#REF!</definedName>
    <definedName name="D_19_17_6">#REF!</definedName>
    <definedName name="D_19_17_7" localSheetId="0">#REF!</definedName>
    <definedName name="D_19_17_7">#REF!</definedName>
    <definedName name="D_19_17_8" localSheetId="0">#REF!</definedName>
    <definedName name="D_19_17_8">#REF!</definedName>
    <definedName name="D_19_17_9" localSheetId="0">#REF!</definedName>
    <definedName name="D_19_17_9">#REF!</definedName>
    <definedName name="D_19_4">NA()</definedName>
    <definedName name="D_19_6">#N/A</definedName>
    <definedName name="D_19_6_6">NA()</definedName>
    <definedName name="D_19_7">#N/A</definedName>
    <definedName name="D_19_7_6">NA()</definedName>
    <definedName name="D_19_8">NA()</definedName>
    <definedName name="d_2">#N/A</definedName>
    <definedName name="D_20">#N/A</definedName>
    <definedName name="D_20_12" localSheetId="0">#REF!</definedName>
    <definedName name="D_20_12" localSheetId="1">#REF!</definedName>
    <definedName name="D_20_12">#REF!</definedName>
    <definedName name="D_20_17" localSheetId="0">#REF!</definedName>
    <definedName name="D_20_17">#REF!</definedName>
    <definedName name="D_20_17_10" localSheetId="0">#REF!</definedName>
    <definedName name="D_20_17_10">#REF!</definedName>
    <definedName name="D_20_17_2" localSheetId="0">#REF!</definedName>
    <definedName name="D_20_17_2">#REF!</definedName>
    <definedName name="D_20_17_4" localSheetId="0">#REF!</definedName>
    <definedName name="D_20_17_4">#REF!</definedName>
    <definedName name="D_20_17_6" localSheetId="0">#REF!</definedName>
    <definedName name="D_20_17_6">#REF!</definedName>
    <definedName name="D_20_17_7" localSheetId="0">#REF!</definedName>
    <definedName name="D_20_17_7">#REF!</definedName>
    <definedName name="D_20_17_8" localSheetId="0">#REF!</definedName>
    <definedName name="D_20_17_8">#REF!</definedName>
    <definedName name="D_20_17_9" localSheetId="0">#REF!</definedName>
    <definedName name="D_20_17_9">#REF!</definedName>
    <definedName name="D_20_4">NA()</definedName>
    <definedName name="D_20_6">#N/A</definedName>
    <definedName name="D_20_6_6">NA()</definedName>
    <definedName name="D_20_7">#N/A</definedName>
    <definedName name="D_20_7_6">NA()</definedName>
    <definedName name="D_20_8">NA()</definedName>
    <definedName name="D_21">#N/A</definedName>
    <definedName name="D_21_12" localSheetId="0">#REF!</definedName>
    <definedName name="D_21_12" localSheetId="1">#REF!</definedName>
    <definedName name="D_21_12">#REF!</definedName>
    <definedName name="D_21_17" localSheetId="0">#REF!</definedName>
    <definedName name="D_21_17">#REF!</definedName>
    <definedName name="D_21_17_10" localSheetId="0">#REF!</definedName>
    <definedName name="D_21_17_10">#REF!</definedName>
    <definedName name="D_21_17_2" localSheetId="0">#REF!</definedName>
    <definedName name="D_21_17_2">#REF!</definedName>
    <definedName name="D_21_17_4" localSheetId="0">#REF!</definedName>
    <definedName name="D_21_17_4">#REF!</definedName>
    <definedName name="D_21_17_6" localSheetId="0">#REF!</definedName>
    <definedName name="D_21_17_6">#REF!</definedName>
    <definedName name="D_21_17_7" localSheetId="0">#REF!</definedName>
    <definedName name="D_21_17_7">#REF!</definedName>
    <definedName name="D_21_17_8" localSheetId="0">#REF!</definedName>
    <definedName name="D_21_17_8">#REF!</definedName>
    <definedName name="D_21_17_9" localSheetId="0">#REF!</definedName>
    <definedName name="D_21_17_9">#REF!</definedName>
    <definedName name="D_21_4">NA()</definedName>
    <definedName name="D_21_6">#N/A</definedName>
    <definedName name="D_21_6_6">NA()</definedName>
    <definedName name="D_21_7">#N/A</definedName>
    <definedName name="D_21_7_6">NA()</definedName>
    <definedName name="D_21_8">NA()</definedName>
    <definedName name="D_3" localSheetId="0">#REF!</definedName>
    <definedName name="D_3" localSheetId="1">#REF!</definedName>
    <definedName name="D_3">#REF!</definedName>
    <definedName name="D_4">NA()</definedName>
    <definedName name="d_5" localSheetId="0">#REF!</definedName>
    <definedName name="d_5" localSheetId="1">#REF!</definedName>
    <definedName name="d_5">#REF!</definedName>
    <definedName name="D_6">#N/A</definedName>
    <definedName name="D_6_6">NA()</definedName>
    <definedName name="D_7">#N/A</definedName>
    <definedName name="D_7_6">NA()</definedName>
    <definedName name="D_7101A_B" localSheetId="0">#REF!</definedName>
    <definedName name="D_7101A_B" localSheetId="1">#REF!</definedName>
    <definedName name="D_7101A_B">#REF!</definedName>
    <definedName name="D_8">NA()</definedName>
    <definedName name="D_8_10" localSheetId="0">#REF!</definedName>
    <definedName name="D_8_10" localSheetId="1">#REF!</definedName>
    <definedName name="D_8_10">#REF!</definedName>
    <definedName name="d_9" localSheetId="0">#REF!</definedName>
    <definedName name="d_9">#REF!</definedName>
    <definedName name="D_AL" localSheetId="0">#REF!</definedName>
    <definedName name="D_AL">#REF!</definedName>
    <definedName name="d_atk" localSheetId="0">#REF!</definedName>
    <definedName name="d_atk">#REF!</definedName>
    <definedName name="D_BIRTH" localSheetId="0">#REF!</definedName>
    <definedName name="D_BIRTH" localSheetId="1">#REF!</definedName>
    <definedName name="D_BIRTH">#REF!</definedName>
    <definedName name="D_COUNTRY" localSheetId="0">#REF!</definedName>
    <definedName name="D_COUNTRY" localSheetId="1">#REF!</definedName>
    <definedName name="D_COUNTRY">#REF!</definedName>
    <definedName name="d_hung" localSheetId="0">#REF!</definedName>
    <definedName name="d_hung">#REF!</definedName>
    <definedName name="D_OBT" localSheetId="0">#REF!</definedName>
    <definedName name="D_OBT" localSheetId="1">#REF!</definedName>
    <definedName name="D_OBT">#REF!</definedName>
    <definedName name="d_pb" localSheetId="0">#REF!</definedName>
    <definedName name="d_pb">#REF!</definedName>
    <definedName name="D_PBRIK" localSheetId="0">#REF!</definedName>
    <definedName name="D_PBRIK" localSheetId="1">#REF!</definedName>
    <definedName name="D_PBRIK">#REF!</definedName>
    <definedName name="D_RT" localSheetId="0">#REF!</definedName>
    <definedName name="D_RT" localSheetId="1">#REF!</definedName>
    <definedName name="D_RT">#REF!</definedName>
    <definedName name="D1x49" localSheetId="0">#REF!</definedName>
    <definedName name="D1x49">#REF!</definedName>
    <definedName name="D1x49x49" localSheetId="0">#REF!</definedName>
    <definedName name="D1x49x49">#REF!</definedName>
    <definedName name="d24nc" localSheetId="0">#REF!</definedName>
    <definedName name="d24nc">#REF!</definedName>
    <definedName name="d24vl" localSheetId="0">#REF!</definedName>
    <definedName name="d24vl">#REF!</definedName>
    <definedName name="d4_">#N/A</definedName>
    <definedName name="d5_">#N/A</definedName>
    <definedName name="DA" localSheetId="0">#REF!</definedName>
    <definedName name="DA" localSheetId="1">#REF!</definedName>
    <definedName name="DA">#REF!</definedName>
    <definedName name="đá" localSheetId="0">{"'Sheet1'!$L$16"}</definedName>
    <definedName name="đá" localSheetId="1">{"'Sheet1'!$L$16"}</definedName>
    <definedName name="đá" localSheetId="7">{"'Sheet1'!$L$16"}</definedName>
    <definedName name="đá">{"'Sheet1'!$L$16"}</definedName>
    <definedName name="đâ" localSheetId="0" hidden="1">#REF!</definedName>
    <definedName name="đâ" hidden="1">#REF!</definedName>
    <definedName name="daada" localSheetId="0" hidden="1">OFFSET(#REF!,1,0)</definedName>
    <definedName name="daada" localSheetId="1" hidden="1">OFFSET(#REF!,1,0)</definedName>
    <definedName name="daada" hidden="1">OFFSET(#REF!,1,0)</definedName>
    <definedName name="Daada2" localSheetId="0" hidden="1">OFFSET(#REF!,1,0)</definedName>
    <definedName name="Daada2" hidden="1">OFFSET(#REF!,1,0)</definedName>
    <definedName name="dadas">#N/A</definedName>
    <definedName name="dads" localSheetId="0">#REF!</definedName>
    <definedName name="dads" localSheetId="1">#REF!</definedName>
    <definedName name="dads">#REF!</definedName>
    <definedName name="DÀESFGRFEDEW" localSheetId="0">#REF!</definedName>
    <definedName name="DÀESFGRFEDEW" localSheetId="1">#REF!</definedName>
    <definedName name="DÀESFGRFEDEW">#REF!</definedName>
    <definedName name="DAFASDFA" localSheetId="0">#REF!</definedName>
    <definedName name="DAFASDFA" localSheetId="1">#REF!</definedName>
    <definedName name="DAFASDFA">#REF!</definedName>
    <definedName name="dafta" localSheetId="0">#REF!</definedName>
    <definedName name="dafta">#REF!</definedName>
    <definedName name="daftar" localSheetId="0">#REF!</definedName>
    <definedName name="daftar">#REF!</definedName>
    <definedName name="daftar_1">NA()</definedName>
    <definedName name="daftar_11">#N/A</definedName>
    <definedName name="daftar_12" localSheetId="0">#REF!</definedName>
    <definedName name="daftar_12" localSheetId="1">#REF!</definedName>
    <definedName name="daftar_12">#REF!</definedName>
    <definedName name="daftar_3" localSheetId="0">#REF!</definedName>
    <definedName name="daftar_3">#REF!</definedName>
    <definedName name="daftar_4">NA()</definedName>
    <definedName name="daftar_6">#N/A</definedName>
    <definedName name="daftar_6_6">NA()</definedName>
    <definedName name="daftar_7">#N/A</definedName>
    <definedName name="daftar_7_6">NA()</definedName>
    <definedName name="daftar_8">NA()</definedName>
    <definedName name="daftar_8_11">"'file://gunawan/my%20data/budget%20tk%2004/windows/desktop/teknik/laporan%20bulanan/sparepart%20tahunan/fac.1/laporan%20teknik%20gbb/des%20gbb.xls'#$daftar.$b$3:$c$748"</definedName>
    <definedName name="daftar_8_7">"'file://gunawan/my%20data/budget%20tk%2004/windows/desktop/teknik/laporan%20bulanan/sparepart%20tahunan/fac.1/laporan%20teknik%20gbb/des%20gbb.xls'#$daftar.$b$3:$c$748"</definedName>
    <definedName name="daftar_9" localSheetId="0">#REF!</definedName>
    <definedName name="daftar_9" localSheetId="1">#REF!</definedName>
    <definedName name="daftar_9">#REF!</definedName>
    <definedName name="daftar_harga" localSheetId="0">#REF!</definedName>
    <definedName name="daftar_harga">#REF!</definedName>
    <definedName name="daftar_harga_12" localSheetId="0">#REF!</definedName>
    <definedName name="daftar_harga_12">#REF!</definedName>
    <definedName name="daftar_harga_3" localSheetId="0">#REF!</definedName>
    <definedName name="daftar_harga_3">#REF!</definedName>
    <definedName name="daftar_harga_4">NA()</definedName>
    <definedName name="daftar_harga_6">#N/A</definedName>
    <definedName name="daftar_harga_6_6">NA()</definedName>
    <definedName name="daftar_harga_7">#N/A</definedName>
    <definedName name="daftar_harga_7_6">NA()</definedName>
    <definedName name="daftar_harga_8">NA()</definedName>
    <definedName name="daftar_harga_8_11">"'file://gunawan/my%20data/budget%20tk%2004/windows/desktop/teknik/laporan%20bulanan/laporan%20bengkel/laporan%20bengkel%20juni%2002.xls'#$harga.$a$3:$b$1046"</definedName>
    <definedName name="daftar_harga_8_7">"'file://gunawan/my%20data/budget%20tk%2004/windows/desktop/teknik/laporan%20bulanan/laporan%20bengkel/laporan%20bengkel%20juni%2002.xls'#$harga.$a$3:$b$1046"</definedName>
    <definedName name="daftar_harga_9" localSheetId="0">#REF!</definedName>
    <definedName name="daftar_harga_9" localSheetId="1">#REF!</definedName>
    <definedName name="daftar_harga_9">#REF!</definedName>
    <definedName name="Daftar1" localSheetId="0">#REF!</definedName>
    <definedName name="Daftar1">#REF!</definedName>
    <definedName name="daftarkpp" localSheetId="0">#REF!</definedName>
    <definedName name="daftarkpp" localSheetId="1">#REF!</definedName>
    <definedName name="daftarkpp">#REF!</definedName>
    <definedName name="DailyCon">"#N/A"</definedName>
    <definedName name="DailySales">"#N/A"</definedName>
    <definedName name="Daklak">#REF!</definedName>
    <definedName name="dalak" localSheetId="0">#REF!</definedName>
    <definedName name="dalak" localSheetId="1">#REF!</definedName>
    <definedName name="dalak">#REF!</definedName>
    <definedName name="Dalan" localSheetId="0">#REF!</definedName>
    <definedName name="Dalan">#REF!</definedName>
    <definedName name="DALANPASTE" localSheetId="0">#REF!</definedName>
    <definedName name="DALANPASTE">#REF!</definedName>
    <definedName name="Dalmatians_Game" localSheetId="0">#REF!</definedName>
    <definedName name="Dalmatians_Game">#REF!</definedName>
    <definedName name="dam">78000</definedName>
    <definedName name="dam_24">#REF!</definedName>
    <definedName name="dami" localSheetId="0">#REF!</definedName>
    <definedName name="dami">#REF!</definedName>
    <definedName name="DamNgang" localSheetId="0">#REF!</definedName>
    <definedName name="DamNgang">#REF!</definedName>
    <definedName name="Danang" localSheetId="0">#REF!</definedName>
    <definedName name="Danang">#REF!</definedName>
    <definedName name="danducsan" localSheetId="0">#REF!</definedName>
    <definedName name="danducsan">#REF!</definedName>
    <definedName name="danh_muc_npp" localSheetId="0">#REF!</definedName>
    <definedName name="danh_muc_npp">#REF!</definedName>
    <definedName name="danh_muc_san_pham" localSheetId="0">#REF!</definedName>
    <definedName name="danh_muc_san_pham">#REF!</definedName>
    <definedName name="danh_muc_vc" localSheetId="0">#REF!</definedName>
    <definedName name="danh_muc_vc">#REF!</definedName>
    <definedName name="danhmuc2" localSheetId="0">#REF!</definedName>
    <definedName name="danhmuc2">#REF!</definedName>
    <definedName name="Dao_dap_da" localSheetId="0">#REF!</definedName>
    <definedName name="Dao_dap_da">#REF!</definedName>
    <definedName name="Dao_dat" localSheetId="0">#REF!</definedName>
    <definedName name="Dao_dat">#REF!</definedName>
    <definedName name="Dao_dat_bang_may" localSheetId="0">#REF!</definedName>
    <definedName name="Dao_dat_bang_may">#REF!</definedName>
    <definedName name="Dao_dat_bang_thu_cong" localSheetId="0">#REF!</definedName>
    <definedName name="Dao_dat_bang_thu_cong">#REF!</definedName>
    <definedName name="Dao_dat_td" localSheetId="0">#REF!</definedName>
    <definedName name="Dao_dat_td">#REF!</definedName>
    <definedName name="daotd" localSheetId="0">#REF!</definedName>
    <definedName name="daotd">#REF!</definedName>
    <definedName name="dap" localSheetId="0">#REF!</definedName>
    <definedName name="dap">#REF!</definedName>
    <definedName name="Dap_dat" localSheetId="0">#REF!</definedName>
    <definedName name="Dap_dat">#REF!</definedName>
    <definedName name="Dap_dat_bang_may" localSheetId="0">#REF!</definedName>
    <definedName name="Dap_dat_bang_may">#REF!</definedName>
    <definedName name="Dap_dat_bang_thu_cong" localSheetId="0">#REF!</definedName>
    <definedName name="Dap_dat_bang_thu_cong">#REF!</definedName>
    <definedName name="daptd" localSheetId="0">#REF!</definedName>
    <definedName name="daptd">#REF!</definedName>
    <definedName name="das" localSheetId="0">#REF!</definedName>
    <definedName name="das">#REF!</definedName>
    <definedName name="dasd" localSheetId="0">#REF!</definedName>
    <definedName name="dasd">#REF!</definedName>
    <definedName name="DAT" localSheetId="0">#REF!</definedName>
    <definedName name="DAT">#REF!</definedName>
    <definedName name="DAT1_10">NA()</definedName>
    <definedName name="DAT1_11">NA()</definedName>
    <definedName name="DAT1_12">NA()</definedName>
    <definedName name="DAT1_13">NA()</definedName>
    <definedName name="DAT1_14">NA()</definedName>
    <definedName name="DAT1_15">NA()</definedName>
    <definedName name="DAT1_16">NA()</definedName>
    <definedName name="DAT1_17">NA()</definedName>
    <definedName name="DAT1_18">NA()</definedName>
    <definedName name="DAT1_19">NA()</definedName>
    <definedName name="DAT1_2">NA()</definedName>
    <definedName name="DAT1_20">NA()</definedName>
    <definedName name="DAT1_21">NA()</definedName>
    <definedName name="DAT1_22">NA()</definedName>
    <definedName name="DAT1_23">NA()</definedName>
    <definedName name="DAT1_24">NA()</definedName>
    <definedName name="DAT1_25">NA()</definedName>
    <definedName name="DAT1_26">NA()</definedName>
    <definedName name="DAT1_27">NA()</definedName>
    <definedName name="DAT1_28">NA()</definedName>
    <definedName name="DAT1_3" localSheetId="0">#REF!</definedName>
    <definedName name="DAT1_3" localSheetId="1">#REF!</definedName>
    <definedName name="DAT1_3">#REF!</definedName>
    <definedName name="DAT1_4" localSheetId="0">#REF!</definedName>
    <definedName name="DAT1_4">#REF!</definedName>
    <definedName name="DAT1_5" localSheetId="0">#REF!</definedName>
    <definedName name="DAT1_5">#REF!</definedName>
    <definedName name="DAT1_6" localSheetId="0">#REF!</definedName>
    <definedName name="DAT1_6">#REF!</definedName>
    <definedName name="DAT1_7">NA()</definedName>
    <definedName name="DAT1_8">NA()</definedName>
    <definedName name="DAT1_8_6">#N/A</definedName>
    <definedName name="DAT1_9">NA()</definedName>
    <definedName name="DAT10_10">NA()</definedName>
    <definedName name="DAT10_11">NA()</definedName>
    <definedName name="DAT10_12">NA()</definedName>
    <definedName name="DAT10_13">NA()</definedName>
    <definedName name="DAT10_14">NA()</definedName>
    <definedName name="DAT10_15">NA()</definedName>
    <definedName name="DAT10_16">NA()</definedName>
    <definedName name="DAT10_17">NA()</definedName>
    <definedName name="DAT10_18">NA()</definedName>
    <definedName name="DAT10_19">NA()</definedName>
    <definedName name="DAT10_2">NA()</definedName>
    <definedName name="DAT10_20">NA()</definedName>
    <definedName name="DAT10_21">NA()</definedName>
    <definedName name="DAT10_22">NA()</definedName>
    <definedName name="DAT10_23">NA()</definedName>
    <definedName name="DAT10_24">NA()</definedName>
    <definedName name="DAT10_25">NA()</definedName>
    <definedName name="DAT10_26">NA()</definedName>
    <definedName name="DAT10_27">NA()</definedName>
    <definedName name="DAT10_28">NA()</definedName>
    <definedName name="DAT10_3" localSheetId="0">#REF!</definedName>
    <definedName name="DAT10_3" localSheetId="1">#REF!</definedName>
    <definedName name="DAT10_3">#REF!</definedName>
    <definedName name="DAT10_4" localSheetId="0">#REF!</definedName>
    <definedName name="DAT10_4">#REF!</definedName>
    <definedName name="DAT10_5" localSheetId="0">#REF!</definedName>
    <definedName name="DAT10_5">#REF!</definedName>
    <definedName name="DAT10_6" localSheetId="0">#REF!</definedName>
    <definedName name="DAT10_6">#REF!</definedName>
    <definedName name="DAT10_7">NA()</definedName>
    <definedName name="DAT10_8">NA()</definedName>
    <definedName name="DAT10_8_6">#N/A</definedName>
    <definedName name="DAT10_9">NA()</definedName>
    <definedName name="DAT10a" localSheetId="0">#REF!</definedName>
    <definedName name="DAT10a" localSheetId="1">#REF!</definedName>
    <definedName name="DAT10a">#REF!</definedName>
    <definedName name="DAT10B" localSheetId="0">#REF!</definedName>
    <definedName name="DAT10B">#REF!</definedName>
    <definedName name="DAT10C" localSheetId="0">#REF!</definedName>
    <definedName name="DAT10C">#REF!</definedName>
    <definedName name="DAT11_10">NA()</definedName>
    <definedName name="DAT11_11">NA()</definedName>
    <definedName name="DAT11_12">NA()</definedName>
    <definedName name="DAT11_13">NA()</definedName>
    <definedName name="DAT11_14">NA()</definedName>
    <definedName name="DAT11_15">NA()</definedName>
    <definedName name="DAT11_16">NA()</definedName>
    <definedName name="DAT11_17">NA()</definedName>
    <definedName name="DAT11_18">NA()</definedName>
    <definedName name="DAT11_19">NA()</definedName>
    <definedName name="DAT11_2">NA()</definedName>
    <definedName name="DAT11_20">NA()</definedName>
    <definedName name="DAT11_21">NA()</definedName>
    <definedName name="DAT11_22">NA()</definedName>
    <definedName name="DAT11_23">NA()</definedName>
    <definedName name="DAT11_24">NA()</definedName>
    <definedName name="DAT11_25">NA()</definedName>
    <definedName name="DAT11_26">NA()</definedName>
    <definedName name="DAT11_27">NA()</definedName>
    <definedName name="DAT11_28">NA()</definedName>
    <definedName name="DAT11_3" localSheetId="0">#REF!</definedName>
    <definedName name="DAT11_3" localSheetId="1">#REF!</definedName>
    <definedName name="DAT11_3">#REF!</definedName>
    <definedName name="DAT11_4" localSheetId="0">#REF!</definedName>
    <definedName name="DAT11_4">#REF!</definedName>
    <definedName name="DAT11_5" localSheetId="0">#REF!</definedName>
    <definedName name="DAT11_5">#REF!</definedName>
    <definedName name="DAT11_6" localSheetId="0">#REF!</definedName>
    <definedName name="DAT11_6">#REF!</definedName>
    <definedName name="DAT11_7">NA()</definedName>
    <definedName name="DAT11_8">NA()</definedName>
    <definedName name="DAT11_8_6">#N/A</definedName>
    <definedName name="DAT11_9">NA()</definedName>
    <definedName name="DAT11a" localSheetId="0">#REF!</definedName>
    <definedName name="DAT11a" localSheetId="1">#REF!</definedName>
    <definedName name="DAT11a">#REF!</definedName>
    <definedName name="DAT11aa" localSheetId="0">#REF!</definedName>
    <definedName name="DAT11aa">#REF!</definedName>
    <definedName name="DAT11b" localSheetId="0">#REF!</definedName>
    <definedName name="DAT11b">#REF!</definedName>
    <definedName name="DAT12_10">NA()</definedName>
    <definedName name="DAT12_11">NA()</definedName>
    <definedName name="DAT12_12">NA()</definedName>
    <definedName name="DAT12_13">NA()</definedName>
    <definedName name="DAT12_14">NA()</definedName>
    <definedName name="DAT12_15">NA()</definedName>
    <definedName name="DAT12_16">NA()</definedName>
    <definedName name="DAT12_17">NA()</definedName>
    <definedName name="DAT12_18">NA()</definedName>
    <definedName name="DAT12_19">NA()</definedName>
    <definedName name="DAT12_2">NA()</definedName>
    <definedName name="DAT12_20">NA()</definedName>
    <definedName name="DAT12_21">NA()</definedName>
    <definedName name="DAT12_22">NA()</definedName>
    <definedName name="DAT12_23">NA()</definedName>
    <definedName name="DAT12_24">NA()</definedName>
    <definedName name="DAT12_25">NA()</definedName>
    <definedName name="DAT12_26">NA()</definedName>
    <definedName name="DAT12_27">NA()</definedName>
    <definedName name="DAT12_28">NA()</definedName>
    <definedName name="DAT12_3" localSheetId="0">#REF!</definedName>
    <definedName name="DAT12_3" localSheetId="1">#REF!</definedName>
    <definedName name="DAT12_3">#REF!</definedName>
    <definedName name="DAT12_4" localSheetId="0">#REF!</definedName>
    <definedName name="DAT12_4">#REF!</definedName>
    <definedName name="DAT12_5" localSheetId="0">#REF!</definedName>
    <definedName name="DAT12_5">#REF!</definedName>
    <definedName name="DAT12_6" localSheetId="0">#REF!</definedName>
    <definedName name="DAT12_6">#REF!</definedName>
    <definedName name="DAT12_7">NA()</definedName>
    <definedName name="DAT12_8">NA()</definedName>
    <definedName name="DAT12_8_6">#N/A</definedName>
    <definedName name="DAT12_9">NA()</definedName>
    <definedName name="DAT12a" localSheetId="0">#REF!</definedName>
    <definedName name="DAT12a" localSheetId="1">#REF!</definedName>
    <definedName name="DAT12a">#REF!</definedName>
    <definedName name="DAT13_10">NA()</definedName>
    <definedName name="DAT13_11">NA()</definedName>
    <definedName name="DAT13_12">NA()</definedName>
    <definedName name="DAT13_13">NA()</definedName>
    <definedName name="DAT13_14">NA()</definedName>
    <definedName name="DAT13_15">NA()</definedName>
    <definedName name="DAT13_16">NA()</definedName>
    <definedName name="DAT13_17">NA()</definedName>
    <definedName name="DAT13_18">NA()</definedName>
    <definedName name="DAT13_19">NA()</definedName>
    <definedName name="DAT13_2">NA()</definedName>
    <definedName name="DAT13_20">NA()</definedName>
    <definedName name="DAT13_21">NA()</definedName>
    <definedName name="DAT13_22">NA()</definedName>
    <definedName name="DAT13_23">NA()</definedName>
    <definedName name="DAT13_24">NA()</definedName>
    <definedName name="DAT13_25">NA()</definedName>
    <definedName name="DAT13_26">NA()</definedName>
    <definedName name="DAT13_27">NA()</definedName>
    <definedName name="DAT13_28">NA()</definedName>
    <definedName name="DAT13_3" localSheetId="0">#REF!</definedName>
    <definedName name="DAT13_3" localSheetId="1">#REF!</definedName>
    <definedName name="DAT13_3">#REF!</definedName>
    <definedName name="DAT13_4" localSheetId="0">#REF!</definedName>
    <definedName name="DAT13_4">#REF!</definedName>
    <definedName name="DAT13_5" localSheetId="0">#REF!</definedName>
    <definedName name="DAT13_5">#REF!</definedName>
    <definedName name="DAT13_6" localSheetId="0">#REF!</definedName>
    <definedName name="DAT13_6">#REF!</definedName>
    <definedName name="DAT13_7">NA()</definedName>
    <definedName name="DAT13_8">NA()</definedName>
    <definedName name="DAT13_8_6">#N/A</definedName>
    <definedName name="DAT13_9">NA()</definedName>
    <definedName name="DAT13a" localSheetId="0">#REF!</definedName>
    <definedName name="DAT13a" localSheetId="1">#REF!</definedName>
    <definedName name="DAT13a">#REF!</definedName>
    <definedName name="DAT13aa" localSheetId="0">#REF!</definedName>
    <definedName name="DAT13aa">#REF!</definedName>
    <definedName name="DAT13b" localSheetId="0">#REF!</definedName>
    <definedName name="DAT13b">#REF!</definedName>
    <definedName name="DAT14a" localSheetId="0">#REF!</definedName>
    <definedName name="DAT14a">#REF!</definedName>
    <definedName name="DAT15a" localSheetId="0">#REF!</definedName>
    <definedName name="DAT15a">#REF!</definedName>
    <definedName name="DAT16a" localSheetId="0">#REF!</definedName>
    <definedName name="DAT16a">#REF!</definedName>
    <definedName name="DAT17a" localSheetId="0">#REF!</definedName>
    <definedName name="DAT17a">#REF!</definedName>
    <definedName name="DAT17aa" localSheetId="0">#REF!</definedName>
    <definedName name="DAT17aa">#REF!</definedName>
    <definedName name="DAT1a" localSheetId="0">#REF!</definedName>
    <definedName name="DAT1a">#REF!</definedName>
    <definedName name="DAT2_10">NA()</definedName>
    <definedName name="DAT2_11">NA()</definedName>
    <definedName name="DAT2_12">NA()</definedName>
    <definedName name="DAT2_13">NA()</definedName>
    <definedName name="DAT2_14">NA()</definedName>
    <definedName name="DAT2_15">NA()</definedName>
    <definedName name="DAT2_16">NA()</definedName>
    <definedName name="DAT2_17">NA()</definedName>
    <definedName name="DAT2_18">NA()</definedName>
    <definedName name="DAT2_19">NA()</definedName>
    <definedName name="DAT2_2">NA()</definedName>
    <definedName name="DAT2_20">NA()</definedName>
    <definedName name="DAT2_21">NA()</definedName>
    <definedName name="DAT2_22">NA()</definedName>
    <definedName name="DAT2_23">NA()</definedName>
    <definedName name="DAT2_24">NA()</definedName>
    <definedName name="DAT2_25">NA()</definedName>
    <definedName name="DAT2_26">NA()</definedName>
    <definedName name="DAT2_27">NA()</definedName>
    <definedName name="DAT2_28">NA()</definedName>
    <definedName name="DAT2_3" localSheetId="0">#REF!</definedName>
    <definedName name="DAT2_3" localSheetId="1">#REF!</definedName>
    <definedName name="DAT2_3">#REF!</definedName>
    <definedName name="DAT2_4" localSheetId="0">#REF!</definedName>
    <definedName name="DAT2_4">#REF!</definedName>
    <definedName name="DAT2_5" localSheetId="0">#REF!</definedName>
    <definedName name="DAT2_5">#REF!</definedName>
    <definedName name="DAT2_6" localSheetId="0">#REF!</definedName>
    <definedName name="DAT2_6">#REF!</definedName>
    <definedName name="DAT2_7">NA()</definedName>
    <definedName name="DAT2_8">NA()</definedName>
    <definedName name="DAT2_8_6">#N/A</definedName>
    <definedName name="DAT2_9">NA()</definedName>
    <definedName name="DAT2a" localSheetId="0">#REF!</definedName>
    <definedName name="DAT2a" localSheetId="1">#REF!</definedName>
    <definedName name="DAT2a">#REF!</definedName>
    <definedName name="DAT3_10">NA()</definedName>
    <definedName name="DAT3_11">NA()</definedName>
    <definedName name="DAT3_12">NA()</definedName>
    <definedName name="DAT3_13">NA()</definedName>
    <definedName name="DAT3_14">NA()</definedName>
    <definedName name="DAT3_15">NA()</definedName>
    <definedName name="DAT3_16">NA()</definedName>
    <definedName name="DAT3_17">NA()</definedName>
    <definedName name="DAT3_18">NA()</definedName>
    <definedName name="DAT3_19">NA()</definedName>
    <definedName name="DAT3_2">NA()</definedName>
    <definedName name="DAT3_20">NA()</definedName>
    <definedName name="DAT3_21">NA()</definedName>
    <definedName name="DAT3_22">NA()</definedName>
    <definedName name="DAT3_23">NA()</definedName>
    <definedName name="DAT3_24">NA()</definedName>
    <definedName name="DAT3_25">NA()</definedName>
    <definedName name="DAT3_26">NA()</definedName>
    <definedName name="DAT3_27">NA()</definedName>
    <definedName name="DAT3_28">NA()</definedName>
    <definedName name="DAT3_3" localSheetId="0">#REF!</definedName>
    <definedName name="DAT3_3" localSheetId="1">#REF!</definedName>
    <definedName name="DAT3_3">#REF!</definedName>
    <definedName name="DAT3_4" localSheetId="0">#REF!</definedName>
    <definedName name="DAT3_4">#REF!</definedName>
    <definedName name="DAT3_5" localSheetId="0">#REF!</definedName>
    <definedName name="DAT3_5">#REF!</definedName>
    <definedName name="DAT3_6" localSheetId="0">#REF!</definedName>
    <definedName name="DAT3_6">#REF!</definedName>
    <definedName name="DAT3_7">NA()</definedName>
    <definedName name="DAT3_8">NA()</definedName>
    <definedName name="DAT3_8_6">#N/A</definedName>
    <definedName name="DAT3_9">NA()</definedName>
    <definedName name="DAT3a" localSheetId="0">#REF!</definedName>
    <definedName name="DAT3a" localSheetId="1">#REF!</definedName>
    <definedName name="DAT3a">#REF!</definedName>
    <definedName name="DAT4_10">NA()</definedName>
    <definedName name="DAT4_11">NA()</definedName>
    <definedName name="DAT4_12">NA()</definedName>
    <definedName name="DAT4_13">NA()</definedName>
    <definedName name="DAT4_14">NA()</definedName>
    <definedName name="DAT4_15">NA()</definedName>
    <definedName name="DAT4_16">NA()</definedName>
    <definedName name="DAT4_17">NA()</definedName>
    <definedName name="DAT4_18">NA()</definedName>
    <definedName name="DAT4_19">NA()</definedName>
    <definedName name="DAT4_2">NA()</definedName>
    <definedName name="DAT4_20">NA()</definedName>
    <definedName name="DAT4_21">NA()</definedName>
    <definedName name="DAT4_22">NA()</definedName>
    <definedName name="DAT4_23">NA()</definedName>
    <definedName name="DAT4_24">NA()</definedName>
    <definedName name="DAT4_25">NA()</definedName>
    <definedName name="DAT4_26">NA()</definedName>
    <definedName name="DAT4_27">NA()</definedName>
    <definedName name="DAT4_28">NA()</definedName>
    <definedName name="DAT4_3" localSheetId="0">#REF!</definedName>
    <definedName name="DAT4_3" localSheetId="1">#REF!</definedName>
    <definedName name="DAT4_3">#REF!</definedName>
    <definedName name="DAT4_4" localSheetId="0">#REF!</definedName>
    <definedName name="DAT4_4">#REF!</definedName>
    <definedName name="DAT4_5" localSheetId="0">#REF!</definedName>
    <definedName name="DAT4_5">#REF!</definedName>
    <definedName name="DAT4_6" localSheetId="0">#REF!</definedName>
    <definedName name="DAT4_6">#REF!</definedName>
    <definedName name="DAT4_7">NA()</definedName>
    <definedName name="DAT4_8">NA()</definedName>
    <definedName name="DAT4_8_6">#N/A</definedName>
    <definedName name="DAT4_9">NA()</definedName>
    <definedName name="DAT4a" localSheetId="0">#REF!</definedName>
    <definedName name="DAT4a" localSheetId="1">#REF!</definedName>
    <definedName name="DAT4a">#REF!</definedName>
    <definedName name="DAT5_10">NA()</definedName>
    <definedName name="DAT5_11">NA()</definedName>
    <definedName name="DAT5_12">NA()</definedName>
    <definedName name="DAT5_13">NA()</definedName>
    <definedName name="DAT5_14">NA()</definedName>
    <definedName name="DAT5_15">NA()</definedName>
    <definedName name="DAT5_16">NA()</definedName>
    <definedName name="DAT5_17">NA()</definedName>
    <definedName name="DAT5_18">NA()</definedName>
    <definedName name="DAT5_19">NA()</definedName>
    <definedName name="DAT5_2">NA()</definedName>
    <definedName name="DAT5_20">NA()</definedName>
    <definedName name="DAT5_21">NA()</definedName>
    <definedName name="DAT5_22">NA()</definedName>
    <definedName name="DAT5_23">NA()</definedName>
    <definedName name="DAT5_24">NA()</definedName>
    <definedName name="DAT5_25">NA()</definedName>
    <definedName name="DAT5_26">NA()</definedName>
    <definedName name="DAT5_27">NA()</definedName>
    <definedName name="DAT5_28">NA()</definedName>
    <definedName name="DAT5_3" localSheetId="0">#REF!</definedName>
    <definedName name="DAT5_3" localSheetId="1">#REF!</definedName>
    <definedName name="DAT5_3">#REF!</definedName>
    <definedName name="DAT5_4" localSheetId="0">#REF!</definedName>
    <definedName name="DAT5_4">#REF!</definedName>
    <definedName name="DAT5_5" localSheetId="0">#REF!</definedName>
    <definedName name="DAT5_5">#REF!</definedName>
    <definedName name="DAT5_6" localSheetId="0">#REF!</definedName>
    <definedName name="DAT5_6">#REF!</definedName>
    <definedName name="DAT5_7">NA()</definedName>
    <definedName name="DAT5_8">NA()</definedName>
    <definedName name="DAT5_8_6">#N/A</definedName>
    <definedName name="DAT5_9">NA()</definedName>
    <definedName name="DAT5a" localSheetId="0">#REF!</definedName>
    <definedName name="DAT5a" localSheetId="1">#REF!</definedName>
    <definedName name="DAT5a">#REF!</definedName>
    <definedName name="DAT6_10">NA()</definedName>
    <definedName name="DAT6_11">NA()</definedName>
    <definedName name="DAT6_12">NA()</definedName>
    <definedName name="DAT6_13">NA()</definedName>
    <definedName name="DAT6_14">NA()</definedName>
    <definedName name="DAT6_15">NA()</definedName>
    <definedName name="DAT6_16">NA()</definedName>
    <definedName name="DAT6_17">NA()</definedName>
    <definedName name="DAT6_18">NA()</definedName>
    <definedName name="DAT6_19">NA()</definedName>
    <definedName name="DAT6_2">NA()</definedName>
    <definedName name="DAT6_20">NA()</definedName>
    <definedName name="DAT6_21">NA()</definedName>
    <definedName name="DAT6_22">NA()</definedName>
    <definedName name="DAT6_23">NA()</definedName>
    <definedName name="DAT6_24">NA()</definedName>
    <definedName name="DAT6_25">NA()</definedName>
    <definedName name="DAT6_26">NA()</definedName>
    <definedName name="DAT6_27">NA()</definedName>
    <definedName name="DAT6_28">NA()</definedName>
    <definedName name="DAT6_3" localSheetId="0">#REF!</definedName>
    <definedName name="DAT6_3" localSheetId="1">#REF!</definedName>
    <definedName name="DAT6_3">#REF!</definedName>
    <definedName name="DAT6_4" localSheetId="0">#REF!</definedName>
    <definedName name="DAT6_4">#REF!</definedName>
    <definedName name="DAT6_5" localSheetId="0">#REF!</definedName>
    <definedName name="DAT6_5">#REF!</definedName>
    <definedName name="DAT6_6" localSheetId="0">#REF!</definedName>
    <definedName name="DAT6_6">#REF!</definedName>
    <definedName name="DAT6_7">NA()</definedName>
    <definedName name="DAT6_8">NA()</definedName>
    <definedName name="DAT6_8_6">#N/A</definedName>
    <definedName name="DAT6_9">NA()</definedName>
    <definedName name="DAT6a" localSheetId="0">#REF!</definedName>
    <definedName name="DAT6a" localSheetId="1">#REF!</definedName>
    <definedName name="DAT6a">#REF!</definedName>
    <definedName name="DAT7_10">NA()</definedName>
    <definedName name="DAT7_11">NA()</definedName>
    <definedName name="DAT7_12">NA()</definedName>
    <definedName name="DAT7_13">NA()</definedName>
    <definedName name="DAT7_14">NA()</definedName>
    <definedName name="DAT7_15">NA()</definedName>
    <definedName name="DAT7_16">NA()</definedName>
    <definedName name="DAT7_17">NA()</definedName>
    <definedName name="DAT7_18">NA()</definedName>
    <definedName name="DAT7_19">NA()</definedName>
    <definedName name="DAT7_2">NA()</definedName>
    <definedName name="DAT7_20">NA()</definedName>
    <definedName name="DAT7_21">NA()</definedName>
    <definedName name="DAT7_22">NA()</definedName>
    <definedName name="DAT7_23">NA()</definedName>
    <definedName name="DAT7_24">NA()</definedName>
    <definedName name="DAT7_25">NA()</definedName>
    <definedName name="DAT7_26">NA()</definedName>
    <definedName name="DAT7_27">NA()</definedName>
    <definedName name="DAT7_28">NA()</definedName>
    <definedName name="DAT7_3" localSheetId="0">#REF!</definedName>
    <definedName name="DAT7_3" localSheetId="1">#REF!</definedName>
    <definedName name="DAT7_3">#REF!</definedName>
    <definedName name="DAT7_4" localSheetId="0">#REF!</definedName>
    <definedName name="DAT7_4">#REF!</definedName>
    <definedName name="DAT7_5" localSheetId="0">#REF!</definedName>
    <definedName name="DAT7_5">#REF!</definedName>
    <definedName name="DAT7_6" localSheetId="0">#REF!</definedName>
    <definedName name="DAT7_6">#REF!</definedName>
    <definedName name="DAT7_7">NA()</definedName>
    <definedName name="DAT7_8">NA()</definedName>
    <definedName name="DAT7_8_6">#N/A</definedName>
    <definedName name="DAT7_9">NA()</definedName>
    <definedName name="DAT7a" localSheetId="0">#REF!</definedName>
    <definedName name="DAT7a" localSheetId="1">#REF!</definedName>
    <definedName name="DAT7a">#REF!</definedName>
    <definedName name="DAT8_10">NA()</definedName>
    <definedName name="DAT8_11">NA()</definedName>
    <definedName name="DAT8_12">NA()</definedName>
    <definedName name="DAT8_13">NA()</definedName>
    <definedName name="DAT8_14">NA()</definedName>
    <definedName name="DAT8_15">NA()</definedName>
    <definedName name="DAT8_16">NA()</definedName>
    <definedName name="DAT8_17">NA()</definedName>
    <definedName name="DAT8_18">NA()</definedName>
    <definedName name="DAT8_19">NA()</definedName>
    <definedName name="DAT8_2">NA()</definedName>
    <definedName name="DAT8_20">NA()</definedName>
    <definedName name="DAT8_21">NA()</definedName>
    <definedName name="DAT8_22">NA()</definedName>
    <definedName name="DAT8_23">NA()</definedName>
    <definedName name="DAT8_24">NA()</definedName>
    <definedName name="DAT8_25">NA()</definedName>
    <definedName name="DAT8_26">NA()</definedName>
    <definedName name="DAT8_27">NA()</definedName>
    <definedName name="DAT8_28">NA()</definedName>
    <definedName name="DAT8_3" localSheetId="0">#REF!</definedName>
    <definedName name="DAT8_3" localSheetId="1">#REF!</definedName>
    <definedName name="DAT8_3">#REF!</definedName>
    <definedName name="DAT8_4" localSheetId="0">#REF!</definedName>
    <definedName name="DAT8_4">#REF!</definedName>
    <definedName name="DAT8_5" localSheetId="0">#REF!</definedName>
    <definedName name="DAT8_5">#REF!</definedName>
    <definedName name="DAT8_6" localSheetId="0">#REF!</definedName>
    <definedName name="DAT8_6">#REF!</definedName>
    <definedName name="DAT8_7">NA()</definedName>
    <definedName name="DAT8_8">NA()</definedName>
    <definedName name="DAT8_8_6">#N/A</definedName>
    <definedName name="DAT8_9">NA()</definedName>
    <definedName name="DAT8a" localSheetId="0">#REF!</definedName>
    <definedName name="DAT8a" localSheetId="1">#REF!</definedName>
    <definedName name="DAT8a">#REF!</definedName>
    <definedName name="DAT9_10">NA()</definedName>
    <definedName name="DAT9_11">NA()</definedName>
    <definedName name="DAT9_12">NA()</definedName>
    <definedName name="DAT9_13">NA()</definedName>
    <definedName name="DAT9_14">NA()</definedName>
    <definedName name="DAT9_15">NA()</definedName>
    <definedName name="DAT9_16">NA()</definedName>
    <definedName name="DAT9_17">NA()</definedName>
    <definedName name="DAT9_18">NA()</definedName>
    <definedName name="DAT9_19">NA()</definedName>
    <definedName name="DAT9_2">NA()</definedName>
    <definedName name="DAT9_20">NA()</definedName>
    <definedName name="DAT9_21">NA()</definedName>
    <definedName name="DAT9_22">NA()</definedName>
    <definedName name="DAT9_23">NA()</definedName>
    <definedName name="DAT9_24">NA()</definedName>
    <definedName name="DAT9_25">NA()</definedName>
    <definedName name="DAT9_26">NA()</definedName>
    <definedName name="DAT9_27">NA()</definedName>
    <definedName name="DAT9_28">NA()</definedName>
    <definedName name="DAT9_3" localSheetId="0">#REF!</definedName>
    <definedName name="DAT9_3" localSheetId="1">#REF!</definedName>
    <definedName name="DAT9_3">#REF!</definedName>
    <definedName name="DAT9_4" localSheetId="0">#REF!</definedName>
    <definedName name="DAT9_4">#REF!</definedName>
    <definedName name="DAT9_5" localSheetId="0">#REF!</definedName>
    <definedName name="DAT9_5">#REF!</definedName>
    <definedName name="DAT9_6" localSheetId="0">#REF!</definedName>
    <definedName name="DAT9_6">#REF!</definedName>
    <definedName name="DAT9_7">NA()</definedName>
    <definedName name="DAT9_8">NA()</definedName>
    <definedName name="DAT9_8_6">#N/A</definedName>
    <definedName name="DAT9_9">NA()</definedName>
    <definedName name="DAT9a" localSheetId="0">#REF!</definedName>
    <definedName name="DAT9a" localSheetId="1">#REF!</definedName>
    <definedName name="DAT9a">#REF!</definedName>
    <definedName name="DAT9aa" localSheetId="0">#REF!</definedName>
    <definedName name="DAT9aa">#REF!</definedName>
    <definedName name="DAT9b" localSheetId="0">#REF!</definedName>
    <definedName name="DAT9b">#REF!</definedName>
    <definedName name="DATA" localSheetId="0">#REF!</definedName>
    <definedName name="DATA">#REF!</definedName>
    <definedName name="Data.Dump" localSheetId="0" hidden="1">OFFSET(#REF!,1,0)</definedName>
    <definedName name="Data.Dump" localSheetId="1" hidden="1">OFFSET(#REF!,1,0)</definedName>
    <definedName name="Data.Dump" hidden="1">OFFSET(#REF!,1,0)</definedName>
    <definedName name="data_12" localSheetId="0">#REF!</definedName>
    <definedName name="data_12" localSheetId="1">#REF!</definedName>
    <definedName name="data_12">#REF!</definedName>
    <definedName name="Data_21">"$#REF!.#REF!#REF!"</definedName>
    <definedName name="Data_21_3">"$#REF!.#REF!#REF!"</definedName>
    <definedName name="Data_23">"$#REF!.#REF!#REF!"</definedName>
    <definedName name="Data_23_3">"$#REF!.#REF!#REF!"</definedName>
    <definedName name="data_3" localSheetId="0">#REF!</definedName>
    <definedName name="data_3" localSheetId="1">#REF!</definedName>
    <definedName name="data_3">#REF!</definedName>
    <definedName name="data_4">NA()</definedName>
    <definedName name="data_6">#N/A</definedName>
    <definedName name="data_6_6">NA()</definedName>
    <definedName name="data_7">#N/A</definedName>
    <definedName name="data_7_6">NA()</definedName>
    <definedName name="data_8">NA()</definedName>
    <definedName name="data_8_11">"'file://gunawan/my%20data/budget%20tk%2004/windows/desktop/teknik/laporan%20bulanan/pemakaian%20sparepart/factory%202/laporan%20sparepart%20juni%20(02).xls'#$harga.$b$4:$c$423"</definedName>
    <definedName name="data_8_7">"'file://gunawan/my%20data/budget%20tk%2004/windows/desktop/teknik/laporan%20bulanan/pemakaian%20sparepart/factory%202/laporan%20sparepart%20juni%20(02).xls'#$harga.$b$4:$c$423"</definedName>
    <definedName name="data_9" localSheetId="0">#REF!</definedName>
    <definedName name="data_9" localSheetId="1">#REF!</definedName>
    <definedName name="data_9">#REF!</definedName>
    <definedName name="DATA_DATA2_List" localSheetId="0">#REF!</definedName>
    <definedName name="DATA_DATA2_List">#REF!</definedName>
    <definedName name="Data_FP">"$#REF!.#REF!#REF!"</definedName>
    <definedName name="Data_FP_3">"$#REF!.#REF!#REF!"</definedName>
    <definedName name="Data_MNV" localSheetId="0">#REF!</definedName>
    <definedName name="Data_MNV" localSheetId="1">#REF!</definedName>
    <definedName name="Data_MNV">#REF!</definedName>
    <definedName name="Data_Ngay" localSheetId="0">#REF!</definedName>
    <definedName name="Data_Ngay">#REF!</definedName>
    <definedName name="Data_Pint" localSheetId="0">#REF!</definedName>
    <definedName name="Data_Pint" localSheetId="1">#REF!</definedName>
    <definedName name="Data_Pint">#REF!</definedName>
    <definedName name="Data_SSP">"$#REF!.#REF!#REF!"</definedName>
    <definedName name="Data_SSP_3">"$#REF!.#REF!#REF!"</definedName>
    <definedName name="Data_summary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 localSheetId="7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VAL" localSheetId="0">#REF!</definedName>
    <definedName name="DATA_VAL" localSheetId="1">#REF!</definedName>
    <definedName name="DATA_VAL">#REF!</definedName>
    <definedName name="data0" localSheetId="0">#REF!</definedName>
    <definedName name="data0">#REF!</definedName>
    <definedName name="DATA1" localSheetId="0">#REF!</definedName>
    <definedName name="DATA1">#REF!</definedName>
    <definedName name="data1_mtr" localSheetId="0" hidden="1">#REF!</definedName>
    <definedName name="data1_mtr" hidden="1">#REF!</definedName>
    <definedName name="DATA10" localSheetId="0">#REF!</definedName>
    <definedName name="DATA10">#REF!</definedName>
    <definedName name="data101" localSheetId="0" hidden="1">#REF!</definedName>
    <definedName name="data101" localSheetId="1" hidden="1">#REF!</definedName>
    <definedName name="data101" hidden="1">#REF!</definedName>
    <definedName name="Data11" localSheetId="0">#REF!</definedName>
    <definedName name="Data11" localSheetId="1">#REF!</definedName>
    <definedName name="Data11">#REF!</definedName>
    <definedName name="data11b" localSheetId="0">#REF!</definedName>
    <definedName name="data11b" localSheetId="1">#REF!</definedName>
    <definedName name="data11b">#REF!</definedName>
    <definedName name="DATA12" localSheetId="0">#REF!</definedName>
    <definedName name="DATA12" localSheetId="1">#REF!</definedName>
    <definedName name="DATA12">#REF!</definedName>
    <definedName name="data1204" localSheetId="0">#REF!</definedName>
    <definedName name="data1204">#REF!</definedName>
    <definedName name="DATA13" localSheetId="0">#REF!</definedName>
    <definedName name="DATA13" localSheetId="1">#REF!</definedName>
    <definedName name="DATA13">#REF!</definedName>
    <definedName name="DATA14" localSheetId="0">#REF!</definedName>
    <definedName name="DATA14" localSheetId="1">#REF!</definedName>
    <definedName name="DATA14">#REF!</definedName>
    <definedName name="DATA15" localSheetId="0">#REF!</definedName>
    <definedName name="DATA15">#REF!</definedName>
    <definedName name="DATA16" localSheetId="0">#REF!</definedName>
    <definedName name="DATA16">#REF!</definedName>
    <definedName name="DATA17" localSheetId="0">#REF!</definedName>
    <definedName name="DATA17">#REF!</definedName>
    <definedName name="DATA18" localSheetId="0">#REF!</definedName>
    <definedName name="DATA18">#REF!</definedName>
    <definedName name="DATA19" localSheetId="0">#REF!</definedName>
    <definedName name="DATA19" localSheetId="1">#REF!</definedName>
    <definedName name="DATA19">#REF!</definedName>
    <definedName name="Data1VN" localSheetId="0">#REF!</definedName>
    <definedName name="Data1VN">#REF!</definedName>
    <definedName name="DATA2" localSheetId="0">#REF!</definedName>
    <definedName name="DATA2" localSheetId="1">#REF!</definedName>
    <definedName name="DATA2">#REF!</definedName>
    <definedName name="data2_mtr" localSheetId="0" hidden="1">#REF!</definedName>
    <definedName name="data2_mtr" hidden="1">#REF!</definedName>
    <definedName name="DATA20" localSheetId="0">#REF!</definedName>
    <definedName name="DATA20" localSheetId="1">#REF!</definedName>
    <definedName name="DATA20">#REF!</definedName>
    <definedName name="data2013" localSheetId="0">#REF!</definedName>
    <definedName name="data2013">#REF!</definedName>
    <definedName name="DATA21" localSheetId="0">#REF!</definedName>
    <definedName name="DATA21">#REF!</definedName>
    <definedName name="DATA22" localSheetId="0">#REF!</definedName>
    <definedName name="DATA22">#REF!</definedName>
    <definedName name="DATA23" localSheetId="0">#REF!</definedName>
    <definedName name="DATA23">#REF!</definedName>
    <definedName name="Data23_2">"$#REF!.#REF!#REF!"</definedName>
    <definedName name="Data23_2_3">"$#REF!.#REF!#REF!"</definedName>
    <definedName name="Data23_3">"$#REF!.#REF!#REF!"</definedName>
    <definedName name="data231">"$#REF!.$A$6:$BU$538"</definedName>
    <definedName name="data231_3">"$#REF!.$A$6:$BU$538"</definedName>
    <definedName name="DATA24" localSheetId="0">#REF!</definedName>
    <definedName name="DATA24" localSheetId="1">#REF!</definedName>
    <definedName name="DATA24">#REF!</definedName>
    <definedName name="DATA25" localSheetId="0">#REF!</definedName>
    <definedName name="DATA25">#REF!</definedName>
    <definedName name="DATA26" localSheetId="0">#REF!</definedName>
    <definedName name="DATA26">#REF!</definedName>
    <definedName name="DATA26_3">"$#REF!.#REF!#REF!"</definedName>
    <definedName name="data261">"$#REF!.$A$5:$BP$512"</definedName>
    <definedName name="data261_3">"$#REF!.$A$5:$BP$512"</definedName>
    <definedName name="DATA27" localSheetId="0">#REF!</definedName>
    <definedName name="DATA27" localSheetId="1">#REF!</definedName>
    <definedName name="DATA27">#REF!</definedName>
    <definedName name="DATA28" localSheetId="0">#REF!</definedName>
    <definedName name="DATA28">#REF!</definedName>
    <definedName name="DATA29" localSheetId="0">#REF!</definedName>
    <definedName name="DATA29">#REF!</definedName>
    <definedName name="DATA3" localSheetId="0">#REF!</definedName>
    <definedName name="DATA3">#REF!</definedName>
    <definedName name="data3_mtr" localSheetId="0" hidden="1">#REF!</definedName>
    <definedName name="data3_mtr" hidden="1">#REF!</definedName>
    <definedName name="DATA30" localSheetId="0">#REF!</definedName>
    <definedName name="DATA30">#REF!</definedName>
    <definedName name="data300605" localSheetId="0">#REF!</definedName>
    <definedName name="data300605">#REF!</definedName>
    <definedName name="DATA31" localSheetId="0">#REF!</definedName>
    <definedName name="DATA31">#REF!</definedName>
    <definedName name="DATA32" localSheetId="0">#REF!</definedName>
    <definedName name="DATA32">#REF!</definedName>
    <definedName name="DATA33" localSheetId="0">#REF!</definedName>
    <definedName name="DATA33">#REF!</definedName>
    <definedName name="DATA34" localSheetId="0">#REF!</definedName>
    <definedName name="DATA34">#REF!</definedName>
    <definedName name="DATA35" localSheetId="0">#REF!</definedName>
    <definedName name="DATA35">#REF!</definedName>
    <definedName name="DATA36" localSheetId="0">#REF!</definedName>
    <definedName name="DATA36">#REF!</definedName>
    <definedName name="DATA37">"#N/A"</definedName>
    <definedName name="DATA38">"#N/A"</definedName>
    <definedName name="DATA39">"#N/A"</definedName>
    <definedName name="DATA4" localSheetId="0">#REF!</definedName>
    <definedName name="DATA4" localSheetId="1">#REF!</definedName>
    <definedName name="DATA4">#REF!</definedName>
    <definedName name="DATA40">"#N/A"</definedName>
    <definedName name="Data41" localSheetId="0">#REF!</definedName>
    <definedName name="Data41" localSheetId="1">#REF!</definedName>
    <definedName name="Data41">#REF!</definedName>
    <definedName name="DATA42">"#N/A"</definedName>
    <definedName name="DATA43">"#N/A"</definedName>
    <definedName name="DATA44">"#N/A"</definedName>
    <definedName name="DATA45">"#N/A"</definedName>
    <definedName name="DATA46">"#N/A"</definedName>
    <definedName name="DATA47">"#N/A"</definedName>
    <definedName name="DATA48">"#N/A"</definedName>
    <definedName name="DATA49">"#N/A"</definedName>
    <definedName name="DATA5" localSheetId="0">#REF!</definedName>
    <definedName name="DATA5" localSheetId="1">#REF!</definedName>
    <definedName name="DATA5">#REF!</definedName>
    <definedName name="DATA50">"#N/A"</definedName>
    <definedName name="DATA51">"#N/A"</definedName>
    <definedName name="DATA52">"#N/A"</definedName>
    <definedName name="DATA53">"#N/A"</definedName>
    <definedName name="DATA54">"#N/A"</definedName>
    <definedName name="DATA55">"#N/A"</definedName>
    <definedName name="DATA56">"#N/A"</definedName>
    <definedName name="DATA57">"#N/A"</definedName>
    <definedName name="DATA58">"#N/A"</definedName>
    <definedName name="DATA59">"#N/A"</definedName>
    <definedName name="DATA6" localSheetId="0">#REF!</definedName>
    <definedName name="DATA6" localSheetId="1">#REF!</definedName>
    <definedName name="DATA6">#REF!</definedName>
    <definedName name="DATA60">"#N/A"</definedName>
    <definedName name="DATA61">"#N/A"</definedName>
    <definedName name="DATA62">"#N/A"</definedName>
    <definedName name="DATA63">"#N/A"</definedName>
    <definedName name="DATA64">"#N/A"</definedName>
    <definedName name="DATA65">"#N/A"</definedName>
    <definedName name="DATA66">"#N/A"</definedName>
    <definedName name="DATA67">"#N/A"</definedName>
    <definedName name="DATA68">"#N/A"</definedName>
    <definedName name="DATA69">"#N/A"</definedName>
    <definedName name="DATA7" localSheetId="0">#REF!</definedName>
    <definedName name="DATA7" localSheetId="1">#REF!</definedName>
    <definedName name="DATA7">#REF!</definedName>
    <definedName name="DATA70">"#N/A"</definedName>
    <definedName name="DATA71">"#N/A"</definedName>
    <definedName name="DATA72">"#N/A"</definedName>
    <definedName name="DATA73">"#N/A"</definedName>
    <definedName name="DATA74">"#N/A"</definedName>
    <definedName name="DATA75">"#N/A"</definedName>
    <definedName name="DATA8" localSheetId="0">#REF!</definedName>
    <definedName name="DATA8" localSheetId="1">#REF!</definedName>
    <definedName name="DATA8">#REF!</definedName>
    <definedName name="DATA9" localSheetId="0">#REF!</definedName>
    <definedName name="DATA9">#REF!</definedName>
    <definedName name="_xlnm.Database" localSheetId="0">#REF!</definedName>
    <definedName name="_xlnm.Database">#REF!</definedName>
    <definedName name="Database.File" localSheetId="0">#REF!</definedName>
    <definedName name="Database.File">#REF!</definedName>
    <definedName name="Database_MI" localSheetId="0">#REF!</definedName>
    <definedName name="Database_MI">#REF!</definedName>
    <definedName name="DATABASE1" localSheetId="0">#REF!</definedName>
    <definedName name="DATABASE1">#REF!</definedName>
    <definedName name="database1_3">"$#REF!.$A$2:$T$606"</definedName>
    <definedName name="DATABASE2" localSheetId="0">OFFSET(#REF!,0,0,COUNTA(#REF!),19)</definedName>
    <definedName name="DATABASE2">OFFSET(#REF!,0,0,COUNTA(#REF!),19)</definedName>
    <definedName name="DataFilter">#N/A</definedName>
    <definedName name="datai" localSheetId="0">#REF!</definedName>
    <definedName name="datai" localSheetId="1">#REF!</definedName>
    <definedName name="datai">#REF!</definedName>
    <definedName name="DATAIMM">"#N/A"</definedName>
    <definedName name="DataJB">"#N/A"</definedName>
    <definedName name="datak">#REF!</definedName>
    <definedName name="datakary02" localSheetId="0">#REF!</definedName>
    <definedName name="datakary02" localSheetId="1">#REF!</definedName>
    <definedName name="datakary02">#REF!</definedName>
    <definedName name="datakaryPA" localSheetId="0">#REF!</definedName>
    <definedName name="datakaryPA">#REF!</definedName>
    <definedName name="DataKF">"$#REF!.#REF!#REF!"</definedName>
    <definedName name="DataKF_3">"$#REF!.#REF!#REF!"</definedName>
    <definedName name="datal">#REF!</definedName>
    <definedName name="DATALM">"#N/A"</definedName>
    <definedName name="DATAS" localSheetId="0">#REF!</definedName>
    <definedName name="DATAS" localSheetId="1">#REF!</definedName>
    <definedName name="DATAS">#REF!</definedName>
    <definedName name="datasa" localSheetId="0">#REF!</definedName>
    <definedName name="datasa">#REF!</definedName>
    <definedName name="datasalesup" localSheetId="0">#REF!</definedName>
    <definedName name="datasalesup">#REF!</definedName>
    <definedName name="DataSF">"$#REF!.#REF!#REF!"</definedName>
    <definedName name="DataSF_3">"$#REF!.#REF!#REF!"</definedName>
    <definedName name="datasm" localSheetId="0">#REF!</definedName>
    <definedName name="datasm" localSheetId="1">#REF!</definedName>
    <definedName name="datasm">#REF!</definedName>
    <definedName name="DataSoPhieu" localSheetId="0">#REF!</definedName>
    <definedName name="DataSoPhieu">#REF!</definedName>
    <definedName name="DataSort">#N/A</definedName>
    <definedName name="DataSPC" localSheetId="0">#REF!</definedName>
    <definedName name="DataSPC" localSheetId="1">#REF!</definedName>
    <definedName name="DataSPC">#REF!</definedName>
    <definedName name="datass" localSheetId="0">#REF!</definedName>
    <definedName name="datass">#REF!</definedName>
    <definedName name="DATASS2" localSheetId="0">#REF!</definedName>
    <definedName name="DATASS2">#REF!</definedName>
    <definedName name="datastart">"$#REF!.#REF!#REF!"</definedName>
    <definedName name="datastart_3">"$#REF!.#REF!#REF!"</definedName>
    <definedName name="DATASUBANG">"#N/A"</definedName>
    <definedName name="datat" localSheetId="0">#REF!</definedName>
    <definedName name="datat" localSheetId="1">#REF!</definedName>
    <definedName name="datat">#REF!</definedName>
    <definedName name="DataTC">"#N/A"</definedName>
    <definedName name="DATAÙ">#REF!</definedName>
    <definedName name="DATE" localSheetId="0">#REF!</definedName>
    <definedName name="DATE" localSheetId="1">#REF!</definedName>
    <definedName name="Date">#REF!</definedName>
    <definedName name="DATE_3">"$#REF!.#REF!#REF!"</definedName>
    <definedName name="DATE_AUGMENTATION" localSheetId="0">#REF!</definedName>
    <definedName name="DATE_AUGMENTATION" localSheetId="1">#REF!</definedName>
    <definedName name="DATE_AUGMENTATION">#REF!</definedName>
    <definedName name="DATE_DEB_ANNEE" localSheetId="0">#REF!</definedName>
    <definedName name="DATE_DEB_ANNEE" localSheetId="1">#REF!</definedName>
    <definedName name="DATE_DEB_ANNEE">#REF!</definedName>
    <definedName name="DATE_FIN_ANNEE" localSheetId="0">#REF!</definedName>
    <definedName name="DATE_FIN_ANNEE" localSheetId="1">#REF!</definedName>
    <definedName name="DATE_FIN_ANNEE">#REF!</definedName>
    <definedName name="DATE_START_COMPANY" localSheetId="0">#REF!</definedName>
    <definedName name="DATE_START_COMPANY" localSheetId="1">#REF!</definedName>
    <definedName name="DATE_START_COMPANY">#REF!</definedName>
    <definedName name="Date1" localSheetId="0">#REF!</definedName>
    <definedName name="Date1" localSheetId="1">#REF!</definedName>
    <definedName name="Date1">#REF!</definedName>
    <definedName name="dated">#N/A</definedName>
    <definedName name="DATEE" localSheetId="0">#REF!</definedName>
    <definedName name="DATEE" localSheetId="1">#REF!</definedName>
    <definedName name="DATEE">#REF!</definedName>
    <definedName name="DateRange" localSheetId="0">#REF!</definedName>
    <definedName name="DateRange">#REF!</definedName>
    <definedName name="dateToday" localSheetId="0">#REF!</definedName>
    <definedName name="dateToday" localSheetId="1">#REF!</definedName>
    <definedName name="dateToday">#REF!</definedName>
    <definedName name="datimm">"#N/A"</definedName>
    <definedName name="datjb">"#N/A"</definedName>
    <definedName name="DATK_MTC" localSheetId="0">#REF!</definedName>
    <definedName name="DATK_MTC" localSheetId="1">#REF!</definedName>
    <definedName name="DATK_MTC">#REF!</definedName>
    <definedName name="Dattt" localSheetId="0">#REF!</definedName>
    <definedName name="Dattt">#REF!</definedName>
    <definedName name="Datvv" localSheetId="0">#REF!</definedName>
    <definedName name="Datvv">#REF!</definedName>
    <definedName name="day" localSheetId="0">#REF!</definedName>
    <definedName name="day">#REF!</definedName>
    <definedName name="days" localSheetId="0">#REF!</definedName>
    <definedName name="days" localSheetId="1">#REF!</definedName>
    <definedName name="days">#REF!</definedName>
    <definedName name="DB" localSheetId="0">#REF!</definedName>
    <definedName name="DB" localSheetId="1">#REF!</definedName>
    <definedName name="DB">#REF!</definedName>
    <definedName name="db_trac" localSheetId="0">#REF!</definedName>
    <definedName name="db_trac">#REF!</definedName>
    <definedName name="DBASE" localSheetId="0">OFFSET(#REF!,0,0,COUNTA(#REF!,0,0)-2,19)</definedName>
    <definedName name="DBASE" localSheetId="1">OFFSET(#REF!,0,0,COUNTA(#REF!,0,0)-2,19)</definedName>
    <definedName name="DBASE">OFFSET(#REF!,0,0,COUNTA(#REF!,0,0)-2,19)</definedName>
    <definedName name="dbase_" localSheetId="0">OFFSET(#REF!,0,0,COUNTA(#REF!,0,0)-2,19)</definedName>
    <definedName name="dbase_">OFFSET(#REF!,0,0,COUNTA(#REF!,0,0)-2,19)</definedName>
    <definedName name="dbasepopulasi" localSheetId="0">#REF!</definedName>
    <definedName name="dbasepopulasi" localSheetId="1">#REF!</definedName>
    <definedName name="dbasepopulasi">#REF!</definedName>
    <definedName name="dbm">"'file:///C:/Documents%20and%20Settings/PC_KOBSBY_003/Local%20Settings/Temporary%20Internet%20Files/Content.IE5/WZ67UD2L/DATA/BSC%202011/SHARED/Clients/I-L/KEBD/Quarter%202002/Q4-2002-c.xls'#$GeneralInfo.$V$22"</definedName>
    <definedName name="dbm_3">"'file:///C:/Documents%20and%20Settings/PC_KOBSBY_003/Local%20Settings/Temporary%20Internet%20Files/Content.IE5/WZ67UD2L/DATA/BSC%202011/SHARED/Clients/I-L/KEBD/Quarter%202002/Q4-2002-c.xls'#$GeneralInfo.$V$22"</definedName>
    <definedName name="DBNAME1">"#N/A"</definedName>
    <definedName name="dbtgg" localSheetId="0">#REF!</definedName>
    <definedName name="dbtgg" localSheetId="1">#REF!</definedName>
    <definedName name="dbtgg">#REF!</definedName>
    <definedName name="DBUSERNAME1">"#N/A"</definedName>
    <definedName name="DC" localSheetId="0">#REF!</definedName>
    <definedName name="DC" localSheetId="1">#REF!</definedName>
    <definedName name="DC">#REF!</definedName>
    <definedName name="DC_10" localSheetId="0">#REF!</definedName>
    <definedName name="DC_10" localSheetId="1">#REF!</definedName>
    <definedName name="DC_10">#REF!</definedName>
    <definedName name="DC_TD" localSheetId="0">#REF!</definedName>
    <definedName name="DC_TD">#REF!</definedName>
    <definedName name="DCF" localSheetId="0">{#N/A,#N/A,TRUE,"Cover sheet";#N/A,#N/A,TRUE,"INPUTS";#N/A,#N/A,TRUE,"OUTPUTS";#N/A,#N/A,TRUE,"VALUATION"}</definedName>
    <definedName name="DCF" localSheetId="1">{#N/A,#N/A,TRUE,"Cover sheet";#N/A,#N/A,TRUE,"INPUTS";#N/A,#N/A,TRUE,"OUTPUTS";#N/A,#N/A,TRUE,"VALUATION"}</definedName>
    <definedName name="DCF" localSheetId="7">{#N/A,#N/A,TRUE,"Cover sheet";#N/A,#N/A,TRUE,"INPUTS";#N/A,#N/A,TRUE,"OUTPUTS";#N/A,#N/A,TRUE,"VALUATION"}</definedName>
    <definedName name="DCF">{#N/A,#N/A,TRUE,"Cover sheet";#N/A,#N/A,TRUE,"INPUTS";#N/A,#N/A,TRUE,"OUTPUTS";#N/A,#N/A,TRUE,"VALUATION"}</definedName>
    <definedName name="dche">#REF!</definedName>
    <definedName name="DCHINH" localSheetId="0">#REF!</definedName>
    <definedName name="DCHINH" localSheetId="1">#REF!</definedName>
    <definedName name="DCHINH">#REF!</definedName>
    <definedName name="dcno" localSheetId="0">#REF!</definedName>
    <definedName name="dcno" localSheetId="1">#REF!</definedName>
    <definedName name="dcno">#REF!</definedName>
    <definedName name="DCR" localSheetId="0">#REF!</definedName>
    <definedName name="DCR" localSheetId="1">#REF!</definedName>
    <definedName name="DCR">#REF!</definedName>
    <definedName name="DCUNEARNED1" localSheetId="0">#REF!</definedName>
    <definedName name="DCUNEARNED1" localSheetId="1">#REF!</definedName>
    <definedName name="DCUNEARNED1">#REF!</definedName>
    <definedName name="DCUNEARNED1_3">"$#REF!.#REF!#REF!"</definedName>
    <definedName name="DCUNEARNED2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CUNEARNED2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d" localSheetId="0">#REF!</definedName>
    <definedName name="dd" localSheetId="1">#REF!</definedName>
    <definedName name="dd">#REF!</definedName>
    <definedName name="dd1pnc" localSheetId="0">#REF!</definedName>
    <definedName name="dd1pnc">#REF!</definedName>
    <definedName name="dd1pvl" localSheetId="0">#REF!</definedName>
    <definedName name="dd1pvl">#REF!</definedName>
    <definedName name="dd1x2" localSheetId="0">#REF!</definedName>
    <definedName name="dd1x2">#REF!</definedName>
    <definedName name="dd3pctnc" localSheetId="0">#REF!</definedName>
    <definedName name="dd3pctnc">#REF!</definedName>
    <definedName name="dd3pctvl" localSheetId="0">#REF!</definedName>
    <definedName name="dd3pctvl">#REF!</definedName>
    <definedName name="dd3plmvl" localSheetId="0">#REF!</definedName>
    <definedName name="dd3plmvl">#REF!</definedName>
    <definedName name="dd3pnc" localSheetId="0">#REF!</definedName>
    <definedName name="dd3pnc">#REF!</definedName>
    <definedName name="dd3pvl" localSheetId="0">#REF!</definedName>
    <definedName name="dd3pvl">#REF!</definedName>
    <definedName name="dd4x6" localSheetId="0">#REF!</definedName>
    <definedName name="dd4x6">#REF!</definedName>
    <definedName name="dday" localSheetId="0">#REF!</definedName>
    <definedName name="dday">#REF!</definedName>
    <definedName name="ddc" localSheetId="0">{"'Sheet1'!$L$16"}</definedName>
    <definedName name="ddc" localSheetId="1">{"'Sheet1'!$L$16"}</definedName>
    <definedName name="ddc" localSheetId="7">{"'Sheet1'!$L$16"}</definedName>
    <definedName name="ddc">{"'Sheet1'!$L$16"}</definedName>
    <definedName name="ddd" localSheetId="0">#REF!</definedName>
    <definedName name="ddd">#REF!</definedName>
    <definedName name="dddd" localSheetId="0">#REF!</definedName>
    <definedName name="dddd">#REF!</definedName>
    <definedName name="dddd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dddd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dddd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dddd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ddddd" localSheetId="0">#REF!</definedName>
    <definedName name="ddddd" localSheetId="1">#REF!</definedName>
    <definedName name="ddddd">#REF!</definedName>
    <definedName name="dddddd" localSheetId="0" hidden="1">#REF!</definedName>
    <definedName name="dddddd" hidden="1">#REF!</definedName>
    <definedName name="ddddddd" localSheetId="0">#REF!</definedName>
    <definedName name="ddddddd">#REF!</definedName>
    <definedName name="dddddddd" localSheetId="0">#REF!</definedName>
    <definedName name="dddddddd">#REF!</definedName>
    <definedName name="ddddddddd" localSheetId="0">#REF!</definedName>
    <definedName name="ddddddddd">#REF!</definedName>
    <definedName name="dddddddddd" localSheetId="0">#REF!</definedName>
    <definedName name="dddddddddd">#REF!</definedName>
    <definedName name="ddddddddddddddddd" localSheetId="0">{#N/A,#N/A,FALSE,"Income State.";#N/A,#N/A,FALSE,"B-S"}</definedName>
    <definedName name="ddddddddddddddddd" localSheetId="1">{#N/A,#N/A,FALSE,"Income State.";#N/A,#N/A,FALSE,"B-S"}</definedName>
    <definedName name="ddddddddddddddddd" localSheetId="7">{#N/A,#N/A,FALSE,"Income State.";#N/A,#N/A,FALSE,"B-S"}</definedName>
    <definedName name="ddddddddddddddddd">{#N/A,#N/A,FALSE,"Income State.";#N/A,#N/A,FALSE,"B-S"}</definedName>
    <definedName name="dddf" localSheetId="0">{#N/A,#N/A,TRUE,"Old - New P&amp;L";#N/A,#N/A,TRUE,"EBIT MMO - Total";#N/A,#N/A,TRUE,"MMO NE, CEE, ASIA, CAR";#N/A,#N/A,TRUE,"MMO LAT, MEA, AFR";#N/A,#N/A,TRUE,"NP growth";#N/A,#N/A,TRUE,"ER impact"}</definedName>
    <definedName name="dddf" localSheetId="1">{#N/A,#N/A,TRUE,"Old - New P&amp;L";#N/A,#N/A,TRUE,"EBIT MMO - Total";#N/A,#N/A,TRUE,"MMO NE, CEE, ASIA, CAR";#N/A,#N/A,TRUE,"MMO LAT, MEA, AFR";#N/A,#N/A,TRUE,"NP growth";#N/A,#N/A,TRUE,"ER impact"}</definedName>
    <definedName name="dddf" localSheetId="7">{#N/A,#N/A,TRUE,"Old - New P&amp;L";#N/A,#N/A,TRUE,"EBIT MMO - Total";#N/A,#N/A,TRUE,"MMO NE, CEE, ASIA, CAR";#N/A,#N/A,TRUE,"MMO LAT, MEA, AFR";#N/A,#N/A,TRUE,"NP growth";#N/A,#N/A,TRUE,"ER impact"}</definedName>
    <definedName name="dddf">{#N/A,#N/A,TRUE,"Old - New P&amp;L";#N/A,#N/A,TRUE,"EBIT MMO - Total";#N/A,#N/A,TRUE,"MMO NE, CEE, ASIA, CAR";#N/A,#N/A,TRUE,"MMO LAT, MEA, AFR";#N/A,#N/A,TRUE,"NP growth";#N/A,#N/A,TRUE,"ER impact"}</definedName>
    <definedName name="dden">#REF!</definedName>
    <definedName name="ddhtnc" localSheetId="0">#REF!</definedName>
    <definedName name="ddhtnc" localSheetId="1">#REF!</definedName>
    <definedName name="ddhtnc">#REF!</definedName>
    <definedName name="ddhtvl" localSheetId="0">#REF!</definedName>
    <definedName name="ddhtvl">#REF!</definedName>
    <definedName name="ddia" localSheetId="0">#REF!</definedName>
    <definedName name="ddia">#REF!</definedName>
    <definedName name="ddiee">"'file:///C:/Documents%20and%20Settings/PC_KOBSBY_003/Local%20Settings/Temporary%20Internet%20Files/Content.IE5/WZ67UD2L/DATA/BSC%202011/SHARED/TAX/ROSA/1998/KYC/CITR/Calculation/Mashalling98.xls'#$'Permanent info'.$E$7"</definedName>
    <definedName name="ddiee_3">"'file:///C:/Documents%20and%20Settings/PC_KOBSBY_003/Local%20Settings/Temporary%20Internet%20Files/Content.IE5/WZ67UD2L/DATA/BSC%202011/SHARED/TAX/ROSA/1998/KYC/CITR/Calculation/Mashalling98.xls'#$'Permanent info'.$E$7"</definedName>
    <definedName name="dds" localSheetId="0">#REF!</definedName>
    <definedName name="dds" localSheetId="1">#REF!</definedName>
    <definedName name="dds">#REF!</definedName>
    <definedName name="ddsg" localSheetId="0">#REF!</definedName>
    <definedName name="ddsg">#REF!</definedName>
    <definedName name="ddt2nc" localSheetId="0">#REF!</definedName>
    <definedName name="ddt2nc">#REF!</definedName>
    <definedName name="ddt2vl" localSheetId="0">#REF!</definedName>
    <definedName name="ddt2vl">#REF!</definedName>
    <definedName name="ddtd3pnc" localSheetId="0">#REF!</definedName>
    <definedName name="ddtd3pnc">#REF!</definedName>
    <definedName name="ddtt1pnc" localSheetId="0">#REF!</definedName>
    <definedName name="ddtt1pnc">#REF!</definedName>
    <definedName name="ddtt1pvl" localSheetId="0">#REF!</definedName>
    <definedName name="ddtt1pvl">#REF!</definedName>
    <definedName name="ddtt3pnc" localSheetId="0">#REF!</definedName>
    <definedName name="ddtt3pnc">#REF!</definedName>
    <definedName name="ddtt3pvl" localSheetId="0">#REF!</definedName>
    <definedName name="ddtt3pvl">#REF!</definedName>
    <definedName name="de" localSheetId="0">#REF!</definedName>
    <definedName name="de" localSheetId="1">#REF!</definedName>
    <definedName name="de">#REF!</definedName>
    <definedName name="DE_DescriptionMy" localSheetId="0">#REF!</definedName>
    <definedName name="DE_DescriptionMy" localSheetId="1">#REF!</definedName>
    <definedName name="DE_DescriptionMy">#REF!</definedName>
    <definedName name="deb" localSheetId="0">{#N/A,#N/A,TRUE,"Data Elements-Staffing";#N/A,#N/A,TRUE,"Data Elements-Exp Driv &amp; Assump";#N/A,#N/A,TRUE,"Staffing Sheet";#N/A,#N/A,TRUE,"Income";#N/A,#N/A,TRUE,"Income Summary";#N/A,#N/A,TRUE,"Staffing Summary"}</definedName>
    <definedName name="deb" localSheetId="1">{#N/A,#N/A,TRUE,"Data Elements-Staffing";#N/A,#N/A,TRUE,"Data Elements-Exp Driv &amp; Assump";#N/A,#N/A,TRUE,"Staffing Sheet";#N/A,#N/A,TRUE,"Income";#N/A,#N/A,TRUE,"Income Summary";#N/A,#N/A,TRUE,"Staffing Summary"}</definedName>
    <definedName name="deb" localSheetId="7">{#N/A,#N/A,TRUE,"Data Elements-Staffing";#N/A,#N/A,TRUE,"Data Elements-Exp Driv &amp; Assump";#N/A,#N/A,TRUE,"Staffing Sheet";#N/A,#N/A,TRUE,"Income";#N/A,#N/A,TRUE,"Income Summary";#N/A,#N/A,TRUE,"Staffing Summary"}</definedName>
    <definedName name="deb">{#N/A,#N/A,TRUE,"Data Elements-Staffing";#N/A,#N/A,TRUE,"Data Elements-Exp Driv &amp; Assump";#N/A,#N/A,TRUE,"Staffing Sheet";#N/A,#N/A,TRUE,"Income";#N/A,#N/A,TRUE,"Income Summary";#N/A,#N/A,TRUE,"Staffing Summary"}</definedName>
    <definedName name="DEBET" localSheetId="0">#REF!</definedName>
    <definedName name="DEBET" localSheetId="1">#REF!</definedName>
    <definedName name="DEBET">#REF!</definedName>
    <definedName name="debtdays" localSheetId="0">#REF!</definedName>
    <definedName name="debtdays" localSheetId="1">#REF!</definedName>
    <definedName name="debtdays">#REF!</definedName>
    <definedName name="dec" localSheetId="0">#REF!</definedName>
    <definedName name="dec">#REF!</definedName>
    <definedName name="Dec_10" localSheetId="0">#REF!</definedName>
    <definedName name="Dec_10" localSheetId="1">#REF!</definedName>
    <definedName name="Dec_10">#REF!</definedName>
    <definedName name="Dec2_10" localSheetId="0">#REF!</definedName>
    <definedName name="Dec2_10" localSheetId="1">#REF!</definedName>
    <definedName name="Dec2_10">#REF!</definedName>
    <definedName name="december" localSheetId="0">#REF!</definedName>
    <definedName name="december" localSheetId="1">#REF!</definedName>
    <definedName name="december">#REF!</definedName>
    <definedName name="december_10" localSheetId="0">#REF!</definedName>
    <definedName name="december_10" localSheetId="1">#REF!</definedName>
    <definedName name="december_10">#REF!</definedName>
    <definedName name="december_6">"$#REF!.$B$126:$N$136"</definedName>
    <definedName name="december_8" localSheetId="0">#REF!</definedName>
    <definedName name="december_8" localSheetId="1">#REF!</definedName>
    <definedName name="december_8">#REF!</definedName>
    <definedName name="decrement" localSheetId="0">#REF!</definedName>
    <definedName name="decrement">#REF!</definedName>
    <definedName name="DecSum" localSheetId="0">#REF!</definedName>
    <definedName name="DecSum" localSheetId="1">#REF!</definedName>
    <definedName name="DecSum">#REF!</definedName>
    <definedName name="DEF" localSheetId="0">#REF!</definedName>
    <definedName name="DEF">#REF!</definedName>
    <definedName name="Deferred" localSheetId="0">{#N/A,#N/A,FALSE,"Gesamt";#N/A,#N/A,FALSE,"Ree KG";#N/A,#N/A,FALSE,"Ree Inter";#N/A,#N/A,FALSE,"BTM";#N/A,#N/A,FALSE,"GmbH";#N/A,#N/A,FALSE,"Sonstige"}</definedName>
    <definedName name="Deferred" localSheetId="1">{#N/A,#N/A,FALSE,"Gesamt";#N/A,#N/A,FALSE,"Ree KG";#N/A,#N/A,FALSE,"Ree Inter";#N/A,#N/A,FALSE,"BTM";#N/A,#N/A,FALSE,"GmbH";#N/A,#N/A,FALSE,"Sonstige"}</definedName>
    <definedName name="Deferred" localSheetId="7">{#N/A,#N/A,FALSE,"Gesamt";#N/A,#N/A,FALSE,"Ree KG";#N/A,#N/A,FALSE,"Ree Inter";#N/A,#N/A,FALSE,"BTM";#N/A,#N/A,FALSE,"GmbH";#N/A,#N/A,FALSE,"Sonstige"}</definedName>
    <definedName name="Deferred">{#N/A,#N/A,FALSE,"Gesamt";#N/A,#N/A,FALSE,"Ree KG";#N/A,#N/A,FALSE,"Ree Inter";#N/A,#N/A,FALSE,"BTM";#N/A,#N/A,FALSE,"GmbH";#N/A,#N/A,FALSE,"Sonstige"}</definedName>
    <definedName name="DEFFTAX" localSheetId="0">#REF!</definedName>
    <definedName name="DEFFTAX" localSheetId="1">#REF!</definedName>
    <definedName name="DEFFTAX">#REF!</definedName>
    <definedName name="DEL" localSheetId="0">#REF!</definedName>
    <definedName name="DEL" localSheetId="1">#REF!</definedName>
    <definedName name="DEL">#REF!</definedName>
    <definedName name="DEL_10" localSheetId="0">#REF!</definedName>
    <definedName name="DEL_10" localSheetId="1">#REF!</definedName>
    <definedName name="DEL_10">#REF!</definedName>
    <definedName name="DELETELOGICTYPE1">"#N/A"</definedName>
    <definedName name="deleteme" localSheetId="0">{"PA1",#N/A,FALSE,"BORDMW";"pa2",#N/A,FALSE,"BORDMW";"PA3",#N/A,FALSE,"BORDMW";"PA4",#N/A,FALSE,"BORDMW"}</definedName>
    <definedName name="deleteme" localSheetId="1">{"PA1",#N/A,FALSE,"BORDMW";"pa2",#N/A,FALSE,"BORDMW";"PA3",#N/A,FALSE,"BORDMW";"PA4",#N/A,FALSE,"BORDMW"}</definedName>
    <definedName name="deleteme" localSheetId="7">{"PA1",#N/A,FALSE,"BORDMW";"pa2",#N/A,FALSE,"BORDMW";"PA3",#N/A,FALSE,"BORDMW";"PA4",#N/A,FALSE,"BORDMW"}</definedName>
    <definedName name="deleteme">{"PA1",#N/A,FALSE,"BORDMW";"pa2",#N/A,FALSE,"BORDMW";"PA3",#N/A,FALSE,"BORDMW";"PA4",#N/A,FALSE,"BORDMW"}</definedName>
    <definedName name="deleteme1" localSheetId="0">{"PA1",#N/A,FALSE,"BORDMW";"pa2",#N/A,FALSE,"BORDMW";"PA3",#N/A,FALSE,"BORDMW";"PA4",#N/A,FALSE,"BORDMW"}</definedName>
    <definedName name="deleteme1" localSheetId="1">{"PA1",#N/A,FALSE,"BORDMW";"pa2",#N/A,FALSE,"BORDMW";"PA3",#N/A,FALSE,"BORDMW";"PA4",#N/A,FALSE,"BORDMW"}</definedName>
    <definedName name="deleteme1" localSheetId="7">{"PA1",#N/A,FALSE,"BORDMW";"pa2",#N/A,FALSE,"BORDMW";"PA3",#N/A,FALSE,"BORDMW";"PA4",#N/A,FALSE,"BORDMW"}</definedName>
    <definedName name="deleteme1">{"PA1",#N/A,FALSE,"BORDMW";"pa2",#N/A,FALSE,"BORDMW";"PA3",#N/A,FALSE,"BORDMW";"PA4",#N/A,FALSE,"BORDMW"}</definedName>
    <definedName name="deleteme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eteme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delima" localSheetId="0">Scheduled_Payment+Extra_Payment</definedName>
    <definedName name="delima" localSheetId="4">Scheduled_Payment+Extra_Payment</definedName>
    <definedName name="delima" localSheetId="1">Scheduled_Payment+Extra_Payment</definedName>
    <definedName name="delima" localSheetId="7">Scheduled_Payment+Extra_Payment</definedName>
    <definedName name="delima">Scheduled_Payment+Extra_Payment</definedName>
    <definedName name="den_bu" localSheetId="0">#REF!</definedName>
    <definedName name="den_bu" localSheetId="1">#REF!</definedName>
    <definedName name="den_bu" localSheetId="7">#REF!</definedName>
    <definedName name="den_bu">#REF!</definedName>
    <definedName name="DenBu" localSheetId="0">#REF!</definedName>
    <definedName name="DenBu">#REF!</definedName>
    <definedName name="DenDK" localSheetId="0">{"'Sheet1'!$L$16"}</definedName>
    <definedName name="DenDK" localSheetId="1">{"'Sheet1'!$L$16"}</definedName>
    <definedName name="DenDK" localSheetId="7">{"'Sheet1'!$L$16"}</definedName>
    <definedName name="DenDK">{"'Sheet1'!$L$16"}</definedName>
    <definedName name="DeNen" localSheetId="0">{"Book1","To khai 2001-12.xls"}</definedName>
    <definedName name="DeNen" localSheetId="1">{"Book1","To khai 2001-12.xls"}</definedName>
    <definedName name="DeNen" localSheetId="7">{"Book1","To khai 2001-12.xls"}</definedName>
    <definedName name="DeNen">{"Book1","To khai 2001-12.xls"}</definedName>
    <definedName name="DENI_DAT12" localSheetId="0">#REF!</definedName>
    <definedName name="DENI_DAT12" localSheetId="1">#REF!</definedName>
    <definedName name="DENI_DAT12">#REF!</definedName>
    <definedName name="DENI_DAT12_12" localSheetId="0">#REF!</definedName>
    <definedName name="DENI_DAT12_12" localSheetId="1">#REF!</definedName>
    <definedName name="DENI_DAT12_12">#REF!</definedName>
    <definedName name="DENI_DAT12_12_5" localSheetId="0">#REF!</definedName>
    <definedName name="DENI_DAT12_12_5">#REF!</definedName>
    <definedName name="DENI_DAT12_2" localSheetId="0">#REF!</definedName>
    <definedName name="DENI_DAT12_2">#REF!</definedName>
    <definedName name="DENI_DAT12_3" localSheetId="0">#REF!</definedName>
    <definedName name="DENI_DAT12_3">#REF!</definedName>
    <definedName name="DENI_DAT12_4" localSheetId="0">#REF!</definedName>
    <definedName name="DENI_DAT12_4">#REF!</definedName>
    <definedName name="DENI_DAT12_5" localSheetId="0">#REF!</definedName>
    <definedName name="DENI_DAT12_5">#REF!</definedName>
    <definedName name="DENI_DAT12_6">#N/A</definedName>
    <definedName name="Deno_Wafer" localSheetId="0">#REF!</definedName>
    <definedName name="Deno_Wafer" localSheetId="1">#REF!</definedName>
    <definedName name="Deno_Wafer">#REF!</definedName>
    <definedName name="Denominator" localSheetId="0">#REF!</definedName>
    <definedName name="Denominator">#REF!</definedName>
    <definedName name="Dense">#N/A</definedName>
    <definedName name="DEO_UFM" localSheetId="0">#REF!</definedName>
    <definedName name="DEO_UFM" localSheetId="1">#REF!</definedName>
    <definedName name="DEO_UFM">#REF!</definedName>
    <definedName name="DEO_UFM_10" localSheetId="0">#REF!</definedName>
    <definedName name="DEO_UFM_10" localSheetId="1">#REF!</definedName>
    <definedName name="DEO_UFM_10">#REF!</definedName>
    <definedName name="DEO_UFM_6">"$#REF!.$C$12:$N$12"</definedName>
    <definedName name="DEO_UFM_8" localSheetId="0">#REF!</definedName>
    <definedName name="DEO_UFM_8" localSheetId="1">#REF!</definedName>
    <definedName name="DEO_UFM_8">#REF!</definedName>
    <definedName name="DEP">"$#REF!.#REF!#REF!"</definedName>
    <definedName name="DEP_3">"$#REF!.#REF!#REF!"</definedName>
    <definedName name="Departemen" localSheetId="0">#REF!</definedName>
    <definedName name="Departemen" localSheetId="1">#REF!</definedName>
    <definedName name="Departemen">#REF!</definedName>
    <definedName name="DEPARTEMENTAL_COSTING_ON_MARCH_99">"MCOST1"</definedName>
    <definedName name="Department" localSheetId="0">#REF!</definedName>
    <definedName name="Department" localSheetId="1">#REF!</definedName>
    <definedName name="Department">#REF!</definedName>
    <definedName name="Department1" localSheetId="0">#REF!</definedName>
    <definedName name="Department1" localSheetId="1">#REF!</definedName>
    <definedName name="Department1">#REF!</definedName>
    <definedName name="Dependant">"'file:///C:/Documents%20and%20Settings/PC_KOBSBY_003/Local%20Settings/Temporary%20Internet%20Files/Content.IE5/WZ67UD2L/DATA/BSC%202011/SHARED/TAX/Indra%20Setiawan/others/SPT1770.xls'#$FE_1770_P1.$AA$70"</definedName>
    <definedName name="Dependant_3">"'file:///C:/Documents%20and%20Settings/PC_KOBSBY_003/Local%20Settings/Temporary%20Internet%20Files/Content.IE5/WZ67UD2L/DATA/BSC%202011/SHARED/TAX/Indra%20Setiawan/others/SPT1770.xls'#$FE_1770_P1.$AA$70"</definedName>
    <definedName name="Dependen" localSheetId="0">#REF!</definedName>
    <definedName name="Dependen" localSheetId="1">#REF!</definedName>
    <definedName name="Dependen">#REF!</definedName>
    <definedName name="Dependen_13" localSheetId="0">#REF!</definedName>
    <definedName name="Dependen_13" localSheetId="1">#REF!</definedName>
    <definedName name="Dependen_13">#REF!</definedName>
    <definedName name="Dependen_22" localSheetId="0">#REF!</definedName>
    <definedName name="Dependen_22" localSheetId="1">#REF!</definedName>
    <definedName name="Dependen_22">#REF!</definedName>
    <definedName name="depo1_1" localSheetId="0">#REF!</definedName>
    <definedName name="depo1_1" localSheetId="1">#REF!</definedName>
    <definedName name="depo1_1">#REF!</definedName>
    <definedName name="depo2_1" localSheetId="0">#REF!</definedName>
    <definedName name="depo2_1" localSheetId="1">#REF!</definedName>
    <definedName name="depo2_1">#REF!</definedName>
    <definedName name="DEPOSITO" localSheetId="0">#REF!</definedName>
    <definedName name="DEPOSITO" localSheetId="1">#REF!</definedName>
    <definedName name="DEPOSITO">#REF!</definedName>
    <definedName name="DEPOSITO_5" localSheetId="0">#REF!</definedName>
    <definedName name="DEPOSITO_5">#REF!</definedName>
    <definedName name="depot" localSheetId="0">#REF!</definedName>
    <definedName name="depot">#REF!</definedName>
    <definedName name="depr">"'file:///C:/Documents%20and%20Settings/PC_KOBSBY_003/Local%20Settings/Temporary%20Internet%20Files/Content.IE5/WZ67UD2L/DATA/BSC%202011/SHARED/TAX/Mulyo/Maitland%20Smith/2000/MAithland%20-%20citr%20-%20new%20-%20Dec%202000-a.xls'#$Marshal.$K$207"</definedName>
    <definedName name="depr_3">"'file:///C:/Documents%20and%20Settings/PC_KOBSBY_003/Local%20Settings/Temporary%20Internet%20Files/Content.IE5/WZ67UD2L/DATA/BSC%202011/SHARED/TAX/Mulyo/Maitland%20Smith/2000/MAithland%20-%20citr%20-%20new%20-%20Dec%202000-a.xls'#$Marshal.$K$207"</definedName>
    <definedName name="DEPRE" localSheetId="0">#REF!</definedName>
    <definedName name="DEPRE" localSheetId="1">#REF!</definedName>
    <definedName name="DEPRE">#REF!</definedName>
    <definedName name="depre20300">"'file:///C:/Documents%20and%20Settings/PC_KOBSBY_003/Local%20Settings/Temporary%20Internet%20Files/Content.IE5/WZ67UD2L/DATA/BSC%202011/Documents%20and%20Settings/fahri/Local%20Settings/Temp/SPT%201771%20Tahun%202005%20-%20s.d%20Nov%20(20-2-06)%20tuk%20Ya"+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depre20300_3">"'file:///C:/Documents%20and%20Settings/PC_KOBSBY_003/Local%20Settings/Temporary%20Internet%20Files/Content.IE5/WZ67UD2L/DATA/BSC%202011/Documents%20and%20Settings/fahri/Local%20Settings/Temp/SPT%201771%20Tahun%202005%20-%20s.d%20Nov%20(20-2-06)%20tuk%20Ya"+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depre21300">"$#REF!.#REF!#REF!"</definedName>
    <definedName name="depre21300_3">"$#REF!.#REF!#REF!"</definedName>
    <definedName name="DEPREC" localSheetId="0">#REF!</definedName>
    <definedName name="DEPREC" localSheetId="1">#REF!</definedName>
    <definedName name="DEPREC">#REF!</definedName>
    <definedName name="depreciation">"'file://JK001333/aws/INDTAX/SOCG0001/2000SPTamendment/Tax2000l.xls'#$Marshal.A$31745"</definedName>
    <definedName name="Depreciation_Rate_Table">#REF!</definedName>
    <definedName name="DEPRECIATION0" localSheetId="0">#REF!</definedName>
    <definedName name="DEPRECIATION0" localSheetId="1">#REF!</definedName>
    <definedName name="DEPRECIATION0">#REF!</definedName>
    <definedName name="DEPRECIATION0_3">"$#REF!.#REF!#REF!"</definedName>
    <definedName name="depreciationcalculation">"'file:///C:/Documents%20and%20Settings/PC_KOBSBY_003/Local%20Settings/Temporary%20Internet%20Files/Content.IE5/WZ67UD2L/DATA/BSC%202011/SHARED/Clients/I-L/KEBD/Quarter%202002/Q4-2002-c.xls'#$GeneralInfo.$X$38"</definedName>
    <definedName name="depreciationcalculation_3">"'file:///C:/Documents%20and%20Settings/PC_KOBSBY_003/Local%20Settings/Temporary%20Internet%20Files/Content.IE5/WZ67UD2L/DATA/BSC%202011/SHARED/Clients/I-L/KEBD/Quarter%202002/Q4-2002-c.xls'#$GeneralInfo.$X$38"</definedName>
    <definedName name="Depreop" localSheetId="0">#REF!</definedName>
    <definedName name="Depreop" localSheetId="1">#REF!</definedName>
    <definedName name="Depreop">#REF!</definedName>
    <definedName name="Depreop_3">"$#REF!.#REF!#REF!"</definedName>
    <definedName name="DEPREP" localSheetId="0">#REF!</definedName>
    <definedName name="DEPREP" localSheetId="1">#REF!</definedName>
    <definedName name="DEPREP">#REF!</definedName>
    <definedName name="Deprepro" localSheetId="0">#REF!</definedName>
    <definedName name="Deprepro">#REF!</definedName>
    <definedName name="Deprepro_3">"$#REF!.#REF!#REF!"</definedName>
    <definedName name="DEPRESIASI">"$#REF!.#REF!#REF!"</definedName>
    <definedName name="DEPRESIASI_3">"$#REF!.#REF!#REF!"</definedName>
    <definedName name="DEPRIOR1" localSheetId="0">#REF!</definedName>
    <definedName name="DEPRIOR1" localSheetId="1">#REF!</definedName>
    <definedName name="DEPRIOR1">#REF!</definedName>
    <definedName name="DEPRIOR2" localSheetId="0">#REF!</definedName>
    <definedName name="DEPRIOR2">#REF!</definedName>
    <definedName name="Dept" localSheetId="0">#REF!</definedName>
    <definedName name="Dept" localSheetId="1">#REF!</definedName>
    <definedName name="Dept">#REF!</definedName>
    <definedName name="DER" localSheetId="0">#REF!</definedName>
    <definedName name="DER" localSheetId="1">#REF!</definedName>
    <definedName name="DER">#REF!</definedName>
    <definedName name="DER_10" localSheetId="0">#REF!</definedName>
    <definedName name="DER_10" localSheetId="1">#REF!</definedName>
    <definedName name="DER_10">#REF!</definedName>
    <definedName name="DER_11" localSheetId="0">#REF!</definedName>
    <definedName name="DER_11" localSheetId="1">#REF!</definedName>
    <definedName name="DER_11">#REF!</definedName>
    <definedName name="DER_12" localSheetId="0">#REF!</definedName>
    <definedName name="DER_12" localSheetId="1">#REF!</definedName>
    <definedName name="DER_12">#REF!</definedName>
    <definedName name="DER_6" localSheetId="0">#REF!</definedName>
    <definedName name="DER_6">#REF!</definedName>
    <definedName name="DER_7" localSheetId="0">#REF!</definedName>
    <definedName name="DER_7">#REF!</definedName>
    <definedName name="DER_8" localSheetId="0">#REF!</definedName>
    <definedName name="DER_8">#REF!</definedName>
    <definedName name="DER_9" localSheetId="0">#REF!</definedName>
    <definedName name="DER_9">#REF!</definedName>
    <definedName name="desc" localSheetId="0">#REF!</definedName>
    <definedName name="desc">#REF!</definedName>
    <definedName name="Description" localSheetId="0">#REF!</definedName>
    <definedName name="Description" localSheetId="1">#REF!</definedName>
    <definedName name="Description">#REF!</definedName>
    <definedName name="Design" localSheetId="0">#REF!</definedName>
    <definedName name="Design">#REF!</definedName>
    <definedName name="Designa" localSheetId="0">#REF!</definedName>
    <definedName name="Designa">#REF!</definedName>
    <definedName name="Det32x3" localSheetId="0">#REF!</definedName>
    <definedName name="Det32x3">#REF!</definedName>
    <definedName name="Det35x3" localSheetId="0">#REF!</definedName>
    <definedName name="Det35x3">#REF!</definedName>
    <definedName name="Det40x4" localSheetId="0">#REF!</definedName>
    <definedName name="Det40x4">#REF!</definedName>
    <definedName name="Det50x5" localSheetId="0">#REF!</definedName>
    <definedName name="Det50x5">#REF!</definedName>
    <definedName name="Det63x6" localSheetId="0">#REF!</definedName>
    <definedName name="Det63x6">#REF!</definedName>
    <definedName name="Det75x6" localSheetId="0">#REF!</definedName>
    <definedName name="Det75x6">#REF!</definedName>
    <definedName name="DETAIL" localSheetId="0" hidden="1">#REF!</definedName>
    <definedName name="DETAIL" localSheetId="1" hidden="1">#REF!</definedName>
    <definedName name="DETAIL" hidden="1">#REF!</definedName>
    <definedName name="Detail_Training" localSheetId="0">#REF!</definedName>
    <definedName name="Detail_Training" localSheetId="1">#REF!</definedName>
    <definedName name="Detail_Training">#REF!</definedName>
    <definedName name="Detail_Training_1">NA()</definedName>
    <definedName name="Detail_Training_11">#N/A</definedName>
    <definedName name="Detail_Training_12" localSheetId="0">#REF!</definedName>
    <definedName name="Detail_Training_12" localSheetId="1">#REF!</definedName>
    <definedName name="Detail_Training_12">#REF!</definedName>
    <definedName name="Detail_Training_17" localSheetId="0">#REF!</definedName>
    <definedName name="Detail_Training_17">#REF!</definedName>
    <definedName name="Detail_Training_17_10" localSheetId="0">#REF!</definedName>
    <definedName name="Detail_Training_17_10">#REF!</definedName>
    <definedName name="Detail_Training_17_2" localSheetId="0">#REF!</definedName>
    <definedName name="Detail_Training_17_2">#REF!</definedName>
    <definedName name="Detail_Training_17_4" localSheetId="0">#REF!</definedName>
    <definedName name="Detail_Training_17_4">#REF!</definedName>
    <definedName name="Detail_Training_17_6" localSheetId="0">#REF!</definedName>
    <definedName name="Detail_Training_17_6">#REF!</definedName>
    <definedName name="Detail_Training_17_7" localSheetId="0">#REF!</definedName>
    <definedName name="Detail_Training_17_7">#REF!</definedName>
    <definedName name="Detail_Training_17_8" localSheetId="0">#REF!</definedName>
    <definedName name="Detail_Training_17_8">#REF!</definedName>
    <definedName name="Detail_Training_17_9" localSheetId="0">#REF!</definedName>
    <definedName name="Detail_Training_17_9">#REF!</definedName>
    <definedName name="Detail_Training_3" localSheetId="0">#REF!</definedName>
    <definedName name="Detail_Training_3">#REF!</definedName>
    <definedName name="Detail_Training_4">NA()</definedName>
    <definedName name="Detail_Training_6">#N/A</definedName>
    <definedName name="Detail_Training_6_6">NA()</definedName>
    <definedName name="Detail_Training_7">#N/A</definedName>
    <definedName name="Detail_Training_7_6">NA()</definedName>
    <definedName name="Detail_Training_8">NA()</definedName>
    <definedName name="Detour" localSheetId="0">#REF!</definedName>
    <definedName name="Detour" localSheetId="1">#REF!</definedName>
    <definedName name="Detour">#REF!</definedName>
    <definedName name="df" localSheetId="0" hidden="1">#REF!</definedName>
    <definedName name="df" localSheetId="1" hidden="1">#REF!</definedName>
    <definedName name="df" hidden="1">#REF!</definedName>
    <definedName name="dfa" localSheetId="0">#REF!</definedName>
    <definedName name="dfa" localSheetId="1">#REF!</definedName>
    <definedName name="dfa">#REF!</definedName>
    <definedName name="dfafa">#N/A</definedName>
    <definedName name="dfahiudysr" localSheetId="0" hidden="1">{"'Sheet1'!$L$16"}</definedName>
    <definedName name="dfahiudysr" localSheetId="1" hidden="1">{"'Sheet1'!$L$16"}</definedName>
    <definedName name="dfahiudysr" localSheetId="7" hidden="1">{"'Sheet1'!$L$16"}</definedName>
    <definedName name="dfahiudysr" hidden="1">{"'Sheet1'!$L$16"}</definedName>
    <definedName name="dfasfasfad" localSheetId="0">#REF!</definedName>
    <definedName name="dfasfasfad">#REF!</definedName>
    <definedName name="DFAWDFAFWERFC" localSheetId="0" hidden="1">#REF!</definedName>
    <definedName name="DFAWDFAFWERFC" hidden="1">#REF!</definedName>
    <definedName name="dfd" localSheetId="0" hidden="1">#REF!</definedName>
    <definedName name="dfd" hidden="1">#REF!</definedName>
    <definedName name="DFD.RO02" localSheetId="0">#REF!</definedName>
    <definedName name="DFD.RO02">#REF!</definedName>
    <definedName name="dfddsf" localSheetId="0">#REF!</definedName>
    <definedName name="dfddsf">#REF!</definedName>
    <definedName name="dfdf">"'file:///C:/Documents%20and%20Settings/PC_KOBSBY_003/Local%20Settings/Temporary%20Internet%20Files/Content.IE5/WZ67UD2L/DATA/BSC%202011/SHARED/TAX/Mulyo/Maitland%20Smith/2000/Maitland-2000-1771-nov%2030.xls'#$GeneralInfo.$I$5"</definedName>
    <definedName name="dfdf_3">"'file:///C:/Documents%20and%20Settings/PC_KOBSBY_003/Local%20Settings/Temporary%20Internet%20Files/Content.IE5/WZ67UD2L/DATA/BSC%202011/SHARED/TAX/Mulyo/Maitland%20Smith/2000/Maitland-2000-1771-nov%2030.xls'#$GeneralInfo.$I$5"</definedName>
    <definedName name="dfdfd" localSheetId="0">{"Book1"}</definedName>
    <definedName name="dfdfd" localSheetId="1">{"Book1"}</definedName>
    <definedName name="dfdfd" localSheetId="7">{"Book1"}</definedName>
    <definedName name="dfdfd">{"Book1"}</definedName>
    <definedName name="dfdfdfdfth">"'file:///C:/Documents%20and%20Settings/PC_KOBSBY_003/Local%20Settings/Temporary%20Internet%20Files/Content.IE5/WZ67UD2L/DATA/BSC%202011/SHARED/TAX/Mulyo/Maitland%20Smith/2000/Maitland-2000-1771-nov%2030.xls'#$GeneralInfo.$I$5"</definedName>
    <definedName name="dfdfdfdfth_3">"'file:///C:/Documents%20and%20Settings/PC_KOBSBY_003/Local%20Settings/Temporary%20Internet%20Files/Content.IE5/WZ67UD2L/DATA/BSC%202011/SHARED/TAX/Mulyo/Maitland%20Smith/2000/Maitland-2000-1771-nov%2030.xls'#$GeneralInfo.$I$5"</definedName>
    <definedName name="dfdhh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fdhh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fdhh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fdhh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fds">#N/A</definedName>
    <definedName name="dfdsfsdfds" localSheetId="0">{"HK PR",#N/A,FALSE,"HK";"SUMMARY",#N/A,FALSE,"PAYROLL";"SUMMARY",#N/A,FALSE,"PAYROLL";"HK PR",#N/A,FALSE,"HK"}</definedName>
    <definedName name="dfdsfsdfds" localSheetId="1">{"HK PR",#N/A,FALSE,"HK";"SUMMARY",#N/A,FALSE,"PAYROLL";"SUMMARY",#N/A,FALSE,"PAYROLL";"HK PR",#N/A,FALSE,"HK"}</definedName>
    <definedName name="dfdsfsdfds" localSheetId="7">{"HK PR",#N/A,FALSE,"HK";"SUMMARY",#N/A,FALSE,"PAYROLL";"SUMMARY",#N/A,FALSE,"PAYROLL";"HK PR",#N/A,FALSE,"HK"}</definedName>
    <definedName name="dfdsfsdfds">{"HK PR",#N/A,FALSE,"HK";"SUMMARY",#N/A,FALSE,"PAYROLL";"SUMMARY",#N/A,FALSE,"PAYROLL";"HK PR",#N/A,FALSE,"HK"}</definedName>
    <definedName name="dfebthyttdssssss" localSheetId="0" hidden="1">{#N/A,#N/A,TRUE,"BT M200 da 10x20"}</definedName>
    <definedName name="dfebthyttdssssss" localSheetId="1" hidden="1">{#N/A,#N/A,TRUE,"BT M200 da 10x20"}</definedName>
    <definedName name="dfebthyttdssssss" localSheetId="7" hidden="1">{#N/A,#N/A,TRUE,"BT M200 da 10x20"}</definedName>
    <definedName name="dfebthyttdssssss" hidden="1">{#N/A,#N/A,TRUE,"BT M200 da 10x20"}</definedName>
    <definedName name="DFF" localSheetId="0">#REF!</definedName>
    <definedName name="DFF" localSheetId="1">#REF!</definedName>
    <definedName name="DFF">#REF!</definedName>
    <definedName name="dffdsdf" localSheetId="0">#REF!</definedName>
    <definedName name="dffdsdf" localSheetId="1">#REF!</definedName>
    <definedName name="dffdsdf">#REF!</definedName>
    <definedName name="dfg" localSheetId="0" hidden="1">#REF!</definedName>
    <definedName name="dfg" localSheetId="1" hidden="1">#REF!</definedName>
    <definedName name="dfg" hidden="1">#REF!</definedName>
    <definedName name="dfgdfg" localSheetId="0">{#N/A,"1",FALSE,"Model";#N/A,"2",FALSE,"Model";#N/A,"3",FALSE,"Model";#N/A,"4",FALSE,"Model";#N/A,"5",FALSE,"Model";#N/A,"6",FALSE,"Model";#N/A,"7",FALSE,"Model";#N/A,"8",FALSE,"Model";#N/A,"9",FALSE,"Model"}</definedName>
    <definedName name="dfgdfg" localSheetId="1">{#N/A,"1",FALSE,"Model";#N/A,"2",FALSE,"Model";#N/A,"3",FALSE,"Model";#N/A,"4",FALSE,"Model";#N/A,"5",FALSE,"Model";#N/A,"6",FALSE,"Model";#N/A,"7",FALSE,"Model";#N/A,"8",FALSE,"Model";#N/A,"9",FALSE,"Model"}</definedName>
    <definedName name="dfgdfg" localSheetId="7">{#N/A,"1",FALSE,"Model";#N/A,"2",FALSE,"Model";#N/A,"3",FALSE,"Model";#N/A,"4",FALSE,"Model";#N/A,"5",FALSE,"Model";#N/A,"6",FALSE,"Model";#N/A,"7",FALSE,"Model";#N/A,"8",FALSE,"Model";#N/A,"9",FALSE,"Model"}</definedName>
    <definedName name="dfgdfg">{#N/A,"1",FALSE,"Model";#N/A,"2",FALSE,"Model";#N/A,"3",FALSE,"Model";#N/A,"4",FALSE,"Model";#N/A,"5",FALSE,"Model";#N/A,"6",FALSE,"Model";#N/A,"7",FALSE,"Model";#N/A,"8",FALSE,"Model";#N/A,"9",FALSE,"Model"}</definedName>
    <definedName name="dfgfdgfg" localSheetId="0" hidden="1">{"'Sheet1'!$L$16"}</definedName>
    <definedName name="dfgfdgfg" localSheetId="1" hidden="1">{"'Sheet1'!$L$16"}</definedName>
    <definedName name="dfgfdgfg" localSheetId="7" hidden="1">{"'Sheet1'!$L$16"}</definedName>
    <definedName name="dfgfdgfg" hidden="1">{"'Sheet1'!$L$16"}</definedName>
    <definedName name="dfgga" localSheetId="0" hidden="1">{"'Sheet1'!$L$16"}</definedName>
    <definedName name="dfgga" localSheetId="1" hidden="1">{"'Sheet1'!$L$16"}</definedName>
    <definedName name="dfgga" localSheetId="7" hidden="1">{"'Sheet1'!$L$16"}</definedName>
    <definedName name="dfgga" hidden="1">{"'Sheet1'!$L$16"}</definedName>
    <definedName name="dfghj" localSheetId="0">#REF!</definedName>
    <definedName name="dfghj">#REF!</definedName>
    <definedName name="dfgjg" localSheetId="0">#REF!</definedName>
    <definedName name="dfgjg">#REF!</definedName>
    <definedName name="dfgwe" localSheetId="0">#REF!</definedName>
    <definedName name="dfgwe">#REF!</definedName>
    <definedName name="dfh" localSheetId="0">{"'Sheet1'!$L$16"}</definedName>
    <definedName name="dfh" localSheetId="1">{"'Sheet1'!$L$16"}</definedName>
    <definedName name="dfh" localSheetId="7">{"'Sheet1'!$L$16"}</definedName>
    <definedName name="dfh">{"'Sheet1'!$L$16"}</definedName>
    <definedName name="dfhaeyytey" localSheetId="0" hidden="1">{"'Sheet1'!$L$16"}</definedName>
    <definedName name="dfhaeyytey" localSheetId="1" hidden="1">{"'Sheet1'!$L$16"}</definedName>
    <definedName name="dfhaeyytey" localSheetId="7" hidden="1">{"'Sheet1'!$L$16"}</definedName>
    <definedName name="dfhaeyytey" hidden="1">{"'Sheet1'!$L$16"}</definedName>
    <definedName name="dfhj" localSheetId="0" hidden="1">{#N/A,#N/A,TRUE,"BT M200 da 10x20"}</definedName>
    <definedName name="dfhj" localSheetId="1" hidden="1">{#N/A,#N/A,TRUE,"BT M200 da 10x20"}</definedName>
    <definedName name="dfhj" localSheetId="7" hidden="1">{#N/A,#N/A,TRUE,"BT M200 da 10x20"}</definedName>
    <definedName name="dfhj" hidden="1">{#N/A,#N/A,TRUE,"BT M200 da 10x20"}</definedName>
    <definedName name="dfhryfdd" localSheetId="0" hidden="1">{"'Sheet1'!$L$16"}</definedName>
    <definedName name="dfhryfdd" localSheetId="1" hidden="1">{"'Sheet1'!$L$16"}</definedName>
    <definedName name="dfhryfdd" localSheetId="7" hidden="1">{"'Sheet1'!$L$16"}</definedName>
    <definedName name="dfhryfdd" hidden="1">{"'Sheet1'!$L$16"}</definedName>
    <definedName name="dfjhfkg" localSheetId="0">{#N/A,#N/A,FALSE,"sum";#N/A,#N/A,FALSE,"MARTV";#N/A,#N/A,FALSE,"APRTV"}</definedName>
    <definedName name="dfjhfkg" localSheetId="1">{#N/A,#N/A,FALSE,"sum";#N/A,#N/A,FALSE,"MARTV";#N/A,#N/A,FALSE,"APRTV"}</definedName>
    <definedName name="dfjhfkg" localSheetId="7">{#N/A,#N/A,FALSE,"sum";#N/A,#N/A,FALSE,"MARTV";#N/A,#N/A,FALSE,"APRTV"}</definedName>
    <definedName name="dfjhfkg">{#N/A,#N/A,FALSE,"sum";#N/A,#N/A,FALSE,"MARTV";#N/A,#N/A,FALSE,"APRTV"}</definedName>
    <definedName name="dfsd" localSheetId="0">{"HK PR",#N/A,FALSE,"HK";"SUMMARY",#N/A,FALSE,"PAYROLL";"SUMMARY",#N/A,FALSE,"PAYROLL";"HK PR",#N/A,FALSE,"HK"}</definedName>
    <definedName name="dfsd" localSheetId="1">{"HK PR",#N/A,FALSE,"HK";"SUMMARY",#N/A,FALSE,"PAYROLL";"SUMMARY",#N/A,FALSE,"PAYROLL";"HK PR",#N/A,FALSE,"HK"}</definedName>
    <definedName name="dfsd" localSheetId="7">{"HK PR",#N/A,FALSE,"HK";"SUMMARY",#N/A,FALSE,"PAYROLL";"SUMMARY",#N/A,FALSE,"PAYROLL";"HK PR",#N/A,FALSE,"HK"}</definedName>
    <definedName name="dfsd">{"HK PR",#N/A,FALSE,"HK";"SUMMARY",#N/A,FALSE,"PAYROLL";"SUMMARY",#N/A,FALSE,"PAYROLL";"HK PR",#N/A,FALSE,"HK"}</definedName>
    <definedName name="DFSDAFDAS" localSheetId="0">#REF!</definedName>
    <definedName name="DFSDAFDAS" localSheetId="1">#REF!</definedName>
    <definedName name="DFSDAFDAS">#REF!</definedName>
    <definedName name="dfsdf" localSheetId="0" hidden="1">#REF!</definedName>
    <definedName name="dfsdf" hidden="1">#REF!</definedName>
    <definedName name="dfsdfsdf" localSheetId="0">{"HK PR",#N/A,FALSE,"HK";"SUMMARY",#N/A,FALSE,"PAYROLL";"SUMMARY",#N/A,FALSE,"PAYROLL";"HK PR",#N/A,FALSE,"HK"}</definedName>
    <definedName name="dfsdfsdf" localSheetId="1">{"HK PR",#N/A,FALSE,"HK";"SUMMARY",#N/A,FALSE,"PAYROLL";"SUMMARY",#N/A,FALSE,"PAYROLL";"HK PR",#N/A,FALSE,"HK"}</definedName>
    <definedName name="dfsdfsdf" localSheetId="7">{"HK PR",#N/A,FALSE,"HK";"SUMMARY",#N/A,FALSE,"PAYROLL";"SUMMARY",#N/A,FALSE,"PAYROLL";"HK PR",#N/A,FALSE,"HK"}</definedName>
    <definedName name="dfsdfsdf">{"HK PR",#N/A,FALSE,"HK";"SUMMARY",#N/A,FALSE,"PAYROLL";"SUMMARY",#N/A,FALSE,"PAYROLL";"HK PR",#N/A,FALSE,"HK"}</definedName>
    <definedName name="dfsdsd" localSheetId="0">{"HK PR",#N/A,FALSE,"HK";"SUMMARY",#N/A,FALSE,"PAYROLL";"SUMMARY",#N/A,FALSE,"PAYROLL";"HK PR",#N/A,FALSE,"HK"}</definedName>
    <definedName name="dfsdsd" localSheetId="1">{"HK PR",#N/A,FALSE,"HK";"SUMMARY",#N/A,FALSE,"PAYROLL";"SUMMARY",#N/A,FALSE,"PAYROLL";"HK PR",#N/A,FALSE,"HK"}</definedName>
    <definedName name="dfsdsd" localSheetId="7">{"HK PR",#N/A,FALSE,"HK";"SUMMARY",#N/A,FALSE,"PAYROLL";"SUMMARY",#N/A,FALSE,"PAYROLL";"HK PR",#N/A,FALSE,"HK"}</definedName>
    <definedName name="dfsdsd">{"HK PR",#N/A,FALSE,"HK";"SUMMARY",#N/A,FALSE,"PAYROLL";"SUMMARY",#N/A,FALSE,"PAYROLL";"HK PR",#N/A,FALSE,"HK"}</definedName>
    <definedName name="dfsfsd" localSheetId="0">{"'Sheet1'!$L$16"}</definedName>
    <definedName name="dfsfsd" localSheetId="1">{"'Sheet1'!$L$16"}</definedName>
    <definedName name="dfsfsd" localSheetId="7">{"'Sheet1'!$L$16"}</definedName>
    <definedName name="dfsfsd">{"'Sheet1'!$L$16"}</definedName>
    <definedName name="dfsmskmja" localSheetId="0">#REF!</definedName>
    <definedName name="dfsmskmja">#REF!</definedName>
    <definedName name="dfssd" localSheetId="0">#REF!</definedName>
    <definedName name="dfssd">#REF!</definedName>
    <definedName name="DFUNEARNED1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1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2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UNEARNED2_3">"'file:///C:/Documents%20and%20Settings/PC_KOBSBY_003/Local%20Settings/Temporary%20Internet%20Files/Content.IE5/WZ67UD2L/DATA/BSC%202011/Client/Korea%20Exch.%20Bank%20Danamon/Annual%20Tax%20Return/Draft/TAX/Andi/AIWA%20DHAR/ExtendCITR/CITR98Final2.xls'#$'f"</definedName>
    <definedName name="dfwe">#N/A</definedName>
    <definedName name="DG" localSheetId="0">#REF!</definedName>
    <definedName name="DG" localSheetId="1">#REF!</definedName>
    <definedName name="DG">#REF!</definedName>
    <definedName name="dg_5cau" localSheetId="0">#REF!</definedName>
    <definedName name="dg_5cau">#REF!</definedName>
    <definedName name="dgc" localSheetId="0">#REF!</definedName>
    <definedName name="dgc">#REF!</definedName>
    <definedName name="DGCTI592" localSheetId="0">#REF!</definedName>
    <definedName name="DGCTI592">#REF!</definedName>
    <definedName name="dgd" localSheetId="0">#REF!</definedName>
    <definedName name="dgd">#REF!</definedName>
    <definedName name="dgdfnbvbn" localSheetId="0">{"WACC",#N/A,FALSE,"CWS"}</definedName>
    <definedName name="dgdfnbvbn" localSheetId="1">{"WACC",#N/A,FALSE,"CWS"}</definedName>
    <definedName name="dgdfnbvbn" localSheetId="7">{"WACC",#N/A,FALSE,"CWS"}</definedName>
    <definedName name="dgdfnbvbn">{"WACC",#N/A,FALSE,"CWS"}</definedName>
    <definedName name="dgesd" localSheetId="0">{"'Sheet1'!$L$16"}</definedName>
    <definedName name="dgesd" localSheetId="1">{"'Sheet1'!$L$16"}</definedName>
    <definedName name="dgesd" localSheetId="7">{"'Sheet1'!$L$16"}</definedName>
    <definedName name="dgesd">{"'Sheet1'!$L$16"}</definedName>
    <definedName name="dgf" localSheetId="0">#REF!</definedName>
    <definedName name="dgf">#REF!</definedName>
    <definedName name="DGia" localSheetId="0">#REF!</definedName>
    <definedName name="DGia">#REF!</definedName>
    <definedName name="DGKL" localSheetId="0">#REF!</definedName>
    <definedName name="DGKL">#REF!</definedName>
    <definedName name="DGM" localSheetId="0">#REF!</definedName>
    <definedName name="DGM">#REF!</definedName>
    <definedName name="dgnc" localSheetId="0">#REF!</definedName>
    <definedName name="dgnc">#REF!</definedName>
    <definedName name="DGSA" localSheetId="0">#REF!</definedName>
    <definedName name="DGSA">#REF!</definedName>
    <definedName name="dgsd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gsd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gsd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gsd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gsgg" localSheetId="0">#REF!</definedName>
    <definedName name="dgsgg" localSheetId="1">#REF!</definedName>
    <definedName name="dgsgg">#REF!</definedName>
    <definedName name="dgsgsgs" localSheetId="0">{"Book1"}</definedName>
    <definedName name="dgsgsgs" localSheetId="1">{"Book1"}</definedName>
    <definedName name="dgsgsgs" localSheetId="7">{"Book1"}</definedName>
    <definedName name="dgsgsgs">{"Book1"}</definedName>
    <definedName name="dgssgsg" localSheetId="0">#REF!</definedName>
    <definedName name="dgssgsg">#REF!</definedName>
    <definedName name="DGTH" localSheetId="0">#REF!</definedName>
    <definedName name="DGTH">#REF!</definedName>
    <definedName name="DGTH1" localSheetId="0">#REF!</definedName>
    <definedName name="DGTH1">#REF!</definedName>
    <definedName name="dgth2" localSheetId="0">#REF!</definedName>
    <definedName name="dgth2">#REF!</definedName>
    <definedName name="DGTR" localSheetId="0">#REF!</definedName>
    <definedName name="DGTR">#REF!</definedName>
    <definedName name="dgvl" localSheetId="0">#REF!</definedName>
    <definedName name="dgvl">#REF!</definedName>
    <definedName name="DGVL1" localSheetId="0">#REF!</definedName>
    <definedName name="DGVL1">#REF!</definedName>
    <definedName name="DGVT" localSheetId="0">#REF!</definedName>
    <definedName name="DGVT">#REF!</definedName>
    <definedName name="dh" localSheetId="0">#REF!</definedName>
    <definedName name="dh">#REF!</definedName>
    <definedName name="dhfggfkw" localSheetId="0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dhfggfkw" localSheetId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dhfggfkw" localSheetId="7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dhfggfkw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dhfu" localSheetId="0" hidden="1">{#N/A,#N/A,TRUE,"BT M200 da 10x20"}</definedName>
    <definedName name="dhfu" localSheetId="1" hidden="1">{#N/A,#N/A,TRUE,"BT M200 da 10x20"}</definedName>
    <definedName name="dhfu" localSheetId="7" hidden="1">{#N/A,#N/A,TRUE,"BT M200 da 10x20"}</definedName>
    <definedName name="dhfu" hidden="1">{#N/A,#N/A,TRUE,"BT M200 da 10x20"}</definedName>
    <definedName name="dhom">#REF!</definedName>
    <definedName name="DIA" localSheetId="0">#REF!</definedName>
    <definedName name="DIA" localSheetId="1">#REF!</definedName>
    <definedName name="DIA">#REF!</definedName>
    <definedName name="diaban" localSheetId="0">#REF!</definedName>
    <definedName name="diaban">#REF!</definedName>
    <definedName name="Diag_DCF" localSheetId="0">{#N/A,#N/A,TRUE,"Cover sheet";#N/A,#N/A,TRUE,"INPUTS";#N/A,#N/A,TRUE,"OUTPUTS";#N/A,#N/A,TRUE,"VALUATION"}</definedName>
    <definedName name="Diag_DCF" localSheetId="1">{#N/A,#N/A,TRUE,"Cover sheet";#N/A,#N/A,TRUE,"INPUTS";#N/A,#N/A,TRUE,"OUTPUTS";#N/A,#N/A,TRUE,"VALUATION"}</definedName>
    <definedName name="Diag_DCF" localSheetId="7">{#N/A,#N/A,TRUE,"Cover sheet";#N/A,#N/A,TRUE,"INPUTS";#N/A,#N/A,TRUE,"OUTPUTS";#N/A,#N/A,TRUE,"VALUATION"}</definedName>
    <definedName name="Diag_DCF">{#N/A,#N/A,TRUE,"Cover sheet";#N/A,#N/A,TRUE,"INPUTS";#N/A,#N/A,TRUE,"OUTPUTS";#N/A,#N/A,TRUE,"VALUATION"}</definedName>
    <definedName name="Diag_min_max2" localSheetId="0">{#N/A,#N/A,TRUE,"Cover sheet";#N/A,#N/A,TRUE,"INPUTS";#N/A,#N/A,TRUE,"OUTPUTS";#N/A,#N/A,TRUE,"VALUATION"}</definedName>
    <definedName name="Diag_min_max2" localSheetId="1">{#N/A,#N/A,TRUE,"Cover sheet";#N/A,#N/A,TRUE,"INPUTS";#N/A,#N/A,TRUE,"OUTPUTS";#N/A,#N/A,TRUE,"VALUATION"}</definedName>
    <definedName name="Diag_min_max2" localSheetId="7">{#N/A,#N/A,TRUE,"Cover sheet";#N/A,#N/A,TRUE,"INPUTS";#N/A,#N/A,TRUE,"OUTPUTS";#N/A,#N/A,TRUE,"VALUATION"}</definedName>
    <definedName name="Diag_min_max2">{#N/A,#N/A,TRUE,"Cover sheet";#N/A,#N/A,TRUE,"INPUTS";#N/A,#N/A,TRUE,"OUTPUTS";#N/A,#N/A,TRUE,"VALUATION"}</definedName>
    <definedName name="DIAH" localSheetId="0">#REF!</definedName>
    <definedName name="DIAH" localSheetId="1">#REF!</definedName>
    <definedName name="DIAH">#REF!</definedName>
    <definedName name="dian" localSheetId="0" hidden="1">#REF!</definedName>
    <definedName name="dian" hidden="1">#REF!</definedName>
    <definedName name="diana" localSheetId="0">#REF!</definedName>
    <definedName name="diana">#REF!</definedName>
    <definedName name="didin">"#N/A"</definedName>
    <definedName name="dien">#REF!</definedName>
    <definedName name="DIEN_GIAI" localSheetId="0">#REF!</definedName>
    <definedName name="DIEN_GIAI" localSheetId="1">#REF!</definedName>
    <definedName name="DIEN_GIAI">#REF!</definedName>
    <definedName name="DIENGIAI" localSheetId="0">#REF!</definedName>
    <definedName name="DIENGIAI">#REF!</definedName>
    <definedName name="dientichck" localSheetId="0">#REF!</definedName>
    <definedName name="dientichck">#REF!</definedName>
    <definedName name="DINDING" localSheetId="0">#REF!</definedName>
    <definedName name="DINDING">#REF!</definedName>
    <definedName name="dino" localSheetId="0">#REF!</definedName>
    <definedName name="dino" localSheetId="1">#REF!</definedName>
    <definedName name="dino">#REF!</definedName>
    <definedName name="DISC_RATE" localSheetId="0">#REF!</definedName>
    <definedName name="DISC_RATE" localSheetId="1">#REF!</definedName>
    <definedName name="DISC_RATE">#REF!</definedName>
    <definedName name="disc2_rate" localSheetId="0">#REF!</definedName>
    <definedName name="disc2_rate">#REF!</definedName>
    <definedName name="DISCMSR1" localSheetId="0">#REF!</definedName>
    <definedName name="DISCMSR1" localSheetId="1">#REF!</definedName>
    <definedName name="DISCMSR1">#REF!</definedName>
    <definedName name="DISCMSR10" localSheetId="0">#REF!</definedName>
    <definedName name="DISCMSR10" localSheetId="1">#REF!</definedName>
    <definedName name="DISCMSR10">#REF!</definedName>
    <definedName name="DISCMSR11" localSheetId="0">#REF!</definedName>
    <definedName name="DISCMSR11" localSheetId="1">#REF!</definedName>
    <definedName name="DISCMSR11">#REF!</definedName>
    <definedName name="DISCMSR12" localSheetId="0">#REF!</definedName>
    <definedName name="DISCMSR12">#REF!</definedName>
    <definedName name="DISCMSR2" localSheetId="0">#REF!</definedName>
    <definedName name="DISCMSR2">#REF!</definedName>
    <definedName name="DISCMSR3" localSheetId="0">#REF!</definedName>
    <definedName name="DISCMSR3">#REF!</definedName>
    <definedName name="DISCMSR4" localSheetId="0">#REF!</definedName>
    <definedName name="DISCMSR4">#REF!</definedName>
    <definedName name="DISCMSR5" localSheetId="0">#REF!</definedName>
    <definedName name="DISCMSR5">#REF!</definedName>
    <definedName name="DISCMSR6" localSheetId="0">#REF!</definedName>
    <definedName name="DISCMSR6">#REF!</definedName>
    <definedName name="DISCMSR7" localSheetId="0">#REF!</definedName>
    <definedName name="DISCMSR7">#REF!</definedName>
    <definedName name="DISCMSR8" localSheetId="0">#REF!</definedName>
    <definedName name="DISCMSR8">#REF!</definedName>
    <definedName name="DISCMSR9" localSheetId="0">#REF!</definedName>
    <definedName name="DISCMSR9">#REF!</definedName>
    <definedName name="Discount" localSheetId="0">#REF!</definedName>
    <definedName name="Discount" localSheetId="1">#REF!</definedName>
    <definedName name="Discount">#REF!</definedName>
    <definedName name="discount_mtr_01" localSheetId="0" hidden="1">#REF!</definedName>
    <definedName name="discount_mtr_01" hidden="1">#REF!</definedName>
    <definedName name="DISHWASHER_ADDITIVES___DETERGENTS">"#N/A"</definedName>
    <definedName name="display_area_2" localSheetId="0" hidden="1">#REF!</definedName>
    <definedName name="display_area_2" localSheetId="1" hidden="1">#REF!</definedName>
    <definedName name="display_area_2" hidden="1">#REF!</definedName>
    <definedName name="Display_Week" localSheetId="0">#REF!</definedName>
    <definedName name="Display_Week">#REF!</definedName>
    <definedName name="displayOrder" localSheetId="0">#REF!</definedName>
    <definedName name="displayOrder">#REF!</definedName>
    <definedName name="Dist_description" localSheetId="0">#REF!</definedName>
    <definedName name="Dist_description" localSheetId="1">#REF!</definedName>
    <definedName name="Dist_description">#REF!</definedName>
    <definedName name="Distance">#N/A</definedName>
    <definedName name="disyplay_area_2_mtr" localSheetId="0" hidden="1">#REF!</definedName>
    <definedName name="disyplay_area_2_mtr" localSheetId="1" hidden="1">#REF!</definedName>
    <definedName name="disyplay_area_2_mtr" hidden="1">#REF!</definedName>
    <definedName name="Div">#N/A</definedName>
    <definedName name="dividen">"'file:///C:/Documents%20and%20Settings/PC_KOBSBY_003/Local%20Settings/Temporary%20Internet%20Files/Content.IE5/WZ67UD2L/DATA/BSC%202011/SHARED/TAX/Mulyo/Maitland%20Smith/2000/MAithland%20-%20citr%20-%20new%20-%20Dec%202000-a.xls'#$Marshal.$D$215"</definedName>
    <definedName name="dividen_3">"'file:///C:/Documents%20and%20Settings/PC_KOBSBY_003/Local%20Settings/Temporary%20Internet%20Files/Content.IE5/WZ67UD2L/DATA/BSC%202011/SHARED/TAX/Mulyo/Maitland%20Smith/2000/MAithland%20-%20citr%20-%20new%20-%20Dec%202000-a.xls'#$Marshal.$D$215"</definedName>
    <definedName name="dividend">"$#REF!.#REF!#REF!"</definedName>
    <definedName name="dividend_3">"$#REF!.#REF!#REF!"</definedName>
    <definedName name="DIVISI" localSheetId="0">#REF!</definedName>
    <definedName name="DIVISI" localSheetId="1">#REF!</definedName>
    <definedName name="DIVISI">#REF!</definedName>
    <definedName name="Division" localSheetId="0">#REF!</definedName>
    <definedName name="Division" localSheetId="1">#REF!</definedName>
    <definedName name="Division">#REF!</definedName>
    <definedName name="DJ" localSheetId="0">#REF!</definedName>
    <definedName name="DJ">#REF!</definedName>
    <definedName name="dkfhbdjmnet" localSheetId="0">{"'Sheet1'!$L$16"}</definedName>
    <definedName name="dkfhbdjmnet" localSheetId="1">{"'Sheet1'!$L$16"}</definedName>
    <definedName name="dkfhbdjmnet" localSheetId="7">{"'Sheet1'!$L$16"}</definedName>
    <definedName name="dkfhbdjmnet">{"'Sheet1'!$L$16"}</definedName>
    <definedName name="dkflw" localSheetId="0">{#N/A,#N/A,FALSE,"Gesamt";#N/A,#N/A,FALSE,"Ree KG";#N/A,#N/A,FALSE,"Ree Inter";#N/A,#N/A,FALSE,"BTM";#N/A,#N/A,FALSE,"GmbH";#N/A,#N/A,FALSE,"Sonstige"}</definedName>
    <definedName name="dkflw" localSheetId="1">{#N/A,#N/A,FALSE,"Gesamt";#N/A,#N/A,FALSE,"Ree KG";#N/A,#N/A,FALSE,"Ree Inter";#N/A,#N/A,FALSE,"BTM";#N/A,#N/A,FALSE,"GmbH";#N/A,#N/A,FALSE,"Sonstige"}</definedName>
    <definedName name="dkflw" localSheetId="7">{#N/A,#N/A,FALSE,"Gesamt";#N/A,#N/A,FALSE,"Ree KG";#N/A,#N/A,FALSE,"Ree Inter";#N/A,#N/A,FALSE,"BTM";#N/A,#N/A,FALSE,"GmbH";#N/A,#N/A,FALSE,"Sonstige"}</definedName>
    <definedName name="dkflw">{#N/A,#N/A,FALSE,"Gesamt";#N/A,#N/A,FALSE,"Ree KG";#N/A,#N/A,FALSE,"Ree Inter";#N/A,#N/A,FALSE,"BTM";#N/A,#N/A,FALSE,"GmbH";#N/A,#N/A,FALSE,"Sonstige"}</definedName>
    <definedName name="DKKrate">450</definedName>
    <definedName name="dl">#REF!</definedName>
    <definedName name="DL_IDL" localSheetId="0">#REF!</definedName>
    <definedName name="DL_IDL" localSheetId="1">#REF!</definedName>
    <definedName name="DL_IDL">#REF!</definedName>
    <definedName name="DL15HT" localSheetId="0">#REF!</definedName>
    <definedName name="DL15HT">#REF!</definedName>
    <definedName name="DL16HT" localSheetId="0">#REF!</definedName>
    <definedName name="DL16HT">#REF!</definedName>
    <definedName name="DL19HT" localSheetId="0">#REF!</definedName>
    <definedName name="DL19HT">#REF!</definedName>
    <definedName name="DL20HT" localSheetId="0">#REF!</definedName>
    <definedName name="DL20HT">#REF!</definedName>
    <definedName name="DL50SEC" localSheetId="0">#REF!</definedName>
    <definedName name="DL50SEC" localSheetId="1">#REF!</definedName>
    <definedName name="DL50SEC">#REF!</definedName>
    <definedName name="DLNXT" localSheetId="0">#REF!</definedName>
    <definedName name="DLNXT">#REF!</definedName>
    <definedName name="DLSCM15" localSheetId="0">#REF!</definedName>
    <definedName name="DLSCM15" localSheetId="1">#REF!</definedName>
    <definedName name="DLSCM15">#REF!</definedName>
    <definedName name="DLSCM30" localSheetId="0">#REF!</definedName>
    <definedName name="DLSCM30">#REF!</definedName>
    <definedName name="DLSCM40" localSheetId="0">#REF!</definedName>
    <definedName name="DLSCM40">#REF!</definedName>
    <definedName name="DLUHT" localSheetId="0">#REF!</definedName>
    <definedName name="DLUHT">#REF!</definedName>
    <definedName name="DLUHT30" localSheetId="0">#REF!</definedName>
    <definedName name="DLUHT30">#REF!</definedName>
    <definedName name="DLUHT40" localSheetId="0">#REF!</definedName>
    <definedName name="DLUHT40">#REF!</definedName>
    <definedName name="DM" localSheetId="0">#REF!</definedName>
    <definedName name="DM">#REF!</definedName>
    <definedName name="DM_CV" localSheetId="0">#REF!</definedName>
    <definedName name="DM_CV">#REF!</definedName>
    <definedName name="dm_dv" localSheetId="0">#REF!</definedName>
    <definedName name="dm_dv">#REF!</definedName>
    <definedName name="DM_DV_TH" localSheetId="0">#REF!</definedName>
    <definedName name="DM_DV_TH">#REF!</definedName>
    <definedName name="DM_DV1" localSheetId="0">#REF!</definedName>
    <definedName name="DM_DV1">#REF!</definedName>
    <definedName name="DM_DVI_cu" localSheetId="0">#REF!</definedName>
    <definedName name="DM_DVI_cu">#REF!</definedName>
    <definedName name="DM_DVI_DAYDU" localSheetId="0">#REF!</definedName>
    <definedName name="DM_DVI_DAYDU">#REF!</definedName>
    <definedName name="DM_DVI_moi" localSheetId="0">#REF!</definedName>
    <definedName name="DM_DVI_moi">#REF!</definedName>
    <definedName name="DM_GIA" localSheetId="0">#REF!</definedName>
    <definedName name="DM_GIA">#REF!</definedName>
    <definedName name="dm1.">#N/A</definedName>
    <definedName name="dm2.">#N/A</definedName>
    <definedName name="dmat" localSheetId="0">#REF!</definedName>
    <definedName name="dmat" localSheetId="1">#REF!</definedName>
    <definedName name="dmat">#REF!</definedName>
    <definedName name="DMBrand" localSheetId="0">#REF!</definedName>
    <definedName name="DMBrand">#REF!</definedName>
    <definedName name="DMCatagory" localSheetId="0">#REF!</definedName>
    <definedName name="DMCatagory">#REF!</definedName>
    <definedName name="DMCV" localSheetId="0">#REF!</definedName>
    <definedName name="DMCV">#REF!</definedName>
    <definedName name="DMDivision" localSheetId="0">#REF!</definedName>
    <definedName name="DMDivision">#REF!</definedName>
    <definedName name="DMDonvimuaban" localSheetId="0">#REF!</definedName>
    <definedName name="DMDonvimuaban">#REF!</definedName>
    <definedName name="DMDonvitinh" localSheetId="0">#REF!</definedName>
    <definedName name="DMDonvitinh">#REF!</definedName>
    <definedName name="dmdv" localSheetId="0">#REF!</definedName>
    <definedName name="dmdv">#REF!</definedName>
    <definedName name="DMHH" localSheetId="0">#REF!</definedName>
    <definedName name="DMHH">#REF!</definedName>
    <definedName name="dmkh" localSheetId="0">#REF!</definedName>
    <definedName name="dmkh">#REF!</definedName>
    <definedName name="dmKHLoai" localSheetId="0">OFFSET(#REF!,0,0,COUNTA(#REF!))</definedName>
    <definedName name="dmKHLoai" localSheetId="1">OFFSET(#REF!,0,0,COUNTA(#REF!))</definedName>
    <definedName name="dmKHLoai">OFFSET(#REF!,0,0,COUNTA(#REF!))</definedName>
    <definedName name="dmMaKH" localSheetId="0">OFFSET(#REF!,0,0,COUNTA(#REF!))</definedName>
    <definedName name="dmMaKH">OFFSET(#REF!,0,0,COUNTA(#REF!))</definedName>
    <definedName name="dmMaVV" localSheetId="0">OFFSET(#REF!,0,0,COUNTA(#REF!))</definedName>
    <definedName name="dmMaVV">OFFSET(#REF!,0,0,COUNTA(#REF!))</definedName>
    <definedName name="DMNhomHHVT" localSheetId="0">#REF!</definedName>
    <definedName name="DMNhomHHVT" localSheetId="1">#REF!</definedName>
    <definedName name="DMNhomHHVT">#REF!</definedName>
    <definedName name="DmNhomHHVTKhac" localSheetId="0">#REF!</definedName>
    <definedName name="DmNhomHHVTKhac">#REF!</definedName>
    <definedName name="dmObj" localSheetId="0">OFFSET(#REF!,0,IF(ISNA(MATCH(#REF!,'LE_KAM_Aug''24'!dmTKObj,0)),0,MATCH(#REF!,'LE_KAM_Aug''24'!dmTKObj,0)-1),)</definedName>
    <definedName name="dmObj" localSheetId="1">OFFSET(#REF!,0,IF(ISNA(MATCH(#REF!,dmTKObj,0)),0,MATCH(#REF!,dmTKObj,0)-1),)</definedName>
    <definedName name="dmObj" localSheetId="7">OFFSET(#REF!,0,IF(ISNA(MATCH(#REF!,dmTKObj,0)),0,MATCH(#REF!,dmTKObj,0)-1),)</definedName>
    <definedName name="dmObj">OFFSET(#REF!,0,IF(ISNA(MATCH(#REF!,dmTKObj,0)),0,MATCH(#REF!,dmTKObj,0)-1),)</definedName>
    <definedName name="dmObject" localSheetId="0">OFFSET('LE_KAM_Aug''24'!dmObj,0,0,COUNTA('LE_KAM_Aug''24'!dmObj))</definedName>
    <definedName name="dmObject" localSheetId="1">OFFSET(MT_Total!dmObj,0,0,COUNTA(MT_Total!dmObj))</definedName>
    <definedName name="dmObject" localSheetId="7">OFFSET('Target''24'!dmObj,0,0,COUNTA('Target''24'!dmObj))</definedName>
    <definedName name="dmObject">OFFSET(dmObj,0,0,COUNTA(dmObj))</definedName>
    <definedName name="dmoi" localSheetId="0">#REF!</definedName>
    <definedName name="dmoi" localSheetId="1">#REF!</definedName>
    <definedName name="dmoi">#REF!</definedName>
    <definedName name="DMSubCatagory" localSheetId="0">#REF!</definedName>
    <definedName name="DMSubCatagory">#REF!</definedName>
    <definedName name="DMSubVariant" localSheetId="0">#REF!</definedName>
    <definedName name="DMSubVariant">#REF!</definedName>
    <definedName name="dmTKObj" localSheetId="0">#REF!</definedName>
    <definedName name="dmTKObj">#REF!</definedName>
    <definedName name="dmuc" localSheetId="0">#REF!</definedName>
    <definedName name="dmuc">#REF!</definedName>
    <definedName name="dmuc_dvi" localSheetId="0">#REF!</definedName>
    <definedName name="dmuc_dvi">#REF!</definedName>
    <definedName name="DMVariant" localSheetId="0">#REF!</definedName>
    <definedName name="DMVariant">#REF!</definedName>
    <definedName name="DMVT" localSheetId="0">#REF!</definedName>
    <definedName name="DMVT">#REF!</definedName>
    <definedName name="DN" localSheetId="0">OFFSET(#REF!,0,0,#REF!,1)</definedName>
    <definedName name="DN" localSheetId="1">OFFSET(#REF!,0,0,#REF!,1)</definedName>
    <definedName name="DN">OFFSET(#REF!,0,0,#REF!,1)</definedName>
    <definedName name="DN_01" localSheetId="0">#REF!</definedName>
    <definedName name="DN_01" localSheetId="1">#REF!</definedName>
    <definedName name="DN_01">#REF!</definedName>
    <definedName name="DN_WH" localSheetId="0">#REF!</definedName>
    <definedName name="DN_WH">#REF!</definedName>
    <definedName name="DN1_CT5" localSheetId="0">{"'Sheet1'!$L$16"}</definedName>
    <definedName name="DN1_CT5" localSheetId="1">{"'Sheet1'!$L$16"}</definedName>
    <definedName name="DN1_CT5" localSheetId="7">{"'Sheet1'!$L$16"}</definedName>
    <definedName name="DN1_CT5">{"'Sheet1'!$L$16"}</definedName>
    <definedName name="DNDN">#REF!</definedName>
    <definedName name="DÑt45x4" localSheetId="0">#REF!</definedName>
    <definedName name="DÑt45x4">#REF!</definedName>
    <definedName name="DO">"'file:///C:/Documents%20and%20Settings/PC_KOBSBY_003/Local%20Settings/Temporary%20Internet%20Files/Content.IE5/WZ67UD2L/DATA/BSC%202011/SHARED/TAX/Indra%20Setiawan/others/Power1770-2000%20NEW%20NPWP.xls'#$Family.$J$5"</definedName>
    <definedName name="DÒ" localSheetId="0">#REF!</definedName>
    <definedName name="DÒ" localSheetId="1">#REF!</definedName>
    <definedName name="DÒ">#REF!</definedName>
    <definedName name="DO_3">"'file:///C:/Documents%20and%20Settings/PC_KOBSBY_003/Local%20Settings/Temporary%20Internet%20Files/Content.IE5/WZ67UD2L/DATA/BSC%202011/SHARED/TAX/Indra%20Setiawan/others/Power1770-2000%20NEW%20NPWP.xls'#$Family.$J$5"</definedName>
    <definedName name="doan1">#REF!</definedName>
    <definedName name="doan2" localSheetId="0">#REF!</definedName>
    <definedName name="doan2" localSheetId="1">#REF!</definedName>
    <definedName name="doan2">#REF!</definedName>
    <definedName name="doan3" localSheetId="0">#REF!</definedName>
    <definedName name="doan3" localSheetId="1">#REF!</definedName>
    <definedName name="doan3">#REF!</definedName>
    <definedName name="doan4" localSheetId="0">#REF!</definedName>
    <definedName name="doan4">#REF!</definedName>
    <definedName name="doan5" localSheetId="0">#REF!</definedName>
    <definedName name="doan5">#REF!</definedName>
    <definedName name="doan6" localSheetId="0">#REF!</definedName>
    <definedName name="doan6">#REF!</definedName>
    <definedName name="doanh" localSheetId="0">#REF!</definedName>
    <definedName name="doanh">#REF!</definedName>
    <definedName name="dobt" localSheetId="0">#REF!</definedName>
    <definedName name="dobt">#REF!</definedName>
    <definedName name="DOBT_MTC" localSheetId="0">#REF!</definedName>
    <definedName name="DOBT_MTC">#REF!</definedName>
    <definedName name="DocApprovedRBS" localSheetId="0">#REF!</definedName>
    <definedName name="DocApprovedRBS">#REF!</definedName>
    <definedName name="DocPreparedRBS" localSheetId="0">#REF!</definedName>
    <definedName name="DocPreparedRBS">#REF!</definedName>
    <definedName name="Document_array" localSheetId="0">{"Book1"}</definedName>
    <definedName name="Document_array" localSheetId="1">{"Book1"}</definedName>
    <definedName name="Document_array" localSheetId="7">{"Book1"}</definedName>
    <definedName name="Document_array">{"Book1"}</definedName>
    <definedName name="Documents_array" localSheetId="0">#REF!</definedName>
    <definedName name="Documents_array">#REF!</definedName>
    <definedName name="DocumentYear" localSheetId="0">#REF!</definedName>
    <definedName name="DocumentYear">#REF!</definedName>
    <definedName name="đoeoeoep" localSheetId="0">#REF!</definedName>
    <definedName name="đoeoeoep">#REF!</definedName>
    <definedName name="dollar" localSheetId="0">#REF!</definedName>
    <definedName name="dollar">#REF!</definedName>
    <definedName name="Domvol" localSheetId="0">#REF!</definedName>
    <definedName name="Domvol" localSheetId="1">#REF!</definedName>
    <definedName name="Domvol">#REF!</definedName>
    <definedName name="DON" localSheetId="0">#REF!</definedName>
    <definedName name="DON" localSheetId="1">#REF!</definedName>
    <definedName name="DON">#REF!</definedName>
    <definedName name="donation20900">"$#REF!.#REF!#REF!"</definedName>
    <definedName name="donation20900_3">"$#REF!.#REF!#REF!"</definedName>
    <definedName name="Dong_coc_cu">#REF!</definedName>
    <definedName name="dongia" localSheetId="0">#REF!</definedName>
    <definedName name="dongia" localSheetId="1">#REF!</definedName>
    <definedName name="dongia">#REF!</definedName>
    <definedName name="dongia1" localSheetId="0">#REF!</definedName>
    <definedName name="dongia1">#REF!</definedName>
    <definedName name="DongiaPA1" localSheetId="0">#REF!</definedName>
    <definedName name="DongiaPA1">#REF!</definedName>
    <definedName name="DongiaPA2" localSheetId="0">#REF!</definedName>
    <definedName name="DongiaPA2">#REF!</definedName>
    <definedName name="Dongnai07" localSheetId="0">#REF!</definedName>
    <definedName name="Dongnai07">#REF!</definedName>
    <definedName name="DONVI" localSheetId="0">OFFSET(#REF!,1,0,COUNTA(#REF!)-1,5)</definedName>
    <definedName name="DONVI">OFFSET(#REF!,1,0,COUNTA(#REF!)-1,5)</definedName>
    <definedName name="DONVIDG" localSheetId="0">OFFSET(#REF!,COUNTIF(#REF!,"&lt;&gt;0")-1,0,1)</definedName>
    <definedName name="DONVIDG">OFFSET(#REF!,COUNTIF(#REF!,"&lt;&gt;0")-1,0,1)</definedName>
    <definedName name="DOORA" localSheetId="0">#REF!</definedName>
    <definedName name="DOORA" localSheetId="1">#REF!</definedName>
    <definedName name="DOORA">#REF!</definedName>
    <definedName name="DOORA1" localSheetId="0">#REF!</definedName>
    <definedName name="DOORA1">#REF!</definedName>
    <definedName name="DOORA2" localSheetId="0">#REF!</definedName>
    <definedName name="DOORA2">#REF!</definedName>
    <definedName name="DOORB" localSheetId="0">#REF!</definedName>
    <definedName name="DOORB">#REF!</definedName>
    <definedName name="DOORB1" localSheetId="0">#REF!</definedName>
    <definedName name="DOORB1">#REF!</definedName>
    <definedName name="DOORB2" localSheetId="0">#REF!</definedName>
    <definedName name="DOORB2">#REF!</definedName>
    <definedName name="DOORC" localSheetId="0">#REF!</definedName>
    <definedName name="DOORC">#REF!</definedName>
    <definedName name="DOORC1" localSheetId="0">#REF!</definedName>
    <definedName name="DOORC1">#REF!</definedName>
    <definedName name="DOORC2" localSheetId="0">#REF!</definedName>
    <definedName name="DOORC2">#REF!</definedName>
    <definedName name="dor" localSheetId="0">#REF!</definedName>
    <definedName name="dor">#REF!</definedName>
    <definedName name="DOUBLE" localSheetId="0">#REF!</definedName>
    <definedName name="DOUBLE">#REF!</definedName>
    <definedName name="DOUBLE_1">NA()</definedName>
    <definedName name="DOUBLE_10">NA()</definedName>
    <definedName name="DOUBLE_11">NA()</definedName>
    <definedName name="DOUBLE_12">NA()</definedName>
    <definedName name="DOUBLE_13">NA()</definedName>
    <definedName name="DOUBLE_14">NA()</definedName>
    <definedName name="DOUBLE_15">NA()</definedName>
    <definedName name="DOUBLE_16">NA()</definedName>
    <definedName name="DOUBLE_17">NA()</definedName>
    <definedName name="DOUBLE_18">NA()</definedName>
    <definedName name="DOUBLE_19">NA()</definedName>
    <definedName name="DOUBLE_2">NA()</definedName>
    <definedName name="DOUBLE_2_1">NA()</definedName>
    <definedName name="DOUBLE_20">NA()</definedName>
    <definedName name="DOUBLE_21">NA()</definedName>
    <definedName name="DOUBLE_22">NA()</definedName>
    <definedName name="DOUBLE_23">NA()</definedName>
    <definedName name="DOUBLE_24">NA()</definedName>
    <definedName name="DOUBLE_25">NA()</definedName>
    <definedName name="DOUBLE_26">NA()</definedName>
    <definedName name="DOUBLE_27">NA()</definedName>
    <definedName name="DOUBLE_28">NA()</definedName>
    <definedName name="DOUBLE_3" localSheetId="0">#REF!</definedName>
    <definedName name="DOUBLE_3" localSheetId="1">#REF!</definedName>
    <definedName name="DOUBLE_3">#REF!</definedName>
    <definedName name="DOUBLE_4" localSheetId="0">#REF!</definedName>
    <definedName name="DOUBLE_4">#REF!</definedName>
    <definedName name="DOUBLE_5" localSheetId="0">#REF!</definedName>
    <definedName name="DOUBLE_5">#REF!</definedName>
    <definedName name="DOUBLE_6" localSheetId="0">#REF!</definedName>
    <definedName name="DOUBLE_6">#REF!</definedName>
    <definedName name="DOUBLE_7">NA()</definedName>
    <definedName name="DOUBLE_8">NA()</definedName>
    <definedName name="DOUBLE_8_6">#N/A</definedName>
    <definedName name="DOUBLE_9">NA()</definedName>
    <definedName name="dov" localSheetId="0">#REF!</definedName>
    <definedName name="dov" localSheetId="1">#REF!</definedName>
    <definedName name="dov">#REF!</definedName>
    <definedName name="down" localSheetId="0">#REF!</definedName>
    <definedName name="down">#REF!</definedName>
    <definedName name="DP" localSheetId="0">#REF!</definedName>
    <definedName name="DP" localSheetId="1">#REF!</definedName>
    <definedName name="DP">#REF!</definedName>
    <definedName name="DP6b" localSheetId="0">#REF!</definedName>
    <definedName name="DP6b" localSheetId="1">#REF!</definedName>
    <definedName name="DP6b">#REF!</definedName>
    <definedName name="DP6C" localSheetId="0">#REF!</definedName>
    <definedName name="DP6C">#REF!</definedName>
    <definedName name="DP7A" localSheetId="0">#REF!</definedName>
    <definedName name="DP7A">#REF!</definedName>
    <definedName name="DP7B" localSheetId="0">#REF!</definedName>
    <definedName name="DP7B">#REF!</definedName>
    <definedName name="DP7C" localSheetId="0">#REF!</definedName>
    <definedName name="DP7C">#REF!</definedName>
    <definedName name="DP7D" localSheetId="0">#REF!</definedName>
    <definedName name="DP7D">#REF!</definedName>
    <definedName name="DP8A" localSheetId="0">#REF!</definedName>
    <definedName name="DP8A">#REF!</definedName>
    <definedName name="DP8B" localSheetId="0">#REF!</definedName>
    <definedName name="DP8B">#REF!</definedName>
    <definedName name="DP8C" localSheetId="0">#REF!</definedName>
    <definedName name="DP8C">#REF!</definedName>
    <definedName name="DP9A" localSheetId="0">#REF!</definedName>
    <definedName name="DP9A">#REF!</definedName>
    <definedName name="DP9B" localSheetId="0">#REF!</definedName>
    <definedName name="DP9B">#REF!</definedName>
    <definedName name="DP9C" localSheetId="0">#REF!</definedName>
    <definedName name="DP9C">#REF!</definedName>
    <definedName name="DP9d" localSheetId="0">#REF!</definedName>
    <definedName name="DP9d" localSheetId="1">#REF!</definedName>
    <definedName name="DP9d">#REF!</definedName>
    <definedName name="DPA_KRS" localSheetId="0">#REF!</definedName>
    <definedName name="DPA_KRS" localSheetId="1">#REF!</definedName>
    <definedName name="DPA_KRS">#REF!</definedName>
    <definedName name="DPA_RP" localSheetId="0">#REF!</definedName>
    <definedName name="DPA_RP" localSheetId="1">#REF!</definedName>
    <definedName name="DPA_RP">#REF!</definedName>
    <definedName name="DPA_USD" localSheetId="0">#REF!</definedName>
    <definedName name="DPA_USD" localSheetId="1">#REF!</definedName>
    <definedName name="DPA_USD">#REF!</definedName>
    <definedName name="DPBRIK_MTC" localSheetId="0">#REF!</definedName>
    <definedName name="DPBRIK_MTC">#REF!</definedName>
    <definedName name="dqdq" localSheetId="0">#REF!</definedName>
    <definedName name="dqdq">#REF!</definedName>
    <definedName name="dq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q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q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q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qweqwer" localSheetId="0">{"'Sheet1'!$L$16"}</definedName>
    <definedName name="dqweqwer" localSheetId="1">{"'Sheet1'!$L$16"}</definedName>
    <definedName name="dqweqwer" localSheetId="7">{"'Sheet1'!$L$16"}</definedName>
    <definedName name="dqweqwer">{"'Sheet1'!$L$16"}</definedName>
    <definedName name="DR" localSheetId="0">#REF!</definedName>
    <definedName name="DR" localSheetId="1">#REF!</definedName>
    <definedName name="DR">#REF!</definedName>
    <definedName name="DR_KRS" localSheetId="0">#REF!</definedName>
    <definedName name="DR_KRS" localSheetId="1">#REF!</definedName>
    <definedName name="DR_KRS">#REF!</definedName>
    <definedName name="DR_RP" localSheetId="0">#REF!</definedName>
    <definedName name="DR_RP" localSheetId="1">#REF!</definedName>
    <definedName name="DR_RP">#REF!</definedName>
    <definedName name="DR_USD" localSheetId="0">#REF!</definedName>
    <definedName name="DR_USD" localSheetId="1">#REF!</definedName>
    <definedName name="DR_USD">#REF!</definedName>
    <definedName name="DRAFT" localSheetId="0">#REF!</definedName>
    <definedName name="DRAFT">#REF!</definedName>
    <definedName name="draft_date" localSheetId="0">#REF!</definedName>
    <definedName name="draft_date">#REF!</definedName>
    <definedName name="DRIVERS" localSheetId="0">#REF!</definedName>
    <definedName name="DRIVERS">#REF!</definedName>
    <definedName name="DrNum" localSheetId="0">#REF!</definedName>
    <definedName name="DrNum">#REF!</definedName>
    <definedName name="DRT" localSheetId="0">#REF!</definedName>
    <definedName name="DRT">#REF!</definedName>
    <definedName name="DRT_10" localSheetId="0">#REF!</definedName>
    <definedName name="DRT_10" localSheetId="1">#REF!</definedName>
    <definedName name="DRT_10">#REF!</definedName>
    <definedName name="DRT_11" localSheetId="0">#REF!</definedName>
    <definedName name="DRT_11" localSheetId="1">#REF!</definedName>
    <definedName name="DRT_11">#REF!</definedName>
    <definedName name="DRT_12" localSheetId="0">#REF!</definedName>
    <definedName name="DRT_12" localSheetId="1">#REF!</definedName>
    <definedName name="DRT_12">#REF!</definedName>
    <definedName name="DRT_6" localSheetId="0">#REF!</definedName>
    <definedName name="DRT_6">#REF!</definedName>
    <definedName name="DRT_7" localSheetId="0">#REF!</definedName>
    <definedName name="DRT_7">#REF!</definedName>
    <definedName name="DRT_8" localSheetId="0">#REF!</definedName>
    <definedName name="DRT_8">#REF!</definedName>
    <definedName name="DRT_9" localSheetId="0">#REF!</definedName>
    <definedName name="DRT_9">#REF!</definedName>
    <definedName name="DRT_MTC" localSheetId="0">#REF!</definedName>
    <definedName name="DRT_MTC">#REF!</definedName>
    <definedName name="dryheuyerueut" localSheetId="0">#REF!</definedName>
    <definedName name="dryheuyerueut">#REF!</definedName>
    <definedName name="DS" localSheetId="0">#REF!</definedName>
    <definedName name="DS">#REF!</definedName>
    <definedName name="DS_2" localSheetId="0">#REF!</definedName>
    <definedName name="DS_2">#REF!</definedName>
    <definedName name="DS_305" localSheetId="0">#REF!</definedName>
    <definedName name="DS_305">#REF!</definedName>
    <definedName name="DS_381" localSheetId="0">#REF!</definedName>
    <definedName name="DS_381">#REF!</definedName>
    <definedName name="DS_TO" localSheetId="0">#REF!</definedName>
    <definedName name="DS_TO">#REF!</definedName>
    <definedName name="ds1pnc" localSheetId="0">#REF!</definedName>
    <definedName name="ds1pnc">#REF!</definedName>
    <definedName name="ds1pvl" localSheetId="0">#REF!</definedName>
    <definedName name="ds1pvl">#REF!</definedName>
    <definedName name="ds3pnc" localSheetId="0">#REF!</definedName>
    <definedName name="ds3pnc">#REF!</definedName>
    <definedName name="ds3pvl" localSheetId="0">#REF!</definedName>
    <definedName name="ds3pvl">#REF!</definedName>
    <definedName name="DSA" localSheetId="0">#REF!</definedName>
    <definedName name="DSA">#REF!</definedName>
    <definedName name="DSA_10" localSheetId="0">#REF!</definedName>
    <definedName name="DSA_10" localSheetId="1">#REF!</definedName>
    <definedName name="DSA_10">#REF!</definedName>
    <definedName name="DSA_11" localSheetId="0">#REF!</definedName>
    <definedName name="DSA_11" localSheetId="1">#REF!</definedName>
    <definedName name="DSA_11">#REF!</definedName>
    <definedName name="DSA_12" localSheetId="0">#REF!</definedName>
    <definedName name="DSA_12" localSheetId="1">#REF!</definedName>
    <definedName name="DSA_12">#REF!</definedName>
    <definedName name="DSA_4" localSheetId="0">#REF!</definedName>
    <definedName name="DSA_4">#REF!</definedName>
    <definedName name="DSA_5" localSheetId="0">#REF!</definedName>
    <definedName name="DSA_5">#REF!</definedName>
    <definedName name="DSA_6" localSheetId="0">#REF!</definedName>
    <definedName name="DSA_6">#REF!</definedName>
    <definedName name="DSA_7" localSheetId="0">#REF!</definedName>
    <definedName name="DSA_7">#REF!</definedName>
    <definedName name="DSA_8" localSheetId="0">#REF!</definedName>
    <definedName name="DSA_8">#REF!</definedName>
    <definedName name="DSA_9" localSheetId="0">#REF!</definedName>
    <definedName name="DSA_9">#REF!</definedName>
    <definedName name="DSach" localSheetId="0">#REF!</definedName>
    <definedName name="DSach">#REF!</definedName>
    <definedName name="dsad" localSheetId="0">#REF!</definedName>
    <definedName name="dsad">#REF!</definedName>
    <definedName name="dsadasdfsdafedsf" localSheetId="0">#REF!</definedName>
    <definedName name="dsadasdfsdafedsf">#REF!</definedName>
    <definedName name="dsafe" localSheetId="0" hidden="1">#REF!</definedName>
    <definedName name="dsafe" hidden="1">#REF!</definedName>
    <definedName name="dsct3pnc" localSheetId="0">#REF!</definedName>
    <definedName name="dsct3pnc">#REF!</definedName>
    <definedName name="dsct3pvl" localSheetId="0">#REF!</definedName>
    <definedName name="dsct3pvl">#REF!</definedName>
    <definedName name="dsd" localSheetId="0" hidden="1">{"'Sheet1'!$L$16"}</definedName>
    <definedName name="dsd" localSheetId="1" hidden="1">{"'Sheet1'!$L$16"}</definedName>
    <definedName name="dsd" localSheetId="7" hidden="1">{"'Sheet1'!$L$16"}</definedName>
    <definedName name="dsd" hidden="1">{"'Sheet1'!$L$16"}</definedName>
    <definedName name="dsdasd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sdasd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sdasd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sdasd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sdfgf" localSheetId="0" hidden="1">{#N/A,#N/A,FALSE,"Chi tiÆt"}</definedName>
    <definedName name="dsdfgf" localSheetId="1" hidden="1">{#N/A,#N/A,FALSE,"Chi tiÆt"}</definedName>
    <definedName name="dsdfgf" localSheetId="7" hidden="1">{#N/A,#N/A,FALSE,"Chi tiÆt"}</definedName>
    <definedName name="dsdfgf" hidden="1">{#N/A,#N/A,FALSE,"Chi tiÆt"}</definedName>
    <definedName name="dsds" localSheetId="0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dsds" localSheetId="1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dsds" localSheetId="7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dsds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dsdsd" localSheetId="0">#REF!</definedName>
    <definedName name="dsdsd" localSheetId="1">#REF!</definedName>
    <definedName name="dsdsd">#REF!</definedName>
    <definedName name="dsf" localSheetId="0">#REF!</definedName>
    <definedName name="dsf">#REF!</definedName>
    <definedName name="dsfa" localSheetId="0" hidden="1">{"'Sheet1'!$L$16"}</definedName>
    <definedName name="dsfa" localSheetId="1" hidden="1">{"'Sheet1'!$L$16"}</definedName>
    <definedName name="dsfa" localSheetId="7" hidden="1">{"'Sheet1'!$L$16"}</definedName>
    <definedName name="dsfa" hidden="1">{"'Sheet1'!$L$16"}</definedName>
    <definedName name="dsfds" localSheetId="0">#REF!</definedName>
    <definedName name="dsfds">#REF!</definedName>
    <definedName name="dsfgfgjhfgjn" localSheetId="0">{"WACC",#N/A,FALSE,"CWS"}</definedName>
    <definedName name="dsfgfgjhfgjn" localSheetId="1">{"WACC",#N/A,FALSE,"CWS"}</definedName>
    <definedName name="dsfgfgjhfgjn" localSheetId="7">{"WACC",#N/A,FALSE,"CWS"}</definedName>
    <definedName name="dsfgfgjhfgjn">{"WACC",#N/A,FALSE,"CWS"}</definedName>
    <definedName name="dsfghk">"$#REF!.#REF!#REF!"</definedName>
    <definedName name="dsfghk_3">"$#REF!.#REF!#REF!"</definedName>
    <definedName name="DSFGSAGA" localSheetId="0">#REF!</definedName>
    <definedName name="DSFGSAGA" localSheetId="1">#REF!</definedName>
    <definedName name="DSFGSAGA">#REF!</definedName>
    <definedName name="dsfosugs" localSheetId="0" hidden="1">{#N/A,#N/A,TRUE,"BT M200 da 10x20"}</definedName>
    <definedName name="dsfosugs" localSheetId="1" hidden="1">{#N/A,#N/A,TRUE,"BT M200 da 10x20"}</definedName>
    <definedName name="dsfosugs" localSheetId="7" hidden="1">{#N/A,#N/A,TRUE,"BT M200 da 10x20"}</definedName>
    <definedName name="dsfosugs" hidden="1">{#N/A,#N/A,TRUE,"BT M200 da 10x20"}</definedName>
    <definedName name="dsfsd">#REF!</definedName>
    <definedName name="dsggggggggggggggg" localSheetId="0">#REF!</definedName>
    <definedName name="dsggggggggggggggg" localSheetId="1">#REF!</definedName>
    <definedName name="dsggggggggggggggg">#REF!</definedName>
    <definedName name="dsgryjj" localSheetId="0" hidden="1">{#N/A,#N/A,TRUE,"BT M200 da 10x20"}</definedName>
    <definedName name="dsgryjj" localSheetId="1" hidden="1">{#N/A,#N/A,TRUE,"BT M200 da 10x20"}</definedName>
    <definedName name="dsgryjj" localSheetId="7" hidden="1">{#N/A,#N/A,TRUE,"BT M200 da 10x20"}</definedName>
    <definedName name="dsgryjj" hidden="1">{#N/A,#N/A,TRUE,"BT M200 da 10x20"}</definedName>
    <definedName name="DSKH03">#REF!</definedName>
    <definedName name="dskhu" localSheetId="0">#REF!</definedName>
    <definedName name="dskhu" localSheetId="1">#REF!</definedName>
    <definedName name="dskhu">#REF!</definedName>
    <definedName name="dsku" localSheetId="0">#REF!</definedName>
    <definedName name="dsku" localSheetId="1">#REF!</definedName>
    <definedName name="dsku">#REF!</definedName>
    <definedName name="dsm" localSheetId="0">#REF!</definedName>
    <definedName name="dsm">#REF!</definedName>
    <definedName name="DSNV" localSheetId="0">#REF!</definedName>
    <definedName name="DSNV">#REF!</definedName>
    <definedName name="dsovd" localSheetId="0">{"'Sheet1'!$L$16"}</definedName>
    <definedName name="dsovd" localSheetId="1">{"'Sheet1'!$L$16"}</definedName>
    <definedName name="dsovd" localSheetId="7">{"'Sheet1'!$L$16"}</definedName>
    <definedName name="dsovd">{"'Sheet1'!$L$16"}</definedName>
    <definedName name="DSSM" localSheetId="0">#REF!</definedName>
    <definedName name="DSSM">#REF!</definedName>
    <definedName name="DSTinh" localSheetId="0">#REF!</definedName>
    <definedName name="DSTinh">#REF!</definedName>
    <definedName name="DSUC" localSheetId="0">#REF!</definedName>
    <definedName name="DSUC" localSheetId="1">#REF!</definedName>
    <definedName name="DSUC">#REF!</definedName>
    <definedName name="DSUMDATA" localSheetId="0">#REF!</definedName>
    <definedName name="DSUMDATA" localSheetId="1">#REF!</definedName>
    <definedName name="DSUMDATA">#REF!</definedName>
    <definedName name="DSVGDFV" localSheetId="0" hidden="1">#REF!</definedName>
    <definedName name="DSVGDFV" hidden="1">#REF!</definedName>
    <definedName name="dswwqqq" localSheetId="0">#N/A</definedName>
    <definedName name="dswwqqq" localSheetId="1">#N/A</definedName>
    <definedName name="dswwqqq">#REF!</definedName>
    <definedName name="dt" localSheetId="0">#REF!</definedName>
    <definedName name="dt">#REF!</definedName>
    <definedName name="dt_05" localSheetId="0">#REF!</definedName>
    <definedName name="dt_05">#REF!</definedName>
    <definedName name="DT_511_01" localSheetId="0">#REF!</definedName>
    <definedName name="DT_511_01">#REF!</definedName>
    <definedName name="DT_511_02" localSheetId="0">#REF!</definedName>
    <definedName name="DT_511_02">#REF!</definedName>
    <definedName name="DT_511_03" localSheetId="0">#REF!</definedName>
    <definedName name="DT_511_03">#REF!</definedName>
    <definedName name="DT_511_04" localSheetId="0">#REF!</definedName>
    <definedName name="DT_511_04">#REF!</definedName>
    <definedName name="DT_511_05" localSheetId="0">#REF!</definedName>
    <definedName name="DT_511_05">#REF!</definedName>
    <definedName name="DT_511_06" localSheetId="0">#REF!</definedName>
    <definedName name="DT_511_06">#REF!</definedName>
    <definedName name="DT_511_07" localSheetId="0">#REF!</definedName>
    <definedName name="DT_511_07">#REF!</definedName>
    <definedName name="DT_511_08" localSheetId="0">#REF!</definedName>
    <definedName name="DT_511_08">#REF!</definedName>
    <definedName name="DT_511_09" localSheetId="0">#REF!</definedName>
    <definedName name="DT_511_09">#REF!</definedName>
    <definedName name="DT_511_10" localSheetId="0">#REF!</definedName>
    <definedName name="DT_511_10">#REF!</definedName>
    <definedName name="DT_511_12" localSheetId="0">#REF!</definedName>
    <definedName name="DT_511_12">#REF!</definedName>
    <definedName name="DT_511_2201BS" localSheetId="0">#REF!</definedName>
    <definedName name="DT_511_2201BS">#REF!</definedName>
    <definedName name="DT_511_K3" localSheetId="0">#REF!</definedName>
    <definedName name="DT_511_K3">#REF!</definedName>
    <definedName name="DT_511_K4" localSheetId="0">#REF!</definedName>
    <definedName name="DT_511_K4">#REF!</definedName>
    <definedName name="DT_VKHNN" localSheetId="0">#REF!</definedName>
    <definedName name="DT_VKHNN">#REF!</definedName>
    <definedName name="dt3331_07" localSheetId="0">#REF!</definedName>
    <definedName name="dt3331_07">#REF!</definedName>
    <definedName name="dt3331_08" localSheetId="0">#REF!</definedName>
    <definedName name="dt3331_08">#REF!</definedName>
    <definedName name="dt3331_09" localSheetId="0">#REF!</definedName>
    <definedName name="dt3331_09">#REF!</definedName>
    <definedName name="dt3331_10" localSheetId="0">#REF!</definedName>
    <definedName name="dt3331_10">#REF!</definedName>
    <definedName name="dt3331_11" localSheetId="0">#REF!</definedName>
    <definedName name="dt3331_11">#REF!</definedName>
    <definedName name="dt3331_12" localSheetId="0">#REF!</definedName>
    <definedName name="dt3331_12">#REF!</definedName>
    <definedName name="DT33311_05" localSheetId="0">#REF!</definedName>
    <definedName name="DT33311_05">#REF!</definedName>
    <definedName name="DT33311_06" localSheetId="0">#REF!</definedName>
    <definedName name="DT33311_06">#REF!</definedName>
    <definedName name="dt3331A_06" localSheetId="0">#REF!</definedName>
    <definedName name="dt3331A_06">#REF!</definedName>
    <definedName name="dt3331A_07" localSheetId="0">#REF!</definedName>
    <definedName name="dt3331A_07">#REF!</definedName>
    <definedName name="dt3331A_08" localSheetId="0">#REF!</definedName>
    <definedName name="dt3331A_08">#REF!</definedName>
    <definedName name="dt3331A_09" localSheetId="0">#REF!</definedName>
    <definedName name="dt3331A_09">#REF!</definedName>
    <definedName name="dt3331A_10" localSheetId="0">#REF!</definedName>
    <definedName name="dt3331A_10">#REF!</definedName>
    <definedName name="dt3331A_11" localSheetId="0">#REF!</definedName>
    <definedName name="dt3331A_11">#REF!</definedName>
    <definedName name="dt3331A_12" localSheetId="0">#REF!</definedName>
    <definedName name="dt3331A_12">#REF!</definedName>
    <definedName name="dt511_01" localSheetId="0">#REF!</definedName>
    <definedName name="dt511_01">#REF!</definedName>
    <definedName name="dt511_02" localSheetId="0">#REF!</definedName>
    <definedName name="dt511_02">#REF!</definedName>
    <definedName name="dt511_04" localSheetId="0">#REF!</definedName>
    <definedName name="dt511_04">#REF!</definedName>
    <definedName name="DT511_05" localSheetId="0">#REF!</definedName>
    <definedName name="DT511_05">#REF!</definedName>
    <definedName name="DT511_06" localSheetId="0">#REF!</definedName>
    <definedName name="DT511_06">#REF!</definedName>
    <definedName name="DT511_07" localSheetId="0">#REF!</definedName>
    <definedName name="DT511_07">#REF!</definedName>
    <definedName name="DT511_08" localSheetId="0">#REF!</definedName>
    <definedName name="DT511_08">#REF!</definedName>
    <definedName name="DT511_09" localSheetId="0">#REF!</definedName>
    <definedName name="DT511_09">#REF!</definedName>
    <definedName name="DT511_12" localSheetId="0">#REF!</definedName>
    <definedName name="DT511_12">#REF!</definedName>
    <definedName name="DTA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TA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TA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TA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TBH">#REF!</definedName>
    <definedName name="DTCLC4" localSheetId="0">#REF!</definedName>
    <definedName name="DTCLC4" localSheetId="1">#REF!</definedName>
    <definedName name="DTCLC4">#REF!</definedName>
    <definedName name="DTCLS4" localSheetId="0">#REF!</definedName>
    <definedName name="DTCLS4">#REF!</definedName>
    <definedName name="DTCTANG_BD" localSheetId="0">#REF!</definedName>
    <definedName name="DTCTANG_BD">#REF!</definedName>
    <definedName name="DTCTANG_HT_BD" localSheetId="0">#REF!</definedName>
    <definedName name="DTCTANG_HT_BD">#REF!</definedName>
    <definedName name="DTCTANG_HT_KT" localSheetId="0">#REF!</definedName>
    <definedName name="DTCTANG_HT_KT">#REF!</definedName>
    <definedName name="DTCTANG_KT" localSheetId="0">#REF!</definedName>
    <definedName name="DTCTANG_KT">#REF!</definedName>
    <definedName name="dtctnd" localSheetId="0">{"'Sheet1'!$L$16"}</definedName>
    <definedName name="dtctnd" localSheetId="1">{"'Sheet1'!$L$16"}</definedName>
    <definedName name="dtctnd" localSheetId="7">{"'Sheet1'!$L$16"}</definedName>
    <definedName name="dtctnd">{"'Sheet1'!$L$16"}</definedName>
    <definedName name="dtdt">#REF!</definedName>
    <definedName name="dthu" localSheetId="0">#REF!</definedName>
    <definedName name="dthu">#REF!</definedName>
    <definedName name="dtich1" localSheetId="0">#REF!</definedName>
    <definedName name="dtich1">#REF!</definedName>
    <definedName name="dtich2" localSheetId="0">#REF!</definedName>
    <definedName name="dtich2">#REF!</definedName>
    <definedName name="dtich3" localSheetId="0">#REF!</definedName>
    <definedName name="dtich3">#REF!</definedName>
    <definedName name="dtich4" localSheetId="0">#REF!</definedName>
    <definedName name="dtich4">#REF!</definedName>
    <definedName name="dtich5" localSheetId="0">#REF!</definedName>
    <definedName name="dtich5">#REF!</definedName>
    <definedName name="dtich6" localSheetId="0">#REF!</definedName>
    <definedName name="dtich6">#REF!</definedName>
    <definedName name="dtmt" localSheetId="0">#REF!</definedName>
    <definedName name="dtmt">#REF!</definedName>
    <definedName name="dtrr" localSheetId="0">{#N/A,#N/A,TRUE,"Data Elements-Staffing";#N/A,#N/A,TRUE,"Data Elements-Exp Driv &amp; Assump";#N/A,#N/A,TRUE,"Staffing Sheet";#N/A,#N/A,TRUE,"Income";#N/A,#N/A,TRUE,"Income Summary";#N/A,#N/A,TRUE,"Staffing Summary"}</definedName>
    <definedName name="dtrr" localSheetId="1">{#N/A,#N/A,TRUE,"Data Elements-Staffing";#N/A,#N/A,TRUE,"Data Elements-Exp Driv &amp; Assump";#N/A,#N/A,TRUE,"Staffing Sheet";#N/A,#N/A,TRUE,"Income";#N/A,#N/A,TRUE,"Income Summary";#N/A,#N/A,TRUE,"Staffing Summary"}</definedName>
    <definedName name="dtrr" localSheetId="7">{#N/A,#N/A,TRUE,"Data Elements-Staffing";#N/A,#N/A,TRUE,"Data Elements-Exp Driv &amp; Assump";#N/A,#N/A,TRUE,"Staffing Sheet";#N/A,#N/A,TRUE,"Income";#N/A,#N/A,TRUE,"Income Summary";#N/A,#N/A,TRUE,"Staffing Summary"}</definedName>
    <definedName name="dtrr">{#N/A,#N/A,TRUE,"Data Elements-Staffing";#N/A,#N/A,TRUE,"Data Elements-Exp Driv &amp; Assump";#N/A,#N/A,TRUE,"Staffing Sheet";#N/A,#N/A,TRUE,"Income";#N/A,#N/A,TRUE,"Income Summary";#N/A,#N/A,TRUE,"Staffing Summary"}</definedName>
    <definedName name="dtvp" localSheetId="0">{"'Sheet1'!$L$16"}</definedName>
    <definedName name="dtvp" localSheetId="1">{"'Sheet1'!$L$16"}</definedName>
    <definedName name="dtvp" localSheetId="7">{"'Sheet1'!$L$16"}</definedName>
    <definedName name="dtvp">{"'Sheet1'!$L$16"}</definedName>
    <definedName name="DUA" localSheetId="0">#REF!</definedName>
    <definedName name="DUA" localSheetId="1">#REF!</definedName>
    <definedName name="DUA">#REF!</definedName>
    <definedName name="DUA_10" localSheetId="0">#REF!</definedName>
    <definedName name="DUA_10" localSheetId="1">#REF!</definedName>
    <definedName name="DUA_10">#REF!</definedName>
    <definedName name="DUA_10_10" localSheetId="0">#REF!</definedName>
    <definedName name="DUA_10_10">#REF!</definedName>
    <definedName name="DUA_10_11" localSheetId="0">#REF!</definedName>
    <definedName name="DUA_10_11" localSheetId="1">#REF!</definedName>
    <definedName name="DUA_10_11">#REF!</definedName>
    <definedName name="DUA_10_15" localSheetId="0">#REF!</definedName>
    <definedName name="DUA_10_15">#REF!</definedName>
    <definedName name="DUA_10_17" localSheetId="0">#REF!</definedName>
    <definedName name="DUA_10_17">#REF!</definedName>
    <definedName name="DUA_10_19" localSheetId="0">#REF!</definedName>
    <definedName name="DUA_10_19">#REF!</definedName>
    <definedName name="DUA_10_22" localSheetId="0">#REF!</definedName>
    <definedName name="DUA_10_22">#REF!</definedName>
    <definedName name="DUA_10_26" localSheetId="0">#REF!</definedName>
    <definedName name="DUA_10_26">#REF!</definedName>
    <definedName name="DUA_10_8" localSheetId="0">#REF!</definedName>
    <definedName name="DUA_10_8">#REF!</definedName>
    <definedName name="DUA_10_9" localSheetId="0">#REF!</definedName>
    <definedName name="DUA_10_9">#REF!</definedName>
    <definedName name="Dual" localSheetId="0">#REF!</definedName>
    <definedName name="Dual" localSheetId="1">#REF!</definedName>
    <definedName name="Dual">#REF!</definedName>
    <definedName name="DƯATEWDAWD" localSheetId="0" hidden="1">#REF!</definedName>
    <definedName name="DƯATEWDAWD" localSheetId="1" hidden="1">#REF!</definedName>
    <definedName name="DƯATEWDAWD" hidden="1">#REF!</definedName>
    <definedName name="duc" localSheetId="0">{"'Sheet1'!$L$16"}</definedName>
    <definedName name="duc" localSheetId="1">{"'Sheet1'!$L$16"}</definedName>
    <definedName name="duc" localSheetId="7">{"'Sheet1'!$L$16"}</definedName>
    <definedName name="duc">{"'Sheet1'!$L$16"}</definedName>
    <definedName name="ducBTN10">#N/A</definedName>
    <definedName name="DueDate1" localSheetId="0">#REF!</definedName>
    <definedName name="DueDate1" localSheetId="1">#REF!</definedName>
    <definedName name="DueDate1">#REF!</definedName>
    <definedName name="DueDate2" localSheetId="0">#REF!</definedName>
    <definedName name="DueDate2">#REF!</definedName>
    <definedName name="DueDate3" localSheetId="0">#REF!</definedName>
    <definedName name="DueDate3">#REF!</definedName>
    <definedName name="DUIT" localSheetId="0">#REF!</definedName>
    <definedName name="DUIT">#REF!</definedName>
    <definedName name="dung" localSheetId="0">#REF!</definedName>
    <definedName name="dung">#REF!</definedName>
    <definedName name="duoi" localSheetId="0">#REF!</definedName>
    <definedName name="duoi">#REF!</definedName>
    <definedName name="duong" localSheetId="0">#REF!</definedName>
    <definedName name="duong">#REF!</definedName>
    <definedName name="Duong_373" localSheetId="0">#REF!</definedName>
    <definedName name="Duong_373">#REF!</definedName>
    <definedName name="Duong_tam" localSheetId="0">#REF!</definedName>
    <definedName name="Duong_tam">#REF!</definedName>
    <definedName name="duong1" localSheetId="0">#REF!</definedName>
    <definedName name="duong1">#REF!</definedName>
    <definedName name="duong2" localSheetId="0">#REF!</definedName>
    <definedName name="duong2">#REF!</definedName>
    <definedName name="duong3" localSheetId="0">#REF!</definedName>
    <definedName name="duong3">#REF!</definedName>
    <definedName name="duong4" localSheetId="0">#REF!</definedName>
    <definedName name="duong4">#REF!</definedName>
    <definedName name="duong5" localSheetId="0">#REF!</definedName>
    <definedName name="duong5">#REF!</definedName>
    <definedName name="DutoanDongmo" localSheetId="0">#REF!</definedName>
    <definedName name="DutoanDongmo">#REF!</definedName>
    <definedName name="DUTY" localSheetId="0">#REF!</definedName>
    <definedName name="DUTY">#REF!</definedName>
    <definedName name="DV_SP" localSheetId="0">#REF!</definedName>
    <definedName name="DV_SP">#REF!</definedName>
    <definedName name="DVDFSVG" localSheetId="0" hidden="1">#REF!</definedName>
    <definedName name="DVDFSVG" hidden="1">#REF!</definedName>
    <definedName name="dvfd" localSheetId="0">#REF!</definedName>
    <definedName name="dvfd">#REF!</definedName>
    <definedName name="DVNAM">"X25PRT04"</definedName>
    <definedName name="dvql">#REF!</definedName>
    <definedName name="dvt">1000</definedName>
    <definedName name="DVTYP">"PRINTER"</definedName>
    <definedName name="DWAADD">"#N/A"</definedName>
    <definedName name="dwcb1" localSheetId="0">#REF!</definedName>
    <definedName name="dwcb1" localSheetId="1">#REF!</definedName>
    <definedName name="dwcb1">#REF!</definedName>
    <definedName name="dwcb2" localSheetId="0">#REF!</definedName>
    <definedName name="dwcb2">#REF!</definedName>
    <definedName name="dwcb3" localSheetId="0">#REF!</definedName>
    <definedName name="dwcb3">#REF!</definedName>
    <definedName name="dwcbfb1" localSheetId="0">#REF!</definedName>
    <definedName name="dwcbfb1">#REF!</definedName>
    <definedName name="dwcbfb2" localSheetId="0">#REF!</definedName>
    <definedName name="dwcbfb2">#REF!</definedName>
    <definedName name="DWPRICE" localSheetId="0">#REF!</definedName>
    <definedName name="DWPRICE">#REF!</definedName>
    <definedName name="DWQFDH" localSheetId="0">{#N/A,#N/A,FALSE,"Income State.";#N/A,#N/A,FALSE,"B-S"}</definedName>
    <definedName name="DWQFDH" localSheetId="1">{#N/A,#N/A,FALSE,"Income State.";#N/A,#N/A,FALSE,"B-S"}</definedName>
    <definedName name="DWQFDH" localSheetId="7">{#N/A,#N/A,FALSE,"Income State.";#N/A,#N/A,FALSE,"B-S"}</definedName>
    <definedName name="DWQFDH">{#N/A,#N/A,FALSE,"Income State.";#N/A,#N/A,FALSE,"B-S"}</definedName>
    <definedName name="dxsa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xsa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xsa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xsa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dyrrrr" localSheetId="0">{#N/A,#N/A,FALSE,"Chung"}</definedName>
    <definedName name="dyrrrr" localSheetId="1">{#N/A,#N/A,FALSE,"Chung"}</definedName>
    <definedName name="dyrrrr" localSheetId="7">{#N/A,#N/A,FALSE,"Chung"}</definedName>
    <definedName name="dyrrrr">{#N/A,#N/A,FALSE,"Chung"}</definedName>
    <definedName name="DZ">#REF!</definedName>
    <definedName name="e" localSheetId="0">#REF!</definedName>
    <definedName name="e" localSheetId="1">#REF!</definedName>
    <definedName name="e">#REF!</definedName>
    <definedName name="ë" localSheetId="0">#REF!</definedName>
    <definedName name="ë">#REF!</definedName>
    <definedName name="e?rr" localSheetId="0">{#N/A,#N/A,FALSE,"Chi tiÆt"}</definedName>
    <definedName name="e?rr" localSheetId="1">{#N/A,#N/A,FALSE,"Chi tiÆt"}</definedName>
    <definedName name="e?rr" localSheetId="7">{#N/A,#N/A,FALSE,"Chi tiÆt"}</definedName>
    <definedName name="e?rr">{#N/A,#N/A,FALSE,"Chi tiÆt"}</definedName>
    <definedName name="E_R" localSheetId="0">#REF!</definedName>
    <definedName name="E_R" localSheetId="1">#REF!</definedName>
    <definedName name="E_R">#REF!</definedName>
    <definedName name="e4t3t34t43" localSheetId="0">{#N/A,#N/A,FALSE,"Gesamt";#N/A,#N/A,FALSE,"Ree KG";#N/A,#N/A,FALSE,"Ree Inter";#N/A,#N/A,FALSE,"BTM";#N/A,#N/A,FALSE,"GmbH";#N/A,#N/A,FALSE,"Sonstige"}</definedName>
    <definedName name="e4t3t34t43" localSheetId="1">{#N/A,#N/A,FALSE,"Gesamt";#N/A,#N/A,FALSE,"Ree KG";#N/A,#N/A,FALSE,"Ree Inter";#N/A,#N/A,FALSE,"BTM";#N/A,#N/A,FALSE,"GmbH";#N/A,#N/A,FALSE,"Sonstige"}</definedName>
    <definedName name="e4t3t34t43" localSheetId="7">{#N/A,#N/A,FALSE,"Gesamt";#N/A,#N/A,FALSE,"Ree KG";#N/A,#N/A,FALSE,"Ree Inter";#N/A,#N/A,FALSE,"BTM";#N/A,#N/A,FALSE,"GmbH";#N/A,#N/A,FALSE,"Sonstige"}</definedName>
    <definedName name="e4t3t34t43">{#N/A,#N/A,FALSE,"Gesamt";#N/A,#N/A,FALSE,"Ree KG";#N/A,#N/A,FALSE,"Ree Inter";#N/A,#N/A,FALSE,"BTM";#N/A,#N/A,FALSE,"GmbH";#N/A,#N/A,FALSE,"Sonstige"}</definedName>
    <definedName name="ë74" localSheetId="0">#REF!</definedName>
    <definedName name="ë74" localSheetId="1">#REF!</definedName>
    <definedName name="ë74">#REF!</definedName>
    <definedName name="EA">"#N/A"</definedName>
    <definedName name="EÂ534">#REF!</definedName>
    <definedName name="EANWC">"#N/A"</definedName>
    <definedName name="ear">#REF!</definedName>
    <definedName name="East" localSheetId="0">#REF!</definedName>
    <definedName name="East" localSheetId="1">#REF!</definedName>
    <definedName name="East">#REF!</definedName>
    <definedName name="Eastern_Europe">"#N/A"</definedName>
    <definedName name="ebittax" localSheetId="0">#REF!</definedName>
    <definedName name="ebittax" localSheetId="1">#REF!</definedName>
    <definedName name="ebittax">#REF!</definedName>
    <definedName name="ebittax_3">"$#REF!.#REF!#REF!"</definedName>
    <definedName name="EBS" localSheetId="0">#REF!</definedName>
    <definedName name="EBS" localSheetId="1">#REF!</definedName>
    <definedName name="EBS">#REF!</definedName>
    <definedName name="EBT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EBT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EC" localSheetId="0">#REF!</definedName>
    <definedName name="EC" localSheetId="1">#REF!</definedName>
    <definedName name="EC">#REF!</definedName>
    <definedName name="edas" localSheetId="0">#REF!</definedName>
    <definedName name="edas" localSheetId="1">#REF!</definedName>
    <definedName name="edas">#REF!</definedName>
    <definedName name="edefdsfregrttyt">#N/A</definedName>
    <definedName name="edqseqweqwe" localSheetId="0">#REF!</definedName>
    <definedName name="edqseqweqwe" localSheetId="1">#REF!</definedName>
    <definedName name="edqseqweqwe">#REF!</definedName>
    <definedName name="Education" localSheetId="0">#REF!</definedName>
    <definedName name="Education" localSheetId="1">#REF!</definedName>
    <definedName name="Education">#REF!</definedName>
    <definedName name="EDY" localSheetId="0">#REF!</definedName>
    <definedName name="EDY" localSheetId="1">#REF!</definedName>
    <definedName name="EDY">#REF!</definedName>
    <definedName name="EDY_3" localSheetId="0">#REF!</definedName>
    <definedName name="EDY_3" localSheetId="1">#REF!</definedName>
    <definedName name="EDY_3">#REF!</definedName>
    <definedName name="EDY_4" localSheetId="0">#REF!</definedName>
    <definedName name="EDY_4">#REF!</definedName>
    <definedName name="EDY_64" localSheetId="0">#REF!</definedName>
    <definedName name="EDY_64">#REF!</definedName>
    <definedName name="EDY_65" localSheetId="0">#REF!</definedName>
    <definedName name="EDY_65">#REF!</definedName>
    <definedName name="ee" localSheetId="0">#N/A</definedName>
    <definedName name="ee" localSheetId="1">#N/A</definedName>
    <definedName name="ee">#REF!</definedName>
    <definedName name="eee" localSheetId="0">#REF!</definedName>
    <definedName name="eee" localSheetId="1">#REF!</definedName>
    <definedName name="eee">#REF!</definedName>
    <definedName name="eee.exe" localSheetId="0">{#N/A,#N/A,FALSE,"Chi tiÆt"}</definedName>
    <definedName name="eee.exe" localSheetId="1">{#N/A,#N/A,FALSE,"Chi tiÆt"}</definedName>
    <definedName name="eee.exe" localSheetId="7">{#N/A,#N/A,FALSE,"Chi tiÆt"}</definedName>
    <definedName name="eee.exe">{#N/A,#N/A,FALSE,"Chi tiÆt"}</definedName>
    <definedName name="EEEE" localSheetId="0">#REF!</definedName>
    <definedName name="EEEE" localSheetId="1">#REF!</definedName>
    <definedName name="EEEE">#REF!</definedName>
    <definedName name="eeee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ee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ee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ee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eeeeeeeee" localSheetId="0">{"'Feb 99'!$A$1:$G$30"}</definedName>
    <definedName name="eeeeeeeeeee" localSheetId="1">{"'Feb 99'!$A$1:$G$30"}</definedName>
    <definedName name="eeeeeeeeeee" localSheetId="7">{"'Feb 99'!$A$1:$G$30"}</definedName>
    <definedName name="eeeeeeeeeee">{"'Feb 99'!$A$1:$G$30"}</definedName>
    <definedName name="EEEEEEEEEEEEEEEEEE" localSheetId="0">{"'Feb 99'!$A$1:$G$30"}</definedName>
    <definedName name="EEEEEEEEEEEEEEEEEE" localSheetId="1">{"'Feb 99'!$A$1:$G$30"}</definedName>
    <definedName name="EEEEEEEEEEEEEEEEEE" localSheetId="7">{"'Feb 99'!$A$1:$G$30"}</definedName>
    <definedName name="EEEEEEEEEEEEEEEEEE">{"'Feb 99'!$A$1:$G$30"}</definedName>
    <definedName name="eeeeeeeeeeeeeeeeeee" localSheetId="0">{#VALUE!,#N/A,FALSE,0}</definedName>
    <definedName name="eeeeeeeeeeeeeeeeeee" localSheetId="1">{#VALUE!,#N/A,FALSE,0}</definedName>
    <definedName name="eeeeeeeeeeeeeeeeeee" localSheetId="7">{#VALUE!,#N/A,FALSE,0}</definedName>
    <definedName name="eeeeeeeeeeeeeeeeeee">{#VALUE!,#N/A,FALSE,0}</definedName>
    <definedName name="EENWC">"#N/A"</definedName>
    <definedName name="eer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r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r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r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eewrq" localSheetId="0">{"'DocTypeCode'!$A$142:$A$226"}</definedName>
    <definedName name="eewrq" localSheetId="1">{"'DocTypeCode'!$A$142:$A$226"}</definedName>
    <definedName name="eewrq" localSheetId="7">{"'DocTypeCode'!$A$142:$A$226"}</definedName>
    <definedName name="eewrq">{"'DocTypeCode'!$A$142:$A$226"}</definedName>
    <definedName name="EF" localSheetId="0">{#N/A,#N/A,TRUE,"Cover sheet";#N/A,#N/A,TRUE,"DCF analysis";#N/A,#N/A,TRUE,"WACC calculation"}</definedName>
    <definedName name="EF" localSheetId="1">{#N/A,#N/A,TRUE,"Cover sheet";#N/A,#N/A,TRUE,"DCF analysis";#N/A,#N/A,TRUE,"WACC calculation"}</definedName>
    <definedName name="EF" localSheetId="7">{#N/A,#N/A,TRUE,"Cover sheet";#N/A,#N/A,TRUE,"DCF analysis";#N/A,#N/A,TRUE,"WACC calculation"}</definedName>
    <definedName name="EF">{#N/A,#N/A,TRUE,"Cover sheet";#N/A,#N/A,TRUE,"DCF analysis";#N/A,#N/A,TRUE,"WACC calculation"}</definedName>
    <definedName name="efisiensi" localSheetId="0" hidden="1">#REF!</definedName>
    <definedName name="efisiensi" localSheetId="1" hidden="1">#REF!</definedName>
    <definedName name="efisiensi" hidden="1">#REF!</definedName>
    <definedName name="egew4gq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ew4gq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ew4gq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ew4gq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LV080000425107" localSheetId="0">#REF!</definedName>
    <definedName name="EGLV080000425107" localSheetId="1">#REF!</definedName>
    <definedName name="EGLV080000425107">#REF!</definedName>
    <definedName name="egrgr" localSheetId="0">#REF!</definedName>
    <definedName name="egrgr">#REF!</definedName>
    <definedName name="ègsEGFS" localSheetId="0" hidden="1">#REF!</definedName>
    <definedName name="ègsEGFS" hidden="1">#REF!</definedName>
    <definedName name="egtewt4qetq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tewt4qetq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tewt4qetq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tewt4qetq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gtt" localSheetId="0">{#N/A,#N/A,FALSE,"Gesamt";#N/A,#N/A,FALSE,"Ree KG";#N/A,#N/A,FALSE,"Ree Inter";#N/A,#N/A,FALSE,"BTM";#N/A,#N/A,FALSE,"GmbH";#N/A,#N/A,FALSE,"Sonstige"}</definedName>
    <definedName name="egtt" localSheetId="1">{#N/A,#N/A,FALSE,"Gesamt";#N/A,#N/A,FALSE,"Ree KG";#N/A,#N/A,FALSE,"Ree Inter";#N/A,#N/A,FALSE,"BTM";#N/A,#N/A,FALSE,"GmbH";#N/A,#N/A,FALSE,"Sonstige"}</definedName>
    <definedName name="egtt" localSheetId="7">{#N/A,#N/A,FALSE,"Gesamt";#N/A,#N/A,FALSE,"Ree KG";#N/A,#N/A,FALSE,"Ree Inter";#N/A,#N/A,FALSE,"BTM";#N/A,#N/A,FALSE,"GmbH";#N/A,#N/A,FALSE,"Sonstige"}</definedName>
    <definedName name="egtt">{#N/A,#N/A,FALSE,"Gesamt";#N/A,#N/A,FALSE,"Ree KG";#N/A,#N/A,FALSE,"Ree Inter";#N/A,#N/A,FALSE,"BTM";#N/A,#N/A,FALSE,"GmbH";#N/A,#N/A,FALSE,"Sonstige"}</definedName>
    <definedName name="ehm" localSheetId="0">#REF!</definedName>
    <definedName name="ehm" localSheetId="1">#REF!</definedName>
    <definedName name="ehm">#REF!</definedName>
    <definedName name="EL2_">#N/A</definedName>
    <definedName name="EL3_">#N/A</definedName>
    <definedName name="EL4_">#N/A</definedName>
    <definedName name="EL5_">#N/A</definedName>
    <definedName name="EL6_">#N/A</definedName>
    <definedName name="Elas" localSheetId="0">{#N/A,#N/A,FALSE,"Income State.";#N/A,#N/A,FALSE,"B-S"}</definedName>
    <definedName name="Elas" localSheetId="1">{#N/A,#N/A,FALSE,"Income State.";#N/A,#N/A,FALSE,"B-S"}</definedName>
    <definedName name="Elas" localSheetId="7">{#N/A,#N/A,FALSE,"Income State.";#N/A,#N/A,FALSE,"B-S"}</definedName>
    <definedName name="Elas">{#N/A,#N/A,FALSE,"Income State.";#N/A,#N/A,FALSE,"B-S"}</definedName>
    <definedName name="Elec_PerPond" localSheetId="0">#REF!</definedName>
    <definedName name="Elec_PerPond" localSheetId="1">#REF!</definedName>
    <definedName name="Elec_PerPond">#REF!</definedName>
    <definedName name="ELECT" localSheetId="0">#REF!</definedName>
    <definedName name="ELECT" localSheetId="1">#REF!</definedName>
    <definedName name="ELECT">#REF!</definedName>
    <definedName name="ELECT_3" localSheetId="0">#REF!</definedName>
    <definedName name="ELECT_3" localSheetId="1">#REF!</definedName>
    <definedName name="ELECT_3">#REF!</definedName>
    <definedName name="ELECT_4" localSheetId="0">#REF!</definedName>
    <definedName name="ELECT_4" localSheetId="1">#REF!</definedName>
    <definedName name="ELECT_4">#REF!</definedName>
    <definedName name="ELECT_64" localSheetId="0">#REF!</definedName>
    <definedName name="ELECT_64">#REF!</definedName>
    <definedName name="ELECT_65" localSheetId="0">#REF!</definedName>
    <definedName name="ELECT_65">#REF!</definedName>
    <definedName name="Email" localSheetId="0">#REF!</definedName>
    <definedName name="Email">#REF!</definedName>
    <definedName name="empat" localSheetId="0">#REF!</definedName>
    <definedName name="empat">#REF!</definedName>
    <definedName name="empat_10" localSheetId="0">#REF!</definedName>
    <definedName name="empat_10" localSheetId="1">#REF!</definedName>
    <definedName name="empat_10">#REF!</definedName>
    <definedName name="emplinctax20014">"$#REF!.#REF!#REF!"</definedName>
    <definedName name="emplinctax20014_3">"$#REF!.#REF!#REF!"</definedName>
    <definedName name="EmploymentIncome">"'file:///C:/Documents%20and%20Settings/PC_KOBSBY_003/Local%20Settings/Temporary%20Internet%20Files/Content.IE5/WZ67UD2L/DATA/BSC%202011/SHARED/TAX/Indra%20Setiawan/others/SPT1770.xls'#$FE_1770_I.$AB$70"</definedName>
    <definedName name="EmploymentIncome_3">"'file:///C:/Documents%20and%20Settings/PC_KOBSBY_003/Local%20Settings/Temporary%20Internet%20Files/Content.IE5/WZ67UD2L/DATA/BSC%202011/SHARED/TAX/Indra%20Setiawan/others/SPT1770.xls'#$FE_1770_I.$AB$70"</definedName>
    <definedName name="EmpNum" localSheetId="0">#REF!</definedName>
    <definedName name="EmpNum" localSheetId="1">#REF!</definedName>
    <definedName name="EmpNum">#REF!</definedName>
    <definedName name="EmpStatus" localSheetId="0">#REF!</definedName>
    <definedName name="EmpStatus">#REF!</definedName>
    <definedName name="EmpType" localSheetId="0">#REF!</definedName>
    <definedName name="EmpType">#REF!</definedName>
    <definedName name="enam" localSheetId="0">#REF!</definedName>
    <definedName name="enam" localSheetId="1">#REF!</definedName>
    <definedName name="enam">#REF!</definedName>
    <definedName name="enam_10" localSheetId="0">#REF!</definedName>
    <definedName name="enam_10" localSheetId="1">#REF!</definedName>
    <definedName name="enam_10">#REF!</definedName>
    <definedName name="End" localSheetId="0">#REF!</definedName>
    <definedName name="End">#REF!</definedName>
    <definedName name="End_1" localSheetId="0">#REF!</definedName>
    <definedName name="End_1" localSheetId="1">#REF!</definedName>
    <definedName name="End_1">#REF!</definedName>
    <definedName name="End_10" localSheetId="0">#REF!</definedName>
    <definedName name="End_10" localSheetId="1">#REF!</definedName>
    <definedName name="End_10">#REF!</definedName>
    <definedName name="End_11" localSheetId="0">#REF!</definedName>
    <definedName name="End_11" localSheetId="1">#REF!</definedName>
    <definedName name="End_11">#REF!</definedName>
    <definedName name="End_12" localSheetId="0">#REF!</definedName>
    <definedName name="End_12">#REF!</definedName>
    <definedName name="End_13" localSheetId="0">#REF!</definedName>
    <definedName name="End_13">#REF!</definedName>
    <definedName name="End_2" localSheetId="0">#REF!</definedName>
    <definedName name="End_2">#REF!</definedName>
    <definedName name="End_3" localSheetId="0">#REF!</definedName>
    <definedName name="End_3">#REF!</definedName>
    <definedName name="End_4" localSheetId="0">#REF!</definedName>
    <definedName name="End_4">#REF!</definedName>
    <definedName name="End_5" localSheetId="0">#REF!</definedName>
    <definedName name="End_5">#REF!</definedName>
    <definedName name="End_6" localSheetId="0">#REF!</definedName>
    <definedName name="End_6">#REF!</definedName>
    <definedName name="End_7" localSheetId="0">#REF!</definedName>
    <definedName name="End_7">#REF!</definedName>
    <definedName name="End_8" localSheetId="0">#REF!</definedName>
    <definedName name="End_8">#REF!</definedName>
    <definedName name="End_9" localSheetId="0">#REF!</definedName>
    <definedName name="End_9">#REF!</definedName>
    <definedName name="End_Bal" localSheetId="0">#REF!</definedName>
    <definedName name="End_Bal">#REF!</definedName>
    <definedName name="END_INV_PRIOR" localSheetId="0">#REF!</definedName>
    <definedName name="END_INV_PRIOR" localSheetId="1">#REF!</definedName>
    <definedName name="END_INV_PRIOR">#REF!</definedName>
    <definedName name="ENDING" localSheetId="0">#REF!</definedName>
    <definedName name="ENDING" localSheetId="1">#REF!</definedName>
    <definedName name="ENDING">#REF!</definedName>
    <definedName name="EndTime" localSheetId="0">#REF!</definedName>
    <definedName name="EndTime">#REF!</definedName>
    <definedName name="endyear">"'file:///C:/Documents%20and%20Settings/PC_KOBSBY_003/Local%20Settings/Temporary%20Internet%20Files/Content.IE5/WZ67UD2L/DATA/BSC%202011/SHARED/Clients/I-L/KEBD/Quarter%202002/Q4-2002-c.xls'#$GeneralInfo.$U$25"</definedName>
    <definedName name="endyear_3">"'file:///C:/Documents%20and%20Settings/PC_KOBSBY_003/Local%20Settings/Temporary%20Internet%20Files/Content.IE5/WZ67UD2L/DATA/BSC%202011/SHARED/Clients/I-L/KEBD/Quarter%202002/Q4-2002-c.xls'#$GeneralInfo.$U$25"</definedName>
    <definedName name="ENER" localSheetId="0">#REF!</definedName>
    <definedName name="ENER" localSheetId="1">#REF!</definedName>
    <definedName name="ENER">#REF!</definedName>
    <definedName name="ENER1724" localSheetId="0">#REF!</definedName>
    <definedName name="ENER1724">#REF!</definedName>
    <definedName name="ENER18" localSheetId="0">#REF!</definedName>
    <definedName name="ENER18">#REF!</definedName>
    <definedName name="ENER2532" localSheetId="0">#REF!</definedName>
    <definedName name="ENER2532">#REF!</definedName>
    <definedName name="ENER3339" localSheetId="0">#REF!</definedName>
    <definedName name="ENER3339">#REF!</definedName>
    <definedName name="ENER3740" localSheetId="0">#REF!</definedName>
    <definedName name="ENER3740">#REF!</definedName>
    <definedName name="ENER916" localSheetId="0">#REF!</definedName>
    <definedName name="ENER916">#REF!</definedName>
    <definedName name="ENG" localSheetId="0">#REF!</definedName>
    <definedName name="ENG" localSheetId="1">#REF!</definedName>
    <definedName name="ENG">#REF!</definedName>
    <definedName name="english">"'file:///C:/Documents%20and%20Settings/PC_KOBSBY_003/Local%20Settings/Temporary%20Internet%20Files/Content.IE5/WZ67UD2L/DATA/BSC%202011/SHARED/Clients/I-L/KEBD/Quarter%202002/Q4-2002-c.xls'#$GeneralInfo.$F$22"</definedName>
    <definedName name="english_3">"'file:///C:/Documents%20and%20Settings/PC_KOBSBY_003/Local%20Settings/Temporary%20Internet%20Files/Content.IE5/WZ67UD2L/DATA/BSC%202011/SHARED/Clients/I-L/KEBD/Quarter%202002/Q4-2002-c.xls'#$GeneralInfo.$F$22"</definedName>
    <definedName name="enr" localSheetId="0" hidden="1">#REF!</definedName>
    <definedName name="enr" localSheetId="1" hidden="1">#REF!</definedName>
    <definedName name="enr" hidden="1">#REF!</definedName>
    <definedName name="ent" localSheetId="0" hidden="1">{#N/A,#N/A,FALSE,"Act.Fcst Costs"}</definedName>
    <definedName name="ent" localSheetId="1" hidden="1">{#N/A,#N/A,FALSE,"Act.Fcst Costs"}</definedName>
    <definedName name="ent" localSheetId="7" hidden="1">{#N/A,#N/A,FALSE,"Act.Fcst Costs"}</definedName>
    <definedName name="ent" hidden="1">{#N/A,#N/A,FALSE,"Act.Fcst Costs"}</definedName>
    <definedName name="Ent_List">"$#REF!.$L$5:$L$71"</definedName>
    <definedName name="ENT_OR_EDU_GROUP_INPUT" localSheetId="0">#REF!</definedName>
    <definedName name="ENT_OR_EDU_GROUP_INPUT" localSheetId="1">#REF!</definedName>
    <definedName name="ENT_OR_EDU_GROUP_INPUT">#REF!</definedName>
    <definedName name="Ent_Table">"#REF!"</definedName>
    <definedName name="entertain20810">"$#REF!.#REF!#REF!"</definedName>
    <definedName name="entertain20810_3">"$#REF!.#REF!#REF!"</definedName>
    <definedName name="Entity">"$#REF!.#REF!#REF!"</definedName>
    <definedName name="Entity_3">"$#REF!.#REF!#REF!"</definedName>
    <definedName name="Entity_List">"#REF!"</definedName>
    <definedName name="Entity_Name">"#REF!"</definedName>
    <definedName name="Entity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Entity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Entity_table">"#REF!"</definedName>
    <definedName name="EPHP">"'file://Irsan/data%20fournie/My%20Documents/Data%20Fournier%20Pharma/Monthly%20Finance%20Report%20''04/June''04/Documents%20and%20Settings/user/My%20Documents/Fournier%20Pharma%20Indonesia/Nvelle%20structure/PL%20Chgt%20structure%206%20mai%2020031.xls'#$I"</definedName>
    <definedName name="EPMT" localSheetId="0">#REF!</definedName>
    <definedName name="EPMT" localSheetId="1">#REF!</definedName>
    <definedName name="EPMT">#REF!</definedName>
    <definedName name="EPMWorkbookOptions_1" hidden="1">"dgEAAB+LCAAAAAAABACF0MEOgjAMBuC7ie+w7C4DTTwYwINeTCQYTdRrhQKL0JFtOh9fokGjHrz+/dqmDee3pmZX1EYqinjg+ZwhZSqXVEb8YotRMOXzeDgID0qfT0qd09Z21LCuj8zsZvKIV9a2MyGcc56beEqXYuz7gTgm611WYQP8heV/PJJkLFCGvNvKWLjFQqOpUkpbpLiA2mAoPsOHW9QIegkWUtrBFXv5HT9sf8tGK4uZxbzXv4VP"</definedName>
    <definedName name="EPMWorkbookOptions_2" hidden="1">"73ImntHK7EFLONWYoC7fE37y7nXi63fxHS3iv392AQAA"</definedName>
    <definedName name="EPMWorkbookOptions_3">"Ee/WiBkYIRTvYx3vkcWi07lQyhEvvTv41beL2SxfPi0W+bJhVIebOjSboA21ej2vriyMk6qs6qO2XueP70a+2PQqjyLyZm90+iJxQ5u/a59ll1VdtIQXz4W83Puu8/63i4t5Sf9vX+clcVQ++3aR11k9nRcOzsY2t8DnWVE3rTeg+PcdQHbUwwS/bSu/3VfL4hetc6bk8XRarZft47uxLzfBkBkkHXF/Z/fewa4HIDa3/O6X9Syvj3Ye35Vf"</definedName>
    <definedName name="EPMWorkbookOptions_4">"otCbVZldv6yrVV6310e79z+9f55Pzrfvfzrb397fO3+4fXA/z7d3snxvfzZ5sP9gcg89h29FAD/PGjtxX+SLCWm9SLOQyaMNqIm875Hpe8cnJ19+9eLN98ff+/Yu/bO7Tyqg12oAmmGja9c0JdX6aFmUn30EdvmoI4feu5E5u927j+/eNM5vhBB7uz8iBBPi+Zcnx89/f/rw/+v0eHz3NpLkKYOfPcU1++l18wF6a2dn/2Bn5/Zqa/f/h2rr"</definedName>
    <definedName name="EPMWorkbookOptions_5">"6Xe+em15VP768tXn/1/n0W+IHM+fH/Pf/x+nxv+LJHaZlddN0Xxtmb137/79/f3928vs3v8PZfbF8fPf5/XZa8umJ2++On7+Iyb1m92q1QCTPq+mWfn7f1lfZF+bTT99sLtzcPDg9mx67/9/bCoODxmT49AFwie//4unP+JXv9mtWg3wKzh1WTScFvjaHEvO0Kef3rv3Ht7Q/v//WBas+eLs9fGbsy9fGKY9vbdz///rvPpN0WOP/vnJF5+/"</definedName>
    <definedName name="EPMWorkbookOptions_6">"Pvv/vEv0zVLk9z85ffUjkoQkefPzN4oYZpL/r1Pk/z1G72VWt8u8/vr27r2Tlvf//2fvXh6/evOCuFJN3YsvX5z+/mcv3py+OvnyR5zqN7tVqwFOfZW1+ev8A9JU782pn/7/j1NfHb85fX1qMzP659mLl1/9f97u/r+IU5//EJn0wf8PmfS5lzl89f+BjMzPjvvjyPD/A4/nGyDCm//PL/l8OBHOfpTwCZvdqtWQnl61gur0+oeosA/+f6iw"</definedName>
    <definedName name="EPMWorkbookOptions_7">"X745+erVq9MXJ7+PYdTf6/nPX2ntU+P/+8T4f4/UvqHPfoji+vD/f+L65uyLU8OZezu798dvvnzz//2Fr2+MGl8c/z4/ooWlxc9bz9OnxZMnz/6/Tob/9yjwnyStV0x/iCp8d+f/fzr8J2ml5OzE8Kf8RevC/1/n0m+GHJQ20A/+P06O//cI7Renx6+/enX6+ocptrv//xNbQ0ZiUvrfy9NXZ18+/RGbvl+jAJt4o8d3j1ersphmLcGxnwef"</definedName>
    <definedName name="EPMWorkbookOptions_8">"muYErVouCXH67GnWZvyx/+Gbqjv4x6/y8zpv5l8uv1zly6PzrGwoIgk/5HYnZZ7VAPrl8nV2mZuW3Y+57Xer+u2kqt4Sb7ZMRtO6/0XY/mqms/b4rPnJrC6ySZl/kdcXDkLv8984cWC/XAk1/h9Xq2nhxDQAAA=="</definedName>
    <definedName name="EQ">#REF!</definedName>
    <definedName name="eqeq" localSheetId="0">{"'Sheet1'!$L$16"}</definedName>
    <definedName name="eqeq" localSheetId="1">{"'Sheet1'!$L$16"}</definedName>
    <definedName name="eqeq" localSheetId="7">{"'Sheet1'!$L$16"}</definedName>
    <definedName name="eqeq">{"'Sheet1'!$L$16"}</definedName>
    <definedName name="eqeqe">#REF!</definedName>
    <definedName name="eqtw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qtw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qtw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qtw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quipment" localSheetId="0">#REF!</definedName>
    <definedName name="Equipment" localSheetId="1">#REF!</definedName>
    <definedName name="Equipment">#REF!</definedName>
    <definedName name="Equity_Value" localSheetId="0">#REF!</definedName>
    <definedName name="Equity_Value">#REF!</definedName>
    <definedName name="er" localSheetId="0">OFFSET(#REF!,0,0,COUNTA(#REF!)-1)</definedName>
    <definedName name="er">OFFSET(#REF!,0,0,COUNTA(#REF!)-1)</definedName>
    <definedName name="er\" localSheetId="0">#REF!</definedName>
    <definedName name="er\" localSheetId="1">#REF!</definedName>
    <definedName name="er\">#REF!</definedName>
    <definedName name="er_" localSheetId="0">#REF!</definedName>
    <definedName name="er_" localSheetId="1">#REF!</definedName>
    <definedName name="er_">#REF!</definedName>
    <definedName name="er_pc" localSheetId="0">#REF!</definedName>
    <definedName name="er_pc">#REF!</definedName>
    <definedName name="era_f" localSheetId="0">#REF!</definedName>
    <definedName name="era_f">#REF!</definedName>
    <definedName name="era_m" localSheetId="0">#REF!</definedName>
    <definedName name="era_m">#REF!</definedName>
    <definedName name="erawere34r4" localSheetId="0">#REF!</definedName>
    <definedName name="erawere34r4" localSheetId="1">#REF!</definedName>
    <definedName name="erawere34r4">#REF!</definedName>
    <definedName name="ere" localSheetId="0">#REF!</definedName>
    <definedName name="ere" localSheetId="1">#REF!</definedName>
    <definedName name="ere">#REF!</definedName>
    <definedName name="ere_data" localSheetId="0">#REF!</definedName>
    <definedName name="ere_data">#REF!</definedName>
    <definedName name="erer" localSheetId="0">#REF!</definedName>
    <definedName name="erer">#REF!</definedName>
    <definedName name="erf" localSheetId="0" hidden="1">#REF!</definedName>
    <definedName name="erf" hidden="1">#REF!</definedName>
    <definedName name="erg" localSheetId="0">#REF!</definedName>
    <definedName name="erg">#REF!</definedName>
    <definedName name="erlang_to_lines" localSheetId="0">#REF!</definedName>
    <definedName name="erlang_to_lines">#REF!</definedName>
    <definedName name="erre" localSheetId="0">{"weichwaren",#N/A,FALSE,"Liste 1";"hartwaren",#N/A,FALSE,"Liste 1";"food",#N/A,FALSE,"Liste 1";"fleisch",#N/A,FALSE,"Liste 1"}</definedName>
    <definedName name="erre" localSheetId="1">{"weichwaren",#N/A,FALSE,"Liste 1";"hartwaren",#N/A,FALSE,"Liste 1";"food",#N/A,FALSE,"Liste 1";"fleisch",#N/A,FALSE,"Liste 1"}</definedName>
    <definedName name="erre" localSheetId="7">{"weichwaren",#N/A,FALSE,"Liste 1";"hartwaren",#N/A,FALSE,"Liste 1";"food",#N/A,FALSE,"Liste 1";"fleisch",#N/A,FALSE,"Liste 1"}</definedName>
    <definedName name="erre">{"weichwaren",#N/A,FALSE,"Liste 1";"hartwaren",#N/A,FALSE,"Liste 1";"food",#N/A,FALSE,"Liste 1";"fleisch",#N/A,FALSE,"Liste 1"}</definedName>
    <definedName name="errr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rr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rr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rr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RTT" localSheetId="0">{"'Sheet1'!$L$16"}</definedName>
    <definedName name="ERRTT" localSheetId="1">{"'Sheet1'!$L$16"}</definedName>
    <definedName name="ERRTT" localSheetId="7">{"'Sheet1'!$L$16"}</definedName>
    <definedName name="ERRTT">{"'Sheet1'!$L$16"}</definedName>
    <definedName name="ers" localSheetId="0">#REF!</definedName>
    <definedName name="ers">#REF!</definedName>
    <definedName name="ers_f" localSheetId="0">#REF!</definedName>
    <definedName name="ers_f">#REF!</definedName>
    <definedName name="ers_m" localSheetId="0">#REF!</definedName>
    <definedName name="ers_m">#REF!</definedName>
    <definedName name="ert">"'file:///C:/Documents%20and%20Settings/PC_KOBSBY_003/Local%20Settings/Temporary%20Internet%20Files/Content.IE5/WZ67UD2L/DATA/BSC%202011/SHARED/TAX/ROSA/1999/PT%20Betzdearborn%20Persada/Citr-1998/CITR98.xls'#$GeneralInfo.$T$73"</definedName>
    <definedName name="ert_3">"'file:///C:/Documents%20and%20Settings/PC_KOBSBY_003/Local%20Settings/Temporary%20Internet%20Files/Content.IE5/WZ67UD2L/DATA/BSC%202011/SHARED/TAX/ROSA/1999/PT%20Betzdearborn%20Persada/Citr-1998/CITR98.xls'#$GeneralInfo.$T$73"</definedName>
    <definedName name="ertt" localSheetId="0">{#N/A,#N/A,TRUE,"Data Elements-Staffing";#N/A,#N/A,TRUE,"Data Elements-Exp Driv &amp; Assump";#N/A,#N/A,TRUE,"Staffing Sheet";#N/A,#N/A,TRUE,"Income";#N/A,#N/A,TRUE,"Income Summary";#N/A,#N/A,TRUE,"Staffing Summary"}</definedName>
    <definedName name="ertt" localSheetId="1">{#N/A,#N/A,TRUE,"Data Elements-Staffing";#N/A,#N/A,TRUE,"Data Elements-Exp Driv &amp; Assump";#N/A,#N/A,TRUE,"Staffing Sheet";#N/A,#N/A,TRUE,"Income";#N/A,#N/A,TRUE,"Income Summary";#N/A,#N/A,TRUE,"Staffing Summary"}</definedName>
    <definedName name="ertt" localSheetId="7">{#N/A,#N/A,TRUE,"Data Elements-Staffing";#N/A,#N/A,TRUE,"Data Elements-Exp Driv &amp; Assump";#N/A,#N/A,TRUE,"Staffing Sheet";#N/A,#N/A,TRUE,"Income";#N/A,#N/A,TRUE,"Income Summary";#N/A,#N/A,TRUE,"Staffing Summary"}</definedName>
    <definedName name="ertt">{#N/A,#N/A,TRUE,"Data Elements-Staffing";#N/A,#N/A,TRUE,"Data Elements-Exp Driv &amp; Assump";#N/A,#N/A,TRUE,"Staffing Sheet";#N/A,#N/A,TRUE,"Income";#N/A,#N/A,TRUE,"Income Summary";#N/A,#N/A,TRUE,"Staffing Summary"}</definedName>
    <definedName name="ertwertw" localSheetId="0">{"Compco",#N/A,FALSE,"CWS";"Summary",#N/A,FALSE,"CWS";"WACC",#N/A,FALSE,"CWS"}</definedName>
    <definedName name="ertwertw" localSheetId="1">{"Compco",#N/A,FALSE,"CWS";"Summary",#N/A,FALSE,"CWS";"WACC",#N/A,FALSE,"CWS"}</definedName>
    <definedName name="ertwertw" localSheetId="7">{"Compco",#N/A,FALSE,"CWS";"Summary",#N/A,FALSE,"CWS";"WACC",#N/A,FALSE,"CWS"}</definedName>
    <definedName name="ertwertw">{"Compco",#N/A,FALSE,"CWS";"Summary",#N/A,FALSE,"CWS";"WACC",#N/A,FALSE,"CWS"}</definedName>
    <definedName name="ertwret" localSheetId="0">#REF!</definedName>
    <definedName name="ertwret" localSheetId="1">#REF!</definedName>
    <definedName name="ertwret">#REF!</definedName>
    <definedName name="ertwrwr" localSheetId="0">{"PA1",#N/A,FALSE,"BORDMW";"pa2",#N/A,FALSE,"BORDMW";"PA3",#N/A,FALSE,"BORDMW";"PA4",#N/A,FALSE,"BORDMW"}</definedName>
    <definedName name="ertwrwr" localSheetId="1">{"PA1",#N/A,FALSE,"BORDMW";"pa2",#N/A,FALSE,"BORDMW";"PA3",#N/A,FALSE,"BORDMW";"PA4",#N/A,FALSE,"BORDMW"}</definedName>
    <definedName name="ertwrwr" localSheetId="7">{"PA1",#N/A,FALSE,"BORDMW";"pa2",#N/A,FALSE,"BORDMW";"PA3",#N/A,FALSE,"BORDMW";"PA4",#N/A,FALSE,"BORDMW"}</definedName>
    <definedName name="ertwrwr">{"PA1",#N/A,FALSE,"BORDMW";"pa2",#N/A,FALSE,"BORDMW";"PA3",#N/A,FALSE,"BORDMW";"PA4",#N/A,FALSE,"BORDMW"}</definedName>
    <definedName name="ertyuio" localSheetId="0">#REF!</definedName>
    <definedName name="ertyuio" localSheetId="1">#REF!</definedName>
    <definedName name="ertyuio">#REF!</definedName>
    <definedName name="ERW" localSheetId="0">#REF!</definedName>
    <definedName name="ERW">#REF!</definedName>
    <definedName name="ERW_10" localSheetId="0">#REF!</definedName>
    <definedName name="ERW_10" localSheetId="1">#REF!</definedName>
    <definedName name="ERW_10">#REF!</definedName>
    <definedName name="ERW_11" localSheetId="0">#REF!</definedName>
    <definedName name="ERW_11" localSheetId="1">#REF!</definedName>
    <definedName name="ERW_11">#REF!</definedName>
    <definedName name="ERW_12" localSheetId="0">#REF!</definedName>
    <definedName name="ERW_12" localSheetId="1">#REF!</definedName>
    <definedName name="ERW_12">#REF!</definedName>
    <definedName name="ERW_4" localSheetId="0">#REF!</definedName>
    <definedName name="ERW_4">#REF!</definedName>
    <definedName name="ERW_5" localSheetId="0">#REF!</definedName>
    <definedName name="ERW_5">#REF!</definedName>
    <definedName name="ERW_6" localSheetId="0">#REF!</definedName>
    <definedName name="ERW_6">#REF!</definedName>
    <definedName name="ERW_7" localSheetId="0">#REF!</definedName>
    <definedName name="ERW_7">#REF!</definedName>
    <definedName name="ERW_8" localSheetId="0">#REF!</definedName>
    <definedName name="ERW_8">#REF!</definedName>
    <definedName name="ERW_9" localSheetId="0">#REF!</definedName>
    <definedName name="ERW_9">#REF!</definedName>
    <definedName name="erye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ye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ye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rye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s" localSheetId="0">{"'Sheet1'!$L$16"}</definedName>
    <definedName name="es" localSheetId="1">{"'Sheet1'!$L$16"}</definedName>
    <definedName name="es" localSheetId="7">{"'Sheet1'!$L$16"}</definedName>
    <definedName name="es">{"'Sheet1'!$L$16"}</definedName>
    <definedName name="esartsaet" localSheetId="0">{"PA1",#N/A,FALSE,"BORDMW";"pa2",#N/A,FALSE,"BORDMW";"PA3",#N/A,FALSE,"BORDMW";"PA4",#N/A,FALSE,"BORDMW"}</definedName>
    <definedName name="esartsaet" localSheetId="1">{"PA1",#N/A,FALSE,"BORDMW";"pa2",#N/A,FALSE,"BORDMW";"PA3",#N/A,FALSE,"BORDMW";"PA4",#N/A,FALSE,"BORDMW"}</definedName>
    <definedName name="esartsaet" localSheetId="7">{"PA1",#N/A,FALSE,"BORDMW";"pa2",#N/A,FALSE,"BORDMW";"PA3",#N/A,FALSE,"BORDMW";"PA4",#N/A,FALSE,"BORDMW"}</definedName>
    <definedName name="esartsaet">{"PA1",#N/A,FALSE,"BORDMW";"pa2",#N/A,FALSE,"BORDMW";"PA3",#N/A,FALSE,"BORDMW";"PA4",#N/A,FALSE,"BORDMW"}</definedName>
    <definedName name="ESC" localSheetId="0">#REF!</definedName>
    <definedName name="ESC" localSheetId="1">#REF!</definedName>
    <definedName name="ESC">#REF!</definedName>
    <definedName name="esraeas" localSheetId="0">{"page1",#N/A,FALSE,"CWS";"page2",#N/A,FALSE,"CWS";"summary",#N/A,FALSE,"CWS"}</definedName>
    <definedName name="esraeas" localSheetId="1">{"page1",#N/A,FALSE,"CWS";"page2",#N/A,FALSE,"CWS";"summary",#N/A,FALSE,"CWS"}</definedName>
    <definedName name="esraeas" localSheetId="7">{"page1",#N/A,FALSE,"CWS";"page2",#N/A,FALSE,"CWS";"summary",#N/A,FALSE,"CWS"}</definedName>
    <definedName name="esraeas">{"page1",#N/A,FALSE,"CWS";"page2",#N/A,FALSE,"CWS";"summary",#N/A,FALSE,"CWS"}</definedName>
    <definedName name="Est" localSheetId="0">#REF!</definedName>
    <definedName name="Est" localSheetId="1">#REF!</definedName>
    <definedName name="Est">#REF!</definedName>
    <definedName name="est_csc_dt" localSheetId="0">#REF!</definedName>
    <definedName name="est_csc_dt">#REF!</definedName>
    <definedName name="et4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4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4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4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etteet" localSheetId="0">{#N/A,#N/A,FALSE,"Gesamt";#N/A,#N/A,FALSE,"Ree KG";#N/A,#N/A,FALSE,"Ree Inter";#N/A,#N/A,FALSE,"BTM";#N/A,#N/A,FALSE,"GmbH";#N/A,#N/A,FALSE,"Sonstige"}</definedName>
    <definedName name="etetteet" localSheetId="1">{#N/A,#N/A,FALSE,"Gesamt";#N/A,#N/A,FALSE,"Ree KG";#N/A,#N/A,FALSE,"Ree Inter";#N/A,#N/A,FALSE,"BTM";#N/A,#N/A,FALSE,"GmbH";#N/A,#N/A,FALSE,"Sonstige"}</definedName>
    <definedName name="etetteet" localSheetId="7">{#N/A,#N/A,FALSE,"Gesamt";#N/A,#N/A,FALSE,"Ree KG";#N/A,#N/A,FALSE,"Ree Inter";#N/A,#N/A,FALSE,"BTM";#N/A,#N/A,FALSE,"GmbH";#N/A,#N/A,FALSE,"Sonstige"}</definedName>
    <definedName name="etetteet">{#N/A,#N/A,FALSE,"Gesamt";#N/A,#N/A,FALSE,"Ree KG";#N/A,#N/A,FALSE,"Ree Inter";#N/A,#N/A,FALSE,"BTM";#N/A,#N/A,FALSE,"GmbH";#N/A,#N/A,FALSE,"Sonstige"}</definedName>
    <definedName name="etewtwt" localSheetId="0">{"'Sheet1'!$L$16"}</definedName>
    <definedName name="etewtwt" localSheetId="1">{"'Sheet1'!$L$16"}</definedName>
    <definedName name="etewtwt" localSheetId="7">{"'Sheet1'!$L$16"}</definedName>
    <definedName name="etewtwt">{"'Sheet1'!$L$16"}</definedName>
    <definedName name="etw4t4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4t4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4t4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4t4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A" localSheetId="0">#REF!</definedName>
    <definedName name="ETWA" localSheetId="1">#REF!</definedName>
    <definedName name="ETWA">#REF!</definedName>
    <definedName name="etwq3et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q3et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q3et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wq3et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TY" localSheetId="0">#REF!</definedName>
    <definedName name="ETY" localSheetId="1">#REF!</definedName>
    <definedName name="ETY">#REF!</definedName>
    <definedName name="Eur">13240</definedName>
    <definedName name="euro" localSheetId="0">#REF!</definedName>
    <definedName name="euro" localSheetId="1">#REF!</definedName>
    <definedName name="euro">#REF!</definedName>
    <definedName name="Euro_ER">17450</definedName>
    <definedName name="Euro_ER_Cat" localSheetId="0">IF(#REF!=2,17450,1)</definedName>
    <definedName name="Euro_ER_Cat" localSheetId="1">IF(#REF!=2,17450,1)</definedName>
    <definedName name="Euro_ER_Cat">IF(#REF!=2,17450,1)</definedName>
    <definedName name="Euro_ER_Cat_Q">17450</definedName>
    <definedName name="Euro_ER_TC" localSheetId="1">IF(#REF!=2,17.45,1)</definedName>
    <definedName name="Euro_ER_TC">IF(#REF!=2,17.45,1)</definedName>
    <definedName name="eưrr" localSheetId="0">{#N/A,#N/A,FALSE,"Chi tiÆt"}</definedName>
    <definedName name="eưrr" localSheetId="1">{#N/A,#N/A,FALSE,"Chi tiÆt"}</definedName>
    <definedName name="eưrr" localSheetId="7">{#N/A,#N/A,FALSE,"Chi tiÆt"}</definedName>
    <definedName name="eưrr">{#N/A,#N/A,FALSE,"Chi tiÆt"}</definedName>
    <definedName name="EV" localSheetId="0">#REF!</definedName>
    <definedName name="EV" localSheetId="1">#REF!</definedName>
    <definedName name="EV">#REF!</definedName>
    <definedName name="EV__EVCOM_OPTIONS__">8</definedName>
    <definedName name="EV__EXPOPTIONS__">0</definedName>
    <definedName name="EV__LASTREFTIME__">42222.7585648148</definedName>
    <definedName name="EV__MAXEXPCOLS__">100</definedName>
    <definedName name="EV__MAXEXPROWS__">1000</definedName>
    <definedName name="EV__MEMORYCVW__">0</definedName>
    <definedName name="EV__MEMORYCVW__BPC_REPORTS_DISCUSSION.XLS">"GLCONSO"</definedName>
    <definedName name="EV__MEMORYCVW__BPC_REPORTS_DISCUSSION.XLS_MEASURES">"YTD"</definedName>
    <definedName name="EV__MEMORYCVW__BPC_REPORTS_DISCUSSION.XLS_PC_ACCT">60009</definedName>
    <definedName name="EV__MEMORYCVW__BPC_REPORTS_DISCUSSION.XLS_PC_CATEGORY">"ACTUAL"</definedName>
    <definedName name="EV__MEMORYCVW__BPC_REPORTS_DISCUSSION.XLS_PC_CONSOSCOPE">"SGD"</definedName>
    <definedName name="EV__MEMORYCVW__BPC_REPORTS_DISCUSSION.XLS_PC_DATASRC">"50DSRC"</definedName>
    <definedName name="EV__MEMORYCVW__BPC_REPORTS_DISCUSSION.XLS_PC_ENTITY">"G1001"</definedName>
    <definedName name="EV__MEMORYCVW__BPC_REPORTS_DISCUSSION.XLS_PC_FLOW">"F99"</definedName>
    <definedName name="EV__MEMORYCVW__BPC_REPORTS_DISCUSSION.XLS_PC_FUNCTION">"ALLFATYPE"</definedName>
    <definedName name="EV__MEMORYCVW__BPC_REPORTS_DISCUSSION.XLS_PC_INTCO">"TOTALIC"</definedName>
    <definedName name="EV__MEMORYCVW__BPC_REPORTS_DISCUSSION.XLS_PC_PCA">"TOTALLPCA"</definedName>
    <definedName name="EV__MEMORYCVW__BPC_REPORTS_DISCUSSION.XLS_PC_TIME2">"2009.NOV"</definedName>
    <definedName name="EV__MEMORYCVW__CONSOL_REPORTS.XLS">"GLCONSO"</definedName>
    <definedName name="EV__MEMORYCVW__CONSOL_REPORTS.XLS_MEASURES">"YTD"</definedName>
    <definedName name="EV__MEMORYCVW__CONSOL_REPORTS.XLS_PC_ACCT">69099</definedName>
    <definedName name="EV__MEMORYCVW__CONSOL_REPORTS.XLS_PC_CATEGORY">"ACTUAL"</definedName>
    <definedName name="EV__MEMORYCVW__CONSOL_REPORTS.XLS_PC_CONSOSCOPE">"CG1203"</definedName>
    <definedName name="EV__MEMORYCVW__CONSOL_REPORTS.XLS_PC_DATASRC">"20ELIM"</definedName>
    <definedName name="EV__MEMORYCVW__CONSOL_REPORTS.XLS_PC_ENTITY">"G1001"</definedName>
    <definedName name="EV__MEMORYCVW__CONSOL_REPORTS.XLS_PC_FLOW">"F99"</definedName>
    <definedName name="EV__MEMORYCVW__CONSOL_REPORTS.XLS_PC_FUNCTION">"ALLFATYPE"</definedName>
    <definedName name="EV__MEMORYCVW__CONSOL_REPORTS.XLS_PC_INTCO">"TOTALIC"</definedName>
    <definedName name="EV__MEMORYCVW__CONSOL_REPORTS.XLS_PC_PCA">"PCAGCR"</definedName>
    <definedName name="EV__MEMORYCVW__CONSOL_REPORTS.XLS_PC_TIME2">"2009.NOV"</definedName>
    <definedName name="EV__MEMORYCVW__DATA_VALIDATION1">"GLCONSO"</definedName>
    <definedName name="EV__MEMORYCVW__DATA_VALIDATION1_MEASURES">"YTD"</definedName>
    <definedName name="EV__MEMORYCVW__DATA_VALIDATION1_PC_ACCT">13000</definedName>
    <definedName name="EV__MEMORYCVW__DATA_VALIDATION1_PC_CATEGORY">"ACTUAL"</definedName>
    <definedName name="EV__MEMORYCVW__DATA_VALIDATION1_PC_CONSOSCOPE">"CG1001"</definedName>
    <definedName name="EV__MEMORYCVW__DATA_VALIDATION1_PC_DATASRC">"50DSRC"</definedName>
    <definedName name="EV__MEMORYCVW__DATA_VALIDATION1_PC_ENTITY">"E1201"</definedName>
    <definedName name="EV__MEMORYCVW__DATA_VALIDATION1_PC_FLOW">"F99"</definedName>
    <definedName name="EV__MEMORYCVW__DATA_VALIDATION1_PC_FUNCTION">"ALLFATYPE"</definedName>
    <definedName name="EV__MEMORYCVW__DATA_VALIDATION1_PC_INTCO">"TOTALIC"</definedName>
    <definedName name="EV__MEMORYCVW__DATA_VALIDATION1_PC_PCA">"TOTALLPCA"</definedName>
    <definedName name="EV__MEMORYCVW__DATA_VALIDATION1_PC_TIME2">"2011.MAR"</definedName>
    <definedName name="EV__MEMORYCVW__IC_DIFFERENCE_PROOF_REPORT1">"GLCONSO"</definedName>
    <definedName name="EV__MEMORYCVW__IC_DIFFERENCE_PROOF_REPORT1.XLS">"GLCONSO"</definedName>
    <definedName name="EV__MEMORYCVW__IC_MATCHING_DETAILS.XLT">"GLCONSO"</definedName>
    <definedName name="EV__MEMORYCVW__IC_MATCHING_DETAILS.XLT_MEASURES">"YTD"</definedName>
    <definedName name="EV__MEMORYCVW__IC_MATCHING_DETAILS.XLT_PC_ACCT">89921</definedName>
    <definedName name="EV__MEMORYCVW__IC_MATCHING_DETAILS.XLT_PC_CATEGORY">"ACTUAL"</definedName>
    <definedName name="EV__MEMORYCVW__IC_MATCHING_DETAILS.XLT_PC_CONSOSCOPE">"SGD"</definedName>
    <definedName name="EV__MEMORYCVW__IC_MATCHING_DETAILS.XLT_PC_DATASRC">"50DSRC"</definedName>
    <definedName name="EV__MEMORYCVW__IC_MATCHING_DETAILS.XLT_PC_ENTITY">"E1103"</definedName>
    <definedName name="EV__MEMORYCVW__IC_MATCHING_DETAILS.XLT_PC_FLOW">"F99"</definedName>
    <definedName name="EV__MEMORYCVW__IC_MATCHING_DETAILS.XLT_PC_FUNCTION">"ALLFATYPE"</definedName>
    <definedName name="EV__MEMORYCVW__IC_MATCHING_DETAILS.XLT_PC_INTCO">"IC1101"</definedName>
    <definedName name="EV__MEMORYCVW__IC_MATCHING_DETAILS.XLT_PC_PCA">"TOTALLPCA"</definedName>
    <definedName name="EV__MEMORYCVW__IC_MATCHING_DETAILS.XLT_PC_TIME2">"2011.MAR"</definedName>
    <definedName name="EV__MEMORYCVW__POST_CONSOL_REPORTS.XLT">"GLCONSO"</definedName>
    <definedName name="EV__MEMORYCVW__POST_CONSOL_REPORTS.XLT_MEASURES">"YTD"</definedName>
    <definedName name="EV__MEMORYCVW__POST_CONSOL_REPORTS.XLT_PC_ACCT">24060</definedName>
    <definedName name="EV__MEMORYCVW__POST_CONSOL_REPORTS.XLT_PC_CATEGORY">"ACTUAL"</definedName>
    <definedName name="EV__MEMORYCVW__POST_CONSOL_REPORTS.XLT_PC_CONSOSCOPE">"CG1001"</definedName>
    <definedName name="EV__MEMORYCVW__POST_CONSOL_REPORTS.XLT_PC_DATASRC">"22ELIM"</definedName>
    <definedName name="EV__MEMORYCVW__POST_CONSOL_REPORTS.XLT_PC_ENTITY">"G1001"</definedName>
    <definedName name="EV__MEMORYCVW__POST_CONSOL_REPORTS.XLT_PC_FLOW">"F00"</definedName>
    <definedName name="EV__MEMORYCVW__POST_CONSOL_REPORTS.XLT_PC_FUNCTION">"ALLFATYPE"</definedName>
    <definedName name="EV__MEMORYCVW__POST_CONSOL_REPORTS.XLT_PC_INTCO">"IC1101"</definedName>
    <definedName name="EV__MEMORYCVW__POST_CONSOL_REPORTS.XLT_PC_PCA">"TOTALLPCA"</definedName>
    <definedName name="EV__MEMORYCVW__POST_CONSOL_REPORTS.XLT_PC_TIME2">"2010.MAR"</definedName>
    <definedName name="EV__MEMORYCVW__POST_CONSOL_REPORTS1">"GLCONSO"</definedName>
    <definedName name="EV__MEMORYCVW__POST_CONSOL_REPORTS1_MEASURES">"YTD"</definedName>
    <definedName name="EV__MEMORYCVW__POST_CONSOL_REPORTS1_PC_ACCT">89921</definedName>
    <definedName name="EV__MEMORYCVW__POST_CONSOL_REPORTS1_PC_CATEGORY">"ACTUAL"</definedName>
    <definedName name="EV__MEMORYCVW__POST_CONSOL_REPORTS1_PC_CONSOSCOPE">"CG1001"</definedName>
    <definedName name="EV__MEMORYCVW__POST_CONSOL_REPORTS1_PC_DATASRC">"50DSRC"</definedName>
    <definedName name="EV__MEMORYCVW__POST_CONSOL_REPORTS1_PC_ENTITY">"G1001"</definedName>
    <definedName name="EV__MEMORYCVW__POST_CONSOL_REPORTS1_PC_FLOW">"F99"</definedName>
    <definedName name="EV__MEMORYCVW__POST_CONSOL_REPORTS1_PC_FUNCTION">"ALLFATYPE"</definedName>
    <definedName name="EV__MEMORYCVW__POST_CONSOL_REPORTS1_PC_INTCO">"TOTALIC"</definedName>
    <definedName name="EV__MEMORYCVW__POST_CONSOL_REPORTS1_PC_PCA">"TOTALLPCA"</definedName>
    <definedName name="EV__MEMORYCVW__POST_CONSOL_REPORTS1_PC_TIME2">"2011.MAR"</definedName>
    <definedName name="EV__MEMORYCVW__POST_CONSOL_REPORTS2">"GLCONSO"</definedName>
    <definedName name="EV__MEMORYCVW__POST_CONSOL_REPORTS2_MEASURES">"YTD"</definedName>
    <definedName name="EV__MEMORYCVW__POST_CONSOL_REPORTS2_PC_ACCT">11000</definedName>
    <definedName name="EV__MEMORYCVW__POST_CONSOL_REPORTS2_PC_CATEGORY">"ACTUAL"</definedName>
    <definedName name="EV__MEMORYCVW__POST_CONSOL_REPORTS2_PC_CONSOSCOPE">"SGD"</definedName>
    <definedName name="EV__MEMORYCVW__POST_CONSOL_REPORTS2_PC_DATASRC">"50DSRC"</definedName>
    <definedName name="EV__MEMORYCVW__POST_CONSOL_REPORTS2_PC_ENTITY">"G1001"</definedName>
    <definedName name="EV__MEMORYCVW__POST_CONSOL_REPORTS2_PC_FLOW">"ALLF"</definedName>
    <definedName name="EV__MEMORYCVW__POST_CONSOL_REPORTS2_PC_FUNCTION">"ALLFATYPE"</definedName>
    <definedName name="EV__MEMORYCVW__POST_CONSOL_REPORTS2_PC_INTCO">"IC1214"</definedName>
    <definedName name="EV__MEMORYCVW__POST_CONSOL_REPORTS2_PC_PCA">"TOTALLPCA"</definedName>
    <definedName name="EV__MEMORYCVW__POST_CONSOL_REPORTS2_PC_TIME2">"2010.JUN"</definedName>
    <definedName name="EV__MEMORYCVW__PROOF_REPORT1">"GLCONSO"</definedName>
    <definedName name="EV__MEMORYCVW__PROOF_REPORT1.XLS">"GLCONSO"</definedName>
    <definedName name="EV__MEMORYCVW__PROOF_REPORT2">"GLCONSO"</definedName>
    <definedName name="EV__MEMORYCVW__PROOF_REPORT2.XLS">"GLCONSO"</definedName>
    <definedName name="EV__MEMORYCVW__R5_GROUP_EXPENSE1">"GLCONSO"</definedName>
    <definedName name="EV__WBEVMODE__">0</definedName>
    <definedName name="EV__WBREFOPTIONS__">134217734</definedName>
    <definedName name="EV__WBVERSION__">0</definedName>
    <definedName name="EV__WSINFO__">"SURBBPC"</definedName>
    <definedName name="EV_51" localSheetId="0">#REF!</definedName>
    <definedName name="EV_51" localSheetId="1">#REF!</definedName>
    <definedName name="EV_51">#REF!</definedName>
    <definedName name="EV_52" localSheetId="0">#REF!</definedName>
    <definedName name="EV_52" localSheetId="1">#REF!</definedName>
    <definedName name="EV_52">#REF!</definedName>
    <definedName name="EVI" localSheetId="0">#REF!</definedName>
    <definedName name="EVI" localSheetId="1">#REF!</definedName>
    <definedName name="EVI">#REF!</definedName>
    <definedName name="e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d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d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d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d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eqw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eqw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eqw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eqw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etwq" localSheetId="0">{"'Sheet1'!$L$16"}</definedName>
    <definedName name="ewetwq" localSheetId="1">{"'Sheet1'!$L$16"}</definedName>
    <definedName name="ewetwq" localSheetId="7">{"'Sheet1'!$L$16"}</definedName>
    <definedName name="ewetwq">{"'Sheet1'!$L$16"}</definedName>
    <definedName name="ewewewe" localSheetId="0">{"'Sheet1'!$L$16"}</definedName>
    <definedName name="ewewewe" localSheetId="1">{"'Sheet1'!$L$16"}</definedName>
    <definedName name="ewewewe" localSheetId="7">{"'Sheet1'!$L$16"}</definedName>
    <definedName name="ewewewe">{"'Sheet1'!$L$16"}</definedName>
    <definedName name="EWQ" localSheetId="0">#REF!</definedName>
    <definedName name="EWQ" localSheetId="1">#REF!</definedName>
    <definedName name="EWQ">#REF!</definedName>
    <definedName name="EWQ_10" localSheetId="0">#REF!</definedName>
    <definedName name="EWQ_10" localSheetId="1">#REF!</definedName>
    <definedName name="EWQ_10">#REF!</definedName>
    <definedName name="EWQ_11" localSheetId="0">#REF!</definedName>
    <definedName name="EWQ_11" localSheetId="1">#REF!</definedName>
    <definedName name="EWQ_11">#REF!</definedName>
    <definedName name="EWQ_12" localSheetId="0">#REF!</definedName>
    <definedName name="EWQ_12" localSheetId="1">#REF!</definedName>
    <definedName name="EWQ_12">#REF!</definedName>
    <definedName name="EWQ_4" localSheetId="0">#REF!</definedName>
    <definedName name="EWQ_4">#REF!</definedName>
    <definedName name="EWQ_5" localSheetId="0">#REF!</definedName>
    <definedName name="EWQ_5">#REF!</definedName>
    <definedName name="EWQ_6" localSheetId="0">#REF!</definedName>
    <definedName name="EWQ_6">#REF!</definedName>
    <definedName name="EWQ_7" localSheetId="0">#REF!</definedName>
    <definedName name="EWQ_7">#REF!</definedName>
    <definedName name="EWQ_8" localSheetId="0">#REF!</definedName>
    <definedName name="EWQ_8">#REF!</definedName>
    <definedName name="EWQ_9" localSheetId="0">#REF!</definedName>
    <definedName name="EWQ_9">#REF!</definedName>
    <definedName name="ewtqw3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tqw3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tqw3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wtqw3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Ex" localSheetId="0">#REF!</definedName>
    <definedName name="Ex" localSheetId="1">#REF!</definedName>
    <definedName name="Ex">#REF!</definedName>
    <definedName name="Ex_L" localSheetId="0">#REF!</definedName>
    <definedName name="Ex_L">#REF!</definedName>
    <definedName name="EX_Length_373" localSheetId="0">#REF!</definedName>
    <definedName name="EX_Length_373">#REF!</definedName>
    <definedName name="Ex_rates" localSheetId="0">#REF!</definedName>
    <definedName name="Ex_rates">#REF!</definedName>
    <definedName name="ExactAddinConnection" hidden="1">"003"</definedName>
    <definedName name="ExactAddinConnection.001">"SO-W2K-PRO;005;jank;1"</definedName>
    <definedName name="ExactAddinConnection.002" hidden="1">"CPNT01;003;mengtalekk;1"</definedName>
    <definedName name="ExactAddinConnection.003" hidden="1">"CPNT01;006;mengtalekk;1"</definedName>
    <definedName name="ExactAddinConnection.034">"NOIVU;034;gl4;1"</definedName>
    <definedName name="ExactAddinConnection.100">"NGOM19645-2;175;Administrator;1"</definedName>
    <definedName name="ExactAddinConnection.105">"(local);105;linh.tran;0"</definedName>
    <definedName name="ExactAddinConnection.175">"NGOM19645-2;175;Administrator;1"</definedName>
    <definedName name="ExactAddinConnection.200">"MAYCHU2;200;yen;0"</definedName>
    <definedName name="ExactAddinConnection.222">"MINH183590-1;710;Minh183590;1"</definedName>
    <definedName name="ExactAddinConnection.567">"NGO196613-1;567;Tuan;1"</definedName>
    <definedName name="ExactAddinConnection.692">"MINH183590-1;710;Minh183590;1"</definedName>
    <definedName name="ExactAddinConnection.700">"SERVER-ACC;700;ltndiem;1"</definedName>
    <definedName name="ExactAddinConnection.710">"(local);105;Minh183590;1"</definedName>
    <definedName name="ExactAddinConnection.889">"NGOM19645-1;889;VAIO;1"</definedName>
    <definedName name="ExactAddinReports" hidden="1">2</definedName>
    <definedName name="excel" localSheetId="0">#REF!</definedName>
    <definedName name="excel" localSheetId="1">#REF!</definedName>
    <definedName name="excel">#REF!</definedName>
    <definedName name="Excel_BuiltIn__FilterDatabase" localSheetId="0">#REF!</definedName>
    <definedName name="Excel_BuiltIn__FilterDatabase">#REF!</definedName>
    <definedName name="Excel_BuiltIn__FilterDatabase_1" localSheetId="0">#REF!</definedName>
    <definedName name="Excel_BuiltIn__FilterDatabase_1">#REF!</definedName>
    <definedName name="Excel_BuiltIn__FilterDatabase_1_1" localSheetId="0">#REF!</definedName>
    <definedName name="Excel_BuiltIn__FilterDatabase_1_1">#REF!</definedName>
    <definedName name="Excel_BuiltIn__FilterDatabase_1_1_1">NA()</definedName>
    <definedName name="Excel_BuiltIn__FilterDatabase_1_1_1_1">"'file:///E:/My%20Files/My%20Office%20Files/Mayora/NR.%20RANCAEKEK/MARET%202012/LAMP%20KELENGKAPAN%20MASTER%20OUTLET_BRANCH%20NR.%20RANCAEKEK%201.xls'#$''.$A$5:$AG$1420"</definedName>
    <definedName name="Excel_BuiltIn__FilterDatabase_1_1_1_1_1">"'file:///E:/My%20Files/My%20Office%20Files/Mayora/NR.%20RANCAEKEK/MARET%202012/LAMP%20KELENGKAPAN%20MASTER%20OUTLET_BRANCH%20NR.%20RANCAEKEK%201.xls'#$''.$A$5:$AM$846"</definedName>
    <definedName name="Excel_BuiltIn__FilterDatabase_1_1_1_1_1_1" localSheetId="0">#REF!</definedName>
    <definedName name="Excel_BuiltIn__FilterDatabase_1_1_1_1_1_1" localSheetId="1">#REF!</definedName>
    <definedName name="Excel_BuiltIn__FilterDatabase_1_1_1_1_1_1">#REF!</definedName>
    <definedName name="Excel_BuiltIn__FilterDatabase_1_1_1_12">"'file:///E:/My%20Files/My%20Office%20Files/Mayora/NR.%20RANCAEKEK/MARET%202012/LAMP%20KELENGKAPAN%20MASTER%20OUTLET_BRANCH%20NR.%20RANCAEKEK%201.xls'#$''.$A$5:$AG$1420"</definedName>
    <definedName name="Excel_BuiltIn__FilterDatabase_1_1_1_13">"'file:///E:/My%20Files/My%20Office%20Files/Mayora/NR.%20RANCAEKEK/MARET%202012/LAMP%20KELENGKAPAN%20MASTER%20OUTLET_BRANCH%20NR.%20RANCAEKEK%201.xls'#$''.$A$5:$AG$1420"</definedName>
    <definedName name="Excel_BuiltIn__FilterDatabase_1_1_1_14">"'file:///E:/My%20Files/My%20Office%20Files/Mayora/NR.%20RANCAEKEK/MARET%202012/LAMP%20KELENGKAPAN%20MASTER%20OUTLET_BRANCH%20NR.%20RANCAEKEK%201.xls'#$''.$A$5:$AG$1420"</definedName>
    <definedName name="Excel_BuiltIn__FilterDatabase_1_1_1_15">"'file:///E:/My%20Files/My%20Office%20Files/Mayora/NR.%20RANCAEKEK/MARET%202012/LAMP%20KELENGKAPAN%20MASTER%20OUTLET_BRANCH%20NR.%20RANCAEKEK%201.xls'#$''.$A$5:$AG$1420"</definedName>
    <definedName name="Excel_BuiltIn__FilterDatabase_1_1_1_16">"'file:///E:/My%20Files/My%20Office%20Files/Mayora/NR.%20RANCAEKEK/MARET%202012/LAMP%20KELENGKAPAN%20MASTER%20OUTLET_BRANCH%20NR.%20RANCAEKEK%201.xls'#$''.$A$5:$AG$1420"</definedName>
    <definedName name="Excel_BuiltIn__FilterDatabase_1_1_1_17">"'file:///E:/My%20Files/My%20Office%20Files/Mayora/NR.%20RANCAEKEK/MARET%202012/LAMP%20KELENGKAPAN%20MASTER%20OUTLET_BRANCH%20NR.%20RANCAEKEK%201.xls'#$''.$A$5:$AG$1420"</definedName>
    <definedName name="Excel_BuiltIn__FilterDatabase_1_1_1_18">"'file:///E:/My%20Files/My%20Office%20Files/Mayora/NR.%20RANCAEKEK/MARET%202012/LAMP%20KELENGKAPAN%20MASTER%20OUTLET_BRANCH%20NR.%20RANCAEKEK%201.xls'#$''.$A$5:$AG$1420"</definedName>
    <definedName name="Excel_BuiltIn__FilterDatabase_1_1_1_4">"'file:///E:/My%20Files/My%20Office%20Files/Mayora/NR.%20RANCAEKEK/MARET%202012/LAMP%20KELENGKAPAN%20MASTER%20OUTLET_BRANCH%20NR.%20RANCAEKEK%201.xls'#$''.$A$5:$AG$1420"</definedName>
    <definedName name="Excel_BuiltIn__FilterDatabase_1_1_1_5">"'file:///E:/My%20Files/My%20Office%20Files/Mayora/NR.%20RANCAEKEK/MARET%202012/LAMP%20KELENGKAPAN%20MASTER%20OUTLET_BRANCH%20NR.%20RANCAEKEK%201.xls'#$''.$A$5:$AG$1420"</definedName>
    <definedName name="Excel_BuiltIn__FilterDatabase_1_1_1_6">"'file:///E:/My%20Files/My%20Office%20Files/Mayora/NR.%20RANCAEKEK/MARET%202012/LAMP%20KELENGKAPAN%20MASTER%20OUTLET_BRANCH%20NR.%20RANCAEKEK%201.xls'#$''.$A$5:$AG$1420"</definedName>
    <definedName name="Excel_BuiltIn__FilterDatabase_1_1_1_7">"'file:///E:/My%20Files/My%20Office%20Files/Mayora/NR.%20RANCAEKEK/MARET%202012/LAMP%20KELENGKAPAN%20MASTER%20OUTLET_BRANCH%20NR.%20RANCAEKEK%201.xls'#$''.$A$5:$AG$1420"</definedName>
    <definedName name="Excel_BuiltIn__FilterDatabase_1_1_1_8">"'file:///E:/My%20Files/My%20Office%20Files/Mayora/NR.%20RANCAEKEK/MARET%202012/LAMP%20KELENGKAPAN%20MASTER%20OUTLET_BRANCH%20NR.%20RANCAEKEK%201.xls'#$''.$A$5:$AG$1420"</definedName>
    <definedName name="Excel_BuiltIn__FilterDatabase_1_1_1_9">"'file:///E:/My%20Files/My%20Office%20Files/Mayora/NR.%20RANCAEKEK/MARET%202012/LAMP%20KELENGKAPAN%20MASTER%20OUTLET_BRANCH%20NR.%20RANCAEKEK%201.xls'#$''.$A$5:$AG$1420"</definedName>
    <definedName name="Excel_BuiltIn__FilterDatabase_1_1_4" localSheetId="0">#REF!</definedName>
    <definedName name="Excel_BuiltIn__FilterDatabase_1_1_4" localSheetId="1">#REF!</definedName>
    <definedName name="Excel_BuiltIn__FilterDatabase_1_1_4">#REF!</definedName>
    <definedName name="Excel_BuiltIn__FilterDatabase_1_10">NA()</definedName>
    <definedName name="Excel_BuiltIn__FilterDatabase_1_11">NA()</definedName>
    <definedName name="Excel_BuiltIn__FilterDatabase_1_12">NA()</definedName>
    <definedName name="Excel_BuiltIn__FilterDatabase_1_13">NA()</definedName>
    <definedName name="Excel_BuiltIn__FilterDatabase_1_14">NA()</definedName>
    <definedName name="Excel_BuiltIn__FilterDatabase_1_15">NA()</definedName>
    <definedName name="Excel_BuiltIn__FilterDatabase_1_16">NA()</definedName>
    <definedName name="Excel_BuiltIn__FilterDatabase_1_17">NA()</definedName>
    <definedName name="Excel_BuiltIn__FilterDatabase_1_18">NA()</definedName>
    <definedName name="Excel_BuiltIn__FilterDatabase_1_19">NA()</definedName>
    <definedName name="Excel_BuiltIn__FilterDatabase_1_2" localSheetId="0">#REF!</definedName>
    <definedName name="Excel_BuiltIn__FilterDatabase_1_2" localSheetId="1">#REF!</definedName>
    <definedName name="Excel_BuiltIn__FilterDatabase_1_2">#REF!</definedName>
    <definedName name="Excel_BuiltIn__FilterDatabase_1_20">NA()</definedName>
    <definedName name="Excel_BuiltIn__FilterDatabase_1_21">NA()</definedName>
    <definedName name="Excel_BuiltIn__FilterDatabase_1_22">NA()</definedName>
    <definedName name="Excel_BuiltIn__FilterDatabase_1_23">NA()</definedName>
    <definedName name="Excel_BuiltIn__FilterDatabase_1_24">NA()</definedName>
    <definedName name="Excel_BuiltIn__FilterDatabase_1_25">NA()</definedName>
    <definedName name="Excel_BuiltIn__FilterDatabase_1_26">NA()</definedName>
    <definedName name="Excel_BuiltIn__FilterDatabase_1_27">NA()</definedName>
    <definedName name="Excel_BuiltIn__FilterDatabase_1_28">NA()</definedName>
    <definedName name="Excel_BuiltIn__FilterDatabase_1_3" localSheetId="0">#REF!</definedName>
    <definedName name="Excel_BuiltIn__FilterDatabase_1_3" localSheetId="1">#REF!</definedName>
    <definedName name="Excel_BuiltIn__FilterDatabase_1_3">#REF!</definedName>
    <definedName name="Excel_BuiltIn__FilterDatabase_1_4" localSheetId="0">#REF!</definedName>
    <definedName name="Excel_BuiltIn__FilterDatabase_1_4">#REF!</definedName>
    <definedName name="Excel_BuiltIn__FilterDatabase_1_5" localSheetId="0">#REF!</definedName>
    <definedName name="Excel_BuiltIn__FilterDatabase_1_5">#REF!</definedName>
    <definedName name="Excel_BuiltIn__FilterDatabase_1_6" localSheetId="0">#REF!</definedName>
    <definedName name="Excel_BuiltIn__FilterDatabase_1_6">#REF!</definedName>
    <definedName name="Excel_BuiltIn__FilterDatabase_1_9">NA()</definedName>
    <definedName name="Excel_BuiltIn__FilterDatabase_10" localSheetId="0">#REF!</definedName>
    <definedName name="Excel_BuiltIn__FilterDatabase_10" localSheetId="1">#REF!</definedName>
    <definedName name="Excel_BuiltIn__FilterDatabase_10">#REF!</definedName>
    <definedName name="Excel_BuiltIn__FilterDatabase_10_1">"$#REF!.$A$1:$AR$88"</definedName>
    <definedName name="Excel_BuiltIn__FilterDatabase_10_4">"$#REF!.$A$1:$AR$88"</definedName>
    <definedName name="Excel_BuiltIn__FilterDatabase_11" localSheetId="0">#REF!</definedName>
    <definedName name="Excel_BuiltIn__FilterDatabase_11" localSheetId="1">#REF!</definedName>
    <definedName name="Excel_BuiltIn__FilterDatabase_11">#REF!</definedName>
    <definedName name="Excel_BuiltIn__FilterDatabase_11_10" localSheetId="0">#REF!</definedName>
    <definedName name="Excel_BuiltIn__FilterDatabase_11_10">#REF!</definedName>
    <definedName name="Excel_BuiltIn__FilterDatabase_11_11">NA()</definedName>
    <definedName name="Excel_BuiltIn__FilterDatabase_11_12">NA()</definedName>
    <definedName name="Excel_BuiltIn__FilterDatabase_11_13">NA()</definedName>
    <definedName name="Excel_BuiltIn__FilterDatabase_11_14">NA()</definedName>
    <definedName name="Excel_BuiltIn__FilterDatabase_11_15">NA()</definedName>
    <definedName name="Excel_BuiltIn__FilterDatabase_11_16">NA()</definedName>
    <definedName name="Excel_BuiltIn__FilterDatabase_11_17">NA()</definedName>
    <definedName name="Excel_BuiltIn__FilterDatabase_11_18">NA()</definedName>
    <definedName name="Excel_BuiltIn__FilterDatabase_11_19">NA()</definedName>
    <definedName name="Excel_BuiltIn__FilterDatabase_11_20">NA()</definedName>
    <definedName name="Excel_BuiltIn__FilterDatabase_11_21">NA()</definedName>
    <definedName name="Excel_BuiltIn__FilterDatabase_11_22">NA()</definedName>
    <definedName name="Excel_BuiltIn__FilterDatabase_11_23">NA()</definedName>
    <definedName name="Excel_BuiltIn__FilterDatabase_11_24">NA()</definedName>
    <definedName name="Excel_BuiltIn__FilterDatabase_11_25">NA()</definedName>
    <definedName name="Excel_BuiltIn__FilterDatabase_11_26">NA()</definedName>
    <definedName name="Excel_BuiltIn__FilterDatabase_11_27">NA()</definedName>
    <definedName name="Excel_BuiltIn__FilterDatabase_11_28">NA()</definedName>
    <definedName name="Excel_BuiltIn__FilterDatabase_11_9">NA()</definedName>
    <definedName name="Excel_BuiltIn__FilterDatabase_12" localSheetId="0">#REF!</definedName>
    <definedName name="Excel_BuiltIn__FilterDatabase_12" localSheetId="1">#REF!</definedName>
    <definedName name="Excel_BuiltIn__FilterDatabase_12">#REF!</definedName>
    <definedName name="Excel_BuiltIn__FilterDatabase_13" localSheetId="0">#REF!</definedName>
    <definedName name="Excel_BuiltIn__FilterDatabase_13">#REF!</definedName>
    <definedName name="Excel_BuiltIn__FilterDatabase_14" localSheetId="0">#REF!</definedName>
    <definedName name="Excel_BuiltIn__FilterDatabase_14">#REF!</definedName>
    <definedName name="Excel_BuiltIn__FilterDatabase_14_4">"$#REF!.$A$1:$T$55"</definedName>
    <definedName name="Excel_BuiltIn__FilterDatabase_15" localSheetId="0">#REF!</definedName>
    <definedName name="Excel_BuiltIn__FilterDatabase_15" localSheetId="1">#REF!</definedName>
    <definedName name="Excel_BuiltIn__FilterDatabase_15">#REF!</definedName>
    <definedName name="Excel_BuiltIn__FilterDatabase_15_1">"$#REF!.$A$1:$T$60"</definedName>
    <definedName name="Excel_BuiltIn__FilterDatabase_15_10" localSheetId="0">#REF!</definedName>
    <definedName name="Excel_BuiltIn__FilterDatabase_15_10" localSheetId="1">#REF!</definedName>
    <definedName name="Excel_BuiltIn__FilterDatabase_15_10">#REF!</definedName>
    <definedName name="Excel_BuiltIn__FilterDatabase_15_11" localSheetId="0">#REF!</definedName>
    <definedName name="Excel_BuiltIn__FilterDatabase_15_11">#REF!</definedName>
    <definedName name="Excel_BuiltIn__FilterDatabase_15_11_10" localSheetId="0">#REF!</definedName>
    <definedName name="Excel_BuiltIn__FilterDatabase_15_11_10">#REF!</definedName>
    <definedName name="Excel_BuiltIn__FilterDatabase_15_11_2" localSheetId="0">#REF!</definedName>
    <definedName name="Excel_BuiltIn__FilterDatabase_15_11_2">#REF!</definedName>
    <definedName name="Excel_BuiltIn__FilterDatabase_15_11_4" localSheetId="0">#REF!</definedName>
    <definedName name="Excel_BuiltIn__FilterDatabase_15_11_4">#REF!</definedName>
    <definedName name="Excel_BuiltIn__FilterDatabase_15_11_6" localSheetId="0">#REF!</definedName>
    <definedName name="Excel_BuiltIn__FilterDatabase_15_11_6">#REF!</definedName>
    <definedName name="Excel_BuiltIn__FilterDatabase_15_11_7" localSheetId="0">#REF!</definedName>
    <definedName name="Excel_BuiltIn__FilterDatabase_15_11_7">#REF!</definedName>
    <definedName name="Excel_BuiltIn__FilterDatabase_15_11_8" localSheetId="0">#REF!</definedName>
    <definedName name="Excel_BuiltIn__FilterDatabase_15_11_8">#REF!</definedName>
    <definedName name="Excel_BuiltIn__FilterDatabase_15_11_9" localSheetId="0">#REF!</definedName>
    <definedName name="Excel_BuiltIn__FilterDatabase_15_11_9">#REF!</definedName>
    <definedName name="Excel_BuiltIn__FilterDatabase_15_18" localSheetId="0">#REF!</definedName>
    <definedName name="Excel_BuiltIn__FilterDatabase_15_18">#REF!</definedName>
    <definedName name="Excel_BuiltIn__FilterDatabase_15_18_10" localSheetId="0">#REF!</definedName>
    <definedName name="Excel_BuiltIn__FilterDatabase_15_18_10">#REF!</definedName>
    <definedName name="Excel_BuiltIn__FilterDatabase_15_18_2" localSheetId="0">#REF!</definedName>
    <definedName name="Excel_BuiltIn__FilterDatabase_15_18_2">#REF!</definedName>
    <definedName name="Excel_BuiltIn__FilterDatabase_15_18_4" localSheetId="0">#REF!</definedName>
    <definedName name="Excel_BuiltIn__FilterDatabase_15_18_4">#REF!</definedName>
    <definedName name="Excel_BuiltIn__FilterDatabase_15_18_6" localSheetId="0">#REF!</definedName>
    <definedName name="Excel_BuiltIn__FilterDatabase_15_18_6">#REF!</definedName>
    <definedName name="Excel_BuiltIn__FilterDatabase_15_18_7" localSheetId="0">#REF!</definedName>
    <definedName name="Excel_BuiltIn__FilterDatabase_15_18_7">#REF!</definedName>
    <definedName name="Excel_BuiltIn__FilterDatabase_15_18_8" localSheetId="0">#REF!</definedName>
    <definedName name="Excel_BuiltIn__FilterDatabase_15_18_8">#REF!</definedName>
    <definedName name="Excel_BuiltIn__FilterDatabase_15_18_9" localSheetId="0">#REF!</definedName>
    <definedName name="Excel_BuiltIn__FilterDatabase_15_18_9">#REF!</definedName>
    <definedName name="Excel_BuiltIn__FilterDatabase_15_2" localSheetId="0">#REF!</definedName>
    <definedName name="Excel_BuiltIn__FilterDatabase_15_2">#REF!</definedName>
    <definedName name="Excel_BuiltIn__FilterDatabase_15_4">NA()</definedName>
    <definedName name="Excel_BuiltIn__FilterDatabase_15_6" localSheetId="0">#REF!</definedName>
    <definedName name="Excel_BuiltIn__FilterDatabase_15_6" localSheetId="1">#REF!</definedName>
    <definedName name="Excel_BuiltIn__FilterDatabase_15_6">#REF!</definedName>
    <definedName name="Excel_BuiltIn__FilterDatabase_15_7" localSheetId="0">#REF!</definedName>
    <definedName name="Excel_BuiltIn__FilterDatabase_15_7">#REF!</definedName>
    <definedName name="Excel_BuiltIn__FilterDatabase_15_8" localSheetId="0">#REF!</definedName>
    <definedName name="Excel_BuiltIn__FilterDatabase_15_8">#REF!</definedName>
    <definedName name="Excel_BuiltIn__FilterDatabase_15_9" localSheetId="0">#REF!</definedName>
    <definedName name="Excel_BuiltIn__FilterDatabase_15_9">#REF!</definedName>
    <definedName name="Excel_BuiltIn__FilterDatabase_17" localSheetId="0">#REF!</definedName>
    <definedName name="Excel_BuiltIn__FilterDatabase_17">#REF!</definedName>
    <definedName name="Excel_BuiltIn__FilterDatabase_18" localSheetId="0">#REF!</definedName>
    <definedName name="Excel_BuiltIn__FilterDatabase_18">#REF!</definedName>
    <definedName name="Excel_BuiltIn__FilterDatabase_2" localSheetId="0">#REF!</definedName>
    <definedName name="Excel_BuiltIn__FilterDatabase_2">#REF!</definedName>
    <definedName name="Excel_BuiltIn__FilterDatabase_2_1" localSheetId="0">#REF!</definedName>
    <definedName name="Excel_BuiltIn__FilterDatabase_2_1">#REF!</definedName>
    <definedName name="Excel_BuiltIn__FilterDatabase_2_1_4">"$#REF!.$#REF!$#REF!:$#REF!$#REF!"</definedName>
    <definedName name="Excel_BuiltIn__FilterDatabase_2_4">"$#REF!.$A$1:$B$56"</definedName>
    <definedName name="Excel_BuiltIn__FilterDatabase_20" localSheetId="0">#REF!</definedName>
    <definedName name="Excel_BuiltIn__FilterDatabase_20" localSheetId="1">#REF!</definedName>
    <definedName name="Excel_BuiltIn__FilterDatabase_20">#REF!</definedName>
    <definedName name="Excel_BuiltIn__FilterDatabase_22" localSheetId="0">#REF!</definedName>
    <definedName name="Excel_BuiltIn__FilterDatabase_22">#REF!</definedName>
    <definedName name="Excel_BuiltIn__FilterDatabase_22_10" localSheetId="0">#REF!</definedName>
    <definedName name="Excel_BuiltIn__FilterDatabase_22_10">#REF!</definedName>
    <definedName name="Excel_BuiltIn__FilterDatabase_22_11" localSheetId="0">#REF!</definedName>
    <definedName name="Excel_BuiltIn__FilterDatabase_22_11">#REF!</definedName>
    <definedName name="Excel_BuiltIn__FilterDatabase_22_11_10" localSheetId="0">#REF!</definedName>
    <definedName name="Excel_BuiltIn__FilterDatabase_22_11_10">#REF!</definedName>
    <definedName name="Excel_BuiltIn__FilterDatabase_22_11_2" localSheetId="0">#REF!</definedName>
    <definedName name="Excel_BuiltIn__FilterDatabase_22_11_2">#REF!</definedName>
    <definedName name="Excel_BuiltIn__FilterDatabase_22_11_4" localSheetId="0">#REF!</definedName>
    <definedName name="Excel_BuiltIn__FilterDatabase_22_11_4">#REF!</definedName>
    <definedName name="Excel_BuiltIn__FilterDatabase_22_11_6" localSheetId="0">#REF!</definedName>
    <definedName name="Excel_BuiltIn__FilterDatabase_22_11_6">#REF!</definedName>
    <definedName name="Excel_BuiltIn__FilterDatabase_22_11_7" localSheetId="0">#REF!</definedName>
    <definedName name="Excel_BuiltIn__FilterDatabase_22_11_7">#REF!</definedName>
    <definedName name="Excel_BuiltIn__FilterDatabase_22_11_8" localSheetId="0">#REF!</definedName>
    <definedName name="Excel_BuiltIn__FilterDatabase_22_11_8">#REF!</definedName>
    <definedName name="Excel_BuiltIn__FilterDatabase_22_11_9" localSheetId="0">#REF!</definedName>
    <definedName name="Excel_BuiltIn__FilterDatabase_22_11_9">#REF!</definedName>
    <definedName name="Excel_BuiltIn__FilterDatabase_22_18" localSheetId="0">#REF!</definedName>
    <definedName name="Excel_BuiltIn__FilterDatabase_22_18">#REF!</definedName>
    <definedName name="Excel_BuiltIn__FilterDatabase_22_18_10" localSheetId="0">#REF!</definedName>
    <definedName name="Excel_BuiltIn__FilterDatabase_22_18_10">#REF!</definedName>
    <definedName name="Excel_BuiltIn__FilterDatabase_22_18_2" localSheetId="0">#REF!</definedName>
    <definedName name="Excel_BuiltIn__FilterDatabase_22_18_2">#REF!</definedName>
    <definedName name="Excel_BuiltIn__FilterDatabase_22_18_4" localSheetId="0">#REF!</definedName>
    <definedName name="Excel_BuiltIn__FilterDatabase_22_18_4">#REF!</definedName>
    <definedName name="Excel_BuiltIn__FilterDatabase_22_18_6" localSheetId="0">#REF!</definedName>
    <definedName name="Excel_BuiltIn__FilterDatabase_22_18_6">#REF!</definedName>
    <definedName name="Excel_BuiltIn__FilterDatabase_22_18_7" localSheetId="0">#REF!</definedName>
    <definedName name="Excel_BuiltIn__FilterDatabase_22_18_7">#REF!</definedName>
    <definedName name="Excel_BuiltIn__FilterDatabase_22_18_8" localSheetId="0">#REF!</definedName>
    <definedName name="Excel_BuiltIn__FilterDatabase_22_18_8">#REF!</definedName>
    <definedName name="Excel_BuiltIn__FilterDatabase_22_18_9" localSheetId="0">#REF!</definedName>
    <definedName name="Excel_BuiltIn__FilterDatabase_22_18_9">#REF!</definedName>
    <definedName name="Excel_BuiltIn__FilterDatabase_22_2" localSheetId="0">#REF!</definedName>
    <definedName name="Excel_BuiltIn__FilterDatabase_22_2">#REF!</definedName>
    <definedName name="Excel_BuiltIn__FilterDatabase_22_4">NA()</definedName>
    <definedName name="Excel_BuiltIn__FilterDatabase_22_6" localSheetId="0">#REF!</definedName>
    <definedName name="Excel_BuiltIn__FilterDatabase_22_6" localSheetId="1">#REF!</definedName>
    <definedName name="Excel_BuiltIn__FilterDatabase_22_6">#REF!</definedName>
    <definedName name="Excel_BuiltIn__FilterDatabase_22_7" localSheetId="0">#REF!</definedName>
    <definedName name="Excel_BuiltIn__FilterDatabase_22_7">#REF!</definedName>
    <definedName name="Excel_BuiltIn__FilterDatabase_22_8" localSheetId="0">#REF!</definedName>
    <definedName name="Excel_BuiltIn__FilterDatabase_22_8">#REF!</definedName>
    <definedName name="Excel_BuiltIn__FilterDatabase_22_9" localSheetId="0">#REF!</definedName>
    <definedName name="Excel_BuiltIn__FilterDatabase_22_9">#REF!</definedName>
    <definedName name="Excel_BuiltIn__FilterDatabase_23" localSheetId="0">#REF!</definedName>
    <definedName name="Excel_BuiltIn__FilterDatabase_23">#REF!</definedName>
    <definedName name="Excel_BuiltIn__FilterDatabase_24" localSheetId="0">#REF!</definedName>
    <definedName name="Excel_BuiltIn__FilterDatabase_24">#REF!</definedName>
    <definedName name="Excel_BuiltIn__FilterDatabase_3">"$#REF!.$A$1:$H$72"</definedName>
    <definedName name="Excel_BuiltIn__FilterDatabase_3_1">NA()</definedName>
    <definedName name="Excel_BuiltIn__FilterDatabase_3_1_1">NA()</definedName>
    <definedName name="Excel_BuiltIn__FilterDatabase_3_2">NA()</definedName>
    <definedName name="Excel_BuiltIn__FilterDatabase_3_4">"$#REF!.$A$1:$G$88"</definedName>
    <definedName name="Excel_BuiltIn__FilterDatabase_35" localSheetId="0">#REF!</definedName>
    <definedName name="Excel_BuiltIn__FilterDatabase_35" localSheetId="1">#REF!</definedName>
    <definedName name="Excel_BuiltIn__FilterDatabase_35">#REF!</definedName>
    <definedName name="Excel_BuiltIn__FilterDatabase_4">"$#REF!.$A$1:$H$72"</definedName>
    <definedName name="Excel_BuiltIn__FilterDatabase_4_1">"$#REF!.$A$1:$G$88"</definedName>
    <definedName name="Excel_BuiltIn__FilterDatabase_4_4">"$#REF!.$A$1:$G$88"</definedName>
    <definedName name="Excel_BuiltIn__FilterDatabase_42" localSheetId="0">#REF!</definedName>
    <definedName name="Excel_BuiltIn__FilterDatabase_42" localSheetId="1">#REF!</definedName>
    <definedName name="Excel_BuiltIn__FilterDatabase_42">#REF!</definedName>
    <definedName name="Excel_BuiltIn__FilterDatabase_49" localSheetId="0">#REF!</definedName>
    <definedName name="Excel_BuiltIn__FilterDatabase_49">#REF!</definedName>
    <definedName name="Excel_BuiltIn__FilterDatabase_5" localSheetId="0">#REF!</definedName>
    <definedName name="Excel_BuiltIn__FilterDatabase_5">#REF!</definedName>
    <definedName name="Excel_BuiltIn__FilterDatabase_5_1" localSheetId="0">#REF!</definedName>
    <definedName name="Excel_BuiltIn__FilterDatabase_5_1">#REF!</definedName>
    <definedName name="Excel_BuiltIn__FilterDatabase_5_10" localSheetId="0">#REF!</definedName>
    <definedName name="Excel_BuiltIn__FilterDatabase_5_10">#REF!</definedName>
    <definedName name="Excel_BuiltIn__FilterDatabase_5_11" localSheetId="0">#REF!</definedName>
    <definedName name="Excel_BuiltIn__FilterDatabase_5_11">#REF!</definedName>
    <definedName name="Excel_BuiltIn__FilterDatabase_5_11_10" localSheetId="0">#REF!</definedName>
    <definedName name="Excel_BuiltIn__FilterDatabase_5_11_10">#REF!</definedName>
    <definedName name="Excel_BuiltIn__FilterDatabase_5_11_2" localSheetId="0">#REF!</definedName>
    <definedName name="Excel_BuiltIn__FilterDatabase_5_11_2">#REF!</definedName>
    <definedName name="Excel_BuiltIn__FilterDatabase_5_11_4" localSheetId="0">#REF!</definedName>
    <definedName name="Excel_BuiltIn__FilterDatabase_5_11_4">#REF!</definedName>
    <definedName name="Excel_BuiltIn__FilterDatabase_5_11_6" localSheetId="0">#REF!</definedName>
    <definedName name="Excel_BuiltIn__FilterDatabase_5_11_6">#REF!</definedName>
    <definedName name="Excel_BuiltIn__FilterDatabase_5_11_7" localSheetId="0">#REF!</definedName>
    <definedName name="Excel_BuiltIn__FilterDatabase_5_11_7">#REF!</definedName>
    <definedName name="Excel_BuiltIn__FilterDatabase_5_11_8" localSheetId="0">#REF!</definedName>
    <definedName name="Excel_BuiltIn__FilterDatabase_5_11_8">#REF!</definedName>
    <definedName name="Excel_BuiltIn__FilterDatabase_5_11_9" localSheetId="0">#REF!</definedName>
    <definedName name="Excel_BuiltIn__FilterDatabase_5_11_9">#REF!</definedName>
    <definedName name="Excel_BuiltIn__FilterDatabase_5_18" localSheetId="0">#REF!</definedName>
    <definedName name="Excel_BuiltIn__FilterDatabase_5_18">#REF!</definedName>
    <definedName name="Excel_BuiltIn__FilterDatabase_5_18_10" localSheetId="0">#REF!</definedName>
    <definedName name="Excel_BuiltIn__FilterDatabase_5_18_10">#REF!</definedName>
    <definedName name="Excel_BuiltIn__FilterDatabase_5_18_2" localSheetId="0">#REF!</definedName>
    <definedName name="Excel_BuiltIn__FilterDatabase_5_18_2">#REF!</definedName>
    <definedName name="Excel_BuiltIn__FilterDatabase_5_18_4" localSheetId="0">#REF!</definedName>
    <definedName name="Excel_BuiltIn__FilterDatabase_5_18_4">#REF!</definedName>
    <definedName name="Excel_BuiltIn__FilterDatabase_5_18_6" localSheetId="0">#REF!</definedName>
    <definedName name="Excel_BuiltIn__FilterDatabase_5_18_6">#REF!</definedName>
    <definedName name="Excel_BuiltIn__FilterDatabase_5_18_7" localSheetId="0">#REF!</definedName>
    <definedName name="Excel_BuiltIn__FilterDatabase_5_18_7">#REF!</definedName>
    <definedName name="Excel_BuiltIn__FilterDatabase_5_18_8" localSheetId="0">#REF!</definedName>
    <definedName name="Excel_BuiltIn__FilterDatabase_5_18_8">#REF!</definedName>
    <definedName name="Excel_BuiltIn__FilterDatabase_5_18_9" localSheetId="0">#REF!</definedName>
    <definedName name="Excel_BuiltIn__FilterDatabase_5_18_9">#REF!</definedName>
    <definedName name="Excel_BuiltIn__FilterDatabase_5_2" localSheetId="0">#REF!</definedName>
    <definedName name="Excel_BuiltIn__FilterDatabase_5_2">#REF!</definedName>
    <definedName name="Excel_BuiltIn__FilterDatabase_5_4">NA()</definedName>
    <definedName name="Excel_BuiltIn__FilterDatabase_5_6" localSheetId="0">#REF!</definedName>
    <definedName name="Excel_BuiltIn__FilterDatabase_5_6" localSheetId="1">#REF!</definedName>
    <definedName name="Excel_BuiltIn__FilterDatabase_5_6">#REF!</definedName>
    <definedName name="Excel_BuiltIn__FilterDatabase_5_7" localSheetId="0">#REF!</definedName>
    <definedName name="Excel_BuiltIn__FilterDatabase_5_7">#REF!</definedName>
    <definedName name="Excel_BuiltIn__FilterDatabase_5_8" localSheetId="0">#REF!</definedName>
    <definedName name="Excel_BuiltIn__FilterDatabase_5_8">#REF!</definedName>
    <definedName name="Excel_BuiltIn__FilterDatabase_5_9" localSheetId="0">#REF!</definedName>
    <definedName name="Excel_BuiltIn__FilterDatabase_5_9">#REF!</definedName>
    <definedName name="Excel_BuiltIn__FilterDatabase_51" localSheetId="0">#REF!</definedName>
    <definedName name="Excel_BuiltIn__FilterDatabase_51">#REF!</definedName>
    <definedName name="Excel_BuiltIn__FilterDatabase_52" localSheetId="0">#REF!</definedName>
    <definedName name="Excel_BuiltIn__FilterDatabase_52">#REF!</definedName>
    <definedName name="Excel_BuiltIn__FilterDatabase_6" localSheetId="0">#REF!</definedName>
    <definedName name="Excel_BuiltIn__FilterDatabase_6">#REF!</definedName>
    <definedName name="Excel_BuiltIn__FilterDatabase_6___0" localSheetId="0">#REF!</definedName>
    <definedName name="Excel_BuiltIn__FilterDatabase_6___0">#REF!</definedName>
    <definedName name="Excel_BuiltIn__FilterDatabase_6___2" localSheetId="0">#REF!</definedName>
    <definedName name="Excel_BuiltIn__FilterDatabase_6___2">#REF!</definedName>
    <definedName name="Excel_BuiltIn__FilterDatabase_6_1">"$#REF!.$A$1:$G$88"</definedName>
    <definedName name="Excel_BuiltIn__FilterDatabase_6_10" localSheetId="0">#REF!</definedName>
    <definedName name="Excel_BuiltIn__FilterDatabase_6_10" localSheetId="1">#REF!</definedName>
    <definedName name="Excel_BuiltIn__FilterDatabase_6_10">#REF!</definedName>
    <definedName name="Excel_BuiltIn__FilterDatabase_6_11" localSheetId="0">#REF!</definedName>
    <definedName name="Excel_BuiltIn__FilterDatabase_6_11">#REF!</definedName>
    <definedName name="Excel_BuiltIn__FilterDatabase_6_11_10" localSheetId="0">#REF!</definedName>
    <definedName name="Excel_BuiltIn__FilterDatabase_6_11_10">#REF!</definedName>
    <definedName name="Excel_BuiltIn__FilterDatabase_6_11_2" localSheetId="0">#REF!</definedName>
    <definedName name="Excel_BuiltIn__FilterDatabase_6_11_2">#REF!</definedName>
    <definedName name="Excel_BuiltIn__FilterDatabase_6_11_4" localSheetId="0">#REF!</definedName>
    <definedName name="Excel_BuiltIn__FilterDatabase_6_11_4">#REF!</definedName>
    <definedName name="Excel_BuiltIn__FilterDatabase_6_11_6" localSheetId="0">#REF!</definedName>
    <definedName name="Excel_BuiltIn__FilterDatabase_6_11_6">#REF!</definedName>
    <definedName name="Excel_BuiltIn__FilterDatabase_6_11_7" localSheetId="0">#REF!</definedName>
    <definedName name="Excel_BuiltIn__FilterDatabase_6_11_7">#REF!</definedName>
    <definedName name="Excel_BuiltIn__FilterDatabase_6_11_8" localSheetId="0">#REF!</definedName>
    <definedName name="Excel_BuiltIn__FilterDatabase_6_11_8">#REF!</definedName>
    <definedName name="Excel_BuiltIn__FilterDatabase_6_11_9" localSheetId="0">#REF!</definedName>
    <definedName name="Excel_BuiltIn__FilterDatabase_6_11_9">#REF!</definedName>
    <definedName name="Excel_BuiltIn__FilterDatabase_6_18" localSheetId="0">#REF!</definedName>
    <definedName name="Excel_BuiltIn__FilterDatabase_6_18">#REF!</definedName>
    <definedName name="Excel_BuiltIn__FilterDatabase_6_18_10" localSheetId="0">#REF!</definedName>
    <definedName name="Excel_BuiltIn__FilterDatabase_6_18_10">#REF!</definedName>
    <definedName name="Excel_BuiltIn__FilterDatabase_6_18_2" localSheetId="0">#REF!</definedName>
    <definedName name="Excel_BuiltIn__FilterDatabase_6_18_2">#REF!</definedName>
    <definedName name="Excel_BuiltIn__FilterDatabase_6_18_4" localSheetId="0">#REF!</definedName>
    <definedName name="Excel_BuiltIn__FilterDatabase_6_18_4">#REF!</definedName>
    <definedName name="Excel_BuiltIn__FilterDatabase_6_18_6" localSheetId="0">#REF!</definedName>
    <definedName name="Excel_BuiltIn__FilterDatabase_6_18_6">#REF!</definedName>
    <definedName name="Excel_BuiltIn__FilterDatabase_6_18_7" localSheetId="0">#REF!</definedName>
    <definedName name="Excel_BuiltIn__FilterDatabase_6_18_7">#REF!</definedName>
    <definedName name="Excel_BuiltIn__FilterDatabase_6_18_8" localSheetId="0">#REF!</definedName>
    <definedName name="Excel_BuiltIn__FilterDatabase_6_18_8">#REF!</definedName>
    <definedName name="Excel_BuiltIn__FilterDatabase_6_18_9" localSheetId="0">#REF!</definedName>
    <definedName name="Excel_BuiltIn__FilterDatabase_6_18_9">#REF!</definedName>
    <definedName name="Excel_BuiltIn__FilterDatabase_6_2" localSheetId="0">#REF!</definedName>
    <definedName name="Excel_BuiltIn__FilterDatabase_6_2">#REF!</definedName>
    <definedName name="Excel_BuiltIn__FilterDatabase_6_4">NA()</definedName>
    <definedName name="Excel_BuiltIn__FilterDatabase_6_6" localSheetId="0">#REF!</definedName>
    <definedName name="Excel_BuiltIn__FilterDatabase_6_6" localSheetId="1">#REF!</definedName>
    <definedName name="Excel_BuiltIn__FilterDatabase_6_6">#REF!</definedName>
    <definedName name="Excel_BuiltIn__FilterDatabase_6_7" localSheetId="0">#REF!</definedName>
    <definedName name="Excel_BuiltIn__FilterDatabase_6_7">#REF!</definedName>
    <definedName name="Excel_BuiltIn__FilterDatabase_6_8" localSheetId="0">#REF!</definedName>
    <definedName name="Excel_BuiltIn__FilterDatabase_6_8">#REF!</definedName>
    <definedName name="Excel_BuiltIn__FilterDatabase_6_9" localSheetId="0">#REF!</definedName>
    <definedName name="Excel_BuiltIn__FilterDatabase_6_9">#REF!</definedName>
    <definedName name="Excel_BuiltIn__FilterDatabase_7" localSheetId="0">#REF!</definedName>
    <definedName name="Excel_BuiltIn__FilterDatabase_7">#REF!</definedName>
    <definedName name="Excel_BuiltIn__FilterDatabase_7_4">"$#REF!.$A$1:$AR$88"</definedName>
    <definedName name="Excel_BuiltIn__FilterDatabase_8" localSheetId="0">#REF!</definedName>
    <definedName name="Excel_BuiltIn__FilterDatabase_8" localSheetId="1">#REF!</definedName>
    <definedName name="Excel_BuiltIn__FilterDatabase_8">#REF!</definedName>
    <definedName name="Excel_BuiltIn__FilterDatabase_8_1">"$#REF!.$A$1:$AR$88"</definedName>
    <definedName name="Excel_BuiltIn__FilterDatabase_8_10" localSheetId="0">#REF!</definedName>
    <definedName name="Excel_BuiltIn__FilterDatabase_8_10" localSheetId="1">#REF!</definedName>
    <definedName name="Excel_BuiltIn__FilterDatabase_8_10">#REF!</definedName>
    <definedName name="Excel_BuiltIn__FilterDatabase_8_11" localSheetId="0">#REF!</definedName>
    <definedName name="Excel_BuiltIn__FilterDatabase_8_11">#REF!</definedName>
    <definedName name="Excel_BuiltIn__FilterDatabase_8_11_10" localSheetId="0">#REF!</definedName>
    <definedName name="Excel_BuiltIn__FilterDatabase_8_11_10">#REF!</definedName>
    <definedName name="Excel_BuiltIn__FilterDatabase_8_11_2" localSheetId="0">#REF!</definedName>
    <definedName name="Excel_BuiltIn__FilterDatabase_8_11_2">#REF!</definedName>
    <definedName name="Excel_BuiltIn__FilterDatabase_8_11_4" localSheetId="0">#REF!</definedName>
    <definedName name="Excel_BuiltIn__FilterDatabase_8_11_4">#REF!</definedName>
    <definedName name="Excel_BuiltIn__FilterDatabase_8_11_6" localSheetId="0">#REF!</definedName>
    <definedName name="Excel_BuiltIn__FilterDatabase_8_11_6">#REF!</definedName>
    <definedName name="Excel_BuiltIn__FilterDatabase_8_11_7" localSheetId="0">#REF!</definedName>
    <definedName name="Excel_BuiltIn__FilterDatabase_8_11_7">#REF!</definedName>
    <definedName name="Excel_BuiltIn__FilterDatabase_8_11_8" localSheetId="0">#REF!</definedName>
    <definedName name="Excel_BuiltIn__FilterDatabase_8_11_8">#REF!</definedName>
    <definedName name="Excel_BuiltIn__FilterDatabase_8_11_9" localSheetId="0">#REF!</definedName>
    <definedName name="Excel_BuiltIn__FilterDatabase_8_11_9">#REF!</definedName>
    <definedName name="Excel_BuiltIn__FilterDatabase_8_18" localSheetId="0">#REF!</definedName>
    <definedName name="Excel_BuiltIn__FilterDatabase_8_18">#REF!</definedName>
    <definedName name="Excel_BuiltIn__FilterDatabase_8_18_10" localSheetId="0">#REF!</definedName>
    <definedName name="Excel_BuiltIn__FilterDatabase_8_18_10">#REF!</definedName>
    <definedName name="Excel_BuiltIn__FilterDatabase_8_18_2" localSheetId="0">#REF!</definedName>
    <definedName name="Excel_BuiltIn__FilterDatabase_8_18_2">#REF!</definedName>
    <definedName name="Excel_BuiltIn__FilterDatabase_8_18_4" localSheetId="0">#REF!</definedName>
    <definedName name="Excel_BuiltIn__FilterDatabase_8_18_4">#REF!</definedName>
    <definedName name="Excel_BuiltIn__FilterDatabase_8_18_6" localSheetId="0">#REF!</definedName>
    <definedName name="Excel_BuiltIn__FilterDatabase_8_18_6">#REF!</definedName>
    <definedName name="Excel_BuiltIn__FilterDatabase_8_18_7" localSheetId="0">#REF!</definedName>
    <definedName name="Excel_BuiltIn__FilterDatabase_8_18_7">#REF!</definedName>
    <definedName name="Excel_BuiltIn__FilterDatabase_8_18_8" localSheetId="0">#REF!</definedName>
    <definedName name="Excel_BuiltIn__FilterDatabase_8_18_8">#REF!</definedName>
    <definedName name="Excel_BuiltIn__FilterDatabase_8_18_9" localSheetId="0">#REF!</definedName>
    <definedName name="Excel_BuiltIn__FilterDatabase_8_18_9">#REF!</definedName>
    <definedName name="Excel_BuiltIn__FilterDatabase_8_2" localSheetId="0">#REF!</definedName>
    <definedName name="Excel_BuiltIn__FilterDatabase_8_2">#REF!</definedName>
    <definedName name="Excel_BuiltIn__FilterDatabase_8_4">NA()</definedName>
    <definedName name="Excel_BuiltIn__FilterDatabase_8_6" localSheetId="0">#REF!</definedName>
    <definedName name="Excel_BuiltIn__FilterDatabase_8_6" localSheetId="1">#REF!</definedName>
    <definedName name="Excel_BuiltIn__FilterDatabase_8_6">#REF!</definedName>
    <definedName name="Excel_BuiltIn__FilterDatabase_8_7" localSheetId="0">#REF!</definedName>
    <definedName name="Excel_BuiltIn__FilterDatabase_8_7">#REF!</definedName>
    <definedName name="Excel_BuiltIn__FilterDatabase_8_8" localSheetId="0">#REF!</definedName>
    <definedName name="Excel_BuiltIn__FilterDatabase_8_8">#REF!</definedName>
    <definedName name="Excel_BuiltIn__FilterDatabase_8_9" localSheetId="0">#REF!</definedName>
    <definedName name="Excel_BuiltIn__FilterDatabase_8_9">#REF!</definedName>
    <definedName name="Excel_BuiltIn__FilterDatabase_9" localSheetId="0">#REF!</definedName>
    <definedName name="Excel_BuiltIn__FilterDatabase_9">#REF!</definedName>
    <definedName name="Excel_BuiltIn__FilterDatabase_9_4">"$#REF!.$A$1:$AR$88"</definedName>
    <definedName name="Excel_BuiltIn_Criteria">"$#REF!.#REF!#REF!"</definedName>
    <definedName name="Excel_BuiltIn_Criteria_3">"$#REF!.#REF!#REF!"</definedName>
    <definedName name="Excel_BuiltIn_Database" localSheetId="0">#REF!</definedName>
    <definedName name="Excel_BuiltIn_Database" localSheetId="1">#REF!</definedName>
    <definedName name="Excel_BuiltIn_Database">#REF!</definedName>
    <definedName name="Excel_BuiltIn_Database_0" localSheetId="0">#REF!</definedName>
    <definedName name="Excel_BuiltIn_Database_0">#REF!</definedName>
    <definedName name="Excel_BuiltIn_Database_0___0" localSheetId="0">#REF!</definedName>
    <definedName name="Excel_BuiltIn_Database_0___0">#REF!</definedName>
    <definedName name="Excel_BuiltIn_Database_1" localSheetId="0">#REF!</definedName>
    <definedName name="Excel_BuiltIn_Database_1">#REF!</definedName>
    <definedName name="Excel_BuiltIn_Database_1_1">NA()</definedName>
    <definedName name="Excel_BuiltIn_Database_1_1_1">NA()</definedName>
    <definedName name="Excel_BuiltIn_Database_1_1_1_1">NA()</definedName>
    <definedName name="Excel_BuiltIn_Database_1_1_1_1_1">NA()</definedName>
    <definedName name="Excel_BuiltIn_Database_1_1_1_1_1_1">NA()</definedName>
    <definedName name="Excel_BuiltIn_Database_1_1_10">NA()</definedName>
    <definedName name="Excel_BuiltIn_Database_1_1_11">NA()</definedName>
    <definedName name="Excel_BuiltIn_Database_1_1_12">NA()</definedName>
    <definedName name="Excel_BuiltIn_Database_1_1_13">NA()</definedName>
    <definedName name="Excel_BuiltIn_Database_1_1_14">NA()</definedName>
    <definedName name="Excel_BuiltIn_Database_1_1_15">NA()</definedName>
    <definedName name="Excel_BuiltIn_Database_1_1_16">NA()</definedName>
    <definedName name="Excel_BuiltIn_Database_1_1_17">NA()</definedName>
    <definedName name="Excel_BuiltIn_Database_1_1_18">NA()</definedName>
    <definedName name="Excel_BuiltIn_Database_1_1_19">NA()</definedName>
    <definedName name="Excel_BuiltIn_Database_1_1_20">NA()</definedName>
    <definedName name="Excel_BuiltIn_Database_1_1_21">NA()</definedName>
    <definedName name="Excel_BuiltIn_Database_1_1_22">NA()</definedName>
    <definedName name="Excel_BuiltIn_Database_1_1_23">NA()</definedName>
    <definedName name="Excel_BuiltIn_Database_1_1_24">NA()</definedName>
    <definedName name="Excel_BuiltIn_Database_1_1_25">NA()</definedName>
    <definedName name="Excel_BuiltIn_Database_1_1_26">NA()</definedName>
    <definedName name="Excel_BuiltIn_Database_1_1_27">NA()</definedName>
    <definedName name="Excel_BuiltIn_Database_1_1_28">NA()</definedName>
    <definedName name="Excel_BuiltIn_Database_1_1_6">NA()</definedName>
    <definedName name="Excel_BuiltIn_Database_1_1_9">NA()</definedName>
    <definedName name="Excel_BuiltIn_Database_1_10">NA()</definedName>
    <definedName name="Excel_BuiltIn_Database_1_11">NA()</definedName>
    <definedName name="Excel_BuiltIn_Database_1_12">NA()</definedName>
    <definedName name="Excel_BuiltIn_Database_1_13">NA()</definedName>
    <definedName name="Excel_BuiltIn_Database_1_14">NA()</definedName>
    <definedName name="Excel_BuiltIn_Database_1_15">NA()</definedName>
    <definedName name="Excel_BuiltIn_Database_1_16">NA()</definedName>
    <definedName name="Excel_BuiltIn_Database_1_17">NA()</definedName>
    <definedName name="Excel_BuiltIn_Database_1_18">NA()</definedName>
    <definedName name="Excel_BuiltIn_Database_1_19">NA()</definedName>
    <definedName name="Excel_BuiltIn_Database_1_20">NA()</definedName>
    <definedName name="Excel_BuiltIn_Database_1_21">NA()</definedName>
    <definedName name="Excel_BuiltIn_Database_1_22">NA()</definedName>
    <definedName name="Excel_BuiltIn_Database_1_23">NA()</definedName>
    <definedName name="Excel_BuiltIn_Database_1_24">NA()</definedName>
    <definedName name="Excel_BuiltIn_Database_1_25">NA()</definedName>
    <definedName name="Excel_BuiltIn_Database_1_26">NA()</definedName>
    <definedName name="Excel_BuiltIn_Database_1_27">NA()</definedName>
    <definedName name="Excel_BuiltIn_Database_1_28">NA()</definedName>
    <definedName name="Excel_BuiltIn_Database_1_3" localSheetId="0">#REF!</definedName>
    <definedName name="Excel_BuiltIn_Database_1_3" localSheetId="1">#REF!</definedName>
    <definedName name="Excel_BuiltIn_Database_1_3">#REF!</definedName>
    <definedName name="Excel_BuiltIn_Database_1_4" localSheetId="0">#REF!</definedName>
    <definedName name="Excel_BuiltIn_Database_1_4">#REF!</definedName>
    <definedName name="Excel_BuiltIn_Database_1_5" localSheetId="0">#REF!</definedName>
    <definedName name="Excel_BuiltIn_Database_1_5">#REF!</definedName>
    <definedName name="Excel_BuiltIn_Database_1_6" localSheetId="0">#REF!</definedName>
    <definedName name="Excel_BuiltIn_Database_1_6">#REF!</definedName>
    <definedName name="Excel_BuiltIn_Database_1_9">NA()</definedName>
    <definedName name="Excel_BuiltIn_Database_10" localSheetId="0">#REF!</definedName>
    <definedName name="Excel_BuiltIn_Database_10" localSheetId="1">#REF!</definedName>
    <definedName name="Excel_BuiltIn_Database_10">#REF!</definedName>
    <definedName name="Excel_BuiltIn_Database_11">"'file:///E:/My%20Files/My%20Office%20Files/Mayora/NR.%20RANCAEKEK/JANUARI%202012/SRT.%2001.%20LAMP%20KELENGKAPAN%20MASTER%20OUTLET_BRANCH%20NR.%20RANCAEKEK%20update%20170112.xls'#$''.$A$3:$E$270"</definedName>
    <definedName name="Excel_BuiltIn_Database_12" localSheetId="0">#REF!</definedName>
    <definedName name="Excel_BuiltIn_Database_12" localSheetId="1">#REF!</definedName>
    <definedName name="Excel_BuiltIn_Database_12">#REF!</definedName>
    <definedName name="Excel_BuiltIn_Database_12_5" localSheetId="0">#REF!</definedName>
    <definedName name="Excel_BuiltIn_Database_12_5">#REF!</definedName>
    <definedName name="Excel_BuiltIn_Database_13">"'file:///E:/My%20Files/My%20Office%20Files/Mayora/NR.%20RANCAEKEK/MARET%202012/LAMP%20KELENGKAPAN%20MASTER%20OUTLET_BRANCH%20NR.%20RANCAEKEK%201.xls'#$''.$A$3:$E$276"</definedName>
    <definedName name="Excel_BuiltIn_Database_14">"'file:///E:/My%20Files/My%20Office%20Files/Mayora/NR.%20RANCAEKEK/MARET%202012/LAMP%20KELENGKAPAN%20MASTER%20OUTLET_BRANCH%20NR.%20RANCAEKEK%201.xls'#$''.$A$3:$E$276"</definedName>
    <definedName name="Excel_BuiltIn_Database_15">"'file:///E:/My%20Files/My%20Office%20Files/Mayora/NR.%20RANCAEKEK/MARET%202012/LAMP%20KELENGKAPAN%20MASTER%20OUTLET_BRANCH%20NR.%20RANCAEKEK%201.xls'#$''.$A$3:$E$276"</definedName>
    <definedName name="Excel_BuiltIn_Database_16">"'file:///E:/My%20Files/My%20Office%20Files/Mayora/NR.%20RANCAEKEK/MARET%202012/LAMP%20KELENGKAPAN%20MASTER%20OUTLET_BRANCH%20NR.%20RANCAEKEK%201.xls'#$''.$A$3:$E$276"</definedName>
    <definedName name="Excel_BuiltIn_Database_17">"'file:///E:/My%20Files/My%20Office%20Files/Mayora/NR.%20RANCAEKEK/MARET%202012/LAMP%20KELENGKAPAN%20MASTER%20OUTLET_BRANCH%20NR.%20RANCAEKEK%201.xls'#$''.$A$3:$E$276"</definedName>
    <definedName name="Excel_BuiltIn_Database_18">"'file:///E:/My%20Files/My%20Office%20Files/Mayora/NR.%20RANCAEKEK/MARET%202012/LAMP%20KELENGKAPAN%20MASTER%20OUTLET_BRANCH%20NR.%20RANCAEKEK%201.xls'#$''.$A$3:$E$276"</definedName>
    <definedName name="Excel_BuiltIn_Database_2">NA()</definedName>
    <definedName name="Excel_BuiltIn_Database_2_1">NA()</definedName>
    <definedName name="Excel_BuiltIn_Database_2_1_1">NA()</definedName>
    <definedName name="Excel_BuiltIn_Database_2_2">NA()</definedName>
    <definedName name="Excel_BuiltIn_Database_3" localSheetId="0">#REF!</definedName>
    <definedName name="Excel_BuiltIn_Database_3" localSheetId="1">#REF!</definedName>
    <definedName name="Excel_BuiltIn_Database_3">#REF!</definedName>
    <definedName name="Excel_BuiltIn_Database_4" localSheetId="0">#REF!</definedName>
    <definedName name="Excel_BuiltIn_Database_4">#REF!</definedName>
    <definedName name="Excel_BuiltIn_Database_4_1" localSheetId="0">#REF!</definedName>
    <definedName name="Excel_BuiltIn_Database_4_1">#REF!</definedName>
    <definedName name="Excel_BuiltIn_Database_5" localSheetId="0">#REF!</definedName>
    <definedName name="Excel_BuiltIn_Database_5">#REF!</definedName>
    <definedName name="Excel_BuiltIn_Database_6">#N/A</definedName>
    <definedName name="Excel_BuiltIn_Database_7">"'file:///E:/My%20Files/My%20Office%20Files/Mayora/NR.%20RANCAEKEK/MARET%202012/LAMP%20KELENGKAPAN%20MASTER%20OUTLET_BRANCH%20NR.%20RANCAEKEK%201.xls'#$''.$A$3:$E$276"</definedName>
    <definedName name="Excel_BuiltIn_Database_8">NA()</definedName>
    <definedName name="Excel_BuiltIn_Database_8_6">#N/A</definedName>
    <definedName name="Excel_BuiltIn_Database_9">"'file:///E:/My%20Files/My%20Office%20Files/Mayora/NR.%20RANCAEKEK/MARET%202012/LAMP%20KELENGKAPAN%20MASTER%20OUTLET_BRANCH%20NR.%20RANCAEKEK%201.xls'#$''.$A$3:$E$276"</definedName>
    <definedName name="excel_builtin_FilterDatabase_15" localSheetId="0">#REF!</definedName>
    <definedName name="excel_builtin_FilterDatabase_15" localSheetId="1">#REF!</definedName>
    <definedName name="excel_builtin_FilterDatabase_15">#REF!</definedName>
    <definedName name="Excel_BuiltIn_filterdatabase_9" localSheetId="0">#REF!</definedName>
    <definedName name="Excel_BuiltIn_filterdatabase_9">#REF!</definedName>
    <definedName name="Excel_BuiltIn_Print_Area" localSheetId="0">#REF!</definedName>
    <definedName name="Excel_BuiltIn_Print_Area" localSheetId="1">#REF!</definedName>
    <definedName name="Excel_BuiltIn_Print_Area">#REF!</definedName>
    <definedName name="Excel_BuiltIn_Print_Area_0" localSheetId="0">#REF!</definedName>
    <definedName name="Excel_BuiltIn_Print_Area_0">#REF!</definedName>
    <definedName name="Excel_BuiltIn_Print_Area_1" localSheetId="0">#REF!</definedName>
    <definedName name="Excel_BuiltIn_Print_Area_1">#REF!</definedName>
    <definedName name="Excel_BuiltIn_Print_Area_1_1" localSheetId="0">#REF!</definedName>
    <definedName name="Excel_BuiltIn_Print_Area_1_1">#REF!</definedName>
    <definedName name="Excel_BuiltIn_Print_Area_1_1_1" localSheetId="0">#REF!</definedName>
    <definedName name="Excel_BuiltIn_Print_Area_1_1_1">#REF!</definedName>
    <definedName name="Excel_BuiltIn_Print_Area_1_1_1_1" localSheetId="0">#REF!</definedName>
    <definedName name="Excel_BuiltIn_Print_Area_1_1_1_1">#REF!</definedName>
    <definedName name="Excel_BuiltIn_Print_Area_1_1_1_1_1" localSheetId="0">#REF!</definedName>
    <definedName name="Excel_BuiltIn_Print_Area_1_1_1_1_1">#REF!</definedName>
    <definedName name="Excel_BuiltIn_Print_Area_1_1_1_1_1_1" localSheetId="0">#REF!</definedName>
    <definedName name="Excel_BuiltIn_Print_Area_1_1_1_1_1_1">#REF!</definedName>
    <definedName name="Excel_BuiltIn_Print_Area_1_1_1_1_1_1_1">NA()</definedName>
    <definedName name="Excel_BuiltIn_Print_Area_1_1_1_1_1_1_1_1">NA()</definedName>
    <definedName name="Excel_BuiltIn_Print_Area_1_1_1_1_1_1_1_1_1" localSheetId="0">#REF!</definedName>
    <definedName name="Excel_BuiltIn_Print_Area_1_1_1_1_1_1_1_1_1" localSheetId="1">#REF!</definedName>
    <definedName name="Excel_BuiltIn_Print_Area_1_1_1_1_1_1_1_1_1">#REF!</definedName>
    <definedName name="Excel_BuiltIn_Print_Area_1_1_1_1_1_1_1_1_1_1" localSheetId="0">#REF!</definedName>
    <definedName name="Excel_BuiltIn_Print_Area_1_1_1_1_1_1_1_1_1_1">#REF!</definedName>
    <definedName name="Excel_BuiltIn_Print_Area_1_1_1_1_1_1_1_1_1_1_1">NA()</definedName>
    <definedName name="Excel_BuiltIn_Print_Area_1_1_1_1_1_1_1_1_1_1_1_1" localSheetId="0">#REF!</definedName>
    <definedName name="Excel_BuiltIn_Print_Area_1_1_1_1_1_1_1_1_1_1_1_1" localSheetId="1">#REF!</definedName>
    <definedName name="Excel_BuiltIn_Print_Area_1_1_1_1_1_1_1_1_1_1_1_1">#REF!</definedName>
    <definedName name="Excel_BuiltIn_Print_Area_1_1_1_1_1_1_1_1_1_1_1_1_1" localSheetId="0">#REF!</definedName>
    <definedName name="Excel_BuiltIn_Print_Area_1_1_1_1_1_1_1_1_1_1_1_1_1">#REF!</definedName>
    <definedName name="Excel_BuiltIn_Print_Area_1_1_1_1_1_1_1_1_1_1_1_1_1_1" localSheetId="0">#REF!</definedName>
    <definedName name="Excel_BuiltIn_Print_Area_1_1_1_1_1_1_1_1_1_1_1_1_1_1">#REF!</definedName>
    <definedName name="Excel_BuiltIn_Print_Area_1_1_1_1_1_1_1_1_1_1_1_1_1_1_1" localSheetId="0">#REF!</definedName>
    <definedName name="Excel_BuiltIn_Print_Area_1_1_1_1_1_1_1_1_1_1_1_1_1_1_1">#REF!</definedName>
    <definedName name="Excel_BuiltIn_Print_Area_1_1_1_1_1_1_1_1_1_1_1_1_1_1_1_1" localSheetId="0">#REF!</definedName>
    <definedName name="Excel_BuiltIn_Print_Area_1_1_1_1_1_1_1_1_1_1_1_1_1_1_1_1">#REF!</definedName>
    <definedName name="Excel_BuiltIn_Print_Area_1_1_1_1_1_1_1_1_1_1_1_1_1_1_1_1_1" localSheetId="0">#REF!</definedName>
    <definedName name="Excel_BuiltIn_Print_Area_1_1_1_1_1_1_1_1_1_1_1_1_1_1_1_1_1">#REF!</definedName>
    <definedName name="Excel_BuiltIn_Print_Area_1_1_1_1_1_1_1_1_1_1_1_1_1_1_1_1_1_1" localSheetId="0">#REF!</definedName>
    <definedName name="Excel_BuiltIn_Print_Area_1_1_1_1_1_1_1_1_1_1_1_1_1_1_1_1_1_1">#REF!</definedName>
    <definedName name="Excel_BuiltIn_Print_Area_1_1_1_1_1_1_6">NA()</definedName>
    <definedName name="Excel_BuiltIn_Print_Area_1_1_1_1_1_10" localSheetId="0">#REF!</definedName>
    <definedName name="Excel_BuiltIn_Print_Area_1_1_1_1_1_10" localSheetId="1">#REF!</definedName>
    <definedName name="Excel_BuiltIn_Print_Area_1_1_1_1_1_10">#REF!</definedName>
    <definedName name="Excel_BuiltIn_Print_Area_1_1_1_1_1_10_1">NA()</definedName>
    <definedName name="Excel_BuiltIn_Print_Area_1_1_1_1_1_11">NA()</definedName>
    <definedName name="Excel_BuiltIn_Print_Area_1_1_1_1_1_11_1">NA()</definedName>
    <definedName name="Excel_BuiltIn_Print_Area_1_1_1_1_1_12">NA()</definedName>
    <definedName name="Excel_BuiltIn_Print_Area_1_1_1_1_1_12_1">NA()</definedName>
    <definedName name="Excel_BuiltIn_Print_Area_1_1_1_1_1_13">NA()</definedName>
    <definedName name="Excel_BuiltIn_Print_Area_1_1_1_1_1_13_1">NA()</definedName>
    <definedName name="Excel_BuiltIn_Print_Area_1_1_1_1_1_14">NA()</definedName>
    <definedName name="Excel_BuiltIn_Print_Area_1_1_1_1_1_14_1">NA()</definedName>
    <definedName name="Excel_BuiltIn_Print_Area_1_1_1_1_1_15">NA()</definedName>
    <definedName name="Excel_BuiltIn_Print_Area_1_1_1_1_1_15_1">NA()</definedName>
    <definedName name="Excel_BuiltIn_Print_Area_1_1_1_1_1_16">NA()</definedName>
    <definedName name="Excel_BuiltIn_Print_Area_1_1_1_1_1_16_1">NA()</definedName>
    <definedName name="Excel_BuiltIn_Print_Area_1_1_1_1_1_17">NA()</definedName>
    <definedName name="Excel_BuiltIn_Print_Area_1_1_1_1_1_17_1">NA()</definedName>
    <definedName name="Excel_BuiltIn_Print_Area_1_1_1_1_1_18">NA()</definedName>
    <definedName name="Excel_BuiltIn_Print_Area_1_1_1_1_1_18_1">NA()</definedName>
    <definedName name="Excel_BuiltIn_Print_Area_1_1_1_1_1_19">NA()</definedName>
    <definedName name="Excel_BuiltIn_Print_Area_1_1_1_1_1_19_1">NA()</definedName>
    <definedName name="Excel_BuiltIn_Print_Area_1_1_1_1_1_20">NA()</definedName>
    <definedName name="Excel_BuiltIn_Print_Area_1_1_1_1_1_20_1">NA()</definedName>
    <definedName name="Excel_BuiltIn_Print_Area_1_1_1_1_1_21">NA()</definedName>
    <definedName name="Excel_BuiltIn_Print_Area_1_1_1_1_1_21_1">NA()</definedName>
    <definedName name="Excel_BuiltIn_Print_Area_1_1_1_1_1_22">NA()</definedName>
    <definedName name="Excel_BuiltIn_Print_Area_1_1_1_1_1_22_1">NA()</definedName>
    <definedName name="Excel_BuiltIn_Print_Area_1_1_1_1_1_23">NA()</definedName>
    <definedName name="Excel_BuiltIn_Print_Area_1_1_1_1_1_23_1">NA()</definedName>
    <definedName name="Excel_BuiltIn_Print_Area_1_1_1_1_1_24">NA()</definedName>
    <definedName name="Excel_BuiltIn_Print_Area_1_1_1_1_1_24_1">NA()</definedName>
    <definedName name="Excel_BuiltIn_Print_Area_1_1_1_1_1_25">NA()</definedName>
    <definedName name="Excel_BuiltIn_Print_Area_1_1_1_1_1_25_1">NA()</definedName>
    <definedName name="Excel_BuiltIn_Print_Area_1_1_1_1_1_26">NA()</definedName>
    <definedName name="Excel_BuiltIn_Print_Area_1_1_1_1_1_26_1">NA()</definedName>
    <definedName name="Excel_BuiltIn_Print_Area_1_1_1_1_1_27">NA()</definedName>
    <definedName name="Excel_BuiltIn_Print_Area_1_1_1_1_1_27_1">NA()</definedName>
    <definedName name="Excel_BuiltIn_Print_Area_1_1_1_1_1_28">NA()</definedName>
    <definedName name="Excel_BuiltIn_Print_Area_1_1_1_1_1_28_1">NA()</definedName>
    <definedName name="Excel_BuiltIn_Print_Area_1_1_1_1_1_9">NA()</definedName>
    <definedName name="Excel_BuiltIn_Print_Area_1_1_1_1_1_9_1">NA()</definedName>
    <definedName name="Excel_BuiltIn_Print_Area_1_1_1_1_10" localSheetId="0">#REF!</definedName>
    <definedName name="Excel_BuiltIn_Print_Area_1_1_1_1_10" localSheetId="1">#REF!</definedName>
    <definedName name="Excel_BuiltIn_Print_Area_1_1_1_1_10">#REF!</definedName>
    <definedName name="Excel_BuiltIn_Print_Area_1_1_1_1_11">NA()</definedName>
    <definedName name="Excel_BuiltIn_Print_Area_1_1_1_1_12">NA()</definedName>
    <definedName name="Excel_BuiltIn_Print_Area_1_1_1_1_13">NA()</definedName>
    <definedName name="Excel_BuiltIn_Print_Area_1_1_1_1_14">NA()</definedName>
    <definedName name="Excel_BuiltIn_Print_Area_1_1_1_1_15">NA()</definedName>
    <definedName name="Excel_BuiltIn_Print_Area_1_1_1_1_16">NA()</definedName>
    <definedName name="Excel_BuiltIn_Print_Area_1_1_1_1_17">NA()</definedName>
    <definedName name="Excel_BuiltIn_Print_Area_1_1_1_1_18">NA()</definedName>
    <definedName name="Excel_BuiltIn_Print_Area_1_1_1_1_19">NA()</definedName>
    <definedName name="Excel_BuiltIn_Print_Area_1_1_1_1_2">NA()</definedName>
    <definedName name="Excel_BuiltIn_Print_Area_1_1_1_1_20">NA()</definedName>
    <definedName name="Excel_BuiltIn_Print_Area_1_1_1_1_21">NA()</definedName>
    <definedName name="Excel_BuiltIn_Print_Area_1_1_1_1_22">NA()</definedName>
    <definedName name="Excel_BuiltIn_Print_Area_1_1_1_1_23">NA()</definedName>
    <definedName name="Excel_BuiltIn_Print_Area_1_1_1_1_24">NA()</definedName>
    <definedName name="Excel_BuiltIn_Print_Area_1_1_1_1_25">NA()</definedName>
    <definedName name="Excel_BuiltIn_Print_Area_1_1_1_1_26">NA()</definedName>
    <definedName name="Excel_BuiltIn_Print_Area_1_1_1_1_27">NA()</definedName>
    <definedName name="Excel_BuiltIn_Print_Area_1_1_1_1_28">NA()</definedName>
    <definedName name="Excel_BuiltIn_Print_Area_1_1_1_1_3" localSheetId="0">#REF!</definedName>
    <definedName name="Excel_BuiltIn_Print_Area_1_1_1_1_3" localSheetId="1">#REF!</definedName>
    <definedName name="Excel_BuiltIn_Print_Area_1_1_1_1_3">#REF!</definedName>
    <definedName name="Excel_BuiltIn_Print_Area_1_1_1_1_4" localSheetId="0">#REF!</definedName>
    <definedName name="Excel_BuiltIn_Print_Area_1_1_1_1_4">#REF!</definedName>
    <definedName name="Excel_BuiltIn_Print_Area_1_1_1_1_5" localSheetId="0">#REF!</definedName>
    <definedName name="Excel_BuiltIn_Print_Area_1_1_1_1_5">#REF!</definedName>
    <definedName name="Excel_BuiltIn_Print_Area_1_1_1_1_6" localSheetId="0">#REF!</definedName>
    <definedName name="Excel_BuiltIn_Print_Area_1_1_1_1_6">#REF!</definedName>
    <definedName name="Excel_BuiltIn_Print_Area_1_1_1_1_7">NA()</definedName>
    <definedName name="Excel_BuiltIn_Print_Area_1_1_1_1_8">NA()</definedName>
    <definedName name="Excel_BuiltIn_Print_Area_1_1_1_1_8_6">#N/A</definedName>
    <definedName name="Excel_BuiltIn_Print_Area_1_1_1_1_9">NA()</definedName>
    <definedName name="Excel_BuiltIn_Print_Area_1_1_1_10" localSheetId="0">#REF!</definedName>
    <definedName name="Excel_BuiltIn_Print_Area_1_1_1_10" localSheetId="1">#REF!</definedName>
    <definedName name="Excel_BuiltIn_Print_Area_1_1_1_10">#REF!</definedName>
    <definedName name="Excel_BuiltIn_Print_Area_1_1_1_12">"'file:///E:/My%20Files/My%20Office%20Files/Mayora/NR.%20RANCAEKEK/MARET%202012/LAMP%20KELENGKAPAN%20MASTER%20OUTLET_BRANCH%20NR.%20RANCAEKEK%201.xls'#$''.$A$2:$AG$5"</definedName>
    <definedName name="Excel_BuiltIn_Print_Area_1_1_1_13">"'file:///E:/My%20Files/My%20Office%20Files/Mayora/NR.%20RANCAEKEK/MARET%202012/LAMP%20KELENGKAPAN%20MASTER%20OUTLET_BRANCH%20NR.%20RANCAEKEK%201.xls'#$''.$A$2:$AG$5"</definedName>
    <definedName name="Excel_BuiltIn_Print_Area_1_1_1_14">"'file:///E:/My%20Files/My%20Office%20Files/Mayora/NR.%20RANCAEKEK/MARET%202012/LAMP%20KELENGKAPAN%20MASTER%20OUTLET_BRANCH%20NR.%20RANCAEKEK%201.xls'#$''.$A$2:$AG$5"</definedName>
    <definedName name="Excel_BuiltIn_Print_Area_1_1_1_15">"'file:///E:/My%20Files/My%20Office%20Files/Mayora/NR.%20RANCAEKEK/MARET%202012/LAMP%20KELENGKAPAN%20MASTER%20OUTLET_BRANCH%20NR.%20RANCAEKEK%201.xls'#$''.$A$2:$AG$5"</definedName>
    <definedName name="Excel_BuiltIn_Print_Area_1_1_1_16">"'file:///E:/My%20Files/My%20Office%20Files/Mayora/NR.%20RANCAEKEK/MARET%202012/LAMP%20KELENGKAPAN%20MASTER%20OUTLET_BRANCH%20NR.%20RANCAEKEK%201.xls'#$''.$A$2:$AG$5"</definedName>
    <definedName name="Excel_BuiltIn_Print_Area_1_1_1_17">"'file:///E:/My%20Files/My%20Office%20Files/Mayora/NR.%20RANCAEKEK/MARET%202012/LAMP%20KELENGKAPAN%20MASTER%20OUTLET_BRANCH%20NR.%20RANCAEKEK%201.xls'#$''.$A$2:$AG$5"</definedName>
    <definedName name="Excel_BuiltIn_Print_Area_1_1_1_18">"'file:///E:/My%20Files/My%20Office%20Files/Mayora/NR.%20RANCAEKEK/MARET%202012/LAMP%20KELENGKAPAN%20MASTER%20OUTLET_BRANCH%20NR.%20RANCAEKEK%201.xls'#$''.$A$2:$AG$5"</definedName>
    <definedName name="Excel_BuiltIn_Print_Area_1_1_1_2">NA()</definedName>
    <definedName name="Excel_BuiltIn_Print_Area_1_1_1_3" localSheetId="0">#REF!</definedName>
    <definedName name="Excel_BuiltIn_Print_Area_1_1_1_3" localSheetId="1">#REF!</definedName>
    <definedName name="Excel_BuiltIn_Print_Area_1_1_1_3">#REF!</definedName>
    <definedName name="Excel_BuiltIn_Print_Area_1_1_1_4" localSheetId="0">#REF!</definedName>
    <definedName name="Excel_BuiltIn_Print_Area_1_1_1_4">#REF!</definedName>
    <definedName name="Excel_BuiltIn_Print_Area_1_1_1_4_10" localSheetId="0">#REF!</definedName>
    <definedName name="Excel_BuiltIn_Print_Area_1_1_1_4_10" localSheetId="1">#REF!</definedName>
    <definedName name="Excel_BuiltIn_Print_Area_1_1_1_4_10">#REF!</definedName>
    <definedName name="Excel_BuiltIn_Print_Area_1_1_1_5" localSheetId="0">#REF!</definedName>
    <definedName name="Excel_BuiltIn_Print_Area_1_1_1_5" localSheetId="1">#REF!</definedName>
    <definedName name="Excel_BuiltIn_Print_Area_1_1_1_5">#REF!</definedName>
    <definedName name="Excel_BuiltIn_Print_Area_1_1_1_6" localSheetId="0">#REF!</definedName>
    <definedName name="Excel_BuiltIn_Print_Area_1_1_1_6" localSheetId="1">#REF!</definedName>
    <definedName name="Excel_BuiltIn_Print_Area_1_1_1_6">#REF!</definedName>
    <definedName name="Excel_BuiltIn_Print_Area_1_1_1_7">"'file:///E:/My%20Files/My%20Office%20Files/Mayora/NR.%20RANCAEKEK/MARET%202012/LAMP%20KELENGKAPAN%20MASTER%20OUTLET_BRANCH%20NR.%20RANCAEKEK%201.xls'#$''.$A$2:$AG$5"</definedName>
    <definedName name="Excel_BuiltIn_Print_Area_1_1_1_8">NA()</definedName>
    <definedName name="Excel_BuiltIn_Print_Area_1_1_1_8_6">#N/A</definedName>
    <definedName name="Excel_BuiltIn_Print_Area_1_1_1_9">"'file:///E:/My%20Files/My%20Office%20Files/Mayora/NR.%20RANCAEKEK/MARET%202012/LAMP%20KELENGKAPAN%20MASTER%20OUTLET_BRANCH%20NR.%20RANCAEKEK%201.xls'#$''.$A$2:$AG$5"</definedName>
    <definedName name="Excel_BuiltIn_Print_Area_1_1_10" localSheetId="0">#REF!</definedName>
    <definedName name="Excel_BuiltIn_Print_Area_1_1_10" localSheetId="1">#REF!</definedName>
    <definedName name="Excel_BuiltIn_Print_Area_1_1_10">#REF!</definedName>
    <definedName name="Excel_BuiltIn_Print_Area_1_1_12">NA()</definedName>
    <definedName name="Excel_BuiltIn_Print_Area_1_1_13">NA()</definedName>
    <definedName name="Excel_BuiltIn_Print_Area_1_1_2">NA()</definedName>
    <definedName name="Excel_BuiltIn_Print_Area_1_1_2_1">NA()</definedName>
    <definedName name="Excel_BuiltIn_Print_Area_1_1_3" localSheetId="0">#REF!</definedName>
    <definedName name="Excel_BuiltIn_Print_Area_1_1_3" localSheetId="1">#REF!</definedName>
    <definedName name="Excel_BuiltIn_Print_Area_1_1_3">#REF!</definedName>
    <definedName name="Excel_BuiltIn_Print_Area_1_1_34">NA()</definedName>
    <definedName name="Excel_BuiltIn_Print_Area_1_1_4">"$#REF!.$A$1:$U$72"</definedName>
    <definedName name="Excel_BuiltIn_Print_Area_1_1_5" localSheetId="0">#REF!</definedName>
    <definedName name="Excel_BuiltIn_Print_Area_1_1_5" localSheetId="1">#REF!</definedName>
    <definedName name="Excel_BuiltIn_Print_Area_1_1_5">#REF!</definedName>
    <definedName name="Excel_BuiltIn_Print_Area_1_1_6">#N/A</definedName>
    <definedName name="Excel_BuiltIn_Print_Area_1_1_7">NA()</definedName>
    <definedName name="Excel_BuiltIn_Print_Area_1_1_8">NA()</definedName>
    <definedName name="Excel_BuiltIn_Print_Area_1_1_8_6">#N/A</definedName>
    <definedName name="Excel_BuiltIn_Print_Area_1_1_9">NA()</definedName>
    <definedName name="Excel_BuiltIn_Print_Area_1_10" localSheetId="0">#REF!</definedName>
    <definedName name="Excel_BuiltIn_Print_Area_1_10" localSheetId="1">#REF!</definedName>
    <definedName name="Excel_BuiltIn_Print_Area_1_10">#REF!</definedName>
    <definedName name="Excel_BuiltIn_Print_Area_1_2" localSheetId="0">#REF!,#REF!</definedName>
    <definedName name="Excel_BuiltIn_Print_Area_1_2" localSheetId="1">#REF!,#REF!</definedName>
    <definedName name="Excel_BuiltIn_Print_Area_1_2">#REF!,#REF!</definedName>
    <definedName name="Excel_BuiltIn_Print_Area_1_2_1">NA()</definedName>
    <definedName name="Excel_BuiltIn_Print_Area_1_2_1_1">NA()</definedName>
    <definedName name="Excel_BuiltIn_Print_Area_1_2_1_1_1">NA()</definedName>
    <definedName name="Excel_BuiltIn_Print_Area_1_2_10" localSheetId="0">#REF!,#REF!</definedName>
    <definedName name="Excel_BuiltIn_Print_Area_1_2_10" localSheetId="1">#REF!,#REF!</definedName>
    <definedName name="Excel_BuiltIn_Print_Area_1_2_10">#REF!,#REF!</definedName>
    <definedName name="Excel_BuiltIn_Print_Area_1_2_4" localSheetId="0">#REF!,#REF!</definedName>
    <definedName name="Excel_BuiltIn_Print_Area_1_2_4" localSheetId="1">#REF!,#REF!</definedName>
    <definedName name="Excel_BuiltIn_Print_Area_1_2_4">#REF!,#REF!</definedName>
    <definedName name="Excel_BuiltIn_Print_Area_1_2_4_10" localSheetId="0">#REF!,#REF!</definedName>
    <definedName name="Excel_BuiltIn_Print_Area_1_2_4_10" localSheetId="1">#REF!,#REF!</definedName>
    <definedName name="Excel_BuiltIn_Print_Area_1_2_4_10">#REF!,#REF!</definedName>
    <definedName name="Excel_BuiltIn_Print_Area_1_3" localSheetId="0">#REF!</definedName>
    <definedName name="Excel_BuiltIn_Print_Area_1_3" localSheetId="1">#REF!</definedName>
    <definedName name="Excel_BuiltIn_Print_Area_1_3">#REF!</definedName>
    <definedName name="Excel_BuiltIn_Print_Area_1_4" localSheetId="0">#REF!</definedName>
    <definedName name="Excel_BuiltIn_Print_Area_1_4" localSheetId="1">#REF!</definedName>
    <definedName name="Excel_BuiltIn_Print_Area_1_4">#REF!</definedName>
    <definedName name="Excel_BuiltIn_Print_Area_1_4_1" localSheetId="0">#REF!</definedName>
    <definedName name="Excel_BuiltIn_Print_Area_1_4_1" localSheetId="1">#REF!</definedName>
    <definedName name="Excel_BuiltIn_Print_Area_1_4_1">#REF!</definedName>
    <definedName name="Excel_BuiltIn_Print_Area_1_5" localSheetId="0">#REF!</definedName>
    <definedName name="Excel_BuiltIn_Print_Area_1_5" localSheetId="1">#REF!</definedName>
    <definedName name="Excel_BuiltIn_Print_Area_1_5">#REF!</definedName>
    <definedName name="Excel_BuiltIn_Print_Area_1_5_1" localSheetId="0">#REF!</definedName>
    <definedName name="Excel_BuiltIn_Print_Area_1_5_1" localSheetId="1">#REF!</definedName>
    <definedName name="Excel_BuiltIn_Print_Area_1_5_1">#REF!</definedName>
    <definedName name="Excel_BuiltIn_Print_Area_1_6" localSheetId="0">#REF!</definedName>
    <definedName name="Excel_BuiltIn_Print_Area_1_6" localSheetId="1">#REF!</definedName>
    <definedName name="Excel_BuiltIn_Print_Area_1_6">#REF!</definedName>
    <definedName name="Excel_BuiltIn_Print_Area_1_7" localSheetId="0">#REF!</definedName>
    <definedName name="Excel_BuiltIn_Print_Area_1_7" localSheetId="1">#REF!</definedName>
    <definedName name="Excel_BuiltIn_Print_Area_1_7">#REF!</definedName>
    <definedName name="Excel_BuiltIn_Print_Area_1_8">NA()</definedName>
    <definedName name="Excel_BuiltIn_Print_Area_1_8_6">#N/A</definedName>
    <definedName name="Excel_BuiltIn_Print_Area_10" localSheetId="0">#REF!</definedName>
    <definedName name="Excel_BuiltIn_Print_Area_10" localSheetId="1">#REF!</definedName>
    <definedName name="Excel_BuiltIn_Print_Area_10">#REF!</definedName>
    <definedName name="Excel_BuiltIn_Print_Area_10_1" localSheetId="0">#REF!</definedName>
    <definedName name="Excel_BuiltIn_Print_Area_10_1" localSheetId="1">#REF!</definedName>
    <definedName name="Excel_BuiltIn_Print_Area_10_1">#REF!</definedName>
    <definedName name="Excel_BuiltIn_Print_Area_10_1_1" localSheetId="0">#REF!</definedName>
    <definedName name="Excel_BuiltIn_Print_Area_10_1_1" localSheetId="1">#REF!</definedName>
    <definedName name="Excel_BuiltIn_Print_Area_10_1_1">#REF!</definedName>
    <definedName name="Excel_BuiltIn_Print_Area_10_1_1_1_1" localSheetId="0">#REF!</definedName>
    <definedName name="Excel_BuiltIn_Print_Area_10_1_1_1_1">#REF!</definedName>
    <definedName name="Excel_BuiltIn_Print_Area_10_1_10" localSheetId="0">#REF!</definedName>
    <definedName name="Excel_BuiltIn_Print_Area_10_1_10" localSheetId="1">#REF!</definedName>
    <definedName name="Excel_BuiltIn_Print_Area_10_1_10">#REF!</definedName>
    <definedName name="Excel_BuiltIn_Print_Area_10_10" localSheetId="0">#REF!</definedName>
    <definedName name="Excel_BuiltIn_Print_Area_10_10" localSheetId="1">#REF!</definedName>
    <definedName name="Excel_BuiltIn_Print_Area_10_10">#REF!</definedName>
    <definedName name="Excel_BuiltIn_Print_Area_10_12" localSheetId="0">#REF!</definedName>
    <definedName name="Excel_BuiltIn_Print_Area_10_12">#REF!</definedName>
    <definedName name="Excel_BuiltIn_Print_Area_10_12_5" localSheetId="0">#REF!</definedName>
    <definedName name="Excel_BuiltIn_Print_Area_10_12_5" localSheetId="1">#REF!</definedName>
    <definedName name="Excel_BuiltIn_Print_Area_10_12_5">#REF!</definedName>
    <definedName name="Excel_BuiltIn_Print_Area_10_2">NA()</definedName>
    <definedName name="Excel_BuiltIn_Print_Area_10_2_1">NA()</definedName>
    <definedName name="Excel_BuiltIn_Print_Area_10_3" localSheetId="0">#REF!</definedName>
    <definedName name="Excel_BuiltIn_Print_Area_10_3" localSheetId="1">#REF!</definedName>
    <definedName name="Excel_BuiltIn_Print_Area_10_3">#REF!</definedName>
    <definedName name="Excel_BuiltIn_Print_Area_10_3_10" localSheetId="0">#REF!</definedName>
    <definedName name="Excel_BuiltIn_Print_Area_10_3_10" localSheetId="1">#REF!</definedName>
    <definedName name="Excel_BuiltIn_Print_Area_10_3_10">#REF!</definedName>
    <definedName name="Excel_BuiltIn_Print_Area_10_3_4" localSheetId="0">#REF!</definedName>
    <definedName name="Excel_BuiltIn_Print_Area_10_3_4" localSheetId="1">#REF!</definedName>
    <definedName name="Excel_BuiltIn_Print_Area_10_3_4">#REF!</definedName>
    <definedName name="Excel_BuiltIn_Print_Area_10_3_4_10" localSheetId="0">#REF!</definedName>
    <definedName name="Excel_BuiltIn_Print_Area_10_3_4_10" localSheetId="1">#REF!</definedName>
    <definedName name="Excel_BuiltIn_Print_Area_10_3_4_10">#REF!</definedName>
    <definedName name="Excel_BuiltIn_Print_Area_10_4" localSheetId="0">#REF!</definedName>
    <definedName name="Excel_BuiltIn_Print_Area_10_4" localSheetId="1">#REF!</definedName>
    <definedName name="Excel_BuiltIn_Print_Area_10_4">#REF!</definedName>
    <definedName name="Excel_BuiltIn_Print_Area_10_4_10" localSheetId="0">#REF!</definedName>
    <definedName name="Excel_BuiltIn_Print_Area_10_4_10" localSheetId="1">#REF!</definedName>
    <definedName name="Excel_BuiltIn_Print_Area_10_4_10">#REF!</definedName>
    <definedName name="Excel_BuiltIn_Print_Area_10_5" localSheetId="0">#REF!</definedName>
    <definedName name="Excel_BuiltIn_Print_Area_10_5" localSheetId="1">#REF!</definedName>
    <definedName name="Excel_BuiltIn_Print_Area_10_5">#REF!</definedName>
    <definedName name="Excel_BuiltIn_Print_Area_10_5_10" localSheetId="0">#REF!</definedName>
    <definedName name="Excel_BuiltIn_Print_Area_10_5_10" localSheetId="1">#REF!</definedName>
    <definedName name="Excel_BuiltIn_Print_Area_10_5_10">#REF!</definedName>
    <definedName name="Excel_BuiltIn_Print_Area_10_5_4" localSheetId="0">#REF!</definedName>
    <definedName name="Excel_BuiltIn_Print_Area_10_5_4" localSheetId="1">#REF!</definedName>
    <definedName name="Excel_BuiltIn_Print_Area_10_5_4">#REF!</definedName>
    <definedName name="Excel_BuiltIn_Print_Area_10_5_4_10" localSheetId="0">#REF!</definedName>
    <definedName name="Excel_BuiltIn_Print_Area_10_5_4_10" localSheetId="1">#REF!</definedName>
    <definedName name="Excel_BuiltIn_Print_Area_10_5_4_10">#REF!</definedName>
    <definedName name="Excel_BuiltIn_Print_Area_10_6">#N/A</definedName>
    <definedName name="Excel_BuiltIn_Print_Area_11" localSheetId="0">#REF!</definedName>
    <definedName name="Excel_BuiltIn_Print_Area_11" localSheetId="1">#REF!</definedName>
    <definedName name="Excel_BuiltIn_Print_Area_11">#REF!</definedName>
    <definedName name="Excel_BuiltIn_Print_Area_11_1" localSheetId="0">#REF!</definedName>
    <definedName name="Excel_BuiltIn_Print_Area_11_1" localSheetId="1">#REF!</definedName>
    <definedName name="Excel_BuiltIn_Print_Area_11_1">#REF!</definedName>
    <definedName name="Excel_BuiltIn_Print_Area_11_1_1" localSheetId="0">#REF!</definedName>
    <definedName name="Excel_BuiltIn_Print_Area_11_1_1" localSheetId="1">#REF!</definedName>
    <definedName name="Excel_BuiltIn_Print_Area_11_1_1">#REF!</definedName>
    <definedName name="Excel_BuiltIn_Print_Area_11_1_1_1" localSheetId="0">#REF!</definedName>
    <definedName name="Excel_BuiltIn_Print_Area_11_1_1_1">#REF!</definedName>
    <definedName name="Excel_BuiltIn_Print_Area_11_1_1_10" localSheetId="0">#REF!</definedName>
    <definedName name="Excel_BuiltIn_Print_Area_11_1_1_10" localSheetId="1">#REF!</definedName>
    <definedName name="Excel_BuiltIn_Print_Area_11_1_1_10">#REF!</definedName>
    <definedName name="Excel_BuiltIn_Print_Area_11_1_10" localSheetId="0">#REF!</definedName>
    <definedName name="Excel_BuiltIn_Print_Area_11_1_10" localSheetId="1">#REF!</definedName>
    <definedName name="Excel_BuiltIn_Print_Area_11_1_10">#REF!</definedName>
    <definedName name="Excel_BuiltIn_Print_Area_11_10" localSheetId="0">#REF!</definedName>
    <definedName name="Excel_BuiltIn_Print_Area_11_10" localSheetId="1">#REF!</definedName>
    <definedName name="Excel_BuiltIn_Print_Area_11_10">#REF!</definedName>
    <definedName name="Excel_BuiltIn_Print_Area_12" localSheetId="0">#REF!</definedName>
    <definedName name="Excel_BuiltIn_Print_Area_12" localSheetId="1">#REF!</definedName>
    <definedName name="Excel_BuiltIn_Print_Area_12">#REF!</definedName>
    <definedName name="Excel_BuiltIn_Print_Area_12_1" localSheetId="0">#REF!</definedName>
    <definedName name="Excel_BuiltIn_Print_Area_12_1" localSheetId="1">#REF!</definedName>
    <definedName name="Excel_BuiltIn_Print_Area_12_1">#REF!</definedName>
    <definedName name="Excel_BuiltIn_Print_Area_12_10" localSheetId="0">#REF!</definedName>
    <definedName name="Excel_BuiltIn_Print_Area_12_10" localSheetId="1">#REF!</definedName>
    <definedName name="Excel_BuiltIn_Print_Area_12_10">#REF!</definedName>
    <definedName name="Excel_BuiltIn_Print_Area_12_2" localSheetId="0">#REF!</definedName>
    <definedName name="Excel_BuiltIn_Print_Area_12_2" localSheetId="1">#REF!</definedName>
    <definedName name="Excel_BuiltIn_Print_Area_12_2">#REF!</definedName>
    <definedName name="Excel_BuiltIn_Print_Area_12_2_3" localSheetId="0">#REF!</definedName>
    <definedName name="Excel_BuiltIn_Print_Area_12_2_3" localSheetId="1">#REF!</definedName>
    <definedName name="Excel_BuiltIn_Print_Area_12_2_3">#REF!</definedName>
    <definedName name="Excel_BuiltIn_Print_Area_12_2_3_1" localSheetId="0">#REF!</definedName>
    <definedName name="Excel_BuiltIn_Print_Area_12_2_3_1" localSheetId="1">#REF!</definedName>
    <definedName name="Excel_BuiltIn_Print_Area_12_2_3_1">#REF!</definedName>
    <definedName name="Excel_BuiltIn_Print_Area_12_2_3_1_1" localSheetId="0">#REF!</definedName>
    <definedName name="Excel_BuiltIn_Print_Area_12_2_3_1_1">#REF!</definedName>
    <definedName name="Excel_BuiltIn_Print_Area_12_2_4" localSheetId="0">#REF!</definedName>
    <definedName name="Excel_BuiltIn_Print_Area_12_2_4">#REF!</definedName>
    <definedName name="Excel_BuiltIn_Print_Area_12_2_5" localSheetId="0">#REF!</definedName>
    <definedName name="Excel_BuiltIn_Print_Area_12_2_5">#REF!</definedName>
    <definedName name="Excel_BuiltIn_Print_Area_12_2_6" localSheetId="0">#REF!</definedName>
    <definedName name="Excel_BuiltIn_Print_Area_12_2_6">#REF!</definedName>
    <definedName name="Excel_BuiltIn_Print_Area_12_2_7" localSheetId="0">#REF!</definedName>
    <definedName name="Excel_BuiltIn_Print_Area_12_2_7">#REF!</definedName>
    <definedName name="Excel_BuiltIn_Print_Area_12_2_8" localSheetId="0">#REF!</definedName>
    <definedName name="Excel_BuiltIn_Print_Area_12_2_8">#REF!</definedName>
    <definedName name="Excel_BuiltIn_Print_Area_12_3" localSheetId="0">#REF!</definedName>
    <definedName name="Excel_BuiltIn_Print_Area_12_3">#REF!</definedName>
    <definedName name="Excel_BuiltIn_Print_Area_12_5" localSheetId="0">#REF!</definedName>
    <definedName name="Excel_BuiltIn_Print_Area_12_5">#REF!</definedName>
    <definedName name="Excel_BuiltIn_Print_Area_13" localSheetId="0">#REF!</definedName>
    <definedName name="Excel_BuiltIn_Print_Area_13">#REF!</definedName>
    <definedName name="Excel_BuiltIn_Print_Area_13_1" localSheetId="0">#REF!</definedName>
    <definedName name="Excel_BuiltIn_Print_Area_13_1">#REF!</definedName>
    <definedName name="Excel_BuiltIn_Print_Area_13_1_1" localSheetId="0">#REF!</definedName>
    <definedName name="Excel_BuiltIn_Print_Area_13_1_1">#REF!</definedName>
    <definedName name="Excel_BuiltIn_Print_Area_13_10" localSheetId="0">#REF!</definedName>
    <definedName name="Excel_BuiltIn_Print_Area_13_10" localSheetId="1">#REF!</definedName>
    <definedName name="Excel_BuiltIn_Print_Area_13_10">#REF!</definedName>
    <definedName name="Excel_BuiltIn_Print_Area_13_3" localSheetId="0">#REF!</definedName>
    <definedName name="Excel_BuiltIn_Print_Area_13_3" localSheetId="1">#REF!</definedName>
    <definedName name="Excel_BuiltIn_Print_Area_13_3">#REF!</definedName>
    <definedName name="Excel_BuiltIn_Print_Area_13_3_10" localSheetId="0">#REF!</definedName>
    <definedName name="Excel_BuiltIn_Print_Area_13_3_10" localSheetId="1">#REF!</definedName>
    <definedName name="Excel_BuiltIn_Print_Area_13_3_10">#REF!</definedName>
    <definedName name="Excel_BuiltIn_Print_Area_13_3_4" localSheetId="0">#REF!</definedName>
    <definedName name="Excel_BuiltIn_Print_Area_13_3_4" localSheetId="1">#REF!</definedName>
    <definedName name="Excel_BuiltIn_Print_Area_13_3_4">#REF!</definedName>
    <definedName name="Excel_BuiltIn_Print_Area_13_3_4_10" localSheetId="0">#REF!</definedName>
    <definedName name="Excel_BuiltIn_Print_Area_13_3_4_10" localSheetId="1">#REF!</definedName>
    <definedName name="Excel_BuiltIn_Print_Area_13_3_4_10">#REF!</definedName>
    <definedName name="Excel_BuiltIn_Print_Area_13_4" localSheetId="0">#REF!</definedName>
    <definedName name="Excel_BuiltIn_Print_Area_13_4" localSheetId="1">#REF!</definedName>
    <definedName name="Excel_BuiltIn_Print_Area_13_4">#REF!</definedName>
    <definedName name="Excel_BuiltIn_Print_Area_13_4_10" localSheetId="0">#REF!</definedName>
    <definedName name="Excel_BuiltIn_Print_Area_13_4_10" localSheetId="1">#REF!</definedName>
    <definedName name="Excel_BuiltIn_Print_Area_13_4_10">#REF!</definedName>
    <definedName name="Excel_BuiltIn_Print_Area_13_5" localSheetId="0">#REF!</definedName>
    <definedName name="Excel_BuiltIn_Print_Area_13_5" localSheetId="1">#REF!</definedName>
    <definedName name="Excel_BuiltIn_Print_Area_13_5">#REF!</definedName>
    <definedName name="Excel_BuiltIn_Print_Area_13_5_10" localSheetId="0">#REF!</definedName>
    <definedName name="Excel_BuiltIn_Print_Area_13_5_10" localSheetId="1">#REF!</definedName>
    <definedName name="Excel_BuiltIn_Print_Area_13_5_10">#REF!</definedName>
    <definedName name="Excel_BuiltIn_Print_Area_13_5_4" localSheetId="0">#REF!</definedName>
    <definedName name="Excel_BuiltIn_Print_Area_13_5_4" localSheetId="1">#REF!</definedName>
    <definedName name="Excel_BuiltIn_Print_Area_13_5_4">#REF!</definedName>
    <definedName name="Excel_BuiltIn_Print_Area_13_5_4_10" localSheetId="0">#REF!</definedName>
    <definedName name="Excel_BuiltIn_Print_Area_13_5_4_10" localSheetId="1">#REF!</definedName>
    <definedName name="Excel_BuiltIn_Print_Area_13_5_4_10">#REF!</definedName>
    <definedName name="Excel_BuiltIn_Print_Area_14" localSheetId="0">#REF!</definedName>
    <definedName name="Excel_BuiltIn_Print_Area_14" localSheetId="1">#REF!</definedName>
    <definedName name="Excel_BuiltIn_Print_Area_14">#REF!</definedName>
    <definedName name="Excel_BuiltIn_Print_Area_14_1" localSheetId="0">#REF!</definedName>
    <definedName name="Excel_BuiltIn_Print_Area_14_1" localSheetId="1">#REF!</definedName>
    <definedName name="Excel_BuiltIn_Print_Area_14_1">#REF!</definedName>
    <definedName name="Excel_BuiltIn_Print_Area_14_1_1" localSheetId="0">#REF!</definedName>
    <definedName name="Excel_BuiltIn_Print_Area_14_1_1" localSheetId="1">#REF!</definedName>
    <definedName name="Excel_BuiltIn_Print_Area_14_1_1">#REF!</definedName>
    <definedName name="Excel_BuiltIn_Print_Area_14_10" localSheetId="0">#REF!</definedName>
    <definedName name="Excel_BuiltIn_Print_Area_14_10" localSheetId="1">#REF!</definedName>
    <definedName name="Excel_BuiltIn_Print_Area_14_10">#REF!</definedName>
    <definedName name="Excel_BuiltIn_Print_Area_15" localSheetId="0">#REF!</definedName>
    <definedName name="Excel_BuiltIn_Print_Area_15" localSheetId="1">#REF!</definedName>
    <definedName name="Excel_BuiltIn_Print_Area_15">#REF!</definedName>
    <definedName name="Excel_BuiltIn_Print_Area_15_1" localSheetId="0">#REF!</definedName>
    <definedName name="Excel_BuiltIn_Print_Area_15_1" localSheetId="1">#REF!</definedName>
    <definedName name="Excel_BuiltIn_Print_Area_15_1">#REF!</definedName>
    <definedName name="Excel_BuiltIn_Print_Area_15_1_1" localSheetId="0">#REF!</definedName>
    <definedName name="Excel_BuiltIn_Print_Area_15_1_1" localSheetId="1">#REF!</definedName>
    <definedName name="Excel_BuiltIn_Print_Area_15_1_1">#REF!</definedName>
    <definedName name="Excel_BuiltIn_Print_Area_15_10" localSheetId="0">#REF!</definedName>
    <definedName name="Excel_BuiltIn_Print_Area_15_10" localSheetId="1">#REF!</definedName>
    <definedName name="Excel_BuiltIn_Print_Area_15_10">#REF!</definedName>
    <definedName name="Excel_BuiltIn_Print_Area_15_11" localSheetId="0">#REF!</definedName>
    <definedName name="Excel_BuiltIn_Print_Area_15_11" localSheetId="1">#REF!</definedName>
    <definedName name="Excel_BuiltIn_Print_Area_15_11">#REF!</definedName>
    <definedName name="Excel_BuiltIn_Print_Area_15_11_10" localSheetId="0">#REF!</definedName>
    <definedName name="Excel_BuiltIn_Print_Area_15_11_10" localSheetId="1">#REF!</definedName>
    <definedName name="Excel_BuiltIn_Print_Area_15_11_10">#REF!</definedName>
    <definedName name="Excel_BuiltIn_Print_Area_15_11_2" localSheetId="0">#REF!</definedName>
    <definedName name="Excel_BuiltIn_Print_Area_15_11_2" localSheetId="1">#REF!</definedName>
    <definedName name="Excel_BuiltIn_Print_Area_15_11_2">#REF!</definedName>
    <definedName name="Excel_BuiltIn_Print_Area_15_11_4" localSheetId="0">#REF!</definedName>
    <definedName name="Excel_BuiltIn_Print_Area_15_11_4">#REF!</definedName>
    <definedName name="Excel_BuiltIn_Print_Area_15_11_6" localSheetId="0">#REF!</definedName>
    <definedName name="Excel_BuiltIn_Print_Area_15_11_6">#REF!</definedName>
    <definedName name="Excel_BuiltIn_Print_Area_15_11_7" localSheetId="0">#REF!</definedName>
    <definedName name="Excel_BuiltIn_Print_Area_15_11_7">#REF!</definedName>
    <definedName name="Excel_BuiltIn_Print_Area_15_11_8" localSheetId="0">#REF!</definedName>
    <definedName name="Excel_BuiltIn_Print_Area_15_11_8">#REF!</definedName>
    <definedName name="Excel_BuiltIn_Print_Area_15_11_9" localSheetId="0">#REF!</definedName>
    <definedName name="Excel_BuiltIn_Print_Area_15_11_9">#REF!</definedName>
    <definedName name="Excel_BuiltIn_Print_Area_15_18" localSheetId="0">#REF!</definedName>
    <definedName name="Excel_BuiltIn_Print_Area_15_18">#REF!</definedName>
    <definedName name="Excel_BuiltIn_Print_Area_15_18_10" localSheetId="0">#REF!</definedName>
    <definedName name="Excel_BuiltIn_Print_Area_15_18_10">#REF!</definedName>
    <definedName name="Excel_BuiltIn_Print_Area_15_18_2" localSheetId="0">#REF!</definedName>
    <definedName name="Excel_BuiltIn_Print_Area_15_18_2">#REF!</definedName>
    <definedName name="Excel_BuiltIn_Print_Area_15_18_4" localSheetId="0">#REF!</definedName>
    <definedName name="Excel_BuiltIn_Print_Area_15_18_4">#REF!</definedName>
    <definedName name="Excel_BuiltIn_Print_Area_15_18_6" localSheetId="0">#REF!</definedName>
    <definedName name="Excel_BuiltIn_Print_Area_15_18_6">#REF!</definedName>
    <definedName name="Excel_BuiltIn_Print_Area_15_18_7" localSheetId="0">#REF!</definedName>
    <definedName name="Excel_BuiltIn_Print_Area_15_18_7">#REF!</definedName>
    <definedName name="Excel_BuiltIn_Print_Area_15_18_8" localSheetId="0">#REF!</definedName>
    <definedName name="Excel_BuiltIn_Print_Area_15_18_8">#REF!</definedName>
    <definedName name="Excel_BuiltIn_Print_Area_15_18_9" localSheetId="0">#REF!</definedName>
    <definedName name="Excel_BuiltIn_Print_Area_15_18_9">#REF!</definedName>
    <definedName name="Excel_BuiltIn_Print_Area_15_2" localSheetId="0">#REF!</definedName>
    <definedName name="Excel_BuiltIn_Print_Area_15_2">#REF!</definedName>
    <definedName name="Excel_BuiltIn_Print_Area_15_3" localSheetId="0">#REF!</definedName>
    <definedName name="Excel_BuiltIn_Print_Area_15_3">#REF!</definedName>
    <definedName name="Excel_BuiltIn_Print_Area_15_3_10" localSheetId="0">#REF!</definedName>
    <definedName name="Excel_BuiltIn_Print_Area_15_3_10" localSheetId="1">#REF!</definedName>
    <definedName name="Excel_BuiltIn_Print_Area_15_3_10">#REF!</definedName>
    <definedName name="Excel_BuiltIn_Print_Area_15_3_4" localSheetId="0">#REF!</definedName>
    <definedName name="Excel_BuiltIn_Print_Area_15_3_4" localSheetId="1">#REF!</definedName>
    <definedName name="Excel_BuiltIn_Print_Area_15_3_4">#REF!</definedName>
    <definedName name="Excel_BuiltIn_Print_Area_15_3_4_10" localSheetId="0">#REF!</definedName>
    <definedName name="Excel_BuiltIn_Print_Area_15_3_4_10" localSheetId="1">#REF!</definedName>
    <definedName name="Excel_BuiltIn_Print_Area_15_3_4_10">#REF!</definedName>
    <definedName name="Excel_BuiltIn_Print_Area_15_4">NA()</definedName>
    <definedName name="Excel_BuiltIn_Print_Area_15_4_10" localSheetId="0">#REF!</definedName>
    <definedName name="Excel_BuiltIn_Print_Area_15_4_10" localSheetId="1">#REF!</definedName>
    <definedName name="Excel_BuiltIn_Print_Area_15_4_10">#REF!</definedName>
    <definedName name="Excel_BuiltIn_Print_Area_15_5" localSheetId="0">#REF!</definedName>
    <definedName name="Excel_BuiltIn_Print_Area_15_5" localSheetId="1">#REF!</definedName>
    <definedName name="Excel_BuiltIn_Print_Area_15_5">#REF!</definedName>
    <definedName name="Excel_BuiltIn_Print_Area_15_5_10" localSheetId="0">#REF!</definedName>
    <definedName name="Excel_BuiltIn_Print_Area_15_5_10" localSheetId="1">#REF!</definedName>
    <definedName name="Excel_BuiltIn_Print_Area_15_5_10">#REF!</definedName>
    <definedName name="Excel_BuiltIn_Print_Area_15_5_4" localSheetId="0">#REF!</definedName>
    <definedName name="Excel_BuiltIn_Print_Area_15_5_4" localSheetId="1">#REF!</definedName>
    <definedName name="Excel_BuiltIn_Print_Area_15_5_4">#REF!</definedName>
    <definedName name="Excel_BuiltIn_Print_Area_15_5_4_10" localSheetId="0">#REF!</definedName>
    <definedName name="Excel_BuiltIn_Print_Area_15_5_4_10" localSheetId="1">#REF!</definedName>
    <definedName name="Excel_BuiltIn_Print_Area_15_5_4_10">#REF!</definedName>
    <definedName name="Excel_BuiltIn_Print_Area_15_6" localSheetId="0">#REF!</definedName>
    <definedName name="Excel_BuiltIn_Print_Area_15_6" localSheetId="1">#REF!</definedName>
    <definedName name="Excel_BuiltIn_Print_Area_15_6">#REF!</definedName>
    <definedName name="Excel_BuiltIn_Print_Area_15_7" localSheetId="0">#REF!</definedName>
    <definedName name="Excel_BuiltIn_Print_Area_15_7" localSheetId="1">#REF!</definedName>
    <definedName name="Excel_BuiltIn_Print_Area_15_7">#REF!</definedName>
    <definedName name="Excel_BuiltIn_Print_Area_15_8" localSheetId="0">#REF!</definedName>
    <definedName name="Excel_BuiltIn_Print_Area_15_8" localSheetId="1">#REF!</definedName>
    <definedName name="Excel_BuiltIn_Print_Area_15_8">#REF!</definedName>
    <definedName name="Excel_BuiltIn_Print_Area_15_9" localSheetId="0">#REF!</definedName>
    <definedName name="Excel_BuiltIn_Print_Area_15_9">#REF!</definedName>
    <definedName name="Excel_BuiltIn_Print_Area_16" localSheetId="0">#REF!</definedName>
    <definedName name="Excel_BuiltIn_Print_Area_16">#REF!</definedName>
    <definedName name="Excel_BuiltIn_Print_Area_16_1" localSheetId="0">#REF!</definedName>
    <definedName name="Excel_BuiltIn_Print_Area_16_1">#REF!</definedName>
    <definedName name="Excel_BuiltIn_Print_Area_16_1_1" localSheetId="0">#REF!</definedName>
    <definedName name="Excel_BuiltIn_Print_Area_16_1_1">#REF!</definedName>
    <definedName name="Excel_BuiltIn_Print_Area_16_1_1_1" localSheetId="0">#REF!</definedName>
    <definedName name="Excel_BuiltIn_Print_Area_16_1_1_1">#REF!</definedName>
    <definedName name="Excel_BuiltIn_Print_Area_16_1_1_10" localSheetId="0">#REF!</definedName>
    <definedName name="Excel_BuiltIn_Print_Area_16_1_1_10" localSheetId="1">#REF!</definedName>
    <definedName name="Excel_BuiltIn_Print_Area_16_1_1_10">#REF!</definedName>
    <definedName name="Excel_BuiltIn_Print_Area_16_1_10" localSheetId="0">#REF!</definedName>
    <definedName name="Excel_BuiltIn_Print_Area_16_1_10" localSheetId="1">#REF!</definedName>
    <definedName name="Excel_BuiltIn_Print_Area_16_1_10">#REF!</definedName>
    <definedName name="Excel_BuiltIn_Print_Area_16_10" localSheetId="0">#REF!</definedName>
    <definedName name="Excel_BuiltIn_Print_Area_16_10" localSheetId="1">#REF!</definedName>
    <definedName name="Excel_BuiltIn_Print_Area_16_10">#REF!</definedName>
    <definedName name="Excel_BuiltIn_Print_Area_17" localSheetId="0">#REF!</definedName>
    <definedName name="Excel_BuiltIn_Print_Area_17" localSheetId="1">#REF!</definedName>
    <definedName name="Excel_BuiltIn_Print_Area_17">#REF!</definedName>
    <definedName name="Excel_BuiltIn_Print_Area_17_1" localSheetId="0">#REF!</definedName>
    <definedName name="Excel_BuiltIn_Print_Area_17_1" localSheetId="1">#REF!</definedName>
    <definedName name="Excel_BuiltIn_Print_Area_17_1">#REF!</definedName>
    <definedName name="Excel_BuiltIn_Print_Area_17_1_1_1_1_1_1_1" localSheetId="0">#REF!</definedName>
    <definedName name="Excel_BuiltIn_Print_Area_17_1_1_1_1_1_1_1" localSheetId="1">#REF!</definedName>
    <definedName name="Excel_BuiltIn_Print_Area_17_1_1_1_1_1_1_1">#REF!</definedName>
    <definedName name="Excel_BuiltIn_Print_Area_17_1_10" localSheetId="0">#REF!</definedName>
    <definedName name="Excel_BuiltIn_Print_Area_17_1_10">#REF!</definedName>
    <definedName name="Excel_BuiltIn_Print_Area_17_1_2" localSheetId="0">#REF!</definedName>
    <definedName name="Excel_BuiltIn_Print_Area_17_1_2">#REF!</definedName>
    <definedName name="Excel_BuiltIn_Print_Area_17_1_4" localSheetId="0">#REF!</definedName>
    <definedName name="Excel_BuiltIn_Print_Area_17_1_4">#REF!</definedName>
    <definedName name="Excel_BuiltIn_Print_Area_17_1_6" localSheetId="0">#REF!</definedName>
    <definedName name="Excel_BuiltIn_Print_Area_17_1_6">#REF!</definedName>
    <definedName name="Excel_BuiltIn_Print_Area_17_1_7" localSheetId="0">#REF!</definedName>
    <definedName name="Excel_BuiltIn_Print_Area_17_1_7">#REF!</definedName>
    <definedName name="Excel_BuiltIn_Print_Area_17_1_8" localSheetId="0">#REF!</definedName>
    <definedName name="Excel_BuiltIn_Print_Area_17_1_8">#REF!</definedName>
    <definedName name="Excel_BuiltIn_Print_Area_17_1_9" localSheetId="0">#REF!</definedName>
    <definedName name="Excel_BuiltIn_Print_Area_17_1_9">#REF!</definedName>
    <definedName name="Excel_BuiltIn_Print_Area_17_10" localSheetId="0">#REF!</definedName>
    <definedName name="Excel_BuiltIn_Print_Area_17_10">#REF!</definedName>
    <definedName name="Excel_BuiltIn_Print_Area_17_11" localSheetId="0">#REF!</definedName>
    <definedName name="Excel_BuiltIn_Print_Area_17_11">#REF!</definedName>
    <definedName name="Excel_BuiltIn_Print_Area_17_11_10" localSheetId="0">#REF!</definedName>
    <definedName name="Excel_BuiltIn_Print_Area_17_11_10">#REF!</definedName>
    <definedName name="Excel_BuiltIn_Print_Area_17_11_2" localSheetId="0">#REF!</definedName>
    <definedName name="Excel_BuiltIn_Print_Area_17_11_2">#REF!</definedName>
    <definedName name="Excel_BuiltIn_Print_Area_17_11_4" localSheetId="0">#REF!</definedName>
    <definedName name="Excel_BuiltIn_Print_Area_17_11_4">#REF!</definedName>
    <definedName name="Excel_BuiltIn_Print_Area_17_11_6" localSheetId="0">#REF!</definedName>
    <definedName name="Excel_BuiltIn_Print_Area_17_11_6">#REF!</definedName>
    <definedName name="Excel_BuiltIn_Print_Area_17_11_7" localSheetId="0">#REF!</definedName>
    <definedName name="Excel_BuiltIn_Print_Area_17_11_7">#REF!</definedName>
    <definedName name="Excel_BuiltIn_Print_Area_17_11_8" localSheetId="0">#REF!</definedName>
    <definedName name="Excel_BuiltIn_Print_Area_17_11_8">#REF!</definedName>
    <definedName name="Excel_BuiltIn_Print_Area_17_11_9" localSheetId="0">#REF!</definedName>
    <definedName name="Excel_BuiltIn_Print_Area_17_11_9">#REF!</definedName>
    <definedName name="Excel_BuiltIn_Print_Area_17_18" localSheetId="0">#REF!</definedName>
    <definedName name="Excel_BuiltIn_Print_Area_17_18">#REF!</definedName>
    <definedName name="Excel_BuiltIn_Print_Area_17_18_10" localSheetId="0">#REF!</definedName>
    <definedName name="Excel_BuiltIn_Print_Area_17_18_10">#REF!</definedName>
    <definedName name="Excel_BuiltIn_Print_Area_17_18_2" localSheetId="0">#REF!</definedName>
    <definedName name="Excel_BuiltIn_Print_Area_17_18_2">#REF!</definedName>
    <definedName name="Excel_BuiltIn_Print_Area_17_18_4" localSheetId="0">#REF!</definedName>
    <definedName name="Excel_BuiltIn_Print_Area_17_18_4">#REF!</definedName>
    <definedName name="Excel_BuiltIn_Print_Area_17_18_6" localSheetId="0">#REF!</definedName>
    <definedName name="Excel_BuiltIn_Print_Area_17_18_6">#REF!</definedName>
    <definedName name="Excel_BuiltIn_Print_Area_17_18_7" localSheetId="0">#REF!</definedName>
    <definedName name="Excel_BuiltIn_Print_Area_17_18_7">#REF!</definedName>
    <definedName name="Excel_BuiltIn_Print_Area_17_18_8" localSheetId="0">#REF!</definedName>
    <definedName name="Excel_BuiltIn_Print_Area_17_18_8">#REF!</definedName>
    <definedName name="Excel_BuiltIn_Print_Area_17_18_9" localSheetId="0">#REF!</definedName>
    <definedName name="Excel_BuiltIn_Print_Area_17_18_9">#REF!</definedName>
    <definedName name="Excel_BuiltIn_Print_Area_17_2" localSheetId="0">#REF!</definedName>
    <definedName name="Excel_BuiltIn_Print_Area_17_2">#REF!</definedName>
    <definedName name="Excel_BuiltIn_Print_Area_17_4">NA()</definedName>
    <definedName name="Excel_BuiltIn_Print_Area_17_6" localSheetId="0">#REF!</definedName>
    <definedName name="Excel_BuiltIn_Print_Area_17_6" localSheetId="1">#REF!</definedName>
    <definedName name="Excel_BuiltIn_Print_Area_17_6">#REF!</definedName>
    <definedName name="Excel_BuiltIn_Print_Area_17_7" localSheetId="0">#REF!</definedName>
    <definedName name="Excel_BuiltIn_Print_Area_17_7">#REF!</definedName>
    <definedName name="Excel_BuiltIn_Print_Area_17_8" localSheetId="0">#REF!</definedName>
    <definedName name="Excel_BuiltIn_Print_Area_17_8">#REF!</definedName>
    <definedName name="Excel_BuiltIn_Print_Area_17_9" localSheetId="0">#REF!</definedName>
    <definedName name="Excel_BuiltIn_Print_Area_17_9">#REF!</definedName>
    <definedName name="Excel_BuiltIn_Print_Area_18" localSheetId="0">#REF!</definedName>
    <definedName name="Excel_BuiltIn_Print_Area_18">#REF!</definedName>
    <definedName name="Excel_BuiltIn_Print_Area_18_1" localSheetId="0">#REF!</definedName>
    <definedName name="Excel_BuiltIn_Print_Area_18_1">#REF!</definedName>
    <definedName name="Excel_BuiltIn_Print_Area_18_1_1" localSheetId="0">#REF!</definedName>
    <definedName name="Excel_BuiltIn_Print_Area_18_1_1">#REF!</definedName>
    <definedName name="Excel_BuiltIn_Print_Area_18_1_1_1_1_1" localSheetId="0">#REF!</definedName>
    <definedName name="Excel_BuiltIn_Print_Area_18_1_1_1_1_1">#REF!</definedName>
    <definedName name="Excel_BuiltIn_Print_Area_18_1_1_1_1_1_1" localSheetId="0">#REF!</definedName>
    <definedName name="Excel_BuiltIn_Print_Area_18_1_1_1_1_1_1">#REF!</definedName>
    <definedName name="Excel_BuiltIn_Print_Area_18_1_1_10" localSheetId="0">#REF!</definedName>
    <definedName name="Excel_BuiltIn_Print_Area_18_1_1_10" localSheetId="1">#REF!</definedName>
    <definedName name="Excel_BuiltIn_Print_Area_18_1_1_10">#REF!</definedName>
    <definedName name="Excel_BuiltIn_Print_Area_18_1_10" localSheetId="0">#REF!</definedName>
    <definedName name="Excel_BuiltIn_Print_Area_18_1_10" localSheetId="1">#REF!</definedName>
    <definedName name="Excel_BuiltIn_Print_Area_18_1_10">#REF!</definedName>
    <definedName name="Excel_BuiltIn_Print_Area_18_10" localSheetId="0">#REF!</definedName>
    <definedName name="Excel_BuiltIn_Print_Area_18_10" localSheetId="1">#REF!</definedName>
    <definedName name="Excel_BuiltIn_Print_Area_18_10">#REF!</definedName>
    <definedName name="Excel_BuiltIn_Print_Area_18_11" localSheetId="0">#REF!</definedName>
    <definedName name="Excel_BuiltIn_Print_Area_18_11" localSheetId="1">#REF!</definedName>
    <definedName name="Excel_BuiltIn_Print_Area_18_11">#REF!</definedName>
    <definedName name="Excel_BuiltIn_Print_Area_18_11_10" localSheetId="0">#REF!</definedName>
    <definedName name="Excel_BuiltIn_Print_Area_18_11_10" localSheetId="1">#REF!</definedName>
    <definedName name="Excel_BuiltIn_Print_Area_18_11_10">#REF!</definedName>
    <definedName name="Excel_BuiltIn_Print_Area_18_11_2" localSheetId="0">#REF!</definedName>
    <definedName name="Excel_BuiltIn_Print_Area_18_11_2">#REF!</definedName>
    <definedName name="Excel_BuiltIn_Print_Area_18_11_4" localSheetId="0">#REF!</definedName>
    <definedName name="Excel_BuiltIn_Print_Area_18_11_4">#REF!</definedName>
    <definedName name="Excel_BuiltIn_Print_Area_18_11_6" localSheetId="0">#REF!</definedName>
    <definedName name="Excel_BuiltIn_Print_Area_18_11_6">#REF!</definedName>
    <definedName name="Excel_BuiltIn_Print_Area_18_11_7" localSheetId="0">#REF!</definedName>
    <definedName name="Excel_BuiltIn_Print_Area_18_11_7">#REF!</definedName>
    <definedName name="Excel_BuiltIn_Print_Area_18_11_8" localSheetId="0">#REF!</definedName>
    <definedName name="Excel_BuiltIn_Print_Area_18_11_8">#REF!</definedName>
    <definedName name="Excel_BuiltIn_Print_Area_18_11_9" localSheetId="0">#REF!</definedName>
    <definedName name="Excel_BuiltIn_Print_Area_18_11_9">#REF!</definedName>
    <definedName name="Excel_BuiltIn_Print_Area_18_12" localSheetId="0">#REF!</definedName>
    <definedName name="Excel_BuiltIn_Print_Area_18_12">#REF!</definedName>
    <definedName name="Excel_BuiltIn_Print_Area_18_12_5" localSheetId="0">#REF!</definedName>
    <definedName name="Excel_BuiltIn_Print_Area_18_12_5" localSheetId="1">#REF!</definedName>
    <definedName name="Excel_BuiltIn_Print_Area_18_12_5">#REF!</definedName>
    <definedName name="Excel_BuiltIn_Print_Area_18_18" localSheetId="0">#REF!</definedName>
    <definedName name="Excel_BuiltIn_Print_Area_18_18" localSheetId="1">#REF!</definedName>
    <definedName name="Excel_BuiltIn_Print_Area_18_18">#REF!</definedName>
    <definedName name="Excel_BuiltIn_Print_Area_18_18_10" localSheetId="0">#REF!</definedName>
    <definedName name="Excel_BuiltIn_Print_Area_18_18_10" localSheetId="1">#REF!</definedName>
    <definedName name="Excel_BuiltIn_Print_Area_18_18_10">#REF!</definedName>
    <definedName name="Excel_BuiltIn_Print_Area_18_18_2" localSheetId="0">#REF!</definedName>
    <definedName name="Excel_BuiltIn_Print_Area_18_18_2">#REF!</definedName>
    <definedName name="Excel_BuiltIn_Print_Area_18_18_4" localSheetId="0">#REF!</definedName>
    <definedName name="Excel_BuiltIn_Print_Area_18_18_4">#REF!</definedName>
    <definedName name="Excel_BuiltIn_Print_Area_18_18_6" localSheetId="0">#REF!</definedName>
    <definedName name="Excel_BuiltIn_Print_Area_18_18_6">#REF!</definedName>
    <definedName name="Excel_BuiltIn_Print_Area_18_18_7" localSheetId="0">#REF!</definedName>
    <definedName name="Excel_BuiltIn_Print_Area_18_18_7">#REF!</definedName>
    <definedName name="Excel_BuiltIn_Print_Area_18_18_8" localSheetId="0">#REF!</definedName>
    <definedName name="Excel_BuiltIn_Print_Area_18_18_8">#REF!</definedName>
    <definedName name="Excel_BuiltIn_Print_Area_18_18_9" localSheetId="0">#REF!</definedName>
    <definedName name="Excel_BuiltIn_Print_Area_18_18_9">#REF!</definedName>
    <definedName name="Excel_BuiltIn_Print_Area_18_2" localSheetId="0">#REF!</definedName>
    <definedName name="Excel_BuiltIn_Print_Area_18_2">#REF!</definedName>
    <definedName name="Excel_BuiltIn_Print_Area_18_3" localSheetId="0">#REF!</definedName>
    <definedName name="Excel_BuiltIn_Print_Area_18_3">#REF!</definedName>
    <definedName name="Excel_BuiltIn_Print_Area_18_4">NA()</definedName>
    <definedName name="Excel_BuiltIn_Print_Area_18_5" localSheetId="0">#REF!</definedName>
    <definedName name="Excel_BuiltIn_Print_Area_18_5" localSheetId="1">#REF!</definedName>
    <definedName name="Excel_BuiltIn_Print_Area_18_5">#REF!</definedName>
    <definedName name="Excel_BuiltIn_Print_Area_18_6" localSheetId="0">#REF!</definedName>
    <definedName name="Excel_BuiltIn_Print_Area_18_6">#REF!</definedName>
    <definedName name="Excel_BuiltIn_Print_Area_18_7" localSheetId="0">#REF!</definedName>
    <definedName name="Excel_BuiltIn_Print_Area_18_7">#REF!</definedName>
    <definedName name="Excel_BuiltIn_Print_Area_18_8" localSheetId="0">#REF!</definedName>
    <definedName name="Excel_BuiltIn_Print_Area_18_8">#REF!</definedName>
    <definedName name="Excel_BuiltIn_Print_Area_18_9" localSheetId="0">#REF!</definedName>
    <definedName name="Excel_BuiltIn_Print_Area_18_9">#REF!</definedName>
    <definedName name="Excel_BuiltIn_Print_Area_19" localSheetId="0">#REF!</definedName>
    <definedName name="Excel_BuiltIn_Print_Area_19">#REF!</definedName>
    <definedName name="Excel_BuiltIn_Print_Area_19_1" localSheetId="0">#REF!</definedName>
    <definedName name="Excel_BuiltIn_Print_Area_19_1">#REF!</definedName>
    <definedName name="Excel_BuiltIn_Print_Area_19_1_1" localSheetId="0">#REF!</definedName>
    <definedName name="Excel_BuiltIn_Print_Area_19_1_1">#REF!</definedName>
    <definedName name="Excel_BuiltIn_Print_Area_19_1_1_1" localSheetId="0">#REF!</definedName>
    <definedName name="Excel_BuiltIn_Print_Area_19_1_1_1">#REF!</definedName>
    <definedName name="Excel_BuiltIn_Print_Area_19_1_1_10" localSheetId="0">#REF!</definedName>
    <definedName name="Excel_BuiltIn_Print_Area_19_1_1_10" localSheetId="1">#REF!</definedName>
    <definedName name="Excel_BuiltIn_Print_Area_19_1_1_10">#REF!</definedName>
    <definedName name="Excel_BuiltIn_Print_Area_19_1_10" localSheetId="0">#REF!</definedName>
    <definedName name="Excel_BuiltIn_Print_Area_19_1_10" localSheetId="1">#REF!</definedName>
    <definedName name="Excel_BuiltIn_Print_Area_19_1_10">#REF!</definedName>
    <definedName name="Excel_BuiltIn_Print_Area_19_10" localSheetId="0">#REF!</definedName>
    <definedName name="Excel_BuiltIn_Print_Area_19_10" localSheetId="1">#REF!</definedName>
    <definedName name="Excel_BuiltIn_Print_Area_19_10">#REF!</definedName>
    <definedName name="Excel_BuiltIn_Print_Area_19_11" localSheetId="0">#REF!</definedName>
    <definedName name="Excel_BuiltIn_Print_Area_19_11" localSheetId="1">#REF!</definedName>
    <definedName name="Excel_BuiltIn_Print_Area_19_11">#REF!</definedName>
    <definedName name="Excel_BuiltIn_Print_Area_19_11_10" localSheetId="0">#REF!</definedName>
    <definedName name="Excel_BuiltIn_Print_Area_19_11_10" localSheetId="1">#REF!</definedName>
    <definedName name="Excel_BuiltIn_Print_Area_19_11_10">#REF!</definedName>
    <definedName name="Excel_BuiltIn_Print_Area_19_11_2" localSheetId="0">#REF!</definedName>
    <definedName name="Excel_BuiltIn_Print_Area_19_11_2">#REF!</definedName>
    <definedName name="Excel_BuiltIn_Print_Area_19_11_4" localSheetId="0">#REF!</definedName>
    <definedName name="Excel_BuiltIn_Print_Area_19_11_4">#REF!</definedName>
    <definedName name="Excel_BuiltIn_Print_Area_19_11_6" localSheetId="0">#REF!</definedName>
    <definedName name="Excel_BuiltIn_Print_Area_19_11_6">#REF!</definedName>
    <definedName name="Excel_BuiltIn_Print_Area_19_11_7" localSheetId="0">#REF!</definedName>
    <definedName name="Excel_BuiltIn_Print_Area_19_11_7">#REF!</definedName>
    <definedName name="Excel_BuiltIn_Print_Area_19_11_8" localSheetId="0">#REF!</definedName>
    <definedName name="Excel_BuiltIn_Print_Area_19_11_8">#REF!</definedName>
    <definedName name="Excel_BuiltIn_Print_Area_19_11_9" localSheetId="0">#REF!</definedName>
    <definedName name="Excel_BuiltIn_Print_Area_19_11_9">#REF!</definedName>
    <definedName name="Excel_BuiltIn_Print_Area_19_18" localSheetId="0">#REF!</definedName>
    <definedName name="Excel_BuiltIn_Print_Area_19_18">#REF!</definedName>
    <definedName name="Excel_BuiltIn_Print_Area_19_18_10" localSheetId="0">#REF!</definedName>
    <definedName name="Excel_BuiltIn_Print_Area_19_18_10">#REF!</definedName>
    <definedName name="Excel_BuiltIn_Print_Area_19_18_2" localSheetId="0">#REF!</definedName>
    <definedName name="Excel_BuiltIn_Print_Area_19_18_2">#REF!</definedName>
    <definedName name="Excel_BuiltIn_Print_Area_19_18_4" localSheetId="0">#REF!</definedName>
    <definedName name="Excel_BuiltIn_Print_Area_19_18_4">#REF!</definedName>
    <definedName name="Excel_BuiltIn_Print_Area_19_18_6" localSheetId="0">#REF!</definedName>
    <definedName name="Excel_BuiltIn_Print_Area_19_18_6">#REF!</definedName>
    <definedName name="Excel_BuiltIn_Print_Area_19_18_7" localSheetId="0">#REF!</definedName>
    <definedName name="Excel_BuiltIn_Print_Area_19_18_7">#REF!</definedName>
    <definedName name="Excel_BuiltIn_Print_Area_19_18_8" localSheetId="0">#REF!</definedName>
    <definedName name="Excel_BuiltIn_Print_Area_19_18_8">#REF!</definedName>
    <definedName name="Excel_BuiltIn_Print_Area_19_18_9" localSheetId="0">#REF!</definedName>
    <definedName name="Excel_BuiltIn_Print_Area_19_18_9">#REF!</definedName>
    <definedName name="Excel_BuiltIn_Print_Area_19_2" localSheetId="0">#REF!</definedName>
    <definedName name="Excel_BuiltIn_Print_Area_19_2">#REF!</definedName>
    <definedName name="Excel_BuiltIn_Print_Area_19_4">NA()</definedName>
    <definedName name="Excel_BuiltIn_Print_Area_19_6" localSheetId="0">#REF!</definedName>
    <definedName name="Excel_BuiltIn_Print_Area_19_6" localSheetId="1">#REF!</definedName>
    <definedName name="Excel_BuiltIn_Print_Area_19_6">#REF!</definedName>
    <definedName name="Excel_BuiltIn_Print_Area_19_7" localSheetId="0">#REF!</definedName>
    <definedName name="Excel_BuiltIn_Print_Area_19_7">#REF!</definedName>
    <definedName name="Excel_BuiltIn_Print_Area_19_8" localSheetId="0">#REF!</definedName>
    <definedName name="Excel_BuiltIn_Print_Area_19_8">#REF!</definedName>
    <definedName name="Excel_BuiltIn_Print_Area_19_9" localSheetId="0">#REF!</definedName>
    <definedName name="Excel_BuiltIn_Print_Area_19_9">#REF!</definedName>
    <definedName name="Excel_BuiltIn_Print_Area_2" localSheetId="0">#REF!</definedName>
    <definedName name="Excel_BuiltIn_Print_Area_2">#REF!</definedName>
    <definedName name="Excel_BuiltIn_Print_Area_2_1" localSheetId="0">#REF!</definedName>
    <definedName name="Excel_BuiltIn_Print_Area_2_1">#REF!</definedName>
    <definedName name="Excel_BuiltIn_Print_Area_2_1_1" localSheetId="0">#REF!</definedName>
    <definedName name="Excel_BuiltIn_Print_Area_2_1_1">#REF!</definedName>
    <definedName name="Excel_BuiltIn_Print_Area_2_1_1_1" localSheetId="0">#REF!</definedName>
    <definedName name="Excel_BuiltIn_Print_Area_2_1_1_1">#REF!</definedName>
    <definedName name="Excel_BuiltIn_Print_Area_2_1_1_1_1" localSheetId="0">#REF!</definedName>
    <definedName name="Excel_BuiltIn_Print_Area_2_1_1_1_1">#REF!</definedName>
    <definedName name="Excel_BuiltIn_Print_Area_2_1_1_1_1_1">NA()</definedName>
    <definedName name="Excel_BuiltIn_Print_Area_2_1_1_1_1_1_1">NA()</definedName>
    <definedName name="Excel_BuiltIn_Print_Area_2_1_1_1_1_1_1_1">NA()</definedName>
    <definedName name="Excel_BuiltIn_Print_Area_2_1_1_1_1_10" localSheetId="0">#REF!</definedName>
    <definedName name="Excel_BuiltIn_Print_Area_2_1_1_1_1_10" localSheetId="1">#REF!</definedName>
    <definedName name="Excel_BuiltIn_Print_Area_2_1_1_1_1_10">#REF!</definedName>
    <definedName name="Excel_BuiltIn_Print_Area_2_1_1_1_10" localSheetId="0">#REF!</definedName>
    <definedName name="Excel_BuiltIn_Print_Area_2_1_1_1_10" localSheetId="1">#REF!</definedName>
    <definedName name="Excel_BuiltIn_Print_Area_2_1_1_1_10">#REF!</definedName>
    <definedName name="Excel_BuiltIn_Print_Area_2_1_1_1_11">NA()</definedName>
    <definedName name="Excel_BuiltIn_Print_Area_2_1_1_1_12">NA()</definedName>
    <definedName name="Excel_BuiltIn_Print_Area_2_1_1_1_13">NA()</definedName>
    <definedName name="Excel_BuiltIn_Print_Area_2_1_1_1_14">NA()</definedName>
    <definedName name="Excel_BuiltIn_Print_Area_2_1_1_1_15">NA()</definedName>
    <definedName name="Excel_BuiltIn_Print_Area_2_1_1_1_16">NA()</definedName>
    <definedName name="Excel_BuiltIn_Print_Area_2_1_1_1_17">NA()</definedName>
    <definedName name="Excel_BuiltIn_Print_Area_2_1_1_1_18">NA()</definedName>
    <definedName name="Excel_BuiltIn_Print_Area_2_1_1_1_19">NA()</definedName>
    <definedName name="Excel_BuiltIn_Print_Area_2_1_1_1_2" localSheetId="0">#REF!</definedName>
    <definedName name="Excel_BuiltIn_Print_Area_2_1_1_1_2" localSheetId="1">#REF!</definedName>
    <definedName name="Excel_BuiltIn_Print_Area_2_1_1_1_2">#REF!</definedName>
    <definedName name="Excel_BuiltIn_Print_Area_2_1_1_1_2_1" localSheetId="0">#REF!</definedName>
    <definedName name="Excel_BuiltIn_Print_Area_2_1_1_1_2_1">#REF!</definedName>
    <definedName name="Excel_BuiltIn_Print_Area_2_1_1_1_2_1_10" localSheetId="0">#REF!</definedName>
    <definedName name="Excel_BuiltIn_Print_Area_2_1_1_1_2_1_10" localSheetId="1">#REF!</definedName>
    <definedName name="Excel_BuiltIn_Print_Area_2_1_1_1_2_1_10">#REF!</definedName>
    <definedName name="Excel_BuiltIn_Print_Area_2_1_1_1_2_10" localSheetId="0">#REF!</definedName>
    <definedName name="Excel_BuiltIn_Print_Area_2_1_1_1_2_10" localSheetId="1">#REF!</definedName>
    <definedName name="Excel_BuiltIn_Print_Area_2_1_1_1_2_10">#REF!</definedName>
    <definedName name="Excel_BuiltIn_Print_Area_2_1_1_1_20">NA()</definedName>
    <definedName name="Excel_BuiltIn_Print_Area_2_1_1_1_21">NA()</definedName>
    <definedName name="Excel_BuiltIn_Print_Area_2_1_1_1_22">NA()</definedName>
    <definedName name="Excel_BuiltIn_Print_Area_2_1_1_1_23">NA()</definedName>
    <definedName name="Excel_BuiltIn_Print_Area_2_1_1_1_24">NA()</definedName>
    <definedName name="Excel_BuiltIn_Print_Area_2_1_1_1_25">NA()</definedName>
    <definedName name="Excel_BuiltIn_Print_Area_2_1_1_1_26">NA()</definedName>
    <definedName name="Excel_BuiltIn_Print_Area_2_1_1_1_27">NA()</definedName>
    <definedName name="Excel_BuiltIn_Print_Area_2_1_1_1_28">NA()</definedName>
    <definedName name="Excel_BuiltIn_Print_Area_2_1_1_1_6">NA()</definedName>
    <definedName name="Excel_BuiltIn_Print_Area_2_1_1_1_9">NA()</definedName>
    <definedName name="Excel_BuiltIn_Print_Area_2_1_1_10" localSheetId="0">#REF!</definedName>
    <definedName name="Excel_BuiltIn_Print_Area_2_1_1_10" localSheetId="1">#REF!</definedName>
    <definedName name="Excel_BuiltIn_Print_Area_2_1_1_10">#REF!</definedName>
    <definedName name="Excel_BuiltIn_Print_Area_2_1_1_11">NA()</definedName>
    <definedName name="Excel_BuiltIn_Print_Area_2_1_1_12">NA()</definedName>
    <definedName name="Excel_BuiltIn_Print_Area_2_1_1_13">NA()</definedName>
    <definedName name="Excel_BuiltIn_Print_Area_2_1_1_14">NA()</definedName>
    <definedName name="Excel_BuiltIn_Print_Area_2_1_1_15">NA()</definedName>
    <definedName name="Excel_BuiltIn_Print_Area_2_1_1_16">NA()</definedName>
    <definedName name="Excel_BuiltIn_Print_Area_2_1_1_17">NA()</definedName>
    <definedName name="Excel_BuiltIn_Print_Area_2_1_1_18">NA()</definedName>
    <definedName name="Excel_BuiltIn_Print_Area_2_1_1_19">NA()</definedName>
    <definedName name="Excel_BuiltIn_Print_Area_2_1_1_20">NA()</definedName>
    <definedName name="Excel_BuiltIn_Print_Area_2_1_1_21">NA()</definedName>
    <definedName name="Excel_BuiltIn_Print_Area_2_1_1_22">NA()</definedName>
    <definedName name="Excel_BuiltIn_Print_Area_2_1_1_23">NA()</definedName>
    <definedName name="Excel_BuiltIn_Print_Area_2_1_1_24">NA()</definedName>
    <definedName name="Excel_BuiltIn_Print_Area_2_1_1_25">NA()</definedName>
    <definedName name="Excel_BuiltIn_Print_Area_2_1_1_26">NA()</definedName>
    <definedName name="Excel_BuiltIn_Print_Area_2_1_1_27">NA()</definedName>
    <definedName name="Excel_BuiltIn_Print_Area_2_1_1_28">NA()</definedName>
    <definedName name="Excel_BuiltIn_Print_Area_2_1_1_3" localSheetId="0">#REF!</definedName>
    <definedName name="Excel_BuiltIn_Print_Area_2_1_1_3" localSheetId="1">#REF!</definedName>
    <definedName name="Excel_BuiltIn_Print_Area_2_1_1_3">#REF!</definedName>
    <definedName name="Excel_BuiltIn_Print_Area_2_1_1_4" localSheetId="0">#REF!</definedName>
    <definedName name="Excel_BuiltIn_Print_Area_2_1_1_4">#REF!</definedName>
    <definedName name="Excel_BuiltIn_Print_Area_2_1_1_5" localSheetId="0">#REF!</definedName>
    <definedName name="Excel_BuiltIn_Print_Area_2_1_1_5">#REF!</definedName>
    <definedName name="Excel_BuiltIn_Print_Area_2_1_1_6" localSheetId="0">#REF!</definedName>
    <definedName name="Excel_BuiltIn_Print_Area_2_1_1_6">#REF!</definedName>
    <definedName name="Excel_BuiltIn_Print_Area_2_1_1_9">NA()</definedName>
    <definedName name="Excel_BuiltIn_Print_Area_2_1_10" localSheetId="0">#REF!</definedName>
    <definedName name="Excel_BuiltIn_Print_Area_2_1_10" localSheetId="1">#REF!</definedName>
    <definedName name="Excel_BuiltIn_Print_Area_2_1_10">#REF!</definedName>
    <definedName name="Excel_BuiltIn_Print_Area_2_1_12" localSheetId="0">#REF!</definedName>
    <definedName name="Excel_BuiltIn_Print_Area_2_1_12" localSheetId="1">#REF!</definedName>
    <definedName name="Excel_BuiltIn_Print_Area_2_1_12">#REF!</definedName>
    <definedName name="Excel_BuiltIn_Print_Area_2_1_12_5" localSheetId="0">#REF!</definedName>
    <definedName name="Excel_BuiltIn_Print_Area_2_1_12_5" localSheetId="1">#REF!</definedName>
    <definedName name="Excel_BuiltIn_Print_Area_2_1_12_5">#REF!</definedName>
    <definedName name="Excel_BuiltIn_Print_Area_2_1_2">NA()</definedName>
    <definedName name="Excel_BuiltIn_Print_Area_2_1_2_1">NA()</definedName>
    <definedName name="Excel_BuiltIn_Print_Area_2_1_3" localSheetId="0">#REF!</definedName>
    <definedName name="Excel_BuiltIn_Print_Area_2_1_3" localSheetId="1">#REF!</definedName>
    <definedName name="Excel_BuiltIn_Print_Area_2_1_3">#REF!</definedName>
    <definedName name="Excel_BuiltIn_Print_Area_2_1_4" localSheetId="0">#REF!</definedName>
    <definedName name="Excel_BuiltIn_Print_Area_2_1_4" localSheetId="1">#REF!</definedName>
    <definedName name="Excel_BuiltIn_Print_Area_2_1_4">#REF!</definedName>
    <definedName name="Excel_BuiltIn_Print_Area_2_1_4_1" localSheetId="0">#REF!</definedName>
    <definedName name="Excel_BuiltIn_Print_Area_2_1_4_1" localSheetId="1">#REF!</definedName>
    <definedName name="Excel_BuiltIn_Print_Area_2_1_4_1">#REF!</definedName>
    <definedName name="Excel_BuiltIn_Print_Area_2_1_5" localSheetId="0">#REF!</definedName>
    <definedName name="Excel_BuiltIn_Print_Area_2_1_5">#REF!</definedName>
    <definedName name="Excel_BuiltIn_Print_Area_2_1_6">#N/A</definedName>
    <definedName name="Excel_BuiltIn_Print_Area_2_1_7">NA()</definedName>
    <definedName name="Excel_BuiltIn_Print_Area_2_1_8">NA()</definedName>
    <definedName name="Excel_BuiltIn_Print_Area_2_1_8_6">#N/A</definedName>
    <definedName name="Excel_BuiltIn_Print_Area_2_10" localSheetId="0">#REF!</definedName>
    <definedName name="Excel_BuiltIn_Print_Area_2_10" localSheetId="1">#REF!</definedName>
    <definedName name="Excel_BuiltIn_Print_Area_2_10">#REF!</definedName>
    <definedName name="Excel_BuiltIn_Print_Area_2_11">NA()</definedName>
    <definedName name="Excel_BuiltIn_Print_Area_2_12">NA()</definedName>
    <definedName name="Excel_BuiltIn_Print_Area_2_13">NA()</definedName>
    <definedName name="Excel_BuiltIn_Print_Area_2_14">NA()</definedName>
    <definedName name="Excel_BuiltIn_Print_Area_2_15">NA()</definedName>
    <definedName name="Excel_BuiltIn_Print_Area_2_16">NA()</definedName>
    <definedName name="Excel_BuiltIn_Print_Area_2_17">NA()</definedName>
    <definedName name="Excel_BuiltIn_Print_Area_2_18">NA()</definedName>
    <definedName name="Excel_BuiltIn_Print_Area_2_19">NA()</definedName>
    <definedName name="Excel_BuiltIn_Print_Area_2_2">NA()</definedName>
    <definedName name="Excel_BuiltIn_Print_Area_2_20">NA()</definedName>
    <definedName name="Excel_BuiltIn_Print_Area_2_21">NA()</definedName>
    <definedName name="Excel_BuiltIn_Print_Area_2_22">NA()</definedName>
    <definedName name="Excel_BuiltIn_Print_Area_2_23">NA()</definedName>
    <definedName name="Excel_BuiltIn_Print_Area_2_24">NA()</definedName>
    <definedName name="Excel_BuiltIn_Print_Area_2_25">NA()</definedName>
    <definedName name="Excel_BuiltIn_Print_Area_2_26">NA()</definedName>
    <definedName name="Excel_BuiltIn_Print_Area_2_27">NA()</definedName>
    <definedName name="Excel_BuiltIn_Print_Area_2_28">NA()</definedName>
    <definedName name="Excel_BuiltIn_Print_Area_2_3" localSheetId="0">#REF!</definedName>
    <definedName name="Excel_BuiltIn_Print_Area_2_3" localSheetId="1">#REF!</definedName>
    <definedName name="Excel_BuiltIn_Print_Area_2_3">#REF!</definedName>
    <definedName name="Excel_BuiltIn_Print_Area_2_4" localSheetId="0">#REF!</definedName>
    <definedName name="Excel_BuiltIn_Print_Area_2_4">#REF!</definedName>
    <definedName name="Excel_BuiltIn_Print_Area_2_5" localSheetId="0">#REF!</definedName>
    <definedName name="Excel_BuiltIn_Print_Area_2_5">#REF!</definedName>
    <definedName name="Excel_BuiltIn_Print_Area_2_6" localSheetId="0">#REF!</definedName>
    <definedName name="Excel_BuiltIn_Print_Area_2_6">#REF!</definedName>
    <definedName name="Excel_BuiltIn_Print_Area_2_7">NA()</definedName>
    <definedName name="Excel_BuiltIn_Print_Area_2_8">NA()</definedName>
    <definedName name="Excel_BuiltIn_Print_Area_2_8_6">#N/A</definedName>
    <definedName name="Excel_BuiltIn_Print_Area_2_9">NA()</definedName>
    <definedName name="Excel_BuiltIn_Print_Area_20" localSheetId="0">#REF!</definedName>
    <definedName name="Excel_BuiltIn_Print_Area_20" localSheetId="1">#REF!</definedName>
    <definedName name="Excel_BuiltIn_Print_Area_20">#REF!</definedName>
    <definedName name="Excel_BuiltIn_Print_Area_20_1">"$'18'.$#REF!$#REF!:$#REF!$#REF!"</definedName>
    <definedName name="Excel_BuiltIn_Print_Area_20_1_1" localSheetId="0">#REF!</definedName>
    <definedName name="Excel_BuiltIn_Print_Area_20_1_1" localSheetId="1">#REF!</definedName>
    <definedName name="Excel_BuiltIn_Print_Area_20_1_1">#REF!</definedName>
    <definedName name="Excel_BuiltIn_Print_Area_20_1_1_1" localSheetId="0">#REF!</definedName>
    <definedName name="Excel_BuiltIn_Print_Area_20_1_1_1">#REF!</definedName>
    <definedName name="Excel_BuiltIn_Print_Area_20_10" localSheetId="0">#REF!</definedName>
    <definedName name="Excel_BuiltIn_Print_Area_20_10">#REF!</definedName>
    <definedName name="Excel_BuiltIn_Print_Area_20_11" localSheetId="0">#REF!</definedName>
    <definedName name="Excel_BuiltIn_Print_Area_20_11">#REF!</definedName>
    <definedName name="Excel_BuiltIn_Print_Area_20_11_10" localSheetId="0">#REF!</definedName>
    <definedName name="Excel_BuiltIn_Print_Area_20_11_10">#REF!</definedName>
    <definedName name="Excel_BuiltIn_Print_Area_20_11_2" localSheetId="0">#REF!</definedName>
    <definedName name="Excel_BuiltIn_Print_Area_20_11_2">#REF!</definedName>
    <definedName name="Excel_BuiltIn_Print_Area_20_11_4" localSheetId="0">#REF!</definedName>
    <definedName name="Excel_BuiltIn_Print_Area_20_11_4">#REF!</definedName>
    <definedName name="Excel_BuiltIn_Print_Area_20_11_6" localSheetId="0">#REF!</definedName>
    <definedName name="Excel_BuiltIn_Print_Area_20_11_6">#REF!</definedName>
    <definedName name="Excel_BuiltIn_Print_Area_20_11_7" localSheetId="0">#REF!</definedName>
    <definedName name="Excel_BuiltIn_Print_Area_20_11_7">#REF!</definedName>
    <definedName name="Excel_BuiltIn_Print_Area_20_11_8" localSheetId="0">#REF!</definedName>
    <definedName name="Excel_BuiltIn_Print_Area_20_11_8">#REF!</definedName>
    <definedName name="Excel_BuiltIn_Print_Area_20_11_9" localSheetId="0">#REF!</definedName>
    <definedName name="Excel_BuiltIn_Print_Area_20_11_9">#REF!</definedName>
    <definedName name="Excel_BuiltIn_Print_Area_20_18" localSheetId="0">#REF!</definedName>
    <definedName name="Excel_BuiltIn_Print_Area_20_18">#REF!</definedName>
    <definedName name="Excel_BuiltIn_Print_Area_20_18_10" localSheetId="0">#REF!</definedName>
    <definedName name="Excel_BuiltIn_Print_Area_20_18_10">#REF!</definedName>
    <definedName name="Excel_BuiltIn_Print_Area_20_18_2" localSheetId="0">#REF!</definedName>
    <definedName name="Excel_BuiltIn_Print_Area_20_18_2">#REF!</definedName>
    <definedName name="Excel_BuiltIn_Print_Area_20_18_4" localSheetId="0">#REF!</definedName>
    <definedName name="Excel_BuiltIn_Print_Area_20_18_4">#REF!</definedName>
    <definedName name="Excel_BuiltIn_Print_Area_20_18_6" localSheetId="0">#REF!</definedName>
    <definedName name="Excel_BuiltIn_Print_Area_20_18_6">#REF!</definedName>
    <definedName name="Excel_BuiltIn_Print_Area_20_18_7" localSheetId="0">#REF!</definedName>
    <definedName name="Excel_BuiltIn_Print_Area_20_18_7">#REF!</definedName>
    <definedName name="Excel_BuiltIn_Print_Area_20_18_8" localSheetId="0">#REF!</definedName>
    <definedName name="Excel_BuiltIn_Print_Area_20_18_8">#REF!</definedName>
    <definedName name="Excel_BuiltIn_Print_Area_20_18_9" localSheetId="0">#REF!</definedName>
    <definedName name="Excel_BuiltIn_Print_Area_20_18_9">#REF!</definedName>
    <definedName name="Excel_BuiltIn_Print_Area_20_2" localSheetId="0">#REF!</definedName>
    <definedName name="Excel_BuiltIn_Print_Area_20_2">#REF!</definedName>
    <definedName name="Excel_BuiltIn_Print_Area_20_4">NA()</definedName>
    <definedName name="Excel_BuiltIn_Print_Area_20_6" localSheetId="0">#REF!</definedName>
    <definedName name="Excel_BuiltIn_Print_Area_20_6" localSheetId="1">#REF!</definedName>
    <definedName name="Excel_BuiltIn_Print_Area_20_6">#REF!</definedName>
    <definedName name="Excel_BuiltIn_Print_Area_20_7" localSheetId="0">#REF!</definedName>
    <definedName name="Excel_BuiltIn_Print_Area_20_7">#REF!</definedName>
    <definedName name="Excel_BuiltIn_Print_Area_20_8" localSheetId="0">#REF!</definedName>
    <definedName name="Excel_BuiltIn_Print_Area_20_8">#REF!</definedName>
    <definedName name="Excel_BuiltIn_Print_Area_20_9" localSheetId="0">#REF!</definedName>
    <definedName name="Excel_BuiltIn_Print_Area_20_9">#REF!</definedName>
    <definedName name="Excel_BuiltIn_Print_Area_21" localSheetId="0">#REF!</definedName>
    <definedName name="Excel_BuiltIn_Print_Area_21" localSheetId="1">#REF!</definedName>
    <definedName name="Excel_BuiltIn_Print_Area_21">#REF!</definedName>
    <definedName name="Excel_BuiltIn_Print_Area_21_1">"$'19'.$#REF!$#REF!:$#REF!$#REF!"</definedName>
    <definedName name="Excel_BuiltIn_Print_Area_21_1_1" localSheetId="0">#REF!</definedName>
    <definedName name="Excel_BuiltIn_Print_Area_21_1_1" localSheetId="1">#REF!</definedName>
    <definedName name="Excel_BuiltIn_Print_Area_21_1_1">#REF!</definedName>
    <definedName name="Excel_BuiltIn_Print_Area_21_1_1_1" localSheetId="0">#REF!</definedName>
    <definedName name="Excel_BuiltIn_Print_Area_21_1_1_1">#REF!</definedName>
    <definedName name="Excel_BuiltIn_Print_Area_21_10" localSheetId="0">#REF!</definedName>
    <definedName name="Excel_BuiltIn_Print_Area_21_10">#REF!</definedName>
    <definedName name="Excel_BuiltIn_Print_Area_21_11" localSheetId="0">#REF!</definedName>
    <definedName name="Excel_BuiltIn_Print_Area_21_11">#REF!</definedName>
    <definedName name="Excel_BuiltIn_Print_Area_21_11_10" localSheetId="0">#REF!</definedName>
    <definedName name="Excel_BuiltIn_Print_Area_21_11_10">#REF!</definedName>
    <definedName name="Excel_BuiltIn_Print_Area_21_11_2" localSheetId="0">#REF!</definedName>
    <definedName name="Excel_BuiltIn_Print_Area_21_11_2">#REF!</definedName>
    <definedName name="Excel_BuiltIn_Print_Area_21_11_4" localSheetId="0">#REF!</definedName>
    <definedName name="Excel_BuiltIn_Print_Area_21_11_4">#REF!</definedName>
    <definedName name="Excel_BuiltIn_Print_Area_21_11_6" localSheetId="0">#REF!</definedName>
    <definedName name="Excel_BuiltIn_Print_Area_21_11_6">#REF!</definedName>
    <definedName name="Excel_BuiltIn_Print_Area_21_11_7" localSheetId="0">#REF!</definedName>
    <definedName name="Excel_BuiltIn_Print_Area_21_11_7">#REF!</definedName>
    <definedName name="Excel_BuiltIn_Print_Area_21_11_8" localSheetId="0">#REF!</definedName>
    <definedName name="Excel_BuiltIn_Print_Area_21_11_8">#REF!</definedName>
    <definedName name="Excel_BuiltIn_Print_Area_21_11_9" localSheetId="0">#REF!</definedName>
    <definedName name="Excel_BuiltIn_Print_Area_21_11_9">#REF!</definedName>
    <definedName name="Excel_BuiltIn_Print_Area_21_18" localSheetId="0">#REF!</definedName>
    <definedName name="Excel_BuiltIn_Print_Area_21_18">#REF!</definedName>
    <definedName name="Excel_BuiltIn_Print_Area_21_18_10" localSheetId="0">#REF!</definedName>
    <definedName name="Excel_BuiltIn_Print_Area_21_18_10">#REF!</definedName>
    <definedName name="Excel_BuiltIn_Print_Area_21_18_2" localSheetId="0">#REF!</definedName>
    <definedName name="Excel_BuiltIn_Print_Area_21_18_2">#REF!</definedName>
    <definedName name="Excel_BuiltIn_Print_Area_21_18_4" localSheetId="0">#REF!</definedName>
    <definedName name="Excel_BuiltIn_Print_Area_21_18_4">#REF!</definedName>
    <definedName name="Excel_BuiltIn_Print_Area_21_18_6" localSheetId="0">#REF!</definedName>
    <definedName name="Excel_BuiltIn_Print_Area_21_18_6">#REF!</definedName>
    <definedName name="Excel_BuiltIn_Print_Area_21_18_7" localSheetId="0">#REF!</definedName>
    <definedName name="Excel_BuiltIn_Print_Area_21_18_7">#REF!</definedName>
    <definedName name="Excel_BuiltIn_Print_Area_21_18_8" localSheetId="0">#REF!</definedName>
    <definedName name="Excel_BuiltIn_Print_Area_21_18_8">#REF!</definedName>
    <definedName name="Excel_BuiltIn_Print_Area_21_18_9" localSheetId="0">#REF!</definedName>
    <definedName name="Excel_BuiltIn_Print_Area_21_18_9">#REF!</definedName>
    <definedName name="Excel_BuiltIn_Print_Area_21_2" localSheetId="0">#REF!</definedName>
    <definedName name="Excel_BuiltIn_Print_Area_21_2">#REF!</definedName>
    <definedName name="Excel_BuiltIn_Print_Area_21_4">NA()</definedName>
    <definedName name="Excel_BuiltIn_Print_Area_21_6" localSheetId="0">#REF!</definedName>
    <definedName name="Excel_BuiltIn_Print_Area_21_6" localSheetId="1">#REF!</definedName>
    <definedName name="Excel_BuiltIn_Print_Area_21_6">#REF!</definedName>
    <definedName name="Excel_BuiltIn_Print_Area_21_7" localSheetId="0">#REF!</definedName>
    <definedName name="Excel_BuiltIn_Print_Area_21_7">#REF!</definedName>
    <definedName name="Excel_BuiltIn_Print_Area_21_8" localSheetId="0">#REF!</definedName>
    <definedName name="Excel_BuiltIn_Print_Area_21_8">#REF!</definedName>
    <definedName name="Excel_BuiltIn_Print_Area_21_9" localSheetId="0">#REF!</definedName>
    <definedName name="Excel_BuiltIn_Print_Area_21_9">#REF!</definedName>
    <definedName name="Excel_BuiltIn_Print_Area_22" localSheetId="0">#REF!</definedName>
    <definedName name="Excel_BuiltIn_Print_Area_22">#REF!</definedName>
    <definedName name="Excel_BuiltIn_Print_Area_22_1">NA()</definedName>
    <definedName name="Excel_BuiltIn_Print_Area_22_1_1_1" localSheetId="0">#REF!</definedName>
    <definedName name="Excel_BuiltIn_Print_Area_22_1_1_1" localSheetId="1">#REF!</definedName>
    <definedName name="Excel_BuiltIn_Print_Area_22_1_1_1">#REF!</definedName>
    <definedName name="Excel_BuiltIn_Print_Area_22_1_1_1_1" localSheetId="0">#REF!</definedName>
    <definedName name="Excel_BuiltIn_Print_Area_22_1_1_1_1">#REF!</definedName>
    <definedName name="Excel_BuiltIn_Print_Area_22_10" localSheetId="0">#REF!</definedName>
    <definedName name="Excel_BuiltIn_Print_Area_22_10">#REF!</definedName>
    <definedName name="Excel_BuiltIn_Print_Area_22_11" localSheetId="0">#REF!</definedName>
    <definedName name="Excel_BuiltIn_Print_Area_22_11">#REF!</definedName>
    <definedName name="Excel_BuiltIn_Print_Area_22_11_10" localSheetId="0">#REF!</definedName>
    <definedName name="Excel_BuiltIn_Print_Area_22_11_10">#REF!</definedName>
    <definedName name="Excel_BuiltIn_Print_Area_22_11_2" localSheetId="0">#REF!</definedName>
    <definedName name="Excel_BuiltIn_Print_Area_22_11_2">#REF!</definedName>
    <definedName name="Excel_BuiltIn_Print_Area_22_11_4" localSheetId="0">#REF!</definedName>
    <definedName name="Excel_BuiltIn_Print_Area_22_11_4">#REF!</definedName>
    <definedName name="Excel_BuiltIn_Print_Area_22_11_6" localSheetId="0">#REF!</definedName>
    <definedName name="Excel_BuiltIn_Print_Area_22_11_6">#REF!</definedName>
    <definedName name="Excel_BuiltIn_Print_Area_22_11_7" localSheetId="0">#REF!</definedName>
    <definedName name="Excel_BuiltIn_Print_Area_22_11_7">#REF!</definedName>
    <definedName name="Excel_BuiltIn_Print_Area_22_11_8" localSheetId="0">#REF!</definedName>
    <definedName name="Excel_BuiltIn_Print_Area_22_11_8">#REF!</definedName>
    <definedName name="Excel_BuiltIn_Print_Area_22_11_9" localSheetId="0">#REF!</definedName>
    <definedName name="Excel_BuiltIn_Print_Area_22_11_9">#REF!</definedName>
    <definedName name="Excel_BuiltIn_Print_Area_22_12" localSheetId="0">#REF!</definedName>
    <definedName name="Excel_BuiltIn_Print_Area_22_12">#REF!</definedName>
    <definedName name="Excel_BuiltIn_Print_Area_22_12_5" localSheetId="0">#REF!</definedName>
    <definedName name="Excel_BuiltIn_Print_Area_22_12_5">#REF!</definedName>
    <definedName name="Excel_BuiltIn_Print_Area_22_18" localSheetId="0">#REF!</definedName>
    <definedName name="Excel_BuiltIn_Print_Area_22_18" localSheetId="1">#REF!</definedName>
    <definedName name="Excel_BuiltIn_Print_Area_22_18">#REF!</definedName>
    <definedName name="Excel_BuiltIn_Print_Area_22_18_10" localSheetId="0">#REF!</definedName>
    <definedName name="Excel_BuiltIn_Print_Area_22_18_10" localSheetId="1">#REF!</definedName>
    <definedName name="Excel_BuiltIn_Print_Area_22_18_10">#REF!</definedName>
    <definedName name="Excel_BuiltIn_Print_Area_22_18_2" localSheetId="0">#REF!</definedName>
    <definedName name="Excel_BuiltIn_Print_Area_22_18_2" localSheetId="1">#REF!</definedName>
    <definedName name="Excel_BuiltIn_Print_Area_22_18_2">#REF!</definedName>
    <definedName name="Excel_BuiltIn_Print_Area_22_18_4" localSheetId="0">#REF!</definedName>
    <definedName name="Excel_BuiltIn_Print_Area_22_18_4">#REF!</definedName>
    <definedName name="Excel_BuiltIn_Print_Area_22_18_6" localSheetId="0">#REF!</definedName>
    <definedName name="Excel_BuiltIn_Print_Area_22_18_6">#REF!</definedName>
    <definedName name="Excel_BuiltIn_Print_Area_22_18_7" localSheetId="0">#REF!</definedName>
    <definedName name="Excel_BuiltIn_Print_Area_22_18_7">#REF!</definedName>
    <definedName name="Excel_BuiltIn_Print_Area_22_18_8" localSheetId="0">#REF!</definedName>
    <definedName name="Excel_BuiltIn_Print_Area_22_18_8">#REF!</definedName>
    <definedName name="Excel_BuiltIn_Print_Area_22_18_9" localSheetId="0">#REF!</definedName>
    <definedName name="Excel_BuiltIn_Print_Area_22_18_9">#REF!</definedName>
    <definedName name="Excel_BuiltIn_Print_Area_22_2" localSheetId="0">#REF!</definedName>
    <definedName name="Excel_BuiltIn_Print_Area_22_2">#REF!</definedName>
    <definedName name="Excel_BuiltIn_Print_Area_22_3" localSheetId="0">#REF!</definedName>
    <definedName name="Excel_BuiltIn_Print_Area_22_3">#REF!</definedName>
    <definedName name="Excel_BuiltIn_Print_Area_22_4">NA()</definedName>
    <definedName name="Excel_BuiltIn_Print_Area_22_5" localSheetId="0">#REF!</definedName>
    <definedName name="Excel_BuiltIn_Print_Area_22_5" localSheetId="1">#REF!</definedName>
    <definedName name="Excel_BuiltIn_Print_Area_22_5">#REF!</definedName>
    <definedName name="Excel_BuiltIn_Print_Area_22_6" localSheetId="0">#REF!</definedName>
    <definedName name="Excel_BuiltIn_Print_Area_22_6" localSheetId="1">#REF!</definedName>
    <definedName name="Excel_BuiltIn_Print_Area_22_6">#REF!</definedName>
    <definedName name="Excel_BuiltIn_Print_Area_22_7" localSheetId="0">#REF!</definedName>
    <definedName name="Excel_BuiltIn_Print_Area_22_7" localSheetId="1">#REF!</definedName>
    <definedName name="Excel_BuiltIn_Print_Area_22_7">#REF!</definedName>
    <definedName name="Excel_BuiltIn_Print_Area_22_8" localSheetId="0">#REF!</definedName>
    <definedName name="Excel_BuiltIn_Print_Area_22_8" localSheetId="1">#REF!</definedName>
    <definedName name="Excel_BuiltIn_Print_Area_22_8">#REF!</definedName>
    <definedName name="Excel_BuiltIn_Print_Area_22_9" localSheetId="0">#REF!</definedName>
    <definedName name="Excel_BuiltIn_Print_Area_22_9">#REF!</definedName>
    <definedName name="Excel_BuiltIn_Print_Area_23" localSheetId="0">#REF!</definedName>
    <definedName name="Excel_BuiltIn_Print_Area_23">#REF!</definedName>
    <definedName name="Excel_BuiltIn_Print_Area_23_1">NA()</definedName>
    <definedName name="Excel_BuiltIn_Print_Area_23_1_1_1_1" localSheetId="0">#REF!</definedName>
    <definedName name="Excel_BuiltIn_Print_Area_23_1_1_1_1" localSheetId="1">#REF!</definedName>
    <definedName name="Excel_BuiltIn_Print_Area_23_1_1_1_1">#REF!</definedName>
    <definedName name="Excel_BuiltIn_Print_Area_23_1_1_1_1_1" localSheetId="0">#REF!</definedName>
    <definedName name="Excel_BuiltIn_Print_Area_23_1_1_1_1_1">#REF!</definedName>
    <definedName name="Excel_BuiltIn_Print_Area_23_1_1_1_1_1_1" localSheetId="0">#REF!</definedName>
    <definedName name="Excel_BuiltIn_Print_Area_23_1_1_1_1_1_1">#REF!</definedName>
    <definedName name="Excel_BuiltIn_Print_Area_23_12" localSheetId="0">#REF!</definedName>
    <definedName name="Excel_BuiltIn_Print_Area_23_12">#REF!</definedName>
    <definedName name="Excel_BuiltIn_Print_Area_23_12_5" localSheetId="0">#REF!</definedName>
    <definedName name="Excel_BuiltIn_Print_Area_23_12_5">#REF!</definedName>
    <definedName name="Excel_BuiltIn_Print_Area_23_2" localSheetId="0">#REF!</definedName>
    <definedName name="Excel_BuiltIn_Print_Area_23_2">#REF!</definedName>
    <definedName name="Excel_BuiltIn_Print_Area_23_3" localSheetId="0">#REF!</definedName>
    <definedName name="Excel_BuiltIn_Print_Area_23_3">#REF!</definedName>
    <definedName name="Excel_BuiltIn_Print_Area_23_4" localSheetId="0">#REF!</definedName>
    <definedName name="Excel_BuiltIn_Print_Area_23_4">#REF!</definedName>
    <definedName name="Excel_BuiltIn_Print_Area_23_5" localSheetId="0">#REF!</definedName>
    <definedName name="Excel_BuiltIn_Print_Area_23_5">#REF!</definedName>
    <definedName name="Excel_BuiltIn_Print_Area_23_6">#N/A</definedName>
    <definedName name="Excel_BuiltIn_Print_Area_24" localSheetId="0">#REF!</definedName>
    <definedName name="Excel_BuiltIn_Print_Area_24" localSheetId="1">#REF!</definedName>
    <definedName name="Excel_BuiltIn_Print_Area_24">#REF!</definedName>
    <definedName name="Excel_BuiltIn_Print_Area_24_1">NA()</definedName>
    <definedName name="Excel_BuiltIn_Print_Area_24_1_1" localSheetId="0">#REF!</definedName>
    <definedName name="Excel_BuiltIn_Print_Area_24_1_1" localSheetId="1">#REF!</definedName>
    <definedName name="Excel_BuiltIn_Print_Area_24_1_1">#REF!</definedName>
    <definedName name="Excel_BuiltIn_Print_Area_24_12" localSheetId="0">#REF!</definedName>
    <definedName name="Excel_BuiltIn_Print_Area_24_12">#REF!</definedName>
    <definedName name="Excel_BuiltIn_Print_Area_24_12_5" localSheetId="0">#REF!</definedName>
    <definedName name="Excel_BuiltIn_Print_Area_24_12_5">#REF!</definedName>
    <definedName name="Excel_BuiltIn_Print_Area_24_2" localSheetId="0">#REF!</definedName>
    <definedName name="Excel_BuiltIn_Print_Area_24_2">#REF!</definedName>
    <definedName name="Excel_BuiltIn_Print_Area_24_3" localSheetId="0">#REF!</definedName>
    <definedName name="Excel_BuiltIn_Print_Area_24_3">#REF!</definedName>
    <definedName name="Excel_BuiltIn_Print_Area_24_4" localSheetId="0">#REF!</definedName>
    <definedName name="Excel_BuiltIn_Print_Area_24_4">#REF!</definedName>
    <definedName name="Excel_BuiltIn_Print_Area_24_5" localSheetId="0">#REF!</definedName>
    <definedName name="Excel_BuiltIn_Print_Area_24_5">#REF!</definedName>
    <definedName name="Excel_BuiltIn_Print_Area_24_6">#N/A</definedName>
    <definedName name="Excel_BuiltIn_Print_Area_25">NA()</definedName>
    <definedName name="Excel_BuiltIn_Print_Area_25_1_1_1_1_1" localSheetId="0">#REF!</definedName>
    <definedName name="Excel_BuiltIn_Print_Area_25_1_1_1_1_1" localSheetId="1">#REF!</definedName>
    <definedName name="Excel_BuiltIn_Print_Area_25_1_1_1_1_1">#REF!</definedName>
    <definedName name="Excel_BuiltIn_Print_Area_25_1_1_1_1_1_1" localSheetId="0">#REF!</definedName>
    <definedName name="Excel_BuiltIn_Print_Area_25_1_1_1_1_1_1">#REF!</definedName>
    <definedName name="Excel_BuiltIn_Print_Area_26" localSheetId="0">#REF!</definedName>
    <definedName name="Excel_BuiltIn_Print_Area_26">#REF!</definedName>
    <definedName name="Excel_BuiltIn_Print_Area_26_1">NA()</definedName>
    <definedName name="Excel_BuiltIn_Print_Area_26_1_1" localSheetId="0">#REF!</definedName>
    <definedName name="Excel_BuiltIn_Print_Area_26_1_1" localSheetId="1">#REF!</definedName>
    <definedName name="Excel_BuiltIn_Print_Area_26_1_1">#REF!</definedName>
    <definedName name="Excel_BuiltIn_Print_Area_26_12" localSheetId="0">#REF!</definedName>
    <definedName name="Excel_BuiltIn_Print_Area_26_12">#REF!</definedName>
    <definedName name="Excel_BuiltIn_Print_Area_26_12_5" localSheetId="0">#REF!</definedName>
    <definedName name="Excel_BuiltIn_Print_Area_26_12_5" localSheetId="1">#REF!</definedName>
    <definedName name="Excel_BuiltIn_Print_Area_26_12_5">#REF!</definedName>
    <definedName name="Excel_BuiltIn_Print_Area_26_2" localSheetId="0">#REF!</definedName>
    <definedName name="Excel_BuiltIn_Print_Area_26_2">#REF!</definedName>
    <definedName name="Excel_BuiltIn_Print_Area_26_3" localSheetId="0">#REF!</definedName>
    <definedName name="Excel_BuiltIn_Print_Area_26_3">#REF!</definedName>
    <definedName name="Excel_BuiltIn_Print_Area_26_4" localSheetId="0">#REF!</definedName>
    <definedName name="Excel_BuiltIn_Print_Area_26_4">#REF!</definedName>
    <definedName name="Excel_BuiltIn_Print_Area_26_5" localSheetId="0">#REF!</definedName>
    <definedName name="Excel_BuiltIn_Print_Area_26_5" localSheetId="1">#REF!</definedName>
    <definedName name="Excel_BuiltIn_Print_Area_26_5">#REF!</definedName>
    <definedName name="Excel_BuiltIn_Print_Area_26_6">#N/A</definedName>
    <definedName name="Excel_BuiltIn_Print_Area_27">NA()</definedName>
    <definedName name="Excel_BuiltIn_Print_Area_27_1">"$'25'.$#REF!$#REF!:$#REF!$#REF!"</definedName>
    <definedName name="Excel_BuiltIn_Print_Area_27_1_1" localSheetId="0">#REF!</definedName>
    <definedName name="Excel_BuiltIn_Print_Area_27_1_1" localSheetId="1">#REF!</definedName>
    <definedName name="Excel_BuiltIn_Print_Area_27_1_1">#REF!</definedName>
    <definedName name="Excel_BuiltIn_Print_Area_27_1_1_1" localSheetId="0">#REF!</definedName>
    <definedName name="Excel_BuiltIn_Print_Area_27_1_1_1">#REF!</definedName>
    <definedName name="Excel_BuiltIn_Print_Area_28">NA()</definedName>
    <definedName name="Excel_BuiltIn_Print_Area_28_1">"$'26'.$#REF!$#REF!:$#REF!$#REF!"</definedName>
    <definedName name="Excel_BuiltIn_Print_Area_29_1" localSheetId="0">#REF!</definedName>
    <definedName name="Excel_BuiltIn_Print_Area_29_1" localSheetId="1">#REF!</definedName>
    <definedName name="Excel_BuiltIn_Print_Area_29_1">#REF!</definedName>
    <definedName name="Excel_BuiltIn_Print_Area_3" localSheetId="0">#REF!</definedName>
    <definedName name="Excel_BuiltIn_Print_Area_3">#REF!</definedName>
    <definedName name="Excel_BuiltIn_Print_Area_3_1" localSheetId="0">#REF!</definedName>
    <definedName name="Excel_BuiltIn_Print_Area_3_1">#REF!</definedName>
    <definedName name="Excel_BuiltIn_Print_Area_3_1_1" localSheetId="0">#REF!</definedName>
    <definedName name="Excel_BuiltIn_Print_Area_3_1_1">#REF!</definedName>
    <definedName name="Excel_BuiltIn_Print_Area_3_1_1_1" localSheetId="0">#REF!</definedName>
    <definedName name="Excel_BuiltIn_Print_Area_3_1_1_1">#REF!</definedName>
    <definedName name="Excel_BuiltIn_Print_Area_3_1_1_1_1">"$#REF!.$#REF!$#REF!:$#REF!$#REF!"</definedName>
    <definedName name="Excel_BuiltIn_Print_Area_3_1_1_1_10" localSheetId="0">#REF!</definedName>
    <definedName name="Excel_BuiltIn_Print_Area_3_1_1_1_10" localSheetId="1">#REF!</definedName>
    <definedName name="Excel_BuiltIn_Print_Area_3_1_1_1_10">#REF!</definedName>
    <definedName name="Excel_BuiltIn_Print_Area_3_1_1_10" localSheetId="0">#REF!</definedName>
    <definedName name="Excel_BuiltIn_Print_Area_3_1_1_10" localSheetId="1">#REF!</definedName>
    <definedName name="Excel_BuiltIn_Print_Area_3_1_1_10">#REF!</definedName>
    <definedName name="Excel_BuiltIn_Print_Area_3_1_10" localSheetId="0">#REF!</definedName>
    <definedName name="Excel_BuiltIn_Print_Area_3_1_10" localSheetId="1">#REF!</definedName>
    <definedName name="Excel_BuiltIn_Print_Area_3_1_10">#REF!</definedName>
    <definedName name="Excel_BuiltIn_Print_Area_3_1_4" localSheetId="0">#REF!</definedName>
    <definedName name="Excel_BuiltIn_Print_Area_3_1_4" localSheetId="1">#REF!</definedName>
    <definedName name="Excel_BuiltIn_Print_Area_3_1_4">#REF!</definedName>
    <definedName name="Excel_BuiltIn_Print_Area_3_1_4_10" localSheetId="0">#REF!</definedName>
    <definedName name="Excel_BuiltIn_Print_Area_3_1_4_10" localSheetId="1">#REF!</definedName>
    <definedName name="Excel_BuiltIn_Print_Area_3_1_4_10">#REF!</definedName>
    <definedName name="Excel_BuiltIn_Print_Area_3_10" localSheetId="0">#REF!</definedName>
    <definedName name="Excel_BuiltIn_Print_Area_3_10" localSheetId="1">#REF!</definedName>
    <definedName name="Excel_BuiltIn_Print_Area_3_10">#REF!</definedName>
    <definedName name="Excel_BuiltIn_Print_Area_3_11">NA()</definedName>
    <definedName name="Excel_BuiltIn_Print_Area_3_12">NA()</definedName>
    <definedName name="Excel_BuiltIn_Print_Area_3_13">NA()</definedName>
    <definedName name="Excel_BuiltIn_Print_Area_3_14">NA()</definedName>
    <definedName name="Excel_BuiltIn_Print_Area_3_15">NA()</definedName>
    <definedName name="Excel_BuiltIn_Print_Area_3_16">NA()</definedName>
    <definedName name="Excel_BuiltIn_Print_Area_3_17">NA()</definedName>
    <definedName name="Excel_BuiltIn_Print_Area_3_18">NA()</definedName>
    <definedName name="Excel_BuiltIn_Print_Area_3_19">NA()</definedName>
    <definedName name="Excel_BuiltIn_Print_Area_3_2" localSheetId="0">#REF!</definedName>
    <definedName name="Excel_BuiltIn_Print_Area_3_2" localSheetId="1">#REF!</definedName>
    <definedName name="Excel_BuiltIn_Print_Area_3_2">#REF!</definedName>
    <definedName name="Excel_BuiltIn_Print_Area_3_2_10" localSheetId="0">#REF!</definedName>
    <definedName name="Excel_BuiltIn_Print_Area_3_2_10" localSheetId="1">#REF!</definedName>
    <definedName name="Excel_BuiltIn_Print_Area_3_2_10">#REF!</definedName>
    <definedName name="Excel_BuiltIn_Print_Area_3_2_4" localSheetId="0">#REF!</definedName>
    <definedName name="Excel_BuiltIn_Print_Area_3_2_4" localSheetId="1">#REF!</definedName>
    <definedName name="Excel_BuiltIn_Print_Area_3_2_4">#REF!</definedName>
    <definedName name="Excel_BuiltIn_Print_Area_3_2_4_10" localSheetId="0">#REF!</definedName>
    <definedName name="Excel_BuiltIn_Print_Area_3_2_4_10" localSheetId="1">#REF!</definedName>
    <definedName name="Excel_BuiltIn_Print_Area_3_2_4_10">#REF!</definedName>
    <definedName name="Excel_BuiltIn_Print_Area_3_20">NA()</definedName>
    <definedName name="Excel_BuiltIn_Print_Area_3_21">NA()</definedName>
    <definedName name="Excel_BuiltIn_Print_Area_3_22">NA()</definedName>
    <definedName name="Excel_BuiltIn_Print_Area_3_23">NA()</definedName>
    <definedName name="Excel_BuiltIn_Print_Area_3_24">NA()</definedName>
    <definedName name="Excel_BuiltIn_Print_Area_3_25">NA()</definedName>
    <definedName name="Excel_BuiltIn_Print_Area_3_26">NA()</definedName>
    <definedName name="Excel_BuiltIn_Print_Area_3_27">NA()</definedName>
    <definedName name="Excel_BuiltIn_Print_Area_3_28">NA()</definedName>
    <definedName name="Excel_BuiltIn_Print_Area_3_3" localSheetId="0">#REF!</definedName>
    <definedName name="Excel_BuiltIn_Print_Area_3_3" localSheetId="1">#REF!</definedName>
    <definedName name="Excel_BuiltIn_Print_Area_3_3">#REF!</definedName>
    <definedName name="Excel_BuiltIn_Print_Area_3_4" localSheetId="0">#REF!</definedName>
    <definedName name="Excel_BuiltIn_Print_Area_3_4">#REF!</definedName>
    <definedName name="Excel_BuiltIn_Print_Area_3_5" localSheetId="0">#REF!</definedName>
    <definedName name="Excel_BuiltIn_Print_Area_3_5">#REF!</definedName>
    <definedName name="Excel_BuiltIn_Print_Area_3_6" localSheetId="0">#REF!</definedName>
    <definedName name="Excel_BuiltIn_Print_Area_3_6">#REF!</definedName>
    <definedName name="Excel_BuiltIn_Print_Area_3_7">NA()</definedName>
    <definedName name="Excel_BuiltIn_Print_Area_3_8">NA()</definedName>
    <definedName name="Excel_BuiltIn_Print_Area_3_8_6">#N/A</definedName>
    <definedName name="Excel_BuiltIn_Print_Area_3_9">NA()</definedName>
    <definedName name="Excel_BuiltIn_Print_Area_30_1">"$'28'.$#REF!$#REF!:$#REF!$#REF!"</definedName>
    <definedName name="Excel_BuiltIn_Print_Area_31_1" localSheetId="0">#REF!</definedName>
    <definedName name="Excel_BuiltIn_Print_Area_31_1" localSheetId="1">#REF!</definedName>
    <definedName name="Excel_BuiltIn_Print_Area_31_1">#REF!</definedName>
    <definedName name="Excel_BuiltIn_Print_Area_32_1">NA()</definedName>
    <definedName name="Excel_BuiltIn_Print_Area_33_1" localSheetId="0">#REF!</definedName>
    <definedName name="Excel_BuiltIn_Print_Area_33_1" localSheetId="1">#REF!</definedName>
    <definedName name="Excel_BuiltIn_Print_Area_33_1">#REF!</definedName>
    <definedName name="Excel_BuiltIn_Print_Area_33_1_1" localSheetId="0">#REF!</definedName>
    <definedName name="Excel_BuiltIn_Print_Area_33_1_1">#REF!</definedName>
    <definedName name="Excel_BuiltIn_Print_Area_33_1_1_1" localSheetId="0">#REF!</definedName>
    <definedName name="Excel_BuiltIn_Print_Area_33_1_1_1">#REF!</definedName>
    <definedName name="Excel_BuiltIn_Print_Area_34" localSheetId="0">#REF!</definedName>
    <definedName name="Excel_BuiltIn_Print_Area_34">#REF!</definedName>
    <definedName name="Excel_BuiltIn_Print_Area_34_1_1" localSheetId="0">#REF!</definedName>
    <definedName name="Excel_BuiltIn_Print_Area_34_1_1">#REF!</definedName>
    <definedName name="Excel_BuiltIn_Print_Area_36_1" localSheetId="0">#REF!</definedName>
    <definedName name="Excel_BuiltIn_Print_Area_36_1">#REF!</definedName>
    <definedName name="Excel_BuiltIn_Print_Area_36_1_1" localSheetId="0">#REF!</definedName>
    <definedName name="Excel_BuiltIn_Print_Area_36_1_1">#REF!</definedName>
    <definedName name="Excel_BuiltIn_Print_Area_37" localSheetId="0">#REF!</definedName>
    <definedName name="Excel_BuiltIn_Print_Area_37">#REF!</definedName>
    <definedName name="Excel_BuiltIn_Print_Area_37_1" localSheetId="0">#REF!</definedName>
    <definedName name="Excel_BuiltIn_Print_Area_37_1">#REF!</definedName>
    <definedName name="Excel_BuiltIn_Print_Area_37_1_1" localSheetId="0">#REF!</definedName>
    <definedName name="Excel_BuiltIn_Print_Area_37_1_1">#REF!</definedName>
    <definedName name="Excel_BuiltIn_Print_Area_38" localSheetId="0">#REF!</definedName>
    <definedName name="Excel_BuiltIn_Print_Area_38">#REF!</definedName>
    <definedName name="Excel_BuiltIn_Print_Area_38_1" localSheetId="0">#REF!</definedName>
    <definedName name="Excel_BuiltIn_Print_Area_38_1">#REF!</definedName>
    <definedName name="Excel_BuiltIn_Print_Area_39_1" localSheetId="0">#REF!</definedName>
    <definedName name="Excel_BuiltIn_Print_Area_39_1">#REF!</definedName>
    <definedName name="Excel_BuiltIn_Print_Area_4" localSheetId="0">#REF!</definedName>
    <definedName name="Excel_BuiltIn_Print_Area_4">#REF!</definedName>
    <definedName name="Excel_BuiltIn_Print_Area_4_1" localSheetId="0">#REF!</definedName>
    <definedName name="Excel_BuiltIn_Print_Area_4_1">#REF!</definedName>
    <definedName name="Excel_BuiltIn_Print_Area_4_1_1" localSheetId="0">#REF!</definedName>
    <definedName name="Excel_BuiltIn_Print_Area_4_1_1">#REF!</definedName>
    <definedName name="Excel_BuiltIn_Print_Area_4_1_1_1" localSheetId="0">#REF!</definedName>
    <definedName name="Excel_BuiltIn_Print_Area_4_1_1_1">#REF!</definedName>
    <definedName name="Excel_BuiltIn_Print_Area_4_1_1_1_1">"$#REF!.$B$1:$P$286"</definedName>
    <definedName name="Excel_BuiltIn_Print_Area_4_1_1_1_1_1">NA()</definedName>
    <definedName name="Excel_BuiltIn_Print_Area_4_1_1_1_1_1_1">NA()</definedName>
    <definedName name="Excel_BuiltIn_Print_Area_4_1_1_1_10" localSheetId="0">#REF!</definedName>
    <definedName name="Excel_BuiltIn_Print_Area_4_1_1_1_10" localSheetId="1">#REF!</definedName>
    <definedName name="Excel_BuiltIn_Print_Area_4_1_1_1_10">#REF!</definedName>
    <definedName name="Excel_BuiltIn_Print_Area_4_1_1_1_11">NA()</definedName>
    <definedName name="Excel_BuiltIn_Print_Area_4_1_1_1_12">NA()</definedName>
    <definedName name="Excel_BuiltIn_Print_Area_4_1_1_1_13">NA()</definedName>
    <definedName name="Excel_BuiltIn_Print_Area_4_1_1_1_14">NA()</definedName>
    <definedName name="Excel_BuiltIn_Print_Area_4_1_1_1_15">NA()</definedName>
    <definedName name="Excel_BuiltIn_Print_Area_4_1_1_1_16">NA()</definedName>
    <definedName name="Excel_BuiltIn_Print_Area_4_1_1_1_17">NA()</definedName>
    <definedName name="Excel_BuiltIn_Print_Area_4_1_1_1_18">NA()</definedName>
    <definedName name="Excel_BuiltIn_Print_Area_4_1_1_1_19">NA()</definedName>
    <definedName name="Excel_BuiltIn_Print_Area_4_1_1_1_20">NA()</definedName>
    <definedName name="Excel_BuiltIn_Print_Area_4_1_1_1_21">NA()</definedName>
    <definedName name="Excel_BuiltIn_Print_Area_4_1_1_1_22">NA()</definedName>
    <definedName name="Excel_BuiltIn_Print_Area_4_1_1_1_23">NA()</definedName>
    <definedName name="Excel_BuiltIn_Print_Area_4_1_1_1_24">NA()</definedName>
    <definedName name="Excel_BuiltIn_Print_Area_4_1_1_1_25">NA()</definedName>
    <definedName name="Excel_BuiltIn_Print_Area_4_1_1_1_26">NA()</definedName>
    <definedName name="Excel_BuiltIn_Print_Area_4_1_1_1_27">NA()</definedName>
    <definedName name="Excel_BuiltIn_Print_Area_4_1_1_1_28">NA()</definedName>
    <definedName name="Excel_BuiltIn_Print_Area_4_1_1_1_6">NA()</definedName>
    <definedName name="Excel_BuiltIn_Print_Area_4_1_1_1_9">NA()</definedName>
    <definedName name="Excel_BuiltIn_Print_Area_4_1_1_10" localSheetId="0">#REF!</definedName>
    <definedName name="Excel_BuiltIn_Print_Area_4_1_1_10" localSheetId="1">#REF!</definedName>
    <definedName name="Excel_BuiltIn_Print_Area_4_1_1_10">#REF!</definedName>
    <definedName name="Excel_BuiltIn_Print_Area_4_1_1_11">NA()</definedName>
    <definedName name="Excel_BuiltIn_Print_Area_4_1_1_12">NA()</definedName>
    <definedName name="Excel_BuiltIn_Print_Area_4_1_1_13">NA()</definedName>
    <definedName name="Excel_BuiltIn_Print_Area_4_1_1_14">NA()</definedName>
    <definedName name="Excel_BuiltIn_Print_Area_4_1_1_15">NA()</definedName>
    <definedName name="Excel_BuiltIn_Print_Area_4_1_1_16">NA()</definedName>
    <definedName name="Excel_BuiltIn_Print_Area_4_1_1_17">NA()</definedName>
    <definedName name="Excel_BuiltIn_Print_Area_4_1_1_18">NA()</definedName>
    <definedName name="Excel_BuiltIn_Print_Area_4_1_1_19">NA()</definedName>
    <definedName name="Excel_BuiltIn_Print_Area_4_1_1_20">NA()</definedName>
    <definedName name="Excel_BuiltIn_Print_Area_4_1_1_21">NA()</definedName>
    <definedName name="Excel_BuiltIn_Print_Area_4_1_1_22">NA()</definedName>
    <definedName name="Excel_BuiltIn_Print_Area_4_1_1_23">NA()</definedName>
    <definedName name="Excel_BuiltIn_Print_Area_4_1_1_24">NA()</definedName>
    <definedName name="Excel_BuiltIn_Print_Area_4_1_1_25">NA()</definedName>
    <definedName name="Excel_BuiltIn_Print_Area_4_1_1_26">NA()</definedName>
    <definedName name="Excel_BuiltIn_Print_Area_4_1_1_27">NA()</definedName>
    <definedName name="Excel_BuiltIn_Print_Area_4_1_1_28">NA()</definedName>
    <definedName name="Excel_BuiltIn_Print_Area_4_1_1_3" localSheetId="0">#REF!</definedName>
    <definedName name="Excel_BuiltIn_Print_Area_4_1_1_3" localSheetId="1">#REF!</definedName>
    <definedName name="Excel_BuiltIn_Print_Area_4_1_1_3">#REF!</definedName>
    <definedName name="Excel_BuiltIn_Print_Area_4_1_1_4" localSheetId="0">#REF!</definedName>
    <definedName name="Excel_BuiltIn_Print_Area_4_1_1_4">#REF!</definedName>
    <definedName name="Excel_BuiltIn_Print_Area_4_1_1_5" localSheetId="0">#REF!</definedName>
    <definedName name="Excel_BuiltIn_Print_Area_4_1_1_5">#REF!</definedName>
    <definedName name="Excel_BuiltIn_Print_Area_4_1_1_6" localSheetId="0">#REF!</definedName>
    <definedName name="Excel_BuiltIn_Print_Area_4_1_1_6">#REF!</definedName>
    <definedName name="Excel_BuiltIn_Print_Area_4_1_1_9">NA()</definedName>
    <definedName name="Excel_BuiltIn_Print_Area_4_1_10" localSheetId="0">#REF!</definedName>
    <definedName name="Excel_BuiltIn_Print_Area_4_1_10" localSheetId="1">#REF!</definedName>
    <definedName name="Excel_BuiltIn_Print_Area_4_1_10">#REF!</definedName>
    <definedName name="Excel_BuiltIn_Print_Area_4_1_12" localSheetId="0">#REF!</definedName>
    <definedName name="Excel_BuiltIn_Print_Area_4_1_12" localSheetId="1">#REF!</definedName>
    <definedName name="Excel_BuiltIn_Print_Area_4_1_12">#REF!</definedName>
    <definedName name="Excel_BuiltIn_Print_Area_4_1_12_5" localSheetId="0">#REF!</definedName>
    <definedName name="Excel_BuiltIn_Print_Area_4_1_12_5" localSheetId="1">#REF!</definedName>
    <definedName name="Excel_BuiltIn_Print_Area_4_1_12_5">#REF!</definedName>
    <definedName name="Excel_BuiltIn_Print_Area_4_1_2">NA()</definedName>
    <definedName name="Excel_BuiltIn_Print_Area_4_1_2_1">NA()</definedName>
    <definedName name="Excel_BuiltIn_Print_Area_4_1_3" localSheetId="0">#REF!</definedName>
    <definedName name="Excel_BuiltIn_Print_Area_4_1_3" localSheetId="1">#REF!</definedName>
    <definedName name="Excel_BuiltIn_Print_Area_4_1_3">#REF!</definedName>
    <definedName name="Excel_BuiltIn_Print_Area_4_1_4" localSheetId="0">#REF!</definedName>
    <definedName name="Excel_BuiltIn_Print_Area_4_1_4" localSheetId="1">#REF!</definedName>
    <definedName name="Excel_BuiltIn_Print_Area_4_1_4">#REF!</definedName>
    <definedName name="Excel_BuiltIn_Print_Area_4_1_4_1" localSheetId="0">#REF!</definedName>
    <definedName name="Excel_BuiltIn_Print_Area_4_1_4_1" localSheetId="1">#REF!</definedName>
    <definedName name="Excel_BuiltIn_Print_Area_4_1_4_1">#REF!</definedName>
    <definedName name="Excel_BuiltIn_Print_Area_4_1_4_10" localSheetId="0">#REF!</definedName>
    <definedName name="Excel_BuiltIn_Print_Area_4_1_4_10" localSheetId="1">#REF!</definedName>
    <definedName name="Excel_BuiltIn_Print_Area_4_1_4_10">#REF!</definedName>
    <definedName name="Excel_BuiltIn_Print_Area_4_1_5" localSheetId="0">#REF!</definedName>
    <definedName name="Excel_BuiltIn_Print_Area_4_1_5" localSheetId="1">#REF!</definedName>
    <definedName name="Excel_BuiltIn_Print_Area_4_1_5">#REF!</definedName>
    <definedName name="Excel_BuiltIn_Print_Area_4_1_6">#N/A</definedName>
    <definedName name="Excel_BuiltIn_Print_Area_4_1_7">NA()</definedName>
    <definedName name="Excel_BuiltIn_Print_Area_4_1_8">NA()</definedName>
    <definedName name="Excel_BuiltIn_Print_Area_4_1_8_6">#N/A</definedName>
    <definedName name="Excel_BuiltIn_Print_Area_4_10" localSheetId="0">#REF!</definedName>
    <definedName name="Excel_BuiltIn_Print_Area_4_10" localSheetId="1">#REF!</definedName>
    <definedName name="Excel_BuiltIn_Print_Area_4_10">#REF!</definedName>
    <definedName name="Excel_BuiltIn_Print_Area_4_11" localSheetId="0">#REF!</definedName>
    <definedName name="Excel_BuiltIn_Print_Area_4_11" localSheetId="1">#REF!</definedName>
    <definedName name="Excel_BuiltIn_Print_Area_4_11">#REF!</definedName>
    <definedName name="Excel_BuiltIn_Print_Area_4_11_10" localSheetId="0">#REF!</definedName>
    <definedName name="Excel_BuiltIn_Print_Area_4_11_10" localSheetId="1">#REF!</definedName>
    <definedName name="Excel_BuiltIn_Print_Area_4_11_10">#REF!</definedName>
    <definedName name="Excel_BuiltIn_Print_Area_4_11_2" localSheetId="0">#REF!</definedName>
    <definedName name="Excel_BuiltIn_Print_Area_4_11_2" localSheetId="1">#REF!</definedName>
    <definedName name="Excel_BuiltIn_Print_Area_4_11_2">#REF!</definedName>
    <definedName name="Excel_BuiltIn_Print_Area_4_11_4" localSheetId="0">#REF!</definedName>
    <definedName name="Excel_BuiltIn_Print_Area_4_11_4">#REF!</definedName>
    <definedName name="Excel_BuiltIn_Print_Area_4_11_6" localSheetId="0">#REF!</definedName>
    <definedName name="Excel_BuiltIn_Print_Area_4_11_6">#REF!</definedName>
    <definedName name="Excel_BuiltIn_Print_Area_4_11_7" localSheetId="0">#REF!</definedName>
    <definedName name="Excel_BuiltIn_Print_Area_4_11_7">#REF!</definedName>
    <definedName name="Excel_BuiltIn_Print_Area_4_11_8" localSheetId="0">#REF!</definedName>
    <definedName name="Excel_BuiltIn_Print_Area_4_11_8">#REF!</definedName>
    <definedName name="Excel_BuiltIn_Print_Area_4_11_9" localSheetId="0">#REF!</definedName>
    <definedName name="Excel_BuiltIn_Print_Area_4_11_9">#REF!</definedName>
    <definedName name="Excel_BuiltIn_Print_Area_4_18" localSheetId="0">#REF!</definedName>
    <definedName name="Excel_BuiltIn_Print_Area_4_18">#REF!</definedName>
    <definedName name="Excel_BuiltIn_Print_Area_4_18_10" localSheetId="0">#REF!</definedName>
    <definedName name="Excel_BuiltIn_Print_Area_4_18_10">#REF!</definedName>
    <definedName name="Excel_BuiltIn_Print_Area_4_18_2" localSheetId="0">#REF!</definedName>
    <definedName name="Excel_BuiltIn_Print_Area_4_18_2">#REF!</definedName>
    <definedName name="Excel_BuiltIn_Print_Area_4_18_4" localSheetId="0">#REF!</definedName>
    <definedName name="Excel_BuiltIn_Print_Area_4_18_4">#REF!</definedName>
    <definedName name="Excel_BuiltIn_Print_Area_4_18_6" localSheetId="0">#REF!</definedName>
    <definedName name="Excel_BuiltIn_Print_Area_4_18_6">#REF!</definedName>
    <definedName name="Excel_BuiltIn_Print_Area_4_18_7" localSheetId="0">#REF!</definedName>
    <definedName name="Excel_BuiltIn_Print_Area_4_18_7">#REF!</definedName>
    <definedName name="Excel_BuiltIn_Print_Area_4_18_8" localSheetId="0">#REF!</definedName>
    <definedName name="Excel_BuiltIn_Print_Area_4_18_8">#REF!</definedName>
    <definedName name="Excel_BuiltIn_Print_Area_4_18_9" localSheetId="0">#REF!</definedName>
    <definedName name="Excel_BuiltIn_Print_Area_4_18_9">#REF!</definedName>
    <definedName name="Excel_BuiltIn_Print_Area_4_2" localSheetId="0">#REF!</definedName>
    <definedName name="Excel_BuiltIn_Print_Area_4_2">#REF!</definedName>
    <definedName name="Excel_BuiltIn_Print_Area_4_3" localSheetId="0">#REF!</definedName>
    <definedName name="Excel_BuiltIn_Print_Area_4_3">#REF!</definedName>
    <definedName name="Excel_BuiltIn_Print_Area_4_3_10" localSheetId="0">#REF!</definedName>
    <definedName name="Excel_BuiltIn_Print_Area_4_3_10" localSheetId="1">#REF!</definedName>
    <definedName name="Excel_BuiltIn_Print_Area_4_3_10">#REF!</definedName>
    <definedName name="Excel_BuiltIn_Print_Area_4_3_4" localSheetId="0">#REF!</definedName>
    <definedName name="Excel_BuiltIn_Print_Area_4_3_4" localSheetId="1">#REF!</definedName>
    <definedName name="Excel_BuiltIn_Print_Area_4_3_4">#REF!</definedName>
    <definedName name="Excel_BuiltIn_Print_Area_4_3_4_10" localSheetId="0">#REF!</definedName>
    <definedName name="Excel_BuiltIn_Print_Area_4_3_4_10" localSheetId="1">#REF!</definedName>
    <definedName name="Excel_BuiltIn_Print_Area_4_3_4_10">#REF!</definedName>
    <definedName name="Excel_BuiltIn_Print_Area_4_4">NA()</definedName>
    <definedName name="Excel_BuiltIn_Print_Area_4_4_10" localSheetId="0">#REF!</definedName>
    <definedName name="Excel_BuiltIn_Print_Area_4_4_10" localSheetId="1">#REF!</definedName>
    <definedName name="Excel_BuiltIn_Print_Area_4_4_10">#REF!</definedName>
    <definedName name="Excel_BuiltIn_Print_Area_4_5" localSheetId="0">#REF!</definedName>
    <definedName name="Excel_BuiltIn_Print_Area_4_5" localSheetId="1">#REF!</definedName>
    <definedName name="Excel_BuiltIn_Print_Area_4_5">#REF!</definedName>
    <definedName name="Excel_BuiltIn_Print_Area_4_5_10" localSheetId="0">#REF!</definedName>
    <definedName name="Excel_BuiltIn_Print_Area_4_5_10" localSheetId="1">#REF!</definedName>
    <definedName name="Excel_BuiltIn_Print_Area_4_5_10">#REF!</definedName>
    <definedName name="Excel_BuiltIn_Print_Area_4_5_4" localSheetId="0">#REF!</definedName>
    <definedName name="Excel_BuiltIn_Print_Area_4_5_4" localSheetId="1">#REF!</definedName>
    <definedName name="Excel_BuiltIn_Print_Area_4_5_4">#REF!</definedName>
    <definedName name="Excel_BuiltIn_Print_Area_4_5_4_10" localSheetId="0">#REF!</definedName>
    <definedName name="Excel_BuiltIn_Print_Area_4_5_4_10" localSheetId="1">#REF!</definedName>
    <definedName name="Excel_BuiltIn_Print_Area_4_5_4_10">#REF!</definedName>
    <definedName name="Excel_BuiltIn_Print_Area_4_6" localSheetId="0">#REF!</definedName>
    <definedName name="Excel_BuiltIn_Print_Area_4_6" localSheetId="1">#REF!</definedName>
    <definedName name="Excel_BuiltIn_Print_Area_4_6">#REF!</definedName>
    <definedName name="Excel_BuiltIn_Print_Area_4_7" localSheetId="0">#REF!</definedName>
    <definedName name="Excel_BuiltIn_Print_Area_4_7" localSheetId="1">#REF!</definedName>
    <definedName name="Excel_BuiltIn_Print_Area_4_7">#REF!</definedName>
    <definedName name="Excel_BuiltIn_Print_Area_4_8" localSheetId="0">#REF!</definedName>
    <definedName name="Excel_BuiltIn_Print_Area_4_8" localSheetId="1">#REF!</definedName>
    <definedName name="Excel_BuiltIn_Print_Area_4_8">#REF!</definedName>
    <definedName name="Excel_BuiltIn_Print_Area_4_9" localSheetId="0">#REF!</definedName>
    <definedName name="Excel_BuiltIn_Print_Area_4_9">#REF!</definedName>
    <definedName name="Excel_BuiltIn_Print_Area_41" localSheetId="0">#REF!</definedName>
    <definedName name="Excel_BuiltIn_Print_Area_41">#REF!</definedName>
    <definedName name="Excel_BuiltIn_Print_Area_41_1" localSheetId="0">#REF!</definedName>
    <definedName name="Excel_BuiltIn_Print_Area_41_1">#REF!</definedName>
    <definedName name="Excel_BuiltIn_Print_Area_41_1_1" localSheetId="0">#REF!</definedName>
    <definedName name="Excel_BuiltIn_Print_Area_41_1_1">#REF!</definedName>
    <definedName name="Excel_BuiltIn_Print_Area_41_1_1_1" localSheetId="0">#REF!</definedName>
    <definedName name="Excel_BuiltIn_Print_Area_41_1_1_1">#REF!</definedName>
    <definedName name="Excel_BuiltIn_Print_Area_41_1_1_1_1" localSheetId="0">#REF!</definedName>
    <definedName name="Excel_BuiltIn_Print_Area_41_1_1_1_1">#REF!</definedName>
    <definedName name="Excel_BuiltIn_Print_Area_42_1" localSheetId="0">#REF!</definedName>
    <definedName name="Excel_BuiltIn_Print_Area_42_1">#REF!</definedName>
    <definedName name="Excel_BuiltIn_Print_Area_45" localSheetId="0">#REF!</definedName>
    <definedName name="Excel_BuiltIn_Print_Area_45">#REF!</definedName>
    <definedName name="Excel_BuiltIn_Print_Area_45_1_1_1" localSheetId="0">#REF!</definedName>
    <definedName name="Excel_BuiltIn_Print_Area_45_1_1_1">#REF!</definedName>
    <definedName name="Excel_BuiltIn_Print_Area_45_1_1_1_1" localSheetId="0">#REF!</definedName>
    <definedName name="Excel_BuiltIn_Print_Area_45_1_1_1_1">#REF!</definedName>
    <definedName name="Excel_BuiltIn_Print_Area_46_1_1_1_1" localSheetId="0">#REF!</definedName>
    <definedName name="Excel_BuiltIn_Print_Area_46_1_1_1_1">#REF!</definedName>
    <definedName name="Excel_BuiltIn_Print_Area_48_1">"$'REKAP BATAL PER ITEM '.$#REF!$#REF!:$#REF!$#REF!"</definedName>
    <definedName name="Excel_BuiltIn_Print_Area_5" localSheetId="0">#REF!</definedName>
    <definedName name="Excel_BuiltIn_Print_Area_5" localSheetId="1">#REF!</definedName>
    <definedName name="Excel_BuiltIn_Print_Area_5">#REF!</definedName>
    <definedName name="Excel_BuiltIn_Print_Area_5_1" localSheetId="0">#REF!</definedName>
    <definedName name="Excel_BuiltIn_Print_Area_5_1">#REF!</definedName>
    <definedName name="Excel_BuiltIn_Print_Area_5_1_1" localSheetId="0">#REF!</definedName>
    <definedName name="Excel_BuiltIn_Print_Area_5_1_1">#REF!</definedName>
    <definedName name="Excel_BuiltIn_Print_Area_5_1_1_1" localSheetId="0">#REF!</definedName>
    <definedName name="Excel_BuiltIn_Print_Area_5_1_1_1">#REF!</definedName>
    <definedName name="Excel_BuiltIn_Print_Area_5_1_1_1_10" localSheetId="0">#REF!</definedName>
    <definedName name="Excel_BuiltIn_Print_Area_5_1_1_1_10" localSheetId="1">#REF!</definedName>
    <definedName name="Excel_BuiltIn_Print_Area_5_1_1_1_10">#REF!</definedName>
    <definedName name="Excel_BuiltIn_Print_Area_5_1_1_10" localSheetId="0">#REF!</definedName>
    <definedName name="Excel_BuiltIn_Print_Area_5_1_1_10" localSheetId="1">#REF!</definedName>
    <definedName name="Excel_BuiltIn_Print_Area_5_1_1_10">#REF!</definedName>
    <definedName name="Excel_BuiltIn_Print_Area_5_1_10" localSheetId="0">#REF!</definedName>
    <definedName name="Excel_BuiltIn_Print_Area_5_1_10" localSheetId="1">#REF!</definedName>
    <definedName name="Excel_BuiltIn_Print_Area_5_1_10">#REF!</definedName>
    <definedName name="Excel_BuiltIn_Print_Area_5_1_4" localSheetId="0">#REF!</definedName>
    <definedName name="Excel_BuiltIn_Print_Area_5_1_4" localSheetId="1">#REF!</definedName>
    <definedName name="Excel_BuiltIn_Print_Area_5_1_4">#REF!</definedName>
    <definedName name="Excel_BuiltIn_Print_Area_5_1_4_10" localSheetId="0">#REF!</definedName>
    <definedName name="Excel_BuiltIn_Print_Area_5_1_4_10" localSheetId="1">#REF!</definedName>
    <definedName name="Excel_BuiltIn_Print_Area_5_1_4_10">#REF!</definedName>
    <definedName name="Excel_BuiltIn_Print_Area_5_10" localSheetId="0">#REF!</definedName>
    <definedName name="Excel_BuiltIn_Print_Area_5_10" localSheetId="1">#REF!</definedName>
    <definedName name="Excel_BuiltIn_Print_Area_5_10">#REF!</definedName>
    <definedName name="Excel_BuiltIn_Print_Area_5_11" localSheetId="0">#REF!</definedName>
    <definedName name="Excel_BuiltIn_Print_Area_5_11" localSheetId="1">#REF!</definedName>
    <definedName name="Excel_BuiltIn_Print_Area_5_11">#REF!</definedName>
    <definedName name="Excel_BuiltIn_Print_Area_5_11_10" localSheetId="0">#REF!</definedName>
    <definedName name="Excel_BuiltIn_Print_Area_5_11_10" localSheetId="1">#REF!</definedName>
    <definedName name="Excel_BuiltIn_Print_Area_5_11_10">#REF!</definedName>
    <definedName name="Excel_BuiltIn_Print_Area_5_11_2" localSheetId="0">#REF!</definedName>
    <definedName name="Excel_BuiltIn_Print_Area_5_11_2" localSheetId="1">#REF!</definedName>
    <definedName name="Excel_BuiltIn_Print_Area_5_11_2">#REF!</definedName>
    <definedName name="Excel_BuiltIn_Print_Area_5_11_4" localSheetId="0">#REF!</definedName>
    <definedName name="Excel_BuiltIn_Print_Area_5_11_4">#REF!</definedName>
    <definedName name="Excel_BuiltIn_Print_Area_5_11_6" localSheetId="0">#REF!</definedName>
    <definedName name="Excel_BuiltIn_Print_Area_5_11_6">#REF!</definedName>
    <definedName name="Excel_BuiltIn_Print_Area_5_11_7" localSheetId="0">#REF!</definedName>
    <definedName name="Excel_BuiltIn_Print_Area_5_11_7">#REF!</definedName>
    <definedName name="Excel_BuiltIn_Print_Area_5_11_8" localSheetId="0">#REF!</definedName>
    <definedName name="Excel_BuiltIn_Print_Area_5_11_8">#REF!</definedName>
    <definedName name="Excel_BuiltIn_Print_Area_5_11_9" localSheetId="0">#REF!</definedName>
    <definedName name="Excel_BuiltIn_Print_Area_5_11_9">#REF!</definedName>
    <definedName name="Excel_BuiltIn_Print_Area_5_15" localSheetId="0">#REF!</definedName>
    <definedName name="Excel_BuiltIn_Print_Area_5_15">#REF!</definedName>
    <definedName name="Excel_BuiltIn_Print_Area_5_17" localSheetId="0">#REF!</definedName>
    <definedName name="Excel_BuiltIn_Print_Area_5_17">#REF!</definedName>
    <definedName name="Excel_BuiltIn_Print_Area_5_18" localSheetId="0">#REF!</definedName>
    <definedName name="Excel_BuiltIn_Print_Area_5_18">#REF!</definedName>
    <definedName name="Excel_BuiltIn_Print_Area_5_18_10" localSheetId="0">#REF!</definedName>
    <definedName name="Excel_BuiltIn_Print_Area_5_18_10">#REF!</definedName>
    <definedName name="Excel_BuiltIn_Print_Area_5_18_2" localSheetId="0">#REF!</definedName>
    <definedName name="Excel_BuiltIn_Print_Area_5_18_2">#REF!</definedName>
    <definedName name="Excel_BuiltIn_Print_Area_5_18_4" localSheetId="0">#REF!</definedName>
    <definedName name="Excel_BuiltIn_Print_Area_5_18_4">#REF!</definedName>
    <definedName name="Excel_BuiltIn_Print_Area_5_18_6" localSheetId="0">#REF!</definedName>
    <definedName name="Excel_BuiltIn_Print_Area_5_18_6">#REF!</definedName>
    <definedName name="Excel_BuiltIn_Print_Area_5_18_7" localSheetId="0">#REF!</definedName>
    <definedName name="Excel_BuiltIn_Print_Area_5_18_7">#REF!</definedName>
    <definedName name="Excel_BuiltIn_Print_Area_5_18_8" localSheetId="0">#REF!</definedName>
    <definedName name="Excel_BuiltIn_Print_Area_5_18_8">#REF!</definedName>
    <definedName name="Excel_BuiltIn_Print_Area_5_18_9" localSheetId="0">#REF!</definedName>
    <definedName name="Excel_BuiltIn_Print_Area_5_18_9">#REF!</definedName>
    <definedName name="Excel_BuiltIn_Print_Area_5_19" localSheetId="0">#REF!</definedName>
    <definedName name="Excel_BuiltIn_Print_Area_5_19">#REF!</definedName>
    <definedName name="Excel_BuiltIn_Print_Area_5_2" localSheetId="0">#REF!</definedName>
    <definedName name="Excel_BuiltIn_Print_Area_5_2">#REF!</definedName>
    <definedName name="Excel_BuiltIn_Print_Area_5_2_10" localSheetId="0">#REF!</definedName>
    <definedName name="Excel_BuiltIn_Print_Area_5_2_10" localSheetId="1">#REF!</definedName>
    <definedName name="Excel_BuiltIn_Print_Area_5_2_10">#REF!</definedName>
    <definedName name="Excel_BuiltIn_Print_Area_5_2_4" localSheetId="0">#REF!</definedName>
    <definedName name="Excel_BuiltIn_Print_Area_5_2_4" localSheetId="1">#REF!</definedName>
    <definedName name="Excel_BuiltIn_Print_Area_5_2_4">#REF!</definedName>
    <definedName name="Excel_BuiltIn_Print_Area_5_2_4_10" localSheetId="0">#REF!</definedName>
    <definedName name="Excel_BuiltIn_Print_Area_5_2_4_10" localSheetId="1">#REF!</definedName>
    <definedName name="Excel_BuiltIn_Print_Area_5_2_4_10">#REF!</definedName>
    <definedName name="Excel_BuiltIn_Print_Area_5_22" localSheetId="0">#REF!</definedName>
    <definedName name="Excel_BuiltIn_Print_Area_5_22" localSheetId="1">#REF!</definedName>
    <definedName name="Excel_BuiltIn_Print_Area_5_22">#REF!</definedName>
    <definedName name="Excel_BuiltIn_Print_Area_5_26" localSheetId="0">#REF!</definedName>
    <definedName name="Excel_BuiltIn_Print_Area_5_26" localSheetId="1">#REF!</definedName>
    <definedName name="Excel_BuiltIn_Print_Area_5_26">#REF!</definedName>
    <definedName name="Excel_BuiltIn_Print_Area_5_4">NA()</definedName>
    <definedName name="Excel_BuiltIn_Print_Area_5_6" localSheetId="0">#REF!</definedName>
    <definedName name="Excel_BuiltIn_Print_Area_5_6" localSheetId="1">#REF!</definedName>
    <definedName name="Excel_BuiltIn_Print_Area_5_6">#REF!</definedName>
    <definedName name="Excel_BuiltIn_Print_Area_5_7" localSheetId="0">#REF!</definedName>
    <definedName name="Excel_BuiltIn_Print_Area_5_7" localSheetId="1">#REF!</definedName>
    <definedName name="Excel_BuiltIn_Print_Area_5_7">#REF!</definedName>
    <definedName name="Excel_BuiltIn_Print_Area_5_8" localSheetId="0">#REF!</definedName>
    <definedName name="Excel_BuiltIn_Print_Area_5_8" localSheetId="1">#REF!</definedName>
    <definedName name="Excel_BuiltIn_Print_Area_5_8">#REF!</definedName>
    <definedName name="Excel_BuiltIn_Print_Area_5_9" localSheetId="0">#REF!</definedName>
    <definedName name="Excel_BuiltIn_Print_Area_5_9">#REF!</definedName>
    <definedName name="Excel_BuiltIn_Print_Area_52_1">"$'R EFEK KEND'.$#REF!$#REF!:$#REF!$#REF!"</definedName>
    <definedName name="Excel_BuiltIn_Print_Area_55" localSheetId="0">#REF!</definedName>
    <definedName name="Excel_BuiltIn_Print_Area_55" localSheetId="1">#REF!</definedName>
    <definedName name="Excel_BuiltIn_Print_Area_55">#REF!</definedName>
    <definedName name="Excel_BuiltIn_Print_Area_56_1">"$'R MPO GARUT'.$#REF!$#REF!:$#REF!$#REF!"</definedName>
    <definedName name="Excel_BuiltIn_Print_Area_57" localSheetId="0">#REF!</definedName>
    <definedName name="Excel_BuiltIn_Print_Area_57" localSheetId="1">#REF!</definedName>
    <definedName name="Excel_BuiltIn_Print_Area_57">#REF!</definedName>
    <definedName name="Excel_BuiltIn_Print_Area_58" localSheetId="0">#REF!</definedName>
    <definedName name="Excel_BuiltIn_Print_Area_58">#REF!</definedName>
    <definedName name="Excel_BuiltIn_Print_Area_58_1_1" localSheetId="0">#REF!</definedName>
    <definedName name="Excel_BuiltIn_Print_Area_58_1_1">#REF!</definedName>
    <definedName name="Excel_BuiltIn_Print_Area_6" localSheetId="0">#REF!</definedName>
    <definedName name="Excel_BuiltIn_Print_Area_6">#REF!</definedName>
    <definedName name="Excel_BuiltIn_Print_Area_6_1" localSheetId="0">#REF!</definedName>
    <definedName name="Excel_BuiltIn_Print_Area_6_1">#REF!</definedName>
    <definedName name="Excel_BuiltIn_Print_Area_6_1_1" localSheetId="0">#REF!</definedName>
    <definedName name="Excel_BuiltIn_Print_Area_6_1_1">#REF!</definedName>
    <definedName name="Excel_BuiltIn_Print_Area_6_1_1_1" localSheetId="0">#REF!</definedName>
    <definedName name="Excel_BuiltIn_Print_Area_6_1_1_1">#REF!</definedName>
    <definedName name="Excel_BuiltIn_Print_Area_6_1_1_1_10" localSheetId="0">#REF!</definedName>
    <definedName name="Excel_BuiltIn_Print_Area_6_1_1_1_10" localSheetId="1">#REF!</definedName>
    <definedName name="Excel_BuiltIn_Print_Area_6_1_1_1_10">#REF!</definedName>
    <definedName name="Excel_BuiltIn_Print_Area_6_1_1_10" localSheetId="0">#REF!</definedName>
    <definedName name="Excel_BuiltIn_Print_Area_6_1_1_10" localSheetId="1">#REF!</definedName>
    <definedName name="Excel_BuiltIn_Print_Area_6_1_1_10">#REF!</definedName>
    <definedName name="Excel_BuiltIn_Print_Area_6_1_10" localSheetId="0">#REF!</definedName>
    <definedName name="Excel_BuiltIn_Print_Area_6_1_10" localSheetId="1">#REF!</definedName>
    <definedName name="Excel_BuiltIn_Print_Area_6_1_10">#REF!</definedName>
    <definedName name="Excel_BuiltIn_Print_Area_6_1_2" localSheetId="0">#REF!</definedName>
    <definedName name="Excel_BuiltIn_Print_Area_6_1_2" localSheetId="1">#REF!</definedName>
    <definedName name="Excel_BuiltIn_Print_Area_6_1_2">#REF!</definedName>
    <definedName name="Excel_BuiltIn_Print_Area_6_1_34">NA()</definedName>
    <definedName name="Excel_BuiltIn_Print_Area_6_1_4" localSheetId="0">#REF!</definedName>
    <definedName name="Excel_BuiltIn_Print_Area_6_1_4" localSheetId="1">#REF!</definedName>
    <definedName name="Excel_BuiltIn_Print_Area_6_1_4">#REF!</definedName>
    <definedName name="Excel_BuiltIn_Print_Area_6_1_4_10" localSheetId="0">#REF!</definedName>
    <definedName name="Excel_BuiltIn_Print_Area_6_1_4_10" localSheetId="1">#REF!</definedName>
    <definedName name="Excel_BuiltIn_Print_Area_6_1_4_10">#REF!</definedName>
    <definedName name="Excel_BuiltIn_Print_Area_6_1_6" localSheetId="0">#REF!</definedName>
    <definedName name="Excel_BuiltIn_Print_Area_6_1_6" localSheetId="1">#REF!</definedName>
    <definedName name="Excel_BuiltIn_Print_Area_6_1_6">#REF!</definedName>
    <definedName name="Excel_BuiltIn_Print_Area_6_1_7" localSheetId="0">#REF!</definedName>
    <definedName name="Excel_BuiltIn_Print_Area_6_1_7" localSheetId="1">#REF!</definedName>
    <definedName name="Excel_BuiltIn_Print_Area_6_1_7">#REF!</definedName>
    <definedName name="Excel_BuiltIn_Print_Area_6_1_8" localSheetId="0">#REF!</definedName>
    <definedName name="Excel_BuiltIn_Print_Area_6_1_8" localSheetId="1">#REF!</definedName>
    <definedName name="Excel_BuiltIn_Print_Area_6_1_8">#REF!</definedName>
    <definedName name="Excel_BuiltIn_Print_Area_6_1_9" localSheetId="0">#REF!</definedName>
    <definedName name="Excel_BuiltIn_Print_Area_6_1_9">#REF!</definedName>
    <definedName name="Excel_BuiltIn_Print_Area_6_10" localSheetId="0">#REF!</definedName>
    <definedName name="Excel_BuiltIn_Print_Area_6_10" localSheetId="1">#REF!</definedName>
    <definedName name="Excel_BuiltIn_Print_Area_6_10">#REF!</definedName>
    <definedName name="Excel_BuiltIn_Print_Area_6_11" localSheetId="0">#REF!</definedName>
    <definedName name="Excel_BuiltIn_Print_Area_6_11" localSheetId="1">#REF!</definedName>
    <definedName name="Excel_BuiltIn_Print_Area_6_11">#REF!</definedName>
    <definedName name="Excel_BuiltIn_Print_Area_6_11_10" localSheetId="0">#REF!</definedName>
    <definedName name="Excel_BuiltIn_Print_Area_6_11_10" localSheetId="1">#REF!</definedName>
    <definedName name="Excel_BuiltIn_Print_Area_6_11_10">#REF!</definedName>
    <definedName name="Excel_BuiltIn_Print_Area_6_11_2" localSheetId="0">#REF!</definedName>
    <definedName name="Excel_BuiltIn_Print_Area_6_11_2" localSheetId="1">#REF!</definedName>
    <definedName name="Excel_BuiltIn_Print_Area_6_11_2">#REF!</definedName>
    <definedName name="Excel_BuiltIn_Print_Area_6_11_4" localSheetId="0">#REF!</definedName>
    <definedName name="Excel_BuiltIn_Print_Area_6_11_4">#REF!</definedName>
    <definedName name="Excel_BuiltIn_Print_Area_6_11_6" localSheetId="0">#REF!</definedName>
    <definedName name="Excel_BuiltIn_Print_Area_6_11_6">#REF!</definedName>
    <definedName name="Excel_BuiltIn_Print_Area_6_11_7" localSheetId="0">#REF!</definedName>
    <definedName name="Excel_BuiltIn_Print_Area_6_11_7">#REF!</definedName>
    <definedName name="Excel_BuiltIn_Print_Area_6_11_8" localSheetId="0">#REF!</definedName>
    <definedName name="Excel_BuiltIn_Print_Area_6_11_8">#REF!</definedName>
    <definedName name="Excel_BuiltIn_Print_Area_6_11_9" localSheetId="0">#REF!</definedName>
    <definedName name="Excel_BuiltIn_Print_Area_6_11_9">#REF!</definedName>
    <definedName name="Excel_BuiltIn_Print_Area_6_18" localSheetId="0">#REF!</definedName>
    <definedName name="Excel_BuiltIn_Print_Area_6_18">#REF!</definedName>
    <definedName name="Excel_BuiltIn_Print_Area_6_18_10" localSheetId="0">#REF!</definedName>
    <definedName name="Excel_BuiltIn_Print_Area_6_18_10">#REF!</definedName>
    <definedName name="Excel_BuiltIn_Print_Area_6_18_2" localSheetId="0">#REF!</definedName>
    <definedName name="Excel_BuiltIn_Print_Area_6_18_2">#REF!</definedName>
    <definedName name="Excel_BuiltIn_Print_Area_6_18_4" localSheetId="0">#REF!</definedName>
    <definedName name="Excel_BuiltIn_Print_Area_6_18_4">#REF!</definedName>
    <definedName name="Excel_BuiltIn_Print_Area_6_18_6" localSheetId="0">#REF!</definedName>
    <definedName name="Excel_BuiltIn_Print_Area_6_18_6">#REF!</definedName>
    <definedName name="Excel_BuiltIn_Print_Area_6_18_7" localSheetId="0">#REF!</definedName>
    <definedName name="Excel_BuiltIn_Print_Area_6_18_7">#REF!</definedName>
    <definedName name="Excel_BuiltIn_Print_Area_6_18_8" localSheetId="0">#REF!</definedName>
    <definedName name="Excel_BuiltIn_Print_Area_6_18_8">#REF!</definedName>
    <definedName name="Excel_BuiltIn_Print_Area_6_18_9" localSheetId="0">#REF!</definedName>
    <definedName name="Excel_BuiltIn_Print_Area_6_18_9">#REF!</definedName>
    <definedName name="Excel_BuiltIn_Print_Area_6_2">NA()</definedName>
    <definedName name="Excel_BuiltIn_Print_Area_6_2_1">NA()</definedName>
    <definedName name="Excel_BuiltIn_Print_Area_6_3" localSheetId="0">#REF!</definedName>
    <definedName name="Excel_BuiltIn_Print_Area_6_3" localSheetId="1">#REF!</definedName>
    <definedName name="Excel_BuiltIn_Print_Area_6_3">#REF!</definedName>
    <definedName name="Excel_BuiltIn_Print_Area_6_3_10" localSheetId="0">#REF!</definedName>
    <definedName name="Excel_BuiltIn_Print_Area_6_3_10" localSheetId="1">#REF!</definedName>
    <definedName name="Excel_BuiltIn_Print_Area_6_3_10">#REF!</definedName>
    <definedName name="Excel_BuiltIn_Print_Area_6_3_4" localSheetId="0">#REF!</definedName>
    <definedName name="Excel_BuiltIn_Print_Area_6_3_4" localSheetId="1">#REF!</definedName>
    <definedName name="Excel_BuiltIn_Print_Area_6_3_4">#REF!</definedName>
    <definedName name="Excel_BuiltIn_Print_Area_6_3_4_10" localSheetId="0">#REF!</definedName>
    <definedName name="Excel_BuiltIn_Print_Area_6_3_4_10" localSheetId="1">#REF!</definedName>
    <definedName name="Excel_BuiltIn_Print_Area_6_3_4_10">#REF!</definedName>
    <definedName name="Excel_BuiltIn_Print_Area_6_4">NA()</definedName>
    <definedName name="Excel_BuiltIn_Print_Area_6_4_10" localSheetId="0">#REF!</definedName>
    <definedName name="Excel_BuiltIn_Print_Area_6_4_10" localSheetId="1">#REF!</definedName>
    <definedName name="Excel_BuiltIn_Print_Area_6_4_10">#REF!</definedName>
    <definedName name="Excel_BuiltIn_Print_Area_6_5" localSheetId="0">#REF!</definedName>
    <definedName name="Excel_BuiltIn_Print_Area_6_5" localSheetId="1">#REF!</definedName>
    <definedName name="Excel_BuiltIn_Print_Area_6_5">#REF!</definedName>
    <definedName name="Excel_BuiltIn_Print_Area_6_5_10" localSheetId="0">#REF!</definedName>
    <definedName name="Excel_BuiltIn_Print_Area_6_5_10" localSheetId="1">#REF!</definedName>
    <definedName name="Excel_BuiltIn_Print_Area_6_5_10">#REF!</definedName>
    <definedName name="Excel_BuiltIn_Print_Area_6_5_4" localSheetId="0">#REF!</definedName>
    <definedName name="Excel_BuiltIn_Print_Area_6_5_4" localSheetId="1">#REF!</definedName>
    <definedName name="Excel_BuiltIn_Print_Area_6_5_4">#REF!</definedName>
    <definedName name="Excel_BuiltIn_Print_Area_6_5_4_10" localSheetId="0">#REF!</definedName>
    <definedName name="Excel_BuiltIn_Print_Area_6_5_4_10" localSheetId="1">#REF!</definedName>
    <definedName name="Excel_BuiltIn_Print_Area_6_5_4_10">#REF!</definedName>
    <definedName name="Excel_BuiltIn_Print_Area_6_6" localSheetId="0">#REF!</definedName>
    <definedName name="Excel_BuiltIn_Print_Area_6_6" localSheetId="1">#REF!</definedName>
    <definedName name="Excel_BuiltIn_Print_Area_6_6">#REF!</definedName>
    <definedName name="Excel_BuiltIn_Print_Area_6_7" localSheetId="0">#REF!</definedName>
    <definedName name="Excel_BuiltIn_Print_Area_6_7" localSheetId="1">#REF!</definedName>
    <definedName name="Excel_BuiltIn_Print_Area_6_7">#REF!</definedName>
    <definedName name="Excel_BuiltIn_Print_Area_6_8" localSheetId="0">#REF!</definedName>
    <definedName name="Excel_BuiltIn_Print_Area_6_8" localSheetId="1">#REF!</definedName>
    <definedName name="Excel_BuiltIn_Print_Area_6_8">#REF!</definedName>
    <definedName name="Excel_BuiltIn_Print_Area_7" localSheetId="0">#REF!</definedName>
    <definedName name="Excel_BuiltIn_Print_Area_7">#REF!</definedName>
    <definedName name="Excel_BuiltIn_Print_Area_7_1" localSheetId="0">#REF!</definedName>
    <definedName name="Excel_BuiltIn_Print_Area_7_1">#REF!</definedName>
    <definedName name="Excel_BuiltIn_Print_Area_7_1_1">NA()</definedName>
    <definedName name="Excel_BuiltIn_Print_Area_7_1_10" localSheetId="0">#REF!</definedName>
    <definedName name="Excel_BuiltIn_Print_Area_7_1_10" localSheetId="1">#REF!</definedName>
    <definedName name="Excel_BuiltIn_Print_Area_7_1_10">#REF!</definedName>
    <definedName name="Excel_BuiltIn_Print_Area_7_10">NA()</definedName>
    <definedName name="Excel_BuiltIn_Print_Area_7_11">NA()</definedName>
    <definedName name="Excel_BuiltIn_Print_Area_7_12">NA()</definedName>
    <definedName name="Excel_BuiltIn_Print_Area_7_13">NA()</definedName>
    <definedName name="Excel_BuiltIn_Print_Area_7_14">NA()</definedName>
    <definedName name="Excel_BuiltIn_Print_Area_7_15">NA()</definedName>
    <definedName name="Excel_BuiltIn_Print_Area_7_16">NA()</definedName>
    <definedName name="Excel_BuiltIn_Print_Area_7_17">NA()</definedName>
    <definedName name="Excel_BuiltIn_Print_Area_7_18">NA()</definedName>
    <definedName name="Excel_BuiltIn_Print_Area_7_19">NA()</definedName>
    <definedName name="Excel_BuiltIn_Print_Area_7_2">NA()</definedName>
    <definedName name="Excel_BuiltIn_Print_Area_7_2_1">NA()</definedName>
    <definedName name="Excel_BuiltIn_Print_Area_7_20">NA()</definedName>
    <definedName name="Excel_BuiltIn_Print_Area_7_21">NA()</definedName>
    <definedName name="Excel_BuiltIn_Print_Area_7_22">NA()</definedName>
    <definedName name="Excel_BuiltIn_Print_Area_7_23">NA()</definedName>
    <definedName name="Excel_BuiltIn_Print_Area_7_24">NA()</definedName>
    <definedName name="Excel_BuiltIn_Print_Area_7_25">NA()</definedName>
    <definedName name="Excel_BuiltIn_Print_Area_7_26">NA()</definedName>
    <definedName name="Excel_BuiltIn_Print_Area_7_27">NA()</definedName>
    <definedName name="Excel_BuiltIn_Print_Area_7_28">NA()</definedName>
    <definedName name="Excel_BuiltIn_Print_Area_7_3" localSheetId="0">#REF!</definedName>
    <definedName name="Excel_BuiltIn_Print_Area_7_3" localSheetId="1">#REF!</definedName>
    <definedName name="Excel_BuiltIn_Print_Area_7_3">#REF!</definedName>
    <definedName name="Excel_BuiltIn_Print_Area_7_4" localSheetId="0">#REF!</definedName>
    <definedName name="Excel_BuiltIn_Print_Area_7_4">#REF!</definedName>
    <definedName name="Excel_BuiltIn_Print_Area_7_5" localSheetId="0">#REF!</definedName>
    <definedName name="Excel_BuiltIn_Print_Area_7_5">#REF!</definedName>
    <definedName name="Excel_BuiltIn_Print_Area_7_6">NA()</definedName>
    <definedName name="Excel_BuiltIn_Print_Area_7_7">NA()</definedName>
    <definedName name="Excel_BuiltIn_Print_Area_7_8">NA()</definedName>
    <definedName name="Excel_BuiltIn_Print_Area_7_8_6">#N/A</definedName>
    <definedName name="Excel_BuiltIn_Print_Area_7_9">NA()</definedName>
    <definedName name="Excel_BuiltIn_Print_Area_8" localSheetId="0">#REF!</definedName>
    <definedName name="Excel_BuiltIn_Print_Area_8" localSheetId="1">#REF!</definedName>
    <definedName name="Excel_BuiltIn_Print_Area_8">#REF!</definedName>
    <definedName name="Excel_BuiltIn_Print_Area_8_1" localSheetId="0">#REF!</definedName>
    <definedName name="Excel_BuiltIn_Print_Area_8_1">#REF!</definedName>
    <definedName name="Excel_BuiltIn_Print_Area_8_1_1">"$#REF!.$B$1:$I$58"</definedName>
    <definedName name="Excel_BuiltIn_Print_Area_8_1_10" localSheetId="0">#REF!</definedName>
    <definedName name="Excel_BuiltIn_Print_Area_8_1_10" localSheetId="1">#REF!</definedName>
    <definedName name="Excel_BuiltIn_Print_Area_8_1_10">#REF!</definedName>
    <definedName name="Excel_BuiltIn_Print_Area_8_1_2" localSheetId="0">#REF!</definedName>
    <definedName name="Excel_BuiltIn_Print_Area_8_1_2" localSheetId="1">#REF!</definedName>
    <definedName name="Excel_BuiltIn_Print_Area_8_1_2">#REF!</definedName>
    <definedName name="Excel_BuiltIn_Print_Area_8_1_4" localSheetId="0">#REF!</definedName>
    <definedName name="Excel_BuiltIn_Print_Area_8_1_4" localSheetId="1">#REF!</definedName>
    <definedName name="Excel_BuiltIn_Print_Area_8_1_4">#REF!</definedName>
    <definedName name="Excel_BuiltIn_Print_Area_8_1_6" localSheetId="0">#REF!</definedName>
    <definedName name="Excel_BuiltIn_Print_Area_8_1_6" localSheetId="1">#REF!</definedName>
    <definedName name="Excel_BuiltIn_Print_Area_8_1_6">#REF!</definedName>
    <definedName name="Excel_BuiltIn_Print_Area_8_1_7" localSheetId="0">#REF!</definedName>
    <definedName name="Excel_BuiltIn_Print_Area_8_1_7">#REF!</definedName>
    <definedName name="Excel_BuiltIn_Print_Area_8_1_8" localSheetId="0">#REF!</definedName>
    <definedName name="Excel_BuiltIn_Print_Area_8_1_8">#REF!</definedName>
    <definedName name="Excel_BuiltIn_Print_Area_8_1_9" localSheetId="0">#REF!</definedName>
    <definedName name="Excel_BuiltIn_Print_Area_8_1_9">#REF!</definedName>
    <definedName name="Excel_BuiltIn_Print_Area_8_10" localSheetId="0">#REF!</definedName>
    <definedName name="Excel_BuiltIn_Print_Area_8_10" localSheetId="1">#REF!</definedName>
    <definedName name="Excel_BuiltIn_Print_Area_8_10">#REF!</definedName>
    <definedName name="Excel_BuiltIn_Print_Area_8_11" localSheetId="0">#REF!</definedName>
    <definedName name="Excel_BuiltIn_Print_Area_8_11" localSheetId="1">#REF!</definedName>
    <definedName name="Excel_BuiltIn_Print_Area_8_11">#REF!</definedName>
    <definedName name="Excel_BuiltIn_Print_Area_8_11_10" localSheetId="0">#REF!</definedName>
    <definedName name="Excel_BuiltIn_Print_Area_8_11_10" localSheetId="1">#REF!</definedName>
    <definedName name="Excel_BuiltIn_Print_Area_8_11_10">#REF!</definedName>
    <definedName name="Excel_BuiltIn_Print_Area_8_11_2" localSheetId="0">#REF!</definedName>
    <definedName name="Excel_BuiltIn_Print_Area_8_11_2" localSheetId="1">#REF!</definedName>
    <definedName name="Excel_BuiltIn_Print_Area_8_11_2">#REF!</definedName>
    <definedName name="Excel_BuiltIn_Print_Area_8_11_4" localSheetId="0">#REF!</definedName>
    <definedName name="Excel_BuiltIn_Print_Area_8_11_4">#REF!</definedName>
    <definedName name="Excel_BuiltIn_Print_Area_8_11_6" localSheetId="0">#REF!</definedName>
    <definedName name="Excel_BuiltIn_Print_Area_8_11_6">#REF!</definedName>
    <definedName name="Excel_BuiltIn_Print_Area_8_11_7" localSheetId="0">#REF!</definedName>
    <definedName name="Excel_BuiltIn_Print_Area_8_11_7">#REF!</definedName>
    <definedName name="Excel_BuiltIn_Print_Area_8_11_8" localSheetId="0">#REF!</definedName>
    <definedName name="Excel_BuiltIn_Print_Area_8_11_8">#REF!</definedName>
    <definedName name="Excel_BuiltIn_Print_Area_8_11_9" localSheetId="0">#REF!</definedName>
    <definedName name="Excel_BuiltIn_Print_Area_8_11_9">#REF!</definedName>
    <definedName name="Excel_BuiltIn_Print_Area_8_18" localSheetId="0">#REF!</definedName>
    <definedName name="Excel_BuiltIn_Print_Area_8_18">#REF!</definedName>
    <definedName name="Excel_BuiltIn_Print_Area_8_18_10" localSheetId="0">#REF!</definedName>
    <definedName name="Excel_BuiltIn_Print_Area_8_18_10">#REF!</definedName>
    <definedName name="Excel_BuiltIn_Print_Area_8_18_2" localSheetId="0">#REF!</definedName>
    <definedName name="Excel_BuiltIn_Print_Area_8_18_2">#REF!</definedName>
    <definedName name="Excel_BuiltIn_Print_Area_8_18_4" localSheetId="0">#REF!</definedName>
    <definedName name="Excel_BuiltIn_Print_Area_8_18_4">#REF!</definedName>
    <definedName name="Excel_BuiltIn_Print_Area_8_18_6" localSheetId="0">#REF!</definedName>
    <definedName name="Excel_BuiltIn_Print_Area_8_18_6">#REF!</definedName>
    <definedName name="Excel_BuiltIn_Print_Area_8_18_7" localSheetId="0">#REF!</definedName>
    <definedName name="Excel_BuiltIn_Print_Area_8_18_7">#REF!</definedName>
    <definedName name="Excel_BuiltIn_Print_Area_8_18_8" localSheetId="0">#REF!</definedName>
    <definedName name="Excel_BuiltIn_Print_Area_8_18_8">#REF!</definedName>
    <definedName name="Excel_BuiltIn_Print_Area_8_18_9" localSheetId="0">#REF!</definedName>
    <definedName name="Excel_BuiltIn_Print_Area_8_18_9">#REF!</definedName>
    <definedName name="Excel_BuiltIn_Print_Area_8_2">NA()</definedName>
    <definedName name="Excel_BuiltIn_Print_Area_8_3" localSheetId="0">#REF!</definedName>
    <definedName name="Excel_BuiltIn_Print_Area_8_3" localSheetId="1">#REF!</definedName>
    <definedName name="Excel_BuiltIn_Print_Area_8_3">#REF!</definedName>
    <definedName name="Excel_BuiltIn_Print_Area_8_3_10" localSheetId="0">#REF!</definedName>
    <definedName name="Excel_BuiltIn_Print_Area_8_3_10" localSheetId="1">#REF!</definedName>
    <definedName name="Excel_BuiltIn_Print_Area_8_3_10">#REF!</definedName>
    <definedName name="Excel_BuiltIn_Print_Area_8_3_4" localSheetId="0">#REF!</definedName>
    <definedName name="Excel_BuiltIn_Print_Area_8_3_4" localSheetId="1">#REF!</definedName>
    <definedName name="Excel_BuiltIn_Print_Area_8_3_4">#REF!</definedName>
    <definedName name="Excel_BuiltIn_Print_Area_8_3_4_10" localSheetId="0">#REF!</definedName>
    <definedName name="Excel_BuiltIn_Print_Area_8_3_4_10" localSheetId="1">#REF!</definedName>
    <definedName name="Excel_BuiltIn_Print_Area_8_3_4_10">#REF!</definedName>
    <definedName name="Excel_BuiltIn_Print_Area_8_4" localSheetId="0">#REF!</definedName>
    <definedName name="Excel_BuiltIn_Print_Area_8_4" localSheetId="1">#REF!</definedName>
    <definedName name="Excel_BuiltIn_Print_Area_8_4">#REF!</definedName>
    <definedName name="Excel_BuiltIn_Print_Area_8_4_10" localSheetId="0">#REF!</definedName>
    <definedName name="Excel_BuiltIn_Print_Area_8_4_10" localSheetId="1">#REF!</definedName>
    <definedName name="Excel_BuiltIn_Print_Area_8_4_10">#REF!</definedName>
    <definedName name="Excel_BuiltIn_Print_Area_8_5" localSheetId="0">#REF!</definedName>
    <definedName name="Excel_BuiltIn_Print_Area_8_5" localSheetId="1">#REF!</definedName>
    <definedName name="Excel_BuiltIn_Print_Area_8_5">#REF!</definedName>
    <definedName name="Excel_BuiltIn_Print_Area_8_5_10" localSheetId="0">#REF!</definedName>
    <definedName name="Excel_BuiltIn_Print_Area_8_5_10" localSheetId="1">#REF!</definedName>
    <definedName name="Excel_BuiltIn_Print_Area_8_5_10">#REF!</definedName>
    <definedName name="Excel_BuiltIn_Print_Area_8_5_4" localSheetId="0">#REF!</definedName>
    <definedName name="Excel_BuiltIn_Print_Area_8_5_4" localSheetId="1">#REF!</definedName>
    <definedName name="Excel_BuiltIn_Print_Area_8_5_4">#REF!</definedName>
    <definedName name="Excel_BuiltIn_Print_Area_8_5_4_10" localSheetId="0">#REF!</definedName>
    <definedName name="Excel_BuiltIn_Print_Area_8_5_4_10" localSheetId="1">#REF!</definedName>
    <definedName name="Excel_BuiltIn_Print_Area_8_5_4_10">#REF!</definedName>
    <definedName name="Excel_BuiltIn_Print_Area_8_6">#N/A</definedName>
    <definedName name="Excel_BuiltIn_Print_Area_8_7" localSheetId="0">#REF!</definedName>
    <definedName name="Excel_BuiltIn_Print_Area_8_7" localSheetId="1">#REF!</definedName>
    <definedName name="Excel_BuiltIn_Print_Area_8_7">#REF!</definedName>
    <definedName name="Excel_BuiltIn_Print_Area_8_8" localSheetId="0">#REF!</definedName>
    <definedName name="Excel_BuiltIn_Print_Area_8_8" localSheetId="1">#REF!</definedName>
    <definedName name="Excel_BuiltIn_Print_Area_8_8">#REF!</definedName>
    <definedName name="Excel_BuiltIn_Print_Area_9" localSheetId="0">#REF!</definedName>
    <definedName name="Excel_BuiltIn_Print_Area_9" localSheetId="1">#REF!</definedName>
    <definedName name="Excel_BuiltIn_Print_Area_9">#REF!</definedName>
    <definedName name="Excel_BuiltIn_Print_Area_9_1" localSheetId="0">#REF!</definedName>
    <definedName name="Excel_BuiltIn_Print_Area_9_1">#REF!</definedName>
    <definedName name="Excel_BuiltIn_Print_Area_9_1_1" localSheetId="0">#REF!</definedName>
    <definedName name="Excel_BuiltIn_Print_Area_9_1_1">#REF!</definedName>
    <definedName name="Excel_BuiltIn_Print_Area_9_1_10" localSheetId="0">#REF!</definedName>
    <definedName name="Excel_BuiltIn_Print_Area_9_1_10" localSheetId="1">#REF!</definedName>
    <definedName name="Excel_BuiltIn_Print_Area_9_1_10">#REF!</definedName>
    <definedName name="Excel_BuiltIn_Print_Area_9_1_5" localSheetId="0">#REF!</definedName>
    <definedName name="Excel_BuiltIn_Print_Area_9_1_5" localSheetId="1">#REF!</definedName>
    <definedName name="Excel_BuiltIn_Print_Area_9_1_5">#REF!</definedName>
    <definedName name="Excel_BuiltIn_Print_Area_9_10">NA()</definedName>
    <definedName name="Excel_BuiltIn_Print_Area_9_11">NA()</definedName>
    <definedName name="Excel_BuiltIn_Print_Area_9_12">NA()</definedName>
    <definedName name="Excel_BuiltIn_Print_Area_9_13">NA()</definedName>
    <definedName name="Excel_BuiltIn_Print_Area_9_14">NA()</definedName>
    <definedName name="Excel_BuiltIn_Print_Area_9_15">NA()</definedName>
    <definedName name="Excel_BuiltIn_Print_Area_9_16">NA()</definedName>
    <definedName name="Excel_BuiltIn_Print_Area_9_17">NA()</definedName>
    <definedName name="Excel_BuiltIn_Print_Area_9_18">NA()</definedName>
    <definedName name="Excel_BuiltIn_Print_Area_9_19">NA()</definedName>
    <definedName name="Excel_BuiltIn_Print_Area_9_2">NA()</definedName>
    <definedName name="Excel_BuiltIn_Print_Area_9_20">NA()</definedName>
    <definedName name="Excel_BuiltIn_Print_Area_9_21">NA()</definedName>
    <definedName name="Excel_BuiltIn_Print_Area_9_22">NA()</definedName>
    <definedName name="Excel_BuiltIn_Print_Area_9_23">NA()</definedName>
    <definedName name="Excel_BuiltIn_Print_Area_9_24">NA()</definedName>
    <definedName name="Excel_BuiltIn_Print_Area_9_25">NA()</definedName>
    <definedName name="Excel_BuiltIn_Print_Area_9_26">NA()</definedName>
    <definedName name="Excel_BuiltIn_Print_Area_9_27">NA()</definedName>
    <definedName name="Excel_BuiltIn_Print_Area_9_28">NA()</definedName>
    <definedName name="Excel_BuiltIn_Print_Area_9_4" localSheetId="0">#REF!</definedName>
    <definedName name="Excel_BuiltIn_Print_Area_9_4" localSheetId="1">#REF!</definedName>
    <definedName name="Excel_BuiltIn_Print_Area_9_4">#REF!</definedName>
    <definedName name="Excel_BuiltIn_Print_Area_9_6" localSheetId="0">#REF!</definedName>
    <definedName name="Excel_BuiltIn_Print_Area_9_6" localSheetId="1">#REF!</definedName>
    <definedName name="Excel_BuiltIn_Print_Area_9_6">#REF!</definedName>
    <definedName name="Excel_BuiltIn_Print_Area_9_7">NA()</definedName>
    <definedName name="Excel_BuiltIn_Print_Area_9_8">NA()</definedName>
    <definedName name="Excel_BuiltIn_Print_Area_9_8_6">#N/A</definedName>
    <definedName name="Excel_BuiltIn_Print_Area_9_9">NA()</definedName>
    <definedName name="Excel_BuiltIn_Print_Titles" localSheetId="0">#REF!</definedName>
    <definedName name="Excel_BuiltIn_Print_Titles" localSheetId="1">#REF!</definedName>
    <definedName name="Excel_BuiltIn_Print_Titles">#REF!</definedName>
    <definedName name="Excel_BuiltIn_Print_Titles_1" localSheetId="0">#REF!</definedName>
    <definedName name="Excel_BuiltIn_Print_Titles_1" localSheetId="1">#REF!</definedName>
    <definedName name="Excel_BuiltIn_Print_Titles_1">#REF!</definedName>
    <definedName name="Excel_BuiltIn_Print_Titles_1_1" localSheetId="0">#REF!</definedName>
    <definedName name="Excel_BuiltIn_Print_Titles_1_1" localSheetId="1">#REF!</definedName>
    <definedName name="Excel_BuiltIn_Print_Titles_1_1">#REF!</definedName>
    <definedName name="Excel_BuiltIn_Print_Titles_1_1_1" localSheetId="0">#REF!</definedName>
    <definedName name="Excel_BuiltIn_Print_Titles_1_1_1" localSheetId="1">#REF!</definedName>
    <definedName name="Excel_BuiltIn_Print_Titles_1_1_1">#REF!</definedName>
    <definedName name="Excel_BuiltIn_Print_Titles_1_1_4">"$#REF!.$A$1:$H$5"</definedName>
    <definedName name="Excel_BuiltIn_Print_Titles_1_2" localSheetId="0">#REF!</definedName>
    <definedName name="Excel_BuiltIn_Print_Titles_1_2" localSheetId="1">#REF!</definedName>
    <definedName name="Excel_BuiltIn_Print_Titles_1_2">#REF!</definedName>
    <definedName name="Excel_BuiltIn_Print_Titles_1_2_10" localSheetId="0">#REF!</definedName>
    <definedName name="Excel_BuiltIn_Print_Titles_1_2_10" localSheetId="1">#REF!</definedName>
    <definedName name="Excel_BuiltIn_Print_Titles_1_2_10">#REF!</definedName>
    <definedName name="Excel_BuiltIn_Print_Titles_10" localSheetId="0">#REF!</definedName>
    <definedName name="Excel_BuiltIn_Print_Titles_10" localSheetId="1">#REF!</definedName>
    <definedName name="Excel_BuiltIn_Print_Titles_10">#REF!</definedName>
    <definedName name="Excel_BuiltIn_Print_Titles_11" localSheetId="0">#REF!</definedName>
    <definedName name="Excel_BuiltIn_Print_Titles_11" localSheetId="1">#REF!</definedName>
    <definedName name="Excel_BuiltIn_Print_Titles_11">#REF!</definedName>
    <definedName name="Excel_BuiltIn_Print_Titles_12" localSheetId="0">#REF!</definedName>
    <definedName name="Excel_BuiltIn_Print_Titles_12" localSheetId="1">#REF!</definedName>
    <definedName name="Excel_BuiltIn_Print_Titles_12">#REF!</definedName>
    <definedName name="Excel_BuiltIn_Print_Titles_12_4">"$#REF!.#REF!#REF!:#REF!#REF!"</definedName>
    <definedName name="Excel_BuiltIn_Print_Titles_12_5" localSheetId="0">#REF!</definedName>
    <definedName name="Excel_BuiltIn_Print_Titles_12_5" localSheetId="1">#REF!</definedName>
    <definedName name="Excel_BuiltIn_Print_Titles_12_5">#REF!</definedName>
    <definedName name="Excel_BuiltIn_Print_Titles_12_6" localSheetId="0">#REF!</definedName>
    <definedName name="Excel_BuiltIn_Print_Titles_12_6">#REF!</definedName>
    <definedName name="Excel_BuiltIn_Print_Titles_12_7" localSheetId="0">#REF!</definedName>
    <definedName name="Excel_BuiltIn_Print_Titles_12_7">#REF!</definedName>
    <definedName name="Excel_BuiltIn_Print_Titles_14_1" localSheetId="0">#REF!</definedName>
    <definedName name="Excel_BuiltIn_Print_Titles_14_1">#REF!</definedName>
    <definedName name="Excel_BuiltIn_Print_Titles_15" localSheetId="0">#REF!</definedName>
    <definedName name="Excel_BuiltIn_Print_Titles_15">#REF!</definedName>
    <definedName name="Excel_BuiltIn_Print_Titles_16" localSheetId="0">#REF!</definedName>
    <definedName name="Excel_BuiltIn_Print_Titles_16" localSheetId="1">#REF!</definedName>
    <definedName name="Excel_BuiltIn_Print_Titles_16">#REF!</definedName>
    <definedName name="Excel_BuiltIn_Print_Titles_17" localSheetId="0">#REF!</definedName>
    <definedName name="Excel_BuiltIn_Print_Titles_17" localSheetId="1">#REF!</definedName>
    <definedName name="Excel_BuiltIn_Print_Titles_17">#REF!</definedName>
    <definedName name="Excel_BuiltIn_Print_Titles_19" localSheetId="0">#REF!</definedName>
    <definedName name="Excel_BuiltIn_Print_Titles_19" localSheetId="1">#REF!</definedName>
    <definedName name="Excel_BuiltIn_Print_Titles_19">#REF!</definedName>
    <definedName name="Excel_BuiltIn_Print_Titles_2" localSheetId="0">#REF!</definedName>
    <definedName name="Excel_BuiltIn_Print_Titles_2" localSheetId="1">#REF!</definedName>
    <definedName name="Excel_BuiltIn_Print_Titles_2">#REF!</definedName>
    <definedName name="Excel_BuiltIn_Print_Titles_2_1" localSheetId="0">#REF!</definedName>
    <definedName name="Excel_BuiltIn_Print_Titles_2_1">#REF!</definedName>
    <definedName name="Excel_BuiltIn_Print_Titles_2_1_10" localSheetId="0">#REF!</definedName>
    <definedName name="Excel_BuiltIn_Print_Titles_2_1_10" localSheetId="1">#REF!</definedName>
    <definedName name="Excel_BuiltIn_Print_Titles_2_1_10">#REF!</definedName>
    <definedName name="Excel_BuiltIn_Print_Titles_2_10" localSheetId="0">#REF!</definedName>
    <definedName name="Excel_BuiltIn_Print_Titles_2_10" localSheetId="1">#REF!</definedName>
    <definedName name="Excel_BuiltIn_Print_Titles_2_10">#REF!</definedName>
    <definedName name="Excel_BuiltIn_Print_Titles_20" localSheetId="0">#REF!</definedName>
    <definedName name="Excel_BuiltIn_Print_Titles_20" localSheetId="1">#REF!</definedName>
    <definedName name="Excel_BuiltIn_Print_Titles_20">#REF!</definedName>
    <definedName name="Excel_BuiltIn_Print_Titles_22" localSheetId="0">#REF!</definedName>
    <definedName name="Excel_BuiltIn_Print_Titles_22" localSheetId="1">#REF!</definedName>
    <definedName name="Excel_BuiltIn_Print_Titles_22">#REF!</definedName>
    <definedName name="Excel_BuiltIn_Print_Titles_24" localSheetId="0">#REF!</definedName>
    <definedName name="Excel_BuiltIn_Print_Titles_24" localSheetId="1">#REF!</definedName>
    <definedName name="Excel_BuiltIn_Print_Titles_24">#REF!</definedName>
    <definedName name="Excel_BuiltIn_Print_Titles_26" localSheetId="0">#REF!</definedName>
    <definedName name="Excel_BuiltIn_Print_Titles_26" localSheetId="1">#REF!</definedName>
    <definedName name="Excel_BuiltIn_Print_Titles_26">#REF!</definedName>
    <definedName name="Excel_BuiltIn_Print_Titles_3" localSheetId="0">#REF!</definedName>
    <definedName name="Excel_BuiltIn_Print_Titles_3" localSheetId="1">#REF!</definedName>
    <definedName name="Excel_BuiltIn_Print_Titles_3">#REF!</definedName>
    <definedName name="Excel_BuiltIn_Print_Titles_3_1" localSheetId="0">#REF!</definedName>
    <definedName name="Excel_BuiltIn_Print_Titles_3_1" localSheetId="1">#REF!</definedName>
    <definedName name="Excel_BuiltIn_Print_Titles_3_1">#REF!</definedName>
    <definedName name="Excel_BuiltIn_Print_Titles_3_1_1" localSheetId="0">#REF!</definedName>
    <definedName name="Excel_BuiltIn_Print_Titles_3_1_1">#REF!</definedName>
    <definedName name="Excel_BuiltIn_Print_Titles_3_1_1_10" localSheetId="0">#REF!</definedName>
    <definedName name="Excel_BuiltIn_Print_Titles_3_1_1_10" localSheetId="1">#REF!</definedName>
    <definedName name="Excel_BuiltIn_Print_Titles_3_1_1_10">#REF!</definedName>
    <definedName name="Excel_BuiltIn_Print_Titles_3_1_10" localSheetId="0">#REF!</definedName>
    <definedName name="Excel_BuiltIn_Print_Titles_3_1_10" localSheetId="1">#REF!</definedName>
    <definedName name="Excel_BuiltIn_Print_Titles_3_1_10">#REF!</definedName>
    <definedName name="Excel_BuiltIn_Print_Titles_3_10" localSheetId="0">#REF!</definedName>
    <definedName name="Excel_BuiltIn_Print_Titles_3_10" localSheetId="1">#REF!</definedName>
    <definedName name="Excel_BuiltIn_Print_Titles_3_10">#REF!</definedName>
    <definedName name="Excel_BuiltIn_Print_Titles_3_16" localSheetId="0">#REF!</definedName>
    <definedName name="Excel_BuiltIn_Print_Titles_3_16" localSheetId="1">#REF!</definedName>
    <definedName name="Excel_BuiltIn_Print_Titles_3_16">#REF!</definedName>
    <definedName name="Excel_BuiltIn_Print_Titles_3_16_10" localSheetId="0">#REF!</definedName>
    <definedName name="Excel_BuiltIn_Print_Titles_3_16_10" localSheetId="1">#REF!</definedName>
    <definedName name="Excel_BuiltIn_Print_Titles_3_16_10">#REF!</definedName>
    <definedName name="Excel_BuiltIn_Print_Titles_4" localSheetId="0">#REF!</definedName>
    <definedName name="Excel_BuiltIn_Print_Titles_4" localSheetId="1">#REF!</definedName>
    <definedName name="Excel_BuiltIn_Print_Titles_4">#REF!</definedName>
    <definedName name="Excel_BuiltIn_Print_Titles_5" localSheetId="0">#REF!</definedName>
    <definedName name="Excel_BuiltIn_Print_Titles_5" localSheetId="1">#REF!</definedName>
    <definedName name="Excel_BuiltIn_Print_Titles_5">#REF!</definedName>
    <definedName name="Excel_BuiltIn_Print_Titles_6" localSheetId="0">#REF!</definedName>
    <definedName name="Excel_BuiltIn_Print_Titles_6" localSheetId="1">#REF!</definedName>
    <definedName name="Excel_BuiltIn_Print_Titles_6">#REF!</definedName>
    <definedName name="Excel_BuiltIn_Print_Titles_8" localSheetId="0">#REF!</definedName>
    <definedName name="Excel_BuiltIn_Print_Titles_8">#REF!</definedName>
    <definedName name="Excel_BuiltIn_Print_Titles_9" localSheetId="0">#REF!</definedName>
    <definedName name="Excel_BuiltIn_Print_Titles_9">#REF!</definedName>
    <definedName name="Excell_HCM" localSheetId="0">#REF!</definedName>
    <definedName name="Excell_HCM">#REF!</definedName>
    <definedName name="ExchangeRate" localSheetId="0">#REF!</definedName>
    <definedName name="ExchangeRate">#REF!</definedName>
    <definedName name="ExchangeRates" localSheetId="0">#REF!</definedName>
    <definedName name="ExchangeRates" localSheetId="1">#REF!</definedName>
    <definedName name="ExchangeRates">#REF!</definedName>
    <definedName name="exchg" localSheetId="0">#REF!</definedName>
    <definedName name="exchg">#REF!</definedName>
    <definedName name="ExchRate" localSheetId="0">#REF!</definedName>
    <definedName name="ExchRate">#REF!</definedName>
    <definedName name="Existing__Agustus" localSheetId="0">#REF!</definedName>
    <definedName name="Existing__Agustus" localSheetId="1">#REF!</definedName>
    <definedName name="Existing__Agustus">#REF!</definedName>
    <definedName name="Exiting_Cold_Storage">"#N/A"</definedName>
    <definedName name="Exiting_Hypers">"#N/A"</definedName>
    <definedName name="Exiting_SS">"#N/A"</definedName>
    <definedName name="Exiting_Supermarkets">"#N/A"</definedName>
    <definedName name="exittax" localSheetId="0">#REF!</definedName>
    <definedName name="exittax" localSheetId="1">#REF!</definedName>
    <definedName name="exittax">#REF!</definedName>
    <definedName name="exittax_3">"$#REF!.#REF!#REF!"</definedName>
    <definedName name="exittaxtotal">"'file:///C:/Documents%20and%20Settings/PC_KOBSBY_003/Local%20Settings/Temporary%20Internet%20Files/Content.IE5/WZ67UD2L/DATA/BSC%202011/SHARED/Clients/I-L/KEBD/Quarter%202002/Q4-2002-c.xls'#$GeneralInfo.$T$76"</definedName>
    <definedName name="exittaxtotal_3">"'file:///C:/Documents%20and%20Settings/PC_KOBSBY_003/Local%20Settings/Temporary%20Internet%20Files/Content.IE5/WZ67UD2L/DATA/BSC%202011/SHARED/Clients/I-L/KEBD/Quarter%202002/Q4-2002-c.xls'#$GeneralInfo.$T$76"</definedName>
    <definedName name="EXP" localSheetId="0" hidden="1">#REF!</definedName>
    <definedName name="EXP" localSheetId="1" hidden="1">#REF!</definedName>
    <definedName name="EXP" hidden="1">#REF!</definedName>
    <definedName name="Export_CorporateBrand">"#N/A"</definedName>
    <definedName name="Export_CorporteBrand1">"#N/A"</definedName>
    <definedName name="EXPORT_DB" localSheetId="0">#REF!</definedName>
    <definedName name="EXPORT_DB" localSheetId="1">#REF!</definedName>
    <definedName name="EXPORT_DB">#REF!</definedName>
    <definedName name="EXPORT_HEADER" localSheetId="0">#REF!</definedName>
    <definedName name="EXPORT_HEADER">#REF!</definedName>
    <definedName name="EXPORT_MA" localSheetId="0">#REF!</definedName>
    <definedName name="EXPORT_MA">#REF!</definedName>
    <definedName name="EXPORT_RANGE" localSheetId="0">#REF!</definedName>
    <definedName name="EXPORT_RANGE">#REF!</definedName>
    <definedName name="EXPUNIT" localSheetId="0">#REF!</definedName>
    <definedName name="EXPUNIT">#REF!</definedName>
    <definedName name="EXPVALUE" localSheetId="0">#REF!</definedName>
    <definedName name="EXPVALUE">#REF!</definedName>
    <definedName name="ExRate" localSheetId="0">#REF!</definedName>
    <definedName name="ExRate">#REF!</definedName>
    <definedName name="Extra_Pay" localSheetId="0">#REF!</definedName>
    <definedName name="Extra_Pay">#REF!</definedName>
    <definedName name="_xlnm.Extract" localSheetId="0">#REF!</definedName>
    <definedName name="_xlnm.Extract">#REF!</definedName>
    <definedName name="Extract_MI" localSheetId="0">#REF!</definedName>
    <definedName name="Extract_MI">#REF!</definedName>
    <definedName name="ExYTDAv">NA()</definedName>
    <definedName name="ExYTDAv_3">NA()</definedName>
    <definedName name="EY" localSheetId="0">{"'Feb 99'!$A$1:$G$30"}</definedName>
    <definedName name="EY" localSheetId="1">{"'Feb 99'!$A$1:$G$30"}</definedName>
    <definedName name="EY" localSheetId="7">{"'Feb 99'!$A$1:$G$30"}</definedName>
    <definedName name="EY">{"'Feb 99'!$A$1:$G$30"}</definedName>
    <definedName name="f" localSheetId="0" hidden="1">#REF!</definedName>
    <definedName name="f" localSheetId="1" hidden="1">#REF!</definedName>
    <definedName name="f" hidden="1">#REF!</definedName>
    <definedName name="f_6" localSheetId="0">#REF!</definedName>
    <definedName name="f_6" localSheetId="1">#REF!</definedName>
    <definedName name="f_6">#REF!</definedName>
    <definedName name="F02_S2.10080">"$#REF!.#REF!#REF!"</definedName>
    <definedName name="F02_S2.10080_3">"$#REF!.#REF!#REF!"</definedName>
    <definedName name="F02_S2.10190">"$#REF!.#REF!#REF!"</definedName>
    <definedName name="F02_S2.10190_3">"$#REF!.#REF!#REF!"</definedName>
    <definedName name="F02_S2.10200">"$#REF!.#REF!#REF!"</definedName>
    <definedName name="F02_S2.10200_3">"$#REF!.#REF!#REF!"</definedName>
    <definedName name="F02_S2.10270">"$#REF!.#REF!#REF!"</definedName>
    <definedName name="F02_S2.10270_3">"$#REF!.#REF!#REF!"</definedName>
    <definedName name="F02_S2.10350">"$#REF!.#REF!#REF!"</definedName>
    <definedName name="F02_S2.10350_3">"$#REF!.#REF!#REF!"</definedName>
    <definedName name="F02_S2.10360">"$#REF!.#REF!#REF!"</definedName>
    <definedName name="F02_S2.10360_3">"$#REF!.#REF!#REF!"</definedName>
    <definedName name="F1F1" localSheetId="0">#REF!</definedName>
    <definedName name="F1F1" localSheetId="1">#REF!</definedName>
    <definedName name="F1F1">#REF!</definedName>
    <definedName name="F2F2" localSheetId="0">#REF!</definedName>
    <definedName name="F2F2">#REF!</definedName>
    <definedName name="F3F3" localSheetId="0">#REF!</definedName>
    <definedName name="F3F3">#REF!</definedName>
    <definedName name="F3F4" localSheetId="0">#REF!</definedName>
    <definedName name="F3F4">#REF!</definedName>
    <definedName name="F4F4" localSheetId="0">#REF!</definedName>
    <definedName name="F4F4">#REF!</definedName>
    <definedName name="F5F5" localSheetId="0">#REF!</definedName>
    <definedName name="F5F5">#REF!</definedName>
    <definedName name="F6F6" localSheetId="0">#REF!</definedName>
    <definedName name="F6F6">#REF!</definedName>
    <definedName name="f82E46" localSheetId="0">#REF!</definedName>
    <definedName name="f82E46">#REF!</definedName>
    <definedName name="f92F56" localSheetId="0">#REF!</definedName>
    <definedName name="f92F56">#REF!</definedName>
    <definedName name="f99h1" localSheetId="0">#REF!</definedName>
    <definedName name="f99h1">#REF!</definedName>
    <definedName name="fáaafafaf" localSheetId="0">{"'Sheet1'!$L$16"}</definedName>
    <definedName name="fáaafafaf" localSheetId="1">{"'Sheet1'!$L$16"}</definedName>
    <definedName name="fáaafafaf" localSheetId="7">{"'Sheet1'!$L$16"}</definedName>
    <definedName name="fáaafafaf">{"'Sheet1'!$L$16"}</definedName>
    <definedName name="FACTOR" localSheetId="0">#REF!</definedName>
    <definedName name="FACTOR">#REF!</definedName>
    <definedName name="FACTORS" localSheetId="0">#REF!</definedName>
    <definedName name="FACTORS">#REF!</definedName>
    <definedName name="Factory_Location" localSheetId="0">#REF!</definedName>
    <definedName name="Factory_Location" localSheetId="1">#REF!</definedName>
    <definedName name="Factory_Location">#REF!</definedName>
    <definedName name="FACTSHEET" localSheetId="0">#REF!</definedName>
    <definedName name="FACTSHEET" localSheetId="1">#REF!</definedName>
    <definedName name="FACTSHEET">#REF!</definedName>
    <definedName name="FACTSHEET2" localSheetId="0">#REF!</definedName>
    <definedName name="FACTSHEET2" localSheetId="1">#REF!</definedName>
    <definedName name="FACTSHEET2">#REF!</definedName>
    <definedName name="FACTSHEET3" localSheetId="0">#REF!</definedName>
    <definedName name="FACTSHEET3" localSheetId="1">#REF!</definedName>
    <definedName name="FACTSHEET3">#REF!</definedName>
    <definedName name="FAD3AUP" localSheetId="0">#REF!</definedName>
    <definedName name="FAD3AUP" localSheetId="1">#REF!</definedName>
    <definedName name="FAD3AUP">#REF!</definedName>
    <definedName name="faeqwqa" localSheetId="0">{#N/A,#N/A,TRUE,"Data Elements-Staffing";#N/A,#N/A,TRUE,"Data Elements-Exp Driv &amp; Assump";#N/A,#N/A,TRUE,"Staffing Sheet";#N/A,#N/A,TRUE,"Income";#N/A,#N/A,TRUE,"Income Summary";#N/A,#N/A,TRUE,"Staffing Summary"}</definedName>
    <definedName name="faeqwqa" localSheetId="1">{#N/A,#N/A,TRUE,"Data Elements-Staffing";#N/A,#N/A,TRUE,"Data Elements-Exp Driv &amp; Assump";#N/A,#N/A,TRUE,"Staffing Sheet";#N/A,#N/A,TRUE,"Income";#N/A,#N/A,TRUE,"Income Summary";#N/A,#N/A,TRUE,"Staffing Summary"}</definedName>
    <definedName name="faeqwqa" localSheetId="7">{#N/A,#N/A,TRUE,"Data Elements-Staffing";#N/A,#N/A,TRUE,"Data Elements-Exp Driv &amp; Assump";#N/A,#N/A,TRUE,"Staffing Sheet";#N/A,#N/A,TRUE,"Income";#N/A,#N/A,TRUE,"Income Summary";#N/A,#N/A,TRUE,"Staffing Summary"}</definedName>
    <definedName name="faeqwqa">{#N/A,#N/A,TRUE,"Data Elements-Staffing";#N/A,#N/A,TRUE,"Data Elements-Exp Driv &amp; Assump";#N/A,#N/A,TRUE,"Staffing Sheet";#N/A,#N/A,TRUE,"Income";#N/A,#N/A,TRUE,"Income Summary";#N/A,#N/A,TRUE,"Staffing Summary"}</definedName>
    <definedName name="fafd3" localSheetId="0">#REF!</definedName>
    <definedName name="fafd3" localSheetId="1">#REF!</definedName>
    <definedName name="fafd3">#REF!</definedName>
    <definedName name="fagsgkgdyhg" localSheetId="0">{"'Sheet1'!$L$16"}</definedName>
    <definedName name="fagsgkgdyhg" localSheetId="1">{"'Sheet1'!$L$16"}</definedName>
    <definedName name="fagsgkgdyhg" localSheetId="7">{"'Sheet1'!$L$16"}</definedName>
    <definedName name="fagsgkgdyhg">{"'Sheet1'!$L$16"}</definedName>
    <definedName name="FAKTUR" localSheetId="0">#REF!</definedName>
    <definedName name="FAKTUR" localSheetId="1">#REF!</definedName>
    <definedName name="FAKTUR">#REF!</definedName>
    <definedName name="faridz" localSheetId="0">#REF!</definedName>
    <definedName name="faridz">#REF!</definedName>
    <definedName name="fas" localSheetId="0" hidden="1">OFFSET(#REF!,1,0)</definedName>
    <definedName name="fas" localSheetId="1" hidden="1">OFFSET(#REF!,1,0)</definedName>
    <definedName name="fas" hidden="1">OFFSET(#REF!,1,0)</definedName>
    <definedName name="fasfaga" localSheetId="0">{"'Sheet1'!$L$16"}</definedName>
    <definedName name="fasfaga" localSheetId="1">{"'Sheet1'!$L$16"}</definedName>
    <definedName name="fasfaga" localSheetId="7">{"'Sheet1'!$L$16"}</definedName>
    <definedName name="fasfaga">{"'Sheet1'!$L$16"}</definedName>
    <definedName name="Fax">#REF!</definedName>
    <definedName name="FB" localSheetId="0">#REF!</definedName>
    <definedName name="FB">#REF!</definedName>
    <definedName name="FC" localSheetId="0" hidden="1">#REF!</definedName>
    <definedName name="FC" localSheetId="1" hidden="1">#REF!</definedName>
    <definedName name="FC" hidden="1">#REF!</definedName>
    <definedName name="fcastPeriod">"$#REF!.#REF!#REF!"</definedName>
    <definedName name="fcastPeriod_3">"$#REF!.#REF!#REF!"</definedName>
    <definedName name="fcd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cd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cd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cd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Code" localSheetId="0" hidden="1">#REF!</definedName>
    <definedName name="FCode" localSheetId="1" hidden="1">#REF!</definedName>
    <definedName name="FCode" hidden="1">#REF!</definedName>
    <definedName name="Fcode_mtr" localSheetId="0" hidden="1">#REF!</definedName>
    <definedName name="Fcode_mtr" hidden="1">#REF!</definedName>
    <definedName name="FCR" localSheetId="0">#REF!</definedName>
    <definedName name="FCR" localSheetId="1">#REF!</definedName>
    <definedName name="FCR">#REF!</definedName>
    <definedName name="Fcst_vs_Bud">"#N/A"</definedName>
    <definedName name="FCT_GT" localSheetId="0">#REF!</definedName>
    <definedName name="FCT_GT" localSheetId="1">#REF!</definedName>
    <definedName name="FCT_GT">#REF!</definedName>
    <definedName name="fd" localSheetId="0">#REF!</definedName>
    <definedName name="fd">#REF!</definedName>
    <definedName name="fdafdf" localSheetId="0">#REF!</definedName>
    <definedName name="fdafdf">#REF!</definedName>
    <definedName name="fdasfds" localSheetId="0">{#N/A,#N/A,TRUE,"Cover sheet";#N/A,#N/A,TRUE,"INPUTS";#N/A,#N/A,TRUE,"OUTPUTS";#N/A,#N/A,TRUE,"VALUATION"}</definedName>
    <definedName name="fdasfds" localSheetId="1">{#N/A,#N/A,TRUE,"Cover sheet";#N/A,#N/A,TRUE,"INPUTS";#N/A,#N/A,TRUE,"OUTPUTS";#N/A,#N/A,TRUE,"VALUATION"}</definedName>
    <definedName name="fdasfds" localSheetId="7">{#N/A,#N/A,TRUE,"Cover sheet";#N/A,#N/A,TRUE,"INPUTS";#N/A,#N/A,TRUE,"OUTPUTS";#N/A,#N/A,TRUE,"VALUATION"}</definedName>
    <definedName name="fdasfds">{#N/A,#N/A,TRUE,"Cover sheet";#N/A,#N/A,TRUE,"INPUTS";#N/A,#N/A,TRUE,"OUTPUTS";#N/A,#N/A,TRUE,"VALUATION"}</definedName>
    <definedName name="FDC_0_0">"#"</definedName>
    <definedName name="FDC_0_1">"#"</definedName>
    <definedName name="FDC_0_10">"#"</definedName>
    <definedName name="FDC_0_11">"#"</definedName>
    <definedName name="FDC_0_12">"#"</definedName>
    <definedName name="FDC_0_13">"#"</definedName>
    <definedName name="FDC_0_14">"#"</definedName>
    <definedName name="FDC_0_2">"#"</definedName>
    <definedName name="FDC_0_3">"#"</definedName>
    <definedName name="FDC_0_4">"#"</definedName>
    <definedName name="FDC_0_5">"#"</definedName>
    <definedName name="FDC_0_6">"#"</definedName>
    <definedName name="FDC_0_7">"#"</definedName>
    <definedName name="FDC_0_8">"#"</definedName>
    <definedName name="FDC_0_9">"#"</definedName>
    <definedName name="FDC_1_0">"#"</definedName>
    <definedName name="FDC_10_0">"#"</definedName>
    <definedName name="FDC_100_0">"#"</definedName>
    <definedName name="FDC_100_1">"#"</definedName>
    <definedName name="FDC_100_10">"#"</definedName>
    <definedName name="FDC_100_11">"#"</definedName>
    <definedName name="FDC_100_12">"#"</definedName>
    <definedName name="FDC_100_13">"#"</definedName>
    <definedName name="FDC_100_2">"#"</definedName>
    <definedName name="FDC_100_3">"#"</definedName>
    <definedName name="FDC_100_4">"#"</definedName>
    <definedName name="FDC_100_5">"#"</definedName>
    <definedName name="FDC_100_6">"#"</definedName>
    <definedName name="FDC_100_7">"#"</definedName>
    <definedName name="FDC_100_8">"#"</definedName>
    <definedName name="FDC_100_9">"#"</definedName>
    <definedName name="FDC_101_0">"#"</definedName>
    <definedName name="FDC_101_1">"#"</definedName>
    <definedName name="FDC_101_10">"#"</definedName>
    <definedName name="FDC_101_11">"#"</definedName>
    <definedName name="FDC_101_12">"#"</definedName>
    <definedName name="FDC_101_13">"#"</definedName>
    <definedName name="FDC_101_2">"#"</definedName>
    <definedName name="FDC_101_3">"#"</definedName>
    <definedName name="FDC_101_4">"#"</definedName>
    <definedName name="FDC_101_5">"#"</definedName>
    <definedName name="FDC_101_6">"#"</definedName>
    <definedName name="FDC_101_7">"#"</definedName>
    <definedName name="FDC_101_8">"#"</definedName>
    <definedName name="FDC_101_9">"#"</definedName>
    <definedName name="FDC_102_0">"#"</definedName>
    <definedName name="FDC_102_1">"#"</definedName>
    <definedName name="FDC_102_10">"#"</definedName>
    <definedName name="FDC_102_11">"#"</definedName>
    <definedName name="FDC_102_12">"#"</definedName>
    <definedName name="FDC_102_13">"#"</definedName>
    <definedName name="FDC_102_2">"#"</definedName>
    <definedName name="FDC_102_3">"#"</definedName>
    <definedName name="FDC_102_4">"#"</definedName>
    <definedName name="FDC_102_5">"#"</definedName>
    <definedName name="FDC_102_6">"#"</definedName>
    <definedName name="FDC_102_7">"#"</definedName>
    <definedName name="FDC_102_8">"#"</definedName>
    <definedName name="FDC_102_9">"#"</definedName>
    <definedName name="FDC_103_0">"#"</definedName>
    <definedName name="FDC_104_0">"#"</definedName>
    <definedName name="FDC_105_0">"#"</definedName>
    <definedName name="FDC_106_0">"#"</definedName>
    <definedName name="FDC_107_0">"#"</definedName>
    <definedName name="FDC_108_0">"#"</definedName>
    <definedName name="FDC_109_0">"#"</definedName>
    <definedName name="FDC_11_0">"#"</definedName>
    <definedName name="FDC_110_0">"#"</definedName>
    <definedName name="FDC_111_0">"#"</definedName>
    <definedName name="FDC_112_0">"#"</definedName>
    <definedName name="FDC_113_0">"#"</definedName>
    <definedName name="FDC_114_0">"#"</definedName>
    <definedName name="FDC_115_0">"#"</definedName>
    <definedName name="FDC_116_0">"#"</definedName>
    <definedName name="FDC_116_1">"#"</definedName>
    <definedName name="FDC_116_10">"#"</definedName>
    <definedName name="FDC_116_11">"#"</definedName>
    <definedName name="FDC_116_12">"#"</definedName>
    <definedName name="FDC_116_13">"#"</definedName>
    <definedName name="FDC_116_14">"#"</definedName>
    <definedName name="FDC_116_2">"#"</definedName>
    <definedName name="FDC_116_3">"#"</definedName>
    <definedName name="FDC_116_4">"#"</definedName>
    <definedName name="FDC_116_5">"#"</definedName>
    <definedName name="FDC_116_6">"#"</definedName>
    <definedName name="FDC_116_7">"#"</definedName>
    <definedName name="FDC_116_8">"#"</definedName>
    <definedName name="FDC_116_9">"#"</definedName>
    <definedName name="FDC_117_0">"#"</definedName>
    <definedName name="FDC_117_1">"#"</definedName>
    <definedName name="FDC_117_10">"#"</definedName>
    <definedName name="FDC_117_11">"#"</definedName>
    <definedName name="FDC_117_12">"#"</definedName>
    <definedName name="FDC_117_13">"#"</definedName>
    <definedName name="FDC_117_14">"#"</definedName>
    <definedName name="FDC_117_2">"#"</definedName>
    <definedName name="FDC_117_3">"#"</definedName>
    <definedName name="FDC_117_4">"#"</definedName>
    <definedName name="FDC_117_5">"#"</definedName>
    <definedName name="FDC_117_6">"#"</definedName>
    <definedName name="FDC_117_7">"#"</definedName>
    <definedName name="FDC_117_8">"#"</definedName>
    <definedName name="FDC_117_9">"#"</definedName>
    <definedName name="FDC_118_0">"#"</definedName>
    <definedName name="FDC_118_1">"#"</definedName>
    <definedName name="FDC_118_10">"#"</definedName>
    <definedName name="FDC_118_11">"#"</definedName>
    <definedName name="FDC_118_12">"#"</definedName>
    <definedName name="FDC_118_13">"#"</definedName>
    <definedName name="FDC_118_14">"#"</definedName>
    <definedName name="FDC_118_2">"#"</definedName>
    <definedName name="FDC_118_3">"#"</definedName>
    <definedName name="FDC_118_4">"#"</definedName>
    <definedName name="FDC_118_5">"#"</definedName>
    <definedName name="FDC_118_6">"#"</definedName>
    <definedName name="FDC_118_7">"#"</definedName>
    <definedName name="FDC_118_8">"#"</definedName>
    <definedName name="FDC_118_9">"#"</definedName>
    <definedName name="FDC_119_0">"#"</definedName>
    <definedName name="FDC_119_1">"#"</definedName>
    <definedName name="FDC_119_10">"#"</definedName>
    <definedName name="FDC_119_11">"#"</definedName>
    <definedName name="FDC_119_12">"#"</definedName>
    <definedName name="FDC_119_13">"#"</definedName>
    <definedName name="FDC_119_14">"#"</definedName>
    <definedName name="FDC_119_2">"#"</definedName>
    <definedName name="FDC_119_3">"#"</definedName>
    <definedName name="FDC_119_4">"#"</definedName>
    <definedName name="FDC_119_5">"#"</definedName>
    <definedName name="FDC_119_6">"#"</definedName>
    <definedName name="FDC_119_7">"#"</definedName>
    <definedName name="FDC_119_8">"#"</definedName>
    <definedName name="FDC_119_9">"#"</definedName>
    <definedName name="FDC_12_0">"#"</definedName>
    <definedName name="FDC_120_0">"#"</definedName>
    <definedName name="FDC_120_1">"#"</definedName>
    <definedName name="FDC_120_10">"#"</definedName>
    <definedName name="FDC_120_11">"#"</definedName>
    <definedName name="FDC_120_12">"#"</definedName>
    <definedName name="FDC_120_13">"#"</definedName>
    <definedName name="FDC_120_14">"#"</definedName>
    <definedName name="FDC_120_2">"#"</definedName>
    <definedName name="FDC_120_3">"#"</definedName>
    <definedName name="FDC_120_4">"#"</definedName>
    <definedName name="FDC_120_5">"#"</definedName>
    <definedName name="FDC_120_6">"#"</definedName>
    <definedName name="FDC_120_7">"#"</definedName>
    <definedName name="FDC_120_8">"#"</definedName>
    <definedName name="FDC_120_9">"#"</definedName>
    <definedName name="FDC_121_0">"#"</definedName>
    <definedName name="FDC_121_1">"#"</definedName>
    <definedName name="FDC_121_10">"#"</definedName>
    <definedName name="FDC_121_11">"#"</definedName>
    <definedName name="FDC_121_12">"#"</definedName>
    <definedName name="FDC_121_13">"#"</definedName>
    <definedName name="FDC_121_14">"#"</definedName>
    <definedName name="FDC_121_2">"#"</definedName>
    <definedName name="FDC_121_3">"#"</definedName>
    <definedName name="FDC_121_4">"#"</definedName>
    <definedName name="FDC_121_5">"#"</definedName>
    <definedName name="FDC_121_6">"#"</definedName>
    <definedName name="FDC_121_7">"#"</definedName>
    <definedName name="FDC_121_8">"#"</definedName>
    <definedName name="FDC_121_9">"#"</definedName>
    <definedName name="FDC_122_0">"#"</definedName>
    <definedName name="FDC_122_1">"#"</definedName>
    <definedName name="FDC_122_10">"#"</definedName>
    <definedName name="FDC_122_11">"#"</definedName>
    <definedName name="FDC_122_12">"#"</definedName>
    <definedName name="FDC_122_13">"#"</definedName>
    <definedName name="FDC_122_14">"#"</definedName>
    <definedName name="FDC_122_2">"#"</definedName>
    <definedName name="FDC_122_3">"#"</definedName>
    <definedName name="FDC_122_4">"#"</definedName>
    <definedName name="FDC_122_5">"#"</definedName>
    <definedName name="FDC_122_6">"#"</definedName>
    <definedName name="FDC_122_7">"#"</definedName>
    <definedName name="FDC_122_8">"#"</definedName>
    <definedName name="FDC_122_9">"#"</definedName>
    <definedName name="FDC_123_0">"#"</definedName>
    <definedName name="FDC_123_1">"#"</definedName>
    <definedName name="FDC_123_10">"#"</definedName>
    <definedName name="FDC_123_11">"#"</definedName>
    <definedName name="FDC_123_12">"#"</definedName>
    <definedName name="FDC_123_13">"#"</definedName>
    <definedName name="FDC_123_14">"#"</definedName>
    <definedName name="FDC_123_2">"#"</definedName>
    <definedName name="FDC_123_3">"#"</definedName>
    <definedName name="FDC_123_4">"#"</definedName>
    <definedName name="FDC_123_5">"#"</definedName>
    <definedName name="FDC_123_6">"#"</definedName>
    <definedName name="FDC_123_7">"#"</definedName>
    <definedName name="FDC_123_8">"#"</definedName>
    <definedName name="FDC_123_9">"#"</definedName>
    <definedName name="FDC_124_0">"#"</definedName>
    <definedName name="FDC_124_1">"#"</definedName>
    <definedName name="FDC_124_10">"#"</definedName>
    <definedName name="FDC_124_11">"#"</definedName>
    <definedName name="FDC_124_12">"#"</definedName>
    <definedName name="FDC_124_13">"#"</definedName>
    <definedName name="FDC_124_14">"#"</definedName>
    <definedName name="FDC_124_2">"#"</definedName>
    <definedName name="FDC_124_3">"#"</definedName>
    <definedName name="FDC_124_4">"#"</definedName>
    <definedName name="FDC_124_5">"#"</definedName>
    <definedName name="FDC_124_6">"#"</definedName>
    <definedName name="FDC_124_7">"#"</definedName>
    <definedName name="FDC_124_8">"#"</definedName>
    <definedName name="FDC_124_9">"#"</definedName>
    <definedName name="FDC_125_0">"#"</definedName>
    <definedName name="FDC_125_1">"#"</definedName>
    <definedName name="FDC_125_10">"#"</definedName>
    <definedName name="FDC_125_11">"#"</definedName>
    <definedName name="FDC_125_12">"#"</definedName>
    <definedName name="FDC_125_13">"#"</definedName>
    <definedName name="FDC_125_14">"#"</definedName>
    <definedName name="FDC_125_2">"#"</definedName>
    <definedName name="FDC_125_3">"#"</definedName>
    <definedName name="FDC_125_4">"#"</definedName>
    <definedName name="FDC_125_5">"#"</definedName>
    <definedName name="FDC_125_6">"#"</definedName>
    <definedName name="FDC_125_7">"#"</definedName>
    <definedName name="FDC_125_8">"#"</definedName>
    <definedName name="FDC_125_9">"#"</definedName>
    <definedName name="FDC_126_0">"#"</definedName>
    <definedName name="FDC_126_1">"#"</definedName>
    <definedName name="FDC_126_10">"#"</definedName>
    <definedName name="FDC_126_11">"#"</definedName>
    <definedName name="FDC_126_12">"#"</definedName>
    <definedName name="FDC_126_13">"#"</definedName>
    <definedName name="FDC_126_14">"#"</definedName>
    <definedName name="FDC_126_2">"#"</definedName>
    <definedName name="FDC_126_3">"#"</definedName>
    <definedName name="FDC_126_4">"#"</definedName>
    <definedName name="FDC_126_5">"#"</definedName>
    <definedName name="FDC_126_6">"#"</definedName>
    <definedName name="FDC_126_7">"#"</definedName>
    <definedName name="FDC_126_8">"#"</definedName>
    <definedName name="FDC_126_9">"#"</definedName>
    <definedName name="FDC_127_0">"#"</definedName>
    <definedName name="FDC_127_1">"#"</definedName>
    <definedName name="FDC_127_10">"#"</definedName>
    <definedName name="FDC_127_11">"#"</definedName>
    <definedName name="FDC_127_12">"#"</definedName>
    <definedName name="FDC_127_13">"#"</definedName>
    <definedName name="FDC_127_14">"#"</definedName>
    <definedName name="FDC_127_2">"#"</definedName>
    <definedName name="FDC_127_3">"#"</definedName>
    <definedName name="FDC_127_4">"#"</definedName>
    <definedName name="FDC_127_5">"#"</definedName>
    <definedName name="FDC_127_6">"#"</definedName>
    <definedName name="FDC_127_7">"#"</definedName>
    <definedName name="FDC_127_8">"#"</definedName>
    <definedName name="FDC_127_9">"#"</definedName>
    <definedName name="FDC_128_0">"#"</definedName>
    <definedName name="FDC_128_1">"#"</definedName>
    <definedName name="FDC_128_10">"#"</definedName>
    <definedName name="FDC_128_11">"#"</definedName>
    <definedName name="FDC_128_12">"#"</definedName>
    <definedName name="FDC_128_13">"#"</definedName>
    <definedName name="FDC_128_14">"#"</definedName>
    <definedName name="FDC_128_2">"#"</definedName>
    <definedName name="FDC_128_3">"#"</definedName>
    <definedName name="FDC_128_4">"#"</definedName>
    <definedName name="FDC_128_5">"#"</definedName>
    <definedName name="FDC_128_6">"#"</definedName>
    <definedName name="FDC_128_7">"#"</definedName>
    <definedName name="FDC_128_8">"#"</definedName>
    <definedName name="FDC_128_9">"#"</definedName>
    <definedName name="FDC_129_0">"#"</definedName>
    <definedName name="FDC_129_1">"#"</definedName>
    <definedName name="FDC_129_10">"#"</definedName>
    <definedName name="FDC_129_11">"#"</definedName>
    <definedName name="FDC_129_12">"#"</definedName>
    <definedName name="FDC_129_13">"#"</definedName>
    <definedName name="FDC_129_14">"#"</definedName>
    <definedName name="FDC_129_2">"#"</definedName>
    <definedName name="FDC_129_3">"#"</definedName>
    <definedName name="FDC_129_4">"#"</definedName>
    <definedName name="FDC_129_5">"#"</definedName>
    <definedName name="FDC_129_6">"#"</definedName>
    <definedName name="FDC_129_7">"#"</definedName>
    <definedName name="FDC_129_8">"#"</definedName>
    <definedName name="FDC_129_9">"#"</definedName>
    <definedName name="FDC_13_0">"#"</definedName>
    <definedName name="FDC_130_0">"#"</definedName>
    <definedName name="FDC_130_1">"#"</definedName>
    <definedName name="FDC_130_10">"#"</definedName>
    <definedName name="FDC_130_11">"#"</definedName>
    <definedName name="FDC_130_12">"#"</definedName>
    <definedName name="FDC_130_13">"#"</definedName>
    <definedName name="FDC_130_14">"#"</definedName>
    <definedName name="FDC_130_2">"#"</definedName>
    <definedName name="FDC_130_3">"#"</definedName>
    <definedName name="FDC_130_4">"#"</definedName>
    <definedName name="FDC_130_5">"#"</definedName>
    <definedName name="FDC_130_6">"#"</definedName>
    <definedName name="FDC_130_7">"#"</definedName>
    <definedName name="FDC_130_8">"#"</definedName>
    <definedName name="FDC_130_9">"#"</definedName>
    <definedName name="FDC_131_0">"#"</definedName>
    <definedName name="FDC_131_1">"#"</definedName>
    <definedName name="FDC_131_10">"#"</definedName>
    <definedName name="FDC_131_11">"#"</definedName>
    <definedName name="FDC_131_12">"#"</definedName>
    <definedName name="FDC_131_13">"#"</definedName>
    <definedName name="FDC_131_14">"#"</definedName>
    <definedName name="FDC_131_2">"#"</definedName>
    <definedName name="FDC_131_3">"#"</definedName>
    <definedName name="FDC_131_4">"#"</definedName>
    <definedName name="FDC_131_5">"#"</definedName>
    <definedName name="FDC_131_6">"#"</definedName>
    <definedName name="FDC_131_7">"#"</definedName>
    <definedName name="FDC_131_8">"#"</definedName>
    <definedName name="FDC_131_9">"#"</definedName>
    <definedName name="FDC_132_0">"#"</definedName>
    <definedName name="FDC_132_1">"#"</definedName>
    <definedName name="FDC_132_10">"#"</definedName>
    <definedName name="FDC_132_11">"#"</definedName>
    <definedName name="FDC_132_12">"#"</definedName>
    <definedName name="FDC_132_13">"#"</definedName>
    <definedName name="FDC_132_14">"#"</definedName>
    <definedName name="FDC_132_2">"#"</definedName>
    <definedName name="FDC_132_3">"#"</definedName>
    <definedName name="FDC_132_4">"#"</definedName>
    <definedName name="FDC_132_5">"#"</definedName>
    <definedName name="FDC_132_6">"#"</definedName>
    <definedName name="FDC_132_7">"#"</definedName>
    <definedName name="FDC_132_8">"#"</definedName>
    <definedName name="FDC_132_9">"#"</definedName>
    <definedName name="FDC_133_0">"#"</definedName>
    <definedName name="FDC_133_1">"#"</definedName>
    <definedName name="FDC_133_10">"#"</definedName>
    <definedName name="FDC_133_11">"#"</definedName>
    <definedName name="FDC_133_12">"#"</definedName>
    <definedName name="FDC_133_13">"#"</definedName>
    <definedName name="FDC_133_14">"#"</definedName>
    <definedName name="FDC_133_2">"#"</definedName>
    <definedName name="FDC_133_3">"#"</definedName>
    <definedName name="FDC_133_4">"#"</definedName>
    <definedName name="FDC_133_5">"#"</definedName>
    <definedName name="FDC_133_6">"#"</definedName>
    <definedName name="FDC_133_7">"#"</definedName>
    <definedName name="FDC_133_8">"#"</definedName>
    <definedName name="FDC_133_9">"#"</definedName>
    <definedName name="FDC_134_0">"#"</definedName>
    <definedName name="FDC_134_1">"#"</definedName>
    <definedName name="FDC_134_10">"#"</definedName>
    <definedName name="FDC_134_11">"#"</definedName>
    <definedName name="FDC_134_12">"#"</definedName>
    <definedName name="FDC_134_13">"#"</definedName>
    <definedName name="FDC_134_14">"#"</definedName>
    <definedName name="FDC_134_2">"#"</definedName>
    <definedName name="FDC_134_3">"#"</definedName>
    <definedName name="FDC_134_4">"#"</definedName>
    <definedName name="FDC_134_5">"#"</definedName>
    <definedName name="FDC_134_6">"#"</definedName>
    <definedName name="FDC_134_7">"#"</definedName>
    <definedName name="FDC_134_8">"#"</definedName>
    <definedName name="FDC_134_9">"#"</definedName>
    <definedName name="FDC_135_0">"#"</definedName>
    <definedName name="FDC_135_1">"#"</definedName>
    <definedName name="FDC_135_10">"#"</definedName>
    <definedName name="FDC_135_11">"#"</definedName>
    <definedName name="FDC_135_12">"#"</definedName>
    <definedName name="FDC_135_13">"#"</definedName>
    <definedName name="FDC_135_14">"#"</definedName>
    <definedName name="FDC_135_2">"#"</definedName>
    <definedName name="FDC_135_3">"#"</definedName>
    <definedName name="FDC_135_4">"#"</definedName>
    <definedName name="FDC_135_5">"#"</definedName>
    <definedName name="FDC_135_6">"#"</definedName>
    <definedName name="FDC_135_7">"#"</definedName>
    <definedName name="FDC_135_8">"#"</definedName>
    <definedName name="FDC_135_9">"#"</definedName>
    <definedName name="FDC_136_0">"#"</definedName>
    <definedName name="FDC_136_1">"#"</definedName>
    <definedName name="FDC_136_10">"#"</definedName>
    <definedName name="FDC_136_11">"#"</definedName>
    <definedName name="FDC_136_12">"#"</definedName>
    <definedName name="FDC_136_13">"#"</definedName>
    <definedName name="FDC_136_14">"#"</definedName>
    <definedName name="FDC_136_2">"#"</definedName>
    <definedName name="FDC_136_3">"#"</definedName>
    <definedName name="FDC_136_4">"#"</definedName>
    <definedName name="FDC_136_5">"#"</definedName>
    <definedName name="FDC_136_6">"#"</definedName>
    <definedName name="FDC_136_7">"#"</definedName>
    <definedName name="FDC_136_8">"#"</definedName>
    <definedName name="FDC_136_9">"#"</definedName>
    <definedName name="FDC_137_0">"#"</definedName>
    <definedName name="FDC_137_1">"#"</definedName>
    <definedName name="FDC_137_10">"#"</definedName>
    <definedName name="FDC_137_11">"#"</definedName>
    <definedName name="FDC_137_12">"#"</definedName>
    <definedName name="FDC_137_13">"#"</definedName>
    <definedName name="FDC_137_14">"#"</definedName>
    <definedName name="FDC_137_2">"#"</definedName>
    <definedName name="FDC_137_3">"#"</definedName>
    <definedName name="FDC_137_4">"#"</definedName>
    <definedName name="FDC_137_5">"#"</definedName>
    <definedName name="FDC_137_6">"#"</definedName>
    <definedName name="FDC_137_7">"#"</definedName>
    <definedName name="FDC_137_8">"#"</definedName>
    <definedName name="FDC_137_9">"#"</definedName>
    <definedName name="FDC_138_0">"#"</definedName>
    <definedName name="FDC_138_1">"#"</definedName>
    <definedName name="FDC_138_10">"#"</definedName>
    <definedName name="FDC_138_11">"#"</definedName>
    <definedName name="FDC_138_12">"#"</definedName>
    <definedName name="FDC_138_13">"#"</definedName>
    <definedName name="FDC_138_14">"#"</definedName>
    <definedName name="FDC_138_2">"#"</definedName>
    <definedName name="FDC_138_3">"#"</definedName>
    <definedName name="FDC_138_4">"#"</definedName>
    <definedName name="FDC_138_5">"#"</definedName>
    <definedName name="FDC_138_6">"#"</definedName>
    <definedName name="FDC_138_7">"#"</definedName>
    <definedName name="FDC_138_8">"#"</definedName>
    <definedName name="FDC_138_9">"#"</definedName>
    <definedName name="FDC_139_0">"#"</definedName>
    <definedName name="FDC_139_1">"#"</definedName>
    <definedName name="FDC_139_10">"#"</definedName>
    <definedName name="FDC_139_11">"#"</definedName>
    <definedName name="FDC_139_12">"#"</definedName>
    <definedName name="FDC_139_13">"#"</definedName>
    <definedName name="FDC_139_14">"#"</definedName>
    <definedName name="FDC_139_2">"#"</definedName>
    <definedName name="FDC_139_3">"#"</definedName>
    <definedName name="FDC_139_4">"#"</definedName>
    <definedName name="FDC_139_5">"#"</definedName>
    <definedName name="FDC_139_6">"#"</definedName>
    <definedName name="FDC_139_7">"#"</definedName>
    <definedName name="FDC_139_8">"#"</definedName>
    <definedName name="FDC_139_9">"#"</definedName>
    <definedName name="FDC_14_0">"#"</definedName>
    <definedName name="FDC_140_0">"#"</definedName>
    <definedName name="FDC_140_1">"#"</definedName>
    <definedName name="FDC_140_10">"#"</definedName>
    <definedName name="FDC_140_11">"#"</definedName>
    <definedName name="FDC_140_12">"#"</definedName>
    <definedName name="FDC_140_13">"#"</definedName>
    <definedName name="FDC_140_14">"#"</definedName>
    <definedName name="FDC_140_2">"#"</definedName>
    <definedName name="FDC_140_3">"#"</definedName>
    <definedName name="FDC_140_4">"#"</definedName>
    <definedName name="FDC_140_5">"#"</definedName>
    <definedName name="FDC_140_6">"#"</definedName>
    <definedName name="FDC_140_7">"#"</definedName>
    <definedName name="FDC_140_8">"#"</definedName>
    <definedName name="FDC_140_9">"#"</definedName>
    <definedName name="FDC_141_0">"#"</definedName>
    <definedName name="FDC_141_1">"#"</definedName>
    <definedName name="FDC_141_10">"#"</definedName>
    <definedName name="FDC_141_11">"#"</definedName>
    <definedName name="FDC_141_12">"#"</definedName>
    <definedName name="FDC_141_13">"#"</definedName>
    <definedName name="FDC_141_14">"#"</definedName>
    <definedName name="FDC_141_2">"#"</definedName>
    <definedName name="FDC_141_3">"#"</definedName>
    <definedName name="FDC_141_4">"#"</definedName>
    <definedName name="FDC_141_5">"#"</definedName>
    <definedName name="FDC_141_6">"#"</definedName>
    <definedName name="FDC_141_7">"#"</definedName>
    <definedName name="FDC_141_8">"#"</definedName>
    <definedName name="FDC_141_9">"#"</definedName>
    <definedName name="FDC_142_0">"#"</definedName>
    <definedName name="FDC_142_1">"#"</definedName>
    <definedName name="FDC_142_10">"#"</definedName>
    <definedName name="FDC_142_11">"#"</definedName>
    <definedName name="FDC_142_12">"#"</definedName>
    <definedName name="FDC_142_13">"#"</definedName>
    <definedName name="FDC_142_14">"#"</definedName>
    <definedName name="FDC_142_2">"#"</definedName>
    <definedName name="FDC_142_3">"#"</definedName>
    <definedName name="FDC_142_4">"#"</definedName>
    <definedName name="FDC_142_5">"#"</definedName>
    <definedName name="FDC_142_6">"#"</definedName>
    <definedName name="FDC_142_7">"#"</definedName>
    <definedName name="FDC_142_8">"#"</definedName>
    <definedName name="FDC_142_9">"#"</definedName>
    <definedName name="FDC_143_0">"#"</definedName>
    <definedName name="FDC_143_1">"#"</definedName>
    <definedName name="FDC_143_10">"#"</definedName>
    <definedName name="FDC_143_11">"#"</definedName>
    <definedName name="FDC_143_12">"#"</definedName>
    <definedName name="FDC_143_13">"#"</definedName>
    <definedName name="FDC_143_14">"#"</definedName>
    <definedName name="FDC_143_2">"#"</definedName>
    <definedName name="FDC_143_3">"#"</definedName>
    <definedName name="FDC_143_4">"#"</definedName>
    <definedName name="FDC_143_5">"#"</definedName>
    <definedName name="FDC_143_6">"#"</definedName>
    <definedName name="FDC_143_7">"#"</definedName>
    <definedName name="FDC_143_8">"#"</definedName>
    <definedName name="FDC_143_9">"#"</definedName>
    <definedName name="FDC_144_0">"#"</definedName>
    <definedName name="FDC_144_1">"#"</definedName>
    <definedName name="FDC_144_10">"#"</definedName>
    <definedName name="FDC_144_11">"#"</definedName>
    <definedName name="FDC_144_12">"#"</definedName>
    <definedName name="FDC_144_13">"#"</definedName>
    <definedName name="FDC_144_14">"#"</definedName>
    <definedName name="FDC_144_2">"#"</definedName>
    <definedName name="FDC_144_3">"#"</definedName>
    <definedName name="FDC_144_4">"#"</definedName>
    <definedName name="FDC_144_5">"#"</definedName>
    <definedName name="FDC_144_6">"#"</definedName>
    <definedName name="FDC_144_7">"#"</definedName>
    <definedName name="FDC_144_8">"#"</definedName>
    <definedName name="FDC_144_9">"#"</definedName>
    <definedName name="FDC_145_0">"#"</definedName>
    <definedName name="FDC_145_1">"#"</definedName>
    <definedName name="FDC_145_10">"#"</definedName>
    <definedName name="FDC_145_11">"#"</definedName>
    <definedName name="FDC_145_12">"#"</definedName>
    <definedName name="FDC_145_13">"#"</definedName>
    <definedName name="FDC_145_14">"#"</definedName>
    <definedName name="FDC_145_2">"#"</definedName>
    <definedName name="FDC_145_3">"#"</definedName>
    <definedName name="FDC_145_4">"#"</definedName>
    <definedName name="FDC_145_5">"#"</definedName>
    <definedName name="FDC_145_6">"#"</definedName>
    <definedName name="FDC_145_7">"#"</definedName>
    <definedName name="FDC_145_8">"#"</definedName>
    <definedName name="FDC_145_9">"#"</definedName>
    <definedName name="FDC_146_0">"#"</definedName>
    <definedName name="FDC_146_1">"#"</definedName>
    <definedName name="FDC_146_10">"#"</definedName>
    <definedName name="FDC_146_11">"#"</definedName>
    <definedName name="FDC_146_12">"#"</definedName>
    <definedName name="FDC_146_13">"#"</definedName>
    <definedName name="FDC_146_14">"#"</definedName>
    <definedName name="FDC_146_2">"#"</definedName>
    <definedName name="FDC_146_3">"#"</definedName>
    <definedName name="FDC_146_4">"#"</definedName>
    <definedName name="FDC_146_5">"#"</definedName>
    <definedName name="FDC_146_6">"#"</definedName>
    <definedName name="FDC_146_7">"#"</definedName>
    <definedName name="FDC_146_8">"#"</definedName>
    <definedName name="FDC_146_9">"#"</definedName>
    <definedName name="FDC_147_0">"#"</definedName>
    <definedName name="FDC_147_1">"#"</definedName>
    <definedName name="FDC_147_10">"#"</definedName>
    <definedName name="FDC_147_11">"#"</definedName>
    <definedName name="FDC_147_12">"#"</definedName>
    <definedName name="FDC_147_13">"#"</definedName>
    <definedName name="FDC_147_14">"#"</definedName>
    <definedName name="FDC_147_2">"#"</definedName>
    <definedName name="FDC_147_3">"#"</definedName>
    <definedName name="FDC_147_4">"#"</definedName>
    <definedName name="FDC_147_5">"#"</definedName>
    <definedName name="FDC_147_6">"#"</definedName>
    <definedName name="FDC_147_7">"#"</definedName>
    <definedName name="FDC_147_8">"#"</definedName>
    <definedName name="FDC_147_9">"#"</definedName>
    <definedName name="FDC_148_0">"#"</definedName>
    <definedName name="FDC_148_1">"#"</definedName>
    <definedName name="FDC_148_10">"#"</definedName>
    <definedName name="FDC_148_11">"#"</definedName>
    <definedName name="FDC_148_12">"#"</definedName>
    <definedName name="FDC_148_13">"#"</definedName>
    <definedName name="FDC_148_14">"#"</definedName>
    <definedName name="FDC_148_2">"#"</definedName>
    <definedName name="FDC_148_3">"#"</definedName>
    <definedName name="FDC_148_4">"#"</definedName>
    <definedName name="FDC_148_5">"#"</definedName>
    <definedName name="FDC_148_6">"#"</definedName>
    <definedName name="FDC_148_7">"#"</definedName>
    <definedName name="FDC_148_8">"#"</definedName>
    <definedName name="FDC_148_9">"#"</definedName>
    <definedName name="FDC_149_0">"#"</definedName>
    <definedName name="FDC_149_1">"#"</definedName>
    <definedName name="FDC_149_10">"#"</definedName>
    <definedName name="FDC_149_11">"#"</definedName>
    <definedName name="FDC_149_12">"#"</definedName>
    <definedName name="FDC_149_13">"#"</definedName>
    <definedName name="FDC_149_14">"#"</definedName>
    <definedName name="FDC_149_2">"#"</definedName>
    <definedName name="FDC_149_3">"#"</definedName>
    <definedName name="FDC_149_4">"#"</definedName>
    <definedName name="FDC_149_5">"#"</definedName>
    <definedName name="FDC_149_6">"#"</definedName>
    <definedName name="FDC_149_7">"#"</definedName>
    <definedName name="FDC_149_8">"#"</definedName>
    <definedName name="FDC_149_9">"#"</definedName>
    <definedName name="FDC_15_0">"#"</definedName>
    <definedName name="FDC_150_0">"#"</definedName>
    <definedName name="FDC_150_1">"#"</definedName>
    <definedName name="FDC_150_10">"#"</definedName>
    <definedName name="FDC_150_11">"#"</definedName>
    <definedName name="FDC_150_12">"#"</definedName>
    <definedName name="FDC_150_13">"#"</definedName>
    <definedName name="FDC_150_14">"#"</definedName>
    <definedName name="FDC_150_2">"#"</definedName>
    <definedName name="FDC_150_3">"#"</definedName>
    <definedName name="FDC_150_4">"#"</definedName>
    <definedName name="FDC_150_5">"#"</definedName>
    <definedName name="FDC_150_6">"#"</definedName>
    <definedName name="FDC_150_7">"#"</definedName>
    <definedName name="FDC_150_8">"#"</definedName>
    <definedName name="FDC_150_9">"#"</definedName>
    <definedName name="FDC_151_0">"#"</definedName>
    <definedName name="FDC_151_1">"#"</definedName>
    <definedName name="FDC_151_10">"#"</definedName>
    <definedName name="FDC_151_11">"#"</definedName>
    <definedName name="FDC_151_12">"#"</definedName>
    <definedName name="FDC_151_13">"#"</definedName>
    <definedName name="FDC_151_14">"#"</definedName>
    <definedName name="FDC_151_15">"#"</definedName>
    <definedName name="FDC_151_2">"#"</definedName>
    <definedName name="FDC_151_3">"#"</definedName>
    <definedName name="FDC_151_4">"#"</definedName>
    <definedName name="FDC_151_5">"#"</definedName>
    <definedName name="FDC_151_6">"#"</definedName>
    <definedName name="FDC_151_7">"#"</definedName>
    <definedName name="FDC_151_8">"#"</definedName>
    <definedName name="FDC_151_9">"#"</definedName>
    <definedName name="FDC_152_0">"#"</definedName>
    <definedName name="FDC_152_1">"#"</definedName>
    <definedName name="FDC_152_10">"#"</definedName>
    <definedName name="FDC_152_11">"#"</definedName>
    <definedName name="FDC_152_12">"#"</definedName>
    <definedName name="FDC_152_13">"#"</definedName>
    <definedName name="FDC_152_14">"#"</definedName>
    <definedName name="FDC_152_15">"#"</definedName>
    <definedName name="FDC_152_2">"#"</definedName>
    <definedName name="FDC_152_3">"#"</definedName>
    <definedName name="FDC_152_4">"#"</definedName>
    <definedName name="FDC_152_5">"#"</definedName>
    <definedName name="FDC_152_6">"#"</definedName>
    <definedName name="FDC_152_7">"#"</definedName>
    <definedName name="FDC_152_8">"#"</definedName>
    <definedName name="FDC_152_9">"#"</definedName>
    <definedName name="FDC_153_0">"#"</definedName>
    <definedName name="FDC_153_1">"#"</definedName>
    <definedName name="FDC_153_10">"#"</definedName>
    <definedName name="FDC_153_11">"#"</definedName>
    <definedName name="FDC_153_12">"#"</definedName>
    <definedName name="FDC_153_13">"#"</definedName>
    <definedName name="FDC_153_14">"#"</definedName>
    <definedName name="FDC_153_2">"#"</definedName>
    <definedName name="FDC_153_3">"#"</definedName>
    <definedName name="FDC_153_4">"#"</definedName>
    <definedName name="FDC_153_5">"#"</definedName>
    <definedName name="FDC_153_6">"#"</definedName>
    <definedName name="FDC_153_7">"#"</definedName>
    <definedName name="FDC_153_8">"#"</definedName>
    <definedName name="FDC_153_9">"#"</definedName>
    <definedName name="FDC_154_0">"#"</definedName>
    <definedName name="FDC_154_1">"#"</definedName>
    <definedName name="FDC_154_10">"#"</definedName>
    <definedName name="FDC_154_11">"#"</definedName>
    <definedName name="FDC_154_12">"#"</definedName>
    <definedName name="FDC_154_13">"#"</definedName>
    <definedName name="FDC_154_14">"#"</definedName>
    <definedName name="FDC_154_2">"#"</definedName>
    <definedName name="FDC_154_3">"#"</definedName>
    <definedName name="FDC_154_4">"#"</definedName>
    <definedName name="FDC_154_5">"#"</definedName>
    <definedName name="FDC_154_6">"#"</definedName>
    <definedName name="FDC_154_7">"#"</definedName>
    <definedName name="FDC_154_8">"#"</definedName>
    <definedName name="FDC_154_9">"#"</definedName>
    <definedName name="FDC_155_0">"#"</definedName>
    <definedName name="FDC_155_1">"#"</definedName>
    <definedName name="FDC_155_10">"#"</definedName>
    <definedName name="FDC_155_11">"#"</definedName>
    <definedName name="FDC_155_12">"#"</definedName>
    <definedName name="FDC_155_13">"#"</definedName>
    <definedName name="FDC_155_14">"#"</definedName>
    <definedName name="FDC_155_15">"#"</definedName>
    <definedName name="FDC_155_2">"#"</definedName>
    <definedName name="FDC_155_3">"#"</definedName>
    <definedName name="FDC_155_4">"#"</definedName>
    <definedName name="FDC_155_5">"#"</definedName>
    <definedName name="FDC_155_6">"#"</definedName>
    <definedName name="FDC_155_7">"#"</definedName>
    <definedName name="FDC_155_8">"#"</definedName>
    <definedName name="FDC_155_9">"#"</definedName>
    <definedName name="FDC_156_0">"#"</definedName>
    <definedName name="FDC_156_1">"#"</definedName>
    <definedName name="FDC_156_10">"#"</definedName>
    <definedName name="FDC_156_11">"#"</definedName>
    <definedName name="FDC_156_12">"#"</definedName>
    <definedName name="FDC_156_13">"#"</definedName>
    <definedName name="FDC_156_14">"#"</definedName>
    <definedName name="FDC_156_15">"#"</definedName>
    <definedName name="FDC_156_2">"#"</definedName>
    <definedName name="FDC_156_3">"#"</definedName>
    <definedName name="FDC_156_4">"#"</definedName>
    <definedName name="FDC_156_5">"#"</definedName>
    <definedName name="FDC_156_6">"#"</definedName>
    <definedName name="FDC_156_7">"#"</definedName>
    <definedName name="FDC_156_8">"#"</definedName>
    <definedName name="FDC_156_9">"#"</definedName>
    <definedName name="FDC_157_0">"#"</definedName>
    <definedName name="FDC_157_1">"#"</definedName>
    <definedName name="FDC_157_10">"#"</definedName>
    <definedName name="FDC_157_100">"#"</definedName>
    <definedName name="FDC_157_101">"#"</definedName>
    <definedName name="FDC_157_102">"#"</definedName>
    <definedName name="FDC_157_103">"#"</definedName>
    <definedName name="FDC_157_104">"#"</definedName>
    <definedName name="FDC_157_105">"#"</definedName>
    <definedName name="FDC_157_106">"#"</definedName>
    <definedName name="FDC_157_107">"#"</definedName>
    <definedName name="FDC_157_108">"#"</definedName>
    <definedName name="FDC_157_109">"#"</definedName>
    <definedName name="FDC_157_11">"#"</definedName>
    <definedName name="FDC_157_110">"#"</definedName>
    <definedName name="FDC_157_111">"#"</definedName>
    <definedName name="FDC_157_112">"#"</definedName>
    <definedName name="FDC_157_113">"#"</definedName>
    <definedName name="FDC_157_114">"#"</definedName>
    <definedName name="FDC_157_115">"#"</definedName>
    <definedName name="FDC_157_116">"#"</definedName>
    <definedName name="FDC_157_117">"#"</definedName>
    <definedName name="FDC_157_118">"#"</definedName>
    <definedName name="FDC_157_119">"#"</definedName>
    <definedName name="FDC_157_12">"#"</definedName>
    <definedName name="FDC_157_120">"#"</definedName>
    <definedName name="FDC_157_121">"#"</definedName>
    <definedName name="FDC_157_122">"#"</definedName>
    <definedName name="FDC_157_123">"#"</definedName>
    <definedName name="FDC_157_124">"#"</definedName>
    <definedName name="FDC_157_125">"#"</definedName>
    <definedName name="FDC_157_126">"#"</definedName>
    <definedName name="FDC_157_127">"#"</definedName>
    <definedName name="FDC_157_128">"#"</definedName>
    <definedName name="FDC_157_129">"#"</definedName>
    <definedName name="FDC_157_13">"#"</definedName>
    <definedName name="FDC_157_130">"#"</definedName>
    <definedName name="FDC_157_131">"#"</definedName>
    <definedName name="FDC_157_132">"#"</definedName>
    <definedName name="FDC_157_133">"#"</definedName>
    <definedName name="FDC_157_134">"#"</definedName>
    <definedName name="FDC_157_135">"#"</definedName>
    <definedName name="FDC_157_136">"#"</definedName>
    <definedName name="FDC_157_137">"#"</definedName>
    <definedName name="FDC_157_138">"#"</definedName>
    <definedName name="FDC_157_139">"#"</definedName>
    <definedName name="FDC_157_14">"#"</definedName>
    <definedName name="FDC_157_140">"#"</definedName>
    <definedName name="FDC_157_141">"#"</definedName>
    <definedName name="FDC_157_142">"#"</definedName>
    <definedName name="FDC_157_143">"#"</definedName>
    <definedName name="FDC_157_144">"#"</definedName>
    <definedName name="FDC_157_145">"#"</definedName>
    <definedName name="FDC_157_146">"#"</definedName>
    <definedName name="FDC_157_147">"#"</definedName>
    <definedName name="FDC_157_148">"#"</definedName>
    <definedName name="FDC_157_149">"#"</definedName>
    <definedName name="FDC_157_15">"#"</definedName>
    <definedName name="FDC_157_150">"#"</definedName>
    <definedName name="FDC_157_151">"#"</definedName>
    <definedName name="FDC_157_152">"#"</definedName>
    <definedName name="FDC_157_153">"#"</definedName>
    <definedName name="FDC_157_154">"#"</definedName>
    <definedName name="FDC_157_155">"#"</definedName>
    <definedName name="FDC_157_156">"#"</definedName>
    <definedName name="FDC_157_157">"#"</definedName>
    <definedName name="FDC_157_158">"#"</definedName>
    <definedName name="FDC_157_159">"#"</definedName>
    <definedName name="FDC_157_16">"#"</definedName>
    <definedName name="FDC_157_160">"#"</definedName>
    <definedName name="FDC_157_161">"#"</definedName>
    <definedName name="FDC_157_162">"#"</definedName>
    <definedName name="FDC_157_163">"#"</definedName>
    <definedName name="FDC_157_164">"#"</definedName>
    <definedName name="FDC_157_165">"#"</definedName>
    <definedName name="FDC_157_166">"#"</definedName>
    <definedName name="FDC_157_167">"#"</definedName>
    <definedName name="FDC_157_168">"#"</definedName>
    <definedName name="FDC_157_169">"#"</definedName>
    <definedName name="FDC_157_17">"#"</definedName>
    <definedName name="FDC_157_170">"#"</definedName>
    <definedName name="FDC_157_171">"#"</definedName>
    <definedName name="FDC_157_172">"#"</definedName>
    <definedName name="FDC_157_173">"#"</definedName>
    <definedName name="FDC_157_174">"#"</definedName>
    <definedName name="FDC_157_175">"#"</definedName>
    <definedName name="FDC_157_176">"#"</definedName>
    <definedName name="FDC_157_177">"#"</definedName>
    <definedName name="FDC_157_178">"#"</definedName>
    <definedName name="FDC_157_179">"#"</definedName>
    <definedName name="FDC_157_18">"#"</definedName>
    <definedName name="FDC_157_180">"#"</definedName>
    <definedName name="FDC_157_181">"#"</definedName>
    <definedName name="FDC_157_182">"#"</definedName>
    <definedName name="FDC_157_183">"#"</definedName>
    <definedName name="FDC_157_184">"#"</definedName>
    <definedName name="FDC_157_185">"#"</definedName>
    <definedName name="FDC_157_186">"#"</definedName>
    <definedName name="FDC_157_187">"#"</definedName>
    <definedName name="FDC_157_188">"#"</definedName>
    <definedName name="FDC_157_189">"#"</definedName>
    <definedName name="FDC_157_19">"#"</definedName>
    <definedName name="FDC_157_190">"#"</definedName>
    <definedName name="FDC_157_191">"#"</definedName>
    <definedName name="FDC_157_192">"#"</definedName>
    <definedName name="FDC_157_193">"#"</definedName>
    <definedName name="FDC_157_194">"#"</definedName>
    <definedName name="FDC_157_195">"#"</definedName>
    <definedName name="FDC_157_196">"#"</definedName>
    <definedName name="FDC_157_197">"#"</definedName>
    <definedName name="FDC_157_198">"#"</definedName>
    <definedName name="FDC_157_199">"#"</definedName>
    <definedName name="FDC_157_2">"#"</definedName>
    <definedName name="FDC_157_20">"#"</definedName>
    <definedName name="FDC_157_200">"#"</definedName>
    <definedName name="FDC_157_201">"#"</definedName>
    <definedName name="FDC_157_202">"#"</definedName>
    <definedName name="FDC_157_203">"#"</definedName>
    <definedName name="FDC_157_204">"#"</definedName>
    <definedName name="FDC_157_205">"#"</definedName>
    <definedName name="FDC_157_206">"#"</definedName>
    <definedName name="FDC_157_207">"#"</definedName>
    <definedName name="FDC_157_208">"#"</definedName>
    <definedName name="FDC_157_209">"#"</definedName>
    <definedName name="FDC_157_21">"#"</definedName>
    <definedName name="FDC_157_210">"#"</definedName>
    <definedName name="FDC_157_211">"#"</definedName>
    <definedName name="FDC_157_212">"#"</definedName>
    <definedName name="FDC_157_213">"#"</definedName>
    <definedName name="FDC_157_214">"#"</definedName>
    <definedName name="FDC_157_215">"#"</definedName>
    <definedName name="FDC_157_216">"#"</definedName>
    <definedName name="FDC_157_217">"#"</definedName>
    <definedName name="FDC_157_218">"#"</definedName>
    <definedName name="FDC_157_219">"#"</definedName>
    <definedName name="FDC_157_22">"#"</definedName>
    <definedName name="FDC_157_220">"#"</definedName>
    <definedName name="FDC_157_221">"#"</definedName>
    <definedName name="FDC_157_222">"#"</definedName>
    <definedName name="FDC_157_223">"#"</definedName>
    <definedName name="FDC_157_224">"#"</definedName>
    <definedName name="FDC_157_225">"#"</definedName>
    <definedName name="FDC_157_226">"#"</definedName>
    <definedName name="FDC_157_227">"#"</definedName>
    <definedName name="FDC_157_228">"#"</definedName>
    <definedName name="FDC_157_229">"#"</definedName>
    <definedName name="FDC_157_23">"#"</definedName>
    <definedName name="FDC_157_230">"#"</definedName>
    <definedName name="FDC_157_231">"#"</definedName>
    <definedName name="FDC_157_232">"#"</definedName>
    <definedName name="FDC_157_233">"#"</definedName>
    <definedName name="FDC_157_234">"#"</definedName>
    <definedName name="FDC_157_235">"#"</definedName>
    <definedName name="FDC_157_236">"#"</definedName>
    <definedName name="FDC_157_237">"#"</definedName>
    <definedName name="FDC_157_238">"#"</definedName>
    <definedName name="FDC_157_239">"#"</definedName>
    <definedName name="FDC_157_24">"#"</definedName>
    <definedName name="FDC_157_240">"#"</definedName>
    <definedName name="FDC_157_241">"#"</definedName>
    <definedName name="FDC_157_242">"#"</definedName>
    <definedName name="FDC_157_243">"#"</definedName>
    <definedName name="FDC_157_244">"#"</definedName>
    <definedName name="FDC_157_245">"#"</definedName>
    <definedName name="FDC_157_246">"#"</definedName>
    <definedName name="FDC_157_247">"#"</definedName>
    <definedName name="FDC_157_248">"#"</definedName>
    <definedName name="FDC_157_249">"#"</definedName>
    <definedName name="FDC_157_25">"#"</definedName>
    <definedName name="FDC_157_250">"#"</definedName>
    <definedName name="FDC_157_251">"#"</definedName>
    <definedName name="FDC_157_252">"#"</definedName>
    <definedName name="FDC_157_26">"#"</definedName>
    <definedName name="FDC_157_27">"#"</definedName>
    <definedName name="FDC_157_28">"#"</definedName>
    <definedName name="FDC_157_29">"#"</definedName>
    <definedName name="FDC_157_3">"#"</definedName>
    <definedName name="FDC_157_30">"#"</definedName>
    <definedName name="FDC_157_31">"#"</definedName>
    <definedName name="FDC_157_32">"#"</definedName>
    <definedName name="FDC_157_33">"#"</definedName>
    <definedName name="FDC_157_34">"#"</definedName>
    <definedName name="FDC_157_35">"#"</definedName>
    <definedName name="FDC_157_36">"#"</definedName>
    <definedName name="FDC_157_37">"#"</definedName>
    <definedName name="FDC_157_38">"#"</definedName>
    <definedName name="FDC_157_39">"#"</definedName>
    <definedName name="FDC_157_4">"#"</definedName>
    <definedName name="FDC_157_40">"#"</definedName>
    <definedName name="FDC_157_41">"#"</definedName>
    <definedName name="FDC_157_42">"#"</definedName>
    <definedName name="FDC_157_43">"#"</definedName>
    <definedName name="FDC_157_44">"#"</definedName>
    <definedName name="FDC_157_45">"#"</definedName>
    <definedName name="FDC_157_46">"#"</definedName>
    <definedName name="FDC_157_47">"#"</definedName>
    <definedName name="FDC_157_48">"#"</definedName>
    <definedName name="FDC_157_49">"#"</definedName>
    <definedName name="FDC_157_5">"#"</definedName>
    <definedName name="FDC_157_50">"#"</definedName>
    <definedName name="FDC_157_51">"#"</definedName>
    <definedName name="FDC_157_52">"#"</definedName>
    <definedName name="FDC_157_53">"#"</definedName>
    <definedName name="FDC_157_54">"#"</definedName>
    <definedName name="FDC_157_55">"#"</definedName>
    <definedName name="FDC_157_56">"#"</definedName>
    <definedName name="FDC_157_57">"#"</definedName>
    <definedName name="FDC_157_58">"#"</definedName>
    <definedName name="FDC_157_59">"#"</definedName>
    <definedName name="FDC_157_6">"#"</definedName>
    <definedName name="FDC_157_60">"#"</definedName>
    <definedName name="FDC_157_61">"#"</definedName>
    <definedName name="FDC_157_62">"#"</definedName>
    <definedName name="FDC_157_63">"#"</definedName>
    <definedName name="FDC_157_64">"#"</definedName>
    <definedName name="FDC_157_65">"#"</definedName>
    <definedName name="FDC_157_66">"#"</definedName>
    <definedName name="FDC_157_67">"#"</definedName>
    <definedName name="FDC_157_68">"#"</definedName>
    <definedName name="FDC_157_69">"#"</definedName>
    <definedName name="FDC_157_7">"#"</definedName>
    <definedName name="FDC_157_70">"#"</definedName>
    <definedName name="FDC_157_71">"#"</definedName>
    <definedName name="FDC_157_72">"#"</definedName>
    <definedName name="FDC_157_73">"#"</definedName>
    <definedName name="FDC_157_74">"#"</definedName>
    <definedName name="FDC_157_75">"#"</definedName>
    <definedName name="FDC_157_76">"#"</definedName>
    <definedName name="FDC_157_77">"#"</definedName>
    <definedName name="FDC_157_78">"#"</definedName>
    <definedName name="FDC_157_79">"#"</definedName>
    <definedName name="FDC_157_8">"#"</definedName>
    <definedName name="FDC_157_80">"#"</definedName>
    <definedName name="FDC_157_81">"#"</definedName>
    <definedName name="FDC_157_82">"#"</definedName>
    <definedName name="FDC_157_83">"#"</definedName>
    <definedName name="FDC_157_84">"#"</definedName>
    <definedName name="FDC_157_85">"#"</definedName>
    <definedName name="FDC_157_86">"#"</definedName>
    <definedName name="FDC_157_87">"#"</definedName>
    <definedName name="FDC_157_88">"#"</definedName>
    <definedName name="FDC_157_89">"#"</definedName>
    <definedName name="FDC_157_9">"#"</definedName>
    <definedName name="FDC_157_90">"#"</definedName>
    <definedName name="FDC_157_91">"#"</definedName>
    <definedName name="FDC_157_92">"#"</definedName>
    <definedName name="FDC_157_93">"#"</definedName>
    <definedName name="FDC_157_94">"#"</definedName>
    <definedName name="FDC_157_95">"#"</definedName>
    <definedName name="FDC_157_96">"#"</definedName>
    <definedName name="FDC_157_97">"#"</definedName>
    <definedName name="FDC_157_98">"#"</definedName>
    <definedName name="FDC_157_99">"#"</definedName>
    <definedName name="FDC_158_0">"#"</definedName>
    <definedName name="FDC_158_1">"#"</definedName>
    <definedName name="FDC_158_10">"#"</definedName>
    <definedName name="FDC_158_11">"#"</definedName>
    <definedName name="FDC_158_12">"#"</definedName>
    <definedName name="FDC_158_13">"#"</definedName>
    <definedName name="FDC_158_14">"#"</definedName>
    <definedName name="FDC_158_15">"#"</definedName>
    <definedName name="FDC_158_2">"#"</definedName>
    <definedName name="FDC_158_3">"#"</definedName>
    <definedName name="FDC_158_4">"#"</definedName>
    <definedName name="FDC_158_5">"#"</definedName>
    <definedName name="FDC_158_6">"#"</definedName>
    <definedName name="FDC_158_7">"#"</definedName>
    <definedName name="FDC_158_8">"#"</definedName>
    <definedName name="FDC_158_9">"#"</definedName>
    <definedName name="FDC_159_0">"#"</definedName>
    <definedName name="FDC_159_1">"#"</definedName>
    <definedName name="FDC_159_10">"#"</definedName>
    <definedName name="FDC_159_11">"#"</definedName>
    <definedName name="FDC_159_12">"#"</definedName>
    <definedName name="FDC_159_13">"#"</definedName>
    <definedName name="FDC_159_14">"#"</definedName>
    <definedName name="FDC_159_15">"#"</definedName>
    <definedName name="FDC_159_2">"#"</definedName>
    <definedName name="FDC_159_3">"#"</definedName>
    <definedName name="FDC_159_4">"#"</definedName>
    <definedName name="FDC_159_5">"#"</definedName>
    <definedName name="FDC_159_6">"#"</definedName>
    <definedName name="FDC_159_7">"#"</definedName>
    <definedName name="FDC_159_8">"#"</definedName>
    <definedName name="FDC_159_9">"#"</definedName>
    <definedName name="FDC_16_0">"#"</definedName>
    <definedName name="FDC_160_0">"#"</definedName>
    <definedName name="FDC_160_1">"#"</definedName>
    <definedName name="FDC_160_10">"#"</definedName>
    <definedName name="FDC_160_11">"#"</definedName>
    <definedName name="FDC_160_12">"#"</definedName>
    <definedName name="FDC_160_13">"#"</definedName>
    <definedName name="FDC_160_14">"#"</definedName>
    <definedName name="FDC_160_15">"#"</definedName>
    <definedName name="FDC_160_2">"#"</definedName>
    <definedName name="FDC_160_3">"#"</definedName>
    <definedName name="FDC_160_4">"#"</definedName>
    <definedName name="FDC_160_5">"#"</definedName>
    <definedName name="FDC_160_6">"#"</definedName>
    <definedName name="FDC_160_7">"#"</definedName>
    <definedName name="FDC_160_8">"#"</definedName>
    <definedName name="FDC_160_9">"#"</definedName>
    <definedName name="FDC_161_0">"#"</definedName>
    <definedName name="FDC_161_1">"#"</definedName>
    <definedName name="FDC_161_10">"#"</definedName>
    <definedName name="FDC_161_11">"#"</definedName>
    <definedName name="FDC_161_12">"#"</definedName>
    <definedName name="FDC_161_13">"#"</definedName>
    <definedName name="FDC_161_14">"#"</definedName>
    <definedName name="FDC_161_2">"#"</definedName>
    <definedName name="FDC_161_3">"#"</definedName>
    <definedName name="FDC_161_4">"#"</definedName>
    <definedName name="FDC_161_5">"#"</definedName>
    <definedName name="FDC_161_6">"#"</definedName>
    <definedName name="FDC_161_7">"#"</definedName>
    <definedName name="FDC_161_8">"#"</definedName>
    <definedName name="FDC_161_9">"#"</definedName>
    <definedName name="FDC_162_0">"#"</definedName>
    <definedName name="FDC_162_1">"#"</definedName>
    <definedName name="FDC_162_10">"#"</definedName>
    <definedName name="FDC_162_11">"#"</definedName>
    <definedName name="FDC_162_12">"#"</definedName>
    <definedName name="FDC_162_13">"#"</definedName>
    <definedName name="FDC_162_14">"#"</definedName>
    <definedName name="FDC_162_15">"#"</definedName>
    <definedName name="FDC_162_2">"#"</definedName>
    <definedName name="FDC_162_3">"#"</definedName>
    <definedName name="FDC_162_4">"#"</definedName>
    <definedName name="FDC_162_5">"#"</definedName>
    <definedName name="FDC_162_6">"#"</definedName>
    <definedName name="FDC_162_7">"#"</definedName>
    <definedName name="FDC_162_8">"#"</definedName>
    <definedName name="FDC_162_9">"#"</definedName>
    <definedName name="FDC_163_0">"#"</definedName>
    <definedName name="FDC_163_1">"#"</definedName>
    <definedName name="FDC_163_10">"#"</definedName>
    <definedName name="FDC_163_11">"#"</definedName>
    <definedName name="FDC_163_12">"#"</definedName>
    <definedName name="FDC_163_13">"#"</definedName>
    <definedName name="FDC_163_14">"#"</definedName>
    <definedName name="FDC_163_15">"#"</definedName>
    <definedName name="FDC_163_2">"#"</definedName>
    <definedName name="FDC_163_3">"#"</definedName>
    <definedName name="FDC_163_4">"#"</definedName>
    <definedName name="FDC_163_5">"#"</definedName>
    <definedName name="FDC_163_6">"#"</definedName>
    <definedName name="FDC_163_7">"#"</definedName>
    <definedName name="FDC_163_8">"#"</definedName>
    <definedName name="FDC_163_9">"#"</definedName>
    <definedName name="FDC_164_0">"#"</definedName>
    <definedName name="FDC_164_1">"#"</definedName>
    <definedName name="FDC_164_10">"#"</definedName>
    <definedName name="FDC_164_11">"#"</definedName>
    <definedName name="FDC_164_12">"#"</definedName>
    <definedName name="FDC_164_13">"#"</definedName>
    <definedName name="FDC_164_14">"#"</definedName>
    <definedName name="FDC_164_15">"#"</definedName>
    <definedName name="FDC_164_2">"#"</definedName>
    <definedName name="FDC_164_3">"#"</definedName>
    <definedName name="FDC_164_4">"#"</definedName>
    <definedName name="FDC_164_5">"#"</definedName>
    <definedName name="FDC_164_6">"#"</definedName>
    <definedName name="FDC_164_7">"#"</definedName>
    <definedName name="FDC_164_8">"#"</definedName>
    <definedName name="FDC_164_9">"#"</definedName>
    <definedName name="FDC_165_0">"#"</definedName>
    <definedName name="FDC_165_1">"#"</definedName>
    <definedName name="FDC_165_10">"#"</definedName>
    <definedName name="FDC_165_11">"#"</definedName>
    <definedName name="FDC_165_12">"#"</definedName>
    <definedName name="FDC_165_13">"#"</definedName>
    <definedName name="FDC_165_14">"#"</definedName>
    <definedName name="FDC_165_2">"#"</definedName>
    <definedName name="FDC_165_3">"#"</definedName>
    <definedName name="FDC_165_4">"#"</definedName>
    <definedName name="FDC_165_5">"#"</definedName>
    <definedName name="FDC_165_6">"#"</definedName>
    <definedName name="FDC_165_7">"#"</definedName>
    <definedName name="FDC_165_8">"#"</definedName>
    <definedName name="FDC_165_9">"#"</definedName>
    <definedName name="FDC_166_0">"#"</definedName>
    <definedName name="FDC_166_1">"#"</definedName>
    <definedName name="FDC_166_10">"#"</definedName>
    <definedName name="FDC_166_11">"#"</definedName>
    <definedName name="FDC_166_12">"#"</definedName>
    <definedName name="FDC_166_13">"#"</definedName>
    <definedName name="FDC_166_14">"#"</definedName>
    <definedName name="FDC_166_15">"#"</definedName>
    <definedName name="FDC_166_2">"#"</definedName>
    <definedName name="FDC_166_3">"#"</definedName>
    <definedName name="FDC_166_4">"#"</definedName>
    <definedName name="FDC_166_5">"#"</definedName>
    <definedName name="FDC_166_6">"#"</definedName>
    <definedName name="FDC_166_7">"#"</definedName>
    <definedName name="FDC_166_8">"#"</definedName>
    <definedName name="FDC_166_9">"#"</definedName>
    <definedName name="FDC_167_0">"#"</definedName>
    <definedName name="FDC_167_1">"#"</definedName>
    <definedName name="FDC_167_10">"#"</definedName>
    <definedName name="FDC_167_11">"#"</definedName>
    <definedName name="FDC_167_12">"#"</definedName>
    <definedName name="FDC_167_13">"#"</definedName>
    <definedName name="FDC_167_14">"#"</definedName>
    <definedName name="FDC_167_2">"#"</definedName>
    <definedName name="FDC_167_3">"#"</definedName>
    <definedName name="FDC_167_4">"#"</definedName>
    <definedName name="FDC_167_5">"#"</definedName>
    <definedName name="FDC_167_6">"#"</definedName>
    <definedName name="FDC_167_7">"#"</definedName>
    <definedName name="FDC_167_8">"#"</definedName>
    <definedName name="FDC_167_9">"#"</definedName>
    <definedName name="FDC_168_0">"#"</definedName>
    <definedName name="FDC_168_1">"#"</definedName>
    <definedName name="FDC_168_2">"#"</definedName>
    <definedName name="FDC_169_0">"#"</definedName>
    <definedName name="FDC_169_1">"#"</definedName>
    <definedName name="FDC_169_10">"#"</definedName>
    <definedName name="FDC_169_11">"#"</definedName>
    <definedName name="FDC_169_12">"#"</definedName>
    <definedName name="FDC_169_13">"#"</definedName>
    <definedName name="FDC_169_14">"#"</definedName>
    <definedName name="FDC_169_15">"#"</definedName>
    <definedName name="FDC_169_2">"#"</definedName>
    <definedName name="FDC_169_3">"#"</definedName>
    <definedName name="FDC_169_4">"#"</definedName>
    <definedName name="FDC_169_5">"#"</definedName>
    <definedName name="FDC_169_6">"#"</definedName>
    <definedName name="FDC_169_7">"#"</definedName>
    <definedName name="FDC_169_8">"#"</definedName>
    <definedName name="FDC_169_9">"#"</definedName>
    <definedName name="FDC_17_0">"#"</definedName>
    <definedName name="FDC_170_0">"#"</definedName>
    <definedName name="FDC_170_1">"#"</definedName>
    <definedName name="FDC_170_10">"#"</definedName>
    <definedName name="FDC_170_11">"#"</definedName>
    <definedName name="FDC_170_12">"#"</definedName>
    <definedName name="FDC_170_13">"#"</definedName>
    <definedName name="FDC_170_14">"#"</definedName>
    <definedName name="FDC_170_2">"#"</definedName>
    <definedName name="FDC_170_3">"#"</definedName>
    <definedName name="FDC_170_4">"#"</definedName>
    <definedName name="FDC_170_5">"#"</definedName>
    <definedName name="FDC_170_6">"#"</definedName>
    <definedName name="FDC_170_7">"#"</definedName>
    <definedName name="FDC_170_8">"#"</definedName>
    <definedName name="FDC_170_9">"#"</definedName>
    <definedName name="FDC_171_0">"#"</definedName>
    <definedName name="FDC_171_1">"#"</definedName>
    <definedName name="FDC_171_10">"#"</definedName>
    <definedName name="FDC_171_11">"#"</definedName>
    <definedName name="FDC_171_12">"#"</definedName>
    <definedName name="FDC_171_13">"#"</definedName>
    <definedName name="FDC_171_14">"#"</definedName>
    <definedName name="FDC_171_2">"#"</definedName>
    <definedName name="FDC_171_3">"#"</definedName>
    <definedName name="FDC_171_4">"#"</definedName>
    <definedName name="FDC_171_5">"#"</definedName>
    <definedName name="FDC_171_6">"#"</definedName>
    <definedName name="FDC_171_7">"#"</definedName>
    <definedName name="FDC_171_8">"#"</definedName>
    <definedName name="FDC_171_9">"#"</definedName>
    <definedName name="FDC_172_0">"#"</definedName>
    <definedName name="FDC_172_1">"#"</definedName>
    <definedName name="FDC_172_10">"#"</definedName>
    <definedName name="FDC_172_11">"#"</definedName>
    <definedName name="FDC_172_12">"#"</definedName>
    <definedName name="FDC_172_13">"#"</definedName>
    <definedName name="FDC_172_14">"#"</definedName>
    <definedName name="FDC_172_2">"#"</definedName>
    <definedName name="FDC_172_3">"#"</definedName>
    <definedName name="FDC_172_4">"#"</definedName>
    <definedName name="FDC_172_5">"#"</definedName>
    <definedName name="FDC_172_6">"#"</definedName>
    <definedName name="FDC_172_7">"#"</definedName>
    <definedName name="FDC_172_8">"#"</definedName>
    <definedName name="FDC_172_9">"#"</definedName>
    <definedName name="FDC_173_0">"#"</definedName>
    <definedName name="FDC_173_1">"#"</definedName>
    <definedName name="FDC_173_2">"#"</definedName>
    <definedName name="FDC_174_0">"#"</definedName>
    <definedName name="FDC_174_1">"#"</definedName>
    <definedName name="FDC_174_2">"#"</definedName>
    <definedName name="FDC_175_0">"#"</definedName>
    <definedName name="FDC_175_1">"#"</definedName>
    <definedName name="FDC_175_2">"#"</definedName>
    <definedName name="FDC_176_0">"#"</definedName>
    <definedName name="FDC_176_1">"#"</definedName>
    <definedName name="FDC_176_2">"#"</definedName>
    <definedName name="FDC_177_0">"#"</definedName>
    <definedName name="FDC_177_1">"#"</definedName>
    <definedName name="FDC_177_2">"#"</definedName>
    <definedName name="FDC_178_0">"#"</definedName>
    <definedName name="FDC_178_1">"#"</definedName>
    <definedName name="FDC_178_2">"#"</definedName>
    <definedName name="FDC_179_0">"#"</definedName>
    <definedName name="FDC_179_1">"#"</definedName>
    <definedName name="FDC_179_2">"#"</definedName>
    <definedName name="FDC_18_0">"#"</definedName>
    <definedName name="FDC_180_0">"#"</definedName>
    <definedName name="FDC_180_1">"#"</definedName>
    <definedName name="FDC_180_2">"#"</definedName>
    <definedName name="FDC_181_0">"#"</definedName>
    <definedName name="FDC_181_1">"#"</definedName>
    <definedName name="FDC_181_2">"#"</definedName>
    <definedName name="FDC_182_0">"#"</definedName>
    <definedName name="FDC_182_1">"#"</definedName>
    <definedName name="FDC_182_2">"#"</definedName>
    <definedName name="FDC_183_0">"#"</definedName>
    <definedName name="FDC_183_1">"#"</definedName>
    <definedName name="FDC_183_2">"#"</definedName>
    <definedName name="FDC_184_0">"#"</definedName>
    <definedName name="FDC_184_1">"#"</definedName>
    <definedName name="FDC_184_2">"#"</definedName>
    <definedName name="FDC_185_0">"#"</definedName>
    <definedName name="FDC_185_1">"#"</definedName>
    <definedName name="FDC_185_2">"#"</definedName>
    <definedName name="FDC_186_0">"#"</definedName>
    <definedName name="FDC_186_1">"#"</definedName>
    <definedName name="FDC_186_2">"#"</definedName>
    <definedName name="FDC_187_0">"#"</definedName>
    <definedName name="FDC_187_1">"#"</definedName>
    <definedName name="FDC_187_2">"#"</definedName>
    <definedName name="FDC_188_0">"#"</definedName>
    <definedName name="FDC_188_1">"#"</definedName>
    <definedName name="FDC_188_2">"#"</definedName>
    <definedName name="FDC_189_0">"#"</definedName>
    <definedName name="FDC_189_1">"#"</definedName>
    <definedName name="FDC_189_2">"#"</definedName>
    <definedName name="FDC_19_0">"#"</definedName>
    <definedName name="FDC_190_0">"#"</definedName>
    <definedName name="FDC_190_1">"#"</definedName>
    <definedName name="FDC_190_2">"#"</definedName>
    <definedName name="FDC_191_0">"#"</definedName>
    <definedName name="FDC_191_1">"#"</definedName>
    <definedName name="FDC_191_2">"#"</definedName>
    <definedName name="FDC_192_0">"#"</definedName>
    <definedName name="FDC_192_1">"#"</definedName>
    <definedName name="FDC_192_2">"#"</definedName>
    <definedName name="FDC_193_0">"#"</definedName>
    <definedName name="FDC_193_1">"#"</definedName>
    <definedName name="FDC_193_2">"#"</definedName>
    <definedName name="FDC_194_0">"#"</definedName>
    <definedName name="FDC_194_1">"#"</definedName>
    <definedName name="FDC_194_2">"#"</definedName>
    <definedName name="FDC_195_0">"#"</definedName>
    <definedName name="FDC_195_1">"#"</definedName>
    <definedName name="FDC_195_2">"#"</definedName>
    <definedName name="FDC_196_0">"#"</definedName>
    <definedName name="FDC_196_1">"#"</definedName>
    <definedName name="FDC_196_2">"#"</definedName>
    <definedName name="FDC_197_0">"#"</definedName>
    <definedName name="FDC_197_1">"#"</definedName>
    <definedName name="FDC_197_2">"#"</definedName>
    <definedName name="FDC_198_0">"#"</definedName>
    <definedName name="FDC_198_1">"#"</definedName>
    <definedName name="FDC_198_2">"#"</definedName>
    <definedName name="FDC_199_0">"#"</definedName>
    <definedName name="FDC_199_1">"#"</definedName>
    <definedName name="FDC_199_2">"#"</definedName>
    <definedName name="FDC_2_0">"#"</definedName>
    <definedName name="FDC_20_0">"#"</definedName>
    <definedName name="FDC_200_0">"#"</definedName>
    <definedName name="FDC_200_1">"#"</definedName>
    <definedName name="FDC_200_2">"#"</definedName>
    <definedName name="FDC_201_0">"#"</definedName>
    <definedName name="FDC_201_1">"#"</definedName>
    <definedName name="FDC_201_2">"#"</definedName>
    <definedName name="FDC_202_0">"#"</definedName>
    <definedName name="FDC_202_1">"#"</definedName>
    <definedName name="FDC_202_2">"#"</definedName>
    <definedName name="FDC_203_0">"#"</definedName>
    <definedName name="FDC_203_1">"#"</definedName>
    <definedName name="FDC_203_2">"#"</definedName>
    <definedName name="FDC_204_0">"#"</definedName>
    <definedName name="FDC_204_1">"#"</definedName>
    <definedName name="FDC_204_2">"#"</definedName>
    <definedName name="FDC_205_0">"#"</definedName>
    <definedName name="FDC_205_1">"#"</definedName>
    <definedName name="FDC_205_2">"#"</definedName>
    <definedName name="FDC_206_0">"#"</definedName>
    <definedName name="FDC_206_1">"#"</definedName>
    <definedName name="FDC_206_2">"#"</definedName>
    <definedName name="FDC_207_0">"#"</definedName>
    <definedName name="FDC_207_1">"#"</definedName>
    <definedName name="FDC_207_2">"#"</definedName>
    <definedName name="FDC_208_0">"#"</definedName>
    <definedName name="FDC_208_1">"#"</definedName>
    <definedName name="FDC_208_2">"#"</definedName>
    <definedName name="FDC_209_0">"#"</definedName>
    <definedName name="FDC_209_1">"#"</definedName>
    <definedName name="FDC_209_2">"#"</definedName>
    <definedName name="FDC_21_0">"#"</definedName>
    <definedName name="FDC_210_0">"#"</definedName>
    <definedName name="FDC_210_1">"#"</definedName>
    <definedName name="FDC_211_0">"#"</definedName>
    <definedName name="FDC_211_1">"#"</definedName>
    <definedName name="FDC_211_2">"#"</definedName>
    <definedName name="FDC_212_0">"#"</definedName>
    <definedName name="FDC_212_1">"#"</definedName>
    <definedName name="FDC_212_2">"#"</definedName>
    <definedName name="FDC_213_0">"#"</definedName>
    <definedName name="FDC_213_1">"#"</definedName>
    <definedName name="FDC_213_2">"#"</definedName>
    <definedName name="FDC_214_0">"#"</definedName>
    <definedName name="FDC_214_1">"#"</definedName>
    <definedName name="FDC_214_2">"#"</definedName>
    <definedName name="FDC_215_0">"#"</definedName>
    <definedName name="FDC_216_0">"#"</definedName>
    <definedName name="FDC_217_0">"#"</definedName>
    <definedName name="FDC_218_0">"#"</definedName>
    <definedName name="FDC_218_1">"#"</definedName>
    <definedName name="FDC_218_2">"#"</definedName>
    <definedName name="FDC_219_0">"#"</definedName>
    <definedName name="FDC_219_1">"#"</definedName>
    <definedName name="FDC_219_2">"#"</definedName>
    <definedName name="FDC_22_0">"#"</definedName>
    <definedName name="FDC_220_0">"#"</definedName>
    <definedName name="FDC_221_0">"#"</definedName>
    <definedName name="FDC_222_0">"#"</definedName>
    <definedName name="FDC_223_0">"#"</definedName>
    <definedName name="FDC_223_1">"#"</definedName>
    <definedName name="FDC_223_2">"#"</definedName>
    <definedName name="FDC_224_0">"#"</definedName>
    <definedName name="FDC_224_1">"#"</definedName>
    <definedName name="FDC_224_2">"#"</definedName>
    <definedName name="FDC_225_0">"#"</definedName>
    <definedName name="FDC_226_0">"#"</definedName>
    <definedName name="FDC_227_0">"#"</definedName>
    <definedName name="FDC_228_0">"#"</definedName>
    <definedName name="FDC_228_1">"#"</definedName>
    <definedName name="FDC_228_2">"#"</definedName>
    <definedName name="FDC_229_0">"#"</definedName>
    <definedName name="FDC_229_1">"#"</definedName>
    <definedName name="FDC_229_2">"#"</definedName>
    <definedName name="FDC_23_0">"#"</definedName>
    <definedName name="FDC_230_0">"#"</definedName>
    <definedName name="FDC_231_0">"#"</definedName>
    <definedName name="FDC_232_0">"#"</definedName>
    <definedName name="FDC_233_0">"#"</definedName>
    <definedName name="FDC_233_1">"#"</definedName>
    <definedName name="FDC_233_2">"#"</definedName>
    <definedName name="FDC_234_0">"#"</definedName>
    <definedName name="FDC_234_1">"#"</definedName>
    <definedName name="FDC_234_2">"#"</definedName>
    <definedName name="FDC_235_0">"#"</definedName>
    <definedName name="FDC_236_0">"#"</definedName>
    <definedName name="FDC_237_0">"#"</definedName>
    <definedName name="FDC_238_0">"#"</definedName>
    <definedName name="FDC_238_1">"#"</definedName>
    <definedName name="FDC_238_10">"#"</definedName>
    <definedName name="FDC_238_11">"#"</definedName>
    <definedName name="FDC_238_12">"#"</definedName>
    <definedName name="FDC_238_13">"#"</definedName>
    <definedName name="FDC_238_14">"#"</definedName>
    <definedName name="FDC_238_2">"#"</definedName>
    <definedName name="FDC_238_3">"#"</definedName>
    <definedName name="FDC_238_4">"#"</definedName>
    <definedName name="FDC_238_5">"#"</definedName>
    <definedName name="FDC_238_6">"#"</definedName>
    <definedName name="FDC_238_7">"#"</definedName>
    <definedName name="FDC_238_8">"#"</definedName>
    <definedName name="FDC_238_9">"#"</definedName>
    <definedName name="FDC_239_0">"#"</definedName>
    <definedName name="FDC_239_1">"#"</definedName>
    <definedName name="FDC_239_10">"#"</definedName>
    <definedName name="FDC_239_11">"#"</definedName>
    <definedName name="FDC_239_12">"#"</definedName>
    <definedName name="FDC_239_13">"#"</definedName>
    <definedName name="FDC_239_14">"#"</definedName>
    <definedName name="FDC_239_2">"#"</definedName>
    <definedName name="FDC_239_3">"#"</definedName>
    <definedName name="FDC_239_4">"#"</definedName>
    <definedName name="FDC_239_5">"#"</definedName>
    <definedName name="FDC_239_6">"#"</definedName>
    <definedName name="FDC_239_7">"#"</definedName>
    <definedName name="FDC_239_8">"#"</definedName>
    <definedName name="FDC_239_9">"#"</definedName>
    <definedName name="FDC_24_0">"#"</definedName>
    <definedName name="FDC_240_0">"#"</definedName>
    <definedName name="FDC_241_0">"#"</definedName>
    <definedName name="FDC_242_0">"#"</definedName>
    <definedName name="FDC_243_0">"#"</definedName>
    <definedName name="FDC_243_1">"#"</definedName>
    <definedName name="FDC_243_10">"#"</definedName>
    <definedName name="FDC_243_11">"#"</definedName>
    <definedName name="FDC_243_12">"#"</definedName>
    <definedName name="FDC_243_13">"#"</definedName>
    <definedName name="FDC_243_14">"#"</definedName>
    <definedName name="FDC_243_2">"#"</definedName>
    <definedName name="FDC_243_3">"#"</definedName>
    <definedName name="FDC_243_4">"#"</definedName>
    <definedName name="FDC_243_5">"#"</definedName>
    <definedName name="FDC_243_6">"#"</definedName>
    <definedName name="FDC_243_7">"#"</definedName>
    <definedName name="FDC_243_8">"#"</definedName>
    <definedName name="FDC_243_9">"#"</definedName>
    <definedName name="FDC_244_0">"#"</definedName>
    <definedName name="FDC_244_1">"#"</definedName>
    <definedName name="FDC_244_2">"#"</definedName>
    <definedName name="FDC_245_0">"#"</definedName>
    <definedName name="FDC_246_0">"#"</definedName>
    <definedName name="FDC_247_0">"#"</definedName>
    <definedName name="FDC_248_0">"#"</definedName>
    <definedName name="FDC_248_1">"#"</definedName>
    <definedName name="FDC_248_2">"#"</definedName>
    <definedName name="FDC_249_0">"#"</definedName>
    <definedName name="FDC_249_1">"#"</definedName>
    <definedName name="FDC_249_10">"#"</definedName>
    <definedName name="FDC_249_11">"#"</definedName>
    <definedName name="FDC_249_12">"#"</definedName>
    <definedName name="FDC_249_13">"#"</definedName>
    <definedName name="FDC_249_14">"#"</definedName>
    <definedName name="FDC_249_2">"#"</definedName>
    <definedName name="FDC_249_3">"#"</definedName>
    <definedName name="FDC_249_4">"#"</definedName>
    <definedName name="FDC_249_5">"#"</definedName>
    <definedName name="FDC_249_6">"#"</definedName>
    <definedName name="FDC_249_7">"#"</definedName>
    <definedName name="FDC_249_8">"#"</definedName>
    <definedName name="FDC_249_9">"#"</definedName>
    <definedName name="FDC_25_0">"#"</definedName>
    <definedName name="FDC_250_0">"#"</definedName>
    <definedName name="FDC_251_0">"#"</definedName>
    <definedName name="FDC_252_0">"#"</definedName>
    <definedName name="FDC_253_0">"#"</definedName>
    <definedName name="FDC_253_1">"#"</definedName>
    <definedName name="FDC_253_2">"#"</definedName>
    <definedName name="FDC_254_0">"#"</definedName>
    <definedName name="FDC_254_1">"#"</definedName>
    <definedName name="FDC_254_2">"#"</definedName>
    <definedName name="FDC_255_0">"#"</definedName>
    <definedName name="FDC_255_1">"#"</definedName>
    <definedName name="FDC_255_2">"#"</definedName>
    <definedName name="FDC_256_0">"#"</definedName>
    <definedName name="FDC_256_1">"#"</definedName>
    <definedName name="FDC_256_2">"#"</definedName>
    <definedName name="FDC_257_0">"#"</definedName>
    <definedName name="FDC_257_1">"#"</definedName>
    <definedName name="FDC_257_2">"#"</definedName>
    <definedName name="FDC_258_0">"#"</definedName>
    <definedName name="FDC_258_1">"#"</definedName>
    <definedName name="FDC_258_2">"#"</definedName>
    <definedName name="FDC_259_0">"#"</definedName>
    <definedName name="FDC_259_1">"#"</definedName>
    <definedName name="FDC_259_2">"#"</definedName>
    <definedName name="FDC_26_0">"#"</definedName>
    <definedName name="FDC_260_0">"#"</definedName>
    <definedName name="FDC_260_1">"#"</definedName>
    <definedName name="FDC_260_2">"#"</definedName>
    <definedName name="FDC_261_0">"#"</definedName>
    <definedName name="FDC_261_1">"#"</definedName>
    <definedName name="FDC_261_2">"#"</definedName>
    <definedName name="FDC_262_0">"#"</definedName>
    <definedName name="FDC_262_1">"#"</definedName>
    <definedName name="FDC_262_2">"#"</definedName>
    <definedName name="FDC_263_0">"#"</definedName>
    <definedName name="FDC_263_1">"#"</definedName>
    <definedName name="FDC_263_2">"#"</definedName>
    <definedName name="FDC_264_0">"#"</definedName>
    <definedName name="FDC_264_1">"#"</definedName>
    <definedName name="FDC_264_2">"#"</definedName>
    <definedName name="FDC_265_0">"#"</definedName>
    <definedName name="FDC_265_1">"#"</definedName>
    <definedName name="FDC_265_2">"#"</definedName>
    <definedName name="FDC_266_0">"#"</definedName>
    <definedName name="FDC_266_1">"#"</definedName>
    <definedName name="FDC_266_2">"#"</definedName>
    <definedName name="FDC_267_0">"#"</definedName>
    <definedName name="FDC_267_1">"#"</definedName>
    <definedName name="FDC_267_2">"#"</definedName>
    <definedName name="FDC_268_0">"#"</definedName>
    <definedName name="FDC_268_1">"#"</definedName>
    <definedName name="FDC_268_2">"#"</definedName>
    <definedName name="FDC_269_0">"#"</definedName>
    <definedName name="FDC_269_1">"#"</definedName>
    <definedName name="FDC_269_2">"#"</definedName>
    <definedName name="FDC_27_0">"#"</definedName>
    <definedName name="FDC_270_0">"#"</definedName>
    <definedName name="FDC_270_1">"#"</definedName>
    <definedName name="FDC_270_2">"#"</definedName>
    <definedName name="FDC_271_0">"#"</definedName>
    <definedName name="FDC_271_1">"#"</definedName>
    <definedName name="FDC_271_2">"#"</definedName>
    <definedName name="FDC_272_0">"#"</definedName>
    <definedName name="FDC_272_1">"#"</definedName>
    <definedName name="FDC_272_2">"#"</definedName>
    <definedName name="FDC_273_0">"#"</definedName>
    <definedName name="FDC_273_1">"#"</definedName>
    <definedName name="FDC_273_10">"#"</definedName>
    <definedName name="FDC_273_11">"#"</definedName>
    <definedName name="FDC_273_12">"#"</definedName>
    <definedName name="FDC_273_13">"#"</definedName>
    <definedName name="FDC_273_14">"#"</definedName>
    <definedName name="FDC_273_2">"#"</definedName>
    <definedName name="FDC_273_3">"#"</definedName>
    <definedName name="FDC_273_4">"#"</definedName>
    <definedName name="FDC_273_5">"#"</definedName>
    <definedName name="FDC_273_6">"#"</definedName>
    <definedName name="FDC_273_7">"#"</definedName>
    <definedName name="FDC_273_8">"#"</definedName>
    <definedName name="FDC_273_9">"#"</definedName>
    <definedName name="FDC_274_0">"#"</definedName>
    <definedName name="FDC_274_1">"#"</definedName>
    <definedName name="FDC_274_2">"#"</definedName>
    <definedName name="FDC_275_0">"#"</definedName>
    <definedName name="FDC_275_1">"#"</definedName>
    <definedName name="FDC_275_2">"#"</definedName>
    <definedName name="FDC_276_0">"#"</definedName>
    <definedName name="FDC_277_0">"#"</definedName>
    <definedName name="FDC_278_0">"#"</definedName>
    <definedName name="FDC_279_0">"#"</definedName>
    <definedName name="FDC_279_1">"#"</definedName>
    <definedName name="FDC_279_2">"#"</definedName>
    <definedName name="FDC_28_0">"#"</definedName>
    <definedName name="FDC_280_0">"#"</definedName>
    <definedName name="FDC_280_1">"#"</definedName>
    <definedName name="FDC_280_2">"#"</definedName>
    <definedName name="FDC_281_0">"#"</definedName>
    <definedName name="FDC_281_1">"#"</definedName>
    <definedName name="FDC_281_2">"#"</definedName>
    <definedName name="FDC_282_0">"#"</definedName>
    <definedName name="FDC_282_1">"#"</definedName>
    <definedName name="FDC_282_2">"#"</definedName>
    <definedName name="FDC_283_0">"#"</definedName>
    <definedName name="FDC_283_1">"#"</definedName>
    <definedName name="FDC_283_2">"#"</definedName>
    <definedName name="FDC_284_0">"#"</definedName>
    <definedName name="FDC_284_1">"#"</definedName>
    <definedName name="FDC_284_10">"#"</definedName>
    <definedName name="FDC_284_11">"#"</definedName>
    <definedName name="FDC_284_12">"#"</definedName>
    <definedName name="FDC_284_13">"#"</definedName>
    <definedName name="FDC_284_14">"#"</definedName>
    <definedName name="FDC_284_15">"#"</definedName>
    <definedName name="FDC_284_16">"#"</definedName>
    <definedName name="FDC_284_17">"#"</definedName>
    <definedName name="FDC_284_18">"#"</definedName>
    <definedName name="FDC_284_19">"#"</definedName>
    <definedName name="FDC_284_2">"#"</definedName>
    <definedName name="FDC_284_20">"#"</definedName>
    <definedName name="FDC_284_21">"#"</definedName>
    <definedName name="FDC_284_22">"#"</definedName>
    <definedName name="FDC_284_23">"#"</definedName>
    <definedName name="FDC_284_24">"#"</definedName>
    <definedName name="FDC_284_25">"#"</definedName>
    <definedName name="FDC_284_26">"#"</definedName>
    <definedName name="FDC_284_3">"#"</definedName>
    <definedName name="FDC_284_4">"#"</definedName>
    <definedName name="FDC_284_5">"#"</definedName>
    <definedName name="FDC_284_6">"#"</definedName>
    <definedName name="FDC_284_7">"#"</definedName>
    <definedName name="FDC_284_8">"#"</definedName>
    <definedName name="FDC_284_9">"#"</definedName>
    <definedName name="FDC_285_0">"#"</definedName>
    <definedName name="FDC_285_1">"#"</definedName>
    <definedName name="FDC_285_10">"#"</definedName>
    <definedName name="FDC_285_11">"#"</definedName>
    <definedName name="FDC_285_12">"#"</definedName>
    <definedName name="FDC_285_13">"#"</definedName>
    <definedName name="FDC_285_14">"#"</definedName>
    <definedName name="FDC_285_15">"#"</definedName>
    <definedName name="FDC_285_16">"#"</definedName>
    <definedName name="FDC_285_17">"#"</definedName>
    <definedName name="FDC_285_18">"#"</definedName>
    <definedName name="FDC_285_19">"#"</definedName>
    <definedName name="FDC_285_2">"#"</definedName>
    <definedName name="FDC_285_20">"#"</definedName>
    <definedName name="FDC_285_21">"#"</definedName>
    <definedName name="FDC_285_22">"#"</definedName>
    <definedName name="FDC_285_23">"#"</definedName>
    <definedName name="FDC_285_24">"#"</definedName>
    <definedName name="FDC_285_25">"#"</definedName>
    <definedName name="FDC_285_26">"#"</definedName>
    <definedName name="FDC_285_3">"#"</definedName>
    <definedName name="FDC_285_4">"#"</definedName>
    <definedName name="FDC_285_5">"#"</definedName>
    <definedName name="FDC_285_6">"#"</definedName>
    <definedName name="FDC_285_7">"#"</definedName>
    <definedName name="FDC_285_8">"#"</definedName>
    <definedName name="FDC_285_9">"#"</definedName>
    <definedName name="FDC_286_0">"#"</definedName>
    <definedName name="FDC_286_1">"#"</definedName>
    <definedName name="FDC_286_10">"#"</definedName>
    <definedName name="FDC_286_11">"#"</definedName>
    <definedName name="FDC_286_12">"#"</definedName>
    <definedName name="FDC_286_13">"#"</definedName>
    <definedName name="FDC_286_14">"#"</definedName>
    <definedName name="FDC_286_15">"#"</definedName>
    <definedName name="FDC_286_16">"#"</definedName>
    <definedName name="FDC_286_17">"#"</definedName>
    <definedName name="FDC_286_18">"#"</definedName>
    <definedName name="FDC_286_19">"#"</definedName>
    <definedName name="FDC_286_2">"#"</definedName>
    <definedName name="FDC_286_20">"#"</definedName>
    <definedName name="FDC_286_21">"#"</definedName>
    <definedName name="FDC_286_22">"#"</definedName>
    <definedName name="FDC_286_23">"#"</definedName>
    <definedName name="FDC_286_24">"#"</definedName>
    <definedName name="FDC_286_25">"#"</definedName>
    <definedName name="FDC_286_3">"#"</definedName>
    <definedName name="FDC_286_4">"#"</definedName>
    <definedName name="FDC_286_5">"#"</definedName>
    <definedName name="FDC_286_6">"#"</definedName>
    <definedName name="FDC_286_7">"#"</definedName>
    <definedName name="FDC_286_8">"#"</definedName>
    <definedName name="FDC_286_9">"#"</definedName>
    <definedName name="FDC_287_0">"#"</definedName>
    <definedName name="FDC_287_1">"#"</definedName>
    <definedName name="FDC_287_10">"#"</definedName>
    <definedName name="FDC_287_11">"#"</definedName>
    <definedName name="FDC_287_12">"#"</definedName>
    <definedName name="FDC_287_13">"#"</definedName>
    <definedName name="FDC_287_14">"#"</definedName>
    <definedName name="FDC_287_15">"#"</definedName>
    <definedName name="FDC_287_16">"#"</definedName>
    <definedName name="FDC_287_17">"#"</definedName>
    <definedName name="FDC_287_18">"#"</definedName>
    <definedName name="FDC_287_19">"#"</definedName>
    <definedName name="FDC_287_2">"#"</definedName>
    <definedName name="FDC_287_20">"#"</definedName>
    <definedName name="FDC_287_21">"#"</definedName>
    <definedName name="FDC_287_22">"#"</definedName>
    <definedName name="FDC_287_23">"#"</definedName>
    <definedName name="FDC_287_24">"#"</definedName>
    <definedName name="FDC_287_3">"#"</definedName>
    <definedName name="FDC_287_4">"#"</definedName>
    <definedName name="FDC_287_5">"#"</definedName>
    <definedName name="FDC_287_6">"#"</definedName>
    <definedName name="FDC_287_7">"#"</definedName>
    <definedName name="FDC_287_8">"#"</definedName>
    <definedName name="FDC_287_9">"#"</definedName>
    <definedName name="FDC_288_0">"#"</definedName>
    <definedName name="FDC_288_1">"#"</definedName>
    <definedName name="FDC_288_2">"#"</definedName>
    <definedName name="FDC_289_0">"#"</definedName>
    <definedName name="FDC_289_1">"#"</definedName>
    <definedName name="FDC_289_10">"#"</definedName>
    <definedName name="FDC_289_11">"#"</definedName>
    <definedName name="FDC_289_12">"#"</definedName>
    <definedName name="FDC_289_13">"#"</definedName>
    <definedName name="FDC_289_14">"#"</definedName>
    <definedName name="FDC_289_15">"#"</definedName>
    <definedName name="FDC_289_16">"#"</definedName>
    <definedName name="FDC_289_17">"#"</definedName>
    <definedName name="FDC_289_18">"#"</definedName>
    <definedName name="FDC_289_19">"#"</definedName>
    <definedName name="FDC_289_2">"#"</definedName>
    <definedName name="FDC_289_20">"#"</definedName>
    <definedName name="FDC_289_21">"#"</definedName>
    <definedName name="FDC_289_22">"#"</definedName>
    <definedName name="FDC_289_23">"#"</definedName>
    <definedName name="FDC_289_24">"#"</definedName>
    <definedName name="FDC_289_25">"#"</definedName>
    <definedName name="FDC_289_26">"#"</definedName>
    <definedName name="FDC_289_3">"#"</definedName>
    <definedName name="FDC_289_4">"#"</definedName>
    <definedName name="FDC_289_5">"#"</definedName>
    <definedName name="FDC_289_6">"#"</definedName>
    <definedName name="FDC_289_7">"#"</definedName>
    <definedName name="FDC_289_8">"#"</definedName>
    <definedName name="FDC_289_9">"#"</definedName>
    <definedName name="FDC_29_0">"#"</definedName>
    <definedName name="FDC_290_0">"#"</definedName>
    <definedName name="FDC_290_1">"#"</definedName>
    <definedName name="FDC_290_10">"#"</definedName>
    <definedName name="FDC_290_11">"#"</definedName>
    <definedName name="FDC_290_12">"#"</definedName>
    <definedName name="FDC_290_13">"#"</definedName>
    <definedName name="FDC_290_14">"#"</definedName>
    <definedName name="FDC_290_15">"#"</definedName>
    <definedName name="FDC_290_16">"#"</definedName>
    <definedName name="FDC_290_17">"#"</definedName>
    <definedName name="FDC_290_18">"#"</definedName>
    <definedName name="FDC_290_19">"#"</definedName>
    <definedName name="FDC_290_2">"#"</definedName>
    <definedName name="FDC_290_20">"#"</definedName>
    <definedName name="FDC_290_21">"#"</definedName>
    <definedName name="FDC_290_22">"#"</definedName>
    <definedName name="FDC_290_23">"#"</definedName>
    <definedName name="FDC_290_24">"#"</definedName>
    <definedName name="FDC_290_25">"#"</definedName>
    <definedName name="FDC_290_3">"#"</definedName>
    <definedName name="FDC_290_4">"#"</definedName>
    <definedName name="FDC_290_5">"#"</definedName>
    <definedName name="FDC_290_6">"#"</definedName>
    <definedName name="FDC_290_7">"#"</definedName>
    <definedName name="FDC_290_8">"#"</definedName>
    <definedName name="FDC_290_9">"#"</definedName>
    <definedName name="FDC_291_0">"#"</definedName>
    <definedName name="FDC_291_1">"#"</definedName>
    <definedName name="FDC_291_10">"#"</definedName>
    <definedName name="FDC_291_11">"#"</definedName>
    <definedName name="FDC_291_12">"#"</definedName>
    <definedName name="FDC_291_13">"#"</definedName>
    <definedName name="FDC_291_14">"#"</definedName>
    <definedName name="FDC_291_15">"#"</definedName>
    <definedName name="FDC_291_16">"#"</definedName>
    <definedName name="FDC_291_17">"#"</definedName>
    <definedName name="FDC_291_18">"#"</definedName>
    <definedName name="FDC_291_19">"#"</definedName>
    <definedName name="FDC_291_2">"#"</definedName>
    <definedName name="FDC_291_20">"#"</definedName>
    <definedName name="FDC_291_21">"#"</definedName>
    <definedName name="FDC_291_22">"#"</definedName>
    <definedName name="FDC_291_23">"#"</definedName>
    <definedName name="FDC_291_24">"#"</definedName>
    <definedName name="FDC_291_3">"#"</definedName>
    <definedName name="FDC_291_4">"#"</definedName>
    <definedName name="FDC_291_5">"#"</definedName>
    <definedName name="FDC_291_6">"#"</definedName>
    <definedName name="FDC_291_7">"#"</definedName>
    <definedName name="FDC_291_8">"#"</definedName>
    <definedName name="FDC_291_9">"#"</definedName>
    <definedName name="FDC_292_0">"#"</definedName>
    <definedName name="FDC_292_1">"#"</definedName>
    <definedName name="FDC_292_2">"#"</definedName>
    <definedName name="FDC_293_0">"#"</definedName>
    <definedName name="FDC_293_1">"#"</definedName>
    <definedName name="FDC_293_2">"#"</definedName>
    <definedName name="FDC_294_0">"#"</definedName>
    <definedName name="FDC_294_1">"#"</definedName>
    <definedName name="FDC_294_2">"#"</definedName>
    <definedName name="FDC_295_0">"#"</definedName>
    <definedName name="FDC_296_0">"#"</definedName>
    <definedName name="FDC_297_0">"#"</definedName>
    <definedName name="FDC_298_0">"#"</definedName>
    <definedName name="FDC_299_0">"#"</definedName>
    <definedName name="FDC_299_1">"#"</definedName>
    <definedName name="FDC_299_10">"#"</definedName>
    <definedName name="FDC_299_11">"#"</definedName>
    <definedName name="FDC_299_12">"#"</definedName>
    <definedName name="FDC_299_13">"#"</definedName>
    <definedName name="FDC_299_14">"#"</definedName>
    <definedName name="FDC_299_15">"#"</definedName>
    <definedName name="FDC_299_16">"#"</definedName>
    <definedName name="FDC_299_17">"#"</definedName>
    <definedName name="FDC_299_18">"#"</definedName>
    <definedName name="FDC_299_19">"#"</definedName>
    <definedName name="FDC_299_2">"#"</definedName>
    <definedName name="FDC_299_20">"#"</definedName>
    <definedName name="FDC_299_21">"#"</definedName>
    <definedName name="FDC_299_22">"#"</definedName>
    <definedName name="FDC_299_23">"#"</definedName>
    <definedName name="FDC_299_24">"#"</definedName>
    <definedName name="FDC_299_25">"#"</definedName>
    <definedName name="FDC_299_26">"#"</definedName>
    <definedName name="FDC_299_3">"#"</definedName>
    <definedName name="FDC_299_4">"#"</definedName>
    <definedName name="FDC_299_5">"#"</definedName>
    <definedName name="FDC_299_6">"#"</definedName>
    <definedName name="FDC_299_7">"#"</definedName>
    <definedName name="FDC_299_8">"#"</definedName>
    <definedName name="FDC_299_9">"#"</definedName>
    <definedName name="FDC_3_0">"#"</definedName>
    <definedName name="FDC_30_0">"#"</definedName>
    <definedName name="FDC_300_0">"#"</definedName>
    <definedName name="FDC_300_1">"#"</definedName>
    <definedName name="FDC_300_10">"#"</definedName>
    <definedName name="FDC_300_11">"#"</definedName>
    <definedName name="FDC_300_12">"#"</definedName>
    <definedName name="FDC_300_13">"#"</definedName>
    <definedName name="FDC_300_14">"#"</definedName>
    <definedName name="FDC_300_15">"#"</definedName>
    <definedName name="FDC_300_16">"#"</definedName>
    <definedName name="FDC_300_17">"#"</definedName>
    <definedName name="FDC_300_18">"#"</definedName>
    <definedName name="FDC_300_19">"#"</definedName>
    <definedName name="FDC_300_2">"#"</definedName>
    <definedName name="FDC_300_20">"#"</definedName>
    <definedName name="FDC_300_21">"#"</definedName>
    <definedName name="FDC_300_22">"#"</definedName>
    <definedName name="FDC_300_23">"#"</definedName>
    <definedName name="FDC_300_24">"#"</definedName>
    <definedName name="FDC_300_25">"#"</definedName>
    <definedName name="FDC_300_26">"#"</definedName>
    <definedName name="FDC_300_3">"#"</definedName>
    <definedName name="FDC_300_4">"#"</definedName>
    <definedName name="FDC_300_5">"#"</definedName>
    <definedName name="FDC_300_6">"#"</definedName>
    <definedName name="FDC_300_7">"#"</definedName>
    <definedName name="FDC_300_8">"#"</definedName>
    <definedName name="FDC_300_9">"#"</definedName>
    <definedName name="FDC_301_0">"#"</definedName>
    <definedName name="FDC_301_1">"#"</definedName>
    <definedName name="FDC_301_10">"#"</definedName>
    <definedName name="FDC_301_11">"#"</definedName>
    <definedName name="FDC_301_12">"#"</definedName>
    <definedName name="FDC_301_13">"#"</definedName>
    <definedName name="FDC_301_14">"#"</definedName>
    <definedName name="FDC_301_15">"#"</definedName>
    <definedName name="FDC_301_16">"#"</definedName>
    <definedName name="FDC_301_17">"#"</definedName>
    <definedName name="FDC_301_18">"#"</definedName>
    <definedName name="FDC_301_19">"#"</definedName>
    <definedName name="FDC_301_2">"#"</definedName>
    <definedName name="FDC_301_20">"#"</definedName>
    <definedName name="FDC_301_21">"#"</definedName>
    <definedName name="FDC_301_22">"#"</definedName>
    <definedName name="FDC_301_23">"#"</definedName>
    <definedName name="FDC_301_24">"#"</definedName>
    <definedName name="FDC_301_25">"#"</definedName>
    <definedName name="FDC_301_3">"#"</definedName>
    <definedName name="FDC_301_4">"#"</definedName>
    <definedName name="FDC_301_5">"#"</definedName>
    <definedName name="FDC_301_6">"#"</definedName>
    <definedName name="FDC_301_7">"#"</definedName>
    <definedName name="FDC_301_8">"#"</definedName>
    <definedName name="FDC_301_9">"#"</definedName>
    <definedName name="FDC_302_0">"#"</definedName>
    <definedName name="FDC_302_1">"#"</definedName>
    <definedName name="FDC_302_10">"#"</definedName>
    <definedName name="FDC_302_11">"#"</definedName>
    <definedName name="FDC_302_12">"#"</definedName>
    <definedName name="FDC_302_13">"#"</definedName>
    <definedName name="FDC_302_14">"#"</definedName>
    <definedName name="FDC_302_15">"#"</definedName>
    <definedName name="FDC_302_16">"#"</definedName>
    <definedName name="FDC_302_17">"#"</definedName>
    <definedName name="FDC_302_18">"#"</definedName>
    <definedName name="FDC_302_19">"#"</definedName>
    <definedName name="FDC_302_2">"#"</definedName>
    <definedName name="FDC_302_20">"#"</definedName>
    <definedName name="FDC_302_21">"#"</definedName>
    <definedName name="FDC_302_22">"#"</definedName>
    <definedName name="FDC_302_23">"#"</definedName>
    <definedName name="FDC_302_24">"#"</definedName>
    <definedName name="FDC_302_3">"#"</definedName>
    <definedName name="FDC_302_4">"#"</definedName>
    <definedName name="FDC_302_5">"#"</definedName>
    <definedName name="FDC_302_6">"#"</definedName>
    <definedName name="FDC_302_7">"#"</definedName>
    <definedName name="FDC_302_8">"#"</definedName>
    <definedName name="FDC_302_9">"#"</definedName>
    <definedName name="FDC_303_0">"#"</definedName>
    <definedName name="FDC_303_1">"#"</definedName>
    <definedName name="FDC_303_2">"#"</definedName>
    <definedName name="FDC_304_0">"#"</definedName>
    <definedName name="FDC_304_1">"#"</definedName>
    <definedName name="FDC_304_2">"#"</definedName>
    <definedName name="FDC_305_0">"#"</definedName>
    <definedName name="FDC_305_1">"#"</definedName>
    <definedName name="FDC_305_10">"#"</definedName>
    <definedName name="FDC_305_11">"#"</definedName>
    <definedName name="FDC_305_12">"#"</definedName>
    <definedName name="FDC_305_13">"#"</definedName>
    <definedName name="FDC_305_14">"#"</definedName>
    <definedName name="FDC_305_2">"#"</definedName>
    <definedName name="FDC_305_3">"#"</definedName>
    <definedName name="FDC_305_4">"#"</definedName>
    <definedName name="FDC_305_5">"#"</definedName>
    <definedName name="FDC_305_6">"#"</definedName>
    <definedName name="FDC_305_7">"#"</definedName>
    <definedName name="FDC_305_8">"#"</definedName>
    <definedName name="FDC_305_9">"#"</definedName>
    <definedName name="FDC_306_0">"#"</definedName>
    <definedName name="FDC_306_1">"#"</definedName>
    <definedName name="FDC_306_10">"#"</definedName>
    <definedName name="FDC_306_11">"#"</definedName>
    <definedName name="FDC_306_12">"#"</definedName>
    <definedName name="FDC_306_13">"#"</definedName>
    <definedName name="FDC_306_14">"#"</definedName>
    <definedName name="FDC_306_2">"#"</definedName>
    <definedName name="FDC_306_3">"#"</definedName>
    <definedName name="FDC_306_4">"#"</definedName>
    <definedName name="FDC_306_5">"#"</definedName>
    <definedName name="FDC_306_6">"#"</definedName>
    <definedName name="FDC_306_7">"#"</definedName>
    <definedName name="FDC_306_8">"#"</definedName>
    <definedName name="FDC_306_9">"#"</definedName>
    <definedName name="FDC_307_0">"#"</definedName>
    <definedName name="FDC_307_1">"#"</definedName>
    <definedName name="FDC_307_2">"#"</definedName>
    <definedName name="FDC_308_0">"#"</definedName>
    <definedName name="FDC_308_1">"#"</definedName>
    <definedName name="FDC_308_2">"#"</definedName>
    <definedName name="FDC_309_0">"#"</definedName>
    <definedName name="FDC_309_1">"#"</definedName>
    <definedName name="FDC_309_2">"#"</definedName>
    <definedName name="FDC_31_0">"#"</definedName>
    <definedName name="FDC_310_0">"#"</definedName>
    <definedName name="FDC_310_1">"#"</definedName>
    <definedName name="FDC_310_10">"#"</definedName>
    <definedName name="FDC_310_11">"#"</definedName>
    <definedName name="FDC_310_12">"#"</definedName>
    <definedName name="FDC_310_13">"#"</definedName>
    <definedName name="FDC_310_14">"#"</definedName>
    <definedName name="FDC_310_2">"#"</definedName>
    <definedName name="FDC_310_3">"#"</definedName>
    <definedName name="FDC_310_4">"#"</definedName>
    <definedName name="FDC_310_5">"#"</definedName>
    <definedName name="FDC_310_6">"#"</definedName>
    <definedName name="FDC_310_7">"#"</definedName>
    <definedName name="FDC_310_8">"#"</definedName>
    <definedName name="FDC_310_9">"#"</definedName>
    <definedName name="FDC_311_0">"#"</definedName>
    <definedName name="FDC_311_1">"#"</definedName>
    <definedName name="FDC_311_2">"#"</definedName>
    <definedName name="FDC_312_0">"#"</definedName>
    <definedName name="FDC_312_1">"#"</definedName>
    <definedName name="FDC_312_2">"#"</definedName>
    <definedName name="FDC_313_0">"#"</definedName>
    <definedName name="FDC_314_0">"#"</definedName>
    <definedName name="FDC_315_0">"#"</definedName>
    <definedName name="FDC_316_0">"#"</definedName>
    <definedName name="FDC_317_0">"#"</definedName>
    <definedName name="FDC_317_1">"#"</definedName>
    <definedName name="FDC_317_2">"#"</definedName>
    <definedName name="FDC_318_0">"#"</definedName>
    <definedName name="FDC_318_1">"#"</definedName>
    <definedName name="FDC_318_2">"#"</definedName>
    <definedName name="FDC_319_0">"#"</definedName>
    <definedName name="FDC_319_1">"#"</definedName>
    <definedName name="FDC_319_2">"#"</definedName>
    <definedName name="FDC_32_0">"#"</definedName>
    <definedName name="FDC_320_0">"#"</definedName>
    <definedName name="FDC_320_1">"#"</definedName>
    <definedName name="FDC_320_2">"#"</definedName>
    <definedName name="FDC_321_0">"#"</definedName>
    <definedName name="FDC_321_1">"#"</definedName>
    <definedName name="FDC_321_2">"#"</definedName>
    <definedName name="FDC_322_0">"#"</definedName>
    <definedName name="FDC_322_1">"#"</definedName>
    <definedName name="FDC_322_2">"#"</definedName>
    <definedName name="FDC_323_0">"#"</definedName>
    <definedName name="FDC_323_1">"#"</definedName>
    <definedName name="FDC_323_2">"#"</definedName>
    <definedName name="FDC_324_0">"#"</definedName>
    <definedName name="FDC_326_0">"#"</definedName>
    <definedName name="FDC_326_1">"#"</definedName>
    <definedName name="FDC_326_2">"#"</definedName>
    <definedName name="FDC_326_3">"#"</definedName>
    <definedName name="FDC_326_4">"#"</definedName>
    <definedName name="FDC_326_5">"#"</definedName>
    <definedName name="FDC_326_6">"#"</definedName>
    <definedName name="FDC_327_0">"#"</definedName>
    <definedName name="FDC_327_1">"#"</definedName>
    <definedName name="FDC_327_2">"#"</definedName>
    <definedName name="FDC_327_3">"#"</definedName>
    <definedName name="FDC_327_4">"#"</definedName>
    <definedName name="FDC_327_5">"#"</definedName>
    <definedName name="FDC_327_6">"#"</definedName>
    <definedName name="FDC_328_0">"#"</definedName>
    <definedName name="FDC_329_0">"#"</definedName>
    <definedName name="FDC_33_0">"#"</definedName>
    <definedName name="FDC_330_0">"#"</definedName>
    <definedName name="FDC_331_0">"#"</definedName>
    <definedName name="FDC_332_0">"#"</definedName>
    <definedName name="FDC_333_0">"#"</definedName>
    <definedName name="FDC_334_0">"#"</definedName>
    <definedName name="FDC_335_0">"#"</definedName>
    <definedName name="FDC_336_0">"#"</definedName>
    <definedName name="FDC_337_0">"#"</definedName>
    <definedName name="FDC_338_0">"#"</definedName>
    <definedName name="FDC_339_0">"#"</definedName>
    <definedName name="FDC_34_0">"#"</definedName>
    <definedName name="FDC_340_0">"#"</definedName>
    <definedName name="FDC_341_0">"#"</definedName>
    <definedName name="FDC_342_0">"#"</definedName>
    <definedName name="FDC_343_0">"#"</definedName>
    <definedName name="FDC_344_0">"#"</definedName>
    <definedName name="FDC_345_0">"#"</definedName>
    <definedName name="FDC_346_0">"#"</definedName>
    <definedName name="FDC_347_0">"#"</definedName>
    <definedName name="FDC_348_0">"#"</definedName>
    <definedName name="FDC_349_0">"#"</definedName>
    <definedName name="FDC_35_0">"#"</definedName>
    <definedName name="FDC_350_0">"#"</definedName>
    <definedName name="FDC_350_1">"#"</definedName>
    <definedName name="FDC_350_10">"#"</definedName>
    <definedName name="FDC_350_11">"#"</definedName>
    <definedName name="FDC_350_12">"#"</definedName>
    <definedName name="FDC_350_13">"#"</definedName>
    <definedName name="FDC_350_14">"#"</definedName>
    <definedName name="FDC_350_2">"#"</definedName>
    <definedName name="FDC_350_3">"#"</definedName>
    <definedName name="FDC_350_4">"#"</definedName>
    <definedName name="FDC_350_5">"#"</definedName>
    <definedName name="FDC_350_6">"#"</definedName>
    <definedName name="FDC_350_7">"#"</definedName>
    <definedName name="FDC_350_8">"#"</definedName>
    <definedName name="FDC_350_9">"#"</definedName>
    <definedName name="FDC_351_0">"#"</definedName>
    <definedName name="FDC_351_1">"#"</definedName>
    <definedName name="FDC_351_10">"#"</definedName>
    <definedName name="FDC_351_11">"#"</definedName>
    <definedName name="FDC_351_12">"#"</definedName>
    <definedName name="FDC_351_13">"#"</definedName>
    <definedName name="FDC_351_14">"#"</definedName>
    <definedName name="FDC_351_2">"#"</definedName>
    <definedName name="FDC_351_3">"#"</definedName>
    <definedName name="FDC_351_4">"#"</definedName>
    <definedName name="FDC_351_5">"#"</definedName>
    <definedName name="FDC_351_6">"#"</definedName>
    <definedName name="FDC_351_7">"#"</definedName>
    <definedName name="FDC_351_8">"#"</definedName>
    <definedName name="FDC_351_9">"#"</definedName>
    <definedName name="FDC_352_0">"#"</definedName>
    <definedName name="FDC_352_1">"#"</definedName>
    <definedName name="FDC_352_10">"#"</definedName>
    <definedName name="FDC_352_11">"#"</definedName>
    <definedName name="FDC_352_12">"#"</definedName>
    <definedName name="FDC_352_13">"#"</definedName>
    <definedName name="FDC_352_14">"#"</definedName>
    <definedName name="FDC_352_2">"#"</definedName>
    <definedName name="FDC_352_3">"#"</definedName>
    <definedName name="FDC_352_4">"#"</definedName>
    <definedName name="FDC_352_5">"#"</definedName>
    <definedName name="FDC_352_6">"#"</definedName>
    <definedName name="FDC_352_7">"#"</definedName>
    <definedName name="FDC_352_8">"#"</definedName>
    <definedName name="FDC_352_9">"#"</definedName>
    <definedName name="FDC_353_0">"#"</definedName>
    <definedName name="FDC_353_1">"#"</definedName>
    <definedName name="FDC_353_10">"#"</definedName>
    <definedName name="FDC_353_11">"#"</definedName>
    <definedName name="FDC_353_12">"#"</definedName>
    <definedName name="FDC_353_13">"#"</definedName>
    <definedName name="FDC_353_14">"#"</definedName>
    <definedName name="FDC_353_2">"#"</definedName>
    <definedName name="FDC_353_3">"#"</definedName>
    <definedName name="FDC_353_4">"#"</definedName>
    <definedName name="FDC_353_5">"#"</definedName>
    <definedName name="FDC_353_6">"#"</definedName>
    <definedName name="FDC_353_7">"#"</definedName>
    <definedName name="FDC_353_8">"#"</definedName>
    <definedName name="FDC_353_9">"#"</definedName>
    <definedName name="FDC_354_0">"#"</definedName>
    <definedName name="FDC_354_1">"#"</definedName>
    <definedName name="FDC_354_10">"#"</definedName>
    <definedName name="FDC_354_11">"#"</definedName>
    <definedName name="FDC_354_12">"#"</definedName>
    <definedName name="FDC_354_13">"#"</definedName>
    <definedName name="FDC_354_14">"#"</definedName>
    <definedName name="FDC_354_2">"#"</definedName>
    <definedName name="FDC_354_3">"#"</definedName>
    <definedName name="FDC_354_4">"#"</definedName>
    <definedName name="FDC_354_5">"#"</definedName>
    <definedName name="FDC_354_6">"#"</definedName>
    <definedName name="FDC_354_7">"#"</definedName>
    <definedName name="FDC_354_8">"#"</definedName>
    <definedName name="FDC_354_9">"#"</definedName>
    <definedName name="FDC_355_0">"#"</definedName>
    <definedName name="FDC_355_1">"#"</definedName>
    <definedName name="FDC_355_10">"#"</definedName>
    <definedName name="FDC_355_11">"#"</definedName>
    <definedName name="FDC_355_12">"#"</definedName>
    <definedName name="FDC_355_13">"#"</definedName>
    <definedName name="FDC_355_14">"#"</definedName>
    <definedName name="FDC_355_2">"#"</definedName>
    <definedName name="FDC_355_3">"#"</definedName>
    <definedName name="FDC_355_4">"#"</definedName>
    <definedName name="FDC_355_5">"#"</definedName>
    <definedName name="FDC_355_6">"#"</definedName>
    <definedName name="FDC_355_7">"#"</definedName>
    <definedName name="FDC_355_8">"#"</definedName>
    <definedName name="FDC_355_9">"#"</definedName>
    <definedName name="FDC_356_0">"#"</definedName>
    <definedName name="FDC_356_1">"#"</definedName>
    <definedName name="FDC_356_10">"#"</definedName>
    <definedName name="FDC_356_11">"#"</definedName>
    <definedName name="FDC_356_12">"#"</definedName>
    <definedName name="FDC_356_13">"#"</definedName>
    <definedName name="FDC_356_14">"#"</definedName>
    <definedName name="FDC_356_2">"#"</definedName>
    <definedName name="FDC_356_3">"#"</definedName>
    <definedName name="FDC_356_4">"#"</definedName>
    <definedName name="FDC_356_5">"#"</definedName>
    <definedName name="FDC_356_6">"#"</definedName>
    <definedName name="FDC_356_7">"#"</definedName>
    <definedName name="FDC_356_8">"#"</definedName>
    <definedName name="FDC_356_9">"#"</definedName>
    <definedName name="FDC_357_0">"#"</definedName>
    <definedName name="FDC_357_1">"#"</definedName>
    <definedName name="FDC_357_10">"#"</definedName>
    <definedName name="FDC_357_11">"#"</definedName>
    <definedName name="FDC_357_12">"#"</definedName>
    <definedName name="FDC_357_13">"#"</definedName>
    <definedName name="FDC_357_14">"#"</definedName>
    <definedName name="FDC_357_2">"#"</definedName>
    <definedName name="FDC_357_3">"#"</definedName>
    <definedName name="FDC_357_4">"#"</definedName>
    <definedName name="FDC_357_5">"#"</definedName>
    <definedName name="FDC_357_6">"#"</definedName>
    <definedName name="FDC_357_7">"#"</definedName>
    <definedName name="FDC_357_8">"#"</definedName>
    <definedName name="FDC_357_9">"#"</definedName>
    <definedName name="FDC_358_0">"#"</definedName>
    <definedName name="FDC_358_1">"#"</definedName>
    <definedName name="FDC_358_10">"#"</definedName>
    <definedName name="FDC_358_11">"#"</definedName>
    <definedName name="FDC_358_12">"#"</definedName>
    <definedName name="FDC_358_13">"#"</definedName>
    <definedName name="FDC_358_14">"#"</definedName>
    <definedName name="FDC_358_2">"#"</definedName>
    <definedName name="FDC_358_3">"#"</definedName>
    <definedName name="FDC_358_4">"#"</definedName>
    <definedName name="FDC_358_5">"#"</definedName>
    <definedName name="FDC_358_6">"#"</definedName>
    <definedName name="FDC_358_7">"#"</definedName>
    <definedName name="FDC_358_8">"#"</definedName>
    <definedName name="FDC_358_9">"#"</definedName>
    <definedName name="FDC_359_0">"#"</definedName>
    <definedName name="FDC_359_1">"#"</definedName>
    <definedName name="FDC_359_10">"#"</definedName>
    <definedName name="FDC_359_11">"#"</definedName>
    <definedName name="FDC_359_12">"#"</definedName>
    <definedName name="FDC_359_13">"#"</definedName>
    <definedName name="FDC_359_14">"#"</definedName>
    <definedName name="FDC_359_2">"#"</definedName>
    <definedName name="FDC_359_3">"#"</definedName>
    <definedName name="FDC_359_4">"#"</definedName>
    <definedName name="FDC_359_5">"#"</definedName>
    <definedName name="FDC_359_6">"#"</definedName>
    <definedName name="FDC_359_7">"#"</definedName>
    <definedName name="FDC_359_8">"#"</definedName>
    <definedName name="FDC_359_9">"#"</definedName>
    <definedName name="FDC_36_0">"#"</definedName>
    <definedName name="FDC_360_0">"#"</definedName>
    <definedName name="FDC_360_1">"#"</definedName>
    <definedName name="FDC_360_10">"#"</definedName>
    <definedName name="FDC_360_11">"#"</definedName>
    <definedName name="FDC_360_12">"#"</definedName>
    <definedName name="FDC_360_13">"#"</definedName>
    <definedName name="FDC_360_14">"#"</definedName>
    <definedName name="FDC_360_2">"#"</definedName>
    <definedName name="FDC_360_3">"#"</definedName>
    <definedName name="FDC_360_4">"#"</definedName>
    <definedName name="FDC_360_5">"#"</definedName>
    <definedName name="FDC_360_6">"#"</definedName>
    <definedName name="FDC_360_7">"#"</definedName>
    <definedName name="FDC_360_8">"#"</definedName>
    <definedName name="FDC_360_9">"#"</definedName>
    <definedName name="FDC_361_0">"#"</definedName>
    <definedName name="FDC_361_1">"#"</definedName>
    <definedName name="FDC_361_10">"#"</definedName>
    <definedName name="FDC_361_11">"#"</definedName>
    <definedName name="FDC_361_12">"#"</definedName>
    <definedName name="FDC_361_13">"#"</definedName>
    <definedName name="FDC_361_14">"#"</definedName>
    <definedName name="FDC_361_2">"#"</definedName>
    <definedName name="FDC_361_3">"#"</definedName>
    <definedName name="FDC_361_4">"#"</definedName>
    <definedName name="FDC_361_5">"#"</definedName>
    <definedName name="FDC_361_6">"#"</definedName>
    <definedName name="FDC_361_7">"#"</definedName>
    <definedName name="FDC_361_8">"#"</definedName>
    <definedName name="FDC_361_9">"#"</definedName>
    <definedName name="FDC_362_0">"#"</definedName>
    <definedName name="FDC_362_1">"#"</definedName>
    <definedName name="FDC_362_10">"#"</definedName>
    <definedName name="FDC_362_11">"#"</definedName>
    <definedName name="FDC_362_12">"#"</definedName>
    <definedName name="FDC_362_13">"#"</definedName>
    <definedName name="FDC_362_14">"#"</definedName>
    <definedName name="FDC_362_2">"#"</definedName>
    <definedName name="FDC_362_3">"#"</definedName>
    <definedName name="FDC_362_4">"#"</definedName>
    <definedName name="FDC_362_5">"#"</definedName>
    <definedName name="FDC_362_6">"#"</definedName>
    <definedName name="FDC_362_7">"#"</definedName>
    <definedName name="FDC_362_8">"#"</definedName>
    <definedName name="FDC_362_9">"#"</definedName>
    <definedName name="FDC_363_0">"#"</definedName>
    <definedName name="FDC_363_1">"#"</definedName>
    <definedName name="FDC_363_10">"#"</definedName>
    <definedName name="FDC_363_11">"#"</definedName>
    <definedName name="FDC_363_12">"#"</definedName>
    <definedName name="FDC_363_13">"#"</definedName>
    <definedName name="FDC_363_14">"#"</definedName>
    <definedName name="FDC_363_2">"#"</definedName>
    <definedName name="FDC_363_3">"#"</definedName>
    <definedName name="FDC_363_4">"#"</definedName>
    <definedName name="FDC_363_5">"#"</definedName>
    <definedName name="FDC_363_6">"#"</definedName>
    <definedName name="FDC_363_7">"#"</definedName>
    <definedName name="FDC_363_8">"#"</definedName>
    <definedName name="FDC_363_9">"#"</definedName>
    <definedName name="FDC_364_0">"#"</definedName>
    <definedName name="FDC_364_1">"#"</definedName>
    <definedName name="FDC_364_10">"#"</definedName>
    <definedName name="FDC_364_11">"#"</definedName>
    <definedName name="FDC_364_12">"#"</definedName>
    <definedName name="FDC_364_13">"#"</definedName>
    <definedName name="FDC_364_14">"#"</definedName>
    <definedName name="FDC_364_2">"#"</definedName>
    <definedName name="FDC_364_3">"#"</definedName>
    <definedName name="FDC_364_4">"#"</definedName>
    <definedName name="FDC_364_5">"#"</definedName>
    <definedName name="FDC_364_6">"#"</definedName>
    <definedName name="FDC_364_7">"#"</definedName>
    <definedName name="FDC_364_8">"#"</definedName>
    <definedName name="FDC_364_9">"#"</definedName>
    <definedName name="FDC_365_0">"#"</definedName>
    <definedName name="FDC_365_1">"#"</definedName>
    <definedName name="FDC_365_10">"#"</definedName>
    <definedName name="FDC_365_11">"#"</definedName>
    <definedName name="FDC_365_12">"#"</definedName>
    <definedName name="FDC_365_13">"#"</definedName>
    <definedName name="FDC_365_14">"#"</definedName>
    <definedName name="FDC_365_2">"#"</definedName>
    <definedName name="FDC_365_3">"#"</definedName>
    <definedName name="FDC_365_4">"#"</definedName>
    <definedName name="FDC_365_5">"#"</definedName>
    <definedName name="FDC_365_6">"#"</definedName>
    <definedName name="FDC_365_7">"#"</definedName>
    <definedName name="FDC_365_8">"#"</definedName>
    <definedName name="FDC_365_9">"#"</definedName>
    <definedName name="FDC_366_0">"#"</definedName>
    <definedName name="FDC_366_1">"#"</definedName>
    <definedName name="FDC_366_10">"#"</definedName>
    <definedName name="FDC_366_11">"#"</definedName>
    <definedName name="FDC_366_12">"#"</definedName>
    <definedName name="FDC_366_13">"#"</definedName>
    <definedName name="FDC_366_14">"#"</definedName>
    <definedName name="FDC_366_2">"#"</definedName>
    <definedName name="FDC_366_3">"#"</definedName>
    <definedName name="FDC_366_4">"#"</definedName>
    <definedName name="FDC_366_5">"#"</definedName>
    <definedName name="FDC_366_6">"#"</definedName>
    <definedName name="FDC_366_7">"#"</definedName>
    <definedName name="FDC_366_8">"#"</definedName>
    <definedName name="FDC_366_9">"#"</definedName>
    <definedName name="FDC_367_0">"#"</definedName>
    <definedName name="FDC_367_1">"#"</definedName>
    <definedName name="FDC_367_10">"#"</definedName>
    <definedName name="FDC_367_11">"#"</definedName>
    <definedName name="FDC_367_12">"#"</definedName>
    <definedName name="FDC_367_13">"#"</definedName>
    <definedName name="FDC_367_14">"#"</definedName>
    <definedName name="FDC_367_2">"#"</definedName>
    <definedName name="FDC_367_3">"#"</definedName>
    <definedName name="FDC_367_4">"#"</definedName>
    <definedName name="FDC_367_5">"#"</definedName>
    <definedName name="FDC_367_6">"#"</definedName>
    <definedName name="FDC_367_7">"#"</definedName>
    <definedName name="FDC_367_8">"#"</definedName>
    <definedName name="FDC_367_9">"#"</definedName>
    <definedName name="FDC_368_0">"#"</definedName>
    <definedName name="FDC_368_1">"#"</definedName>
    <definedName name="FDC_368_10">"#"</definedName>
    <definedName name="FDC_368_11">"#"</definedName>
    <definedName name="FDC_368_12">"#"</definedName>
    <definedName name="FDC_368_13">"#"</definedName>
    <definedName name="FDC_368_14">"#"</definedName>
    <definedName name="FDC_368_2">"#"</definedName>
    <definedName name="FDC_368_3">"#"</definedName>
    <definedName name="FDC_368_4">"#"</definedName>
    <definedName name="FDC_368_5">"#"</definedName>
    <definedName name="FDC_368_6">"#"</definedName>
    <definedName name="FDC_368_7">"#"</definedName>
    <definedName name="FDC_368_8">"#"</definedName>
    <definedName name="FDC_368_9">"#"</definedName>
    <definedName name="FDC_369_0">"#"</definedName>
    <definedName name="FDC_369_1">"#"</definedName>
    <definedName name="FDC_369_10">"#"</definedName>
    <definedName name="FDC_369_11">"#"</definedName>
    <definedName name="FDC_369_12">"#"</definedName>
    <definedName name="FDC_369_13">"#"</definedName>
    <definedName name="FDC_369_14">"#"</definedName>
    <definedName name="FDC_369_2">"#"</definedName>
    <definedName name="FDC_369_3">"#"</definedName>
    <definedName name="FDC_369_4">"#"</definedName>
    <definedName name="FDC_369_5">"#"</definedName>
    <definedName name="FDC_369_6">"#"</definedName>
    <definedName name="FDC_369_7">"#"</definedName>
    <definedName name="FDC_369_8">"#"</definedName>
    <definedName name="FDC_369_9">"#"</definedName>
    <definedName name="FDC_37_0">"#"</definedName>
    <definedName name="FDC_370_0">"#"</definedName>
    <definedName name="FDC_370_1">"#"</definedName>
    <definedName name="FDC_370_10">"#"</definedName>
    <definedName name="FDC_370_11">"#"</definedName>
    <definedName name="FDC_370_12">"#"</definedName>
    <definedName name="FDC_370_13">"#"</definedName>
    <definedName name="FDC_370_14">"#"</definedName>
    <definedName name="FDC_370_2">"#"</definedName>
    <definedName name="FDC_370_3">"#"</definedName>
    <definedName name="FDC_370_4">"#"</definedName>
    <definedName name="FDC_370_5">"#"</definedName>
    <definedName name="FDC_370_6">"#"</definedName>
    <definedName name="FDC_370_7">"#"</definedName>
    <definedName name="FDC_370_8">"#"</definedName>
    <definedName name="FDC_370_9">"#"</definedName>
    <definedName name="FDC_371_0">"#"</definedName>
    <definedName name="FDC_371_1">"#"</definedName>
    <definedName name="FDC_371_10">"#"</definedName>
    <definedName name="FDC_371_11">"#"</definedName>
    <definedName name="FDC_371_12">"#"</definedName>
    <definedName name="FDC_371_13">"#"</definedName>
    <definedName name="FDC_371_14">"#"</definedName>
    <definedName name="FDC_371_2">"#"</definedName>
    <definedName name="FDC_371_3">"#"</definedName>
    <definedName name="FDC_371_4">"#"</definedName>
    <definedName name="FDC_371_5">"#"</definedName>
    <definedName name="FDC_371_6">"#"</definedName>
    <definedName name="FDC_371_7">"#"</definedName>
    <definedName name="FDC_371_8">"#"</definedName>
    <definedName name="FDC_371_9">"#"</definedName>
    <definedName name="FDC_372_0">"#"</definedName>
    <definedName name="FDC_372_1">"#"</definedName>
    <definedName name="FDC_372_10">"#"</definedName>
    <definedName name="FDC_372_11">"#"</definedName>
    <definedName name="FDC_372_12">"#"</definedName>
    <definedName name="FDC_372_13">"#"</definedName>
    <definedName name="FDC_372_14">"#"</definedName>
    <definedName name="FDC_372_2">"#"</definedName>
    <definedName name="FDC_372_3">"#"</definedName>
    <definedName name="FDC_372_4">"#"</definedName>
    <definedName name="FDC_372_5">"#"</definedName>
    <definedName name="FDC_372_6">"#"</definedName>
    <definedName name="FDC_372_7">"#"</definedName>
    <definedName name="FDC_372_8">"#"</definedName>
    <definedName name="FDC_372_9">"#"</definedName>
    <definedName name="FDC_373_0">"#"</definedName>
    <definedName name="FDC_373_1">"#"</definedName>
    <definedName name="FDC_373_10">"#"</definedName>
    <definedName name="FDC_373_11">"#"</definedName>
    <definedName name="FDC_373_12">"#"</definedName>
    <definedName name="FDC_373_13">"#"</definedName>
    <definedName name="FDC_373_14">"#"</definedName>
    <definedName name="FDC_373_2">"#"</definedName>
    <definedName name="FDC_373_3">"#"</definedName>
    <definedName name="FDC_373_4">"#"</definedName>
    <definedName name="FDC_373_5">"#"</definedName>
    <definedName name="FDC_373_6">"#"</definedName>
    <definedName name="FDC_373_7">"#"</definedName>
    <definedName name="FDC_373_8">"#"</definedName>
    <definedName name="FDC_373_9">"#"</definedName>
    <definedName name="FDC_374_0">"#"</definedName>
    <definedName name="FDC_374_1">"#"</definedName>
    <definedName name="FDC_374_10">"#"</definedName>
    <definedName name="FDC_374_11">"#"</definedName>
    <definedName name="FDC_374_12">"#"</definedName>
    <definedName name="FDC_374_13">"#"</definedName>
    <definedName name="FDC_374_14">"#"</definedName>
    <definedName name="FDC_374_2">"#"</definedName>
    <definedName name="FDC_374_3">"#"</definedName>
    <definedName name="FDC_374_4">"#"</definedName>
    <definedName name="FDC_374_5">"#"</definedName>
    <definedName name="FDC_374_6">"#"</definedName>
    <definedName name="FDC_374_7">"#"</definedName>
    <definedName name="FDC_374_8">"#"</definedName>
    <definedName name="FDC_374_9">"#"</definedName>
    <definedName name="FDC_375_0">"#"</definedName>
    <definedName name="FDC_375_1">"#"</definedName>
    <definedName name="FDC_375_10">"#"</definedName>
    <definedName name="FDC_375_11">"#"</definedName>
    <definedName name="FDC_375_12">"#"</definedName>
    <definedName name="FDC_375_13">"#"</definedName>
    <definedName name="FDC_375_14">"#"</definedName>
    <definedName name="FDC_375_2">"#"</definedName>
    <definedName name="FDC_375_3">"#"</definedName>
    <definedName name="FDC_375_4">"#"</definedName>
    <definedName name="FDC_375_5">"#"</definedName>
    <definedName name="FDC_375_6">"#"</definedName>
    <definedName name="FDC_375_7">"#"</definedName>
    <definedName name="FDC_375_8">"#"</definedName>
    <definedName name="FDC_375_9">"#"</definedName>
    <definedName name="FDC_376_0">"#"</definedName>
    <definedName name="FDC_376_1">"#"</definedName>
    <definedName name="FDC_376_2">"#"</definedName>
    <definedName name="FDC_376_3">"#"</definedName>
    <definedName name="FDC_376_4">"#"</definedName>
    <definedName name="FDC_376_5">"#"</definedName>
    <definedName name="FDC_376_6">"#"</definedName>
    <definedName name="FDC_377_0">"#"</definedName>
    <definedName name="FDC_377_1">"#"</definedName>
    <definedName name="FDC_377_2">"#"</definedName>
    <definedName name="FDC_377_3">"#"</definedName>
    <definedName name="FDC_377_4">"#"</definedName>
    <definedName name="FDC_377_5">"#"</definedName>
    <definedName name="FDC_377_6">"#"</definedName>
    <definedName name="FDC_38_0">"#"</definedName>
    <definedName name="FDC_39_0">"#"</definedName>
    <definedName name="FDC_4_0">"#"</definedName>
    <definedName name="FDC_40_0">"#"</definedName>
    <definedName name="FDC_41_0">"#"</definedName>
    <definedName name="FDC_42_0">"#"</definedName>
    <definedName name="FDC_43_0">"#"</definedName>
    <definedName name="FDC_43_1">"#"</definedName>
    <definedName name="FDC_43_10">"#"</definedName>
    <definedName name="FDC_43_11">"#"</definedName>
    <definedName name="FDC_43_12">"#"</definedName>
    <definedName name="FDC_43_13">"#"</definedName>
    <definedName name="FDC_43_14">"#"</definedName>
    <definedName name="FDC_43_2">"#"</definedName>
    <definedName name="FDC_43_3">"#"</definedName>
    <definedName name="FDC_43_4">"#"</definedName>
    <definedName name="FDC_43_5">"#"</definedName>
    <definedName name="FDC_43_6">"#"</definedName>
    <definedName name="FDC_43_7">"#"</definedName>
    <definedName name="FDC_43_8">"#"</definedName>
    <definedName name="FDC_43_9">"#"</definedName>
    <definedName name="FDC_44_0">"#"</definedName>
    <definedName name="FDC_44_1">"#"</definedName>
    <definedName name="FDC_44_10">"#"</definedName>
    <definedName name="FDC_44_11">"#"</definedName>
    <definedName name="FDC_44_12">"#"</definedName>
    <definedName name="FDC_44_13">"#"</definedName>
    <definedName name="FDC_44_14">"#"</definedName>
    <definedName name="FDC_44_2">"#"</definedName>
    <definedName name="FDC_44_3">"#"</definedName>
    <definedName name="FDC_44_4">"#"</definedName>
    <definedName name="FDC_44_5">"#"</definedName>
    <definedName name="FDC_44_6">"#"</definedName>
    <definedName name="FDC_44_7">"#"</definedName>
    <definedName name="FDC_44_8">"#"</definedName>
    <definedName name="FDC_44_9">"#"</definedName>
    <definedName name="FDC_45_0">"#"</definedName>
    <definedName name="FDC_45_1">"#"</definedName>
    <definedName name="FDC_45_10">"#"</definedName>
    <definedName name="FDC_45_11">"#"</definedName>
    <definedName name="FDC_45_12">"#"</definedName>
    <definedName name="FDC_45_13">"#"</definedName>
    <definedName name="FDC_45_14">"#"</definedName>
    <definedName name="FDC_45_2">"#"</definedName>
    <definedName name="FDC_45_3">"#"</definedName>
    <definedName name="FDC_45_4">"#"</definedName>
    <definedName name="FDC_45_5">"#"</definedName>
    <definedName name="FDC_45_6">"#"</definedName>
    <definedName name="FDC_45_7">"#"</definedName>
    <definedName name="FDC_45_8">"#"</definedName>
    <definedName name="FDC_45_9">"#"</definedName>
    <definedName name="FDC_46_0">"#"</definedName>
    <definedName name="FDC_46_1">"#"</definedName>
    <definedName name="FDC_46_10">"#"</definedName>
    <definedName name="FDC_46_11">"#"</definedName>
    <definedName name="FDC_46_12">"#"</definedName>
    <definedName name="FDC_46_13">"#"</definedName>
    <definedName name="FDC_46_14">"#"</definedName>
    <definedName name="FDC_46_2">"#"</definedName>
    <definedName name="FDC_46_3">"#"</definedName>
    <definedName name="FDC_46_4">"#"</definedName>
    <definedName name="FDC_46_5">"#"</definedName>
    <definedName name="FDC_46_6">"#"</definedName>
    <definedName name="FDC_46_7">"#"</definedName>
    <definedName name="FDC_46_8">"#"</definedName>
    <definedName name="FDC_46_9">"#"</definedName>
    <definedName name="FDC_47_0">"#"</definedName>
    <definedName name="FDC_47_1">"#"</definedName>
    <definedName name="FDC_47_10">"#"</definedName>
    <definedName name="FDC_47_11">"#"</definedName>
    <definedName name="FDC_47_12">"#"</definedName>
    <definedName name="FDC_47_13">"#"</definedName>
    <definedName name="FDC_47_14">"#"</definedName>
    <definedName name="FDC_47_2">"#"</definedName>
    <definedName name="FDC_47_3">"#"</definedName>
    <definedName name="FDC_47_4">"#"</definedName>
    <definedName name="FDC_47_5">"#"</definedName>
    <definedName name="FDC_47_6">"#"</definedName>
    <definedName name="FDC_47_7">"#"</definedName>
    <definedName name="FDC_47_8">"#"</definedName>
    <definedName name="FDC_47_9">"#"</definedName>
    <definedName name="FDC_48_0">"#"</definedName>
    <definedName name="FDC_48_1">"#"</definedName>
    <definedName name="FDC_48_10">"#"</definedName>
    <definedName name="FDC_48_11">"#"</definedName>
    <definedName name="FDC_48_12">"#"</definedName>
    <definedName name="FDC_48_13">"#"</definedName>
    <definedName name="FDC_48_14">"#"</definedName>
    <definedName name="FDC_48_2">"#"</definedName>
    <definedName name="FDC_48_3">"#"</definedName>
    <definedName name="FDC_48_4">"#"</definedName>
    <definedName name="FDC_48_5">"#"</definedName>
    <definedName name="FDC_48_6">"#"</definedName>
    <definedName name="FDC_48_7">"#"</definedName>
    <definedName name="FDC_48_8">"#"</definedName>
    <definedName name="FDC_48_9">"#"</definedName>
    <definedName name="FDC_49_0">"#"</definedName>
    <definedName name="FDC_49_1">"#"</definedName>
    <definedName name="FDC_49_10">"#"</definedName>
    <definedName name="FDC_49_11">"#"</definedName>
    <definedName name="FDC_49_12">"#"</definedName>
    <definedName name="FDC_49_13">"#"</definedName>
    <definedName name="FDC_49_14">"#"</definedName>
    <definedName name="FDC_49_2">"#"</definedName>
    <definedName name="FDC_49_3">"#"</definedName>
    <definedName name="FDC_49_4">"#"</definedName>
    <definedName name="FDC_49_5">"#"</definedName>
    <definedName name="FDC_49_6">"#"</definedName>
    <definedName name="FDC_49_7">"#"</definedName>
    <definedName name="FDC_49_8">"#"</definedName>
    <definedName name="FDC_49_9">"#"</definedName>
    <definedName name="FDC_5_0">"#"</definedName>
    <definedName name="FDC_50_0">"#"</definedName>
    <definedName name="FDC_50_1">"#"</definedName>
    <definedName name="FDC_50_10">"#"</definedName>
    <definedName name="FDC_50_11">"#"</definedName>
    <definedName name="FDC_50_12">"#"</definedName>
    <definedName name="FDC_50_13">"#"</definedName>
    <definedName name="FDC_50_14">"#"</definedName>
    <definedName name="FDC_50_2">"#"</definedName>
    <definedName name="FDC_50_3">"#"</definedName>
    <definedName name="FDC_50_4">"#"</definedName>
    <definedName name="FDC_50_5">"#"</definedName>
    <definedName name="FDC_50_6">"#"</definedName>
    <definedName name="FDC_50_7">"#"</definedName>
    <definedName name="FDC_50_8">"#"</definedName>
    <definedName name="FDC_50_9">"#"</definedName>
    <definedName name="FDC_51_0">"#"</definedName>
    <definedName name="FDC_51_1">"#"</definedName>
    <definedName name="FDC_51_10">"#"</definedName>
    <definedName name="FDC_51_11">"#"</definedName>
    <definedName name="FDC_51_12">"#"</definedName>
    <definedName name="FDC_51_13">"#"</definedName>
    <definedName name="FDC_51_14">"#"</definedName>
    <definedName name="FDC_51_2">"#"</definedName>
    <definedName name="FDC_51_3">"#"</definedName>
    <definedName name="FDC_51_4">"#"</definedName>
    <definedName name="FDC_51_5">"#"</definedName>
    <definedName name="FDC_51_6">"#"</definedName>
    <definedName name="FDC_51_7">"#"</definedName>
    <definedName name="FDC_51_8">"#"</definedName>
    <definedName name="FDC_51_9">"#"</definedName>
    <definedName name="FDC_52_0">"#"</definedName>
    <definedName name="FDC_52_1">"#"</definedName>
    <definedName name="FDC_52_10">"#"</definedName>
    <definedName name="FDC_52_11">"#"</definedName>
    <definedName name="FDC_52_12">"#"</definedName>
    <definedName name="FDC_52_13">"#"</definedName>
    <definedName name="FDC_52_14">"#"</definedName>
    <definedName name="FDC_52_2">"#"</definedName>
    <definedName name="FDC_52_3">"#"</definedName>
    <definedName name="FDC_52_4">"#"</definedName>
    <definedName name="FDC_52_5">"#"</definedName>
    <definedName name="FDC_52_6">"#"</definedName>
    <definedName name="FDC_52_7">"#"</definedName>
    <definedName name="FDC_52_8">"#"</definedName>
    <definedName name="FDC_52_9">"#"</definedName>
    <definedName name="FDC_53_0">"#"</definedName>
    <definedName name="FDC_53_1">"#"</definedName>
    <definedName name="FDC_53_10">"#"</definedName>
    <definedName name="FDC_53_11">"#"</definedName>
    <definedName name="FDC_53_12">"#"</definedName>
    <definedName name="FDC_53_13">"#"</definedName>
    <definedName name="FDC_53_14">"#"</definedName>
    <definedName name="FDC_53_2">"#"</definedName>
    <definedName name="FDC_53_3">"#"</definedName>
    <definedName name="FDC_53_4">"#"</definedName>
    <definedName name="FDC_53_5">"#"</definedName>
    <definedName name="FDC_53_6">"#"</definedName>
    <definedName name="FDC_53_7">"#"</definedName>
    <definedName name="FDC_53_8">"#"</definedName>
    <definedName name="FDC_53_9">"#"</definedName>
    <definedName name="FDC_54_0">"#"</definedName>
    <definedName name="FDC_54_1">"#"</definedName>
    <definedName name="FDC_54_10">"#"</definedName>
    <definedName name="FDC_54_11">"#"</definedName>
    <definedName name="FDC_54_12">"#"</definedName>
    <definedName name="FDC_54_13">"#"</definedName>
    <definedName name="FDC_54_14">"#"</definedName>
    <definedName name="FDC_54_2">"#"</definedName>
    <definedName name="FDC_54_3">"#"</definedName>
    <definedName name="FDC_54_4">"#"</definedName>
    <definedName name="FDC_54_5">"#"</definedName>
    <definedName name="FDC_54_6">"#"</definedName>
    <definedName name="FDC_54_7">"#"</definedName>
    <definedName name="FDC_54_8">"#"</definedName>
    <definedName name="FDC_54_9">"#"</definedName>
    <definedName name="FDC_55_0">"#"</definedName>
    <definedName name="FDC_55_1">"#"</definedName>
    <definedName name="FDC_55_10">"#"</definedName>
    <definedName name="FDC_55_11">"#"</definedName>
    <definedName name="FDC_55_12">"#"</definedName>
    <definedName name="FDC_55_13">"#"</definedName>
    <definedName name="FDC_55_14">"#"</definedName>
    <definedName name="FDC_55_2">"#"</definedName>
    <definedName name="FDC_55_3">"#"</definedName>
    <definedName name="FDC_55_4">"#"</definedName>
    <definedName name="FDC_55_5">"#"</definedName>
    <definedName name="FDC_55_6">"#"</definedName>
    <definedName name="FDC_55_7">"#"</definedName>
    <definedName name="FDC_55_8">"#"</definedName>
    <definedName name="FDC_55_9">"#"</definedName>
    <definedName name="FDC_56_0">"#"</definedName>
    <definedName name="FDC_56_1">"#"</definedName>
    <definedName name="FDC_56_10">"#"</definedName>
    <definedName name="FDC_56_11">"#"</definedName>
    <definedName name="FDC_56_12">"#"</definedName>
    <definedName name="FDC_56_13">"#"</definedName>
    <definedName name="FDC_56_14">"#"</definedName>
    <definedName name="FDC_56_2">"#"</definedName>
    <definedName name="FDC_56_3">"#"</definedName>
    <definedName name="FDC_56_4">"#"</definedName>
    <definedName name="FDC_56_5">"#"</definedName>
    <definedName name="FDC_56_6">"#"</definedName>
    <definedName name="FDC_56_7">"#"</definedName>
    <definedName name="FDC_56_8">"#"</definedName>
    <definedName name="FDC_56_9">"#"</definedName>
    <definedName name="FDC_57_0">"#"</definedName>
    <definedName name="FDC_57_1">"#"</definedName>
    <definedName name="FDC_57_10">"#"</definedName>
    <definedName name="FDC_57_11">"#"</definedName>
    <definedName name="FDC_57_12">"#"</definedName>
    <definedName name="FDC_57_13">"#"</definedName>
    <definedName name="FDC_57_14">"#"</definedName>
    <definedName name="FDC_57_2">"#"</definedName>
    <definedName name="FDC_57_3">"#"</definedName>
    <definedName name="FDC_57_4">"#"</definedName>
    <definedName name="FDC_57_5">"#"</definedName>
    <definedName name="FDC_57_6">"#"</definedName>
    <definedName name="FDC_57_7">"#"</definedName>
    <definedName name="FDC_57_8">"#"</definedName>
    <definedName name="FDC_57_9">"#"</definedName>
    <definedName name="FDC_58_0">"#"</definedName>
    <definedName name="FDC_58_1">"#"</definedName>
    <definedName name="FDC_58_10">"#"</definedName>
    <definedName name="FDC_58_11">"#"</definedName>
    <definedName name="FDC_58_12">"#"</definedName>
    <definedName name="FDC_58_13">"#"</definedName>
    <definedName name="FDC_58_14">"#"</definedName>
    <definedName name="FDC_58_2">"#"</definedName>
    <definedName name="FDC_58_3">"#"</definedName>
    <definedName name="FDC_58_4">"#"</definedName>
    <definedName name="FDC_58_5">"#"</definedName>
    <definedName name="FDC_58_6">"#"</definedName>
    <definedName name="FDC_58_7">"#"</definedName>
    <definedName name="FDC_58_8">"#"</definedName>
    <definedName name="FDC_58_9">"#"</definedName>
    <definedName name="FDC_59_0">"#"</definedName>
    <definedName name="FDC_59_1">"#"</definedName>
    <definedName name="FDC_59_10">"#"</definedName>
    <definedName name="FDC_59_11">"#"</definedName>
    <definedName name="FDC_59_12">"#"</definedName>
    <definedName name="FDC_59_13">"#"</definedName>
    <definedName name="FDC_59_14">"#"</definedName>
    <definedName name="FDC_59_2">"#"</definedName>
    <definedName name="FDC_59_3">"#"</definedName>
    <definedName name="FDC_59_4">"#"</definedName>
    <definedName name="FDC_59_5">"#"</definedName>
    <definedName name="FDC_59_6">"#"</definedName>
    <definedName name="FDC_59_7">"#"</definedName>
    <definedName name="FDC_59_8">"#"</definedName>
    <definedName name="FDC_59_9">"#"</definedName>
    <definedName name="FDC_6_0">"#"</definedName>
    <definedName name="FDC_60_0">"#"</definedName>
    <definedName name="FDC_60_1">"#"</definedName>
    <definedName name="FDC_60_10">"#"</definedName>
    <definedName name="FDC_60_11">"#"</definedName>
    <definedName name="FDC_60_12">"#"</definedName>
    <definedName name="FDC_60_13">"#"</definedName>
    <definedName name="FDC_60_14">"#"</definedName>
    <definedName name="FDC_60_2">"#"</definedName>
    <definedName name="FDC_60_3">"#"</definedName>
    <definedName name="FDC_60_4">"#"</definedName>
    <definedName name="FDC_60_5">"#"</definedName>
    <definedName name="FDC_60_6">"#"</definedName>
    <definedName name="FDC_60_7">"#"</definedName>
    <definedName name="FDC_60_8">"#"</definedName>
    <definedName name="FDC_60_9">"#"</definedName>
    <definedName name="FDC_61_0">"#"</definedName>
    <definedName name="FDC_61_1">"#"</definedName>
    <definedName name="FDC_61_10">"#"</definedName>
    <definedName name="FDC_61_11">"#"</definedName>
    <definedName name="FDC_61_12">"#"</definedName>
    <definedName name="FDC_61_13">"#"</definedName>
    <definedName name="FDC_61_14">"#"</definedName>
    <definedName name="FDC_61_2">"#"</definedName>
    <definedName name="FDC_61_3">"#"</definedName>
    <definedName name="FDC_61_4">"#"</definedName>
    <definedName name="FDC_61_5">"#"</definedName>
    <definedName name="FDC_61_6">"#"</definedName>
    <definedName name="FDC_61_7">"#"</definedName>
    <definedName name="FDC_61_8">"#"</definedName>
    <definedName name="FDC_61_9">"#"</definedName>
    <definedName name="FDC_62_0">"#"</definedName>
    <definedName name="FDC_62_1">"#"</definedName>
    <definedName name="FDC_62_10">"#"</definedName>
    <definedName name="FDC_62_11">"#"</definedName>
    <definedName name="FDC_62_12">"#"</definedName>
    <definedName name="FDC_62_13">"#"</definedName>
    <definedName name="FDC_62_14">"#"</definedName>
    <definedName name="FDC_62_2">"#"</definedName>
    <definedName name="FDC_62_3">"#"</definedName>
    <definedName name="FDC_62_4">"#"</definedName>
    <definedName name="FDC_62_5">"#"</definedName>
    <definedName name="FDC_62_6">"#"</definedName>
    <definedName name="FDC_62_7">"#"</definedName>
    <definedName name="FDC_62_8">"#"</definedName>
    <definedName name="FDC_62_9">"#"</definedName>
    <definedName name="FDC_63_0">"#"</definedName>
    <definedName name="FDC_63_1">"#"</definedName>
    <definedName name="FDC_63_10">"#"</definedName>
    <definedName name="FDC_63_11">"#"</definedName>
    <definedName name="FDC_63_12">"#"</definedName>
    <definedName name="FDC_63_13">"#"</definedName>
    <definedName name="FDC_63_14">"#"</definedName>
    <definedName name="FDC_63_2">"#"</definedName>
    <definedName name="FDC_63_3">"#"</definedName>
    <definedName name="FDC_63_4">"#"</definedName>
    <definedName name="FDC_63_5">"#"</definedName>
    <definedName name="FDC_63_6">"#"</definedName>
    <definedName name="FDC_63_7">"#"</definedName>
    <definedName name="FDC_63_8">"#"</definedName>
    <definedName name="FDC_63_9">"#"</definedName>
    <definedName name="FDC_64_0">"#"</definedName>
    <definedName name="FDC_64_1">"#"</definedName>
    <definedName name="FDC_64_10">"#"</definedName>
    <definedName name="FDC_64_11">"#"</definedName>
    <definedName name="FDC_64_12">"#"</definedName>
    <definedName name="FDC_64_13">"#"</definedName>
    <definedName name="FDC_64_14">"#"</definedName>
    <definedName name="FDC_64_2">"#"</definedName>
    <definedName name="FDC_64_3">"#"</definedName>
    <definedName name="FDC_64_4">"#"</definedName>
    <definedName name="FDC_64_5">"#"</definedName>
    <definedName name="FDC_64_6">"#"</definedName>
    <definedName name="FDC_64_7">"#"</definedName>
    <definedName name="FDC_64_8">"#"</definedName>
    <definedName name="FDC_64_9">"#"</definedName>
    <definedName name="FDC_65_0">"#"</definedName>
    <definedName name="FDC_65_1">"#"</definedName>
    <definedName name="FDC_65_10">"#"</definedName>
    <definedName name="FDC_65_11">"#"</definedName>
    <definedName name="FDC_65_12">"#"</definedName>
    <definedName name="FDC_65_13">"#"</definedName>
    <definedName name="FDC_65_14">"#"</definedName>
    <definedName name="FDC_65_2">"#"</definedName>
    <definedName name="FDC_65_3">"#"</definedName>
    <definedName name="FDC_65_4">"#"</definedName>
    <definedName name="FDC_65_5">"#"</definedName>
    <definedName name="FDC_65_6">"#"</definedName>
    <definedName name="FDC_65_7">"#"</definedName>
    <definedName name="FDC_65_8">"#"</definedName>
    <definedName name="FDC_65_9">"#"</definedName>
    <definedName name="FDC_66_0">"#"</definedName>
    <definedName name="FDC_66_1">"#"</definedName>
    <definedName name="FDC_66_10">"#"</definedName>
    <definedName name="FDC_66_11">"#"</definedName>
    <definedName name="FDC_66_12">"#"</definedName>
    <definedName name="FDC_66_13">"#"</definedName>
    <definedName name="FDC_66_14">"#"</definedName>
    <definedName name="FDC_66_2">"#"</definedName>
    <definedName name="FDC_66_3">"#"</definedName>
    <definedName name="FDC_66_4">"#"</definedName>
    <definedName name="FDC_66_5">"#"</definedName>
    <definedName name="FDC_66_6">"#"</definedName>
    <definedName name="FDC_66_7">"#"</definedName>
    <definedName name="FDC_66_8">"#"</definedName>
    <definedName name="FDC_66_9">"#"</definedName>
    <definedName name="FDC_67_0">"#"</definedName>
    <definedName name="FDC_67_1">"#"</definedName>
    <definedName name="FDC_67_10">"#"</definedName>
    <definedName name="FDC_67_11">"#"</definedName>
    <definedName name="FDC_67_12">"#"</definedName>
    <definedName name="FDC_67_13">"#"</definedName>
    <definedName name="FDC_67_14">"#"</definedName>
    <definedName name="FDC_67_2">"#"</definedName>
    <definedName name="FDC_67_3">"#"</definedName>
    <definedName name="FDC_67_4">"#"</definedName>
    <definedName name="FDC_67_5">"#"</definedName>
    <definedName name="FDC_67_6">"#"</definedName>
    <definedName name="FDC_67_7">"#"</definedName>
    <definedName name="FDC_67_8">"#"</definedName>
    <definedName name="FDC_67_9">"#"</definedName>
    <definedName name="FDC_68_0">"#"</definedName>
    <definedName name="FDC_68_1">"#"</definedName>
    <definedName name="FDC_68_10">"#"</definedName>
    <definedName name="FDC_68_11">"#"</definedName>
    <definedName name="FDC_68_12">"#"</definedName>
    <definedName name="FDC_68_13">"#"</definedName>
    <definedName name="FDC_68_14">"#"</definedName>
    <definedName name="FDC_68_2">"#"</definedName>
    <definedName name="FDC_68_3">"#"</definedName>
    <definedName name="FDC_68_4">"#"</definedName>
    <definedName name="FDC_68_5">"#"</definedName>
    <definedName name="FDC_68_6">"#"</definedName>
    <definedName name="FDC_68_7">"#"</definedName>
    <definedName name="FDC_68_8">"#"</definedName>
    <definedName name="FDC_68_9">"#"</definedName>
    <definedName name="FDC_69_0">"#"</definedName>
    <definedName name="FDC_69_1">"#"</definedName>
    <definedName name="FDC_69_10">"#"</definedName>
    <definedName name="FDC_69_11">"#"</definedName>
    <definedName name="FDC_69_12">"#"</definedName>
    <definedName name="FDC_69_13">"#"</definedName>
    <definedName name="FDC_69_14">"#"</definedName>
    <definedName name="FDC_69_2">"#"</definedName>
    <definedName name="FDC_69_3">"#"</definedName>
    <definedName name="FDC_69_4">"#"</definedName>
    <definedName name="FDC_69_5">"#"</definedName>
    <definedName name="FDC_69_6">"#"</definedName>
    <definedName name="FDC_69_7">"#"</definedName>
    <definedName name="FDC_69_8">"#"</definedName>
    <definedName name="FDC_69_9">"#"</definedName>
    <definedName name="FDC_7_0">"#"</definedName>
    <definedName name="FDC_70_0">"#"</definedName>
    <definedName name="FDC_70_1">"#"</definedName>
    <definedName name="FDC_70_10">"#"</definedName>
    <definedName name="FDC_70_11">"#"</definedName>
    <definedName name="FDC_70_12">"#"</definedName>
    <definedName name="FDC_70_13">"#"</definedName>
    <definedName name="FDC_70_14">"#"</definedName>
    <definedName name="FDC_70_2">"#"</definedName>
    <definedName name="FDC_70_3">"#"</definedName>
    <definedName name="FDC_70_4">"#"</definedName>
    <definedName name="FDC_70_5">"#"</definedName>
    <definedName name="FDC_70_6">"#"</definedName>
    <definedName name="FDC_70_7">"#"</definedName>
    <definedName name="FDC_70_8">"#"</definedName>
    <definedName name="FDC_70_9">"#"</definedName>
    <definedName name="FDC_71_0">"#"</definedName>
    <definedName name="FDC_71_1">"#"</definedName>
    <definedName name="FDC_71_10">"#"</definedName>
    <definedName name="FDC_71_11">"#"</definedName>
    <definedName name="FDC_71_12">"#"</definedName>
    <definedName name="FDC_71_13">"#"</definedName>
    <definedName name="FDC_71_14">"#"</definedName>
    <definedName name="FDC_71_2">"#"</definedName>
    <definedName name="FDC_71_3">"#"</definedName>
    <definedName name="FDC_71_4">"#"</definedName>
    <definedName name="FDC_71_5">"#"</definedName>
    <definedName name="FDC_71_6">"#"</definedName>
    <definedName name="FDC_71_7">"#"</definedName>
    <definedName name="FDC_71_8">"#"</definedName>
    <definedName name="FDC_71_9">"#"</definedName>
    <definedName name="FDC_72_0">"#"</definedName>
    <definedName name="FDC_72_1">"#"</definedName>
    <definedName name="FDC_72_10">"#"</definedName>
    <definedName name="FDC_72_11">"#"</definedName>
    <definedName name="FDC_72_12">"#"</definedName>
    <definedName name="FDC_72_13">"#"</definedName>
    <definedName name="FDC_72_14">"#"</definedName>
    <definedName name="FDC_72_2">"#"</definedName>
    <definedName name="FDC_72_3">"#"</definedName>
    <definedName name="FDC_72_4">"#"</definedName>
    <definedName name="FDC_72_5">"#"</definedName>
    <definedName name="FDC_72_6">"#"</definedName>
    <definedName name="FDC_72_7">"#"</definedName>
    <definedName name="FDC_72_8">"#"</definedName>
    <definedName name="FDC_72_9">"#"</definedName>
    <definedName name="FDC_73_0">"#"</definedName>
    <definedName name="FDC_73_1">"#"</definedName>
    <definedName name="FDC_73_10">"#"</definedName>
    <definedName name="FDC_73_11">"#"</definedName>
    <definedName name="FDC_73_12">"#"</definedName>
    <definedName name="FDC_73_13">"#"</definedName>
    <definedName name="FDC_73_14">"#"</definedName>
    <definedName name="FDC_73_2">"#"</definedName>
    <definedName name="FDC_73_3">"#"</definedName>
    <definedName name="FDC_73_4">"#"</definedName>
    <definedName name="FDC_73_5">"#"</definedName>
    <definedName name="FDC_73_6">"#"</definedName>
    <definedName name="FDC_73_7">"#"</definedName>
    <definedName name="FDC_73_8">"#"</definedName>
    <definedName name="FDC_73_9">"#"</definedName>
    <definedName name="FDC_74_0">"#"</definedName>
    <definedName name="FDC_74_1">"#"</definedName>
    <definedName name="FDC_74_10">"#"</definedName>
    <definedName name="FDC_74_11">"#"</definedName>
    <definedName name="FDC_74_12">"#"</definedName>
    <definedName name="FDC_74_13">"#"</definedName>
    <definedName name="FDC_74_14">"#"</definedName>
    <definedName name="FDC_74_2">"#"</definedName>
    <definedName name="FDC_74_3">"#"</definedName>
    <definedName name="FDC_74_4">"#"</definedName>
    <definedName name="FDC_74_5">"#"</definedName>
    <definedName name="FDC_74_6">"#"</definedName>
    <definedName name="FDC_74_7">"#"</definedName>
    <definedName name="FDC_74_8">"#"</definedName>
    <definedName name="FDC_74_9">"#"</definedName>
    <definedName name="FDC_75_0">"#"</definedName>
    <definedName name="FDC_75_1">"#"</definedName>
    <definedName name="FDC_75_10">"#"</definedName>
    <definedName name="FDC_75_11">"#"</definedName>
    <definedName name="FDC_75_12">"#"</definedName>
    <definedName name="FDC_75_13">"#"</definedName>
    <definedName name="FDC_75_14">"#"</definedName>
    <definedName name="FDC_75_2">"#"</definedName>
    <definedName name="FDC_75_3">"#"</definedName>
    <definedName name="FDC_75_4">"#"</definedName>
    <definedName name="FDC_75_5">"#"</definedName>
    <definedName name="FDC_75_6">"#"</definedName>
    <definedName name="FDC_75_7">"#"</definedName>
    <definedName name="FDC_75_8">"#"</definedName>
    <definedName name="FDC_75_9">"#"</definedName>
    <definedName name="FDC_76_0">"#"</definedName>
    <definedName name="FDC_76_1">"#"</definedName>
    <definedName name="FDC_76_10">"#"</definedName>
    <definedName name="FDC_76_11">"#"</definedName>
    <definedName name="FDC_76_12">"#"</definedName>
    <definedName name="FDC_76_13">"#"</definedName>
    <definedName name="FDC_76_14">"#"</definedName>
    <definedName name="FDC_76_2">"#"</definedName>
    <definedName name="FDC_76_3">"#"</definedName>
    <definedName name="FDC_76_4">"#"</definedName>
    <definedName name="FDC_76_5">"#"</definedName>
    <definedName name="FDC_76_6">"#"</definedName>
    <definedName name="FDC_76_7">"#"</definedName>
    <definedName name="FDC_76_8">"#"</definedName>
    <definedName name="FDC_76_9">"#"</definedName>
    <definedName name="FDC_77_0">"#"</definedName>
    <definedName name="FDC_77_1">"#"</definedName>
    <definedName name="FDC_77_10">"#"</definedName>
    <definedName name="FDC_77_11">"#"</definedName>
    <definedName name="FDC_77_12">"#"</definedName>
    <definedName name="FDC_77_13">"#"</definedName>
    <definedName name="FDC_77_14">"#"</definedName>
    <definedName name="FDC_77_2">"#"</definedName>
    <definedName name="FDC_77_3">"#"</definedName>
    <definedName name="FDC_77_4">"#"</definedName>
    <definedName name="FDC_77_5">"#"</definedName>
    <definedName name="FDC_77_6">"#"</definedName>
    <definedName name="FDC_77_7">"#"</definedName>
    <definedName name="FDC_77_8">"#"</definedName>
    <definedName name="FDC_77_9">"#"</definedName>
    <definedName name="FDC_78_0">"#"</definedName>
    <definedName name="FDC_78_1">"#"</definedName>
    <definedName name="FDC_78_10">"#"</definedName>
    <definedName name="FDC_78_11">"#"</definedName>
    <definedName name="FDC_78_12">"#"</definedName>
    <definedName name="FDC_78_13">"#"</definedName>
    <definedName name="FDC_78_14">"#"</definedName>
    <definedName name="FDC_78_2">"#"</definedName>
    <definedName name="FDC_78_3">"#"</definedName>
    <definedName name="FDC_78_4">"#"</definedName>
    <definedName name="FDC_78_5">"#"</definedName>
    <definedName name="FDC_78_6">"#"</definedName>
    <definedName name="FDC_78_7">"#"</definedName>
    <definedName name="FDC_78_8">"#"</definedName>
    <definedName name="FDC_78_9">"#"</definedName>
    <definedName name="FDC_79_0">"#"</definedName>
    <definedName name="FDC_79_1">"#"</definedName>
    <definedName name="FDC_79_10">"#"</definedName>
    <definedName name="FDC_79_11">"#"</definedName>
    <definedName name="FDC_79_12">"#"</definedName>
    <definedName name="FDC_79_13">"#"</definedName>
    <definedName name="FDC_79_14">"#"</definedName>
    <definedName name="FDC_79_2">"#"</definedName>
    <definedName name="FDC_79_3">"#"</definedName>
    <definedName name="FDC_79_4">"#"</definedName>
    <definedName name="FDC_79_5">"#"</definedName>
    <definedName name="FDC_79_6">"#"</definedName>
    <definedName name="FDC_79_7">"#"</definedName>
    <definedName name="FDC_79_8">"#"</definedName>
    <definedName name="FDC_79_9">"#"</definedName>
    <definedName name="FDC_8_0">"#"</definedName>
    <definedName name="FDC_80_0">"#"</definedName>
    <definedName name="FDC_80_1">"#"</definedName>
    <definedName name="FDC_80_10">"#"</definedName>
    <definedName name="FDC_80_11">"#"</definedName>
    <definedName name="FDC_80_12">"#"</definedName>
    <definedName name="FDC_80_13">"#"</definedName>
    <definedName name="FDC_80_14">"#"</definedName>
    <definedName name="FDC_80_2">"#"</definedName>
    <definedName name="FDC_80_3">"#"</definedName>
    <definedName name="FDC_80_4">"#"</definedName>
    <definedName name="FDC_80_5">"#"</definedName>
    <definedName name="FDC_80_6">"#"</definedName>
    <definedName name="FDC_80_7">"#"</definedName>
    <definedName name="FDC_80_8">"#"</definedName>
    <definedName name="FDC_80_9">"#"</definedName>
    <definedName name="FDC_81_0">"#"</definedName>
    <definedName name="FDC_81_1">"#"</definedName>
    <definedName name="FDC_81_10">"#"</definedName>
    <definedName name="FDC_81_11">"#"</definedName>
    <definedName name="FDC_81_12">"#"</definedName>
    <definedName name="FDC_81_13">"#"</definedName>
    <definedName name="FDC_81_14">"#"</definedName>
    <definedName name="FDC_81_2">"#"</definedName>
    <definedName name="FDC_81_3">"#"</definedName>
    <definedName name="FDC_81_4">"#"</definedName>
    <definedName name="FDC_81_5">"#"</definedName>
    <definedName name="FDC_81_6">"#"</definedName>
    <definedName name="FDC_81_7">"#"</definedName>
    <definedName name="FDC_81_8">"#"</definedName>
    <definedName name="FDC_81_9">"#"</definedName>
    <definedName name="FDC_82_0">"#"</definedName>
    <definedName name="FDC_82_1">"#"</definedName>
    <definedName name="FDC_82_10">"#"</definedName>
    <definedName name="FDC_82_11">"#"</definedName>
    <definedName name="FDC_82_12">"#"</definedName>
    <definedName name="FDC_82_13">"#"</definedName>
    <definedName name="FDC_82_14">"#"</definedName>
    <definedName name="FDC_82_2">"#"</definedName>
    <definedName name="FDC_82_3">"#"</definedName>
    <definedName name="FDC_82_4">"#"</definedName>
    <definedName name="FDC_82_5">"#"</definedName>
    <definedName name="FDC_82_6">"#"</definedName>
    <definedName name="FDC_82_7">"#"</definedName>
    <definedName name="FDC_82_8">"#"</definedName>
    <definedName name="FDC_82_9">"#"</definedName>
    <definedName name="FDC_83_0">"#"</definedName>
    <definedName name="FDC_83_1">"#"</definedName>
    <definedName name="FDC_83_10">"#"</definedName>
    <definedName name="FDC_83_11">"#"</definedName>
    <definedName name="FDC_83_12">"#"</definedName>
    <definedName name="FDC_83_13">"#"</definedName>
    <definedName name="FDC_83_14">"#"</definedName>
    <definedName name="FDC_83_2">"#"</definedName>
    <definedName name="FDC_83_3">"#"</definedName>
    <definedName name="FDC_83_4">"#"</definedName>
    <definedName name="FDC_83_5">"#"</definedName>
    <definedName name="FDC_83_6">"#"</definedName>
    <definedName name="FDC_83_7">"#"</definedName>
    <definedName name="FDC_83_8">"#"</definedName>
    <definedName name="FDC_83_9">"#"</definedName>
    <definedName name="FDC_84_0">"#"</definedName>
    <definedName name="FDC_84_1">"#"</definedName>
    <definedName name="FDC_84_10">"#"</definedName>
    <definedName name="FDC_84_11">"#"</definedName>
    <definedName name="FDC_84_12">"#"</definedName>
    <definedName name="FDC_84_13">"#"</definedName>
    <definedName name="FDC_84_14">"#"</definedName>
    <definedName name="FDC_84_2">"#"</definedName>
    <definedName name="FDC_84_3">"#"</definedName>
    <definedName name="FDC_84_4">"#"</definedName>
    <definedName name="FDC_84_5">"#"</definedName>
    <definedName name="FDC_84_6">"#"</definedName>
    <definedName name="FDC_84_7">"#"</definedName>
    <definedName name="FDC_84_8">"#"</definedName>
    <definedName name="FDC_84_9">"#"</definedName>
    <definedName name="FDC_85_0">"#"</definedName>
    <definedName name="FDC_85_1">"#"</definedName>
    <definedName name="FDC_85_10">"#"</definedName>
    <definedName name="FDC_85_11">"#"</definedName>
    <definedName name="FDC_85_12">"#"</definedName>
    <definedName name="FDC_85_13">"#"</definedName>
    <definedName name="FDC_85_14">"#"</definedName>
    <definedName name="FDC_85_2">"#"</definedName>
    <definedName name="FDC_85_3">"#"</definedName>
    <definedName name="FDC_85_4">"#"</definedName>
    <definedName name="FDC_85_5">"#"</definedName>
    <definedName name="FDC_85_6">"#"</definedName>
    <definedName name="FDC_85_7">"#"</definedName>
    <definedName name="FDC_85_8">"#"</definedName>
    <definedName name="FDC_85_9">"#"</definedName>
    <definedName name="FDC_86_0">"#"</definedName>
    <definedName name="FDC_86_1">"#"</definedName>
    <definedName name="FDC_86_10">"#"</definedName>
    <definedName name="FDC_86_11">"#"</definedName>
    <definedName name="FDC_86_12">"#"</definedName>
    <definedName name="FDC_86_13">"#"</definedName>
    <definedName name="FDC_86_14">"#"</definedName>
    <definedName name="FDC_86_2">"#"</definedName>
    <definedName name="FDC_86_3">"#"</definedName>
    <definedName name="FDC_86_4">"#"</definedName>
    <definedName name="FDC_86_5">"#"</definedName>
    <definedName name="FDC_86_6">"#"</definedName>
    <definedName name="FDC_86_7">"#"</definedName>
    <definedName name="FDC_86_8">"#"</definedName>
    <definedName name="FDC_86_9">"#"</definedName>
    <definedName name="FDC_87_0">"#"</definedName>
    <definedName name="FDC_87_1">"#"</definedName>
    <definedName name="FDC_87_10">"#"</definedName>
    <definedName name="FDC_87_11">"#"</definedName>
    <definedName name="FDC_87_12">"#"</definedName>
    <definedName name="FDC_87_13">"#"</definedName>
    <definedName name="FDC_87_14">"#"</definedName>
    <definedName name="FDC_87_2">"#"</definedName>
    <definedName name="FDC_87_3">"#"</definedName>
    <definedName name="FDC_87_4">"#"</definedName>
    <definedName name="FDC_87_5">"#"</definedName>
    <definedName name="FDC_87_6">"#"</definedName>
    <definedName name="FDC_87_7">"#"</definedName>
    <definedName name="FDC_87_8">"#"</definedName>
    <definedName name="FDC_87_9">"#"</definedName>
    <definedName name="FDC_88_0">"#"</definedName>
    <definedName name="FDC_88_1">"#"</definedName>
    <definedName name="FDC_88_10">"#"</definedName>
    <definedName name="FDC_88_11">"#"</definedName>
    <definedName name="FDC_88_12">"#"</definedName>
    <definedName name="FDC_88_13">"#"</definedName>
    <definedName name="FDC_88_14">"#"</definedName>
    <definedName name="FDC_88_2">"#"</definedName>
    <definedName name="FDC_88_3">"#"</definedName>
    <definedName name="FDC_88_4">"#"</definedName>
    <definedName name="FDC_88_5">"#"</definedName>
    <definedName name="FDC_88_6">"#"</definedName>
    <definedName name="FDC_88_7">"#"</definedName>
    <definedName name="FDC_88_8">"#"</definedName>
    <definedName name="FDC_88_9">"#"</definedName>
    <definedName name="FDC_89_0">"#"</definedName>
    <definedName name="FDC_89_1">"#"</definedName>
    <definedName name="FDC_89_10">"#"</definedName>
    <definedName name="FDC_89_11">"#"</definedName>
    <definedName name="FDC_89_12">"#"</definedName>
    <definedName name="FDC_89_13">"#"</definedName>
    <definedName name="FDC_89_14">"#"</definedName>
    <definedName name="FDC_89_2">"#"</definedName>
    <definedName name="FDC_89_3">"#"</definedName>
    <definedName name="FDC_89_4">"#"</definedName>
    <definedName name="FDC_89_5">"#"</definedName>
    <definedName name="FDC_89_6">"#"</definedName>
    <definedName name="FDC_89_7">"#"</definedName>
    <definedName name="FDC_89_8">"#"</definedName>
    <definedName name="FDC_89_9">"#"</definedName>
    <definedName name="FDC_9_0">"#"</definedName>
    <definedName name="FDC_90_0">"#"</definedName>
    <definedName name="FDC_90_1">"#"</definedName>
    <definedName name="FDC_90_10">"#"</definedName>
    <definedName name="FDC_90_11">"#"</definedName>
    <definedName name="FDC_90_12">"#"</definedName>
    <definedName name="FDC_90_13">"#"</definedName>
    <definedName name="FDC_90_14">"#"</definedName>
    <definedName name="FDC_90_2">"#"</definedName>
    <definedName name="FDC_90_3">"#"</definedName>
    <definedName name="FDC_90_4">"#"</definedName>
    <definedName name="FDC_90_5">"#"</definedName>
    <definedName name="FDC_90_6">"#"</definedName>
    <definedName name="FDC_90_7">"#"</definedName>
    <definedName name="FDC_90_8">"#"</definedName>
    <definedName name="FDC_90_9">"#"</definedName>
    <definedName name="FDC_91_0">"#"</definedName>
    <definedName name="FDC_91_1">"#"</definedName>
    <definedName name="FDC_91_10">"#"</definedName>
    <definedName name="FDC_91_11">"#"</definedName>
    <definedName name="FDC_91_12">"#"</definedName>
    <definedName name="FDC_91_13">"#"</definedName>
    <definedName name="FDC_91_14">"#"</definedName>
    <definedName name="FDC_91_2">"#"</definedName>
    <definedName name="FDC_91_3">"#"</definedName>
    <definedName name="FDC_91_4">"#"</definedName>
    <definedName name="FDC_91_5">"#"</definedName>
    <definedName name="FDC_91_6">"#"</definedName>
    <definedName name="FDC_91_7">"#"</definedName>
    <definedName name="FDC_91_8">"#"</definedName>
    <definedName name="FDC_91_9">"#"</definedName>
    <definedName name="FDC_92_0">"#"</definedName>
    <definedName name="FDC_92_1">"#"</definedName>
    <definedName name="FDC_92_10">"#"</definedName>
    <definedName name="FDC_92_11">"#"</definedName>
    <definedName name="FDC_92_12">"#"</definedName>
    <definedName name="FDC_92_13">"#"</definedName>
    <definedName name="FDC_92_14">"#"</definedName>
    <definedName name="FDC_92_2">"#"</definedName>
    <definedName name="FDC_92_3">"#"</definedName>
    <definedName name="FDC_92_4">"#"</definedName>
    <definedName name="FDC_92_5">"#"</definedName>
    <definedName name="FDC_92_6">"#"</definedName>
    <definedName name="FDC_92_7">"#"</definedName>
    <definedName name="FDC_92_8">"#"</definedName>
    <definedName name="FDC_92_9">"#"</definedName>
    <definedName name="FDC_93_0">"#"</definedName>
    <definedName name="FDC_93_1">"#"</definedName>
    <definedName name="FDC_93_10">"#"</definedName>
    <definedName name="FDC_93_11">"#"</definedName>
    <definedName name="FDC_93_12">"#"</definedName>
    <definedName name="FDC_93_13">"#"</definedName>
    <definedName name="FDC_93_14">"#"</definedName>
    <definedName name="FDC_93_2">"#"</definedName>
    <definedName name="FDC_93_3">"#"</definedName>
    <definedName name="FDC_93_4">"#"</definedName>
    <definedName name="FDC_93_5">"#"</definedName>
    <definedName name="FDC_93_6">"#"</definedName>
    <definedName name="FDC_93_7">"#"</definedName>
    <definedName name="FDC_93_8">"#"</definedName>
    <definedName name="FDC_93_9">"#"</definedName>
    <definedName name="FDC_94_0">"#"</definedName>
    <definedName name="FDC_94_1">"#"</definedName>
    <definedName name="FDC_94_10">"#"</definedName>
    <definedName name="FDC_94_11">"#"</definedName>
    <definedName name="FDC_94_12">"#"</definedName>
    <definedName name="FDC_94_13">"#"</definedName>
    <definedName name="FDC_94_14">"#"</definedName>
    <definedName name="FDC_94_2">"#"</definedName>
    <definedName name="FDC_94_3">"#"</definedName>
    <definedName name="FDC_94_4">"#"</definedName>
    <definedName name="FDC_94_5">"#"</definedName>
    <definedName name="FDC_94_6">"#"</definedName>
    <definedName name="FDC_94_7">"#"</definedName>
    <definedName name="FDC_94_8">"#"</definedName>
    <definedName name="FDC_94_9">"#"</definedName>
    <definedName name="FDC_95_0">"#"</definedName>
    <definedName name="FDC_95_1">"#"</definedName>
    <definedName name="FDC_95_10">"#"</definedName>
    <definedName name="FDC_95_11">"#"</definedName>
    <definedName name="FDC_95_12">"#"</definedName>
    <definedName name="FDC_95_13">"#"</definedName>
    <definedName name="FDC_95_14">"#"</definedName>
    <definedName name="FDC_95_2">"#"</definedName>
    <definedName name="FDC_95_3">"#"</definedName>
    <definedName name="FDC_95_4">"#"</definedName>
    <definedName name="FDC_95_5">"#"</definedName>
    <definedName name="FDC_95_6">"#"</definedName>
    <definedName name="FDC_95_7">"#"</definedName>
    <definedName name="FDC_95_8">"#"</definedName>
    <definedName name="FDC_95_9">"#"</definedName>
    <definedName name="FDC_96_0">"#"</definedName>
    <definedName name="FDC_96_1">"#"</definedName>
    <definedName name="FDC_96_10">"#"</definedName>
    <definedName name="FDC_96_11">"#"</definedName>
    <definedName name="FDC_96_12">"#"</definedName>
    <definedName name="FDC_96_13">"#"</definedName>
    <definedName name="FDC_96_14">"#"</definedName>
    <definedName name="FDC_96_2">"#"</definedName>
    <definedName name="FDC_96_3">"#"</definedName>
    <definedName name="FDC_96_4">"#"</definedName>
    <definedName name="FDC_96_5">"#"</definedName>
    <definedName name="FDC_96_6">"#"</definedName>
    <definedName name="FDC_96_7">"#"</definedName>
    <definedName name="FDC_96_8">"#"</definedName>
    <definedName name="FDC_96_9">"#"</definedName>
    <definedName name="FDC_97_0">"#"</definedName>
    <definedName name="FDC_97_1">"#"</definedName>
    <definedName name="FDC_97_10">"#"</definedName>
    <definedName name="FDC_97_11">"#"</definedName>
    <definedName name="FDC_97_12">"#"</definedName>
    <definedName name="FDC_97_13">"#"</definedName>
    <definedName name="FDC_97_14">"#"</definedName>
    <definedName name="FDC_97_2">"#"</definedName>
    <definedName name="FDC_97_3">"#"</definedName>
    <definedName name="FDC_97_4">"#"</definedName>
    <definedName name="FDC_97_5">"#"</definedName>
    <definedName name="FDC_97_6">"#"</definedName>
    <definedName name="FDC_97_7">"#"</definedName>
    <definedName name="FDC_97_8">"#"</definedName>
    <definedName name="FDC_97_9">"#"</definedName>
    <definedName name="FDC_98_0">"#"</definedName>
    <definedName name="FDC_98_1">"#"</definedName>
    <definedName name="FDC_98_10">"#"</definedName>
    <definedName name="FDC_98_11">"#"</definedName>
    <definedName name="FDC_98_12">"#"</definedName>
    <definedName name="FDC_98_13">"#"</definedName>
    <definedName name="FDC_98_14">"#"</definedName>
    <definedName name="FDC_98_2">"#"</definedName>
    <definedName name="FDC_98_3">"#"</definedName>
    <definedName name="FDC_98_4">"#"</definedName>
    <definedName name="FDC_98_5">"#"</definedName>
    <definedName name="FDC_98_6">"#"</definedName>
    <definedName name="FDC_98_7">"#"</definedName>
    <definedName name="FDC_98_8">"#"</definedName>
    <definedName name="FDC_98_9">"#"</definedName>
    <definedName name="FDC_99_0">"#"</definedName>
    <definedName name="FDC_99_1">"#"</definedName>
    <definedName name="FDC_99_10">"#"</definedName>
    <definedName name="FDC_99_11">"#"</definedName>
    <definedName name="FDC_99_12">"#"</definedName>
    <definedName name="FDC_99_13">"#"</definedName>
    <definedName name="FDC_99_14">"#"</definedName>
    <definedName name="FDC_99_2">"#"</definedName>
    <definedName name="FDC_99_3">"#"</definedName>
    <definedName name="FDC_99_4">"#"</definedName>
    <definedName name="FDC_99_5">"#"</definedName>
    <definedName name="FDC_99_6">"#"</definedName>
    <definedName name="FDC_99_7">"#"</definedName>
    <definedName name="FDC_99_8">"#"</definedName>
    <definedName name="FDC_99_9">"#"</definedName>
    <definedName name="fddgf" localSheetId="0">#REF!</definedName>
    <definedName name="fddgf" localSheetId="1">#REF!</definedName>
    <definedName name="fddgf">#REF!</definedName>
    <definedName name="fdfdf" localSheetId="0">{"HK PR",#N/A,FALSE,"HK";"SUMMARY",#N/A,FALSE,"PAYROLL";"SUMMARY",#N/A,FALSE,"PAYROLL";"HK PR",#N/A,FALSE,"HK"}</definedName>
    <definedName name="fdfdf" localSheetId="1">{"HK PR",#N/A,FALSE,"HK";"SUMMARY",#N/A,FALSE,"PAYROLL";"SUMMARY",#N/A,FALSE,"PAYROLL";"HK PR",#N/A,FALSE,"HK"}</definedName>
    <definedName name="fdfdf" localSheetId="7">{"HK PR",#N/A,FALSE,"HK";"SUMMARY",#N/A,FALSE,"PAYROLL";"SUMMARY",#N/A,FALSE,"PAYROLL";"HK PR",#N/A,FALSE,"HK"}</definedName>
    <definedName name="fdfdf">{"HK PR",#N/A,FALSE,"HK";"SUMMARY",#N/A,FALSE,"PAYROLL";"SUMMARY",#N/A,FALSE,"PAYROLL";"HK PR",#N/A,FALSE,"HK"}</definedName>
    <definedName name="FDFDS">#REF!</definedName>
    <definedName name="fdfsd" localSheetId="0">#REF!</definedName>
    <definedName name="fdfsd" localSheetId="1">#REF!</definedName>
    <definedName name="fdfsd">#REF!</definedName>
    <definedName name="fdfsfs">"#N/A"</definedName>
    <definedName name="fdhzcb">"$#REF!.#REF!#REF!"</definedName>
    <definedName name="fdhzcb_3">"$#REF!.#REF!#REF!"</definedName>
    <definedName name="fds">"#N/A"</definedName>
    <definedName name="FDS_10" localSheetId="0">#REF!</definedName>
    <definedName name="FDS_10" localSheetId="1">#REF!</definedName>
    <definedName name="FDS_10">#REF!</definedName>
    <definedName name="FDS_11" localSheetId="0">#REF!</definedName>
    <definedName name="FDS_11">#REF!</definedName>
    <definedName name="FDS_12" localSheetId="0">#REF!</definedName>
    <definedName name="FDS_12">#REF!</definedName>
    <definedName name="FDS_6" localSheetId="0">#REF!</definedName>
    <definedName name="FDS_6">#REF!</definedName>
    <definedName name="FDS_7" localSheetId="0">#REF!</definedName>
    <definedName name="FDS_7">#REF!</definedName>
    <definedName name="FDS_8" localSheetId="0">#REF!</definedName>
    <definedName name="FDS_8">#REF!</definedName>
    <definedName name="FDS_9" localSheetId="0">#REF!</definedName>
    <definedName name="FDS_9">#REF!</definedName>
    <definedName name="fdsaf" localSheetId="0">{#N/A,#N/A,TRUE,"Cover sheet";#N/A,#N/A,TRUE,"INPUTS";#N/A,#N/A,TRUE,"OUTPUTS";#N/A,#N/A,TRUE,"VALUATION"}</definedName>
    <definedName name="fdsaf" localSheetId="1">{#N/A,#N/A,TRUE,"Cover sheet";#N/A,#N/A,TRUE,"INPUTS";#N/A,#N/A,TRUE,"OUTPUTS";#N/A,#N/A,TRUE,"VALUATION"}</definedName>
    <definedName name="fdsaf" localSheetId="7">{#N/A,#N/A,TRUE,"Cover sheet";#N/A,#N/A,TRUE,"INPUTS";#N/A,#N/A,TRUE,"OUTPUTS";#N/A,#N/A,TRUE,"VALUATION"}</definedName>
    <definedName name="fdsaf">{#N/A,#N/A,TRUE,"Cover sheet";#N/A,#N/A,TRUE,"INPUTS";#N/A,#N/A,TRUE,"OUTPUTS";#N/A,#N/A,TRUE,"VALUATION"}</definedName>
    <definedName name="fdsd" localSheetId="0">F_INCOME,F_BALANCE,f_free_cash_flow,f_ratios,f_valuation</definedName>
    <definedName name="fdsd" localSheetId="4">F_INCOME,F_BALANCE,f_free_cash_flow,f_ratios,f_valuation</definedName>
    <definedName name="fdsd" localSheetId="1">F_INCOME,F_BALANCE,f_free_cash_flow,f_ratios,f_valuation</definedName>
    <definedName name="fdsd" localSheetId="7">F_INCOME,F_BALANCE,f_free_cash_flow,f_ratios,f_valuation</definedName>
    <definedName name="fdsd">F_INCOME,F_BALANCE,f_free_cash_flow,f_ratios,f_valuation</definedName>
    <definedName name="fdsfđs" localSheetId="0">#REF!</definedName>
    <definedName name="fdsfđs" localSheetId="7">#REF!</definedName>
    <definedName name="fdsfđs">#REF!</definedName>
    <definedName name="fdsfsd" localSheetId="0" hidden="1">#REF!</definedName>
    <definedName name="fdsfsd" localSheetId="1" hidden="1">#REF!</definedName>
    <definedName name="fdsfsd" hidden="1">#REF!</definedName>
    <definedName name="fdsfsdfd" localSheetId="0">{"'Sheet1'!$L$16"}</definedName>
    <definedName name="fdsfsdfd" localSheetId="1">{"'Sheet1'!$L$16"}</definedName>
    <definedName name="fdsfsdfd" localSheetId="7">{"'Sheet1'!$L$16"}</definedName>
    <definedName name="fdsfsdfd">{"'Sheet1'!$L$16"}</definedName>
    <definedName name="fdsfsfg" localSheetId="0" hidden="1">{"'Sheet1'!$L$16"}</definedName>
    <definedName name="fdsfsfg" localSheetId="1" hidden="1">{"'Sheet1'!$L$16"}</definedName>
    <definedName name="fdsfsfg" localSheetId="7" hidden="1">{"'Sheet1'!$L$16"}</definedName>
    <definedName name="fdsfsfg" hidden="1">{"'Sheet1'!$L$16"}</definedName>
    <definedName name="fdsgdfgdfg" localSheetId="0" hidden="1">{#N/A,#N/A,TRUE,"BT M200 da 10x20"}</definedName>
    <definedName name="fdsgdfgdfg" localSheetId="1" hidden="1">{#N/A,#N/A,TRUE,"BT M200 da 10x20"}</definedName>
    <definedName name="fdsgdfgdfg" localSheetId="7" hidden="1">{#N/A,#N/A,TRUE,"BT M200 da 10x20"}</definedName>
    <definedName name="fdsgdfgdfg" hidden="1">{#N/A,#N/A,TRUE,"BT M200 da 10x20"}</definedName>
    <definedName name="fdvjsidf" localSheetId="0">{"'Sheet1'!$L$16"}</definedName>
    <definedName name="fdvjsidf" localSheetId="1">{"'Sheet1'!$L$16"}</definedName>
    <definedName name="fdvjsidf" localSheetId="7">{"'Sheet1'!$L$16"}</definedName>
    <definedName name="fdvjsidf">{"'Sheet1'!$L$16"}</definedName>
    <definedName name="fdyr" localSheetId="0">{"'Sheet1'!$L$16"}</definedName>
    <definedName name="fdyr" localSheetId="1">{"'Sheet1'!$L$16"}</definedName>
    <definedName name="fdyr" localSheetId="7">{"'Sheet1'!$L$16"}</definedName>
    <definedName name="fdyr">{"'Sheet1'!$L$16"}</definedName>
    <definedName name="f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b" localSheetId="0">#REF!</definedName>
    <definedName name="feb" localSheetId="1">#REF!</definedName>
    <definedName name="feb">#REF!</definedName>
    <definedName name="Feb_10" localSheetId="0">#REF!</definedName>
    <definedName name="Feb_10" localSheetId="1">#REF!</definedName>
    <definedName name="Feb_10">#REF!</definedName>
    <definedName name="Februari" localSheetId="0">#REF!</definedName>
    <definedName name="Februari" localSheetId="1">#REF!</definedName>
    <definedName name="Februari">#REF!</definedName>
    <definedName name="Februari_10" localSheetId="0">#REF!</definedName>
    <definedName name="Februari_10" localSheetId="1">#REF!</definedName>
    <definedName name="Februari_10">#REF!</definedName>
    <definedName name="february" localSheetId="0">#REF!</definedName>
    <definedName name="february" localSheetId="1">#REF!</definedName>
    <definedName name="february">#REF!</definedName>
    <definedName name="february_10" localSheetId="0">#REF!</definedName>
    <definedName name="february_10" localSheetId="1">#REF!</definedName>
    <definedName name="february_10">#REF!</definedName>
    <definedName name="february_6">"$#REF!.$B$6:$N$16"</definedName>
    <definedName name="february_8" localSheetId="0">#REF!</definedName>
    <definedName name="february_8" localSheetId="1">#REF!</definedName>
    <definedName name="february_8">#REF!</definedName>
    <definedName name="FebSum" localSheetId="0">#REF!</definedName>
    <definedName name="FebSum" localSheetId="1">#REF!</definedName>
    <definedName name="FebSum">#REF!</definedName>
    <definedName name="fedfefwe3rwefef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dfefwe3rwefef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dfefwe3rwefef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dfefwe3rwefef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efehusagdfgosdekdh" localSheetId="0" hidden="1">{#N/A,#N/A,TRUE,"BT M200 da 10x20"}</definedName>
    <definedName name="fefehusagdfgosdekdh" localSheetId="1" hidden="1">{#N/A,#N/A,TRUE,"BT M200 da 10x20"}</definedName>
    <definedName name="fefehusagdfgosdekdh" localSheetId="7" hidden="1">{#N/A,#N/A,TRUE,"BT M200 da 10x20"}</definedName>
    <definedName name="fefehusagdfgosdekdh" hidden="1">{#N/A,#N/A,TRUE,"BT M200 da 10x20"}</definedName>
    <definedName name="FEI" localSheetId="0">#REF!</definedName>
    <definedName name="FEI" localSheetId="1">#REF!</definedName>
    <definedName name="FEI">#REF!</definedName>
    <definedName name="feineer" localSheetId="0">{"fleisch",#N/A,FALSE,"WG HK";"food",#N/A,FALSE,"WG HK";"hartwaren",#N/A,FALSE,"WG HK";"weichwaren",#N/A,FALSE,"WG HK"}</definedName>
    <definedName name="feineer" localSheetId="1">{"fleisch",#N/A,FALSE,"WG HK";"food",#N/A,FALSE,"WG HK";"hartwaren",#N/A,FALSE,"WG HK";"weichwaren",#N/A,FALSE,"WG HK"}</definedName>
    <definedName name="feineer" localSheetId="7">{"fleisch",#N/A,FALSE,"WG HK";"food",#N/A,FALSE,"WG HK";"hartwaren",#N/A,FALSE,"WG HK";"weichwaren",#N/A,FALSE,"WG HK"}</definedName>
    <definedName name="feineer">{"fleisch",#N/A,FALSE,"WG HK";"food",#N/A,FALSE,"WG HK";"hartwaren",#N/A,FALSE,"WG HK";"weichwaren",#N/A,FALSE,"WG HK"}</definedName>
    <definedName name="FEMALE" localSheetId="0">#REF!</definedName>
    <definedName name="FEMALE" localSheetId="1">#REF!</definedName>
    <definedName name="FEMALE">#REF!</definedName>
    <definedName name="feuille" localSheetId="0">{#N/A,#N/A,FALSE,"04";#N/A,#N/A,FALSE,"04.1";#N/A,#N/A,FALSE,"05";#N/A,#N/A,FALSE,"05.1";#N/A,#N/A,FALSE,"11";#N/A,#N/A,FALSE,"11.05";#N/A,#N/A,FALSE,"11.2";#N/A,#N/A,FALSE,"12";#N/A,#N/A,FALSE,"12.1";#N/A,#N/A,FALSE,"12.2";#N/A,#N/A,FALSE,"12.3";#N/A,#N/A,FALSE,"13";#N/A,#N/A,FALSE,"13.05";#N/A,#N/A,FALSE,"14";#N/A,#N/A,FALSE,"14.1";#N/A,#N/A,FALSE,"15";#N/A,#N/A,FALSE,"15.1"}</definedName>
    <definedName name="feuille" localSheetId="1">{#N/A,#N/A,FALSE,"04";#N/A,#N/A,FALSE,"04.1";#N/A,#N/A,FALSE,"05";#N/A,#N/A,FALSE,"05.1";#N/A,#N/A,FALSE,"11";#N/A,#N/A,FALSE,"11.05";#N/A,#N/A,FALSE,"11.2";#N/A,#N/A,FALSE,"12";#N/A,#N/A,FALSE,"12.1";#N/A,#N/A,FALSE,"12.2";#N/A,#N/A,FALSE,"12.3";#N/A,#N/A,FALSE,"13";#N/A,#N/A,FALSE,"13.05";#N/A,#N/A,FALSE,"14";#N/A,#N/A,FALSE,"14.1";#N/A,#N/A,FALSE,"15";#N/A,#N/A,FALSE,"15.1"}</definedName>
    <definedName name="feuille" localSheetId="7">{#N/A,#N/A,FALSE,"04";#N/A,#N/A,FALSE,"04.1";#N/A,#N/A,FALSE,"05";#N/A,#N/A,FALSE,"05.1";#N/A,#N/A,FALSE,"11";#N/A,#N/A,FALSE,"11.05";#N/A,#N/A,FALSE,"11.2";#N/A,#N/A,FALSE,"12";#N/A,#N/A,FALSE,"12.1";#N/A,#N/A,FALSE,"12.2";#N/A,#N/A,FALSE,"12.3";#N/A,#N/A,FALSE,"13";#N/A,#N/A,FALSE,"13.05";#N/A,#N/A,FALSE,"14";#N/A,#N/A,FALSE,"14.1";#N/A,#N/A,FALSE,"15";#N/A,#N/A,FALSE,"15.1"}</definedName>
    <definedName name="feuille">{#N/A,#N/A,FALSE,"04";#N/A,#N/A,FALSE,"04.1";#N/A,#N/A,FALSE,"05";#N/A,#N/A,FALSE,"05.1";#N/A,#N/A,FALSE,"11";#N/A,#N/A,FALSE,"11.05";#N/A,#N/A,FALSE,"11.2";#N/A,#N/A,FALSE,"12";#N/A,#N/A,FALSE,"12.1";#N/A,#N/A,FALSE,"12.2";#N/A,#N/A,FALSE,"12.3";#N/A,#N/A,FALSE,"13";#N/A,#N/A,FALSE,"13.05";#N/A,#N/A,FALSE,"14";#N/A,#N/A,FALSE,"14.1";#N/A,#N/A,FALSE,"15";#N/A,#N/A,FALSE,"15.1"}</definedName>
    <definedName name="fewgfds" localSheetId="0">#REF!</definedName>
    <definedName name="fewgfds" localSheetId="1">#REF!</definedName>
    <definedName name="fewgfds">#REF!</definedName>
    <definedName name="FEWRACFSDCA" localSheetId="0" hidden="1">#REF!</definedName>
    <definedName name="FEWRACFSDCA" hidden="1">#REF!</definedName>
    <definedName name="fey" localSheetId="0">#REF!</definedName>
    <definedName name="fey">#REF!</definedName>
    <definedName name="ff" localSheetId="0">#REF!</definedName>
    <definedName name="ff">#REF!</definedName>
    <definedName name="ff_1" localSheetId="0">#REF!</definedName>
    <definedName name="ff_1">#REF!</definedName>
    <definedName name="ff_1_1">NA()</definedName>
    <definedName name="ff_1_1_1">NA()</definedName>
    <definedName name="ff_1_1_1_1">NA()</definedName>
    <definedName name="ff_1_1_1_1_1">NA()</definedName>
    <definedName name="ff_1_10">NA()</definedName>
    <definedName name="ff_1_12">NA()</definedName>
    <definedName name="ff_1_13">NA()</definedName>
    <definedName name="ff_1_2">NA()</definedName>
    <definedName name="ff_1_2_1">NA()</definedName>
    <definedName name="ff_1_3" localSheetId="0">#REF!</definedName>
    <definedName name="ff_1_3" localSheetId="1">#REF!</definedName>
    <definedName name="ff_1_3">#REF!</definedName>
    <definedName name="ff_1_34">NA()</definedName>
    <definedName name="ff_1_4" localSheetId="0">#REF!</definedName>
    <definedName name="ff_1_4" localSheetId="1">#REF!</definedName>
    <definedName name="ff_1_4">#REF!</definedName>
    <definedName name="ff_1_5" localSheetId="0">#REF!</definedName>
    <definedName name="ff_1_5" localSheetId="1">#REF!</definedName>
    <definedName name="ff_1_5">#REF!</definedName>
    <definedName name="ff_1_6">#N/A</definedName>
    <definedName name="ff_1_7">NA()</definedName>
    <definedName name="ff_1_8">NA()</definedName>
    <definedName name="ff_1_8_6">#N/A</definedName>
    <definedName name="ff_1_9">NA()</definedName>
    <definedName name="ff_10">NA()</definedName>
    <definedName name="ff_12">NA()</definedName>
    <definedName name="ff_13">NA()</definedName>
    <definedName name="ff_2">NA()</definedName>
    <definedName name="ff_2_1">NA()</definedName>
    <definedName name="FF_3">"$#REF!.#REF!#REF!"</definedName>
    <definedName name="ff_34">NA()</definedName>
    <definedName name="ff_4" localSheetId="0">#REF!</definedName>
    <definedName name="ff_4" localSheetId="1">#REF!</definedName>
    <definedName name="ff_4">#REF!</definedName>
    <definedName name="ff_5" localSheetId="0">#REF!</definedName>
    <definedName name="ff_5" localSheetId="1">#REF!</definedName>
    <definedName name="ff_5">#REF!</definedName>
    <definedName name="ff_6">#N/A</definedName>
    <definedName name="ff_7">NA()</definedName>
    <definedName name="ff_8">NA()</definedName>
    <definedName name="ff_8_6">#N/A</definedName>
    <definedName name="ff_9">NA()</definedName>
    <definedName name="FFAPPCOLNAME1_1">"#N/A"</definedName>
    <definedName name="FFAPPCOLNAME2_1">"#N/A"</definedName>
    <definedName name="FFAPPCOLNAME3_1">"#N/A"</definedName>
    <definedName name="FFAPPCOLNAME4_1">"#N/A"</definedName>
    <definedName name="FFAPPCOLNAME5_1">"#N/A"</definedName>
    <definedName name="FFAPPCOLNAME6_1">"#N/A"</definedName>
    <definedName name="FFAPPCOLNAME7_1">"#N/A"</definedName>
    <definedName name="FFAPPCOLNAME8_1">"#N/A"</definedName>
    <definedName name="FFESUMM" localSheetId="0">#REF!</definedName>
    <definedName name="FFESUMM" localSheetId="1">#REF!</definedName>
    <definedName name="FFESUMM">#REF!</definedName>
    <definedName name="fff" localSheetId="0">#REF!</definedName>
    <definedName name="fff" localSheetId="1">#REF!</definedName>
    <definedName name="fff">#REF!</definedName>
    <definedName name="ffff" localSheetId="0" hidden="1">{"'Sheet1'!$L$16"}</definedName>
    <definedName name="ffff" localSheetId="1" hidden="1">{"'Sheet1'!$L$16"}</definedName>
    <definedName name="ffff" localSheetId="7" hidden="1">{"'Sheet1'!$L$16"}</definedName>
    <definedName name="ffff" hidden="1">{"'Sheet1'!$L$16"}</definedName>
    <definedName name="ffff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fffffffffffff" localSheetId="0">{"'Sheet1'!$L$16"}</definedName>
    <definedName name="fffffffffffff" localSheetId="1">{"'Sheet1'!$L$16"}</definedName>
    <definedName name="fffffffffffff" localSheetId="7">{"'Sheet1'!$L$16"}</definedName>
    <definedName name="fffffffffffff">{"'Sheet1'!$L$16"}</definedName>
    <definedName name="ffffffffffffff" localSheetId="0">{"'Sheet1'!$L$16"}</definedName>
    <definedName name="ffffffffffffff" localSheetId="1">{"'Sheet1'!$L$16"}</definedName>
    <definedName name="ffffffffffffff" localSheetId="7">{"'Sheet1'!$L$16"}</definedName>
    <definedName name="ffffffffffffff">{"'Sheet1'!$L$16"}</definedName>
    <definedName name="fffffffffffffff" localSheetId="0">{"'Sheet1'!$L$16"}</definedName>
    <definedName name="fffffffffffffff" localSheetId="1">{"'Sheet1'!$L$16"}</definedName>
    <definedName name="fffffffffffffff" localSheetId="7">{"'Sheet1'!$L$16"}</definedName>
    <definedName name="fffffffffffffff">{"'Sheet1'!$L$16"}</definedName>
    <definedName name="ffg" localSheetId="0">{#N/A,#N/A,TRUE,"Old - New P&amp;L";#N/A,#N/A,TRUE,"EBIT MMO - Total";#N/A,#N/A,TRUE,"MMO NE, CEE, ASIA, CAR";#N/A,#N/A,TRUE,"MMO LAT, MEA, AFR";#N/A,#N/A,TRUE,"NP growth";#N/A,#N/A,TRUE,"ER impact"}</definedName>
    <definedName name="ffg" localSheetId="1">{#N/A,#N/A,TRUE,"Old - New P&amp;L";#N/A,#N/A,TRUE,"EBIT MMO - Total";#N/A,#N/A,TRUE,"MMO NE, CEE, ASIA, CAR";#N/A,#N/A,TRUE,"MMO LAT, MEA, AFR";#N/A,#N/A,TRUE,"NP growth";#N/A,#N/A,TRUE,"ER impact"}</definedName>
    <definedName name="ffg" localSheetId="7">{#N/A,#N/A,TRUE,"Old - New P&amp;L";#N/A,#N/A,TRUE,"EBIT MMO - Total";#N/A,#N/A,TRUE,"MMO NE, CEE, ASIA, CAR";#N/A,#N/A,TRUE,"MMO LAT, MEA, AFR";#N/A,#N/A,TRUE,"NP growth";#N/A,#N/A,TRUE,"ER impact"}</definedName>
    <definedName name="ffg">{#N/A,#N/A,TRUE,"Old - New P&amp;L";#N/A,#N/A,TRUE,"EBIT MMO - Total";#N/A,#N/A,TRUE,"MMO NE, CEE, ASIA, CAR";#N/A,#N/A,TRUE,"MMO LAT, MEA, AFR";#N/A,#N/A,TRUE,"NP growth";#N/A,#N/A,TRUE,"ER impact"}</definedName>
    <definedName name="ffgf" localSheetId="0" hidden="1">#REF!</definedName>
    <definedName name="ffgf" localSheetId="1" hidden="1">#REF!</definedName>
    <definedName name="ffgf" hidden="1">#REF!</definedName>
    <definedName name="FFSEGMENT1_1">"#N/A"</definedName>
    <definedName name="FFSEGMENT2_1">"#N/A"</definedName>
    <definedName name="FFSEGMENT3_1">"#N/A"</definedName>
    <definedName name="FFSEGMENT4_1">"#N/A"</definedName>
    <definedName name="FFSEGMENT5_1">"#N/A"</definedName>
    <definedName name="FFSEGMENT6_1">"#N/A"</definedName>
    <definedName name="FFSEGMENT7_1">"#N/A"</definedName>
    <definedName name="FFSEGMENT8_1">"#N/A"</definedName>
    <definedName name="FFSEGSEPARATOR1">"#N/A"</definedName>
    <definedName name="fg" localSheetId="0" hidden="1">{"'Sheet1'!$L$16"}</definedName>
    <definedName name="fg" localSheetId="1" hidden="1">{"'Sheet1'!$L$16"}</definedName>
    <definedName name="fg" localSheetId="7" hidden="1">{"'Sheet1'!$L$16"}</definedName>
    <definedName name="fg" hidden="1">{"'Sheet1'!$L$16"}</definedName>
    <definedName name="FG_ALL" localSheetId="0">#REF!</definedName>
    <definedName name="FG_ALL">#REF!</definedName>
    <definedName name="FG_ATK" localSheetId="0">#REF!</definedName>
    <definedName name="FG_ATK" localSheetId="1">#REF!</definedName>
    <definedName name="FG_ATK">#REF!</definedName>
    <definedName name="FG_PBRIK" localSheetId="0">#REF!</definedName>
    <definedName name="FG_PBRIK" localSheetId="1">#REF!</definedName>
    <definedName name="FG_PBRIK">#REF!</definedName>
    <definedName name="FG_RT" localSheetId="0">#REF!</definedName>
    <definedName name="FG_RT" localSheetId="1">#REF!</definedName>
    <definedName name="FG_RT">#REF!</definedName>
    <definedName name="fgdfgd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dfgd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dfgd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dfgd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dtrff" localSheetId="0">{#N/A,#N/A,FALSE,"Admin";#N/A,#N/A,FALSE,"Other"}</definedName>
    <definedName name="fgdtrff" localSheetId="1">{#N/A,#N/A,FALSE,"Admin";#N/A,#N/A,FALSE,"Other"}</definedName>
    <definedName name="fgdtrff" localSheetId="7">{#N/A,#N/A,FALSE,"Admin";#N/A,#N/A,FALSE,"Other"}</definedName>
    <definedName name="fgdtrff">{#N/A,#N/A,FALSE,"Admin";#N/A,#N/A,FALSE,"Other"}</definedName>
    <definedName name="fgfd" localSheetId="0">#REF!</definedName>
    <definedName name="fgfd" localSheetId="1">#REF!</definedName>
    <definedName name="fgfd">#REF!</definedName>
    <definedName name="fgfgfg">#N/A</definedName>
    <definedName name="fgfgfgff">"'file:///C:/Documents%20and%20Settings/PC_KOBSBY_003/Local%20Settings/Temporary%20Internet%20Files/Content.IE5/WZ67UD2L/DATA/BSC%202011/SHARED/TAX/Mulyo/Maitland%20Smith/2000/Maitland-2000-1771-nov%2030.xls'#$GeneralInfo.$I$5"</definedName>
    <definedName name="fgfgfgff_3">"'file:///C:/Documents%20and%20Settings/PC_KOBSBY_003/Local%20Settings/Temporary%20Internet%20Files/Content.IE5/WZ67UD2L/DATA/BSC%202011/SHARED/TAX/Mulyo/Maitland%20Smith/2000/Maitland-2000-1771-nov%2030.xls'#$GeneralInfo.$I$5"</definedName>
    <definedName name="fgfgfgfg">#REF!</definedName>
    <definedName name="fgfgfhhgfsh" localSheetId="0">{"Book1"}</definedName>
    <definedName name="fgfgfhhgfsh" localSheetId="1">{"Book1"}</definedName>
    <definedName name="fgfgfhhgfsh" localSheetId="7">{"Book1"}</definedName>
    <definedName name="fgfgfhhgfsh">{"Book1"}</definedName>
    <definedName name="fgfix" localSheetId="0">#REF!</definedName>
    <definedName name="fgfix">#REF!</definedName>
    <definedName name="fggdfg" localSheetId="0">{"HK PR",#N/A,FALSE,"HK";"SUMMARY",#N/A,FALSE,"PAYROLL";"SUMMARY",#N/A,FALSE,"PAYROLL";"HK PR",#N/A,FALSE,"HK"}</definedName>
    <definedName name="fggdfg" localSheetId="1">{"HK PR",#N/A,FALSE,"HK";"SUMMARY",#N/A,FALSE,"PAYROLL";"SUMMARY",#N/A,FALSE,"PAYROLL";"HK PR",#N/A,FALSE,"HK"}</definedName>
    <definedName name="fggdfg" localSheetId="7">{"HK PR",#N/A,FALSE,"HK";"SUMMARY",#N/A,FALSE,"PAYROLL";"SUMMARY",#N/A,FALSE,"PAYROLL";"HK PR",#N/A,FALSE,"HK"}</definedName>
    <definedName name="fggdfg">{"HK PR",#N/A,FALSE,"HK";"SUMMARY",#N/A,FALSE,"PAYROLL";"SUMMARY",#N/A,FALSE,"PAYROLL";"HK PR",#N/A,FALSE,"HK"}</definedName>
    <definedName name="FGH" localSheetId="0">#REF!</definedName>
    <definedName name="FGH" localSheetId="1">#REF!</definedName>
    <definedName name="FGH">#REF!</definedName>
    <definedName name="fghf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hf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hf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hf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hg" localSheetId="0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g" localSheetId="1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g" localSheetId="7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g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fghhfgjhfgdjf" localSheetId="0">{"WACC",#N/A,FALSE,"CWS"}</definedName>
    <definedName name="fghhfgjhfgdjf" localSheetId="1">{"WACC",#N/A,FALSE,"CWS"}</definedName>
    <definedName name="fghhfgjhfgdjf" localSheetId="7">{"WACC",#N/A,FALSE,"CWS"}</definedName>
    <definedName name="fghhfgjhfgdjf">{"WACC",#N/A,FALSE,"CWS"}</definedName>
    <definedName name="fghhj" localSheetId="0">#REF!</definedName>
    <definedName name="fghhj" localSheetId="1">#REF!</definedName>
    <definedName name="fghhj">#REF!</definedName>
    <definedName name="fghj" localSheetId="0">#REF!</definedName>
    <definedName name="fghj" localSheetId="1">#REF!</definedName>
    <definedName name="fghj">#REF!</definedName>
    <definedName name="fghjk" localSheetId="0">#REF!</definedName>
    <definedName name="fghjk" localSheetId="1">#REF!</definedName>
    <definedName name="fghjk">#REF!</definedName>
    <definedName name="fgjhhj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jhhj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jhhj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jhhj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gjnnd" localSheetId="0">{"Compco",#N/A,FALSE,"CWS";"Summary",#N/A,FALSE,"CWS";"WACC",#N/A,FALSE,"CWS"}</definedName>
    <definedName name="fgjnnd" localSheetId="1">{"Compco",#N/A,FALSE,"CWS";"Summary",#N/A,FALSE,"CWS";"WACC",#N/A,FALSE,"CWS"}</definedName>
    <definedName name="fgjnnd" localSheetId="7">{"Compco",#N/A,FALSE,"CWS";"Summary",#N/A,FALSE,"CWS";"WACC",#N/A,FALSE,"CWS"}</definedName>
    <definedName name="fgjnnd">{"Compco",#N/A,FALSE,"CWS";"Summary",#N/A,FALSE,"CWS";"WACC",#N/A,FALSE,"CWS"}</definedName>
    <definedName name="fgjtdcdgg" localSheetId="0" hidden="1">{"'Sheet1'!$L$16"}</definedName>
    <definedName name="fgjtdcdgg" localSheetId="1" hidden="1">{"'Sheet1'!$L$16"}</definedName>
    <definedName name="fgjtdcdgg" localSheetId="7" hidden="1">{"'Sheet1'!$L$16"}</definedName>
    <definedName name="fgjtdcdgg" hidden="1">{"'Sheet1'!$L$16"}</definedName>
    <definedName name="fgrrrfsds" localSheetId="0" hidden="1">{#N/A,#N/A,TRUE,"BT M200 da 10x20"}</definedName>
    <definedName name="fgrrrfsds" localSheetId="1" hidden="1">{#N/A,#N/A,TRUE,"BT M200 da 10x20"}</definedName>
    <definedName name="fgrrrfsds" localSheetId="7" hidden="1">{#N/A,#N/A,TRUE,"BT M200 da 10x20"}</definedName>
    <definedName name="fgrrrfsds" hidden="1">{#N/A,#N/A,TRUE,"BT M200 da 10x20"}</definedName>
    <definedName name="fgs" localSheetId="0">#REF!</definedName>
    <definedName name="fgs" localSheetId="1">#REF!</definedName>
    <definedName name="fgs">#REF!</definedName>
    <definedName name="fgsdfsd" localSheetId="0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fgsdfsd" localSheetId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fgsdfsd" localSheetId="7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fgsdfsd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fgsfgsdg" localSheetId="0">{#N/A,#N/A,FALSE,"Gesamt";#N/A,#N/A,FALSE,"Ree KG";#N/A,#N/A,FALSE,"Ree Inter";#N/A,#N/A,FALSE,"BTM";#N/A,#N/A,FALSE,"GmbH";#N/A,#N/A,FALSE,"Sonstige"}</definedName>
    <definedName name="fgsfgsdg" localSheetId="1">{#N/A,#N/A,FALSE,"Gesamt";#N/A,#N/A,FALSE,"Ree KG";#N/A,#N/A,FALSE,"Ree Inter";#N/A,#N/A,FALSE,"BTM";#N/A,#N/A,FALSE,"GmbH";#N/A,#N/A,FALSE,"Sonstige"}</definedName>
    <definedName name="fgsfgsdg" localSheetId="7">{#N/A,#N/A,FALSE,"Gesamt";#N/A,#N/A,FALSE,"Ree KG";#N/A,#N/A,FALSE,"Ree Inter";#N/A,#N/A,FALSE,"BTM";#N/A,#N/A,FALSE,"GmbH";#N/A,#N/A,FALSE,"Sonstige"}</definedName>
    <definedName name="fgsfgsdg">{#N/A,#N/A,FALSE,"Gesamt";#N/A,#N/A,FALSE,"Ree KG";#N/A,#N/A,FALSE,"Ree Inter";#N/A,#N/A,FALSE,"BTM";#N/A,#N/A,FALSE,"GmbH";#N/A,#N/A,FALSE,"Sonstige"}</definedName>
    <definedName name="fhalsfl">#REF!</definedName>
    <definedName name="fhdfh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hdfh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hdfh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hdfh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hgdfgd" localSheetId="0">#REF!</definedName>
    <definedName name="fhgdfgd" localSheetId="1">#REF!</definedName>
    <definedName name="fhgdfgd">#REF!</definedName>
    <definedName name="fhkfkld" localSheetId="0" hidden="1">{"'Sheet1'!$L$16"}</definedName>
    <definedName name="fhkfkld" localSheetId="1" hidden="1">{"'Sheet1'!$L$16"}</definedName>
    <definedName name="fhkfkld" localSheetId="7" hidden="1">{"'Sheet1'!$L$16"}</definedName>
    <definedName name="fhkfkld" hidden="1">{"'Sheet1'!$L$16"}</definedName>
    <definedName name="fhll" localSheetId="0" hidden="1">{"'Sheet1'!$L$16"}</definedName>
    <definedName name="fhll" localSheetId="1" hidden="1">{"'Sheet1'!$L$16"}</definedName>
    <definedName name="fhll" localSheetId="7" hidden="1">{"'Sheet1'!$L$16"}</definedName>
    <definedName name="fhll" hidden="1">{"'Sheet1'!$L$16"}</definedName>
    <definedName name="fhtktks">"$#REF!.$#REF!$#REF!"</definedName>
    <definedName name="fhtktks_3">"$#REF!.$#REF!$#REF!"</definedName>
    <definedName name="fh月报到职人员_管产_" localSheetId="0">#REF!</definedName>
    <definedName name="fh月报到职人员_管产_" localSheetId="1">#REF!</definedName>
    <definedName name="fh月报到职人员_管产_">#REF!</definedName>
    <definedName name="fh月报离职人员_管产_" localSheetId="0">#REF!</definedName>
    <definedName name="fh月报离职人员_管产_">#REF!</definedName>
    <definedName name="fh查询工资明细" localSheetId="0">#REF!</definedName>
    <definedName name="fh查询工资明细">#REF!</definedName>
    <definedName name="fh离职人员" localSheetId="0">#REF!</definedName>
    <definedName name="fh离职人员">#REF!</definedName>
    <definedName name="Fi" localSheetId="0">#REF!</definedName>
    <definedName name="Fi">#REF!</definedName>
    <definedName name="Field_Plasa" localSheetId="0">#REF!</definedName>
    <definedName name="Field_Plasa">#REF!</definedName>
    <definedName name="FIELDNAMECOLUMN1">"#N/A"</definedName>
    <definedName name="FIELDNAMEROW1">"#N/A"</definedName>
    <definedName name="fifo">"'file:///C:/Documents%20and%20Settings/PC_KOBSBY_003/Local%20Settings/Temporary%20Internet%20Files/Content.IE5/WZ67UD2L/DATA/BSC%202011/SHARED/Clients/I-L/KEBD/Quarter%202002/Q4-2002-c.xls'#$GeneralInfo.$T$19"</definedName>
    <definedName name="fifo_3">"'file:///C:/Documents%20and%20Settings/PC_KOBSBY_003/Local%20Settings/Temporary%20Internet%20Files/Content.IE5/WZ67UD2L/DATA/BSC%202011/SHARED/Clients/I-L/KEBD/Quarter%202002/Q4-2002-c.xls'#$GeneralInfo.$T$19"</definedName>
    <definedName name="fil" localSheetId="0">#REF!</definedName>
    <definedName name="fil" localSheetId="1">#REF!</definedName>
    <definedName name="fil">#REF!</definedName>
    <definedName name="FILE">"SS"</definedName>
    <definedName name="File.Type" localSheetId="0">#REF!</definedName>
    <definedName name="File.Type" localSheetId="1">#REF!</definedName>
    <definedName name="File.Type">#REF!</definedName>
    <definedName name="Fill" localSheetId="0" hidden="1">#REF!</definedName>
    <definedName name="Fill" localSheetId="1" hidden="1">#REF!</definedName>
    <definedName name="Fill" hidden="1">#REF!</definedName>
    <definedName name="FILLL" localSheetId="0">#REF!</definedName>
    <definedName name="FILLL">#REF!</definedName>
    <definedName name="FIN">"$#REF!.#REF!#REF!"</definedName>
    <definedName name="FIN_3">"$#REF!.#REF!#REF!"</definedName>
    <definedName name="FIN_PERF" localSheetId="0">#REF!</definedName>
    <definedName name="FIN_PERF" localSheetId="1">#REF!</definedName>
    <definedName name="FIN_PERF">#REF!</definedName>
    <definedName name="Finance">"$#REF!.#REF!#REF!"</definedName>
    <definedName name="Finance_3">"$#REF!.#REF!#REF!"</definedName>
    <definedName name="Find">#N/A</definedName>
    <definedName name="FIOS_V_REPORT_D2">"$#REF!.#REF!#REF!"</definedName>
    <definedName name="FIOS_V_REPORT_D2_3">"$#REF!.#REF!#REF!"</definedName>
    <definedName name="FIRSTDATAROW1">"#N/A"</definedName>
    <definedName name="FirstMonth" localSheetId="0">#REF!</definedName>
    <definedName name="FirstMonth" localSheetId="1">#REF!</definedName>
    <definedName name="FirstMonth">#REF!</definedName>
    <definedName name="FirstMonth_2">NA()</definedName>
    <definedName name="FirstMonth_3" localSheetId="0">#REF!</definedName>
    <definedName name="FirstMonth_3" localSheetId="1">#REF!</definedName>
    <definedName name="FirstMonth_3">#REF!</definedName>
    <definedName name="FirstMonth_4" localSheetId="0">#REF!</definedName>
    <definedName name="FirstMonth_4">#REF!</definedName>
    <definedName name="FirstMonth_5" localSheetId="0">#REF!</definedName>
    <definedName name="FirstMonth_5">#REF!</definedName>
    <definedName name="FirstMonth_6" localSheetId="0">#REF!</definedName>
    <definedName name="FirstMonth_6">#REF!</definedName>
    <definedName name="FirstMonth_7">NA()</definedName>
    <definedName name="FirstMonth_8">NA()</definedName>
    <definedName name="FirstMonth_8_6">#N/A</definedName>
    <definedName name="FISCAL_DEPRECIATION_1999" localSheetId="0">#REF!</definedName>
    <definedName name="FISCAL_DEPRECIATION_1999" localSheetId="1">#REF!</definedName>
    <definedName name="FISCAL_DEPRECIATION_1999">#REF!</definedName>
    <definedName name="FiscalDepr_95" localSheetId="0">#REF!</definedName>
    <definedName name="FiscalDepr_95">#REF!</definedName>
    <definedName name="FiscalDepr95_99" localSheetId="0">#REF!</definedName>
    <definedName name="FiscalDepr95_99">#REF!</definedName>
    <definedName name="fiscalprofit">"'file:///C:/Documents%20and%20Settings/PC_KOBSBY_003/Local%20Settings/Temporary%20Internet%20Files/Content.IE5/WZ67UD2L/DATA/BSC%202011/SHARED/TAX/Mulyo/Maitland%20Smith/2000/MAithland%20-%20citr%20-%20new%20-%20Dec%202000-a.xls'#$Marshal.$D$221"</definedName>
    <definedName name="fiscalprofit_3">"'file:///C:/Documents%20and%20Settings/PC_KOBSBY_003/Local%20Settings/Temporary%20Internet%20Files/Content.IE5/WZ67UD2L/DATA/BSC%202011/SHARED/TAX/Mulyo/Maitland%20Smith/2000/MAithland%20-%20citr%20-%20new%20-%20Dec%202000-a.xls'#$Marshal.$D$221"</definedName>
    <definedName name="fiscalprofits">"$#REF!.#REF!#REF!"</definedName>
    <definedName name="fiscalprofits_3">"$#REF!.#REF!#REF!"</definedName>
    <definedName name="Fiscloss" localSheetId="0">#REF!</definedName>
    <definedName name="Fiscloss" localSheetId="1">#REF!</definedName>
    <definedName name="Fiscloss">#REF!</definedName>
    <definedName name="Fiscloss_3">"$#REF!.#REF!#REF!"</definedName>
    <definedName name="fix_data" localSheetId="0">#REF!</definedName>
    <definedName name="fix_data" localSheetId="1">#REF!</definedName>
    <definedName name="fix_data">#REF!</definedName>
    <definedName name="FIXED" localSheetId="0">#REF!</definedName>
    <definedName name="FIXED">#REF!</definedName>
    <definedName name="Fixedoverhead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ixedoverhead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ixedoverhead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ixedoverhead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jdalöfjdsalköfdjsalö" localSheetId="0">{#N/A,#N/A,TRUE,"Cover sheet";#N/A,#N/A,TRUE,"INPUTS";#N/A,#N/A,TRUE,"OUTPUTS";#N/A,#N/A,TRUE,"VALUATION"}</definedName>
    <definedName name="fjdalöfjdsalköfdjsalö" localSheetId="1">{#N/A,#N/A,TRUE,"Cover sheet";#N/A,#N/A,TRUE,"INPUTS";#N/A,#N/A,TRUE,"OUTPUTS";#N/A,#N/A,TRUE,"VALUATION"}</definedName>
    <definedName name="fjdalöfjdsalköfdjsalö" localSheetId="7">{#N/A,#N/A,TRUE,"Cover sheet";#N/A,#N/A,TRUE,"INPUTS";#N/A,#N/A,TRUE,"OUTPUTS";#N/A,#N/A,TRUE,"VALUATION"}</definedName>
    <definedName name="fjdalöfjdsalköfdjsalö">{#N/A,#N/A,TRUE,"Cover sheet";#N/A,#N/A,TRUE,"INPUTS";#N/A,#N/A,TRUE,"OUTPUTS";#N/A,#N/A,TRUE,"VALUATION"}</definedName>
    <definedName name="fjdfjdff" localSheetId="0" hidden="1">{#N/A,#N/A,FALSE,"sum";#N/A,#N/A,FALSE,"MARTV";#N/A,#N/A,FALSE,"APRTV"}</definedName>
    <definedName name="fjdfjdff" localSheetId="1" hidden="1">{#N/A,#N/A,FALSE,"sum";#N/A,#N/A,FALSE,"MARTV";#N/A,#N/A,FALSE,"APRTV"}</definedName>
    <definedName name="fjdfjdff" localSheetId="7" hidden="1">{#N/A,#N/A,FALSE,"sum";#N/A,#N/A,FALSE,"MARTV";#N/A,#N/A,FALSE,"APRTV"}</definedName>
    <definedName name="fjdfjdff" hidden="1">{#N/A,#N/A,FALSE,"sum";#N/A,#N/A,FALSE,"MARTV";#N/A,#N/A,FALSE,"APRTV"}</definedName>
    <definedName name="fjdk" localSheetId="0" hidden="1">{"'Sheet1'!$L$16"}</definedName>
    <definedName name="fjdk" localSheetId="1" hidden="1">{"'Sheet1'!$L$16"}</definedName>
    <definedName name="fjdk" localSheetId="7" hidden="1">{"'Sheet1'!$L$16"}</definedName>
    <definedName name="fjdk" hidden="1">{"'Sheet1'!$L$16"}</definedName>
    <definedName name="fjladjfla">5</definedName>
    <definedName name="fjstj">"$#REF!.#REF!#REF!"</definedName>
    <definedName name="fjstj_3">"$#REF!.#REF!#REF!"</definedName>
    <definedName name="fkieifi" localSheetId="0" hidden="1">#REF!</definedName>
    <definedName name="fkieifi" localSheetId="1" hidden="1">#REF!</definedName>
    <definedName name="fkieifi" hidden="1">#REF!</definedName>
    <definedName name="Flanker">"#N/A"</definedName>
    <definedName name="FLAT_MT_50G" localSheetId="0">#REF!</definedName>
    <definedName name="FLAT_MT_50G" localSheetId="1">#REF!</definedName>
    <definedName name="FLAT_MT_50G">#REF!</definedName>
    <definedName name="FlDen">0.97</definedName>
    <definedName name="FlDt">190</definedName>
    <definedName name="FlexZZ">#REF!</definedName>
    <definedName name="FLOORA" localSheetId="0">#REF!</definedName>
    <definedName name="FLOORA" localSheetId="1">#REF!</definedName>
    <definedName name="FLOORA">#REF!</definedName>
    <definedName name="FLOORA1" localSheetId="0">#REF!</definedName>
    <definedName name="FLOORA1" localSheetId="1">#REF!</definedName>
    <definedName name="FLOORA1">#REF!</definedName>
    <definedName name="FLOORA2" localSheetId="0">#REF!</definedName>
    <definedName name="FLOORA2">#REF!</definedName>
    <definedName name="FLOORB" localSheetId="0">#REF!</definedName>
    <definedName name="FLOORB">#REF!</definedName>
    <definedName name="FLOORB1" localSheetId="0">#REF!</definedName>
    <definedName name="FLOORB1">#REF!</definedName>
    <definedName name="FLOORB2" localSheetId="0">#REF!</definedName>
    <definedName name="FLOORB2">#REF!</definedName>
    <definedName name="FLOORC" localSheetId="0">#REF!</definedName>
    <definedName name="FLOORC">#REF!</definedName>
    <definedName name="FLOORC1" localSheetId="0">#REF!</definedName>
    <definedName name="FLOORC1">#REF!</definedName>
    <definedName name="FLOORC2" localSheetId="0">#REF!</definedName>
    <definedName name="FLOORC2">#REF!</definedName>
    <definedName name="FLOW0" localSheetId="0">#REF!</definedName>
    <definedName name="FLOW0">#REF!</definedName>
    <definedName name="FM_AL" localSheetId="0">#REF!</definedName>
    <definedName name="FM_AL">#REF!</definedName>
    <definedName name="fm_atk" localSheetId="0">#REF!</definedName>
    <definedName name="fm_atk">#REF!</definedName>
    <definedName name="FM_OBT" localSheetId="0">#REF!</definedName>
    <definedName name="FM_OBT" localSheetId="1">#REF!</definedName>
    <definedName name="FM_OBT">#REF!</definedName>
    <definedName name="fm_pb" localSheetId="0">#REF!</definedName>
    <definedName name="fm_pb">#REF!</definedName>
    <definedName name="FM_RT" localSheetId="0">#REF!</definedName>
    <definedName name="FM_RT" localSheetId="1">#REF!</definedName>
    <definedName name="FM_RT">#REF!</definedName>
    <definedName name="FMLfrom1998to2001" localSheetId="0">#REF!</definedName>
    <definedName name="FMLfrom1998to2001" localSheetId="1">#REF!</definedName>
    <definedName name="FMLfrom1998to2001">#REF!</definedName>
    <definedName name="FMPA" localSheetId="0">#REF!</definedName>
    <definedName name="FMPA">#REF!</definedName>
    <definedName name="FMTYP">"*STD"</definedName>
    <definedName name="FNDNAM1">"#N/A"</definedName>
    <definedName name="FNDUSERID1">"#N/A"</definedName>
    <definedName name="FOB_RP" localSheetId="0">#REF!</definedName>
    <definedName name="FOB_RP" localSheetId="1">#REF!</definedName>
    <definedName name="FOB_RP">#REF!</definedName>
    <definedName name="FOB_USD" localSheetId="0">#REF!</definedName>
    <definedName name="FOB_USD">#REF!</definedName>
    <definedName name="FOCI_ROY">"'file://JK001333/aws/Documents%20and%20Settings/PAIMPA/My%20Documents/1_TRANS/PBC%20TRay/Trial%20Balance%20June%202003.xls'#$'Cover Sheet'.$A$1"</definedName>
    <definedName name="FOCO_ROY">"'file://JK001333/aws/Documents%20and%20Settings/PAIMPA/My%20Documents/1_TRANS/PBC%20TRay/Trial%20Balance%20June%202003.xls'#$'Cover Sheet'.$A$1"</definedName>
    <definedName name="Follow" localSheetId="0">#REF!</definedName>
    <definedName name="Follow" localSheetId="1">#REF!</definedName>
    <definedName name="Follow">#REF!</definedName>
    <definedName name="Fone">#N/A</definedName>
    <definedName name="food" localSheetId="0" hidden="1">{#N/A,#N/A,FALSE,"Sheet1";#N/A,#N/A,FALSE,"Sheet2"}</definedName>
    <definedName name="food" localSheetId="1" hidden="1">{#N/A,#N/A,FALSE,"Sheet1";#N/A,#N/A,FALSE,"Sheet2"}</definedName>
    <definedName name="food" localSheetId="7" hidden="1">{#N/A,#N/A,FALSE,"Sheet1";#N/A,#N/A,FALSE,"Sheet2"}</definedName>
    <definedName name="food" hidden="1">{#N/A,#N/A,FALSE,"Sheet1";#N/A,#N/A,FALSE,"Sheet2"}</definedName>
    <definedName name="forecast">"#N/A"</definedName>
    <definedName name="forex">#REF!</definedName>
    <definedName name="FORM" localSheetId="0">#REF!</definedName>
    <definedName name="FORM" localSheetId="1">#REF!</definedName>
    <definedName name="FORM">#REF!</definedName>
    <definedName name="FORM_NONPERUMAHAN" localSheetId="0">#REF!</definedName>
    <definedName name="FORM_NONPERUMAHAN">#REF!</definedName>
    <definedName name="FORM_PERUMAHAN" localSheetId="0">#REF!</definedName>
    <definedName name="FORM_PERUMAHAN">#REF!</definedName>
    <definedName name="form3" localSheetId="0" hidden="1">#REF!</definedName>
    <definedName name="form3" hidden="1">#REF!</definedName>
    <definedName name="form31" localSheetId="0" hidden="1">#REF!</definedName>
    <definedName name="form31" hidden="1">#REF!</definedName>
    <definedName name="formasi" localSheetId="0">#REF!</definedName>
    <definedName name="formasi">#REF!</definedName>
    <definedName name="Format">"#REF!"</definedName>
    <definedName name="Format_List">"#REF!"</definedName>
    <definedName name="FORMAT_LVMH" localSheetId="0">#REF!</definedName>
    <definedName name="FORMAT_LVMH" localSheetId="1">#REF!</definedName>
    <definedName name="FORMAT_LVMH">#REF!</definedName>
    <definedName name="Format_Matrix">"#REF!"</definedName>
    <definedName name="FORMAT_PL_Del_Exp">"#N/A"</definedName>
    <definedName name="FORMAT_PL_Del_Inc">"#N/A"</definedName>
    <definedName name="Format_PL_Delivery_Exp">"#N/A"</definedName>
    <definedName name="Format_PL_Delivery_Inc">"#N/A"</definedName>
    <definedName name="Format_PL_Fcst_Delivery_Exp">"#N/A"</definedName>
    <definedName name="Format_PL_Fcst_Delivery_Inc">"#N/A"</definedName>
    <definedName name="Format_PL_Fcst_Fran_Fee">"#N/A"</definedName>
    <definedName name="Format_PL_Fcst_Fran_Fee_GP">"#N/A"</definedName>
    <definedName name="Format_PL_Fcst_Fran_Fee_Rec">"#N/A"</definedName>
    <definedName name="FORMAT_PL_Fran_Area">"#N/A"</definedName>
    <definedName name="Format_PL_Fran_Fee">"#N/A"</definedName>
    <definedName name="Format_PL_Fran_Fee_GP">"#N/A"</definedName>
    <definedName name="Format_PL_Fran_Fee_Rec">"#N/A"</definedName>
    <definedName name="FORMAT_PL_Fran_GP">"#N/A"</definedName>
    <definedName name="FORMAT_PL_Fran_Rec">"#N/A"</definedName>
    <definedName name="FORMAT_PL_R_Del_Exp">"#N/A"</definedName>
    <definedName name="FORMAT_PL_R_Del_Inc">"#N/A"</definedName>
    <definedName name="FORMAT_PL_R_Fran_Area">"#N/A"</definedName>
    <definedName name="FORMAT_PL_R_Fran_GP">"#N/A"</definedName>
    <definedName name="FORMAT_PL_R_Fran_Rec">"#N/A"</definedName>
    <definedName name="Format_Sales_Delivery_IE">"#N/A"</definedName>
    <definedName name="Format_Sales_Delivery_Inc">"#N/A"</definedName>
    <definedName name="Format_Sales_Fran_Fee">"#N/A"</definedName>
    <definedName name="Format_Sales_Fran_Fee_Rec">"#N/A"</definedName>
    <definedName name="Format_Table">"#REF!"</definedName>
    <definedName name="Formatliste" localSheetId="0">#REF!</definedName>
    <definedName name="Formatliste" localSheetId="1">#REF!</definedName>
    <definedName name="Formatliste">#REF!</definedName>
    <definedName name="FORNISMO" localSheetId="0">#REF!</definedName>
    <definedName name="FORNISMO">#REF!</definedName>
    <definedName name="foundation">"'file:///C:/Documents%20and%20Settings/PC_KOBSBY_003/Local%20Settings/Temporary%20Internet%20Files/Content.IE5/WZ67UD2L/DATA/BSC%202011/SHARED/Clients/I-L/KEBD/Quarter%202002/Q4-2002-c.xls'#$GeneralInfo.$O$15"</definedName>
    <definedName name="foundation_3">"'file:///C:/Documents%20and%20Settings/PC_KOBSBY_003/Local%20Settings/Temporary%20Internet%20Files/Content.IE5/WZ67UD2L/DATA/BSC%202011/SHARED/Clients/I-L/KEBD/Quarter%202002/Q4-2002-c.xls'#$GeneralInfo.$O$15"</definedName>
    <definedName name="FP">"$#REF!.#REF!#REF!"</definedName>
    <definedName name="FP_3">"$#REF!.#REF!#REF!"</definedName>
    <definedName name="fr" localSheetId="0" hidden="1">{#N/A,#N/A,FALSE,"DATA"}</definedName>
    <definedName name="fr" localSheetId="1" hidden="1">{#N/A,#N/A,FALSE,"DATA"}</definedName>
    <definedName name="fr" localSheetId="7" hidden="1">{#N/A,#N/A,FALSE,"DATA"}</definedName>
    <definedName name="fr" hidden="1">{#N/A,#N/A,FALSE,"DATA"}</definedName>
    <definedName name="frag" localSheetId="0">#REF!</definedName>
    <definedName name="frag" localSheetId="1">#REF!</definedName>
    <definedName name="frag">#REF!</definedName>
    <definedName name="fre" localSheetId="0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re" localSheetId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re" localSheetId="7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re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FRE_1">#REF!</definedName>
    <definedName name="FRE_2" localSheetId="0">#REF!</definedName>
    <definedName name="FRE_2" localSheetId="1">#REF!</definedName>
    <definedName name="FRE_2">#REF!</definedName>
    <definedName name="fred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3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3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3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3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fred4" localSheetId="0">{"PA1",#N/A,FALSE,"BORDMW";"pa2",#N/A,FALSE,"BORDMW";"PA3",#N/A,FALSE,"BORDMW";"PA4",#N/A,FALSE,"BORDMW"}</definedName>
    <definedName name="fred4" localSheetId="1">{"PA1",#N/A,FALSE,"BORDMW";"pa2",#N/A,FALSE,"BORDMW";"PA3",#N/A,FALSE,"BORDMW";"PA4",#N/A,FALSE,"BORDMW"}</definedName>
    <definedName name="fred4" localSheetId="7">{"PA1",#N/A,FALSE,"BORDMW";"pa2",#N/A,FALSE,"BORDMW";"PA3",#N/A,FALSE,"BORDMW";"PA4",#N/A,FALSE,"BORDMW"}</definedName>
    <definedName name="fred4">{"PA1",#N/A,FALSE,"BORDMW";"pa2",#N/A,FALSE,"BORDMW";"PA3",#N/A,FALSE,"BORDMW";"PA4",#N/A,FALSE,"BORDMW"}</definedName>
    <definedName name="fred5" localSheetId="0">{"PA1",#N/A,FALSE,"BORDMW";"pa2",#N/A,FALSE,"BORDMW";"PA3",#N/A,FALSE,"BORDMW";"PA4",#N/A,FALSE,"BORDMW"}</definedName>
    <definedName name="fred5" localSheetId="1">{"PA1",#N/A,FALSE,"BORDMW";"pa2",#N/A,FALSE,"BORDMW";"PA3",#N/A,FALSE,"BORDMW";"PA4",#N/A,FALSE,"BORDMW"}</definedName>
    <definedName name="fred5" localSheetId="7">{"PA1",#N/A,FALSE,"BORDMW";"pa2",#N/A,FALSE,"BORDMW";"PA3",#N/A,FALSE,"BORDMW";"PA4",#N/A,FALSE,"BORDMW"}</definedName>
    <definedName name="fred5">{"PA1",#N/A,FALSE,"BORDMW";"pa2",#N/A,FALSE,"BORDMW";"PA3",#N/A,FALSE,"BORDMW";"PA4",#N/A,FALSE,"BORDMW"}</definedName>
    <definedName name="FREIGHT" localSheetId="0">#REF!</definedName>
    <definedName name="FREIGHT" localSheetId="1">#REF!</definedName>
    <definedName name="FREIGHT">#REF!</definedName>
    <definedName name="Frequency" localSheetId="0">#REF!</definedName>
    <definedName name="Frequency">#REF!</definedName>
    <definedName name="FRG_RP" localSheetId="0">#REF!</definedName>
    <definedName name="FRG_RP" localSheetId="1">#REF!</definedName>
    <definedName name="FRG_RP">#REF!</definedName>
    <definedName name="FRG_USD" localSheetId="0">#REF!</definedName>
    <definedName name="FRG_USD" localSheetId="1">#REF!</definedName>
    <definedName name="FRG_USD">#REF!</definedName>
    <definedName name="fries_density" localSheetId="0">#REF!</definedName>
    <definedName name="fries_density" localSheetId="1">#REF!</definedName>
    <definedName name="fries_density">#REF!</definedName>
    <definedName name="fr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r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r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r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frtt" localSheetId="0">#REF!</definedName>
    <definedName name="frtt" localSheetId="1">#REF!</definedName>
    <definedName name="frtt">#REF!</definedName>
    <definedName name="fs" localSheetId="0">#REF!</definedName>
    <definedName name="fs" localSheetId="1">#REF!</definedName>
    <definedName name="fs">#REF!</definedName>
    <definedName name="FS_ALL" localSheetId="0">#REF!</definedName>
    <definedName name="FS_ALL" localSheetId="1">#REF!</definedName>
    <definedName name="FS_ALL">#REF!</definedName>
    <definedName name="FS_FA" localSheetId="0">#REF!</definedName>
    <definedName name="FS_FA">#REF!</definedName>
    <definedName name="FS_INPUT" localSheetId="0">#REF!</definedName>
    <definedName name="FS_INPUT">#REF!</definedName>
    <definedName name="FS_MGTONLY" localSheetId="0">#REF!</definedName>
    <definedName name="FS_MGTONLY">#REF!</definedName>
    <definedName name="FS_SUMMARY" localSheetId="0">#REF!</definedName>
    <definedName name="FS_SUMMARY">#REF!</definedName>
    <definedName name="fsdf" localSheetId="0">#REF!</definedName>
    <definedName name="fsdf">#REF!</definedName>
    <definedName name="fsdfdsf" localSheetId="0">{"HK PR",#N/A,FALSE,"HK";"SUMMARY",#N/A,FALSE,"PAYROLL";"SUMMARY",#N/A,FALSE,"PAYROLL";"HK PR",#N/A,FALSE,"HK"}</definedName>
    <definedName name="fsdfdsf" localSheetId="1">{"HK PR",#N/A,FALSE,"HK";"SUMMARY",#N/A,FALSE,"PAYROLL";"SUMMARY",#N/A,FALSE,"PAYROLL";"HK PR",#N/A,FALSE,"HK"}</definedName>
    <definedName name="fsdfdsf" localSheetId="7">{"HK PR",#N/A,FALSE,"HK";"SUMMARY",#N/A,FALSE,"PAYROLL";"SUMMARY",#N/A,FALSE,"PAYROLL";"HK PR",#N/A,FALSE,"HK"}</definedName>
    <definedName name="fsdfdsf">{"HK PR",#N/A,FALSE,"HK";"SUMMARY",#N/A,FALSE,"PAYROLL";"SUMMARY",#N/A,FALSE,"PAYROLL";"HK PR",#N/A,FALSE,"HK"}</definedName>
    <definedName name="fsdsdgs" localSheetId="0" hidden="1">{"'Sheet1'!$L$16"}</definedName>
    <definedName name="fsdsdgs" localSheetId="1" hidden="1">{"'Sheet1'!$L$16"}</definedName>
    <definedName name="fsdsdgs" localSheetId="7" hidden="1">{"'Sheet1'!$L$16"}</definedName>
    <definedName name="fsdsdgs" hidden="1">{"'Sheet1'!$L$16"}</definedName>
    <definedName name="fsfd" localSheetId="0" hidden="1">#REF!</definedName>
    <definedName name="fsfd" hidden="1">#REF!</definedName>
    <definedName name="fsgsg" localSheetId="0">{"Book1"}</definedName>
    <definedName name="fsgsg" localSheetId="1">{"Book1"}</definedName>
    <definedName name="fsgsg" localSheetId="7">{"Book1"}</definedName>
    <definedName name="fsgsg">{"Book1"}</definedName>
    <definedName name="FSvol" localSheetId="0">#REF!</definedName>
    <definedName name="FSvol">#REF!</definedName>
    <definedName name="FT" localSheetId="0" hidden="1">#REF!</definedName>
    <definedName name="FT" localSheetId="1" hidden="1">#REF!</definedName>
    <definedName name="FT" hidden="1">#REF!</definedName>
    <definedName name="FTY" localSheetId="0">#REF!</definedName>
    <definedName name="FTY">#REF!</definedName>
    <definedName name="FTY_10" localSheetId="0">#REF!</definedName>
    <definedName name="FTY_10" localSheetId="1">#REF!</definedName>
    <definedName name="FTY_10">#REF!</definedName>
    <definedName name="FTY_11" localSheetId="0">#REF!</definedName>
    <definedName name="FTY_11" localSheetId="1">#REF!</definedName>
    <definedName name="FTY_11">#REF!</definedName>
    <definedName name="FTY_12" localSheetId="0">#REF!</definedName>
    <definedName name="FTY_12" localSheetId="1">#REF!</definedName>
    <definedName name="FTY_12">#REF!</definedName>
    <definedName name="FTY_6" localSheetId="0">#REF!</definedName>
    <definedName name="FTY_6">#REF!</definedName>
    <definedName name="FTY_7" localSheetId="0">#REF!</definedName>
    <definedName name="FTY_7">#REF!</definedName>
    <definedName name="FTY_8" localSheetId="0">#REF!</definedName>
    <definedName name="FTY_8">#REF!</definedName>
    <definedName name="FTY_9" localSheetId="0">#REF!</definedName>
    <definedName name="FTY_9">#REF!</definedName>
    <definedName name="Full" localSheetId="0">#REF!</definedName>
    <definedName name="Full">#REF!</definedName>
    <definedName name="Full_Print" localSheetId="0">#REF!</definedName>
    <definedName name="Full_Print">#REF!</definedName>
    <definedName name="FUNCTIONALCURRENCY1">"#N/A"</definedName>
    <definedName name="fvmmxbgm">"$#REF!.#REF!#REF!"</definedName>
    <definedName name="fvmmxbgm_3">"$#REF!.#REF!#REF!"</definedName>
    <definedName name="FX" localSheetId="0">#REF!</definedName>
    <definedName name="FX" localSheetId="1">#REF!</definedName>
    <definedName name="FX">#REF!</definedName>
    <definedName name="fxg" localSheetId="0">#REF!</definedName>
    <definedName name="fxg">#REF!</definedName>
    <definedName name="fxrate">"'file:///C:/Documents%20and%20Settings/PC_KOBSBY_003/Local%20Settings/Temporary%20Internet%20Files/Content.IE5/WZ67UD2L/DATA/BSC%202011/SHARED/Clients/I-L/KEBD/Quarter%202002/Q4-2002-c.xls'#$GeneralInfo.$H$23"</definedName>
    <definedName name="fxrate_3">"'file:///C:/Documents%20and%20Settings/PC_KOBSBY_003/Local%20Settings/Temporary%20Internet%20Files/Content.IE5/WZ67UD2L/DATA/BSC%202011/SHARED/Clients/I-L/KEBD/Quarter%202002/Q4-2002-c.xls'#$GeneralInfo.$H$23"</definedName>
    <definedName name="FYT" localSheetId="0">#REF!</definedName>
    <definedName name="FYT" localSheetId="1">#REF!</definedName>
    <definedName name="FYT">#REF!</definedName>
    <definedName name="FYT_10" localSheetId="0">#REF!</definedName>
    <definedName name="FYT_10" localSheetId="1">#REF!</definedName>
    <definedName name="FYT_10">#REF!</definedName>
    <definedName name="FYT_11" localSheetId="0">#REF!</definedName>
    <definedName name="FYT_11" localSheetId="1">#REF!</definedName>
    <definedName name="FYT_11">#REF!</definedName>
    <definedName name="FYT_12" localSheetId="0">#REF!</definedName>
    <definedName name="FYT_12" localSheetId="1">#REF!</definedName>
    <definedName name="FYT_12">#REF!</definedName>
    <definedName name="FYT_6" localSheetId="0">#REF!</definedName>
    <definedName name="FYT_6">#REF!</definedName>
    <definedName name="FYT_7" localSheetId="0">#REF!</definedName>
    <definedName name="FYT_7">#REF!</definedName>
    <definedName name="FYT_8" localSheetId="0">#REF!</definedName>
    <definedName name="FYT_8">#REF!</definedName>
    <definedName name="FYT_9" localSheetId="0">#REF!</definedName>
    <definedName name="FYT_9">#REF!</definedName>
    <definedName name="fzdjfdjzd">"'file://JK001333/aws/Documents%20and%20Settings/PAIMPA/My%20Documents/1_TRANS/PBC%20TRay/Trial%20Balance%20June%202003.xls'#$'Cover Sheet'.$A$1"</definedName>
    <definedName name="g" localSheetId="0" hidden="1">{#N/A,#N/A,FALSE,"DATA"}</definedName>
    <definedName name="g" localSheetId="1" hidden="1">{#N/A,#N/A,FALSE,"DATA"}</definedName>
    <definedName name="g" localSheetId="7" hidden="1">{#N/A,#N/A,FALSE,"DATA"}</definedName>
    <definedName name="g" hidden="1">{#N/A,#N/A,FALSE,"DATA"}</definedName>
    <definedName name="G.quyet">#REF!</definedName>
    <definedName name="g___0" localSheetId="0">#REF!</definedName>
    <definedName name="g___0" localSheetId="1">#REF!</definedName>
    <definedName name="g___0">#REF!</definedName>
    <definedName name="G_ME" localSheetId="0">#REF!</definedName>
    <definedName name="G_ME">#REF!</definedName>
    <definedName name="g40g40" localSheetId="0">#REF!</definedName>
    <definedName name="g40g40">#REF!</definedName>
    <definedName name="ga" localSheetId="0">{"'Sheet1'!$L$16"}</definedName>
    <definedName name="ga" localSheetId="1">{"'Sheet1'!$L$16"}</definedName>
    <definedName name="ga" localSheetId="7">{"'Sheet1'!$L$16"}</definedName>
    <definedName name="ga">{"'Sheet1'!$L$16"}</definedName>
    <definedName name="GAB" localSheetId="0">OFFSET(#REF!,0,0,COUNTA(#REF!),22)</definedName>
    <definedName name="GAB">OFFSET(#REF!,0,0,COUNTA(#REF!),22)</definedName>
    <definedName name="gachchongtron" localSheetId="0">#REF!</definedName>
    <definedName name="gachchongtron" localSheetId="1">#REF!</definedName>
    <definedName name="gachchongtron">#REF!</definedName>
    <definedName name="gachlanem" localSheetId="0">#REF!</definedName>
    <definedName name="gachlanem" localSheetId="1">#REF!</definedName>
    <definedName name="gachlanem">#REF!</definedName>
    <definedName name="gad" localSheetId="0">#REF!</definedName>
    <definedName name="gad">#REF!</definedName>
    <definedName name="gae" localSheetId="0">#REF!</definedName>
    <definedName name="gae">#REF!</definedName>
    <definedName name="gag" localSheetId="0" hidden="1">#REF!</definedName>
    <definedName name="gag" hidden="1">#REF!</definedName>
    <definedName name="gaggggg" localSheetId="0">#REF!</definedName>
    <definedName name="gaggggg">#REF!</definedName>
    <definedName name="gain">"'file:///C:/Documents%20and%20Settings/PC_KOBSBY_003/Local%20Settings/Temporary%20Internet%20Files/Content.IE5/WZ67UD2L/DATA/BSC%202011/SHARED/TAX/Mulyo/Maitland%20Smith/2000/MAithland%20-%20citr%20-%20new%20-%20Dec%202000-a.xls'#$Marshal.$D$218"</definedName>
    <definedName name="gain_3">"'file:///C:/Documents%20and%20Settings/PC_KOBSBY_003/Local%20Settings/Temporary%20Internet%20Files/Content.IE5/WZ67UD2L/DATA/BSC%202011/SHARED/TAX/Mulyo/Maitland%20Smith/2000/MAithland%20-%20citr%20-%20new%20-%20Dec%202000-a.xls'#$Marshal.$D$218"</definedName>
    <definedName name="gains">"$#REF!.#REF!#REF!"</definedName>
    <definedName name="gains_3">"$#REF!.#REF!#REF!"</definedName>
    <definedName name="GANT_DATE_RANGE" localSheetId="0">#REF!</definedName>
    <definedName name="GANT_DATE_RANGE" localSheetId="1">#REF!</definedName>
    <definedName name="GANT_DATE_RANGE">#REF!</definedName>
    <definedName name="GANT_PREP" localSheetId="0">#REF!,#REF!,#REF!</definedName>
    <definedName name="GANT_PREP" localSheetId="1">#REF!,#REF!,#REF!</definedName>
    <definedName name="GANT_PREP">#REF!,#REF!,#REF!</definedName>
    <definedName name="GANT_TOTALS_RANGE" localSheetId="0">#REF!</definedName>
    <definedName name="GANT_TOTALS_RANGE" localSheetId="1">#REF!</definedName>
    <definedName name="GANT_TOTALS_RANGE">#REF!</definedName>
    <definedName name="gargyer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argyer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argyer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argyer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as">#REF!</definedName>
    <definedName name="GASBGA" localSheetId="0">#REF!</definedName>
    <definedName name="GASBGA" localSheetId="1">#REF!</definedName>
    <definedName name="GASBGA">#REF!</definedName>
    <definedName name="Gatito_Cheese_32g" localSheetId="0">#REF!</definedName>
    <definedName name="Gatito_Cheese_32g" localSheetId="1">#REF!</definedName>
    <definedName name="Gatito_Cheese_32g">#REF!</definedName>
    <definedName name="Gatito_Tin_260g" localSheetId="0">#REF!</definedName>
    <definedName name="Gatito_Tin_260g" localSheetId="1">#REF!</definedName>
    <definedName name="Gatito_Tin_260g">#REF!</definedName>
    <definedName name="gb" localSheetId="0">#REF!</definedName>
    <definedName name="gb">#REF!</definedName>
    <definedName name="gc_1331_2" localSheetId="0">#REF!</definedName>
    <definedName name="gc_1331_2">#REF!</definedName>
    <definedName name="gc_1331_3" localSheetId="0">#REF!</definedName>
    <definedName name="gc_1331_3">#REF!</definedName>
    <definedName name="gc_1331_4" localSheetId="0">#REF!</definedName>
    <definedName name="gc_1331_4">#REF!</definedName>
    <definedName name="gchi" localSheetId="0">#REF!</definedName>
    <definedName name="gchi">#REF!</definedName>
    <definedName name="gcm" localSheetId="0">#REF!</definedName>
    <definedName name="gcm">#REF!</definedName>
    <definedName name="gcnv" localSheetId="0">#REF!</definedName>
    <definedName name="gcnv">#REF!</definedName>
    <definedName name="gcnv2" localSheetId="0">#REF!</definedName>
    <definedName name="gcnv2">#REF!</definedName>
    <definedName name="gd" localSheetId="0">#REF!</definedName>
    <definedName name="gd">#REF!</definedName>
    <definedName name="GD_1" localSheetId="0">#REF!</definedName>
    <definedName name="GD_1">#REF!</definedName>
    <definedName name="GD_2" localSheetId="0">#REF!</definedName>
    <definedName name="GD_2">#REF!</definedName>
    <definedName name="GD_AA" localSheetId="0">#REF!</definedName>
    <definedName name="GD_AA">#REF!</definedName>
    <definedName name="gDataRange" localSheetId="0">#REF!</definedName>
    <definedName name="gDataRange">#REF!</definedName>
    <definedName name="gdfgdfgdf" localSheetId="0">{"'Sheet1'!$L$16"}</definedName>
    <definedName name="gdfgdfgdf" localSheetId="1">{"'Sheet1'!$L$16"}</definedName>
    <definedName name="gdfgdfgdf" localSheetId="7">{"'Sheet1'!$L$16"}</definedName>
    <definedName name="gdfgdfgdf">{"'Sheet1'!$L$16"}</definedName>
    <definedName name="gdfgd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dfgd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dfgd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dfgd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dgdfg" localSheetId="0">{"'Sheet1'!$L$16"}</definedName>
    <definedName name="gdgdfg" localSheetId="1">{"'Sheet1'!$L$16"}</definedName>
    <definedName name="gdgdfg" localSheetId="7">{"'Sheet1'!$L$16"}</definedName>
    <definedName name="gdgdfg">{"'Sheet1'!$L$16"}</definedName>
    <definedName name="gdgsdfg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dgsdfg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dgsdfg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dgsdfg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dk" localSheetId="0" hidden="1">{"'Sheet1'!$L$16"}</definedName>
    <definedName name="gdk" localSheetId="1" hidden="1">{"'Sheet1'!$L$16"}</definedName>
    <definedName name="gdk" localSheetId="7" hidden="1">{"'Sheet1'!$L$16"}</definedName>
    <definedName name="gdk" hidden="1">{"'Sheet1'!$L$16"}</definedName>
    <definedName name="GDSGD">#REF!</definedName>
    <definedName name="GE" localSheetId="0">#REF!</definedName>
    <definedName name="GE" localSheetId="1">#REF!</definedName>
    <definedName name="GE">#REF!</definedName>
    <definedName name="GEA" localSheetId="0">#REF!</definedName>
    <definedName name="GEA" localSheetId="1">#REF!</definedName>
    <definedName name="GEA">#REF!</definedName>
    <definedName name="GEDUNG" localSheetId="0">#REF!</definedName>
    <definedName name="GEDUNG" localSheetId="1">#REF!</definedName>
    <definedName name="GEDUNG">#REF!</definedName>
    <definedName name="gehe" localSheetId="0">{"Tages_D",#N/A,FALSE,"Tagesbericht";"Tages_PL",#N/A,FALSE,"Tagesbericht"}</definedName>
    <definedName name="gehe" localSheetId="1">{"Tages_D",#N/A,FALSE,"Tagesbericht";"Tages_PL",#N/A,FALSE,"Tagesbericht"}</definedName>
    <definedName name="gehe" localSheetId="7">{"Tages_D",#N/A,FALSE,"Tagesbericht";"Tages_PL",#N/A,FALSE,"Tagesbericht"}</definedName>
    <definedName name="gehe">{"Tages_D",#N/A,FALSE,"Tagesbericht";"Tages_PL",#N/A,FALSE,"Tagesbericht"}</definedName>
    <definedName name="Gender" localSheetId="0">#REF!</definedName>
    <definedName name="Gender" localSheetId="1">#REF!</definedName>
    <definedName name="Gender">#REF!</definedName>
    <definedName name="GENERAL" localSheetId="0">#REF!</definedName>
    <definedName name="GENERAL" localSheetId="1">#REF!</definedName>
    <definedName name="GENERAL">#REF!</definedName>
    <definedName name="GenericBrandPrice" localSheetId="0">#REF!</definedName>
    <definedName name="GenericBrandPrice">#REF!</definedName>
    <definedName name="GENRE" localSheetId="0">#REF!</definedName>
    <definedName name="GENRE" localSheetId="1">#REF!</definedName>
    <definedName name="GENRE">#REF!</definedName>
    <definedName name="geographical_summary" localSheetId="0">{#N/A,#N/A,TRUE,"Old - New P&amp;L";#N/A,#N/A,TRUE,"EBIT MMO - Total";#N/A,#N/A,TRUE,"MMO NE, CEE, ASIA, CAR";#N/A,#N/A,TRUE,"MMO LAT, MEA, AFR";#N/A,#N/A,TRUE,"NP growth";#N/A,#N/A,TRUE,"ER impact"}</definedName>
    <definedName name="geographical_summary" localSheetId="1">{#N/A,#N/A,TRUE,"Old - New P&amp;L";#N/A,#N/A,TRUE,"EBIT MMO - Total";#N/A,#N/A,TRUE,"MMO NE, CEE, ASIA, CAR";#N/A,#N/A,TRUE,"MMO LAT, MEA, AFR";#N/A,#N/A,TRUE,"NP growth";#N/A,#N/A,TRUE,"ER impact"}</definedName>
    <definedName name="geographical_summary" localSheetId="7">{#N/A,#N/A,TRUE,"Old - New P&amp;L";#N/A,#N/A,TRUE,"EBIT MMO - Total";#N/A,#N/A,TRUE,"MMO NE, CEE, ASIA, CAR";#N/A,#N/A,TRUE,"MMO LAT, MEA, AFR";#N/A,#N/A,TRUE,"NP growth";#N/A,#N/A,TRUE,"ER impact"}</definedName>
    <definedName name="geographical_summary">{#N/A,#N/A,TRUE,"Old - New P&amp;L";#N/A,#N/A,TRUE,"EBIT MMO - Total";#N/A,#N/A,TRUE,"MMO NE, CEE, ASIA, CAR";#N/A,#N/A,TRUE,"MMO LAT, MEA, AFR";#N/A,#N/A,TRUE,"NP growth";#N/A,#N/A,TRUE,"ER impact"}</definedName>
    <definedName name="geresdsd" localSheetId="0">{#N/A,#N/A,TRUE,"Data Elements-Staffing";#N/A,#N/A,TRUE,"Data Elements-Exp Driv &amp; Assump";#N/A,#N/A,TRUE,"Staffing Sheet";#N/A,#N/A,TRUE,"Income";#N/A,#N/A,TRUE,"Income Summary";#N/A,#N/A,TRUE,"Staffing Summary"}</definedName>
    <definedName name="geresdsd" localSheetId="1">{#N/A,#N/A,TRUE,"Data Elements-Staffing";#N/A,#N/A,TRUE,"Data Elements-Exp Driv &amp; Assump";#N/A,#N/A,TRUE,"Staffing Sheet";#N/A,#N/A,TRUE,"Income";#N/A,#N/A,TRUE,"Income Summary";#N/A,#N/A,TRUE,"Staffing Summary"}</definedName>
    <definedName name="geresdsd" localSheetId="7">{#N/A,#N/A,TRUE,"Data Elements-Staffing";#N/A,#N/A,TRUE,"Data Elements-Exp Driv &amp; Assump";#N/A,#N/A,TRUE,"Staffing Sheet";#N/A,#N/A,TRUE,"Income";#N/A,#N/A,TRUE,"Income Summary";#N/A,#N/A,TRUE,"Staffing Summary"}</definedName>
    <definedName name="geresdsd">{#N/A,#N/A,TRUE,"Data Elements-Staffing";#N/A,#N/A,TRUE,"Data Elements-Exp Driv &amp; Assump";#N/A,#N/A,TRUE,"Staffing Sheet";#N/A,#N/A,TRUE,"Income";#N/A,#N/A,TRUE,"Income Summary";#N/A,#N/A,TRUE,"Staffing Summary"}</definedName>
    <definedName name="GERMAN_BUND">#REF!</definedName>
    <definedName name="GERMAN_INFLATION" localSheetId="0">#REF!</definedName>
    <definedName name="GERMAN_INFLATION" localSheetId="1">#REF!</definedName>
    <definedName name="GERMAN_INFLATION">#REF!</definedName>
    <definedName name="gerry" localSheetId="0">#REF!</definedName>
    <definedName name="gerry" localSheetId="1">#REF!</definedName>
    <definedName name="gerry">#REF!</definedName>
    <definedName name="gf" localSheetId="0">#REF!</definedName>
    <definedName name="gf">#REF!</definedName>
    <definedName name="GFD" localSheetId="0">#REF!</definedName>
    <definedName name="GFD">#REF!</definedName>
    <definedName name="gfdtfs" localSheetId="0">{#N/A,#N/A,TRUE,"Data Elements-Staffing";#N/A,#N/A,TRUE,"Data Elements-Exp Driv &amp; Assump";#N/A,#N/A,TRUE,"Staffing Sheet";#N/A,#N/A,TRUE,"Income";#N/A,#N/A,TRUE,"Income Summary";#N/A,#N/A,TRUE,"Staffing Summary"}</definedName>
    <definedName name="gfdtfs" localSheetId="1">{#N/A,#N/A,TRUE,"Data Elements-Staffing";#N/A,#N/A,TRUE,"Data Elements-Exp Driv &amp; Assump";#N/A,#N/A,TRUE,"Staffing Sheet";#N/A,#N/A,TRUE,"Income";#N/A,#N/A,TRUE,"Income Summary";#N/A,#N/A,TRUE,"Staffing Summary"}</definedName>
    <definedName name="gfdtfs" localSheetId="7">{#N/A,#N/A,TRUE,"Data Elements-Staffing";#N/A,#N/A,TRUE,"Data Elements-Exp Driv &amp; Assump";#N/A,#N/A,TRUE,"Staffing Sheet";#N/A,#N/A,TRUE,"Income";#N/A,#N/A,TRUE,"Income Summary";#N/A,#N/A,TRUE,"Staffing Summary"}</definedName>
    <definedName name="gfdtfs">{#N/A,#N/A,TRUE,"Data Elements-Staffing";#N/A,#N/A,TRUE,"Data Elements-Exp Driv &amp; Assump";#N/A,#N/A,TRUE,"Staffing Sheet";#N/A,#N/A,TRUE,"Income";#N/A,#N/A,TRUE,"Income Summary";#N/A,#N/A,TRUE,"Staffing Summary"}</definedName>
    <definedName name="GFGFGFG" localSheetId="0" hidden="1">#REF!</definedName>
    <definedName name="GFGFGFG" localSheetId="1" hidden="1">#REF!</definedName>
    <definedName name="GFGFGFG" hidden="1">#REF!</definedName>
    <definedName name="gfhll" localSheetId="0" hidden="1">{"'Sheet1'!$L$16"}</definedName>
    <definedName name="gfhll" localSheetId="1" hidden="1">{"'Sheet1'!$L$16"}</definedName>
    <definedName name="gfhll" localSheetId="7" hidden="1">{"'Sheet1'!$L$16"}</definedName>
    <definedName name="gfhll" hidden="1">{"'Sheet1'!$L$16"}</definedName>
    <definedName name="gfjhfhfk" localSheetId="0" hidden="1">{"'Sheet1'!$L$16"}</definedName>
    <definedName name="gfjhfhfk" localSheetId="1" hidden="1">{"'Sheet1'!$L$16"}</definedName>
    <definedName name="gfjhfhfk" localSheetId="7" hidden="1">{"'Sheet1'!$L$16"}</definedName>
    <definedName name="gfjhfhfk" hidden="1">{"'Sheet1'!$L$16"}</definedName>
    <definedName name="gftsefd" localSheetId="0">{#N/A,#N/A,TRUE,"Data Elements-Staffing";#N/A,#N/A,TRUE,"Data Elements-Exp Driv &amp; Assump";#N/A,#N/A,TRUE,"Staffing Sheet";#N/A,#N/A,TRUE,"Income";#N/A,#N/A,TRUE,"Income Summary";#N/A,#N/A,TRUE,"Staffing Summary"}</definedName>
    <definedName name="gftsefd" localSheetId="1">{#N/A,#N/A,TRUE,"Data Elements-Staffing";#N/A,#N/A,TRUE,"Data Elements-Exp Driv &amp; Assump";#N/A,#N/A,TRUE,"Staffing Sheet";#N/A,#N/A,TRUE,"Income";#N/A,#N/A,TRUE,"Income Summary";#N/A,#N/A,TRUE,"Staffing Summary"}</definedName>
    <definedName name="gftsefd" localSheetId="7">{#N/A,#N/A,TRUE,"Data Elements-Staffing";#N/A,#N/A,TRUE,"Data Elements-Exp Driv &amp; Assump";#N/A,#N/A,TRUE,"Staffing Sheet";#N/A,#N/A,TRUE,"Income";#N/A,#N/A,TRUE,"Income Summary";#N/A,#N/A,TRUE,"Staffing Summary"}</definedName>
    <definedName name="gftsefd">{#N/A,#N/A,TRUE,"Data Elements-Staffing";#N/A,#N/A,TRUE,"Data Elements-Exp Driv &amp; Assump";#N/A,#N/A,TRUE,"Staffing Sheet";#N/A,#N/A,TRUE,"Income";#N/A,#N/A,TRUE,"Income Summary";#N/A,#N/A,TRUE,"Staffing Summary"}</definedName>
    <definedName name="gg">#N/A</definedName>
    <definedName name="GGCFGFC" localSheetId="0" hidden="1">#REF!</definedName>
    <definedName name="GGCFGFC" localSheetId="1" hidden="1">#REF!</definedName>
    <definedName name="GGCFGFC" hidden="1">#REF!</definedName>
    <definedName name="ggfdjhgjgk" localSheetId="0" hidden="1">{"'Sheet1'!$L$16"}</definedName>
    <definedName name="ggfdjhgjgk" localSheetId="1" hidden="1">{"'Sheet1'!$L$16"}</definedName>
    <definedName name="ggfdjhgjgk" localSheetId="7" hidden="1">{"'Sheet1'!$L$16"}</definedName>
    <definedName name="ggfdjhgjgk" hidden="1">{"'Sheet1'!$L$16"}</definedName>
    <definedName name="GGG" localSheetId="0">#REF!</definedName>
    <definedName name="GGG" localSheetId="1">#REF!</definedName>
    <definedName name="GGG">#REF!</definedName>
    <definedName name="gggg" localSheetId="0">#REF!</definedName>
    <definedName name="gggg">#REF!</definedName>
    <definedName name="gggg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gggg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gggg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gggg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ggggg" localSheetId="0" hidden="1">#REF!</definedName>
    <definedName name="ggggg" localSheetId="1" hidden="1">#REF!</definedName>
    <definedName name="ggggg" hidden="1">#REF!</definedName>
    <definedName name="ggggggggg" localSheetId="0">{#N/A,#N/A,FALSE,"Sheet1"}</definedName>
    <definedName name="ggggggggg" localSheetId="1">{#N/A,#N/A,FALSE,"Sheet1"}</definedName>
    <definedName name="ggggggggg" localSheetId="7">{#N/A,#N/A,FALSE,"Sheet1"}</definedName>
    <definedName name="ggggggggg">{#N/A,#N/A,FALSE,"Sheet1"}</definedName>
    <definedName name="ggggggggggggggggg" localSheetId="0">{#N/A,#N/A,FALSE,"Sheet1"}</definedName>
    <definedName name="ggggggggggggggggg" localSheetId="1">{#N/A,#N/A,FALSE,"Sheet1"}</definedName>
    <definedName name="ggggggggggggggggg" localSheetId="7">{#N/A,#N/A,FALSE,"Sheet1"}</definedName>
    <definedName name="ggggggggggggggggg">{#N/A,#N/A,FALSE,"Sheet1"}</definedName>
    <definedName name="ggh" localSheetId="0">#REF!</definedName>
    <definedName name="ggh" localSheetId="1">#REF!</definedName>
    <definedName name="ggh">#REF!</definedName>
    <definedName name="ggh_10" localSheetId="0">#REF!</definedName>
    <definedName name="ggh_10">#REF!</definedName>
    <definedName name="ggh_6" localSheetId="0">#REF!</definedName>
    <definedName name="ggh_6">#REF!</definedName>
    <definedName name="ggh_7" localSheetId="0">#REF!</definedName>
    <definedName name="ggh_7">#REF!</definedName>
    <definedName name="ggh_8" localSheetId="0">#REF!</definedName>
    <definedName name="ggh_8">#REF!</definedName>
    <definedName name="ggh_9" localSheetId="0">#REF!</definedName>
    <definedName name="ggh_9">#REF!</definedName>
    <definedName name="gghfh" localSheetId="0">{"'Sheet1'!$L$16"}</definedName>
    <definedName name="gghfh" localSheetId="1">{"'Sheet1'!$L$16"}</definedName>
    <definedName name="gghfh" localSheetId="7">{"'Sheet1'!$L$16"}</definedName>
    <definedName name="gghfh">{"'Sheet1'!$L$16"}</definedName>
    <definedName name="gghj" localSheetId="0" hidden="1">{#N/A,#N/A,FALSE,"Chi tiÆt"}</definedName>
    <definedName name="gghj" localSheetId="1" hidden="1">{#N/A,#N/A,FALSE,"Chi tiÆt"}</definedName>
    <definedName name="gghj" localSheetId="7" hidden="1">{#N/A,#N/A,FALSE,"Chi tiÆt"}</definedName>
    <definedName name="gghj" hidden="1">{#N/A,#N/A,FALSE,"Chi tiÆt"}</definedName>
    <definedName name="GH" localSheetId="0" hidden="1">#REF!</definedName>
    <definedName name="GH" localSheetId="1" hidden="1">#REF!</definedName>
    <definedName name="GH" hidden="1">#REF!</definedName>
    <definedName name="ghbngr">"#N/A"</definedName>
    <definedName name="ghdfgdf" localSheetId="0">{"HK PR",#N/A,FALSE,"HK";"SUMMARY",#N/A,FALSE,"PAYROLL";"SUMMARY",#N/A,FALSE,"PAYROLL";"HK PR",#N/A,FALSE,"HK"}</definedName>
    <definedName name="ghdfgdf" localSheetId="1">{"HK PR",#N/A,FALSE,"HK";"SUMMARY",#N/A,FALSE,"PAYROLL";"SUMMARY",#N/A,FALSE,"PAYROLL";"HK PR",#N/A,FALSE,"HK"}</definedName>
    <definedName name="ghdfgdf" localSheetId="7">{"HK PR",#N/A,FALSE,"HK";"SUMMARY",#N/A,FALSE,"PAYROLL";"SUMMARY",#N/A,FALSE,"PAYROLL";"HK PR",#N/A,FALSE,"HK"}</definedName>
    <definedName name="ghdfgdf">{"HK PR",#N/A,FALSE,"HK";"SUMMARY",#N/A,FALSE,"PAYROLL";"SUMMARY",#N/A,FALSE,"PAYROLL";"HK PR",#N/A,FALSE,"HK"}</definedName>
    <definedName name="ghffgfg" localSheetId="0">#REF!</definedName>
    <definedName name="ghffgfg" localSheetId="1">#REF!</definedName>
    <definedName name="ghffgfg">#REF!</definedName>
    <definedName name="ghgh" localSheetId="0" hidden="1">{#N/A,#N/A,FALSE,"Sheet1";#N/A,#N/A,FALSE,"Sheet2"}</definedName>
    <definedName name="ghgh" localSheetId="1" hidden="1">{#N/A,#N/A,FALSE,"Sheet1";#N/A,#N/A,FALSE,"Sheet2"}</definedName>
    <definedName name="ghgh" localSheetId="7" hidden="1">{#N/A,#N/A,FALSE,"Sheet1";#N/A,#N/A,FALSE,"Sheet2"}</definedName>
    <definedName name="ghgh" hidden="1">{#N/A,#N/A,FALSE,"Sheet1";#N/A,#N/A,FALSE,"Sheet2"}</definedName>
    <definedName name="GHH" localSheetId="0">#REF!</definedName>
    <definedName name="GHH" localSheetId="1">#REF!</definedName>
    <definedName name="GHH">#REF!</definedName>
    <definedName name="ghip" localSheetId="0">#REF!</definedName>
    <definedName name="ghip">#REF!</definedName>
    <definedName name="GHJ" localSheetId="0">#REF!</definedName>
    <definedName name="GHJ" localSheetId="1">#REF!</definedName>
    <definedName name="GHJ">#REF!</definedName>
    <definedName name="ghjh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jh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jh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jh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jk" localSheetId="0">#REF!</definedName>
    <definedName name="ghjk" localSheetId="1">#REF!</definedName>
    <definedName name="ghjk">#REF!</definedName>
    <definedName name="ghjkl" localSheetId="0">#REF!</definedName>
    <definedName name="ghjkl">#REF!</definedName>
    <definedName name="ghkfk" localSheetId="0" hidden="1">{"invbud-1",#N/A,FALSE,"A";"invbud-1CW",#N/A,FALSE,"A";"Desinvesteringen",#N/A,FALSE,"C"}</definedName>
    <definedName name="ghkfk" localSheetId="1" hidden="1">{"invbud-1",#N/A,FALSE,"A";"invbud-1CW",#N/A,FALSE,"A";"Desinvesteringen",#N/A,FALSE,"C"}</definedName>
    <definedName name="ghkfk" localSheetId="7" hidden="1">{"invbud-1",#N/A,FALSE,"A";"invbud-1CW",#N/A,FALSE,"A";"Desinvesteringen",#N/A,FALSE,"C"}</definedName>
    <definedName name="ghkfk" hidden="1">{"invbud-1",#N/A,FALSE,"A";"invbud-1CW",#N/A,FALSE,"A";"Desinvesteringen",#N/A,FALSE,"C"}</definedName>
    <definedName name="ghnnn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nnn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nnn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nnn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HT" localSheetId="0">#REF!</definedName>
    <definedName name="GHT" localSheetId="1">#REF!</definedName>
    <definedName name="GHT">#REF!</definedName>
    <definedName name="gia" localSheetId="0">#REF!</definedName>
    <definedName name="gia">#REF!</definedName>
    <definedName name="gia_1" localSheetId="0">#REF!</definedName>
    <definedName name="gia_1">#REF!</definedName>
    <definedName name="gia_I" localSheetId="0">#REF!</definedName>
    <definedName name="gia_I">#REF!</definedName>
    <definedName name="gia_SR" localSheetId="0">#REF!</definedName>
    <definedName name="gia_SR">#REF!</definedName>
    <definedName name="gia_tien" localSheetId="0">#REF!</definedName>
    <definedName name="gia_tien">#REF!</definedName>
    <definedName name="gia_tien_BTN" localSheetId="0">#REF!</definedName>
    <definedName name="gia_tien_BTN">#REF!</definedName>
    <definedName name="gia3tang" localSheetId="0">{"Book1","To khai 2001-12.xls"}</definedName>
    <definedName name="gia3tang" localSheetId="1">{"Book1","To khai 2001-12.xls"}</definedName>
    <definedName name="gia3tang" localSheetId="7">{"Book1","To khai 2001-12.xls"}</definedName>
    <definedName name="gia3tang">{"Book1","To khai 2001-12.xls"}</definedName>
    <definedName name="giaca" localSheetId="0">#REF!</definedName>
    <definedName name="giaca" localSheetId="1">#REF!</definedName>
    <definedName name="giaca">#REF!</definedName>
    <definedName name="GiaDau">8550</definedName>
    <definedName name="Giai_doan" localSheetId="0">#REF!</definedName>
    <definedName name="Giai_doan" localSheetId="1">#REF!</definedName>
    <definedName name="Giai_doan">#REF!</definedName>
    <definedName name="Giaiquyet" localSheetId="0">#REF!</definedName>
    <definedName name="Giaiquyet">#REF!</definedName>
    <definedName name="GiaLai" localSheetId="0">#REF!</definedName>
    <definedName name="GiaLai">#REF!</definedName>
    <definedName name="GiaNhot">18000</definedName>
    <definedName name="giano" localSheetId="0">#REF!</definedName>
    <definedName name="giano" localSheetId="1">#REF!</definedName>
    <definedName name="giano">#REF!</definedName>
    <definedName name="giano1" localSheetId="0">#REF!</definedName>
    <definedName name="giano1" localSheetId="1">#REF!</definedName>
    <definedName name="giano1">#REF!</definedName>
    <definedName name="giano2" localSheetId="0">#REF!</definedName>
    <definedName name="giano2" localSheetId="1">#REF!</definedName>
    <definedName name="giano2">#REF!</definedName>
    <definedName name="Giant_Penang">"#N/A"</definedName>
    <definedName name="Giant_PJ">"#N/A"</definedName>
    <definedName name="giathucte" localSheetId="0">#REF!</definedName>
    <definedName name="giathucte" localSheetId="1">#REF!</definedName>
    <definedName name="giathucte">#REF!</definedName>
    <definedName name="GiaThucTe1" localSheetId="0">#REF!</definedName>
    <definedName name="GiaThucTe1">#REF!</definedName>
    <definedName name="Giavatlieu" localSheetId="0">#REF!</definedName>
    <definedName name="Giavatlieu">#REF!</definedName>
    <definedName name="gica_bq" localSheetId="0">#REF!</definedName>
    <definedName name="gica_bq">#REF!</definedName>
    <definedName name="gica_bv" localSheetId="0">#REF!</definedName>
    <definedName name="gica_bv">#REF!</definedName>
    <definedName name="gica_ck" localSheetId="0">#REF!</definedName>
    <definedName name="gica_ck">#REF!</definedName>
    <definedName name="gica_d1" localSheetId="0">#REF!</definedName>
    <definedName name="gica_d1">#REF!</definedName>
    <definedName name="gica_d2" localSheetId="0">#REF!</definedName>
    <definedName name="gica_d2">#REF!</definedName>
    <definedName name="gica_d3" localSheetId="0">#REF!</definedName>
    <definedName name="gica_d3">#REF!</definedName>
    <definedName name="gica_dl" localSheetId="0">#REF!</definedName>
    <definedName name="gica_dl">#REF!</definedName>
    <definedName name="gica_kcs" localSheetId="0">#REF!</definedName>
    <definedName name="gica_kcs">#REF!</definedName>
    <definedName name="gica_nb" localSheetId="0">#REF!</definedName>
    <definedName name="gica_nb">#REF!</definedName>
    <definedName name="gica_ngio" localSheetId="0">#REF!</definedName>
    <definedName name="gica_ngio">#REF!</definedName>
    <definedName name="gica_nv" localSheetId="0">#REF!</definedName>
    <definedName name="gica_nv">#REF!</definedName>
    <definedName name="gica_t3" localSheetId="0">#REF!</definedName>
    <definedName name="gica_t3">#REF!</definedName>
    <definedName name="gica_t4" localSheetId="0">#REF!</definedName>
    <definedName name="gica_t4">#REF!</definedName>
    <definedName name="gica_t5" localSheetId="0">#REF!</definedName>
    <definedName name="gica_t5">#REF!</definedName>
    <definedName name="gica_t6" localSheetId="0">#REF!</definedName>
    <definedName name="gica_t6">#REF!</definedName>
    <definedName name="gica_tc" localSheetId="0">#REF!</definedName>
    <definedName name="gica_tc">#REF!</definedName>
    <definedName name="gica_tm" localSheetId="0">#REF!</definedName>
    <definedName name="gica_tm">#REF!</definedName>
    <definedName name="gica_vs" localSheetId="0">#REF!</definedName>
    <definedName name="gica_vs">#REF!</definedName>
    <definedName name="gica_xh" localSheetId="0">#REF!</definedName>
    <definedName name="gica_xh">#REF!</definedName>
    <definedName name="gInsertNewCompany">#N/A</definedName>
    <definedName name="gio_bq" localSheetId="0">#REF!</definedName>
    <definedName name="gio_bq" localSheetId="1">#REF!</definedName>
    <definedName name="gio_bq">#REF!</definedName>
    <definedName name="gio_d1" localSheetId="0">#REF!</definedName>
    <definedName name="gio_d1" localSheetId="1">#REF!</definedName>
    <definedName name="gio_d1">#REF!</definedName>
    <definedName name="gio_d2" localSheetId="0">#REF!</definedName>
    <definedName name="gio_d2" localSheetId="1">#REF!</definedName>
    <definedName name="gio_d2">#REF!</definedName>
    <definedName name="gio_d3" localSheetId="0">#REF!</definedName>
    <definedName name="gio_d3">#REF!</definedName>
    <definedName name="gio_dl" localSheetId="0">#REF!</definedName>
    <definedName name="gio_dl">#REF!</definedName>
    <definedName name="gio_kcs" localSheetId="0">#REF!</definedName>
    <definedName name="gio_kcs">#REF!</definedName>
    <definedName name="gio_ngio" localSheetId="0">#REF!</definedName>
    <definedName name="gio_ngio">#REF!</definedName>
    <definedName name="gio_t3" localSheetId="0">#REF!</definedName>
    <definedName name="gio_t3">#REF!</definedName>
    <definedName name="gio_t4" localSheetId="0">#REF!</definedName>
    <definedName name="gio_t4">#REF!</definedName>
    <definedName name="gio_t5" localSheetId="0">#REF!</definedName>
    <definedName name="gio_t5">#REF!</definedName>
    <definedName name="gio_t6" localSheetId="0">#REF!</definedName>
    <definedName name="gio_t6">#REF!</definedName>
    <definedName name="gio_vs" localSheetId="0">#REF!</definedName>
    <definedName name="gio_vs">#REF!</definedName>
    <definedName name="gio_xh" localSheetId="0">#REF!</definedName>
    <definedName name="gio_xh">#REF!</definedName>
    <definedName name="Giocong" localSheetId="0">#REF!</definedName>
    <definedName name="Giocong">#REF!</definedName>
    <definedName name="giotuoi" localSheetId="0">#REF!</definedName>
    <definedName name="giotuoi">#REF!</definedName>
    <definedName name="giotuoi1" localSheetId="0">#REF!</definedName>
    <definedName name="giotuoi1">#REF!</definedName>
    <definedName name="giro" localSheetId="0">#REF!</definedName>
    <definedName name="giro" localSheetId="1">#REF!</definedName>
    <definedName name="giro">#REF!</definedName>
    <definedName name="GJ" localSheetId="0">#REF!</definedName>
    <definedName name="GJ">#REF!</definedName>
    <definedName name="gjhfjghjmh" localSheetId="0">{"PA1",#N/A,FALSE,"BORDMW";"pa2",#N/A,FALSE,"BORDMW";"PA3",#N/A,FALSE,"BORDMW";"PA4",#N/A,FALSE,"BORDMW"}</definedName>
    <definedName name="gjhfjghjmh" localSheetId="1">{"PA1",#N/A,FALSE,"BORDMW";"pa2",#N/A,FALSE,"BORDMW";"PA3",#N/A,FALSE,"BORDMW";"PA4",#N/A,FALSE,"BORDMW"}</definedName>
    <definedName name="gjhfjghjmh" localSheetId="7">{"PA1",#N/A,FALSE,"BORDMW";"pa2",#N/A,FALSE,"BORDMW";"PA3",#N/A,FALSE,"BORDMW";"PA4",#N/A,FALSE,"BORDMW"}</definedName>
    <definedName name="gjhfjghjmh">{"PA1",#N/A,FALSE,"BORDMW";"pa2",#N/A,FALSE,"BORDMW";"PA3",#N/A,FALSE,"BORDMW";"PA4",#N/A,FALSE,"BORDMW"}</definedName>
    <definedName name="gjk" localSheetId="0" hidden="1">{#N/A,#N/A,TRUE,"BT M200 da 10x20"}</definedName>
    <definedName name="gjk" localSheetId="1" hidden="1">{#N/A,#N/A,TRUE,"BT M200 da 10x20"}</definedName>
    <definedName name="gjk" localSheetId="7" hidden="1">{#N/A,#N/A,TRUE,"BT M200 da 10x20"}</definedName>
    <definedName name="gjk" hidden="1">{#N/A,#N/A,TRUE,"BT M200 da 10x20"}</definedName>
    <definedName name="gjmsfmf">"$#REF!.#REF!#REF!"</definedName>
    <definedName name="gjmsfmf_3">"$#REF!.#REF!#REF!"</definedName>
    <definedName name="GJTL" localSheetId="0">#REF!</definedName>
    <definedName name="GJTL" localSheetId="1">#REF!</definedName>
    <definedName name="GJTL">#REF!</definedName>
    <definedName name="gl">"$#REF!.#REF!#REF!"</definedName>
    <definedName name="gl_3">"$#REF!.#REF!#REF!"</definedName>
    <definedName name="GL_DETAIL" localSheetId="0">#REF!</definedName>
    <definedName name="GL_DETAIL" localSheetId="1">#REF!</definedName>
    <definedName name="GL_DETAIL">#REF!</definedName>
    <definedName name="gl3p" localSheetId="0">#REF!</definedName>
    <definedName name="gl3p">#REF!</definedName>
    <definedName name="GLA" localSheetId="0">#REF!</definedName>
    <definedName name="GLA">#REF!</definedName>
    <definedName name="gld" localSheetId="0">#REF!</definedName>
    <definedName name="gld">#REF!</definedName>
    <definedName name="gll" localSheetId="0">#REF!</definedName>
    <definedName name="gll" localSheetId="1">#REF!</definedName>
    <definedName name="gll">#REF!</definedName>
    <definedName name="GLOAKHIRBS0803" localSheetId="0">#REF!</definedName>
    <definedName name="GLOAKHIRBS0803">#REF!</definedName>
    <definedName name="GM" localSheetId="0">#REF!</definedName>
    <definedName name="GM">#REF!</definedName>
    <definedName name="GMR" localSheetId="0">#REF!</definedName>
    <definedName name="GMR" localSheetId="1">#REF!</definedName>
    <definedName name="GMR">#REF!</definedName>
    <definedName name="GNA" localSheetId="0">#REF!</definedName>
    <definedName name="GNA" localSheetId="1">#REF!</definedName>
    <definedName name="GNA">#REF!</definedName>
    <definedName name="gnbvvn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nbvvn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nbvvn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nbvvn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NC">#REF!</definedName>
    <definedName name="gnfg" localSheetId="0">{"HK PR",#N/A,FALSE,"HK";"SUMMARY",#N/A,FALSE,"PAYROLL";"SUMMARY",#N/A,FALSE,"PAYROLL";"HK PR",#N/A,FALSE,"HK"}</definedName>
    <definedName name="gnfg" localSheetId="1">{"HK PR",#N/A,FALSE,"HK";"SUMMARY",#N/A,FALSE,"PAYROLL";"SUMMARY",#N/A,FALSE,"PAYROLL";"HK PR",#N/A,FALSE,"HK"}</definedName>
    <definedName name="gnfg" localSheetId="7">{"HK PR",#N/A,FALSE,"HK";"SUMMARY",#N/A,FALSE,"PAYROLL";"SUMMARY",#N/A,FALSE,"PAYROLL";"HK PR",#N/A,FALSE,"HK"}</definedName>
    <definedName name="gnfg">{"HK PR",#N/A,FALSE,"HK";"SUMMARY",#N/A,FALSE,"PAYROLL";"SUMMARY",#N/A,FALSE,"PAYROLL";"HK PR",#N/A,FALSE,"HK"}</definedName>
    <definedName name="GoBack">#N/A</definedName>
    <definedName name="Goc32x3">#REF!</definedName>
    <definedName name="Goc35x3" localSheetId="0">#REF!</definedName>
    <definedName name="Goc35x3" localSheetId="1">#REF!</definedName>
    <definedName name="Goc35x3">#REF!</definedName>
    <definedName name="Goc40x4" localSheetId="0">#REF!</definedName>
    <definedName name="Goc40x4" localSheetId="1">#REF!</definedName>
    <definedName name="Goc40x4">#REF!</definedName>
    <definedName name="Goc45x4" localSheetId="0">#REF!</definedName>
    <definedName name="Goc45x4">#REF!</definedName>
    <definedName name="Goc50x5" localSheetId="0">#REF!</definedName>
    <definedName name="Goc50x5">#REF!</definedName>
    <definedName name="Goc63x6" localSheetId="0">#REF!</definedName>
    <definedName name="Goc63x6">#REF!</definedName>
    <definedName name="Goc75x6" localSheetId="0">#REF!</definedName>
    <definedName name="Goc75x6">#REF!</definedName>
    <definedName name="gogon" localSheetId="0" hidden="1">#REF!</definedName>
    <definedName name="gogon" hidden="1">#REF!</definedName>
    <definedName name="Goh" localSheetId="0">#REF!</definedName>
    <definedName name="Goh">#REF!</definedName>
    <definedName name="GohLi" localSheetId="0">#REF!</definedName>
    <definedName name="GohLi">#REF!</definedName>
    <definedName name="GOINH" localSheetId="0">#REF!</definedName>
    <definedName name="GOINH">#REF!</definedName>
    <definedName name="GOL" localSheetId="0">#REF!</definedName>
    <definedName name="GOL">#REF!</definedName>
    <definedName name="Golongan" localSheetId="0">#REF!</definedName>
    <definedName name="Golongan">#REF!</definedName>
    <definedName name="good12" localSheetId="0">#REF!</definedName>
    <definedName name="good12" localSheetId="1">#REF!</definedName>
    <definedName name="good12">#REF!</definedName>
    <definedName name="goodmurni12" localSheetId="0">#REF!</definedName>
    <definedName name="goodmurni12" localSheetId="1">#REF!</definedName>
    <definedName name="goodmurni12">#REF!</definedName>
    <definedName name="goodpkl12" localSheetId="0">#REF!</definedName>
    <definedName name="goodpkl12" localSheetId="1">#REF!</definedName>
    <definedName name="goodpkl12">#REF!</definedName>
    <definedName name="goodsmg12" localSheetId="0">#REF!</definedName>
    <definedName name="goodsmg12">#REF!</definedName>
    <definedName name="goodsolo12" localSheetId="0">#REF!</definedName>
    <definedName name="goodsolo12">#REF!</definedName>
    <definedName name="goodstok" localSheetId="0">#REF!</definedName>
    <definedName name="goodstok">#REF!</definedName>
    <definedName name="GOODSTOK06" localSheetId="0">#REF!</definedName>
    <definedName name="GOODSTOK06">#REF!</definedName>
    <definedName name="goodwill">"$#REF!.#REF!#REF!"</definedName>
    <definedName name="goodwill_3">"$#REF!.#REF!#REF!"</definedName>
    <definedName name="GOVAP1">#REF!</definedName>
    <definedName name="GOVAP2" localSheetId="0">#REF!</definedName>
    <definedName name="GOVAP2" localSheetId="1">#REF!</definedName>
    <definedName name="GOVAP2">#REF!</definedName>
    <definedName name="GOVTBORNE" localSheetId="0">#REF!</definedName>
    <definedName name="GOVTBORNE">#REF!</definedName>
    <definedName name="GOVTBORNE_3">"$#REF!.#REF!#REF!"</definedName>
    <definedName name="GP" localSheetId="0" hidden="1">#REF!</definedName>
    <definedName name="GP" localSheetId="1" hidden="1">#REF!</definedName>
    <definedName name="GP" hidden="1">#REF!</definedName>
    <definedName name="gp_amount_sale" localSheetId="0">#REF!</definedName>
    <definedName name="gp_amount_sale">#REF!</definedName>
    <definedName name="GPFeb" localSheetId="0" hidden="1">#REF!</definedName>
    <definedName name="GPFeb" localSheetId="1" hidden="1">#REF!</definedName>
    <definedName name="GPFeb" hidden="1">#REF!</definedName>
    <definedName name="gPrintActivitiesPage">#N/A</definedName>
    <definedName name="gPrintAll">#N/A</definedName>
    <definedName name="gPrintBaseDataPage">#N/A</definedName>
    <definedName name="gPrintBBExecPage">#N/A</definedName>
    <definedName name="gPrintMultiplesPage">#N/A</definedName>
    <definedName name="gPrintTitlePage">#N/A</definedName>
    <definedName name="gProtectAll">#N/A</definedName>
    <definedName name="GPT_GROUNDING_PT">#N/A</definedName>
    <definedName name="Gra_1" localSheetId="0">#REF!</definedName>
    <definedName name="Gra_1" localSheetId="1">#REF!</definedName>
    <definedName name="Gra_1">#REF!</definedName>
    <definedName name="Gra_2" localSheetId="0">#REF!</definedName>
    <definedName name="Gra_2">#REF!</definedName>
    <definedName name="Grad" localSheetId="0">#REF!</definedName>
    <definedName name="Grad" localSheetId="1">#REF!</definedName>
    <definedName name="Grad">#REF!</definedName>
    <definedName name="Grade" localSheetId="0">#REF!</definedName>
    <definedName name="Grade" localSheetId="1">#REF!</definedName>
    <definedName name="Grade">#REF!</definedName>
    <definedName name="GRAEME" localSheetId="0">#REF!</definedName>
    <definedName name="GRAEME" localSheetId="1">#REF!</definedName>
    <definedName name="GRAEME">#REF!</definedName>
    <definedName name="Graph_MTR" localSheetId="0" hidden="1">#REF!</definedName>
    <definedName name="Graph_MTR" hidden="1">#REF!</definedName>
    <definedName name="graph_test" localSheetId="0">#REF!</definedName>
    <definedName name="graph_test">#REF!</definedName>
    <definedName name="Graph1In">NA()</definedName>
    <definedName name="Graph1In_3">NA()</definedName>
    <definedName name="Graph1Net">NA()</definedName>
    <definedName name="Graph1Net_3">NA()</definedName>
    <definedName name="Graph1Out">NA()</definedName>
    <definedName name="Graph1Out_3">NA()</definedName>
    <definedName name="Graph2In">NA()</definedName>
    <definedName name="Graph2In_3">NA()</definedName>
    <definedName name="Graph2Net">NA()</definedName>
    <definedName name="Graph2Net_3">NA()</definedName>
    <definedName name="Graph2Out">NA()</definedName>
    <definedName name="Graph2Out_3">NA()</definedName>
    <definedName name="Graph3In">NA()</definedName>
    <definedName name="Graph3In_3">NA()</definedName>
    <definedName name="Graph3Net">NA()</definedName>
    <definedName name="Graph3Net_3">NA()</definedName>
    <definedName name="Graph3Out">NA()</definedName>
    <definedName name="Graph3Out_3">NA()</definedName>
    <definedName name="Graph4In">NA()</definedName>
    <definedName name="Graph4In_3">NA()</definedName>
    <definedName name="Graph4Net">NA()</definedName>
    <definedName name="Graph4Net_3">NA()</definedName>
    <definedName name="Graph4Out">NA()</definedName>
    <definedName name="Graph4Out_3">NA()</definedName>
    <definedName name="graphtest2" localSheetId="0">#REF!</definedName>
    <definedName name="graphtest2" localSheetId="1">#REF!</definedName>
    <definedName name="graphtest2">#REF!</definedName>
    <definedName name="grC">#N/A</definedName>
    <definedName name="GRD" localSheetId="0">#REF!</definedName>
    <definedName name="GRD" localSheetId="1">#REF!</definedName>
    <definedName name="GRD">#REF!</definedName>
    <definedName name="grdedwwdwgrjht" localSheetId="0" hidden="1">{#N/A,#N/A,TRUE,"BT M200 da 10x20"}</definedName>
    <definedName name="grdedwwdwgrjht" localSheetId="1" hidden="1">{#N/A,#N/A,TRUE,"BT M200 da 10x20"}</definedName>
    <definedName name="grdedwwdwgrjht" localSheetId="7" hidden="1">{#N/A,#N/A,TRUE,"BT M200 da 10x20"}</definedName>
    <definedName name="grdedwwdwgrjht" hidden="1">{#N/A,#N/A,TRUE,"BT M200 da 10x20"}</definedName>
    <definedName name="Green_Tea_40g" localSheetId="0">#REF!</definedName>
    <definedName name="Green_Tea_40g" localSheetId="1">#REF!</definedName>
    <definedName name="Green_Tea_40g">#REF!</definedName>
    <definedName name="grer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rer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rer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rer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GRFICM">#REF!</definedName>
    <definedName name="grgrgrgrgrgr" localSheetId="0" hidden="1">{#N/A,#N/A,FALSE,"sum";#N/A,#N/A,FALSE,"MARTV";#N/A,#N/A,FALSE,"APRTV"}</definedName>
    <definedName name="grgrgrgrgrgr" localSheetId="1" hidden="1">{#N/A,#N/A,FALSE,"sum";#N/A,#N/A,FALSE,"MARTV";#N/A,#N/A,FALSE,"APRTV"}</definedName>
    <definedName name="grgrgrgrgrgr" localSheetId="7" hidden="1">{#N/A,#N/A,FALSE,"sum";#N/A,#N/A,FALSE,"MARTV";#N/A,#N/A,FALSE,"APRTV"}</definedName>
    <definedName name="grgrgrgrgrgr" hidden="1">{#N/A,#N/A,FALSE,"sum";#N/A,#N/A,FALSE,"MARTV";#N/A,#N/A,FALSE,"APRTV"}</definedName>
    <definedName name="Grid">"#REF!"</definedName>
    <definedName name="GROSS" localSheetId="0">#REF!</definedName>
    <definedName name="GROSS" localSheetId="1">#REF!</definedName>
    <definedName name="GROSS">#REF!</definedName>
    <definedName name="group">"$#REF!.#REF!#REF!"</definedName>
    <definedName name="group_3">"$#REF!.#REF!#REF!"</definedName>
    <definedName name="Group_BS">"#N/A"</definedName>
    <definedName name="Group_CF">"#N/A"</definedName>
    <definedName name="GROUP_INSURANCE" localSheetId="0">#REF!</definedName>
    <definedName name="GROUP_INSURANCE" localSheetId="1">#REF!</definedName>
    <definedName name="GROUP_INSURANCE">#REF!</definedName>
    <definedName name="GROUP_INSURANCE___0" localSheetId="0">#REF!</definedName>
    <definedName name="GROUP_INSURANCE___0">#REF!</definedName>
    <definedName name="Group_PnL">"#N/A"</definedName>
    <definedName name="Growth_FCE" localSheetId="0">#REF!</definedName>
    <definedName name="Growth_FCE" localSheetId="1">#REF!</definedName>
    <definedName name="Growth_FCE">#REF!</definedName>
    <definedName name="grrahstr">"#N/A"</definedName>
    <definedName name="grtrff" localSheetId="0">{#N/A,#N/A,TRUE,"Data Elements-Staffing";#N/A,#N/A,TRUE,"Data Elements-Exp Driv &amp; Assump";#N/A,#N/A,TRUE,"Staffing Sheet";#N/A,#N/A,TRUE,"Income";#N/A,#N/A,TRUE,"Income Summary";#N/A,#N/A,TRUE,"Staffing Summary"}</definedName>
    <definedName name="grtrff" localSheetId="1">{#N/A,#N/A,TRUE,"Data Elements-Staffing";#N/A,#N/A,TRUE,"Data Elements-Exp Driv &amp; Assump";#N/A,#N/A,TRUE,"Staffing Sheet";#N/A,#N/A,TRUE,"Income";#N/A,#N/A,TRUE,"Income Summary";#N/A,#N/A,TRUE,"Staffing Summary"}</definedName>
    <definedName name="grtrff" localSheetId="7">{#N/A,#N/A,TRUE,"Data Elements-Staffing";#N/A,#N/A,TRUE,"Data Elements-Exp Driv &amp; Assump";#N/A,#N/A,TRUE,"Staffing Sheet";#N/A,#N/A,TRUE,"Income";#N/A,#N/A,TRUE,"Income Summary";#N/A,#N/A,TRUE,"Staffing Summary"}</definedName>
    <definedName name="grtrff">{#N/A,#N/A,TRUE,"Data Elements-Staffing";#N/A,#N/A,TRUE,"Data Elements-Exp Driv &amp; Assump";#N/A,#N/A,TRUE,"Staffing Sheet";#N/A,#N/A,TRUE,"Income";#N/A,#N/A,TRUE,"Income Summary";#N/A,#N/A,TRUE,"Staffing Summary"}</definedName>
    <definedName name="grtt" localSheetId="0">{#N/A,#N/A,TRUE,"Data Elements-Staffing";#N/A,#N/A,TRUE,"Data Elements-Exp Driv &amp; Assump";#N/A,#N/A,TRUE,"Staffing Sheet";#N/A,#N/A,TRUE,"Income";#N/A,#N/A,TRUE,"Income Summary";#N/A,#N/A,TRUE,"Staffing Summary"}</definedName>
    <definedName name="grtt" localSheetId="1">{#N/A,#N/A,TRUE,"Data Elements-Staffing";#N/A,#N/A,TRUE,"Data Elements-Exp Driv &amp; Assump";#N/A,#N/A,TRUE,"Staffing Sheet";#N/A,#N/A,TRUE,"Income";#N/A,#N/A,TRUE,"Income Summary";#N/A,#N/A,TRUE,"Staffing Summary"}</definedName>
    <definedName name="grtt" localSheetId="7">{#N/A,#N/A,TRUE,"Data Elements-Staffing";#N/A,#N/A,TRUE,"Data Elements-Exp Driv &amp; Assump";#N/A,#N/A,TRUE,"Staffing Sheet";#N/A,#N/A,TRUE,"Income";#N/A,#N/A,TRUE,"Income Summary";#N/A,#N/A,TRUE,"Staffing Summary"}</definedName>
    <definedName name="grtt">{#N/A,#N/A,TRUE,"Data Elements-Staffing";#N/A,#N/A,TRUE,"Data Elements-Exp Driv &amp; Assump";#N/A,#N/A,TRUE,"Staffing Sheet";#N/A,#N/A,TRUE,"Income";#N/A,#N/A,TRUE,"Income Summary";#N/A,#N/A,TRUE,"Staffing Summary"}</definedName>
    <definedName name="grttfdd" localSheetId="0">{#N/A,#N/A,TRUE,"Data Elements-Staffing";#N/A,#N/A,TRUE,"Data Elements-Exp Driv &amp; Assump";#N/A,#N/A,TRUE,"Staffing Sheet";#N/A,#N/A,TRUE,"Income";#N/A,#N/A,TRUE,"Income Summary";#N/A,#N/A,TRUE,"Staffing Summary"}</definedName>
    <definedName name="grttfdd" localSheetId="1">{#N/A,#N/A,TRUE,"Data Elements-Staffing";#N/A,#N/A,TRUE,"Data Elements-Exp Driv &amp; Assump";#N/A,#N/A,TRUE,"Staffing Sheet";#N/A,#N/A,TRUE,"Income";#N/A,#N/A,TRUE,"Income Summary";#N/A,#N/A,TRUE,"Staffing Summary"}</definedName>
    <definedName name="grttfdd" localSheetId="7">{#N/A,#N/A,TRUE,"Data Elements-Staffing";#N/A,#N/A,TRUE,"Data Elements-Exp Driv &amp; Assump";#N/A,#N/A,TRUE,"Staffing Sheet";#N/A,#N/A,TRUE,"Income";#N/A,#N/A,TRUE,"Income Summary";#N/A,#N/A,TRUE,"Staffing Summary"}</definedName>
    <definedName name="grttfdd">{#N/A,#N/A,TRUE,"Data Elements-Staffing";#N/A,#N/A,TRUE,"Data Elements-Exp Driv &amp; Assump";#N/A,#N/A,TRUE,"Staffing Sheet";#N/A,#N/A,TRUE,"Income";#N/A,#N/A,TRUE,"Income Summary";#N/A,#N/A,TRUE,"Staffing Summary"}</definedName>
    <definedName name="GSDSDFASFD" localSheetId="0" hidden="1">{"'Sheet1'!$L$16"}</definedName>
    <definedName name="GSDSDFASFD" localSheetId="1" hidden="1">{"'Sheet1'!$L$16"}</definedName>
    <definedName name="GSDSDFASFD" localSheetId="7" hidden="1">{"'Sheet1'!$L$16"}</definedName>
    <definedName name="GSDSDFASFD" hidden="1">{"'Sheet1'!$L$16"}</definedName>
    <definedName name="gsgsrg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sgsrg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sgsrg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sgsrg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SKU">#REF!</definedName>
    <definedName name="gsnwrr" localSheetId="0">#REF!</definedName>
    <definedName name="gsnwrr" localSheetId="1">#REF!</definedName>
    <definedName name="gsnwrr">#REF!</definedName>
    <definedName name="gsrgwrg" localSheetId="0">{"'Sheet1'!$L$16"}</definedName>
    <definedName name="gsrgwrg" localSheetId="1">{"'Sheet1'!$L$16"}</definedName>
    <definedName name="gsrgwrg" localSheetId="7">{"'Sheet1'!$L$16"}</definedName>
    <definedName name="gsrgwrg">{"'Sheet1'!$L$16"}</definedName>
    <definedName name="gt" localSheetId="0">#REF!</definedName>
    <definedName name="gt" localSheetId="1">#REF!</definedName>
    <definedName name="gt">#REF!</definedName>
    <definedName name="GT_FG" localSheetId="0">#REF!</definedName>
    <definedName name="GT_FG" localSheetId="1">#REF!</definedName>
    <definedName name="GT_FG">#REF!</definedName>
    <definedName name="GT_FM" localSheetId="0">#REF!</definedName>
    <definedName name="GT_FM" localSheetId="1">#REF!</definedName>
    <definedName name="GT_FM">#REF!</definedName>
    <definedName name="GT_GA" localSheetId="0">#REF!</definedName>
    <definedName name="GT_GA" localSheetId="1">#REF!</definedName>
    <definedName name="GT_GA">#REF!</definedName>
    <definedName name="GT_GD_D" localSheetId="0">#REF!</definedName>
    <definedName name="GT_GD_D">#REF!</definedName>
    <definedName name="GT_GDG_A" localSheetId="0">#REF!</definedName>
    <definedName name="GT_GDG_A">#REF!</definedName>
    <definedName name="GT_GDG_BC" localSheetId="0">#REF!</definedName>
    <definedName name="GT_GDG_BC">#REF!</definedName>
    <definedName name="GT_GDG_D" localSheetId="0">#REF!</definedName>
    <definedName name="GT_GDG_D">#REF!</definedName>
    <definedName name="GT_HRD" localSheetId="0">#REF!</definedName>
    <definedName name="GT_HRD">#REF!</definedName>
    <definedName name="GT_MT" localSheetId="0">#REF!</definedName>
    <definedName name="GT_MT" localSheetId="1">#REF!</definedName>
    <definedName name="GT_MT">#REF!</definedName>
    <definedName name="GT_MTC" localSheetId="0">#REF!</definedName>
    <definedName name="GT_MTC" localSheetId="1">#REF!</definedName>
    <definedName name="GT_MTC">#REF!</definedName>
    <definedName name="GT_OFFICE" localSheetId="0">#REF!</definedName>
    <definedName name="GT_OFFICE" localSheetId="1">#REF!</definedName>
    <definedName name="GT_OFFICE">#REF!</definedName>
    <definedName name="GT_PE" localSheetId="0">#REF!</definedName>
    <definedName name="GT_PE" localSheetId="1">#REF!</definedName>
    <definedName name="GT_PE">#REF!</definedName>
    <definedName name="GT_PPIC" localSheetId="0">#REF!</definedName>
    <definedName name="GT_PPIC">#REF!</definedName>
    <definedName name="GT_QA" localSheetId="0">#REF!</definedName>
    <definedName name="GT_QA">#REF!</definedName>
    <definedName name="GT_QC" localSheetId="0">#REF!</definedName>
    <definedName name="GT_QC">#REF!</definedName>
    <definedName name="GT_SPAREPART" localSheetId="0">#REF!</definedName>
    <definedName name="GT_SPAREPART">#REF!</definedName>
    <definedName name="GT_SPORTING" localSheetId="0">#REF!</definedName>
    <definedName name="GT_SPORTING">#REF!</definedName>
    <definedName name="GT_TMBRK" localSheetId="0">#REF!</definedName>
    <definedName name="GT_TMBRK">#REF!</definedName>
    <definedName name="GT_WHRM" localSheetId="0">#REF!</definedName>
    <definedName name="GT_WHRM">#REF!</definedName>
    <definedName name="gtc" localSheetId="0">#REF!</definedName>
    <definedName name="gtc">#REF!</definedName>
    <definedName name="GTDTCTANG_HT_NC_BD" localSheetId="0">#REF!</definedName>
    <definedName name="GTDTCTANG_HT_NC_BD">#REF!</definedName>
    <definedName name="GTDTCTANG_HT_NC_KT" localSheetId="0">#REF!</definedName>
    <definedName name="GTDTCTANG_HT_NC_KT">#REF!</definedName>
    <definedName name="GTDTCTANG_HT_VL_BD" localSheetId="0">#REF!</definedName>
    <definedName name="GTDTCTANG_HT_VL_BD">#REF!</definedName>
    <definedName name="GTDTCTANG_HT_VL_KT" localSheetId="0">#REF!</definedName>
    <definedName name="GTDTCTANG_HT_VL_KT">#REF!</definedName>
    <definedName name="GTDTCTANG_NC_BD" localSheetId="0">#REF!</definedName>
    <definedName name="GTDTCTANG_NC_BD">#REF!</definedName>
    <definedName name="GTDTCTANG_NC_KT" localSheetId="0">#REF!</definedName>
    <definedName name="GTDTCTANG_NC_KT">#REF!</definedName>
    <definedName name="GTDTCTANG_VL_BD" localSheetId="0">#REF!</definedName>
    <definedName name="GTDTCTANG_VL_BD">#REF!</definedName>
    <definedName name="GTDTCTANG_VL_KT" localSheetId="0">#REF!</definedName>
    <definedName name="GTDTCTANG_VL_KT">#REF!</definedName>
    <definedName name="GTH" localSheetId="0">#REF!</definedName>
    <definedName name="GTH">#REF!</definedName>
    <definedName name="Gthe" localSheetId="0">#REF!</definedName>
    <definedName name="Gthe">#REF!</definedName>
    <definedName name="gtrg" localSheetId="0">{#N/A,#N/A,FALSE,"Gesamt";#N/A,#N/A,FALSE,"Ree KG";#N/A,#N/A,FALSE,"Ree Inter";#N/A,#N/A,FALSE,"BTM";#N/A,#N/A,FALSE,"GmbH";#N/A,#N/A,FALSE,"Sonstige"}</definedName>
    <definedName name="gtrg" localSheetId="1">{#N/A,#N/A,FALSE,"Gesamt";#N/A,#N/A,FALSE,"Ree KG";#N/A,#N/A,FALSE,"Ree Inter";#N/A,#N/A,FALSE,"BTM";#N/A,#N/A,FALSE,"GmbH";#N/A,#N/A,FALSE,"Sonstige"}</definedName>
    <definedName name="gtrg" localSheetId="7">{#N/A,#N/A,FALSE,"Gesamt";#N/A,#N/A,FALSE,"Ree KG";#N/A,#N/A,FALSE,"Ree Inter";#N/A,#N/A,FALSE,"BTM";#N/A,#N/A,FALSE,"GmbH";#N/A,#N/A,FALSE,"Sonstige"}</definedName>
    <definedName name="gtrg">{#N/A,#N/A,FALSE,"Gesamt";#N/A,#N/A,FALSE,"Ree KG";#N/A,#N/A,FALSE,"Ree Inter";#N/A,#N/A,FALSE,"BTM";#N/A,#N/A,FALSE,"GmbH";#N/A,#N/A,FALSE,"Sonstige"}</definedName>
    <definedName name="GTRI">#REF!</definedName>
    <definedName name="gtt" localSheetId="0">{#N/A,#N/A,TRUE,"Data Elements-Staffing";#N/A,#N/A,TRUE,"Data Elements-Exp Driv &amp; Assump";#N/A,#N/A,TRUE,"Staffing Sheet";#N/A,#N/A,TRUE,"Income";#N/A,#N/A,TRUE,"Income Summary";#N/A,#N/A,TRUE,"Staffing Summary"}</definedName>
    <definedName name="gtt" localSheetId="1">{#N/A,#N/A,TRUE,"Data Elements-Staffing";#N/A,#N/A,TRUE,"Data Elements-Exp Driv &amp; Assump";#N/A,#N/A,TRUE,"Staffing Sheet";#N/A,#N/A,TRUE,"Income";#N/A,#N/A,TRUE,"Income Summary";#N/A,#N/A,TRUE,"Staffing Summary"}</definedName>
    <definedName name="gtt" localSheetId="7">{#N/A,#N/A,TRUE,"Data Elements-Staffing";#N/A,#N/A,TRUE,"Data Elements-Exp Driv &amp; Assump";#N/A,#N/A,TRUE,"Staffing Sheet";#N/A,#N/A,TRUE,"Income";#N/A,#N/A,TRUE,"Income Summary";#N/A,#N/A,TRUE,"Staffing Summary"}</definedName>
    <definedName name="gtt">{#N/A,#N/A,TRUE,"Data Elements-Staffing";#N/A,#N/A,TRUE,"Data Elements-Exp Driv &amp; Assump";#N/A,#N/A,TRUE,"Staffing Sheet";#N/A,#N/A,TRUE,"Income";#N/A,#N/A,TRUE,"Income Summary";#N/A,#N/A,TRUE,"Staffing Summary"}</definedName>
    <definedName name="GTX" localSheetId="0">#REF!</definedName>
    <definedName name="GTX" localSheetId="1">#REF!</definedName>
    <definedName name="GTX">#REF!</definedName>
    <definedName name="GTXL" localSheetId="0">#REF!</definedName>
    <definedName name="GTXL">#REF!</definedName>
    <definedName name="GUGU" localSheetId="0">#REF!</definedName>
    <definedName name="GUGU">#REF!</definedName>
    <definedName name="GUNAWAN" localSheetId="0">#REF!</definedName>
    <definedName name="GUNAWAN">#REF!</definedName>
    <definedName name="gUnprotectAll">#N/A</definedName>
    <definedName name="gvl">#N/A</definedName>
    <definedName name="GVT" localSheetId="0">#REF!</definedName>
    <definedName name="GVT" localSheetId="1">#REF!</definedName>
    <definedName name="GVT">#REF!</definedName>
    <definedName name="gwegte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wegte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wegte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wegte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GWYUID1">"#N/A"</definedName>
    <definedName name="gxm">#REF!</definedName>
    <definedName name="GYT" localSheetId="0">#REF!</definedName>
    <definedName name="GYT" localSheetId="1">#REF!</definedName>
    <definedName name="GYT">#REF!</definedName>
    <definedName name="GYT_10" localSheetId="0">#REF!</definedName>
    <definedName name="GYT_10" localSheetId="1">#REF!</definedName>
    <definedName name="GYT_10">#REF!</definedName>
    <definedName name="GYT_11" localSheetId="0">#REF!</definedName>
    <definedName name="GYT_11" localSheetId="1">#REF!</definedName>
    <definedName name="GYT_11">#REF!</definedName>
    <definedName name="GYT_12" localSheetId="0">#REF!</definedName>
    <definedName name="GYT_12" localSheetId="1">#REF!</definedName>
    <definedName name="GYT_12">#REF!</definedName>
    <definedName name="GYT_6" localSheetId="0">#REF!</definedName>
    <definedName name="GYT_6">#REF!</definedName>
    <definedName name="GYT_7" localSheetId="0">#REF!</definedName>
    <definedName name="GYT_7">#REF!</definedName>
    <definedName name="GYT_8" localSheetId="0">#REF!</definedName>
    <definedName name="GYT_8">#REF!</definedName>
    <definedName name="GYT_9" localSheetId="0">#REF!</definedName>
    <definedName name="GYT_9">#REF!</definedName>
    <definedName name="GZA" localSheetId="0">#REF!</definedName>
    <definedName name="GZA">#REF!</definedName>
    <definedName name="GZB" localSheetId="0">#REF!</definedName>
    <definedName name="GZB">#REF!</definedName>
    <definedName name="GZC" localSheetId="0">#REF!</definedName>
    <definedName name="GZC">#REF!</definedName>
    <definedName name="gzc." localSheetId="0">#REF!</definedName>
    <definedName name="gzc.">#REF!</definedName>
    <definedName name="GZD" localSheetId="0">#REF!</definedName>
    <definedName name="GZD">#REF!</definedName>
    <definedName name="gzi" localSheetId="0">#REF!</definedName>
    <definedName name="gzi">#REF!</definedName>
    <definedName name="H" localSheetId="0" hidden="1">#REF!</definedName>
    <definedName name="H" hidden="1">#REF!</definedName>
    <definedName name="H.">#N/A</definedName>
    <definedName name="h.2">#N/A</definedName>
    <definedName name="h_1" localSheetId="0">#REF!</definedName>
    <definedName name="h_1" localSheetId="1">#REF!</definedName>
    <definedName name="h_1">#REF!</definedName>
    <definedName name="h_1_1">NA()</definedName>
    <definedName name="h_1_1_1">NA()</definedName>
    <definedName name="h_1_10">NA()</definedName>
    <definedName name="h_1_11">NA()</definedName>
    <definedName name="h_1_12">NA()</definedName>
    <definedName name="h_1_13">NA()</definedName>
    <definedName name="h_1_14">NA()</definedName>
    <definedName name="h_1_15">NA()</definedName>
    <definedName name="h_1_16">NA()</definedName>
    <definedName name="h_1_17">NA()</definedName>
    <definedName name="h_1_18">NA()</definedName>
    <definedName name="h_1_19">NA()</definedName>
    <definedName name="h_1_2">NA()</definedName>
    <definedName name="h_1_2_1">NA()</definedName>
    <definedName name="h_1_20">NA()</definedName>
    <definedName name="h_1_21">NA()</definedName>
    <definedName name="h_1_22">NA()</definedName>
    <definedName name="h_1_23">NA()</definedName>
    <definedName name="h_1_24">NA()</definedName>
    <definedName name="h_1_25">NA()</definedName>
    <definedName name="h_1_26">NA()</definedName>
    <definedName name="h_1_27">NA()</definedName>
    <definedName name="h_1_28">NA()</definedName>
    <definedName name="h_1_3" localSheetId="0">#REF!</definedName>
    <definedName name="h_1_3" localSheetId="1">#REF!</definedName>
    <definedName name="h_1_3">#REF!</definedName>
    <definedName name="h_1_4" localSheetId="0">#REF!</definedName>
    <definedName name="h_1_4">#REF!</definedName>
    <definedName name="h_1_5" localSheetId="0">#REF!</definedName>
    <definedName name="h_1_5">#REF!</definedName>
    <definedName name="h_1_6" localSheetId="0">#REF!</definedName>
    <definedName name="h_1_6">#REF!</definedName>
    <definedName name="h_1_7">NA()</definedName>
    <definedName name="h_1_8">NA()</definedName>
    <definedName name="h_1_8_6">#N/A</definedName>
    <definedName name="h_1_9">NA()</definedName>
    <definedName name="h_10">NA()</definedName>
    <definedName name="h_11">NA()</definedName>
    <definedName name="h_12" localSheetId="0">#REF!</definedName>
    <definedName name="h_12" localSheetId="1">#REF!</definedName>
    <definedName name="h_12">#REF!</definedName>
    <definedName name="h_13">NA()</definedName>
    <definedName name="h_14">NA()</definedName>
    <definedName name="h_15">NA()</definedName>
    <definedName name="h_16">NA()</definedName>
    <definedName name="h_17" localSheetId="0">#REF!</definedName>
    <definedName name="h_17" localSheetId="1">#REF!</definedName>
    <definedName name="h_17">#REF!</definedName>
    <definedName name="h_17_1">#N/A</definedName>
    <definedName name="h_17_1_1">NA()</definedName>
    <definedName name="h_17_1_6">NA()</definedName>
    <definedName name="h_17_10" localSheetId="0">#REF!</definedName>
    <definedName name="h_17_10" localSheetId="1">#REF!</definedName>
    <definedName name="h_17_10">#REF!</definedName>
    <definedName name="h_17_12" localSheetId="0">#REF!</definedName>
    <definedName name="h_17_12">#REF!</definedName>
    <definedName name="h_17_17" localSheetId="0">#REF!</definedName>
    <definedName name="h_17_17">#REF!</definedName>
    <definedName name="h_17_17_10" localSheetId="0">#REF!</definedName>
    <definedName name="h_17_17_10">#REF!</definedName>
    <definedName name="h_17_17_2" localSheetId="0">#REF!</definedName>
    <definedName name="h_17_17_2">#REF!</definedName>
    <definedName name="h_17_17_4" localSheetId="0">#REF!</definedName>
    <definedName name="h_17_17_4">#REF!</definedName>
    <definedName name="h_17_17_6" localSheetId="0">#REF!</definedName>
    <definedName name="h_17_17_6">#REF!</definedName>
    <definedName name="h_17_17_7" localSheetId="0">#REF!</definedName>
    <definedName name="h_17_17_7">#REF!</definedName>
    <definedName name="h_17_17_8" localSheetId="0">#REF!</definedName>
    <definedName name="h_17_17_8">#REF!</definedName>
    <definedName name="h_17_17_9" localSheetId="0">#REF!</definedName>
    <definedName name="h_17_17_9">#REF!</definedName>
    <definedName name="h_17_2" localSheetId="0">#REF!</definedName>
    <definedName name="h_17_2">#REF!</definedName>
    <definedName name="h_17_4">NA()</definedName>
    <definedName name="h_17_6">#N/A</definedName>
    <definedName name="h_17_6_6">NA()</definedName>
    <definedName name="h_17_7">#N/A</definedName>
    <definedName name="h_17_7_6">NA()</definedName>
    <definedName name="h_17_8">NA()</definedName>
    <definedName name="h_17_9" localSheetId="0">#REF!</definedName>
    <definedName name="h_17_9" localSheetId="1">#REF!</definedName>
    <definedName name="h_17_9">#REF!</definedName>
    <definedName name="h_18">#N/A</definedName>
    <definedName name="h_18_12" localSheetId="0">#REF!</definedName>
    <definedName name="h_18_12" localSheetId="1">#REF!</definedName>
    <definedName name="h_18_12">#REF!</definedName>
    <definedName name="h_18_17" localSheetId="0">#REF!</definedName>
    <definedName name="h_18_17">#REF!</definedName>
    <definedName name="h_18_17_10" localSheetId="0">#REF!</definedName>
    <definedName name="h_18_17_10">#REF!</definedName>
    <definedName name="h_18_17_2" localSheetId="0">#REF!</definedName>
    <definedName name="h_18_17_2">#REF!</definedName>
    <definedName name="h_18_17_4" localSheetId="0">#REF!</definedName>
    <definedName name="h_18_17_4">#REF!</definedName>
    <definedName name="h_18_17_6" localSheetId="0">#REF!</definedName>
    <definedName name="h_18_17_6">#REF!</definedName>
    <definedName name="h_18_17_7" localSheetId="0">#REF!</definedName>
    <definedName name="h_18_17_7">#REF!</definedName>
    <definedName name="h_18_17_8" localSheetId="0">#REF!</definedName>
    <definedName name="h_18_17_8">#REF!</definedName>
    <definedName name="h_18_17_9" localSheetId="0">#REF!</definedName>
    <definedName name="h_18_17_9">#REF!</definedName>
    <definedName name="h_18_4">NA()</definedName>
    <definedName name="h_18_6">#N/A</definedName>
    <definedName name="h_18_6_6">NA()</definedName>
    <definedName name="h_18_7">#N/A</definedName>
    <definedName name="h_18_7_6">NA()</definedName>
    <definedName name="h_18_8">NA()</definedName>
    <definedName name="h_19">#N/A</definedName>
    <definedName name="h_19_12" localSheetId="0">#REF!</definedName>
    <definedName name="h_19_12" localSheetId="1">#REF!</definedName>
    <definedName name="h_19_12">#REF!</definedName>
    <definedName name="h_19_17" localSheetId="0">#REF!</definedName>
    <definedName name="h_19_17">#REF!</definedName>
    <definedName name="h_19_17_10" localSheetId="0">#REF!</definedName>
    <definedName name="h_19_17_10">#REF!</definedName>
    <definedName name="h_19_17_2" localSheetId="0">#REF!</definedName>
    <definedName name="h_19_17_2">#REF!</definedName>
    <definedName name="h_19_17_4" localSheetId="0">#REF!</definedName>
    <definedName name="h_19_17_4">#REF!</definedName>
    <definedName name="h_19_17_6" localSheetId="0">#REF!</definedName>
    <definedName name="h_19_17_6">#REF!</definedName>
    <definedName name="h_19_17_7" localSheetId="0">#REF!</definedName>
    <definedName name="h_19_17_7">#REF!</definedName>
    <definedName name="h_19_17_8" localSheetId="0">#REF!</definedName>
    <definedName name="h_19_17_8">#REF!</definedName>
    <definedName name="h_19_17_9" localSheetId="0">#REF!</definedName>
    <definedName name="h_19_17_9">#REF!</definedName>
    <definedName name="h_19_4">NA()</definedName>
    <definedName name="h_19_6">#N/A</definedName>
    <definedName name="h_19_6_6">NA()</definedName>
    <definedName name="h_19_7">#N/A</definedName>
    <definedName name="h_19_7_6">NA()</definedName>
    <definedName name="h_19_8">NA()</definedName>
    <definedName name="h_2">NA()</definedName>
    <definedName name="h_2_1">NA()</definedName>
    <definedName name="h_20">#N/A</definedName>
    <definedName name="h_20_12" localSheetId="0">#REF!</definedName>
    <definedName name="h_20_12" localSheetId="1">#REF!</definedName>
    <definedName name="h_20_12">#REF!</definedName>
    <definedName name="h_20_17" localSheetId="0">#REF!</definedName>
    <definedName name="h_20_17">#REF!</definedName>
    <definedName name="h_20_17_10" localSheetId="0">#REF!</definedName>
    <definedName name="h_20_17_10">#REF!</definedName>
    <definedName name="h_20_17_2" localSheetId="0">#REF!</definedName>
    <definedName name="h_20_17_2">#REF!</definedName>
    <definedName name="h_20_17_4" localSheetId="0">#REF!</definedName>
    <definedName name="h_20_17_4">#REF!</definedName>
    <definedName name="h_20_17_6" localSheetId="0">#REF!</definedName>
    <definedName name="h_20_17_6">#REF!</definedName>
    <definedName name="h_20_17_7" localSheetId="0">#REF!</definedName>
    <definedName name="h_20_17_7">#REF!</definedName>
    <definedName name="h_20_17_8" localSheetId="0">#REF!</definedName>
    <definedName name="h_20_17_8">#REF!</definedName>
    <definedName name="h_20_17_9" localSheetId="0">#REF!</definedName>
    <definedName name="h_20_17_9">#REF!</definedName>
    <definedName name="h_20_4">NA()</definedName>
    <definedName name="h_20_6">#N/A</definedName>
    <definedName name="h_20_6_6">NA()</definedName>
    <definedName name="h_20_7">#N/A</definedName>
    <definedName name="h_20_7_6">NA()</definedName>
    <definedName name="h_20_8">NA()</definedName>
    <definedName name="h_21">#N/A</definedName>
    <definedName name="h_21_12" localSheetId="0">#REF!</definedName>
    <definedName name="h_21_12" localSheetId="1">#REF!</definedName>
    <definedName name="h_21_12">#REF!</definedName>
    <definedName name="h_21_17" localSheetId="0">#REF!</definedName>
    <definedName name="h_21_17">#REF!</definedName>
    <definedName name="h_21_17_10" localSheetId="0">#REF!</definedName>
    <definedName name="h_21_17_10">#REF!</definedName>
    <definedName name="h_21_17_2" localSheetId="0">#REF!</definedName>
    <definedName name="h_21_17_2">#REF!</definedName>
    <definedName name="h_21_17_4" localSheetId="0">#REF!</definedName>
    <definedName name="h_21_17_4">#REF!</definedName>
    <definedName name="h_21_17_6" localSheetId="0">#REF!</definedName>
    <definedName name="h_21_17_6">#REF!</definedName>
    <definedName name="h_21_17_7" localSheetId="0">#REF!</definedName>
    <definedName name="h_21_17_7">#REF!</definedName>
    <definedName name="h_21_17_8" localSheetId="0">#REF!</definedName>
    <definedName name="h_21_17_8">#REF!</definedName>
    <definedName name="h_21_17_9" localSheetId="0">#REF!</definedName>
    <definedName name="h_21_17_9">#REF!</definedName>
    <definedName name="h_21_4">NA()</definedName>
    <definedName name="h_21_6">#N/A</definedName>
    <definedName name="h_21_6_6">NA()</definedName>
    <definedName name="h_21_7">#N/A</definedName>
    <definedName name="h_21_7_6">NA()</definedName>
    <definedName name="h_21_8">NA()</definedName>
    <definedName name="h_22">NA()</definedName>
    <definedName name="h_23">NA()</definedName>
    <definedName name="h_24">NA()</definedName>
    <definedName name="h_25">NA()</definedName>
    <definedName name="h_26">NA()</definedName>
    <definedName name="h_27">NA()</definedName>
    <definedName name="h_28">NA()</definedName>
    <definedName name="h_3" localSheetId="0">#REF!</definedName>
    <definedName name="h_3" localSheetId="1">#REF!</definedName>
    <definedName name="h_3">#REF!</definedName>
    <definedName name="H_30" localSheetId="0">#REF!</definedName>
    <definedName name="H_30">#REF!</definedName>
    <definedName name="h_4">NA()</definedName>
    <definedName name="h_5" localSheetId="0">#REF!</definedName>
    <definedName name="h_5" localSheetId="1">#REF!</definedName>
    <definedName name="h_5">#REF!</definedName>
    <definedName name="h_6">#N/A</definedName>
    <definedName name="h_6_6">NA()</definedName>
    <definedName name="h_7">#N/A</definedName>
    <definedName name="h_7_6">NA()</definedName>
    <definedName name="h_8">NA()</definedName>
    <definedName name="h_8_10" localSheetId="0">#REF!</definedName>
    <definedName name="h_8_10" localSheetId="1">#REF!</definedName>
    <definedName name="h_8_10">#REF!</definedName>
    <definedName name="h_8_6">#N/A</definedName>
    <definedName name="h_9" localSheetId="0">#REF!</definedName>
    <definedName name="h_9" localSheetId="1">#REF!</definedName>
    <definedName name="h_9">#REF!</definedName>
    <definedName name="h_linh" localSheetId="0">#REF!</definedName>
    <definedName name="h_linh">#REF!</definedName>
    <definedName name="H_ng_mòc_cáng_trÖnh" localSheetId="0">#REF!</definedName>
    <definedName name="H_ng_mòc_cáng_trÖnh">#REF!</definedName>
    <definedName name="h_phong" localSheetId="0">#REF!</definedName>
    <definedName name="h_phong">#REF!</definedName>
    <definedName name="h_quyen" localSheetId="0">#REF!</definedName>
    <definedName name="h_quyen">#REF!</definedName>
    <definedName name="h_trinh" localSheetId="0">#REF!</definedName>
    <definedName name="h_trinh">#REF!</definedName>
    <definedName name="h_xoa" localSheetId="0">{"'Sheet1'!$L$16"}</definedName>
    <definedName name="h_xoa" localSheetId="1">{"'Sheet1'!$L$16"}</definedName>
    <definedName name="h_xoa" localSheetId="7">{"'Sheet1'!$L$16"}</definedName>
    <definedName name="h_xoa">{"'Sheet1'!$L$16"}</definedName>
    <definedName name="h_xoa2" localSheetId="0">{"'Sheet1'!$L$16"}</definedName>
    <definedName name="h_xoa2" localSheetId="1">{"'Sheet1'!$L$16"}</definedName>
    <definedName name="h_xoa2" localSheetId="7">{"'Sheet1'!$L$16"}</definedName>
    <definedName name="h_xoa2">{"'Sheet1'!$L$16"}</definedName>
    <definedName name="h1_">#N/A</definedName>
    <definedName name="h2_">#N/A</definedName>
    <definedName name="h3_">#N/A</definedName>
    <definedName name="h4_">#N/A</definedName>
    <definedName name="h5_">#N/A</definedName>
    <definedName name="h6_">#N/A</definedName>
    <definedName name="h7_">#N/A</definedName>
    <definedName name="h9eruh" localSheetId="0">{"'Sheet1'!$L$16"}</definedName>
    <definedName name="h9eruh" localSheetId="1">{"'Sheet1'!$L$16"}</definedName>
    <definedName name="h9eruh" localSheetId="7">{"'Sheet1'!$L$16"}</definedName>
    <definedName name="h9eruh">{"'Sheet1'!$L$16"}</definedName>
    <definedName name="ha" localSheetId="0">#REF!</definedName>
    <definedName name="ha">#REF!</definedName>
    <definedName name="hADY" localSheetId="0">#REF!</definedName>
    <definedName name="hADY">#REF!</definedName>
    <definedName name="HAJH" localSheetId="0">#REF!</definedName>
    <definedName name="HAJH">#REF!</definedName>
    <definedName name="hangmuc" localSheetId="0">{"'Sheet1'!$L$16"}</definedName>
    <definedName name="hangmuc" localSheetId="1">{"'Sheet1'!$L$16"}</definedName>
    <definedName name="hangmuc" localSheetId="7">{"'Sheet1'!$L$16"}</definedName>
    <definedName name="hangmuc">{"'Sheet1'!$L$16"}</definedName>
    <definedName name="HANH" localSheetId="0">#REF!</definedName>
    <definedName name="HANH">#REF!</definedName>
    <definedName name="hanh1" localSheetId="0">#REF!</definedName>
    <definedName name="hanh1">#REF!</definedName>
    <definedName name="HANHNHAN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ANHNHAN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ANHNHAN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ANHNHAN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anhplm">#REF!</definedName>
    <definedName name="hanhplm123" localSheetId="0">#REF!</definedName>
    <definedName name="hanhplm123" localSheetId="1">#REF!</definedName>
    <definedName name="hanhplm123">#REF!</definedName>
    <definedName name="HAP" localSheetId="0">#REF!</definedName>
    <definedName name="HAP" localSheetId="1">#REF!</definedName>
    <definedName name="HAP">#REF!</definedName>
    <definedName name="HapCKVA">"$#REF!.$L$34"</definedName>
    <definedName name="HapCKvar">"$#REF!.$M$34"</definedName>
    <definedName name="HapCKW">"$#REF!.$K$34"</definedName>
    <definedName name="hapcpn" localSheetId="0">#REF!</definedName>
    <definedName name="hapcpn" localSheetId="1">#REF!</definedName>
    <definedName name="hapcpn">#REF!</definedName>
    <definedName name="HapIKVA">"$#REF!.$O$34"</definedName>
    <definedName name="HapIKvar">"$#REF!.$P$34"</definedName>
    <definedName name="HapIKW">"$#REF!.$N$34"</definedName>
    <definedName name="HapKVA">"$#REF!.$L$34"</definedName>
    <definedName name="HapSKVA">"$#REF!.$R$34"</definedName>
    <definedName name="HapSKW">"$#REF!.$Q$34"</definedName>
    <definedName name="hapsrg" localSheetId="0">#REF!</definedName>
    <definedName name="hapsrg" localSheetId="1">#REF!</definedName>
    <definedName name="hapsrg">#REF!</definedName>
    <definedName name="HAPUS1">("#REF!,#REF!,#REF!)")</definedName>
    <definedName name="HAPUS2">("#REF!,#REF!,#REF!,#REF!,#REF!,#REF!)")</definedName>
    <definedName name="HAPUS3">("#REF!,#REF!,#REF!,#REF!)")</definedName>
    <definedName name="har" localSheetId="0">#REF!</definedName>
    <definedName name="har" localSheetId="1">#REF!</definedName>
    <definedName name="har">#REF!</definedName>
    <definedName name="Hardware" localSheetId="0">#REF!</definedName>
    <definedName name="Hardware" localSheetId="1">#REF!</definedName>
    <definedName name="Hardware">#REF!</definedName>
    <definedName name="Hardware_____________BSC__TCSM_and_Spareparts" localSheetId="0">#REF!</definedName>
    <definedName name="Hardware_____________BSC__TCSM_and_Spareparts" localSheetId="1">#REF!</definedName>
    <definedName name="Hardware_____________BSC__TCSM_and_Spareparts">#REF!</definedName>
    <definedName name="harga" localSheetId="0">#REF!</definedName>
    <definedName name="harga" localSheetId="1">#REF!</definedName>
    <definedName name="harga">#REF!</definedName>
    <definedName name="harga_1">NA()</definedName>
    <definedName name="harga_10" localSheetId="0">#REF!</definedName>
    <definedName name="harga_10" localSheetId="1">#REF!</definedName>
    <definedName name="harga_10">#REF!</definedName>
    <definedName name="harga_11">#N/A</definedName>
    <definedName name="harga_12" localSheetId="0">#REF!</definedName>
    <definedName name="harga_12" localSheetId="1">#REF!</definedName>
    <definedName name="harga_12">#REF!</definedName>
    <definedName name="harga_3" localSheetId="0">#REF!</definedName>
    <definedName name="harga_3" localSheetId="1">#REF!</definedName>
    <definedName name="harga_3">#REF!</definedName>
    <definedName name="harga_4">NA()</definedName>
    <definedName name="harga_6">#N/A</definedName>
    <definedName name="harga_6_6">NA()</definedName>
    <definedName name="harga_7">#N/A</definedName>
    <definedName name="harga_7_6">NA()</definedName>
    <definedName name="harga_8">NA()</definedName>
    <definedName name="harga_8_11">"'file://gunawan/my%20data/budget%20tk%2004/windows/desktop/teknik/laporan%20bulanan/sparepart%20tahunan/fac.1/laporan%20bengkel/desember%202000.xls'#$harga.$a$2:$b$639"</definedName>
    <definedName name="harga_8_7">"'file://gunawan/my%20data/budget%20tk%2004/windows/desktop/teknik/laporan%20bulanan/sparepart%20tahunan/fac.1/laporan%20bengkel/desember%202000.xls'#$harga.$a$2:$b$639"</definedName>
    <definedName name="harga_9" localSheetId="0">#REF!</definedName>
    <definedName name="harga_9" localSheetId="1">#REF!</definedName>
    <definedName name="harga_9">#REF!</definedName>
    <definedName name="HARGA_BELI" localSheetId="0">#REF!</definedName>
    <definedName name="HARGA_BELI">#REF!</definedName>
    <definedName name="Harga1" localSheetId="0">#REF!</definedName>
    <definedName name="Harga1">#REF!</definedName>
    <definedName name="hari" localSheetId="0">#REF!</definedName>
    <definedName name="hari" localSheetId="1">#REF!</definedName>
    <definedName name="hari">#REF!</definedName>
    <definedName name="Hari_sd" localSheetId="0">#REF!</definedName>
    <definedName name="Hari_sd" localSheetId="1">#REF!</definedName>
    <definedName name="Hari_sd">#REF!</definedName>
    <definedName name="HARM1" localSheetId="0">#REF!</definedName>
    <definedName name="HARM1" localSheetId="1">#REF!</definedName>
    <definedName name="HARM1">#REF!</definedName>
    <definedName name="HARM10" localSheetId="0">#REF!</definedName>
    <definedName name="HARM10" localSheetId="1">#REF!</definedName>
    <definedName name="HARM10">#REF!</definedName>
    <definedName name="HARM11" localSheetId="0">#REF!</definedName>
    <definedName name="HARM11" localSheetId="1">#REF!</definedName>
    <definedName name="HARM11">#REF!</definedName>
    <definedName name="HARM12" localSheetId="0">#REF!</definedName>
    <definedName name="HARM12">#REF!</definedName>
    <definedName name="HARM13" localSheetId="0">#REF!</definedName>
    <definedName name="HARM13">#REF!</definedName>
    <definedName name="HARM14" localSheetId="0">#REF!</definedName>
    <definedName name="HARM14">#REF!</definedName>
    <definedName name="HARM15" localSheetId="0">#REF!</definedName>
    <definedName name="HARM15">#REF!</definedName>
    <definedName name="HARM2" localSheetId="0">#REF!</definedName>
    <definedName name="HARM2">#REF!</definedName>
    <definedName name="HARM3" localSheetId="0">#REF!</definedName>
    <definedName name="HARM3">#REF!</definedName>
    <definedName name="HARM4" localSheetId="0">#REF!</definedName>
    <definedName name="HARM4">#REF!</definedName>
    <definedName name="HARM5" localSheetId="0">#REF!</definedName>
    <definedName name="HARM5">#REF!</definedName>
    <definedName name="HARM6" localSheetId="0">#REF!</definedName>
    <definedName name="HARM6">#REF!</definedName>
    <definedName name="HARM7" localSheetId="0">#REF!</definedName>
    <definedName name="HARM7">#REF!</definedName>
    <definedName name="HARM8" localSheetId="0">#REF!</definedName>
    <definedName name="HARM8">#REF!</definedName>
    <definedName name="HARM9" localSheetId="0">#REF!</definedName>
    <definedName name="HARM9">#REF!</definedName>
    <definedName name="HASIL" localSheetId="0">#REF!</definedName>
    <definedName name="HASIL">#REF!</definedName>
    <definedName name="HATRUC" localSheetId="0" hidden="1">{"'Sheet1'!$L$16"}</definedName>
    <definedName name="HATRUC" localSheetId="1" hidden="1">{"'Sheet1'!$L$16"}</definedName>
    <definedName name="HATRUC" localSheetId="7" hidden="1">{"'Sheet1'!$L$16"}</definedName>
    <definedName name="HATRUC" hidden="1">{"'Sheet1'!$L$16"}</definedName>
    <definedName name="hb" localSheetId="0">{"'Sheet1'!$L$16"}</definedName>
    <definedName name="hb" localSheetId="1">{"'Sheet1'!$L$16"}</definedName>
    <definedName name="hb" localSheetId="7">{"'Sheet1'!$L$16"}</definedName>
    <definedName name="hb">{"'Sheet1'!$L$16"}</definedName>
    <definedName name="hbbbbbb" localSheetId="0">{"'Sheet1'!$L$16"}</definedName>
    <definedName name="hbbbbbb" localSheetId="1">{"'Sheet1'!$L$16"}</definedName>
    <definedName name="hbbbbbb" localSheetId="7">{"'Sheet1'!$L$16"}</definedName>
    <definedName name="hbbbbbb">{"'Sheet1'!$L$16"}</definedName>
    <definedName name="HC" localSheetId="0">#REF!</definedName>
    <definedName name="HC">#REF!</definedName>
    <definedName name="HCM" localSheetId="0">#REF!</definedName>
    <definedName name="HCM">#REF!</definedName>
    <definedName name="hd" localSheetId="0">{#N/A,#N/A,FALSE,"M1";#N/A,#N/A,FALSE,"K7";#N/A,#N/A,FALSE,"K6";#N/A,#N/A,FALSE,"K5";#N/A,#N/A,FALSE,"K4";#N/A,#N/A,FALSE,"K3";#N/A,#N/A,FALSE,"K2";#N/A,#N/A,FALSE,"K1"}</definedName>
    <definedName name="hd" localSheetId="1">{#N/A,#N/A,FALSE,"M1";#N/A,#N/A,FALSE,"K7";#N/A,#N/A,FALSE,"K6";#N/A,#N/A,FALSE,"K5";#N/A,#N/A,FALSE,"K4";#N/A,#N/A,FALSE,"K3";#N/A,#N/A,FALSE,"K2";#N/A,#N/A,FALSE,"K1"}</definedName>
    <definedName name="hd" localSheetId="7">{#N/A,#N/A,FALSE,"M1";#N/A,#N/A,FALSE,"K7";#N/A,#N/A,FALSE,"K6";#N/A,#N/A,FALSE,"K5";#N/A,#N/A,FALSE,"K4";#N/A,#N/A,FALSE,"K3";#N/A,#N/A,FALSE,"K2";#N/A,#N/A,FALSE,"K1"}</definedName>
    <definedName name="hd">{#N/A,#N/A,FALSE,"M1";#N/A,#N/A,FALSE,"K7";#N/A,#N/A,FALSE,"K6";#N/A,#N/A,FALSE,"K5";#N/A,#N/A,FALSE,"K4";#N/A,#N/A,FALSE,"K3";#N/A,#N/A,FALSE,"K2";#N/A,#N/A,FALSE,"K1"}</definedName>
    <definedName name="HD_BH_TT" localSheetId="0" hidden="1">{"'Sheet1'!$L$16"}</definedName>
    <definedName name="HD_BH_TT" localSheetId="1" hidden="1">{"'Sheet1'!$L$16"}</definedName>
    <definedName name="HD_BH_TT" localSheetId="7" hidden="1">{"'Sheet1'!$L$16"}</definedName>
    <definedName name="HD_BH_TT" hidden="1">{"'Sheet1'!$L$16"}</definedName>
    <definedName name="HDCCT" localSheetId="0">#REF!</definedName>
    <definedName name="HDCCT">#REF!</definedName>
    <definedName name="HDCD" localSheetId="0">#REF!</definedName>
    <definedName name="HDCD">#REF!</definedName>
    <definedName name="hdhd" localSheetId="0">#REF!</definedName>
    <definedName name="hdhd">#REF!</definedName>
    <definedName name="HDP" localSheetId="0">#REF!</definedName>
    <definedName name="HDP">#REF!</definedName>
    <definedName name="hdsak" localSheetId="0">#REF!</definedName>
    <definedName name="hdsak">#REF!</definedName>
    <definedName name="hdtt" localSheetId="0" hidden="1">{"'Sheet1'!$L$16"}</definedName>
    <definedName name="hdtt" localSheetId="1" hidden="1">{"'Sheet1'!$L$16"}</definedName>
    <definedName name="hdtt" localSheetId="7" hidden="1">{"'Sheet1'!$L$16"}</definedName>
    <definedName name="hdtt" hidden="1">{"'Sheet1'!$L$16"}</definedName>
    <definedName name="hdtu" localSheetId="0" hidden="1">{"'Sheet1'!$L$16"}</definedName>
    <definedName name="hdtu" localSheetId="1" hidden="1">{"'Sheet1'!$L$16"}</definedName>
    <definedName name="hdtu" localSheetId="7" hidden="1">{"'Sheet1'!$L$16"}</definedName>
    <definedName name="hdtu" hidden="1">{"'Sheet1'!$L$16"}</definedName>
    <definedName name="HDuong" localSheetId="0">#REF!</definedName>
    <definedName name="HDuong">#REF!</definedName>
    <definedName name="HE" localSheetId="0">#REF!</definedName>
    <definedName name="HE">#REF!</definedName>
    <definedName name="Heä_soá_laép_xaø_H">1.7</definedName>
    <definedName name="heä_soá_sình_laày">#REF!</definedName>
    <definedName name="HEADDAYA3" localSheetId="0">(#REF!,#REF!,#REF!,#REF!,#REF!,#REF!,#REF!,#REF!,#REF!,#REF!,#REF!,#REF!,#REF!)</definedName>
    <definedName name="HEADDAYA3" localSheetId="1">(#REF!,#REF!,#REF!,#REF!,#REF!,#REF!,#REF!,#REF!,#REF!,#REF!,#REF!,#REF!,#REF!)</definedName>
    <definedName name="HEADDAYA3">(#REF!,#REF!,#REF!,#REF!,#REF!,#REF!,#REF!,#REF!,#REF!,#REF!,#REF!,#REF!,#REF!)</definedName>
    <definedName name="HEADDAYA3_12" localSheetId="0">(#REF!,#REF!,#REF!,#REF!,#REF!,#REF!,#REF!,#REF!,#REF!,#REF!,#REF!,#REF!,#REF!)</definedName>
    <definedName name="HEADDAYA3_12" localSheetId="1">(#REF!,#REF!,#REF!,#REF!,#REF!,#REF!,#REF!,#REF!,#REF!,#REF!,#REF!,#REF!,#REF!)</definedName>
    <definedName name="HEADDAYA3_12">(#REF!,#REF!,#REF!,#REF!,#REF!,#REF!,#REF!,#REF!,#REF!,#REF!,#REF!,#REF!,#REF!)</definedName>
    <definedName name="HEADDAYA4" localSheetId="0">#N/A</definedName>
    <definedName name="HEADDAYA4" localSheetId="1">#N/A</definedName>
    <definedName name="HEADDAYA4">#REF!</definedName>
    <definedName name="HEADDAYA4_12" localSheetId="0">#N/A</definedName>
    <definedName name="HEADDAYA4_12" localSheetId="1">#N/A</definedName>
    <definedName name="HEADDAYA4_12">#REF!</definedName>
    <definedName name="Header" localSheetId="0">#REF!</definedName>
    <definedName name="Header" localSheetId="1">#REF!</definedName>
    <definedName name="Header">#REF!</definedName>
    <definedName name="Header_Row" localSheetId="0">ROW(#REF!)</definedName>
    <definedName name="Header_Row">ROW(#REF!)</definedName>
    <definedName name="HeaderBT" localSheetId="0">#REF!</definedName>
    <definedName name="HeaderBT">#REF!</definedName>
    <definedName name="HeaderCapexYr0" localSheetId="0">#REF!</definedName>
    <definedName name="HeaderCapexYr0">#REF!</definedName>
    <definedName name="HeaderCapexYr2" localSheetId="0">#REF!</definedName>
    <definedName name="HeaderCapexYr2">#REF!</definedName>
    <definedName name="HeaderCapexYr3" localSheetId="0">#REF!</definedName>
    <definedName name="HeaderCapexYr3">#REF!</definedName>
    <definedName name="HeaderFundsYr0" localSheetId="0">#REF!</definedName>
    <definedName name="HeaderFundsYr0">#REF!</definedName>
    <definedName name="HeaderFundsYr1" localSheetId="0">#REF!</definedName>
    <definedName name="HeaderFundsYr1">#REF!</definedName>
    <definedName name="HeaderFundsYr2" localSheetId="0">#REF!</definedName>
    <definedName name="HeaderFundsYr2">#REF!</definedName>
    <definedName name="HeaderFundsYr3" localSheetId="0">#REF!</definedName>
    <definedName name="HeaderFundsYr3">#REF!</definedName>
    <definedName name="HeaderInvestmentAspect" localSheetId="0">#REF!</definedName>
    <definedName name="HeaderInvestmentAspect">#REF!</definedName>
    <definedName name="HeaderInvestmentNature" localSheetId="0">#REF!</definedName>
    <definedName name="HeaderInvestmentNature">#REF!</definedName>
    <definedName name="HeaderInvestmentSubType" localSheetId="0">#REF!</definedName>
    <definedName name="HeaderInvestmentSubType">#REF!</definedName>
    <definedName name="HeaderLCC" localSheetId="0">#REF!</definedName>
    <definedName name="HeaderLCC">#REF!</definedName>
    <definedName name="HeaderProjectId" localSheetId="0">#REF!</definedName>
    <definedName name="HeaderProjectId">#REF!</definedName>
    <definedName name="HeaderQtyYr0" localSheetId="0">#REF!</definedName>
    <definedName name="HeaderQtyYr0">#REF!</definedName>
    <definedName name="HeaderQtyYr1" localSheetId="0">#REF!</definedName>
    <definedName name="HeaderQtyYr1">#REF!</definedName>
    <definedName name="HeaderQtyYr2" localSheetId="0">#REF!</definedName>
    <definedName name="HeaderQtyYr2">#REF!</definedName>
    <definedName name="HeaderQtyYr3" localSheetId="0">#REF!</definedName>
    <definedName name="HeaderQtyYr3">#REF!</definedName>
    <definedName name="HeaderRE" localSheetId="0">#REF!</definedName>
    <definedName name="HeaderRE">#REF!</definedName>
    <definedName name="HEADWEEKA3" localSheetId="0">(#REF!,#REF!,#REF!,#REF!,#REF!,#REF!,#REF!,#REF!,#REF!,#REF!,#REF!,#REF!)</definedName>
    <definedName name="HEADWEEKA3" localSheetId="1">(#REF!,#REF!,#REF!,#REF!,#REF!,#REF!,#REF!,#REF!,#REF!,#REF!,#REF!,#REF!)</definedName>
    <definedName name="HEADWEEKA3">(#REF!,#REF!,#REF!,#REF!,#REF!,#REF!,#REF!,#REF!,#REF!,#REF!,#REF!,#REF!)</definedName>
    <definedName name="HEADWEEKA3_12" localSheetId="0">(#REF!,#REF!,#REF!,#REF!,#REF!,#REF!,#REF!,#REF!,#REF!,#REF!,#REF!,#REF!)</definedName>
    <definedName name="HEADWEEKA3_12">(#REF!,#REF!,#REF!,#REF!,#REF!,#REF!,#REF!,#REF!,#REF!,#REF!,#REF!,#REF!)</definedName>
    <definedName name="HEADWEEKA4" localSheetId="0">(#REF!,#REF!,#REF!,#REF!,#REF!,#REF!,#REF!,#REF!,#REF!,#REF!,#REF!,#REF!)</definedName>
    <definedName name="HEADWEEKA4">(#REF!,#REF!,#REF!,#REF!,#REF!,#REF!,#REF!,#REF!,#REF!,#REF!,#REF!,#REF!)</definedName>
    <definedName name="HEADWEEKA4_12" localSheetId="0">(#REF!,#REF!,#REF!,#REF!,#REF!,#REF!,#REF!,#REF!,#REF!,#REF!,#REF!,#REF!)</definedName>
    <definedName name="HEADWEEKA4_12">(#REF!,#REF!,#REF!,#REF!,#REF!,#REF!,#REF!,#REF!,#REF!,#REF!,#REF!,#REF!)</definedName>
    <definedName name="Heineken_volume_May2006" localSheetId="0">{#N/A,#N/A,TRUE,"Old - New P&amp;L";#N/A,#N/A,TRUE,"EBIT MMO - Total";#N/A,#N/A,TRUE,"MMO NE, CEE, ASIA, CAR";#N/A,#N/A,TRUE,"MMO LAT, MEA, AFR";#N/A,#N/A,TRUE,"NP growth";#N/A,#N/A,TRUE,"ER impact"}</definedName>
    <definedName name="Heineken_volume_May2006" localSheetId="1">{#N/A,#N/A,TRUE,"Old - New P&amp;L";#N/A,#N/A,TRUE,"EBIT MMO - Total";#N/A,#N/A,TRUE,"MMO NE, CEE, ASIA, CAR";#N/A,#N/A,TRUE,"MMO LAT, MEA, AFR";#N/A,#N/A,TRUE,"NP growth";#N/A,#N/A,TRUE,"ER impact"}</definedName>
    <definedName name="Heineken_volume_May2006" localSheetId="7">{#N/A,#N/A,TRUE,"Old - New P&amp;L";#N/A,#N/A,TRUE,"EBIT MMO - Total";#N/A,#N/A,TRUE,"MMO NE, CEE, ASIA, CAR";#N/A,#N/A,TRUE,"MMO LAT, MEA, AFR";#N/A,#N/A,TRUE,"NP growth";#N/A,#N/A,TRUE,"ER impact"}</definedName>
    <definedName name="Heineken_volume_May2006">{#N/A,#N/A,TRUE,"Old - New P&amp;L";#N/A,#N/A,TRUE,"EBIT MMO - Total";#N/A,#N/A,TRUE,"MMO NE, CEE, ASIA, CAR";#N/A,#N/A,TRUE,"MMO LAT, MEA, AFR";#N/A,#N/A,TRUE,"NP growth";#N/A,#N/A,TRUE,"ER impact"}</definedName>
    <definedName name="Heineken_Volume_sheet" localSheetId="0">{#N/A,#N/A,TRUE,"Old - New P&amp;L";#N/A,#N/A,TRUE,"EBIT MMO - Total";#N/A,#N/A,TRUE,"MMO NE, CEE, ASIA, CAR";#N/A,#N/A,TRUE,"MMO LAT, MEA, AFR";#N/A,#N/A,TRUE,"NP growth";#N/A,#N/A,TRUE,"ER impact"}</definedName>
    <definedName name="Heineken_Volume_sheet" localSheetId="1">{#N/A,#N/A,TRUE,"Old - New P&amp;L";#N/A,#N/A,TRUE,"EBIT MMO - Total";#N/A,#N/A,TRUE,"MMO NE, CEE, ASIA, CAR";#N/A,#N/A,TRUE,"MMO LAT, MEA, AFR";#N/A,#N/A,TRUE,"NP growth";#N/A,#N/A,TRUE,"ER impact"}</definedName>
    <definedName name="Heineken_Volume_sheet" localSheetId="7">{#N/A,#N/A,TRUE,"Old - New P&amp;L";#N/A,#N/A,TRUE,"EBIT MMO - Total";#N/A,#N/A,TRUE,"MMO NE, CEE, ASIA, CAR";#N/A,#N/A,TRUE,"MMO LAT, MEA, AFR";#N/A,#N/A,TRUE,"NP growth";#N/A,#N/A,TRUE,"ER impact"}</definedName>
    <definedName name="Heineken_Volume_sheet">{#N/A,#N/A,TRUE,"Old - New P&amp;L";#N/A,#N/A,TRUE,"EBIT MMO - Total";#N/A,#N/A,TRUE,"MMO NE, CEE, ASIA, CAR";#N/A,#N/A,TRUE,"MMO LAT, MEA, AFR";#N/A,#N/A,TRUE,"NP growth";#N/A,#N/A,TRUE,"ER impact"}</definedName>
    <definedName name="Hello" localSheetId="0">#REF!</definedName>
    <definedName name="Hello" localSheetId="1">#REF!</definedName>
    <definedName name="Hello">#REF!</definedName>
    <definedName name="HELMI" localSheetId="0">#REF!</definedName>
    <definedName name="HELMI">#REF!</definedName>
    <definedName name="help8" localSheetId="0" hidden="1">{#N/A,#N/A,FALSE,"W-Cons";#N/A,#N/A,FALSE,"MTAs";#N/A,#N/A,FALSE,"BTAs";#N/A,#N/A,FALSE,"D.C.";#N/A,#N/A,FALSE,"L.A."}</definedName>
    <definedName name="help8" localSheetId="1" hidden="1">{#N/A,#N/A,FALSE,"W-Cons";#N/A,#N/A,FALSE,"MTAs";#N/A,#N/A,FALSE,"BTAs";#N/A,#N/A,FALSE,"D.C.";#N/A,#N/A,FALSE,"L.A."}</definedName>
    <definedName name="help8" localSheetId="7" hidden="1">{#N/A,#N/A,FALSE,"W-Cons";#N/A,#N/A,FALSE,"MTAs";#N/A,#N/A,FALSE,"BTAs";#N/A,#N/A,FALSE,"D.C.";#N/A,#N/A,FALSE,"L.A."}</definedName>
    <definedName name="help8" hidden="1">{#N/A,#N/A,FALSE,"W-Cons";#N/A,#N/A,FALSE,"MTAs";#N/A,#N/A,FALSE,"BTAs";#N/A,#N/A,FALSE,"D.C.";#N/A,#N/A,FALSE,"L.A."}</definedName>
    <definedName name="Hepafil">#REF!</definedName>
    <definedName name="hera" localSheetId="0">#N/A</definedName>
    <definedName name="hera" localSheetId="1">#N/A</definedName>
    <definedName name="hera">#REF!</definedName>
    <definedName name="HERI" localSheetId="0">#REF!</definedName>
    <definedName name="HERI" localSheetId="1">#REF!</definedName>
    <definedName name="HERI">#REF!</definedName>
    <definedName name="HERO" localSheetId="0">#REF!</definedName>
    <definedName name="HERO" localSheetId="1">#REF!</definedName>
    <definedName name="HERO">#REF!</definedName>
    <definedName name="HERON" localSheetId="0">#REF!</definedName>
    <definedName name="HERON" localSheetId="1">#REF!</definedName>
    <definedName name="HERON">#REF!</definedName>
    <definedName name="heso" localSheetId="0">#REF!</definedName>
    <definedName name="heso">#REF!</definedName>
    <definedName name="HF" localSheetId="0">#REF!</definedName>
    <definedName name="HF">#REF!</definedName>
    <definedName name="hfgsdf" localSheetId="0">{"'Sheet1'!$L$16"}</definedName>
    <definedName name="hfgsdf" localSheetId="1">{"'Sheet1'!$L$16"}</definedName>
    <definedName name="hfgsdf" localSheetId="7">{"'Sheet1'!$L$16"}</definedName>
    <definedName name="hfgsdf">{"'Sheet1'!$L$16"}</definedName>
    <definedName name="hfjjgjgjg" localSheetId="0">{"'Sheet1'!$L$16"}</definedName>
    <definedName name="hfjjgjgjg" localSheetId="1">{"'Sheet1'!$L$16"}</definedName>
    <definedName name="hfjjgjgjg" localSheetId="7">{"'Sheet1'!$L$16"}</definedName>
    <definedName name="hfjjgjgjg">{"'Sheet1'!$L$16"}</definedName>
    <definedName name="hg" localSheetId="0" hidden="1">#REF!</definedName>
    <definedName name="hg" hidden="1">#REF!</definedName>
    <definedName name="Hg_10" localSheetId="0">#REF!</definedName>
    <definedName name="Hg_10" localSheetId="1">#REF!</definedName>
    <definedName name="Hg_10">#REF!</definedName>
    <definedName name="Hg_6">"$#REF!.$H$9"</definedName>
    <definedName name="Hg_8" localSheetId="0">#REF!</definedName>
    <definedName name="Hg_8" localSheetId="1">#REF!</definedName>
    <definedName name="Hg_8">#REF!</definedName>
    <definedName name="HGF" localSheetId="0">#REF!</definedName>
    <definedName name="HGF">#REF!</definedName>
    <definedName name="hghghg" localSheetId="0">{"HK PR",#N/A,FALSE,"HK";"SUMMARY",#N/A,FALSE,"PAYROLL";"SUMMARY",#N/A,FALSE,"PAYROLL";"HK PR",#N/A,FALSE,"HK"}</definedName>
    <definedName name="hghghg" localSheetId="1">{"HK PR",#N/A,FALSE,"HK";"SUMMARY",#N/A,FALSE,"PAYROLL";"SUMMARY",#N/A,FALSE,"PAYROLL";"HK PR",#N/A,FALSE,"HK"}</definedName>
    <definedName name="hghghg" localSheetId="7">{"HK PR",#N/A,FALSE,"HK";"SUMMARY",#N/A,FALSE,"PAYROLL";"SUMMARY",#N/A,FALSE,"PAYROLL";"HK PR",#N/A,FALSE,"HK"}</definedName>
    <definedName name="hghghg">{"HK PR",#N/A,FALSE,"HK";"SUMMARY",#N/A,FALSE,"PAYROLL";"SUMMARY",#N/A,FALSE,"PAYROLL";"HK PR",#N/A,FALSE,"HK"}</definedName>
    <definedName name="hghghghg" localSheetId="0">{"'Sheet1'!$L$16"}</definedName>
    <definedName name="hghghghg" localSheetId="1">{"'Sheet1'!$L$16"}</definedName>
    <definedName name="hghghghg" localSheetId="7">{"'Sheet1'!$L$16"}</definedName>
    <definedName name="hghghghg">{"'Sheet1'!$L$16"}</definedName>
    <definedName name="HGN" localSheetId="0">#REF!</definedName>
    <definedName name="HGN">#REF!</definedName>
    <definedName name="HGN_10" localSheetId="0">#REF!</definedName>
    <definedName name="HGN_10" localSheetId="1">#REF!</definedName>
    <definedName name="HGN_10">#REF!</definedName>
    <definedName name="HGN_11" localSheetId="0">#REF!</definedName>
    <definedName name="HGN_11" localSheetId="1">#REF!</definedName>
    <definedName name="HGN_11">#REF!</definedName>
    <definedName name="HGN_12" localSheetId="0">#REF!</definedName>
    <definedName name="HGN_12" localSheetId="1">#REF!</definedName>
    <definedName name="HGN_12">#REF!</definedName>
    <definedName name="HGN_6" localSheetId="0">#REF!</definedName>
    <definedName name="HGN_6">#REF!</definedName>
    <definedName name="HGN_7" localSheetId="0">#REF!</definedName>
    <definedName name="HGN_7">#REF!</definedName>
    <definedName name="HGN_8" localSheetId="0">#REF!</definedName>
    <definedName name="HGN_8">#REF!</definedName>
    <definedName name="HGN_9" localSheetId="0">#REF!</definedName>
    <definedName name="HGN_9">#REF!</definedName>
    <definedName name="hgsadfujhfdsahj" localSheetId="0">#REF!</definedName>
    <definedName name="hgsadfujhfdsahj">#REF!</definedName>
    <definedName name="hh" localSheetId="0">#REF!</definedName>
    <definedName name="hh">#REF!</definedName>
    <definedName name="HH_1">NA()</definedName>
    <definedName name="HH_10">NA()</definedName>
    <definedName name="HH_11">NA()</definedName>
    <definedName name="HH_12">NA()</definedName>
    <definedName name="HH_13">NA()</definedName>
    <definedName name="HH_14">NA()</definedName>
    <definedName name="HH_15">NA()</definedName>
    <definedName name="HH_16">NA()</definedName>
    <definedName name="HH_17">NA()</definedName>
    <definedName name="HH_18">NA()</definedName>
    <definedName name="HH_19">NA()</definedName>
    <definedName name="HH_2">NA()</definedName>
    <definedName name="HH_2_1">NA()</definedName>
    <definedName name="HH_20">NA()</definedName>
    <definedName name="HH_21">NA()</definedName>
    <definedName name="HH_22">NA()</definedName>
    <definedName name="HH_23">NA()</definedName>
    <definedName name="HH_24">NA()</definedName>
    <definedName name="HH_25">NA()</definedName>
    <definedName name="HH_26">NA()</definedName>
    <definedName name="HH_27">NA()</definedName>
    <definedName name="HH_28">NA()</definedName>
    <definedName name="HH_3" localSheetId="0">#REF!</definedName>
    <definedName name="HH_3" localSheetId="1">#REF!</definedName>
    <definedName name="HH_3">#REF!</definedName>
    <definedName name="HH_4" localSheetId="0">#REF!</definedName>
    <definedName name="HH_4">#REF!</definedName>
    <definedName name="HH_5" localSheetId="0">#REF!</definedName>
    <definedName name="HH_5">#REF!</definedName>
    <definedName name="HH_6" localSheetId="0">#REF!</definedName>
    <definedName name="HH_6">#REF!</definedName>
    <definedName name="HH_7">NA()</definedName>
    <definedName name="HH_8">NA()</definedName>
    <definedName name="HH_8_6">#N/A</definedName>
    <definedName name="HH_9">NA()</definedName>
    <definedName name="HH15HT" localSheetId="0">#REF!</definedName>
    <definedName name="HH15HT" localSheetId="1">#REF!</definedName>
    <definedName name="HH15HT">#REF!</definedName>
    <definedName name="HH16HT" localSheetId="0">#REF!</definedName>
    <definedName name="HH16HT">#REF!</definedName>
    <definedName name="HH19HT" localSheetId="0">#REF!</definedName>
    <definedName name="HH19HT">#REF!</definedName>
    <definedName name="HH20HT" localSheetId="0">#REF!</definedName>
    <definedName name="HH20HT">#REF!</definedName>
    <definedName name="hhb" localSheetId="0">{"'Sheet1'!$L$16"}</definedName>
    <definedName name="hhb" localSheetId="1">{"'Sheet1'!$L$16"}</definedName>
    <definedName name="hhb" localSheetId="7">{"'Sheet1'!$L$16"}</definedName>
    <definedName name="hhb">{"'Sheet1'!$L$16"}</definedName>
    <definedName name="hhgkil">#REF!</definedName>
    <definedName name="hhh" localSheetId="0">#REF!</definedName>
    <definedName name="hhh">#REF!</definedName>
    <definedName name="HHHH" localSheetId="0">#REF!</definedName>
    <definedName name="HHHH">#REF!</definedName>
    <definedName name="hhhhh" localSheetId="0">{"'Sheet1'!$L$16"}</definedName>
    <definedName name="hhhhh" localSheetId="1">{"'Sheet1'!$L$16"}</definedName>
    <definedName name="hhhhh" localSheetId="7">{"'Sheet1'!$L$16"}</definedName>
    <definedName name="hhhhh">{"'Sheet1'!$L$16"}</definedName>
    <definedName name="hhhhhh" localSheetId="0">{"'Sheet1'!$L$16"}</definedName>
    <definedName name="hhhhhh" localSheetId="1">{"'Sheet1'!$L$16"}</definedName>
    <definedName name="hhhhhh" localSheetId="7">{"'Sheet1'!$L$16"}</definedName>
    <definedName name="hhhhhh">{"'Sheet1'!$L$16"}</definedName>
    <definedName name="hhhhhhhhhhh">#REF!</definedName>
    <definedName name="HHOnly">"#N/A"</definedName>
    <definedName name="HHP" localSheetId="0">#REF!</definedName>
    <definedName name="HHP" localSheetId="1">#REF!</definedName>
    <definedName name="HHP">#REF!</definedName>
    <definedName name="HHT" localSheetId="0">#REF!</definedName>
    <definedName name="HHT" localSheetId="1">#REF!</definedName>
    <definedName name="HHT">#REF!</definedName>
    <definedName name="hhtw" localSheetId="0">#REF!</definedName>
    <definedName name="hhtw">#REF!</definedName>
    <definedName name="HI" localSheetId="0" hidden="1">#REF!</definedName>
    <definedName name="HI" hidden="1">#REF!</definedName>
    <definedName name="HiddenRows" localSheetId="0" hidden="1">#REF!</definedName>
    <definedName name="HiddenRows" hidden="1">#REF!</definedName>
    <definedName name="hien" localSheetId="0">#REF!</definedName>
    <definedName name="hien">#REF!</definedName>
    <definedName name="hienbeo" localSheetId="0">{"Book1"}</definedName>
    <definedName name="hienbeo" localSheetId="1">{"Book1"}</definedName>
    <definedName name="hienbeo" localSheetId="7">{"Book1"}</definedName>
    <definedName name="hienbeo">{"Book1"}</definedName>
    <definedName name="hiep" localSheetId="0">{"'Sheet1'!$L$16"}</definedName>
    <definedName name="hiep" localSheetId="1">{"'Sheet1'!$L$16"}</definedName>
    <definedName name="hiep" localSheetId="7">{"'Sheet1'!$L$16"}</definedName>
    <definedName name="hiep">{"'Sheet1'!$L$16"}</definedName>
    <definedName name="hifehugerfapd" localSheetId="0" hidden="1">{"'Sheet1'!$L$16"}</definedName>
    <definedName name="hifehugerfapd" localSheetId="1" hidden="1">{"'Sheet1'!$L$16"}</definedName>
    <definedName name="hifehugerfapd" localSheetId="7" hidden="1">{"'Sheet1'!$L$16"}</definedName>
    <definedName name="hifehugerfapd" hidden="1">{"'Sheet1'!$L$16"}</definedName>
    <definedName name="hijp" localSheetId="0" hidden="1">#REF!</definedName>
    <definedName name="hijp" hidden="1">#REF!</definedName>
    <definedName name="hitung" localSheetId="0">#REF!</definedName>
    <definedName name="hitung">#REF!</definedName>
    <definedName name="hitung_1">NA()</definedName>
    <definedName name="hitung_11">#N/A</definedName>
    <definedName name="hitung_12" localSheetId="0">#REF!</definedName>
    <definedName name="hitung_12" localSheetId="1">#REF!</definedName>
    <definedName name="hitung_12">#REF!</definedName>
    <definedName name="hitung_3" localSheetId="0">#REF!</definedName>
    <definedName name="hitung_3">#REF!</definedName>
    <definedName name="hitung_4">NA()</definedName>
    <definedName name="hitung_6">#N/A</definedName>
    <definedName name="hitung_6_6">NA()</definedName>
    <definedName name="hitung_7">#N/A</definedName>
    <definedName name="hitung_7_6">NA()</definedName>
    <definedName name="hitung_8">NA()</definedName>
    <definedName name="hitung_8_11">"'file://gunawan/my%20data/budget%20tk%2004/windows/desktop/teknik/laporan%20bulanan/sparepart%20tahunan/fac.1/laporan%20kc.%20jepang/des.xls'#$hitung.$b$2:$c$699"</definedName>
    <definedName name="hitung_8_7">"'file://gunawan/my%20data/budget%20tk%2004/windows/desktop/teknik/laporan%20bulanan/sparepart%20tahunan/fac.1/laporan%20kc.%20jepang/des.xls'#$hitung.$b$2:$c$699"</definedName>
    <definedName name="hitung_9" localSheetId="0">#REF!</definedName>
    <definedName name="hitung_9" localSheetId="1">#REF!</definedName>
    <definedName name="hitung_9">#REF!</definedName>
    <definedName name="Hitung1" localSheetId="0">#REF!</definedName>
    <definedName name="Hitung1" localSheetId="1">#REF!</definedName>
    <definedName name="Hitung1">#REF!</definedName>
    <definedName name="HIU" localSheetId="0">{"F3 detail",#N/A,FALSE,"F1";"F3 Presentation",#N/A,FALSE,"F3 "}</definedName>
    <definedName name="HIU" localSheetId="1">{"F3 detail",#N/A,FALSE,"F1";"F3 Presentation",#N/A,FALSE,"F3 "}</definedName>
    <definedName name="HIU" localSheetId="7">{"F3 detail",#N/A,FALSE,"F1";"F3 Presentation",#N/A,FALSE,"F3 "}</definedName>
    <definedName name="HIU">{"F3 detail",#N/A,FALSE,"F1";"F3 Presentation",#N/A,FALSE,"F3 "}</definedName>
    <definedName name="hiulj" localSheetId="0">{"EVA",#N/A,FALSE,"EVA";"WACC",#N/A,FALSE,"WACC"}</definedName>
    <definedName name="hiulj" localSheetId="1">{"EVA",#N/A,FALSE,"EVA";"WACC",#N/A,FALSE,"WACC"}</definedName>
    <definedName name="hiulj" localSheetId="7">{"EVA",#N/A,FALSE,"EVA";"WACC",#N/A,FALSE,"WACC"}</definedName>
    <definedName name="hiulj">{"EVA",#N/A,FALSE,"EVA";"WACC",#N/A,FALSE,"WACC"}</definedName>
    <definedName name="hj" localSheetId="0">{"Tages_D",#N/A,FALSE,"Tagesbericht";"Tages_PL",#N/A,FALSE,"Tagesbericht"}</definedName>
    <definedName name="hj" localSheetId="1">{"Tages_D",#N/A,FALSE,"Tagesbericht";"Tages_PL",#N/A,FALSE,"Tagesbericht"}</definedName>
    <definedName name="hj" localSheetId="7">{"Tages_D",#N/A,FALSE,"Tagesbericht";"Tages_PL",#N/A,FALSE,"Tagesbericht"}</definedName>
    <definedName name="hj">{"Tages_D",#N/A,FALSE,"Tagesbericht";"Tages_PL",#N/A,FALSE,"Tagesbericht"}</definedName>
    <definedName name="hjhgjg" localSheetId="0" hidden="1">{#N/A,#N/A,FALSE,"Chi tiÆt"}</definedName>
    <definedName name="hjhgjg" localSheetId="1" hidden="1">{#N/A,#N/A,FALSE,"Chi tiÆt"}</definedName>
    <definedName name="hjhgjg" localSheetId="7" hidden="1">{#N/A,#N/A,FALSE,"Chi tiÆt"}</definedName>
    <definedName name="hjhgjg" hidden="1">{#N/A,#N/A,FALSE,"Chi tiÆt"}</definedName>
    <definedName name="hjhj" localSheetId="0" hidden="1">{#N/A,#N/A,FALSE,"DATA"}</definedName>
    <definedName name="hjhj" localSheetId="1" hidden="1">{#N/A,#N/A,FALSE,"DATA"}</definedName>
    <definedName name="hjhj" localSheetId="7" hidden="1">{#N/A,#N/A,FALSE,"DATA"}</definedName>
    <definedName name="hjhj" hidden="1">{#N/A,#N/A,FALSE,"DATA"}</definedName>
    <definedName name="hjjkl" localSheetId="0" hidden="1">{"'Sheet1'!$L$16"}</definedName>
    <definedName name="hjjkl" localSheetId="1" hidden="1">{"'Sheet1'!$L$16"}</definedName>
    <definedName name="hjjkl" localSheetId="7" hidden="1">{"'Sheet1'!$L$16"}</definedName>
    <definedName name="hjjkl" hidden="1">{"'Sheet1'!$L$16"}</definedName>
    <definedName name="hjk" localSheetId="0">#REF!</definedName>
    <definedName name="hjk" localSheetId="1">#REF!</definedName>
    <definedName name="hjk">#REF!</definedName>
    <definedName name="HK" localSheetId="0">#REF!</definedName>
    <definedName name="HK" localSheetId="1">#REF!</definedName>
    <definedName name="HK">#REF!</definedName>
    <definedName name="HK.3" localSheetId="0">#REF!</definedName>
    <definedName name="HK.3" localSheetId="1">#REF!</definedName>
    <definedName name="HK.3">#REF!</definedName>
    <definedName name="HK.3_2">NA()</definedName>
    <definedName name="HK.3_4" localSheetId="0">#REF!</definedName>
    <definedName name="HK.3_4" localSheetId="1">#REF!</definedName>
    <definedName name="HK.3_4">#REF!</definedName>
    <definedName name="HK.3_6" localSheetId="0">#REF!</definedName>
    <definedName name="HK.3_6">#REF!</definedName>
    <definedName name="HK.3_7">NA()</definedName>
    <definedName name="HK.3_8">NA()</definedName>
    <definedName name="HK.3_8_6">#N/A</definedName>
    <definedName name="HK.MAR" localSheetId="0">#REF!</definedName>
    <definedName name="HK.MAR" localSheetId="1">#REF!</definedName>
    <definedName name="HK.MAR">#REF!</definedName>
    <definedName name="HK.MAR_2">NA()</definedName>
    <definedName name="HK.MAR_4" localSheetId="0">#REF!</definedName>
    <definedName name="HK.MAR_4" localSheetId="1">#REF!</definedName>
    <definedName name="HK.MAR_4">#REF!</definedName>
    <definedName name="HK.MAR_6" localSheetId="0">#REF!</definedName>
    <definedName name="HK.MAR_6">#REF!</definedName>
    <definedName name="HK.MAR_7">NA()</definedName>
    <definedName name="HK.MAR_8">NA()</definedName>
    <definedName name="HK.MAR_8_6">#N/A</definedName>
    <definedName name="HK_1" localSheetId="0">#REF!</definedName>
    <definedName name="HK_1" localSheetId="1">#REF!</definedName>
    <definedName name="HK_1">#REF!</definedName>
    <definedName name="HK_1_1">NA()</definedName>
    <definedName name="HK_1_2">NA()</definedName>
    <definedName name="HK_1_2_1">NA()</definedName>
    <definedName name="HK_1_3" localSheetId="0">#REF!</definedName>
    <definedName name="HK_1_3" localSheetId="1">#REF!</definedName>
    <definedName name="HK_1_3">#REF!</definedName>
    <definedName name="HK_1_4" localSheetId="0">#REF!</definedName>
    <definedName name="HK_1_4">#REF!</definedName>
    <definedName name="HK_1_5" localSheetId="0">#REF!</definedName>
    <definedName name="HK_1_5">#REF!</definedName>
    <definedName name="HK_1_6" localSheetId="0">#REF!</definedName>
    <definedName name="HK_1_6">#REF!</definedName>
    <definedName name="HK_1_7">NA()</definedName>
    <definedName name="HK_1_8">NA()</definedName>
    <definedName name="HK_1_8_6">#N/A</definedName>
    <definedName name="HK_2" localSheetId="0">#REF!</definedName>
    <definedName name="HK_2" localSheetId="1">#REF!</definedName>
    <definedName name="HK_2">#REF!</definedName>
    <definedName name="HK_2_1">NA()</definedName>
    <definedName name="HK_2_1_1">NA()</definedName>
    <definedName name="HK_2_2">NA()</definedName>
    <definedName name="HK_2_2_1">NA()</definedName>
    <definedName name="HK_2_3" localSheetId="0">#REF!</definedName>
    <definedName name="HK_2_3" localSheetId="1">#REF!</definedName>
    <definedName name="HK_2_3">#REF!</definedName>
    <definedName name="HK_2_4" localSheetId="0">#REF!</definedName>
    <definedName name="HK_2_4">#REF!</definedName>
    <definedName name="HK_2_5" localSheetId="0">#REF!</definedName>
    <definedName name="HK_2_5">#REF!</definedName>
    <definedName name="HK_2_6" localSheetId="0">#REF!</definedName>
    <definedName name="HK_2_6">#REF!</definedName>
    <definedName name="HK_2_7">NA()</definedName>
    <definedName name="HK_2_8">NA()</definedName>
    <definedName name="HK_2_8_6">#N/A</definedName>
    <definedName name="HK_3" localSheetId="0">#REF!</definedName>
    <definedName name="HK_3" localSheetId="1">#REF!</definedName>
    <definedName name="HK_3">#REF!</definedName>
    <definedName name="HK_3_1">NA()</definedName>
    <definedName name="HK_3_2">NA()</definedName>
    <definedName name="HK_3_2_1">NA()</definedName>
    <definedName name="HK_3_3" localSheetId="0">#REF!</definedName>
    <definedName name="HK_3_3" localSheetId="1">#REF!</definedName>
    <definedName name="HK_3_3">#REF!</definedName>
    <definedName name="HK_3_4" localSheetId="0">#REF!</definedName>
    <definedName name="HK_3_4">#REF!</definedName>
    <definedName name="HK_3_5" localSheetId="0">#REF!</definedName>
    <definedName name="HK_3_5">#REF!</definedName>
    <definedName name="HK_3_6" localSheetId="0">#REF!</definedName>
    <definedName name="HK_3_6">#REF!</definedName>
    <definedName name="HK_3_7">NA()</definedName>
    <definedName name="HK_3_8">NA()</definedName>
    <definedName name="HK_3_8_6">#N/A</definedName>
    <definedName name="HK_4" localSheetId="0">#REF!</definedName>
    <definedName name="HK_4" localSheetId="1">#REF!</definedName>
    <definedName name="HK_4">#REF!</definedName>
    <definedName name="HK_5" localSheetId="0">#REF!</definedName>
    <definedName name="HK_5">#REF!</definedName>
    <definedName name="HK_6" localSheetId="0">#REF!</definedName>
    <definedName name="HK_6">#REF!</definedName>
    <definedName name="HK_7">NA()</definedName>
    <definedName name="HK_8">NA()</definedName>
    <definedName name="HK_8_6">#N/A</definedName>
    <definedName name="HK_MAR" localSheetId="0">#REF!</definedName>
    <definedName name="HK_MAR" localSheetId="1">#REF!</definedName>
    <definedName name="HK_MAR">#REF!</definedName>
    <definedName name="HK_MAR_4" localSheetId="0">#REF!</definedName>
    <definedName name="HK_MAR_4">#REF!</definedName>
    <definedName name="HK_MAR_5" localSheetId="0">#REF!</definedName>
    <definedName name="HK_MAR_5">#REF!</definedName>
    <definedName name="HK_Q" localSheetId="0">#REF!</definedName>
    <definedName name="HK_Q">#REF!</definedName>
    <definedName name="HK_Q_2">NA()</definedName>
    <definedName name="HK_Q_3" localSheetId="0">#REF!</definedName>
    <definedName name="HK_Q_3" localSheetId="1">#REF!</definedName>
    <definedName name="HK_Q_3">#REF!</definedName>
    <definedName name="HK_Q_4" localSheetId="0">#REF!</definedName>
    <definedName name="HK_Q_4">#REF!</definedName>
    <definedName name="HK_Q_5" localSheetId="0">#REF!</definedName>
    <definedName name="HK_Q_5">#REF!</definedName>
    <definedName name="HK_Q_6" localSheetId="0">#REF!</definedName>
    <definedName name="HK_Q_6">#REF!</definedName>
    <definedName name="HK_Q_7">NA()</definedName>
    <definedName name="HK_Q_8">NA()</definedName>
    <definedName name="HK_Q_8_6">#N/A</definedName>
    <definedName name="hka" localSheetId="0">{"Reader",#N/A,FALSE,"Summary";"Reader",#N/A,FALSE,"Buildup";"Reader",#N/A,FALSE,"Financials";"Reader",#N/A,FALSE,"Debt &amp; Other"}</definedName>
    <definedName name="hka" localSheetId="1">{"Reader",#N/A,FALSE,"Summary";"Reader",#N/A,FALSE,"Buildup";"Reader",#N/A,FALSE,"Financials";"Reader",#N/A,FALSE,"Debt &amp; Other"}</definedName>
    <definedName name="hka" localSheetId="7">{"Reader",#N/A,FALSE,"Summary";"Reader",#N/A,FALSE,"Buildup";"Reader",#N/A,FALSE,"Financials";"Reader",#N/A,FALSE,"Debt &amp; Other"}</definedName>
    <definedName name="hka">{"Reader",#N/A,FALSE,"Summary";"Reader",#N/A,FALSE,"Buildup";"Reader",#N/A,FALSE,"Financials";"Reader",#N/A,FALSE,"Debt &amp; Other"}</definedName>
    <definedName name="hkborong" localSheetId="0">#REF!</definedName>
    <definedName name="hkborong" localSheetId="1">#REF!</definedName>
    <definedName name="hkborong">#REF!</definedName>
    <definedName name="hkdhykldh">"$#REF!.#REF!#REF!"</definedName>
    <definedName name="hkdhykldh_3">"$#REF!.#REF!#REF!"</definedName>
    <definedName name="hkdinas" localSheetId="0">#REF!</definedName>
    <definedName name="hkdinas" localSheetId="1">#REF!</definedName>
    <definedName name="hkdinas">#REF!</definedName>
    <definedName name="HKFEB" localSheetId="0">#REF!</definedName>
    <definedName name="HKFEB" localSheetId="1">#REF!</definedName>
    <definedName name="HKFEB">#REF!</definedName>
    <definedName name="HKFEB_2">NA()</definedName>
    <definedName name="HKFEB_3" localSheetId="0">#REF!</definedName>
    <definedName name="HKFEB_3" localSheetId="1">#REF!</definedName>
    <definedName name="HKFEB_3">#REF!</definedName>
    <definedName name="HKFEB_4" localSheetId="0">#REF!</definedName>
    <definedName name="HKFEB_4" localSheetId="1">#REF!</definedName>
    <definedName name="HKFEB_4">#REF!</definedName>
    <definedName name="HKFEB_5" localSheetId="0">#REF!</definedName>
    <definedName name="HKFEB_5" localSheetId="1">#REF!</definedName>
    <definedName name="HKFEB_5">#REF!</definedName>
    <definedName name="HKFEB_6" localSheetId="0">#REF!</definedName>
    <definedName name="HKFEB_6">#REF!</definedName>
    <definedName name="HKFEB_7">NA()</definedName>
    <definedName name="HKFEB_8">NA()</definedName>
    <definedName name="HKFEB_8_6">#N/A</definedName>
    <definedName name="HKG" localSheetId="0">#REF!</definedName>
    <definedName name="HKG" localSheetId="1">#REF!</definedName>
    <definedName name="HKG">#REF!</definedName>
    <definedName name="hkhsfhdsfdashfdsh" localSheetId="0">#REF!</definedName>
    <definedName name="hkhsfhdsfdashfdsh">#REF!</definedName>
    <definedName name="HKJAN" localSheetId="0">#REF!</definedName>
    <definedName name="HKJAN" localSheetId="1">#REF!</definedName>
    <definedName name="HKJAN">#REF!</definedName>
    <definedName name="HKJAN_1">NA()</definedName>
    <definedName name="HKJAN_2">NA()</definedName>
    <definedName name="HKJAN_2_1">NA()</definedName>
    <definedName name="HKJAN_3" localSheetId="0">#REF!</definedName>
    <definedName name="HKJAN_3" localSheetId="1">#REF!</definedName>
    <definedName name="HKJAN_3">#REF!</definedName>
    <definedName name="HKJAN_4" localSheetId="0">#REF!</definedName>
    <definedName name="HKJAN_4" localSheetId="1">#REF!</definedName>
    <definedName name="HKJAN_4">#REF!</definedName>
    <definedName name="HKJAN_5" localSheetId="0">#REF!</definedName>
    <definedName name="HKJAN_5" localSheetId="1">#REF!</definedName>
    <definedName name="HKJAN_5">#REF!</definedName>
    <definedName name="HKJAN_6" localSheetId="0">#REF!</definedName>
    <definedName name="HKJAN_6">#REF!</definedName>
    <definedName name="HKJAN_7">NA()</definedName>
    <definedName name="HKJAN_8">NA()</definedName>
    <definedName name="HKJAN_8_6">#N/A</definedName>
    <definedName name="hkl" localSheetId="0">#REF!</definedName>
    <definedName name="hkl" localSheetId="1">#REF!</definedName>
    <definedName name="hkl">#REF!</definedName>
    <definedName name="HKMAR" localSheetId="0">#REF!</definedName>
    <definedName name="HKMAR">#REF!</definedName>
    <definedName name="HKMAR_2">NA()</definedName>
    <definedName name="HKMAR_3" localSheetId="0">#REF!</definedName>
    <definedName name="HKMAR_3" localSheetId="1">#REF!</definedName>
    <definedName name="HKMAR_3">#REF!</definedName>
    <definedName name="HKMAR_4" localSheetId="0">#REF!</definedName>
    <definedName name="HKMAR_4">#REF!</definedName>
    <definedName name="HKMAR_5" localSheetId="0">#REF!</definedName>
    <definedName name="HKMAR_5">#REF!</definedName>
    <definedName name="HKMAR_6" localSheetId="0">#REF!</definedName>
    <definedName name="HKMAR_6">#REF!</definedName>
    <definedName name="HKMAR_7">NA()</definedName>
    <definedName name="HKMAR_8">NA()</definedName>
    <definedName name="HKMAR_8_6">#N/A</definedName>
    <definedName name="HKQ2_2">NA()</definedName>
    <definedName name="HKQ2_3" localSheetId="0">#REF!</definedName>
    <definedName name="HKQ2_3" localSheetId="1">#REF!</definedName>
    <definedName name="HKQ2_3">#REF!</definedName>
    <definedName name="HKQ2_4" localSheetId="0">#REF!</definedName>
    <definedName name="HKQ2_4">#REF!</definedName>
    <definedName name="HKQ2_5" localSheetId="0">#REF!</definedName>
    <definedName name="HKQ2_5">#REF!</definedName>
    <definedName name="HKQ2_6" localSheetId="0">#REF!</definedName>
    <definedName name="HKQ2_6">#REF!</definedName>
    <definedName name="HKQ2_7">NA()</definedName>
    <definedName name="HKQ2_8">NA()</definedName>
    <definedName name="HKQ2_8_6">#N/A</definedName>
    <definedName name="hl" localSheetId="0">#REF!</definedName>
    <definedName name="hl" localSheetId="1">#REF!</definedName>
    <definedName name="hl">#REF!</definedName>
    <definedName name="hljglhgjk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hljglhgjk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hljglhgjk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hljglhgjk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HM" localSheetId="0">#REF!</definedName>
    <definedName name="HM" localSheetId="1">#REF!</definedName>
    <definedName name="HM">#REF!</definedName>
    <definedName name="HMPS" localSheetId="0">#REF!</definedName>
    <definedName name="HMPS" localSheetId="1">#REF!</definedName>
    <definedName name="HMPS">#REF!</definedName>
    <definedName name="HN" localSheetId="0">{"Book1"}</definedName>
    <definedName name="HN" localSheetId="1">{"Book1"}</definedName>
    <definedName name="HN" localSheetId="7">{"Book1"}</definedName>
    <definedName name="HN">{"Book1"}</definedName>
    <definedName name="hng" localSheetId="0" hidden="1">{"'Sheet1'!$L$16"}</definedName>
    <definedName name="hng" localSheetId="1" hidden="1">{"'Sheet1'!$L$16"}</definedName>
    <definedName name="hng" localSheetId="7" hidden="1">{"'Sheet1'!$L$16"}</definedName>
    <definedName name="hng" hidden="1">{"'Sheet1'!$L$16"}</definedName>
    <definedName name="Ho_ten">#REF!</definedName>
    <definedName name="hoa" localSheetId="0">{"'Sheet1'!$L$16"}</definedName>
    <definedName name="hoa" localSheetId="1">{"'Sheet1'!$L$16"}</definedName>
    <definedName name="hoa" localSheetId="7">{"'Sheet1'!$L$16"}</definedName>
    <definedName name="hoa">{"'Sheet1'!$L$16"}</definedName>
    <definedName name="hoaian" localSheetId="0" hidden="1">{#N/A,#N/A,FALSE,"sum";#N/A,#N/A,FALSE,"MARTV";#N/A,#N/A,FALSE,"APRTV"}</definedName>
    <definedName name="hoaian" localSheetId="1" hidden="1">{#N/A,#N/A,FALSE,"sum";#N/A,#N/A,FALSE,"MARTV";#N/A,#N/A,FALSE,"APRTV"}</definedName>
    <definedName name="hoaian" localSheetId="7" hidden="1">{#N/A,#N/A,FALSE,"sum";#N/A,#N/A,FALSE,"MARTV";#N/A,#N/A,FALSE,"APRTV"}</definedName>
    <definedName name="hoaian" hidden="1">{#N/A,#N/A,FALSE,"sum";#N/A,#N/A,FALSE,"MARTV";#N/A,#N/A,FALSE,"APRTV"}</definedName>
    <definedName name="hoanghuyen" localSheetId="0">{"'Sheet1'!$L$16"}</definedName>
    <definedName name="hoanghuyen" localSheetId="1">{"'Sheet1'!$L$16"}</definedName>
    <definedName name="hoanghuyen" localSheetId="7">{"'Sheet1'!$L$16"}</definedName>
    <definedName name="hoanghuyen">{"'Sheet1'!$L$16"}</definedName>
    <definedName name="hoc">55000</definedName>
    <definedName name="HOCMON">#REF!</definedName>
    <definedName name="Holiday">"#REF!"</definedName>
    <definedName name="holidays">#REF!</definedName>
    <definedName name="home">"$#REF!.#REF!#REF!"</definedName>
    <definedName name="home_3">"$#REF!.#REF!#REF!"</definedName>
    <definedName name="HOME_MANP" localSheetId="0">#REF!</definedName>
    <definedName name="HOME_MANP" localSheetId="1">#REF!</definedName>
    <definedName name="HOME_MANP">#REF!</definedName>
    <definedName name="homeaddress">"'file:///C:/Documents%20and%20Settings/PC_KOBSBY_003/Local%20Settings/Temporary%20Internet%20Files/Content.IE5/WZ67UD2L/DATA/BSC%202011/SHARED/Clients/I-L/KEBD/Quarter%202002/Q4-2002-c.xls'#$GeneralInfo.$I$12"</definedName>
    <definedName name="homeaddress_3">"'file:///C:/Documents%20and%20Settings/PC_KOBSBY_003/Local%20Settings/Temporary%20Internet%20Files/Content.IE5/WZ67UD2L/DATA/BSC%202011/SHARED/Clients/I-L/KEBD/Quarter%202002/Q4-2002-c.xls'#$GeneralInfo.$I$12"</definedName>
    <definedName name="HOMEOFFICE_COST" localSheetId="0">#REF!</definedName>
    <definedName name="HOMEOFFICE_COST" localSheetId="1">#REF!</definedName>
    <definedName name="HOMEOFFICE_COST">#REF!</definedName>
    <definedName name="homephone">"'file:///C:/Documents%20and%20Settings/PC_KOBSBY_003/Local%20Settings/Temporary%20Internet%20Files/Content.IE5/WZ67UD2L/DATA/BSC%202011/SHARED/Clients/I-L/KEBD/Quarter%202002/Q4-2002-c.xls'#$GeneralInfo.$M$13"</definedName>
    <definedName name="homephone_3">"'file:///C:/Documents%20and%20Settings/PC_KOBSBY_003/Local%20Settings/Temporary%20Internet%20Files/Content.IE5/WZ67UD2L/DATA/BSC%202011/SHARED/Clients/I-L/KEBD/Quarter%202002/Q4-2002-c.xls'#$GeneralInfo.$M$13"</definedName>
    <definedName name="hon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on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on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on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ongkong" localSheetId="0">#REF!</definedName>
    <definedName name="hongkong" localSheetId="1">#REF!</definedName>
    <definedName name="hongkong">#REF!</definedName>
    <definedName name="hongkong1" localSheetId="0">#REF!</definedName>
    <definedName name="hongkong1">#REF!</definedName>
    <definedName name="HOP" localSheetId="0">#REF!</definedName>
    <definedName name="HOP">#REF!</definedName>
    <definedName name="HOSPITAL___PT_BII" localSheetId="0">#REF!</definedName>
    <definedName name="HOSPITAL___PT_BII">#REF!</definedName>
    <definedName name="hospitl20030">"$#REF!.#REF!#REF!"</definedName>
    <definedName name="hospitl20030_3">"$#REF!.#REF!#REF!"</definedName>
    <definedName name="Hospitl21030">"$#REF!.#REF!#REF!"</definedName>
    <definedName name="Hospitl21030_3">"$#REF!.#REF!#REF!"</definedName>
    <definedName name="hostel5525">"'file://Imam/client/Client/Dai%20Hwa/Annual%20Tax%20Return/spt%20dai%20hwa%202001%20paling%20akhir.xls'#$'SUMMARY NDE'.$F$9"</definedName>
    <definedName name="hostel6220">"'file://Imam/client/Client/Dai%20Hwa/Annual%20Tax%20Return/spt%20dai%20hwa%202001%20paling%20akhir.xls'#$'SUMMARY NDE'.$F$16"</definedName>
    <definedName name="Hotel" localSheetId="0">{"DCF","UPSIDE CASE",FALSE,"Sheet1";"DCF","BASE CASE",FALSE,"Sheet1";"DCF","DOWNSIDE CASE",FALSE,"Sheet1"}</definedName>
    <definedName name="Hotel" localSheetId="1">{"DCF","UPSIDE CASE",FALSE,"Sheet1";"DCF","BASE CASE",FALSE,"Sheet1";"DCF","DOWNSIDE CASE",FALSE,"Sheet1"}</definedName>
    <definedName name="Hotel" localSheetId="7">{"DCF","UPSIDE CASE",FALSE,"Sheet1";"DCF","BASE CASE",FALSE,"Sheet1";"DCF","DOWNSIDE CASE",FALSE,"Sheet1"}</definedName>
    <definedName name="Hotel">{"DCF","UPSIDE CASE",FALSE,"Sheet1";"DCF","BASE CASE",FALSE,"Sheet1";"DCF","DOWNSIDE CASE",FALSE,"Sheet1"}</definedName>
    <definedName name="hoten">#REF!</definedName>
    <definedName name="Hoü_vaì_tãn" localSheetId="0">#REF!</definedName>
    <definedName name="Hoü_vaì_tãn" localSheetId="1">#REF!</definedName>
    <definedName name="Hoü_vaì_tãn">#REF!</definedName>
    <definedName name="hour" localSheetId="0">#REF!</definedName>
    <definedName name="hour" localSheetId="1">#REF!</definedName>
    <definedName name="hour">#REF!</definedName>
    <definedName name="hours" localSheetId="0">#REF!</definedName>
    <definedName name="hours" localSheetId="1">#REF!</definedName>
    <definedName name="hours">#REF!</definedName>
    <definedName name="HOUSE" localSheetId="0">#REF!</definedName>
    <definedName name="HOUSE" localSheetId="1">#REF!</definedName>
    <definedName name="HOUSE">#REF!</definedName>
    <definedName name="HOUSE_CAPACITY" localSheetId="0">#REF!</definedName>
    <definedName name="HOUSE_CAPACITY" localSheetId="1">#REF!</definedName>
    <definedName name="HOUSE_CAPACITY">#REF!</definedName>
    <definedName name="hp" localSheetId="0">#REF!</definedName>
    <definedName name="hp">#REF!</definedName>
    <definedName name="hpab" localSheetId="0">#REF!</definedName>
    <definedName name="hpab" localSheetId="1">#REF!</definedName>
    <definedName name="hpab">#REF!</definedName>
    <definedName name="hpp" localSheetId="0">#REF!</definedName>
    <definedName name="hpp" localSheetId="1">#REF!</definedName>
    <definedName name="hpp">#REF!</definedName>
    <definedName name="HPP_0503" localSheetId="0">#REF!</definedName>
    <definedName name="HPP_0503" localSheetId="1">#REF!</definedName>
    <definedName name="HPP_0503">#REF!</definedName>
    <definedName name="HPP_0503_CPN" localSheetId="0">#REF!</definedName>
    <definedName name="HPP_0503_CPN">#REF!</definedName>
    <definedName name="HPP_BKS" localSheetId="0">#REF!</definedName>
    <definedName name="HPP_BKS">#REF!</definedName>
    <definedName name="HPP_CPN" localSheetId="0">#REF!</definedName>
    <definedName name="HPP_CPN">#REF!</definedName>
    <definedName name="HPP_NON" localSheetId="0">#REF!</definedName>
    <definedName name="HPP_NON">#REF!</definedName>
    <definedName name="HPP_SRG" localSheetId="0">#REF!</definedName>
    <definedName name="HPP_SRG">#REF!</definedName>
    <definedName name="HPPBKS" localSheetId="0">#REF!</definedName>
    <definedName name="HPPBKS" localSheetId="1">#REF!</definedName>
    <definedName name="HPPBKS">#REF!</definedName>
    <definedName name="HPPCPN" localSheetId="0">#REF!</definedName>
    <definedName name="HPPCPN" localSheetId="1">#REF!</definedName>
    <definedName name="HPPCPN">#REF!</definedName>
    <definedName name="HPPCPN2" localSheetId="0">#REF!</definedName>
    <definedName name="HPPCPN2" localSheetId="1">#REF!</definedName>
    <definedName name="HPPCPN2">#REF!</definedName>
    <definedName name="hppjtng11" localSheetId="0">#REF!</definedName>
    <definedName name="hppjtng11">#REF!</definedName>
    <definedName name="HPPNON" localSheetId="0">#REF!</definedName>
    <definedName name="HPPNON">#REF!</definedName>
    <definedName name="hpppkl1203" localSheetId="0">#REF!</definedName>
    <definedName name="hpppkl1203">#REF!</definedName>
    <definedName name="HPPSL11" localSheetId="0">#REF!</definedName>
    <definedName name="HPPSL11">#REF!</definedName>
    <definedName name="HPPSMG10" localSheetId="0">#REF!</definedName>
    <definedName name="HPPSMG10">#REF!</definedName>
    <definedName name="hppsmg11" localSheetId="0">#REF!</definedName>
    <definedName name="hppsmg11">#REF!</definedName>
    <definedName name="hppsmg1203" localSheetId="0">#REF!</definedName>
    <definedName name="hppsmg1203">#REF!</definedName>
    <definedName name="HPPSMG6" localSheetId="0">#REF!</definedName>
    <definedName name="HPPSMG6">#REF!</definedName>
    <definedName name="hppsolo1203" localSheetId="0">#REF!</definedName>
    <definedName name="hppsolo1203">#REF!</definedName>
    <definedName name="HPPSRG" localSheetId="0">#REF!</definedName>
    <definedName name="HPPSRG">#REF!</definedName>
    <definedName name="HPPTGR" localSheetId="0">#REF!</definedName>
    <definedName name="HPPTGR">#REF!</definedName>
    <definedName name="hRATE" localSheetId="0">#REF!</definedName>
    <definedName name="hRATE">#REF!</definedName>
    <definedName name="hs" localSheetId="0">#REF!</definedName>
    <definedName name="hs">#REF!</definedName>
    <definedName name="hs_vt" localSheetId="0">#REF!</definedName>
    <definedName name="hs_vt">#REF!</definedName>
    <definedName name="hscpc">#N/A</definedName>
    <definedName name="HSCT3">0.1</definedName>
    <definedName name="hsdc">#REF!</definedName>
    <definedName name="hsdc1" localSheetId="0">#REF!</definedName>
    <definedName name="hsdc1" localSheetId="1">#REF!</definedName>
    <definedName name="hsdc1">#REF!</definedName>
    <definedName name="HSDD" localSheetId="0">#REF!</definedName>
    <definedName name="HSDD">#REF!</definedName>
    <definedName name="HSDN">2.5</definedName>
    <definedName name="hsetj">"'file://192.168.100.16/audit%20upto%20dec%202007/Documents%20and%20Settings/ems16.MINDAINDO.000/Desktop/Data%20Agus/Agus/Minda%202007/Salary/Salary%20December%20%202007%20final.xls'#$BP1_23.$A$1"</definedName>
    <definedName name="HSHH">#REF!</definedName>
    <definedName name="HSHHUT" localSheetId="0">#REF!</definedName>
    <definedName name="HSHHUT" localSheetId="1">#REF!</definedName>
    <definedName name="HSHHUT">#REF!</definedName>
    <definedName name="hsk" localSheetId="0">#REF!</definedName>
    <definedName name="hsk" localSheetId="1">#REF!</definedName>
    <definedName name="hsk">#REF!</definedName>
    <definedName name="HSKK" localSheetId="0">#REF!</definedName>
    <definedName name="HSKK">#REF!</definedName>
    <definedName name="hskk1" localSheetId="0">#REF!</definedName>
    <definedName name="hskk1">#REF!</definedName>
    <definedName name="HskpgMatrix2" localSheetId="0">{#N/A,"1",FALSE,"Model";#N/A,"2",FALSE,"Model";#N/A,"3",FALSE,"Model";#N/A,"4",FALSE,"Model";#N/A,"5",FALSE,"Model";#N/A,"6",FALSE,"Model";#N/A,"7",FALSE,"Model";#N/A,"8",FALSE,"Model";#N/A,"9",FALSE,"Model"}</definedName>
    <definedName name="HskpgMatrix2" localSheetId="1">{#N/A,"1",FALSE,"Model";#N/A,"2",FALSE,"Model";#N/A,"3",FALSE,"Model";#N/A,"4",FALSE,"Model";#N/A,"5",FALSE,"Model";#N/A,"6",FALSE,"Model";#N/A,"7",FALSE,"Model";#N/A,"8",FALSE,"Model";#N/A,"9",FALSE,"Model"}</definedName>
    <definedName name="HskpgMatrix2" localSheetId="7">{#N/A,"1",FALSE,"Model";#N/A,"2",FALSE,"Model";#N/A,"3",FALSE,"Model";#N/A,"4",FALSE,"Model";#N/A,"5",FALSE,"Model";#N/A,"6",FALSE,"Model";#N/A,"7",FALSE,"Model";#N/A,"8",FALSE,"Model";#N/A,"9",FALSE,"Model"}</definedName>
    <definedName name="HskpgMatrix2">{#N/A,"1",FALSE,"Model";#N/A,"2",FALSE,"Model";#N/A,"3",FALSE,"Model";#N/A,"4",FALSE,"Model";#N/A,"5",FALSE,"Model";#N/A,"6",FALSE,"Model";#N/A,"7",FALSE,"Model";#N/A,"8",FALSE,"Model";#N/A,"9",FALSE,"Model"}</definedName>
    <definedName name="hskt1">#N/A</definedName>
    <definedName name="hskt2">#N/A</definedName>
    <definedName name="HSlanxe">#N/A</definedName>
    <definedName name="hsnc">#N/A</definedName>
    <definedName name="hsnc_cau">1.626</definedName>
    <definedName name="hsnc_cau2">1.626</definedName>
    <definedName name="hsnc_d">1.6356</definedName>
    <definedName name="hsnc_d2">1.6356</definedName>
    <definedName name="hsodfi" localSheetId="0" hidden="1">{"'Sheet1'!$L$16"}</definedName>
    <definedName name="hsodfi" localSheetId="1" hidden="1">{"'Sheet1'!$L$16"}</definedName>
    <definedName name="hsodfi" localSheetId="7" hidden="1">{"'Sheet1'!$L$16"}</definedName>
    <definedName name="hsodfi" hidden="1">{"'Sheet1'!$L$16"}</definedName>
    <definedName name="hsp">1.5</definedName>
    <definedName name="HSSL">#REF!</definedName>
    <definedName name="hßm4" localSheetId="0">#REF!</definedName>
    <definedName name="hßm4">#REF!</definedName>
    <definedName name="hstn">#N/A</definedName>
    <definedName name="hsvc">#N/A</definedName>
    <definedName name="HSVC1" localSheetId="0">#REF!</definedName>
    <definedName name="HSVC1" localSheetId="1">#REF!</definedName>
    <definedName name="HSVC1">#REF!</definedName>
    <definedName name="HSVC2" localSheetId="0">#REF!</definedName>
    <definedName name="HSVC2" localSheetId="1">#REF!</definedName>
    <definedName name="HSVC2">#REF!</definedName>
    <definedName name="HSVC3" localSheetId="0">#REF!</definedName>
    <definedName name="HSVC3" localSheetId="1">#REF!</definedName>
    <definedName name="HSVC3">#REF!</definedName>
    <definedName name="hsvgr7tvgb" localSheetId="0">{"'Sheet1'!$L$16"}</definedName>
    <definedName name="hsvgr7tvgb" localSheetId="1">{"'Sheet1'!$L$16"}</definedName>
    <definedName name="hsvgr7tvgb" localSheetId="7">{"'Sheet1'!$L$16"}</definedName>
    <definedName name="hsvgr7tvgb">{"'Sheet1'!$L$16"}</definedName>
    <definedName name="hsvl">1</definedName>
    <definedName name="hsvl2">1</definedName>
    <definedName name="Ht" localSheetId="0">#REF!</definedName>
    <definedName name="Ht" localSheetId="1">#REF!</definedName>
    <definedName name="Ht">#REF!</definedName>
    <definedName name="ht." localSheetId="0">#REF!-0.2</definedName>
    <definedName name="ht.">#REF!-0.2</definedName>
    <definedName name="ht25nc" localSheetId="0">#REF!</definedName>
    <definedName name="ht25nc">#REF!</definedName>
    <definedName name="ht25vl" localSheetId="0">#REF!</definedName>
    <definedName name="ht25vl">#REF!</definedName>
    <definedName name="ht325nc" localSheetId="0">#REF!</definedName>
    <definedName name="ht325nc">#REF!</definedName>
    <definedName name="ht325vl" localSheetId="0">#REF!</definedName>
    <definedName name="ht325vl">#REF!</definedName>
    <definedName name="ht37k" localSheetId="0">#REF!</definedName>
    <definedName name="ht37k">#REF!</definedName>
    <definedName name="ht37nc" localSheetId="0">#REF!</definedName>
    <definedName name="ht37nc">#REF!</definedName>
    <definedName name="ht50nc" localSheetId="0">#REF!</definedName>
    <definedName name="ht50nc">#REF!</definedName>
    <definedName name="ht50vl" localSheetId="0">#REF!</definedName>
    <definedName name="ht50vl">#REF!</definedName>
    <definedName name="htgjkjljkl" localSheetId="0" hidden="1">{"'Sheet1'!$L$16"}</definedName>
    <definedName name="htgjkjljkl" localSheetId="1" hidden="1">{"'Sheet1'!$L$16"}</definedName>
    <definedName name="htgjkjljkl" localSheetId="7" hidden="1">{"'Sheet1'!$L$16"}</definedName>
    <definedName name="htgjkjljkl" hidden="1">{"'Sheet1'!$L$16"}</definedName>
    <definedName name="Htinh" localSheetId="0">#REF!</definedName>
    <definedName name="Htinh">#REF!</definedName>
    <definedName name="htlm" localSheetId="0">{"'Sheet1'!$L$16"}</definedName>
    <definedName name="htlm" localSheetId="1">{"'Sheet1'!$L$16"}</definedName>
    <definedName name="htlm" localSheetId="7">{"'Sheet1'!$L$16"}</definedName>
    <definedName name="htlm">{"'Sheet1'!$L$16"}</definedName>
    <definedName name="HTML" localSheetId="0">{"'Sheet1'!$L$16"}</definedName>
    <definedName name="HTML" localSheetId="1">{"'Sheet1'!$L$16"}</definedName>
    <definedName name="HTML" localSheetId="7">{"'Sheet1'!$L$16"}</definedName>
    <definedName name="HTML">{"'Sheet1'!$L$16"}</definedName>
    <definedName name="HTML_CodePage" localSheetId="0" hidden="1">950</definedName>
    <definedName name="HTML_CodePage" localSheetId="1" hidden="1">950</definedName>
    <definedName name="HTML_CodePage" hidden="1">1252</definedName>
    <definedName name="HTML_Control" localSheetId="0" hidden="1">{"'Sheet1'!$L$16"}</definedName>
    <definedName name="HTML_Control" localSheetId="1" hidden="1">{"'Sheet1'!$L$16"}</definedName>
    <definedName name="HTML_Control" localSheetId="7" hidden="1">{"'Sheet1'!$L$16"}</definedName>
    <definedName name="HTML_Control" hidden="1">{"'Sheet1'!$L$16"}</definedName>
    <definedName name="HTML_Control_1" localSheetId="0" hidden="1">{"'Sheet1'!$L$16"}</definedName>
    <definedName name="HTML_Control_1" localSheetId="1" hidden="1">{"'Sheet1'!$L$16"}</definedName>
    <definedName name="HTML_Control_1" localSheetId="7" hidden="1">{"'Sheet1'!$L$16"}</definedName>
    <definedName name="HTML_Control_1" hidden="1">{"'Sheet1'!$L$16"}</definedName>
    <definedName name="HTML_Control_2" localSheetId="0" hidden="1">{"'Sheet1'!$L$16"}</definedName>
    <definedName name="HTML_Control_2" localSheetId="1" hidden="1">{"'Sheet1'!$L$16"}</definedName>
    <definedName name="HTML_Control_2" localSheetId="7" hidden="1">{"'Sheet1'!$L$16"}</definedName>
    <definedName name="HTML_Control_2" hidden="1">{"'Sheet1'!$L$16"}</definedName>
    <definedName name="HTML_Control_3" localSheetId="0" hidden="1">{"'Sheet1'!$L$16"}</definedName>
    <definedName name="HTML_Control_3" localSheetId="1" hidden="1">{"'Sheet1'!$L$16"}</definedName>
    <definedName name="HTML_Control_3" localSheetId="7" hidden="1">{"'Sheet1'!$L$16"}</definedName>
    <definedName name="HTML_Control_3" hidden="1">{"'Sheet1'!$L$16"}</definedName>
    <definedName name="html_control_xoa2" localSheetId="0">{"'Sheet1'!$L$16"}</definedName>
    <definedName name="html_control_xoa2" localSheetId="1">{"'Sheet1'!$L$16"}</definedName>
    <definedName name="html_control_xoa2" localSheetId="7">{"'Sheet1'!$L$16"}</definedName>
    <definedName name="html_control_xoa2">{"'Sheet1'!$L$16"}</definedName>
    <definedName name="HTML_Control1" localSheetId="0">{"'Sheet1'!$L$16"}</definedName>
    <definedName name="HTML_Control1" localSheetId="1">{"'Sheet1'!$L$16"}</definedName>
    <definedName name="HTML_Control1" localSheetId="7">{"'Sheet1'!$L$16"}</definedName>
    <definedName name="HTML_Control1">{"'Sheet1'!$L$16"}</definedName>
    <definedName name="HTML_Description" hidden="1">""</definedName>
    <definedName name="HTML_Email" localSheetId="0" hidden="1">""</definedName>
    <definedName name="HTML_Email" localSheetId="1" hidden="1">""</definedName>
    <definedName name="HTML_Email" hidden="1">"eliap.lumbantoruan@eid.ericsson.se"</definedName>
    <definedName name="HTML_Header" localSheetId="0" hidden="1">"Sheet1"</definedName>
    <definedName name="HTML_Header" localSheetId="1" hidden="1">"Sheet1"</definedName>
    <definedName name="HTML_Header" hidden="1">"Boq-dxnew"</definedName>
    <definedName name="HTML_LastUpdate" localSheetId="0" hidden="1">"2000/9/14"</definedName>
    <definedName name="HTML_LastUpdate" localSheetId="1" hidden="1">"2000/9/14"</definedName>
    <definedName name="HTML_LastUpdate" hidden="1">"7/27/98"</definedName>
    <definedName name="HTML_LineAfter" hidden="1">FALSE</definedName>
    <definedName name="HTML_LineBefore" hidden="1">FALSE</definedName>
    <definedName name="HTML_Name" localSheetId="0" hidden="1">"J.C.WONG"</definedName>
    <definedName name="HTML_Name" localSheetId="1" hidden="1">"J.C.WONG"</definedName>
    <definedName name="HTML_Name" hidden="1">"EIDELT"</definedName>
    <definedName name="HTML_OBDlg2" hidden="1">TRUE</definedName>
    <definedName name="HTML_OBDlg3">TRUE</definedName>
    <definedName name="HTML_OBDlg4" hidden="1">TRUE</definedName>
    <definedName name="HTML_OS" hidden="1">0</definedName>
    <definedName name="HTML_PathFile" localSheetId="0" hidden="1">"C:\2689\Q\國內\00q3961台化龍德PTA3建造\MyHTML.htm"</definedName>
    <definedName name="HTML_PathFile" localSheetId="1" hidden="1">"C:\2689\Q\國內\00q3961台化龍德PTA3建造\MyHTML.htm"</definedName>
    <definedName name="HTML_PathFile" hidden="1">"C:\My Documents\CANOF_DIAX.htm"</definedName>
    <definedName name="HTML_PathFileMac" hidden="1">"Macintosh HD:HomePageStuff:New_Home_Page:datafile:ctryprem.html"</definedName>
    <definedName name="HTML_PathTemplate">"C:\BOTHomepage\DataBank\FinMarkets\InterestRate\Int_F_his2003_T.htm"</definedName>
    <definedName name="HTML_Title" localSheetId="0" hidden="1">"00Q3961-SUM"</definedName>
    <definedName name="HTML_Title" localSheetId="1" hidden="1">"00Q3961-SUM"</definedName>
    <definedName name="HTML_Title" hidden="1">"DIAX-CO-EID"</definedName>
    <definedName name="HTML1_1" hidden="1">"'[BSC-MTX Tool 4.04.02.xls]Materials List'!$A$1:$E$72"</definedName>
    <definedName name="HTML1_10" hidden="1">""</definedName>
    <definedName name="HTML1_11" hidden="1">1</definedName>
    <definedName name="HTML1_12" hidden="1">"C:\WINDOWS\DESKTOP\dallas.htm"</definedName>
    <definedName name="HTML1_2" hidden="1">1</definedName>
    <definedName name="HTML1_3" hidden="1">"BSC-MTX Equipment"</definedName>
    <definedName name="HTML1_4" hidden="1">"Materials List - Dallas Switch"</definedName>
    <definedName name="HTML1_5" hidden="1">""</definedName>
    <definedName name="HTML1_6" hidden="1">1</definedName>
    <definedName name="HTML1_7" hidden="1">1</definedName>
    <definedName name="HTML1_8" hidden="1">"2/10/97"</definedName>
    <definedName name="HTML1_9" hidden="1">"Nortel - CDMA Network Planning"</definedName>
    <definedName name="HTML2_1" hidden="1">"'[BSC-MTX Tool 4.04.02.xls]Materials List'!$A$1:$E$72,$F$1:$I$8"</definedName>
    <definedName name="HTML2_10" hidden="1">""</definedName>
    <definedName name="HTML2_11" hidden="1">1</definedName>
    <definedName name="HTML2_12" hidden="1">"C:\WINDOWS\DESKTOP\dallas.htm"</definedName>
    <definedName name="HTML2_2" hidden="1">1</definedName>
    <definedName name="HTML2_3" hidden="1">"BSC-MTX Tool 4"</definedName>
    <definedName name="HTML2_4" hidden="1">"Materials List"</definedName>
    <definedName name="HTML2_5" hidden="1">""</definedName>
    <definedName name="HTML2_6" hidden="1">-4146</definedName>
    <definedName name="HTML2_7" hidden="1">-4146</definedName>
    <definedName name="HTML2_8" hidden="1">"2/10/97"</definedName>
    <definedName name="HTML2_9" hidden="1">"Nortel"</definedName>
    <definedName name="HTML3_1" hidden="1">"'[BSC-MTX Tool 4.04.02.xls]Materials List'!$A$1:$E$73"</definedName>
    <definedName name="HTML3_10" hidden="1">""</definedName>
    <definedName name="HTML3_11" hidden="1">1</definedName>
    <definedName name="HTML3_12" hidden="1">"C:\WINDOWS\DESKTOP\MyHTML.htm"</definedName>
    <definedName name="HTML3_2" hidden="1">1</definedName>
    <definedName name="HTML3_3" hidden="1">"BSC-MTX Tool 4"</definedName>
    <definedName name="HTML3_4" hidden="1">"Materials List"</definedName>
    <definedName name="HTML3_5" hidden="1">""</definedName>
    <definedName name="HTML3_6" hidden="1">1</definedName>
    <definedName name="HTML3_7" hidden="1">1</definedName>
    <definedName name="HTML3_8" hidden="1">"2/10/97"</definedName>
    <definedName name="HTML3_9" hidden="1">"Nortel"</definedName>
    <definedName name="HTML4_1" hidden="1">"'[BSC-MTX Tool 4.04.03.xls]BSC Order Tool'!$B$10:$E$31"</definedName>
    <definedName name="HTML4_10" hidden="1">""</definedName>
    <definedName name="HTML4_11" hidden="1">1</definedName>
    <definedName name="HTML4_12" hidden="1">"C:\My Documents\MyHTML.htm"</definedName>
    <definedName name="HTML4_2" hidden="1">1</definedName>
    <definedName name="HTML4_3" hidden="1">"BSC-MTX Tool 4"</definedName>
    <definedName name="HTML4_4" hidden="1">"BSC Order Tool"</definedName>
    <definedName name="HTML4_5" hidden="1">""</definedName>
    <definedName name="HTML4_6" hidden="1">-4146</definedName>
    <definedName name="HTML4_7" hidden="1">-4146</definedName>
    <definedName name="HTML4_8" hidden="1">"2/10/97"</definedName>
    <definedName name="HTML4_9" hidden="1">"Nortel"</definedName>
    <definedName name="HTML5_1" hidden="1">"'[BSC-MTX Tool 4.04.03.xls]Materials List'!$A$1:$E$72"</definedName>
    <definedName name="HTML5_10" hidden="1">""</definedName>
    <definedName name="HTML5_11" hidden="1">1</definedName>
    <definedName name="HTML5_12" hidden="1">"C:\My Documents\MyHTML.htm"</definedName>
    <definedName name="HTML5_2" hidden="1">1</definedName>
    <definedName name="HTML5_3" hidden="1">"BSC-MTX Tool 4"</definedName>
    <definedName name="HTML5_4" hidden="1">"Materials List"</definedName>
    <definedName name="HTML5_5" hidden="1">""</definedName>
    <definedName name="HTML5_6" hidden="1">1</definedName>
    <definedName name="HTML5_7" hidden="1">1</definedName>
    <definedName name="HTML5_8" hidden="1">"2/10/97"</definedName>
    <definedName name="HTML5_9" hidden="1">"Nortel"</definedName>
    <definedName name="HTML6_1" hidden="1">"'[BSC-MTX Tool 4.04.03.xls]Results'!$A$1:$E$73"</definedName>
    <definedName name="HTML6_10" hidden="1">""</definedName>
    <definedName name="HTML6_11" hidden="1">1</definedName>
    <definedName name="HTML6_12" hidden="1">"C:\WINDOWS\DESKTOP\NetDesigns\KSCY02.htm"</definedName>
    <definedName name="HTML6_2" hidden="1">1</definedName>
    <definedName name="HTML6_3" hidden="1">"BSC-MTX Tool 4"</definedName>
    <definedName name="HTML6_4" hidden="1">"Materials List"</definedName>
    <definedName name="HTML6_5" hidden="1">""</definedName>
    <definedName name="HTML6_6" hidden="1">1</definedName>
    <definedName name="HTML6_7" hidden="1">1</definedName>
    <definedName name="HTML6_8" hidden="1">"2/11/97"</definedName>
    <definedName name="HTML6_9" hidden="1">"Nortel - CDMA Network Planning"</definedName>
    <definedName name="HTMLCount" hidden="1">6</definedName>
    <definedName name="HTMLcpnmtrol" localSheetId="0">{"'Sheet1'!$L$16"}</definedName>
    <definedName name="HTMLcpnmtrol" localSheetId="1">{"'Sheet1'!$L$16"}</definedName>
    <definedName name="HTMLcpnmtrol" localSheetId="7">{"'Sheet1'!$L$16"}</definedName>
    <definedName name="HTMLcpnmtrol">{"'Sheet1'!$L$16"}</definedName>
    <definedName name="htmll" localSheetId="0">{"'Sheet1'!$L$16"}</definedName>
    <definedName name="htmll" localSheetId="1">{"'Sheet1'!$L$16"}</definedName>
    <definedName name="htmll" localSheetId="7">{"'Sheet1'!$L$16"}</definedName>
    <definedName name="htmll">{"'Sheet1'!$L$16"}</definedName>
    <definedName name="HTNC">#REF!</definedName>
    <definedName name="HTR" localSheetId="0">#REF!</definedName>
    <definedName name="HTR">#REF!</definedName>
    <definedName name="HTR_10" localSheetId="0">#REF!</definedName>
    <definedName name="HTR_10" localSheetId="1">#REF!</definedName>
    <definedName name="HTR_10">#REF!</definedName>
    <definedName name="HTR_11" localSheetId="0">#REF!</definedName>
    <definedName name="HTR_11" localSheetId="1">#REF!</definedName>
    <definedName name="HTR_11">#REF!</definedName>
    <definedName name="HTR_12" localSheetId="0">#REF!</definedName>
    <definedName name="HTR_12" localSheetId="1">#REF!</definedName>
    <definedName name="HTR_12">#REF!</definedName>
    <definedName name="HTR_6" localSheetId="0">#REF!</definedName>
    <definedName name="HTR_6">#REF!</definedName>
    <definedName name="HTR_7" localSheetId="0">#REF!</definedName>
    <definedName name="HTR_7">#REF!</definedName>
    <definedName name="HTR_8" localSheetId="0">#REF!</definedName>
    <definedName name="HTR_8">#REF!</definedName>
    <definedName name="HTR_9" localSheetId="0">#REF!</definedName>
    <definedName name="HTR_9">#REF!</definedName>
    <definedName name="HTTK" localSheetId="0">#REF!</definedName>
    <definedName name="HTTK">#REF!</definedName>
    <definedName name="HTVL" localSheetId="0">#REF!</definedName>
    <definedName name="HTVL">#REF!</definedName>
    <definedName name="htyung" localSheetId="0">{"Book1"}</definedName>
    <definedName name="htyung" localSheetId="1">{"Book1"}</definedName>
    <definedName name="htyung" localSheetId="7">{"Book1"}</definedName>
    <definedName name="htyung">{"Book1"}</definedName>
    <definedName name="hu" localSheetId="0" hidden="1">{#N/A,#N/A,FALSE,"DATA"}</definedName>
    <definedName name="hu" localSheetId="1" hidden="1">{#N/A,#N/A,FALSE,"DATA"}</definedName>
    <definedName name="hu" localSheetId="7" hidden="1">{#N/A,#N/A,FALSE,"DATA"}</definedName>
    <definedName name="hu" hidden="1">{#N/A,#N/A,FALSE,"DATA"}</definedName>
    <definedName name="Hue" localSheetId="0">ROW(#REF!)</definedName>
    <definedName name="Hue" localSheetId="1">ROW(#REF!)</definedName>
    <definedName name="Hue">ROW(#REF!)</definedName>
    <definedName name="hufegyatsdgeoires" localSheetId="0" hidden="1">{#N/A,#N/A,TRUE,"BT M200 da 10x20"}</definedName>
    <definedName name="hufegyatsdgeoires" localSheetId="1" hidden="1">{#N/A,#N/A,TRUE,"BT M200 da 10x20"}</definedName>
    <definedName name="hufegyatsdgeoires" localSheetId="7" hidden="1">{#N/A,#N/A,TRUE,"BT M200 da 10x20"}</definedName>
    <definedName name="hufegyatsdgeoires" hidden="1">{#N/A,#N/A,TRUE,"BT M200 da 10x20"}</definedName>
    <definedName name="Huggies" localSheetId="0">#REF!</definedName>
    <definedName name="Huggies" localSheetId="1">#REF!</definedName>
    <definedName name="Huggies">#REF!</definedName>
    <definedName name="hui" localSheetId="0">{"'Sheet1'!$L$16"}</definedName>
    <definedName name="hui" localSheetId="1">{"'Sheet1'!$L$16"}</definedName>
    <definedName name="hui" localSheetId="7">{"'Sheet1'!$L$16"}</definedName>
    <definedName name="hui">{"'Sheet1'!$L$16"}</definedName>
    <definedName name="Hujan" localSheetId="0">#REF!</definedName>
    <definedName name="Hujan" localSheetId="1">#REF!</definedName>
    <definedName name="Hujan">#REF!</definedName>
    <definedName name="Hujan_sd" localSheetId="0">#REF!</definedName>
    <definedName name="Hujan_sd" localSheetId="1">#REF!</definedName>
    <definedName name="Hujan_sd">#REF!</definedName>
    <definedName name="hun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un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un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un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hung" localSheetId="0">{"Book1"}</definedName>
    <definedName name="hung" localSheetId="1">{"Book1"}</definedName>
    <definedName name="hung" localSheetId="7">{"Book1"}</definedName>
    <definedName name="hung">{"Book1"}</definedName>
    <definedName name="hùng" localSheetId="0">{"Book1"}</definedName>
    <definedName name="hùng" localSheetId="1">{"Book1"}</definedName>
    <definedName name="hùng" localSheetId="7">{"Book1"}</definedName>
    <definedName name="hùng">{"Book1"}</definedName>
    <definedName name="hung_â" localSheetId="0">{"Book1"}</definedName>
    <definedName name="hung_â" localSheetId="1">{"Book1"}</definedName>
    <definedName name="hung_â" localSheetId="7">{"Book1"}</definedName>
    <definedName name="hung_â">{"Book1"}</definedName>
    <definedName name="Hungary">"#N/A"</definedName>
    <definedName name="HungYen" localSheetId="0">#REF!</definedName>
    <definedName name="HungYen" localSheetId="1">#REF!</definedName>
    <definedName name="HungYen">#REF!</definedName>
    <definedName name="HUONG" localSheetId="0">#REF!</definedName>
    <definedName name="HUONG">#REF!</definedName>
    <definedName name="HUONG_13M" localSheetId="0">#REF!</definedName>
    <definedName name="HUONG_13M">#REF!</definedName>
    <definedName name="huongg" localSheetId="0" hidden="1">{0}</definedName>
    <definedName name="huongg" localSheetId="1" hidden="1">{0}</definedName>
    <definedName name="huongg" localSheetId="7" hidden="1">{0}</definedName>
    <definedName name="huongg" hidden="1">{0}</definedName>
    <definedName name="HUONGMO_13M" localSheetId="0">#REF!</definedName>
    <definedName name="HUONGMO_13M">#REF!</definedName>
    <definedName name="huongu" localSheetId="0">{"HK PR",#N/A,FALSE,"HK";"SUMMARY",#N/A,FALSE,"PAYROLL";"SUMMARY",#N/A,FALSE,"PAYROLL";"HK PR",#N/A,FALSE,"HK"}</definedName>
    <definedName name="huongu" localSheetId="1">{"HK PR",#N/A,FALSE,"HK";"SUMMARY",#N/A,FALSE,"PAYROLL";"SUMMARY",#N/A,FALSE,"PAYROLL";"HK PR",#N/A,FALSE,"HK"}</definedName>
    <definedName name="huongu" localSheetId="7">{"HK PR",#N/A,FALSE,"HK";"SUMMARY",#N/A,FALSE,"PAYROLL";"SUMMARY",#N/A,FALSE,"PAYROLL";"HK PR",#N/A,FALSE,"HK"}</definedName>
    <definedName name="huongu">{"HK PR",#N/A,FALSE,"HK";"SUMMARY",#N/A,FALSE,"PAYROLL";"SUMMARY",#N/A,FALSE,"PAYROLL";"HK PR",#N/A,FALSE,"HK"}</definedName>
    <definedName name="Hurdlerate">#REF!</definedName>
    <definedName name="HUTAFFI" localSheetId="0">#REF!</definedName>
    <definedName name="HUTAFFI" localSheetId="1">#REF!</definedName>
    <definedName name="HUTAFFI">#REF!</definedName>
    <definedName name="HUTAFFI_5" localSheetId="0">#REF!</definedName>
    <definedName name="HUTAFFI_5" localSheetId="1">#REF!</definedName>
    <definedName name="HUTAFFI_5">#REF!</definedName>
    <definedName name="HUTPAJAK" localSheetId="0">#REF!</definedName>
    <definedName name="HUTPAJAK">#REF!</definedName>
    <definedName name="HUTPAJAK_5" localSheetId="0">#REF!</definedName>
    <definedName name="HUTPAJAK_5">#REF!</definedName>
    <definedName name="HUTPIT" localSheetId="0">#REF!</definedName>
    <definedName name="HUTPIT">#REF!</definedName>
    <definedName name="huy" localSheetId="0" hidden="1">{"'Sheet1'!$L$16"}</definedName>
    <definedName name="huy" localSheetId="1" hidden="1">{"'Sheet1'!$L$16"}</definedName>
    <definedName name="huy" localSheetId="7" hidden="1">{"'Sheet1'!$L$16"}</definedName>
    <definedName name="huy" hidden="1">{"'Sheet1'!$L$16"}</definedName>
    <definedName name="huy_1" localSheetId="0" hidden="1">{"'Sheet1'!$L$16"}</definedName>
    <definedName name="huy_1" localSheetId="1" hidden="1">{"'Sheet1'!$L$16"}</definedName>
    <definedName name="huy_1" localSheetId="7" hidden="1">{"'Sheet1'!$L$16"}</definedName>
    <definedName name="huy_1" hidden="1">{"'Sheet1'!$L$16"}</definedName>
    <definedName name="HUY_10" localSheetId="0">#REF!</definedName>
    <definedName name="HUY_10">#REF!</definedName>
    <definedName name="HUY_11" localSheetId="0">#REF!</definedName>
    <definedName name="HUY_11">#REF!</definedName>
    <definedName name="HUY_12" localSheetId="0">#REF!</definedName>
    <definedName name="HUY_12">#REF!</definedName>
    <definedName name="huy_2" localSheetId="0" hidden="1">{"'Sheet1'!$L$16"}</definedName>
    <definedName name="huy_2" localSheetId="1" hidden="1">{"'Sheet1'!$L$16"}</definedName>
    <definedName name="huy_2" localSheetId="7" hidden="1">{"'Sheet1'!$L$16"}</definedName>
    <definedName name="huy_2" hidden="1">{"'Sheet1'!$L$16"}</definedName>
    <definedName name="huy_3" localSheetId="0" hidden="1">{"'Sheet1'!$L$16"}</definedName>
    <definedName name="huy_3" localSheetId="1" hidden="1">{"'Sheet1'!$L$16"}</definedName>
    <definedName name="huy_3" localSheetId="7" hidden="1">{"'Sheet1'!$L$16"}</definedName>
    <definedName name="huy_3" hidden="1">{"'Sheet1'!$L$16"}</definedName>
    <definedName name="HUY_6" localSheetId="0">#REF!</definedName>
    <definedName name="HUY_6">#REF!</definedName>
    <definedName name="HUY_7" localSheetId="0">#REF!</definedName>
    <definedName name="HUY_7">#REF!</definedName>
    <definedName name="HUY_8" localSheetId="0">#REF!</definedName>
    <definedName name="HUY_8">#REF!</definedName>
    <definedName name="HUY_9" localSheetId="0">#REF!</definedName>
    <definedName name="HUY_9">#REF!</definedName>
    <definedName name="huy_xoa" localSheetId="0">{"'Sheet1'!$L$16"}</definedName>
    <definedName name="huy_xoa" localSheetId="1">{"'Sheet1'!$L$16"}</definedName>
    <definedName name="huy_xoa" localSheetId="7">{"'Sheet1'!$L$16"}</definedName>
    <definedName name="huy_xoa">{"'Sheet1'!$L$16"}</definedName>
    <definedName name="huy_xoa2" localSheetId="0">{"'Sheet1'!$L$16"}</definedName>
    <definedName name="huy_xoa2" localSheetId="1">{"'Sheet1'!$L$16"}</definedName>
    <definedName name="huy_xoa2" localSheetId="7">{"'Sheet1'!$L$16"}</definedName>
    <definedName name="huy_xoa2">{"'Sheet1'!$L$16"}</definedName>
    <definedName name="Huyen" localSheetId="0">OFFSET(#REF!,MATCH(INDEX(#REF!,MATCH(#REF!,#REF!,0)),#REF!, 0),3,COUNTIF(#REF!, INDEX(#REF!,MATCH(#REF!,#REF!,0))),)</definedName>
    <definedName name="Huyen" localSheetId="7">OFFSET(#REF!,MATCH(INDEX(#REF!,MATCH(#REF!,#REF!,0)),#REF!, 0),3,COUNTIF(#REF!, INDEX(#REF!,MATCH(#REF!,#REF!,0))),)</definedName>
    <definedName name="Huyen">OFFSET(#REF!,MATCH(INDEX(#REF!,MATCH(#REF!,#REF!,0)),#REF!, 0),3,COUNTIF(#REF!, INDEX(#REF!,MATCH(#REF!,#REF!,0))),)</definedName>
    <definedName name="HUYHAN" localSheetId="0">#REF!</definedName>
    <definedName name="HUYHAN" localSheetId="1">#REF!</definedName>
    <definedName name="HUYHAN">#REF!</definedName>
    <definedName name="HUYØ" localSheetId="0">{"'Sheet1'!$L$16"}</definedName>
    <definedName name="HUYØ" localSheetId="1">{"'Sheet1'!$L$16"}</definedName>
    <definedName name="HUYØ" localSheetId="7">{"'Sheet1'!$L$16"}</definedName>
    <definedName name="HUYØ">{"'Sheet1'!$L$16"}</definedName>
    <definedName name="huyy" localSheetId="0">{"'Sheet1'!$L$16"}</definedName>
    <definedName name="huyy" localSheetId="1">{"'Sheet1'!$L$16"}</definedName>
    <definedName name="huyy" localSheetId="7">{"'Sheet1'!$L$16"}</definedName>
    <definedName name="huyy">{"'Sheet1'!$L$16"}</definedName>
    <definedName name="huyyy" localSheetId="0">{"'Sheet1'!$L$16"}</definedName>
    <definedName name="huyyy" localSheetId="1">{"'Sheet1'!$L$16"}</definedName>
    <definedName name="huyyy" localSheetId="7">{"'Sheet1'!$L$16"}</definedName>
    <definedName name="huyyy">{"'Sheet1'!$L$16"}</definedName>
    <definedName name="hw.">3.3-0.15</definedName>
    <definedName name="HWUPG" localSheetId="0">#REF!</definedName>
    <definedName name="HWUPG" localSheetId="1">#REF!</definedName>
    <definedName name="HWUPG">#REF!</definedName>
    <definedName name="hy" localSheetId="0">{"'Sheet1'!$L$16"}</definedName>
    <definedName name="hy" localSheetId="1">{"'Sheet1'!$L$16"}</definedName>
    <definedName name="hy" localSheetId="7">{"'Sheet1'!$L$16"}</definedName>
    <definedName name="hy">{"'Sheet1'!$L$16"}</definedName>
    <definedName name="HYen" localSheetId="0">#REF!</definedName>
    <definedName name="HYen">#REF!</definedName>
    <definedName name="HYen2" localSheetId="0">#REF!</definedName>
    <definedName name="HYen2">#REF!</definedName>
    <definedName name="HYT" localSheetId="0">#REF!</definedName>
    <definedName name="HYT">#REF!</definedName>
    <definedName name="HYT_10" localSheetId="0">#REF!</definedName>
    <definedName name="HYT_10" localSheetId="1">#REF!</definedName>
    <definedName name="HYT_10">#REF!</definedName>
    <definedName name="HYT_11" localSheetId="0">#REF!</definedName>
    <definedName name="HYT_11" localSheetId="1">#REF!</definedName>
    <definedName name="HYT_11">#REF!</definedName>
    <definedName name="HYT_12" localSheetId="0">#REF!</definedName>
    <definedName name="HYT_12" localSheetId="1">#REF!</definedName>
    <definedName name="HYT_12">#REF!</definedName>
    <definedName name="HYT_6" localSheetId="0">#REF!</definedName>
    <definedName name="HYT_6">#REF!</definedName>
    <definedName name="HYT_7" localSheetId="0">#REF!</definedName>
    <definedName name="HYT_7">#REF!</definedName>
    <definedName name="HYT_8" localSheetId="0">#REF!</definedName>
    <definedName name="HYT_8">#REF!</definedName>
    <definedName name="HYT_9" localSheetId="0">#REF!</definedName>
    <definedName name="HYT_9">#REF!</definedName>
    <definedName name="hyu" localSheetId="0">{"'Sheet1'!$L$16"}</definedName>
    <definedName name="hyu" localSheetId="1">{"'Sheet1'!$L$16"}</definedName>
    <definedName name="hyu" localSheetId="7">{"'Sheet1'!$L$16"}</definedName>
    <definedName name="hyu">{"'Sheet1'!$L$16"}</definedName>
    <definedName name="Hyundai" localSheetId="0">{#N/A,#N/A,TRUE,"Cover sheet";#N/A,#N/A,TRUE,"INPUTS";#N/A,#N/A,TRUE,"OUTPUTS";#N/A,#N/A,TRUE,"VALUATION"}</definedName>
    <definedName name="Hyundai" localSheetId="1">{#N/A,#N/A,TRUE,"Cover sheet";#N/A,#N/A,TRUE,"INPUTS";#N/A,#N/A,TRUE,"OUTPUTS";#N/A,#N/A,TRUE,"VALUATION"}</definedName>
    <definedName name="Hyundai" localSheetId="7">{#N/A,#N/A,TRUE,"Cover sheet";#N/A,#N/A,TRUE,"INPUTS";#N/A,#N/A,TRUE,"OUTPUTS";#N/A,#N/A,TRUE,"VALUATION"}</definedName>
    <definedName name="Hyundai">{#N/A,#N/A,TRUE,"Cover sheet";#N/A,#N/A,TRUE,"INPUTS";#N/A,#N/A,TRUE,"OUTPUTS";#N/A,#N/A,TRUE,"VALUATION"}</definedName>
    <definedName name="HZA" localSheetId="0">#REF!</definedName>
    <definedName name="HZA" localSheetId="1">#REF!</definedName>
    <definedName name="HZA">#REF!</definedName>
    <definedName name="HZB" localSheetId="0">#REF!</definedName>
    <definedName name="HZB">#REF!</definedName>
    <definedName name="HZC" localSheetId="0">#REF!</definedName>
    <definedName name="HZC">#REF!</definedName>
    <definedName name="HZD" localSheetId="0">#REF!</definedName>
    <definedName name="HZD">#REF!</definedName>
    <definedName name="hzgfxm">"#N/A"</definedName>
    <definedName name="I" localSheetId="0">#REF!</definedName>
    <definedName name="I" localSheetId="1">#REF!</definedName>
    <definedName name="I">#REF!</definedName>
    <definedName name="I_A" localSheetId="0">#REF!</definedName>
    <definedName name="I_A">#REF!</definedName>
    <definedName name="I_B" localSheetId="0">#REF!</definedName>
    <definedName name="I_B">#REF!</definedName>
    <definedName name="I_c" localSheetId="0">#REF!</definedName>
    <definedName name="I_c">#REF!</definedName>
    <definedName name="I060k" localSheetId="0">#REF!</definedName>
    <definedName name="I060k">#REF!</definedName>
    <definedName name="I2É6" localSheetId="0">#REF!</definedName>
    <definedName name="I2É6">#REF!</definedName>
    <definedName name="ia" localSheetId="0">#REF!</definedName>
    <definedName name="ia" localSheetId="1">#REF!</definedName>
    <definedName name="ia">#REF!</definedName>
    <definedName name="IC" localSheetId="0">#REF!</definedName>
    <definedName name="IC" localSheetId="1">#REF!</definedName>
    <definedName name="IC">#REF!</definedName>
    <definedName name="ICM_factor">1.09</definedName>
    <definedName name="IDLAB_COST" localSheetId="0">#REF!</definedName>
    <definedName name="IDLAB_COST" localSheetId="1">#REF!</definedName>
    <definedName name="IDLAB_COST">#REF!</definedName>
    <definedName name="IDN" localSheetId="0">#REF!</definedName>
    <definedName name="IDN">#REF!</definedName>
    <definedName name="IDR" localSheetId="0">#REF!</definedName>
    <definedName name="IDR">#REF!</definedName>
    <definedName name="IDR_2" localSheetId="0">#REF!</definedName>
    <definedName name="IDR_2">#REF!</definedName>
    <definedName name="IDR_3" localSheetId="0">#REF!</definedName>
    <definedName name="IDR_3">#REF!</definedName>
    <definedName name="IE" localSheetId="0" hidden="1">#REF!</definedName>
    <definedName name="IE" hidden="1">#REF!</definedName>
    <definedName name="IEComplain" localSheetId="0">#REF!</definedName>
    <definedName name="IEComplain">#REF!</definedName>
    <definedName name="ierj" localSheetId="0">{"weichwaren",#N/A,FALSE,"Liste 1";"hartwaren",#N/A,FALSE,"Liste 1";"food",#N/A,FALSE,"Liste 1";"fleisch",#N/A,FALSE,"Liste 1"}</definedName>
    <definedName name="ierj" localSheetId="1">{"weichwaren",#N/A,FALSE,"Liste 1";"hartwaren",#N/A,FALSE,"Liste 1";"food",#N/A,FALSE,"Liste 1";"fleisch",#N/A,FALSE,"Liste 1"}</definedName>
    <definedName name="ierj" localSheetId="7">{"weichwaren",#N/A,FALSE,"Liste 1";"hartwaren",#N/A,FALSE,"Liste 1";"food",#N/A,FALSE,"Liste 1";"fleisch",#N/A,FALSE,"Liste 1"}</definedName>
    <definedName name="ierj">{"weichwaren",#N/A,FALSE,"Liste 1";"hartwaren",#N/A,FALSE,"Liste 1";"food",#N/A,FALSE,"Liste 1";"fleisch",#N/A,FALSE,"Liste 1"}</definedName>
    <definedName name="IfError" localSheetId="0">#REF!</definedName>
    <definedName name="IfError" localSheetId="1">#REF!</definedName>
    <definedName name="IfError">#REF!</definedName>
    <definedName name="ighdfnsb">"$#REF!.#REF!#REF!"</definedName>
    <definedName name="ighdfnsb_3">"$#REF!.#REF!#REF!"</definedName>
    <definedName name="IHH_KRS" localSheetId="0">#REF!</definedName>
    <definedName name="IHH_KRS" localSheetId="1">#REF!</definedName>
    <definedName name="IHH_KRS">#REF!</definedName>
    <definedName name="IHH_RP" localSheetId="0">#REF!</definedName>
    <definedName name="IHH_RP">#REF!</definedName>
    <definedName name="ii" localSheetId="0">#REF!</definedName>
    <definedName name="ii">#REF!</definedName>
    <definedName name="II_A" localSheetId="0">#REF!</definedName>
    <definedName name="II_A">#REF!</definedName>
    <definedName name="II_B" localSheetId="0">#REF!</definedName>
    <definedName name="II_B">#REF!</definedName>
    <definedName name="II_c" localSheetId="0">#REF!</definedName>
    <definedName name="II_c">#REF!</definedName>
    <definedName name="iii" localSheetId="0">#REF!</definedName>
    <definedName name="iii">#REF!</definedName>
    <definedName name="III_a" localSheetId="0">#REF!</definedName>
    <definedName name="III_a">#REF!</definedName>
    <definedName name="III_B" localSheetId="0">#REF!</definedName>
    <definedName name="III_B">#REF!</definedName>
    <definedName name="III_c" localSheetId="0">#REF!</definedName>
    <definedName name="III_c">#REF!</definedName>
    <definedName name="iiii" localSheetId="0">#REF!</definedName>
    <definedName name="iiii">#REF!</definedName>
    <definedName name="iiiii" localSheetId="0" hidden="1">#REF!</definedName>
    <definedName name="iiiii" hidden="1">#REF!</definedName>
    <definedName name="iiiiii" localSheetId="0">#REF!</definedName>
    <definedName name="iiiiii">#REF!</definedName>
    <definedName name="iiiiiii" localSheetId="0">#REF!</definedName>
    <definedName name="iiiiiii" localSheetId="1">#REF!</definedName>
    <definedName name="iiiiiii">#REF!</definedName>
    <definedName name="iiiiiiiiiii" localSheetId="0">{"'Feb 99'!$A$1:$G$30"}</definedName>
    <definedName name="iiiiiiiiiii" localSheetId="1">{"'Feb 99'!$A$1:$G$30"}</definedName>
    <definedName name="iiiiiiiiiii" localSheetId="7">{"'Feb 99'!$A$1:$G$30"}</definedName>
    <definedName name="iiiiiiiiiii">{"'Feb 99'!$A$1:$G$30"}</definedName>
    <definedName name="iiiiiiiiiiiiiiiiiiiiiiiiiiiiiiii" localSheetId="0">{"'Feb 99'!$A$1:$G$30"}</definedName>
    <definedName name="iiiiiiiiiiiiiiiiiiiiiiiiiiiiiiii" localSheetId="1">{"'Feb 99'!$A$1:$G$30"}</definedName>
    <definedName name="iiiiiiiiiiiiiiiiiiiiiiiiiiiiiiii" localSheetId="7">{"'Feb 99'!$A$1:$G$30"}</definedName>
    <definedName name="iiiiiiiiiiiiiiiiiiiiiiiiiiiiiiii">{"'Feb 99'!$A$1:$G$30"}</definedName>
    <definedName name="iiiiiiiiiiiiiiiiiiiiiiiiiiiiiiiiiiiiiiiiiiiii" localSheetId="0">{"'Feb 99'!$A$1:$G$30"}</definedName>
    <definedName name="iiiiiiiiiiiiiiiiiiiiiiiiiiiiiiiiiiiiiiiiiiiii" localSheetId="1">{"'Feb 99'!$A$1:$G$30"}</definedName>
    <definedName name="iiiiiiiiiiiiiiiiiiiiiiiiiiiiiiiiiiiiiiiiiiiii" localSheetId="7">{"'Feb 99'!$A$1:$G$30"}</definedName>
    <definedName name="iiiiiiiiiiiiiiiiiiiiiiiiiiiiiiiiiiiiiiiiiiiii">{"'Feb 99'!$A$1:$G$30"}</definedName>
    <definedName name="iiiiiiiiiiiiiiiiiiiiiiiiiiiiiiiiiiiiiiiiiiiiii" localSheetId="0">{#N/A,#N/A,FALSE,"Sheet1"}</definedName>
    <definedName name="iiiiiiiiiiiiiiiiiiiiiiiiiiiiiiiiiiiiiiiiiiiiii" localSheetId="1">{#N/A,#N/A,FALSE,"Sheet1"}</definedName>
    <definedName name="iiiiiiiiiiiiiiiiiiiiiiiiiiiiiiiiiiiiiiiiiiiiii" localSheetId="7">{#N/A,#N/A,FALSE,"Sheet1"}</definedName>
    <definedName name="iiiiiiiiiiiiiiiiiiiiiiiiiiiiiiiiiiiiiiiiiiiiii">{#N/A,#N/A,FALSE,"Sheet1"}</definedName>
    <definedName name="iiin" localSheetId="0">{#N/A,#N/A,TRUE,"Data Elements-Staffing";#N/A,#N/A,TRUE,"Data Elements-Exp Driv &amp; Assump";#N/A,#N/A,TRUE,"Staffing Sheet";#N/A,#N/A,TRUE,"Income";#N/A,#N/A,TRUE,"Income Summary";#N/A,#N/A,TRUE,"Staffing Summary"}</definedName>
    <definedName name="iiin" localSheetId="1">{#N/A,#N/A,TRUE,"Data Elements-Staffing";#N/A,#N/A,TRUE,"Data Elements-Exp Driv &amp; Assump";#N/A,#N/A,TRUE,"Staffing Sheet";#N/A,#N/A,TRUE,"Income";#N/A,#N/A,TRUE,"Income Summary";#N/A,#N/A,TRUE,"Staffing Summary"}</definedName>
    <definedName name="iiin" localSheetId="7">{#N/A,#N/A,TRUE,"Data Elements-Staffing";#N/A,#N/A,TRUE,"Data Elements-Exp Driv &amp; Assump";#N/A,#N/A,TRUE,"Staffing Sheet";#N/A,#N/A,TRUE,"Income";#N/A,#N/A,TRUE,"Income Summary";#N/A,#N/A,TRUE,"Staffing Summary"}</definedName>
    <definedName name="iiin">{#N/A,#N/A,TRUE,"Data Elements-Staffing";#N/A,#N/A,TRUE,"Data Elements-Exp Driv &amp; Assump";#N/A,#N/A,TRUE,"Staffing Sheet";#N/A,#N/A,TRUE,"Income";#N/A,#N/A,TRUE,"Income Summary";#N/A,#N/A,TRUE,"Staffing Summary"}</definedName>
    <definedName name="IIR" localSheetId="0">#REF!</definedName>
    <definedName name="IIR" localSheetId="1">#REF!</definedName>
    <definedName name="IIR">#REF!</definedName>
    <definedName name="ijhfhzdg">"$#REF!.#REF!#REF!"</definedName>
    <definedName name="ijhfhzdg_3">"$#REF!.#REF!#REF!"</definedName>
    <definedName name="ijk" localSheetId="0">#REF!</definedName>
    <definedName name="ijk" localSheetId="1">#REF!</definedName>
    <definedName name="ijk">#REF!</definedName>
    <definedName name="ijk_3">"$#REF!.#REF!#REF!"</definedName>
    <definedName name="IK" localSheetId="0">#REF!</definedName>
    <definedName name="IK" localSheetId="1">#REF!</definedName>
    <definedName name="IK">#REF!</definedName>
    <definedName name="iktisarcabang">"'file:///C:/Documents%20and%20Settings/PC_KOBSBY_003/Local%20Settings/Temporary%20Internet%20Files/Content.IE5/WZ67UD2L/DATA/BSC%202011/SHARED/Clients/I-L/KEBD/Quarter%202002/Q4-2002-c.xls'#$GeneralInfo.$T$56"</definedName>
    <definedName name="iktisarcabang_3">"'file:///C:/Documents%20and%20Settings/PC_KOBSBY_003/Local%20Settings/Temporary%20Internet%20Files/Content.IE5/WZ67UD2L/DATA/BSC%202011/SHARED/Clients/I-L/KEBD/Quarter%202002/Q4-2002-c.xls'#$GeneralInfo.$T$56"</definedName>
    <definedName name="iktisarpemegangsaham">"'file:///C:/Documents%20and%20Settings/PC_KOBSBY_003/Local%20Settings/Temporary%20Internet%20Files/Content.IE5/WZ67UD2L/DATA/BSC%202011/SHARED/Clients/I-L/KEBD/Quarter%202002/Q4-2002-c.xls'#$GeneralInfo.$T$55"</definedName>
    <definedName name="iktisarpemegangsaham_3">"'file:///C:/Documents%20and%20Settings/PC_KOBSBY_003/Local%20Settings/Temporary%20Internet%20Files/Content.IE5/WZ67UD2L/DATA/BSC%202011/SHARED/Clients/I-L/KEBD/Quarter%202002/Q4-2002-c.xls'#$GeneralInfo.$T$55"</definedName>
    <definedName name="iktisarpenerima">"'file:///C:/Documents%20and%20Settings/PC_KOBSBY_003/Local%20Settings/Temporary%20Internet%20Files/Content.IE5/WZ67UD2L/DATA/BSC%202011/SHARED/Clients/I-L/KEBD/Quarter%202002/Q4-2002-c.xls'#$GeneralInfo.$T$53"</definedName>
    <definedName name="iktisarpenerima_3">"'file:///C:/Documents%20and%20Settings/PC_KOBSBY_003/Local%20Settings/Temporary%20Internet%20Files/Content.IE5/WZ67UD2L/DATA/BSC%202011/SHARED/Clients/I-L/KEBD/Quarter%202002/Q4-2002-c.xls'#$GeneralInfo.$T$53"</definedName>
    <definedName name="iktisarpengurus">"'file:///C:/Documents%20and%20Settings/PC_KOBSBY_003/Local%20Settings/Temporary%20Internet%20Files/Content.IE5/WZ67UD2L/DATA/BSC%202011/SHARED/Clients/I-L/KEBD/Quarter%202002/Q4-2002-c.xls'#$GeneralInfo.$T$54"</definedName>
    <definedName name="iktisarpengurus_3">"'file:///C:/Documents%20and%20Settings/PC_KOBSBY_003/Local%20Settings/Temporary%20Internet%20Files/Content.IE5/WZ67UD2L/DATA/BSC%202011/SHARED/Clients/I-L/KEBD/Quarter%202002/Q4-2002-c.xls'#$GeneralInfo.$T$54"</definedName>
    <definedName name="iktisarpph22">"'file:///C:/Documents%20and%20Settings/PC_KOBSBY_003/Local%20Settings/Temporary%20Internet%20Files/Content.IE5/WZ67UD2L/DATA/BSC%202011/SHARED/Clients/I-L/KEBD/Quarter%202002/Q4-2002-c.xls'#$GeneralInfo.$T$48"</definedName>
    <definedName name="iktisarpph22_3">"'file:///C:/Documents%20and%20Settings/PC_KOBSBY_003/Local%20Settings/Temporary%20Internet%20Files/Content.IE5/WZ67UD2L/DATA/BSC%202011/SHARED/Clients/I-L/KEBD/Quarter%202002/Q4-2002-c.xls'#$GeneralInfo.$T$48"</definedName>
    <definedName name="iktisarpph23">"'file:///C:/Documents%20and%20Settings/PC_KOBSBY_003/Local%20Settings/Temporary%20Internet%20Files/Content.IE5/WZ67UD2L/DATA/BSC%202011/SHARED/Clients/I-L/KEBD/Quarter%202002/Q4-2002-c.xls'#$GeneralInfo.$T$49"</definedName>
    <definedName name="iktisarpph23_3">"'file:///C:/Documents%20and%20Settings/PC_KOBSBY_003/Local%20Settings/Temporary%20Internet%20Files/Content.IE5/WZ67UD2L/DATA/BSC%202011/SHARED/Clients/I-L/KEBD/Quarter%202002/Q4-2002-c.xls'#$GeneralInfo.$T$49"</definedName>
    <definedName name="iktisarpph24">"'file:///C:/Documents%20and%20Settings/PC_KOBSBY_003/Local%20Settings/Temporary%20Internet%20Files/Content.IE5/WZ67UD2L/DATA/BSC%202011/SHARED/Clients/I-L/KEBD/Quarter%202002/Q4-2002-c.xls'#$GeneralInfo.$T$51"</definedName>
    <definedName name="iktisarpph24_3">"'file:///C:/Documents%20and%20Settings/PC_KOBSBY_003/Local%20Settings/Temporary%20Internet%20Files/Content.IE5/WZ67UD2L/DATA/BSC%202011/SHARED/Clients/I-L/KEBD/Quarter%202002/Q4-2002-c.xls'#$GeneralInfo.$T$51"</definedName>
    <definedName name="iktisarpph25">"'file:///C:/Documents%20and%20Settings/PC_KOBSBY_003/Local%20Settings/Temporary%20Internet%20Files/Content.IE5/WZ67UD2L/DATA/BSC%202011/SHARED/Clients/I-L/KEBD/Quarter%202002/Q4-2002-c.xls'#$GeneralInfo.$T$52"</definedName>
    <definedName name="iktisarpph25_3">"'file:///C:/Documents%20and%20Settings/PC_KOBSBY_003/Local%20Settings/Temporary%20Internet%20Files/Content.IE5/WZ67UD2L/DATA/BSC%202011/SHARED/Clients/I-L/KEBD/Quarter%202002/Q4-2002-c.xls'#$GeneralInfo.$T$52"</definedName>
    <definedName name="iktisarpphgvb">"'file:///C:/Documents%20and%20Settings/PC_KOBSBY_003/Local%20Settings/Temporary%20Internet%20Files/Content.IE5/WZ67UD2L/DATA/BSC%202011/SHARED/Clients/I-L/KEBD/Quarter%202002/Q4-2002-c.xls'#$GeneralInfo.$T$50"</definedName>
    <definedName name="iktisarpphgvb_3">"'file:///C:/Documents%20and%20Settings/PC_KOBSBY_003/Local%20Settings/Temporary%20Internet%20Files/Content.IE5/WZ67UD2L/DATA/BSC%202011/SHARED/Clients/I-L/KEBD/Quarter%202002/Q4-2002-c.xls'#$GeneralInfo.$T$50"</definedName>
    <definedName name="il" localSheetId="0">#REF!</definedName>
    <definedName name="il" localSheetId="1">#REF!</definedName>
    <definedName name="il">#REF!</definedName>
    <definedName name="ilyas">"'file:///C:/Documents%20and%20Settings/PC_KOBSBY_003/Local%20Settings/Temporary%20Internet%20Files/Content.IE5/WZ67UD2L/DATA/BSC%202011/SHARED/Clients/I-L/KEBD/Quarterly/Q2-2000.xls'#$GeneralInfo.$I$5"</definedName>
    <definedName name="ilyas_3">"'file:///C:/Documents%20and%20Settings/PC_KOBSBY_003/Local%20Settings/Temporary%20Internet%20Files/Content.IE5/WZ67UD2L/DATA/BSC%202011/SHARED/Clients/I-L/KEBD/Quarterly/Q2-2000.xls'#$GeneralInfo.$I$5"</definedName>
    <definedName name="imp">"#N/A"</definedName>
    <definedName name="Implementation" localSheetId="0">#REF!</definedName>
    <definedName name="Implementation" localSheetId="1">#REF!</definedName>
    <definedName name="Implementation">#REF!</definedName>
    <definedName name="IMPORTDFF1">"#N/A"</definedName>
    <definedName name="ImprovementsKoord" localSheetId="0">#REF!</definedName>
    <definedName name="ImprovementsKoord" localSheetId="1">#REF!</definedName>
    <definedName name="ImprovementsKoord">#REF!</definedName>
    <definedName name="IN" localSheetId="0">{"'Sheet1'!$L$16"}</definedName>
    <definedName name="IN" localSheetId="1">{"'Sheet1'!$L$16"}</definedName>
    <definedName name="IN" localSheetId="7">{"'Sheet1'!$L$16"}</definedName>
    <definedName name="IN">{"'Sheet1'!$L$16"}</definedName>
    <definedName name="IN_MILLION_Rp" localSheetId="0">#REF!</definedName>
    <definedName name="IN_MILLION_Rp">#REF!</definedName>
    <definedName name="IN_MILLION_Rp_10" localSheetId="0">#REF!</definedName>
    <definedName name="IN_MILLION_Rp_10" localSheetId="1">#REF!</definedName>
    <definedName name="IN_MILLION_Rp_10">#REF!</definedName>
    <definedName name="IN_MILLION_Rp_6">"$#REF!.$C$7:$N$7"</definedName>
    <definedName name="IN_MILLION_Rp_8" localSheetId="0">#REF!</definedName>
    <definedName name="IN_MILLION_Rp_8" localSheetId="1">#REF!</definedName>
    <definedName name="IN_MILLION_Rp_8">#REF!</definedName>
    <definedName name="in_procces_7" localSheetId="0">#REF!</definedName>
    <definedName name="in_procces_7">#REF!</definedName>
    <definedName name="INAF" localSheetId="0">#REF!</definedName>
    <definedName name="INAF">#REF!</definedName>
    <definedName name="INAFJ" localSheetId="0">#REF!</definedName>
    <definedName name="INAFJ">#REF!</definedName>
    <definedName name="INAFN" localSheetId="0">#REF!</definedName>
    <definedName name="INAFN">#REF!</definedName>
    <definedName name="inboundincomes" localSheetId="0">#REF!</definedName>
    <definedName name="inboundincomes">#REF!</definedName>
    <definedName name="inboundincomes_3">"$#REF!.#REF!#REF!"</definedName>
    <definedName name="INC_LAST_YEAR" localSheetId="0">#REF!</definedName>
    <definedName name="INC_LAST_YEAR" localSheetId="1">#REF!</definedName>
    <definedName name="INC_LAST_YEAR">#REF!</definedName>
    <definedName name="INC_TAX">#N/A</definedName>
    <definedName name="INCOME" localSheetId="0">#REF!</definedName>
    <definedName name="INCOME" localSheetId="1">#REF!</definedName>
    <definedName name="INCOME">#REF!</definedName>
    <definedName name="IND" localSheetId="0">#REF!</definedName>
    <definedName name="IND">#REF!</definedName>
    <definedName name="IND_LAB" localSheetId="0">#REF!</definedName>
    <definedName name="IND_LAB">#REF!</definedName>
    <definedName name="indeks" localSheetId="0">#REF!</definedName>
    <definedName name="indeks" localSheetId="1">#REF!</definedName>
    <definedName name="indeks">#REF!</definedName>
    <definedName name="Index" localSheetId="0">#REF!</definedName>
    <definedName name="Index">#REF!</definedName>
    <definedName name="Indexa" localSheetId="0">#REF!</definedName>
    <definedName name="Indexa">#REF!</definedName>
    <definedName name="India">"#N/A"</definedName>
    <definedName name="INDMANP" localSheetId="0">#REF!</definedName>
    <definedName name="INDMANP" localSheetId="1">#REF!</definedName>
    <definedName name="INDMANP">#REF!</definedName>
    <definedName name="INDONESIA" localSheetId="0">#REF!</definedName>
    <definedName name="INDONESIA">#REF!</definedName>
    <definedName name="indonesian">"'file:///C:/Documents%20and%20Settings/PC_KOBSBY_003/Local%20Settings/Temporary%20Internet%20Files/Content.IE5/WZ67UD2L/DATA/BSC%202011/SHARED/Clients/I-L/KEBD/Quarter%202002/Q4-2002-c.xls'#$GeneralInfo.$F$21"</definedName>
    <definedName name="indonesian_3">"'file:///C:/Documents%20and%20Settings/PC_KOBSBY_003/Local%20Settings/Temporary%20Internet%20Files/Content.IE5/WZ67UD2L/DATA/BSC%202011/SHARED/Clients/I-L/KEBD/Quarter%202002/Q4-2002-c.xls'#$GeneralInfo.$F$21"</definedName>
    <definedName name="INDR" localSheetId="0">#REF!</definedName>
    <definedName name="INDR" localSheetId="1">#REF!</definedName>
    <definedName name="INDR">#REF!</definedName>
    <definedName name="indri" localSheetId="0">#REF!</definedName>
    <definedName name="indri">#REF!</definedName>
    <definedName name="indri_4">"$#REF!.#REF!#REF!:#REF!#REF!"</definedName>
    <definedName name="indri_5" localSheetId="0">#REF!</definedName>
    <definedName name="indri_5" localSheetId="1">#REF!</definedName>
    <definedName name="indri_5">#REF!</definedName>
    <definedName name="indri_6" localSheetId="0">#REF!</definedName>
    <definedName name="indri_6">#REF!</definedName>
    <definedName name="indri_7" localSheetId="0">#REF!</definedName>
    <definedName name="indri_7">#REF!</definedName>
    <definedName name="industry">"'file:///C:/Documents%20and%20Settings/PC_KOBSBY_003/Local%20Settings/Temporary%20Internet%20Files/Content.IE5/WZ67UD2L/DATA/BSC%202011/SHARED/Clients/I-L/KEBD/Quarter%202002/Q4-2002-c.xls'#$GeneralInfo.$Y$9"</definedName>
    <definedName name="industry_3">"'file:///C:/Documents%20and%20Settings/PC_KOBSBY_003/Local%20Settings/Temporary%20Internet%20Files/Content.IE5/WZ67UD2L/DATA/BSC%202011/SHARED/Clients/I-L/KEBD/Quarter%202002/Q4-2002-c.xls'#$GeneralInfo.$Y$9"</definedName>
    <definedName name="info" localSheetId="0" hidden="1">{#N/A,#N/A,FALSE,"DATA"}</definedName>
    <definedName name="info" localSheetId="1" hidden="1">{#N/A,#N/A,FALSE,"DATA"}</definedName>
    <definedName name="info" localSheetId="7" hidden="1">{#N/A,#N/A,FALSE,"DATA"}</definedName>
    <definedName name="info" hidden="1">{#N/A,#N/A,FALSE,"DATA"}</definedName>
    <definedName name="information" localSheetId="0" hidden="1">{#N/A,#N/A,FALSE,"DATA"}</definedName>
    <definedName name="information" localSheetId="1" hidden="1">{#N/A,#N/A,FALSE,"DATA"}</definedName>
    <definedName name="information" localSheetId="7" hidden="1">{#N/A,#N/A,FALSE,"DATA"}</definedName>
    <definedName name="information" hidden="1">{#N/A,#N/A,FALSE,"DATA"}</definedName>
    <definedName name="INFORMATIONS" localSheetId="0" hidden="1">{#N/A,#N/A,FALSE,"DATA"}</definedName>
    <definedName name="INFORMATIONS" localSheetId="1" hidden="1">{#N/A,#N/A,FALSE,"DATA"}</definedName>
    <definedName name="INFORMATIONS" localSheetId="7" hidden="1">{#N/A,#N/A,FALSE,"DATA"}</definedName>
    <definedName name="INFORMATIONS" hidden="1">{#N/A,#N/A,FALSE,"DATA"}</definedName>
    <definedName name="INI">"$#REF!.#REF!#REF!"</definedName>
    <definedName name="INI_3">"$#REF!.#REF!#REF!"</definedName>
    <definedName name="INK_PAINT_MUST_START" localSheetId="0">#REF!</definedName>
    <definedName name="INK_PAINT_MUST_START" localSheetId="1">#REF!</definedName>
    <definedName name="INK_PAINT_MUST_START">#REF!</definedName>
    <definedName name="Inp">"#N/A"</definedName>
    <definedName name="Inp_Set1">"#N/A"</definedName>
    <definedName name="Inp_Set2">"#N/A"</definedName>
    <definedName name="Inp_Set2.0">"#N/A"</definedName>
    <definedName name="Inp_Set20">"#N/A"</definedName>
    <definedName name="Inp_Set3">"#N/A"</definedName>
    <definedName name="Inp_Set4">"#N/A"</definedName>
    <definedName name="Inp_Set5">"#N/A"</definedName>
    <definedName name="Inp_Set6">"#N/A"</definedName>
    <definedName name="Inp_Set7">"#N/A"</definedName>
    <definedName name="Inp_Set8">"#N/A"</definedName>
    <definedName name="Inp_Set9">"#N/A"</definedName>
    <definedName name="Input" localSheetId="0">#REF!</definedName>
    <definedName name="Input" localSheetId="1">#REF!</definedName>
    <definedName name="Input">#REF!</definedName>
    <definedName name="INR" localSheetId="0">#REF!</definedName>
    <definedName name="INR" localSheetId="1">#REF!</definedName>
    <definedName name="INR">#REF!</definedName>
    <definedName name="InRp" localSheetId="0">#REF!</definedName>
    <definedName name="InRp">#REF!</definedName>
    <definedName name="INS_RP" localSheetId="0">#REF!</definedName>
    <definedName name="INS_RP" localSheetId="1">#REF!</definedName>
    <definedName name="INS_RP">#REF!</definedName>
    <definedName name="INS_USD" localSheetId="0">#REF!</definedName>
    <definedName name="INS_USD" localSheetId="1">#REF!</definedName>
    <definedName name="INS_USD">#REF!</definedName>
    <definedName name="installment" localSheetId="0">#REF!</definedName>
    <definedName name="installment" localSheetId="1">#REF!</definedName>
    <definedName name="installment">#REF!</definedName>
    <definedName name="installment_3">"$#REF!.#REF!#REF!"</definedName>
    <definedName name="INSTI" localSheetId="0">#REF!</definedName>
    <definedName name="INSTI" localSheetId="1">#REF!</definedName>
    <definedName name="INSTI">#REF!</definedName>
    <definedName name="instrefs">"'file://JK001333/aws/Documents%20and%20Settings/PAIMPA/My%20Documents/1_TRANS/PBC%20TRay/Trial%20Balance%20June%202003.xls'#$PRO.$A$1"</definedName>
    <definedName name="INSURANCE" localSheetId="0">#REF!</definedName>
    <definedName name="INSURANCE" localSheetId="1">#REF!</definedName>
    <definedName name="INSURANCE">#REF!</definedName>
    <definedName name="Int" localSheetId="0">#REF!</definedName>
    <definedName name="Int">#REF!</definedName>
    <definedName name="INTER_CO" localSheetId="0">#REF!</definedName>
    <definedName name="INTER_CO">#REF!</definedName>
    <definedName name="interes">"'file:///C:/Documents%20and%20Settings/PC_KOBSBY_003/Local%20Settings/Temporary%20Internet%20Files/Content.IE5/WZ67UD2L/DATA/BSC%202011/SHARED/TAX/Mulyo/Maitland%20Smith/2000/MAithland%20-%20citr%20-%20new%20-%20Dec%202000-a.xls'#$Marshal.$D$214"</definedName>
    <definedName name="interes_3">"'file:///C:/Documents%20and%20Settings/PC_KOBSBY_003/Local%20Settings/Temporary%20Internet%20Files/Content.IE5/WZ67UD2L/DATA/BSC%202011/SHARED/TAX/Mulyo/Maitland%20Smith/2000/MAithland%20-%20citr%20-%20new%20-%20Dec%202000-a.xls'#$Marshal.$D$214"</definedName>
    <definedName name="Interest" localSheetId="0">#REF!</definedName>
    <definedName name="Interest" localSheetId="1">#REF!</definedName>
    <definedName name="Interest">#REF!</definedName>
    <definedName name="interest_3">"$#REF!.#REF!#REF!"</definedName>
    <definedName name="Interest_Cap" localSheetId="0">#REF!</definedName>
    <definedName name="Interest_Cap" localSheetId="1">#REF!</definedName>
    <definedName name="Interest_Cap">#REF!</definedName>
    <definedName name="Interest_Rate" localSheetId="0">#REF!</definedName>
    <definedName name="Interest_Rate" localSheetId="1">#REF!</definedName>
    <definedName name="Interest_Rate">#REF!</definedName>
    <definedName name="INTP" localSheetId="0">#REF!</definedName>
    <definedName name="INTP" localSheetId="1">#REF!</definedName>
    <definedName name="INTP">#REF!</definedName>
    <definedName name="Investasi" localSheetId="0">#REF!</definedName>
    <definedName name="Investasi" localSheetId="1">#REF!</definedName>
    <definedName name="Investasi">#REF!</definedName>
    <definedName name="investmentfund">"'file:///C:/Documents%20and%20Settings/PC_KOBSBY_003/Local%20Settings/Temporary%20Internet%20Files/Content.IE5/WZ67UD2L/DATA/BSC%202011/SHARED/Clients/I-L/KEBD/Quarter%202002/Q4-2002-c.xls'#$GeneralInfo.$T$16"</definedName>
    <definedName name="investmentfund_3">"'file:///C:/Documents%20and%20Settings/PC_KOBSBY_003/Local%20Settings/Temporary%20Internet%20Files/Content.IE5/WZ67UD2L/DATA/BSC%202011/SHARED/Clients/I-L/KEBD/Quarter%202002/Q4-2002-c.xls'#$GeneralInfo.$T$16"</definedName>
    <definedName name="InvestmentRate">#REF!</definedName>
    <definedName name="InvestmentSubType2" localSheetId="0">#REF!</definedName>
    <definedName name="InvestmentSubType2" localSheetId="1">#REF!</definedName>
    <definedName name="InvestmentSubType2">#REF!</definedName>
    <definedName name="InvestmentSubTypes" localSheetId="0">#REF!</definedName>
    <definedName name="InvestmentSubTypes" localSheetId="1">#REF!</definedName>
    <definedName name="InvestmentSubTypes">#REF!</definedName>
    <definedName name="IO" localSheetId="0">#REF!</definedName>
    <definedName name="IO">#REF!</definedName>
    <definedName name="IOI">"#N/A"</definedName>
    <definedName name="iop" localSheetId="0">#REF!</definedName>
    <definedName name="iop" localSheetId="1">#REF!</definedName>
    <definedName name="iop">#REF!</definedName>
    <definedName name="IP" localSheetId="0">#REF!</definedName>
    <definedName name="IP">#REF!</definedName>
    <definedName name="IPATH">"\\Idfs02\Op_account\OA_Betty\Download"</definedName>
    <definedName name="IQ_1_4_FAMILY_JUNIOR_LIENS_CHARGE_OFFS_FDIC">"c6605"</definedName>
    <definedName name="IQ_1_4_FAMILY_JUNIOR_LIENS_NET_CHARGE_OFFS_FDIC">"c6643"</definedName>
    <definedName name="IQ_1_4_FAMILY_JUNIOR_LIENS_RECOVERIES_FDIC">"c6624"</definedName>
    <definedName name="IQ_1_4_FAMILY_SENIOR_LIENS_CHARGE_OFFS_FDIC">"c6604"</definedName>
    <definedName name="IQ_1_4_FAMILY_SENIOR_LIENS_NET_CHARGE_OFFS_FDIC">"c6642"</definedName>
    <definedName name="IQ_1_4_FAMILY_SENIOR_LIENS_RECOVERIES_FDIC">"c6623"</definedName>
    <definedName name="IQ_1_4_HOME_EQUITY_NET_LOANS_FDIC">"c6441"</definedName>
    <definedName name="IQ_1_4_RESIDENTIAL_FIRST_LIENS_NET_LOANS_FDIC">"c6439"</definedName>
    <definedName name="IQ_1_4_RESIDENTIAL_JUNIOR_LIENS_NET_LOANS_FDIC">"c6440"</definedName>
    <definedName name="IQ_1_4_RESIDENTIAL_LOANS_FDIC">"c6310"</definedName>
    <definedName name="IQ_ACCOUNT_CHANGE">"c413"</definedName>
    <definedName name="IQ_ACCOUNTING_STANDARD">"c4539"</definedName>
    <definedName name="IQ_ACCOUNTS_PAY">"c32"</definedName>
    <definedName name="IQ_ACCR_INT_PAY">"c1"</definedName>
    <definedName name="IQ_ACCR_INT_PAY_CF">"c2"</definedName>
    <definedName name="IQ_ACCR_INT_RECEIV">"c3"</definedName>
    <definedName name="IQ_ACCR_INT_RECEIV_CF">"c4"</definedName>
    <definedName name="IQ_ACCRUED_EXP">"c8"</definedName>
    <definedName name="IQ_ACCT_RECV_10YR_ANN_CAGR">"c6159"</definedName>
    <definedName name="IQ_ACCT_RECV_10YR_ANN_GROWTH">"c1924"</definedName>
    <definedName name="IQ_ACCT_RECV_1YR_ANN_GROWTH">"c1919"</definedName>
    <definedName name="IQ_ACCT_RECV_2YR_ANN_CAGR">"c6155"</definedName>
    <definedName name="IQ_ACCT_RECV_2YR_ANN_GROWTH">"c1920"</definedName>
    <definedName name="IQ_ACCT_RECV_3YR_ANN_CAGR">"c6156"</definedName>
    <definedName name="IQ_ACCT_RECV_3YR_ANN_GROWTH">"c1921"</definedName>
    <definedName name="IQ_ACCT_RECV_5YR_ANN_CAGR">"c6157"</definedName>
    <definedName name="IQ_ACCT_RECV_5YR_ANN_GROWTH">"c1922"</definedName>
    <definedName name="IQ_ACCT_RECV_7YR_ANN_CAGR">"c6158"</definedName>
    <definedName name="IQ_ACCT_RECV_7YR_ANN_GROWTH">"c1923"</definedName>
    <definedName name="IQ_ACCUM_DEP">"c7"</definedName>
    <definedName name="IQ_ACCUMULATED_PENSION_OBLIGATION">"c2244"</definedName>
    <definedName name="IQ_ACCUMULATED_PENSION_OBLIGATION_DOMESTIC">"c2657"</definedName>
    <definedName name="IQ_ACCUMULATED_PENSION_OBLIGATION_FOREIGN">"c2665"</definedName>
    <definedName name="IQ_ACQ_COST_SUB">"c2125"</definedName>
    <definedName name="IQ_ACQ_COSTS_CAPITALIZED">"c5"</definedName>
    <definedName name="IQ_ACQUIRE_REAL_ESTATE_CF">"c6"</definedName>
    <definedName name="IQ_ACQUIRED_BY_REPORTING_BANK_FDIC">"c6535"</definedName>
    <definedName name="IQ_ACQUISITION_RE_ASSETS">"c1628"</definedName>
    <definedName name="IQ_AD">"c7"</definedName>
    <definedName name="IQ_ADD_PAID_IN">"c39"</definedName>
    <definedName name="IQ_ADDIN">"AUTO"</definedName>
    <definedName name="IQ_ADDITIONAL_NON_INT_INC_FDIC">"c6574"</definedName>
    <definedName name="IQ_ADJ_AVG_BANK_ASSETS">"c2671"</definedName>
    <definedName name="IQ_ADJUSTABLE_RATE_LOANS_FDIC">"c6375"</definedName>
    <definedName name="IQ_ADMIN_RATIO">"c2784"</definedName>
    <definedName name="IQ_ADVERTISING">"c2246"</definedName>
    <definedName name="IQ_ADVERTISING_MARKETING">"c1566"</definedName>
    <definedName name="IQ_AE">"c8"</definedName>
    <definedName name="IQ_AE_BNK">"c9"</definedName>
    <definedName name="IQ_AE_BR">"c10"</definedName>
    <definedName name="IQ_AE_FIN">"c11"</definedName>
    <definedName name="IQ_AE_INS">"c12"</definedName>
    <definedName name="IQ_AE_RE">"c6195"</definedName>
    <definedName name="IQ_AE_REIT">"c13"</definedName>
    <definedName name="IQ_AE_UTI">"c14"</definedName>
    <definedName name="IQ_AFTER_TAX_INCOME_FDIC">"c6583"</definedName>
    <definedName name="IQ_AGRICULTURAL_PRODUCTION_CHARGE_OFFS_FDIC">"c6597"</definedName>
    <definedName name="IQ_AGRICULTURAL_PRODUCTION_CHARGE_OFFS_LESS_THAN_300M_FDIC">"c6655"</definedName>
    <definedName name="IQ_AGRICULTURAL_PRODUCTION_NET_CHARGE_OFFS_FDIC">"c6635"</definedName>
    <definedName name="IQ_AGRICULTURAL_PRODUCTION_NET_CHARGE_OFFS_LESS_THAN_300M_FDIC">"c6657"</definedName>
    <definedName name="IQ_AGRICULTURAL_PRODUCTION_RECOVERIES_FDIC">"c6616"</definedName>
    <definedName name="IQ_AGRICULTURAL_PRODUCTION_RECOVERIES_LESS_THAN_300M_FDIC">"c6656"</definedName>
    <definedName name="IQ_AH_EARNED">"c2744"</definedName>
    <definedName name="IQ_AH_POLICY_BENEFITS_EXP">"c2789"</definedName>
    <definedName name="IQ_AIR_AIRPLANES_NOT_IN_SERVICE">"c2842"</definedName>
    <definedName name="IQ_AIR_AIRPLANES_SUBLEASED">"c2841"</definedName>
    <definedName name="IQ_AIR_ASK">"c2813"</definedName>
    <definedName name="IQ_AIR_ASK_INCREASE">"c2826"</definedName>
    <definedName name="IQ_AIR_ASM">"c2812"</definedName>
    <definedName name="IQ_AIR_ASM_INCREASE">"c2825"</definedName>
    <definedName name="IQ_AIR_AVG_AGE">"c2843"</definedName>
    <definedName name="IQ_AIR_BREAK_EVEN_FACTOR">"c2822"</definedName>
    <definedName name="IQ_AIR_CAPITAL_LEASE">"c2833"</definedName>
    <definedName name="IQ_AIR_COMPLETION_FACTOR">"c2824"</definedName>
    <definedName name="IQ_AIR_ENPLANED_PSGRS">"c2809"</definedName>
    <definedName name="IQ_AIR_FUEL_CONSUMED">"c2806"</definedName>
    <definedName name="IQ_AIR_FUEL_CONSUMED_L">"c2807"</definedName>
    <definedName name="IQ_AIR_FUEL_COST">"c2803"</definedName>
    <definedName name="IQ_AIR_FUEL_COST_L">"c2804"</definedName>
    <definedName name="IQ_AIR_FUEL_EXP">"c2802"</definedName>
    <definedName name="IQ_AIR_FUEL_EXP_PERCENT">"c2805"</definedName>
    <definedName name="IQ_AIR_LEASED">"c2835"</definedName>
    <definedName name="IQ_AIR_LOAD_FACTOR">"c2823"</definedName>
    <definedName name="IQ_AIR_NEW_AIRPLANES">"c2839"</definedName>
    <definedName name="IQ_AIR_OPER_EXP_ASK">"c2821"</definedName>
    <definedName name="IQ_AIR_OPER_EXP_ASM">"c2820"</definedName>
    <definedName name="IQ_AIR_OPER_LEASE">"c2834"</definedName>
    <definedName name="IQ_AIR_OPER_REV_YIELD_ASK">"c2819"</definedName>
    <definedName name="IQ_AIR_OPER_REV_YIELD_ASM">"c2818"</definedName>
    <definedName name="IQ_AIR_OPTIONS">"c2837"</definedName>
    <definedName name="IQ_AIR_ORDERS">"c2836"</definedName>
    <definedName name="IQ_AIR_OWNED">"c2832"</definedName>
    <definedName name="IQ_AIR_PSGR_REV_YIELD_ASK">"c2817"</definedName>
    <definedName name="IQ_AIR_PSGR_REV_YIELD_ASM">"c2816"</definedName>
    <definedName name="IQ_AIR_PSGR_REV_YIELD_RPK">"c2815"</definedName>
    <definedName name="IQ_AIR_PSGR_REV_YIELD_RPM">"c2814"</definedName>
    <definedName name="IQ_AIR_PURCHASE_RIGHTS">"c2838"</definedName>
    <definedName name="IQ_AIR_RETIRED_AIRPLANES">"c2840"</definedName>
    <definedName name="IQ_AIR_REV_PSGRS_CARRIED">"c2808"</definedName>
    <definedName name="IQ_AIR_REV_SCHEDULED_SERVICE">"c2830"</definedName>
    <definedName name="IQ_AIR_RPK">"c2811"</definedName>
    <definedName name="IQ_AIR_RPM">"c2810"</definedName>
    <definedName name="IQ_AIR_STAGE_LENGTH">"c2828"</definedName>
    <definedName name="IQ_AIR_STAGE_LENGTH_KM">"c2829"</definedName>
    <definedName name="IQ_AIR_TOTAL">"c2831"</definedName>
    <definedName name="IQ_AIR_UTILIZATION">"c2827"</definedName>
    <definedName name="IQ_ALLOW_BORROW_CONST">"c15"</definedName>
    <definedName name="IQ_ALLOW_CONST">"c16"</definedName>
    <definedName name="IQ_ALLOW_DOUBT_ACCT">"c2092"</definedName>
    <definedName name="IQ_ALLOW_EQUITY_CONST">"c16"</definedName>
    <definedName name="IQ_ALLOW_LL">"c17"</definedName>
    <definedName name="IQ_ALLOWANCE_10YR_ANN_CAGR">"c6035"</definedName>
    <definedName name="IQ_ALLOWANCE_10YR_ANN_GROWTH">"c18"</definedName>
    <definedName name="IQ_ALLOWANCE_1YR_ANN_GROWTH">"c19"</definedName>
    <definedName name="IQ_ALLOWANCE_2YR_ANN_CAGR">"c6036"</definedName>
    <definedName name="IQ_ALLOWANCE_2YR_ANN_GROWTH">"c20"</definedName>
    <definedName name="IQ_ALLOWANCE_3YR_ANN_CAGR">"c6037"</definedName>
    <definedName name="IQ_ALLOWANCE_3YR_ANN_GROWTH">"c21"</definedName>
    <definedName name="IQ_ALLOWANCE_5YR_ANN_CAGR">"c6038"</definedName>
    <definedName name="IQ_ALLOWANCE_5YR_ANN_GROWTH">"c22"</definedName>
    <definedName name="IQ_ALLOWANCE_7YR_ANN_CAGR">"c6039"</definedName>
    <definedName name="IQ_ALLOWANCE_7YR_ANN_GROWTH">"c23"</definedName>
    <definedName name="IQ_ALLOWANCE_CHARGE_OFFS">"c24"</definedName>
    <definedName name="IQ_ALLOWANCE_NON_PERF_LOANS">"c25"</definedName>
    <definedName name="IQ_ALLOWANCE_TOTAL_LOANS">"c26"</definedName>
    <definedName name="IQ_AMENDED_BALANCE_PREVIOUS_YR_FDIC">"c6499"</definedName>
    <definedName name="IQ_AMORT_EXPENSE_FDIC">"c6677"</definedName>
    <definedName name="IQ_AMORTIZATION">"c1471"</definedName>
    <definedName name="IQ_AMORTIZED_COST_FDIC">"c6426"</definedName>
    <definedName name="IQ_AMT_OUT">"c2145"</definedName>
    <definedName name="IQ_ANNU_DISTRIBUTION_UNIT">"c3004"</definedName>
    <definedName name="IQ_ANNUALIZED_DIVIDEND">"c1579"</definedName>
    <definedName name="IQ_ANNUITY_LIAB">"c27"</definedName>
    <definedName name="IQ_ANNUITY_PAY">"c28"</definedName>
    <definedName name="IQ_ANNUITY_POLICY_EXP">"c29"</definedName>
    <definedName name="IQ_ANNUITY_REC">"c30"</definedName>
    <definedName name="IQ_ANNUITY_REV">"c31"</definedName>
    <definedName name="IQ_AP">"c32"</definedName>
    <definedName name="IQ_AP_BNK">"c33"</definedName>
    <definedName name="IQ_AP_BR">"c34"</definedName>
    <definedName name="IQ_AP_FIN">"c35"</definedName>
    <definedName name="IQ_AP_INS">"c36"</definedName>
    <definedName name="IQ_AP_RE">"c6196"</definedName>
    <definedName name="IQ_AP_REIT">"c37"</definedName>
    <definedName name="IQ_AP_UTI">"c38"</definedName>
    <definedName name="IQ_APIC">"c39"</definedName>
    <definedName name="IQ_AR">"c40"</definedName>
    <definedName name="IQ_AR_BR">"c41"</definedName>
    <definedName name="IQ_AR_LT">"c42"</definedName>
    <definedName name="IQ_AR_RE">"c6197"</definedName>
    <definedName name="IQ_AR_REIT">"c43"</definedName>
    <definedName name="IQ_AR_TURNS">"c44"</definedName>
    <definedName name="IQ_AR_UTI">"c45"</definedName>
    <definedName name="IQ_ARPU">"c2126"</definedName>
    <definedName name="IQ_ASSET_BACKED_FDIC">"c6301"</definedName>
    <definedName name="IQ_ASSET_MGMT_FEE">"c46"</definedName>
    <definedName name="IQ_ASSET_TURNS">"c47"</definedName>
    <definedName name="IQ_ASSET_WRITEDOWN">"c48"</definedName>
    <definedName name="IQ_ASSET_WRITEDOWN_BNK">"c49"</definedName>
    <definedName name="IQ_ASSET_WRITEDOWN_BR">"c50"</definedName>
    <definedName name="IQ_ASSET_WRITEDOWN_CF">"c51"</definedName>
    <definedName name="IQ_ASSET_WRITEDOWN_CF_BNK">"c52"</definedName>
    <definedName name="IQ_ASSET_WRITEDOWN_CF_BR">"c53"</definedName>
    <definedName name="IQ_ASSET_WRITEDOWN_CF_FIN">"c54"</definedName>
    <definedName name="IQ_ASSET_WRITEDOWN_CF_INS">"c55"</definedName>
    <definedName name="IQ_ASSET_WRITEDOWN_CF_RE">"c6198"</definedName>
    <definedName name="IQ_ASSET_WRITEDOWN_CF_REIT">"c56"</definedName>
    <definedName name="IQ_ASSET_WRITEDOWN_CF_UTI">"c57"</definedName>
    <definedName name="IQ_ASSET_WRITEDOWN_FIN">"c58"</definedName>
    <definedName name="IQ_ASSET_WRITEDOWN_INS">"c59"</definedName>
    <definedName name="IQ_ASSET_WRITEDOWN_RE">"c6199"</definedName>
    <definedName name="IQ_ASSET_WRITEDOWN_REIT">"c60"</definedName>
    <definedName name="IQ_ASSET_WRITEDOWN_UTI">"c61"</definedName>
    <definedName name="IQ_ASSETS_CAP_LEASE_DEPR">"c2068"</definedName>
    <definedName name="IQ_ASSETS_CAP_LEASE_GROSS">"c2069"</definedName>
    <definedName name="IQ_ASSETS_HELD_FDIC">"c6305"</definedName>
    <definedName name="IQ_ASSETS_OPER_LEASE_DEPR">"c2070"</definedName>
    <definedName name="IQ_ASSETS_OPER_LEASE_GROSS">"c2071"</definedName>
    <definedName name="IQ_ASSETS_PER_EMPLOYEE_FDIC">"c6737"</definedName>
    <definedName name="IQ_ASSETS_SOLD_1_4_FAMILY_LOANS_FDIC">"c6686"</definedName>
    <definedName name="IQ_ASSETS_SOLD_AUTO_LOANS_FDIC">"c6680"</definedName>
    <definedName name="IQ_ASSETS_SOLD_CL_LOANS_FDIC">"c6681"</definedName>
    <definedName name="IQ_ASSETS_SOLD_CREDIT_CARDS_RECEIVABLES_FDIC">"c6683"</definedName>
    <definedName name="IQ_ASSETS_SOLD_HOME_EQUITY_LINES_FDIC">"c6684"</definedName>
    <definedName name="IQ_ASSETS_SOLD_OTHER_CONSUMER_LOANS_FDIC">"c6682"</definedName>
    <definedName name="IQ_ASSETS_SOLD_OTHER_LOANS_FDIC">"c6685"</definedName>
    <definedName name="IQ_ASSUMED_AH_EARNED">"c2741"</definedName>
    <definedName name="IQ_ASSUMED_EARNED">"c2731"</definedName>
    <definedName name="IQ_ASSUMED_LIFE_EARNED">"c2736"</definedName>
    <definedName name="IQ_ASSUMED_LIFE_IN_FORCE">"c2766"</definedName>
    <definedName name="IQ_ASSUMED_PC_EARNED">"c2746"</definedName>
    <definedName name="IQ_ASSUMED_WRITTEN">"c2725"</definedName>
    <definedName name="IQ_AUDITOR_NAME">"c1539"</definedName>
    <definedName name="IQ_AUDITOR_OPINION">"c1540"</definedName>
    <definedName name="IQ_AUTO_WRITTEN">"c62"</definedName>
    <definedName name="IQ_AVAILABLE_FOR_SALE_FDIC">"c6409"</definedName>
    <definedName name="IQ_AVERAGE_ASSETS_FDIC">"c6362"</definedName>
    <definedName name="IQ_AVERAGE_ASSETS_QUART_FDIC">"c6363"</definedName>
    <definedName name="IQ_AVERAGE_EARNING_ASSETS_FDIC">"c6748"</definedName>
    <definedName name="IQ_AVERAGE_EQUITY_FDIC">"c6749"</definedName>
    <definedName name="IQ_AVERAGE_LOANS_FDIC">"c6750"</definedName>
    <definedName name="IQ_AVG_BANK_ASSETS">"c2072"</definedName>
    <definedName name="IQ_AVG_BANK_LOANS">"c2073"</definedName>
    <definedName name="IQ_AVG_BROKER_REC">"c63"</definedName>
    <definedName name="IQ_AVG_BROKER_REC_NO">"c64"</definedName>
    <definedName name="IQ_AVG_BROKER_REC_NO_REUT">"c5315"</definedName>
    <definedName name="IQ_AVG_BROKER_REC_REUT">"c3630"</definedName>
    <definedName name="IQ_AVG_DAILY_VOL">"c65"</definedName>
    <definedName name="IQ_AVG_EMPLOYEES">"c6019"</definedName>
    <definedName name="IQ_AVG_INDUSTRY_REC">"c4455"</definedName>
    <definedName name="IQ_AVG_INDUSTRY_REC_NO">"c4454"</definedName>
    <definedName name="IQ_AVG_INT_BEAR_LIAB">"c66"</definedName>
    <definedName name="IQ_AVG_INT_BEAR_LIAB_10YR_ANN_CAGR">"c6040"</definedName>
    <definedName name="IQ_AVG_INT_BEAR_LIAB_10YR_ANN_GROWTH">"c67"</definedName>
    <definedName name="IQ_AVG_INT_BEAR_LIAB_1YR_ANN_GROWTH">"c68"</definedName>
    <definedName name="IQ_AVG_INT_BEAR_LIAB_2YR_ANN_CAGR">"c6041"</definedName>
    <definedName name="IQ_AVG_INT_BEAR_LIAB_2YR_ANN_GROWTH">"c69"</definedName>
    <definedName name="IQ_AVG_INT_BEAR_LIAB_3YR_ANN_CAGR">"c6042"</definedName>
    <definedName name="IQ_AVG_INT_BEAR_LIAB_3YR_ANN_GROWTH">"c70"</definedName>
    <definedName name="IQ_AVG_INT_BEAR_LIAB_5YR_ANN_CAGR">"c6043"</definedName>
    <definedName name="IQ_AVG_INT_BEAR_LIAB_5YR_ANN_GROWTH">"c71"</definedName>
    <definedName name="IQ_AVG_INT_BEAR_LIAB_7YR_ANN_CAGR">"c6044"</definedName>
    <definedName name="IQ_AVG_INT_BEAR_LIAB_7YR_ANN_GROWTH">"c72"</definedName>
    <definedName name="IQ_AVG_INT_EARN_ASSETS">"c73"</definedName>
    <definedName name="IQ_AVG_INT_EARN_ASSETS_10YR_ANN_CAGR">"c6045"</definedName>
    <definedName name="IQ_AVG_INT_EARN_ASSETS_10YR_ANN_GROWTH">"c74"</definedName>
    <definedName name="IQ_AVG_INT_EARN_ASSETS_1YR_ANN_GROWTH">"c75"</definedName>
    <definedName name="IQ_AVG_INT_EARN_ASSETS_2YR_ANN_CAGR">"c6046"</definedName>
    <definedName name="IQ_AVG_INT_EARN_ASSETS_2YR_ANN_GROWTH">"c76"</definedName>
    <definedName name="IQ_AVG_INT_EARN_ASSETS_3YR_ANN_CAGR">"c6047"</definedName>
    <definedName name="IQ_AVG_INT_EARN_ASSETS_3YR_ANN_GROWTH">"c77"</definedName>
    <definedName name="IQ_AVG_INT_EARN_ASSETS_5YR_ANN_CAGR">"c6048"</definedName>
    <definedName name="IQ_AVG_INT_EARN_ASSETS_5YR_ANN_GROWTH">"c78"</definedName>
    <definedName name="IQ_AVG_INT_EARN_ASSETS_7YR_ANN_CAGR">"c6049"</definedName>
    <definedName name="IQ_AVG_INT_EARN_ASSETS_7YR_ANN_GROWTH">"c79"</definedName>
    <definedName name="IQ_AVG_MKTCAP">"c80"</definedName>
    <definedName name="IQ_AVG_PRICE">"c81"</definedName>
    <definedName name="IQ_AVG_PRICE_TARGET">"c82"</definedName>
    <definedName name="IQ_AVG_SHAREOUTSTANDING">"c83"</definedName>
    <definedName name="IQ_AVG_TEMP_EMPLOYEES">"c6020"</definedName>
    <definedName name="IQ_AVG_TEV">"c84"</definedName>
    <definedName name="IQ_AVG_VOLUME">"c65"</definedName>
    <definedName name="IQ_BALANCE_GOODS_APR_FC_UNUSED_UNUSED_UNUSED">"c8353"</definedName>
    <definedName name="IQ_BALANCE_GOODS_APR_UNUSED_UNUSED_UNUSED">"c7473"</definedName>
    <definedName name="IQ_BALANCE_GOODS_FC_UNUSED_UNUSED_UNUSED">"c7693"</definedName>
    <definedName name="IQ_BALANCE_GOODS_POP_FC_UNUSED_UNUSED_UNUSED">"c7913"</definedName>
    <definedName name="IQ_BALANCE_GOODS_POP_UNUSED_UNUSED_UNUSED">"c7033"</definedName>
    <definedName name="IQ_BALANCE_GOODS_UNUSED_UNUSED_UNUSED">"c6813"</definedName>
    <definedName name="IQ_BALANCE_GOODS_YOY_FC_UNUSED_UNUSED_UNUSED">"c8133"</definedName>
    <definedName name="IQ_BALANCE_GOODS_YOY_UNUSED_UNUSED_UNUSED">"c7253"</definedName>
    <definedName name="IQ_BALANCE_SERV_APR_FC_UNUSED_UNUSED_UNUSED">"c8355"</definedName>
    <definedName name="IQ_BALANCE_SERV_APR_UNUSED_UNUSED_UNUSED">"c7475"</definedName>
    <definedName name="IQ_BALANCE_SERV_FC_UNUSED_UNUSED_UNUSED">"c7695"</definedName>
    <definedName name="IQ_BALANCE_SERV_POP_FC_UNUSED_UNUSED_UNUSED">"c7915"</definedName>
    <definedName name="IQ_BALANCE_SERV_POP_UNUSED_UNUSED_UNUSED">"c7035"</definedName>
    <definedName name="IQ_BALANCE_SERV_UNUSED_UNUSED_UNUSED">"c6815"</definedName>
    <definedName name="IQ_BALANCE_SERV_YOY_FC_UNUSED_UNUSED_UNUSED">"c8135"</definedName>
    <definedName name="IQ_BALANCE_SERV_YOY_UNUSED_UNUSED_UNUSED">"c7255"</definedName>
    <definedName name="IQ_BALANCE_TRADE_APR_FC_UNUSED_UNUSED_UNUSED">"c8357"</definedName>
    <definedName name="IQ_BALANCE_TRADE_APR_UNUSED_UNUSED_UNUSED">"c7477"</definedName>
    <definedName name="IQ_BALANCE_TRADE_FC_UNUSED_UNUSED_UNUSED">"c7697"</definedName>
    <definedName name="IQ_BALANCE_TRADE_POP_FC_UNUSED_UNUSED_UNUSED">"c7917"</definedName>
    <definedName name="IQ_BALANCE_TRADE_POP_UNUSED_UNUSED_UNUSED">"c7037"</definedName>
    <definedName name="IQ_BALANCE_TRADE_UNUSED_UNUSED_UNUSED">"c6817"</definedName>
    <definedName name="IQ_BALANCE_TRADE_YOY_FC_UNUSED_UNUSED_UNUSED">"c8137"</definedName>
    <definedName name="IQ_BALANCE_TRADE_YOY_UNUSED_UNUSED_UNUSED">"c7257"</definedName>
    <definedName name="IQ_BALANCES_DUE_DEPOSITORY_INSTITUTIONS_FDIC">"c6389"</definedName>
    <definedName name="IQ_BALANCES_DUE_FOREIGN_FDIC">"c6391"</definedName>
    <definedName name="IQ_BALANCES_DUE_FRB_FDIC">"c6393"</definedName>
    <definedName name="IQ_BANK_BENEFICIARY_FDIC">"c6505"</definedName>
    <definedName name="IQ_BANK_DEBT">"c2544"</definedName>
    <definedName name="IQ_BANK_DEBT_PCT">"c2545"</definedName>
    <definedName name="IQ_BANK_GUARANTOR_FDIC">"c6506"</definedName>
    <definedName name="IQ_BANK_PREMISES_FDIC">"c6329"</definedName>
    <definedName name="IQ_BANK_SECURITIZATION_1_4_FAMILY_LOANS_FDIC">"c6721"</definedName>
    <definedName name="IQ_BANK_SECURITIZATION_AUTO_LOANS_FDIC">"c6715"</definedName>
    <definedName name="IQ_BANK_SECURITIZATION_CL_LOANS_FDIC">"c6716"</definedName>
    <definedName name="IQ_BANK_SECURITIZATION_CREDIT_CARDS_RECEIVABLES_FDIC">"c6718"</definedName>
    <definedName name="IQ_BANK_SECURITIZATION_HOME_EQUITY_LINES_FDIC">"c6719"</definedName>
    <definedName name="IQ_BANK_SECURITIZATION_OTHER_CONSUMER_LOANS_FDIC">"c6717"</definedName>
    <definedName name="IQ_BANK_SECURITIZATION_OTHER_LOANS_FDIC">"c6720"</definedName>
    <definedName name="IQ_BANKS_FOREIGN_COUNTRIES_TOTAL_DEPOSITS_FDIC">"c6475"</definedName>
    <definedName name="IQ_BASIC_EPS_EXCL">"c85"</definedName>
    <definedName name="IQ_BASIC_EPS_INCL">"c86"</definedName>
    <definedName name="IQ_BASIC_NORMAL_EPS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>"c2154"</definedName>
    <definedName name="IQ_BENCHMARK_SPRD">"c2153"</definedName>
    <definedName name="IQ_BETA">"c88"</definedName>
    <definedName name="IQ_BETA_1YR">"c1966"</definedName>
    <definedName name="IQ_BETA_1YR_RSQ">"c2132"</definedName>
    <definedName name="IQ_BETA_2YR">"c1965"</definedName>
    <definedName name="IQ_BETA_2YR_RSQ">"c2131"</definedName>
    <definedName name="IQ_BETA_5YR">"c88"</definedName>
    <definedName name="IQ_BETA_5YR_RSQ">"c2130"</definedName>
    <definedName name="IQ_BIG_INT_BEAR_CD">"c89"</definedName>
    <definedName name="IQ_BOARD_MEMBER">"c96"</definedName>
    <definedName name="IQ_BOARD_MEMBER_BACKGROUND">"c2101"</definedName>
    <definedName name="IQ_BOARD_MEMBER_TITLE">"c97"</definedName>
    <definedName name="IQ_BOND_COUPON">"c2183"</definedName>
    <definedName name="IQ_BOND_COUPON_TYPE">"c2184"</definedName>
    <definedName name="IQ_BOND_PRICE">"c2162"</definedName>
    <definedName name="IQ_BROK_COMISSION">"c98"</definedName>
    <definedName name="IQ_BROK_COMMISSION">"c3514"</definedName>
    <definedName name="IQ_BROKERED_DEPOSITS_FDIC">"c6486"</definedName>
    <definedName name="IQ_BUDGET_BALANCE_APR_FC_UNUSED_UNUSED_UNUSED">"c8359"</definedName>
    <definedName name="IQ_BUDGET_BALANCE_APR_UNUSED_UNUSED_UNUSED">"c7479"</definedName>
    <definedName name="IQ_BUDGET_BALANCE_FC_UNUSED_UNUSED_UNUSED">"c7699"</definedName>
    <definedName name="IQ_BUDGET_BALANCE_POP_FC_UNUSED_UNUSED_UNUSED">"c7919"</definedName>
    <definedName name="IQ_BUDGET_BALANCE_POP_UNUSED_UNUSED_UNUSED">"c7039"</definedName>
    <definedName name="IQ_BUDGET_BALANCE_UNUSED_UNUSED_UNUSED">"c6819"</definedName>
    <definedName name="IQ_BUDGET_BALANCE_YOY_FC_UNUSED_UNUSED_UNUSED">"c8139"</definedName>
    <definedName name="IQ_BUDGET_BALANCE_YOY_UNUSED_UNUSED_UNUSED">"c7259"</definedName>
    <definedName name="IQ_BUDGET_RECEIPTS_APR_FC_UNUSED_UNUSED_UNUSED">"c8361"</definedName>
    <definedName name="IQ_BUDGET_RECEIPTS_APR_UNUSED_UNUSED_UNUSED">"c7481"</definedName>
    <definedName name="IQ_BUDGET_RECEIPTS_FC_UNUSED_UNUSED_UNUSED">"c7701"</definedName>
    <definedName name="IQ_BUDGET_RECEIPTS_POP_FC_UNUSED_UNUSED_UNUSED">"c7921"</definedName>
    <definedName name="IQ_BUDGET_RECEIPTS_POP_UNUSED_UNUSED_UNUSED">"c7041"</definedName>
    <definedName name="IQ_BUDGET_RECEIPTS_UNUSED_UNUSED_UNUSED">"c6821"</definedName>
    <definedName name="IQ_BUDGET_RECEIPTS_YOY_FC_UNUSED_UNUSED_UNUSED">"c8141"</definedName>
    <definedName name="IQ_BUDGET_RECEIPTS_YOY_UNUSED_UNUSED_UNUSED">"c7261"</definedName>
    <definedName name="IQ_BUILDINGS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REV">"c4068"</definedName>
    <definedName name="IQ_BUS_SEG_REV_ABS">"c4090"</definedName>
    <definedName name="IQ_BUS_SEG_REV_TOTAL">"c4106"</definedName>
    <definedName name="IQ_BUSINESS_DESCRIPTION">"c322"</definedName>
    <definedName name="IQ_BV_ACT_OR_EST_REUT">"c5471"</definedName>
    <definedName name="IQ_BV_EST">"c5624"</definedName>
    <definedName name="IQ_BV_EST_REUT">"c5403"</definedName>
    <definedName name="IQ_BV_HIGH_EST">"c5626"</definedName>
    <definedName name="IQ_BV_HIGH_EST_REUT">"c5405"</definedName>
    <definedName name="IQ_BV_LOW_EST">"c5627"</definedName>
    <definedName name="IQ_BV_LOW_EST_REUT">"c5406"</definedName>
    <definedName name="IQ_BV_MEDIAN_EST">"c5625"</definedName>
    <definedName name="IQ_BV_MEDIAN_EST_REUT">"c5404"</definedName>
    <definedName name="IQ_BV_NUM_EST">"c5628"</definedName>
    <definedName name="IQ_BV_NUM_EST_REUT">"c5407"</definedName>
    <definedName name="IQ_BV_OVER_SHARES">"c100"</definedName>
    <definedName name="IQ_BV_SHARE">"c100"</definedName>
    <definedName name="IQ_BV_SHARE_ACT_OR_EST">"c3587"</definedName>
    <definedName name="IQ_BV_SHARE_ACT_OR_EST_REUT">"c5477"</definedName>
    <definedName name="IQ_BV_SHARE_EST">"c3541"</definedName>
    <definedName name="IQ_BV_SHARE_EST_REUT">"c5439"</definedName>
    <definedName name="IQ_BV_SHARE_HIGH_EST">"c3542"</definedName>
    <definedName name="IQ_BV_SHARE_HIGH_EST_REUT">"c5441"</definedName>
    <definedName name="IQ_BV_SHARE_LOW_EST">"c3543"</definedName>
    <definedName name="IQ_BV_SHARE_LOW_EST_REUT">"c5442"</definedName>
    <definedName name="IQ_BV_SHARE_MEDIAN_EST">"c3544"</definedName>
    <definedName name="IQ_BV_SHARE_MEDIAN_EST_REUT">"c5440"</definedName>
    <definedName name="IQ_BV_SHARE_NUM_EST">"c3539"</definedName>
    <definedName name="IQ_BV_SHARE_NUM_EST_REUT">"c5443"</definedName>
    <definedName name="IQ_BV_SHARE_STDDEV_EST">"c3540"</definedName>
    <definedName name="IQ_BV_SHARE_STDDEV_EST_REUT">"c5444"</definedName>
    <definedName name="IQ_BV_STDDEV_EST">"c5629"</definedName>
    <definedName name="IQ_BV_STDDEV_EST_REUT">"c5408"</definedName>
    <definedName name="IQ_CABLE_ARPU">"c2869"</definedName>
    <definedName name="IQ_CABLE_ARPU_ANALOG">"c2864"</definedName>
    <definedName name="IQ_CABLE_ARPU_BASIC">"c2866"</definedName>
    <definedName name="IQ_CABLE_ARPU_BBAND">"c2867"</definedName>
    <definedName name="IQ_CABLE_ARPU_DIG">"c2865"</definedName>
    <definedName name="IQ_CABLE_ARPU_PHONE">"c2868"</definedName>
    <definedName name="IQ_CABLE_BASIC_PENETRATION">"c2850"</definedName>
    <definedName name="IQ_CABLE_BBAND_PENETRATION">"c2852"</definedName>
    <definedName name="IQ_CABLE_BBAND_PENETRATION_THP">"c2851"</definedName>
    <definedName name="IQ_CABLE_CHURN">"c2874"</definedName>
    <definedName name="IQ_CABLE_CHURN_BASIC">"c2871"</definedName>
    <definedName name="IQ_CABLE_CHURN_BBAND">"c2872"</definedName>
    <definedName name="IQ_CABLE_CHURN_DIG">"c2870"</definedName>
    <definedName name="IQ_CABLE_CHURN_PHONE">"c2873"</definedName>
    <definedName name="IQ_CABLE_HOMES_PER_MILE">"c2849"</definedName>
    <definedName name="IQ_CABLE_HP_BBAND">"c2845"</definedName>
    <definedName name="IQ_CABLE_HP_DIG">"c2844"</definedName>
    <definedName name="IQ_CABLE_HP_PHONE">"c2846"</definedName>
    <definedName name="IQ_CABLE_MILES_PASSED">"c2848"</definedName>
    <definedName name="IQ_CABLE_OTHER_REV">"c2882"</definedName>
    <definedName name="IQ_CABLE_PHONE_PENETRATION">"c2853"</definedName>
    <definedName name="IQ_CABLE_PROGRAMMING_COSTS">"c2884"</definedName>
    <definedName name="IQ_CABLE_REV_ADVERT">"c2880"</definedName>
    <definedName name="IQ_CABLE_REV_ANALOG">"c2875"</definedName>
    <definedName name="IQ_CABLE_REV_BASIC">"c2877"</definedName>
    <definedName name="IQ_CABLE_REV_BBAND">"c2878"</definedName>
    <definedName name="IQ_CABLE_REV_COMMERCIAL">"c2881"</definedName>
    <definedName name="IQ_CABLE_REV_DIG">"c2876"</definedName>
    <definedName name="IQ_CABLE_REV_PHONE">"c2879"</definedName>
    <definedName name="IQ_CABLE_RGU">"c2863"</definedName>
    <definedName name="IQ_CABLE_SUBS_ANALOG">"c2855"</definedName>
    <definedName name="IQ_CABLE_SUBS_BASIC">"c2857"</definedName>
    <definedName name="IQ_CABLE_SUBS_BBAND">"c2858"</definedName>
    <definedName name="IQ_CABLE_SUBS_BUNDLED">"c2861"</definedName>
    <definedName name="IQ_CABLE_SUBS_DIG">"c2856"</definedName>
    <definedName name="IQ_CABLE_SUBS_NON_VIDEO">"c2860"</definedName>
    <definedName name="IQ_CABLE_SUBS_PHONE">"c2859"</definedName>
    <definedName name="IQ_CABLE_SUBS_TOTAL">"c2862"</definedName>
    <definedName name="IQ_CABLE_THP">"c2847"</definedName>
    <definedName name="IQ_CABLE_TOTAL_PENETRATION">"c2854"</definedName>
    <definedName name="IQ_CABLE_TOTAL_REV">"c2883"</definedName>
    <definedName name="IQ_CAL_Q">"c101"</definedName>
    <definedName name="IQ_CAL_Q_EST">"c6796"</definedName>
    <definedName name="IQ_CAL_Q_EST_REUT">"c6800"</definedName>
    <definedName name="IQ_CAL_Y">"c102"</definedName>
    <definedName name="IQ_CAL_Y_EST">"c6797"</definedName>
    <definedName name="IQ_CAL_Y_EST_REUT">"c6801"</definedName>
    <definedName name="IQ_CALC_TYPE_BS">"c3086"</definedName>
    <definedName name="IQ_CALC_TYPE_CF">"c3085"</definedName>
    <definedName name="IQ_CALC_TYPE_IS">"c3084"</definedName>
    <definedName name="IQ_CALL_DATE_SCHEDULE">"c2481"</definedName>
    <definedName name="IQ_CALL_FEATURE">"c2197"</definedName>
    <definedName name="IQ_CALL_PRICE_SCHEDULE">"c2482"</definedName>
    <definedName name="IQ_CALLABLE">"c2196"</definedName>
    <definedName name="IQ_CAP_LOSS_CF_1YR">"c3474"</definedName>
    <definedName name="IQ_CAP_LOSS_CF_2YR">"c3475"</definedName>
    <definedName name="IQ_CAP_LOSS_CF_3YR">"c3476"</definedName>
    <definedName name="IQ_CAP_LOSS_CF_4YR">"c3477"</definedName>
    <definedName name="IQ_CAP_LOSS_CF_5YR">"c3478"</definedName>
    <definedName name="IQ_CAP_LOSS_CF_AFTER_FIVE">"c3479"</definedName>
    <definedName name="IQ_CAP_LOSS_CF_MAX_YEAR">"c3482"</definedName>
    <definedName name="IQ_CAP_LOSS_CF_NO_EXP">"c3480"</definedName>
    <definedName name="IQ_CAP_LOSS_CF_TOTAL">"c3481"</definedName>
    <definedName name="IQ_CAPEX">"c103"</definedName>
    <definedName name="IQ_CAPEX_10YR_ANN_CAGR">"c6050"</definedName>
    <definedName name="IQ_CAPEX_10YR_ANN_GROWTH">"c104"</definedName>
    <definedName name="IQ_CAPEX_1YR_ANN_GROWTH">"c105"</definedName>
    <definedName name="IQ_CAPEX_2YR_ANN_CAGR">"c6051"</definedName>
    <definedName name="IQ_CAPEX_2YR_ANN_GROWTH">"c106"</definedName>
    <definedName name="IQ_CAPEX_3YR_ANN_CAGR">"c6052"</definedName>
    <definedName name="IQ_CAPEX_3YR_ANN_GROWTH">"c107"</definedName>
    <definedName name="IQ_CAPEX_5YR_ANN_CAGR">"c6053"</definedName>
    <definedName name="IQ_CAPEX_5YR_ANN_GROWTH">"c108"</definedName>
    <definedName name="IQ_CAPEX_7YR_ANN_CAGR">"c6054"</definedName>
    <definedName name="IQ_CAPEX_7YR_ANN_GROWTH">"c109"</definedName>
    <definedName name="IQ_CAPEX_ACT_OR_EST">"c3584"</definedName>
    <definedName name="IQ_CAPEX_ACT_OR_EST_REUT">"c5474"</definedName>
    <definedName name="IQ_CAPEX_BNK">"c110"</definedName>
    <definedName name="IQ_CAPEX_BR">"c111"</definedName>
    <definedName name="IQ_CAPEX_EST">"c3523"</definedName>
    <definedName name="IQ_CAPEX_EST_REUT">"c3969"</definedName>
    <definedName name="IQ_CAPEX_FIN">"c112"</definedName>
    <definedName name="IQ_CAPEX_GUIDANCE">"c4150"</definedName>
    <definedName name="IQ_CAPEX_HIGH_EST">"c3524"</definedName>
    <definedName name="IQ_CAPEX_HIGH_EST_REUT">"c3971"</definedName>
    <definedName name="IQ_CAPEX_HIGH_GUIDANCE">"c4180"</definedName>
    <definedName name="IQ_CAPEX_INS">"c113"</definedName>
    <definedName name="IQ_CAPEX_LOW_EST">"c3525"</definedName>
    <definedName name="IQ_CAPEX_LOW_EST_REUT">"c3972"</definedName>
    <definedName name="IQ_CAPEX_LOW_GUIDANCE">"c4220"</definedName>
    <definedName name="IQ_CAPEX_MEDIAN_EST">"c3526"</definedName>
    <definedName name="IQ_CAPEX_MEDIAN_EST_REUT">"c3970"</definedName>
    <definedName name="IQ_CAPEX_NUM_EST">"c3521"</definedName>
    <definedName name="IQ_CAPEX_NUM_EST_REUT">"c3973"</definedName>
    <definedName name="IQ_CAPEX_STDDEV_EST">"c3522"</definedName>
    <definedName name="IQ_CAPEX_STDDEV_EST_REUT">"c3974"</definedName>
    <definedName name="IQ_CAPEX_UTI">"c114"</definedName>
    <definedName name="IQ_CAPITAL_LEASE">"c115"</definedName>
    <definedName name="IQ_CAPITAL_LEASES">"c115"</definedName>
    <definedName name="IQ_CAPITAL_LEASES_TOTAL">"c3031"</definedName>
    <definedName name="IQ_CAPITAL_LEASES_TOTAL_PCT">"c2506"</definedName>
    <definedName name="IQ_CAPITALIZED_INTEREST">"c2076"</definedName>
    <definedName name="IQ_CAPITALIZED_INTEREST_BOP">"c3459"</definedName>
    <definedName name="IQ_CAPITALIZED_INTEREST_EOP">"c3464"</definedName>
    <definedName name="IQ_CAPITALIZED_INTEREST_EXP">"c3461"</definedName>
    <definedName name="IQ_CAPITALIZED_INTEREST_OTHER_ADJ">"c3463"</definedName>
    <definedName name="IQ_CAPITALIZED_INTEREST_WRITE_OFF">"c3462"</definedName>
    <definedName name="IQ_CASH">"c118"</definedName>
    <definedName name="IQ_CASH_ACQUIRE_CF">"c1630"</definedName>
    <definedName name="IQ_CASH_CONVERSION">"c117"</definedName>
    <definedName name="IQ_CASH_DIVIDENDS_NET_INCOME_FDIC">"c6738"</definedName>
    <definedName name="IQ_CASH_DUE_BANKS">"c118"</definedName>
    <definedName name="IQ_CASH_EPS_ACT_OR_EST">"c5638"</definedName>
    <definedName name="IQ_CASH_EPS_EST">"c5631"</definedName>
    <definedName name="IQ_CASH_EPS_HIGH_EST">"c5633"</definedName>
    <definedName name="IQ_CASH_EPS_LOW_EST">"c5634"</definedName>
    <definedName name="IQ_CASH_EPS_MEDIAN_EST">"c5632"</definedName>
    <definedName name="IQ_CASH_EPS_NUM_EST">"c5635"</definedName>
    <definedName name="IQ_CASH_EPS_STDDEV_EST">"c5636"</definedName>
    <definedName name="IQ_CASH_EQUIV">"c118"</definedName>
    <definedName name="IQ_CASH_FINAN">"c119"</definedName>
    <definedName name="IQ_CASH_FLOW_ACT_OR_EST">"c4154"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IN_PROCESS_FDIC">"c6386"</definedName>
    <definedName name="IQ_CASH_INTEREST">"c120"</definedName>
    <definedName name="IQ_CASH_INTEREST_FINAN">"c6295"</definedName>
    <definedName name="IQ_CASH_INTEREST_INVEST">"c6294"</definedName>
    <definedName name="IQ_CASH_INTEREST_OPER">"c6293"</definedName>
    <definedName name="IQ_CASH_INVEST">"c121"</definedName>
    <definedName name="IQ_CASH_OPER">"c122"</definedName>
    <definedName name="IQ_CASH_OPER_ACT_OR_EST">"c4164"</definedName>
    <definedName name="IQ_CASH_OPER_EST">"c4163"</definedName>
    <definedName name="IQ_CASH_OPER_GUIDANCE">"c4165"</definedName>
    <definedName name="IQ_CASH_OPER_HIGH_EST">"c4166"</definedName>
    <definedName name="IQ_CASH_OPER_HIGH_GUIDANCE">"c4185"</definedName>
    <definedName name="IQ_CASH_OPER_LOW_EST">"c4244"</definedName>
    <definedName name="IQ_CASH_OPER_LOW_GUIDANCE">"c4225"</definedName>
    <definedName name="IQ_CASH_OPER_MEDIAN_EST">"c4245"</definedName>
    <definedName name="IQ_CASH_OPER_NUM_EST">"c4246"</definedName>
    <definedName name="IQ_CASH_OPER_STDDEV_EST">"c4247"</definedName>
    <definedName name="IQ_CASH_SEGREG">"c123"</definedName>
    <definedName name="IQ_CASH_SHARE">"c1911"</definedName>
    <definedName name="IQ_CASH_ST">"c124"</definedName>
    <definedName name="IQ_CASH_ST_INVEST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TAXES">"c125"</definedName>
    <definedName name="IQ_CASH_TAXES_FINAN">"c6292"</definedName>
    <definedName name="IQ_CASH_TAXES_INVEST">"c6291"</definedName>
    <definedName name="IQ_CASH_TAXES_OPER">"c6290"</definedName>
    <definedName name="IQ_CCE_FDIC">"c6296"</definedName>
    <definedName name="IQ_CDS_ASK">"c6027"</definedName>
    <definedName name="IQ_CDS_BID">"c6026"</definedName>
    <definedName name="IQ_CDS_CURRENCY">"c6031"</definedName>
    <definedName name="IQ_CDS_EVAL_DATE">"c6029"</definedName>
    <definedName name="IQ_CDS_MID">"c6028"</definedName>
    <definedName name="IQ_CDS_NAME">"c6034"</definedName>
    <definedName name="IQ_CDS_TERM">"c6030"</definedName>
    <definedName name="IQ_CDS_TYPE">"c6025"</definedName>
    <definedName name="IQ_CEDED_AH_EARNED">"c2743"</definedName>
    <definedName name="IQ_CEDED_CLAIM_EXP_INCUR">"c2756"</definedName>
    <definedName name="IQ_CEDED_CLAIM_EXP_PAID">"c2759"</definedName>
    <definedName name="IQ_CEDED_CLAIM_EXP_RES">"c2753"</definedName>
    <definedName name="IQ_CEDED_EARNED">"c2733"</definedName>
    <definedName name="IQ_CEDED_LIFE_EARNED">"c2738"</definedName>
    <definedName name="IQ_CEDED_LIFE_IN_FORCE">"c2768"</definedName>
    <definedName name="IQ_CEDED_PC_EARNED">"c2748"</definedName>
    <definedName name="IQ_CEDED_WRITTEN">"c2727"</definedName>
    <definedName name="IQ_CFO_10YR_ANN_CAGR">"c6055"</definedName>
    <definedName name="IQ_CFO_10YR_ANN_GROWTH">"c126"</definedName>
    <definedName name="IQ_CFO_1YR_ANN_GROWTH">"c127"</definedName>
    <definedName name="IQ_CFO_2YR_ANN_CAGR">"c6056"</definedName>
    <definedName name="IQ_CFO_2YR_ANN_GROWTH">"c128"</definedName>
    <definedName name="IQ_CFO_3YR_ANN_CAGR">"c6057"</definedName>
    <definedName name="IQ_CFO_3YR_ANN_GROWTH">"c129"</definedName>
    <definedName name="IQ_CFO_5YR_ANN_CAGR">"c6058"</definedName>
    <definedName name="IQ_CFO_5YR_ANN_GROWTH">"c130"</definedName>
    <definedName name="IQ_CFO_7YR_ANN_CAGR">"c6059"</definedName>
    <definedName name="IQ_CFO_7YR_ANN_GROWTH">"c131"</definedName>
    <definedName name="IQ_CFO_CURRENT_LIAB">"c132"</definedName>
    <definedName name="IQ_CFPS_ACT_OR_EST">"c2217"</definedName>
    <definedName name="IQ_CFPS_ACT_OR_EST_REUT">"c5463"</definedName>
    <definedName name="IQ_CFPS_EST">"c1667"</definedName>
    <definedName name="IQ_CFPS_EST_REUT">"c3844"</definedName>
    <definedName name="IQ_CFPS_GUIDANCE">"c4256"</definedName>
    <definedName name="IQ_CFPS_HIGH_EST">"c1669"</definedName>
    <definedName name="IQ_CFPS_HIGH_EST_REUT">"c3846"</definedName>
    <definedName name="IQ_CFPS_HIGH_GUIDANCE">"c4167"</definedName>
    <definedName name="IQ_CFPS_LOW_EST">"c1670"</definedName>
    <definedName name="IQ_CFPS_LOW_EST_REUT">"c3847"</definedName>
    <definedName name="IQ_CFPS_LOW_GUIDANCE">"c4207"</definedName>
    <definedName name="IQ_CFPS_MEDIAN_EST">"c1668"</definedName>
    <definedName name="IQ_CFPS_MEDIAN_EST_REUT">"c3845"</definedName>
    <definedName name="IQ_CFPS_NUM_EST">"c1671"</definedName>
    <definedName name="IQ_CFPS_NUM_EST_REUT">"c3848"</definedName>
    <definedName name="IQ_CFPS_STDDEV_EST">"c1672"</definedName>
    <definedName name="IQ_CFPS_STDDEV_EST_REUT">"c3849"</definedName>
    <definedName name="IQ_CH">110000</definedName>
    <definedName name="IQ_CHANGE_AP">"c133"</definedName>
    <definedName name="IQ_CHANGE_AP_BNK">"c134"</definedName>
    <definedName name="IQ_CHANGE_AP_BR">"c135"</definedName>
    <definedName name="IQ_CHANGE_AP_FIN">"c136"</definedName>
    <definedName name="IQ_CHANGE_AP_INS">"c137"</definedName>
    <definedName name="IQ_CHANGE_AP_RE">"c6200"</definedName>
    <definedName name="IQ_CHANGE_AP_REIT">"c138"</definedName>
    <definedName name="IQ_CHANGE_AP_UTI">"c139"</definedName>
    <definedName name="IQ_CHANGE_AR">"c140"</definedName>
    <definedName name="IQ_CHANGE_AR_BNK">"c141"</definedName>
    <definedName name="IQ_CHANGE_AR_BR">"c142"</definedName>
    <definedName name="IQ_CHANGE_AR_FIN">"c143"</definedName>
    <definedName name="IQ_CHANGE_AR_INS">"c144"</definedName>
    <definedName name="IQ_CHANGE_AR_RE">"c6201"</definedName>
    <definedName name="IQ_CHANGE_AR_REIT">"c145"</definedName>
    <definedName name="IQ_CHANGE_AR_UTI">"c146"</definedName>
    <definedName name="IQ_CHANGE_DEF_TAX">"c147"</definedName>
    <definedName name="IQ_CHANGE_DEPOSIT_ACCT">"c148"</definedName>
    <definedName name="IQ_CHANGE_INC_TAX">"c149"</definedName>
    <definedName name="IQ_CHANGE_INS_RES_LIAB">"c150"</definedName>
    <definedName name="IQ_CHANGE_INVENT_REAL_APR_FC_UNUSED_UNUSED_UNUSED">"c8500"</definedName>
    <definedName name="IQ_CHANGE_INVENT_REAL_APR_UNUSED_UNUSED_UNUSED">"c7620"</definedName>
    <definedName name="IQ_CHANGE_INVENT_REAL_FC_UNUSED_UNUSED_UNUSED">"c7840"</definedName>
    <definedName name="IQ_CHANGE_INVENT_REAL_POP_FC_UNUSED_UNUSED_UNUSED">"c8060"</definedName>
    <definedName name="IQ_CHANGE_INVENT_REAL_POP_UNUSED_UNUSED_UNUSED">"c7180"</definedName>
    <definedName name="IQ_CHANGE_INVENT_REAL_UNUSED_UNUSED_UNUSED">"c6960"</definedName>
    <definedName name="IQ_CHANGE_INVENT_REAL_YOY_FC_UNUSED_UNUSED_UNUSED">"c8280"</definedName>
    <definedName name="IQ_CHANGE_INVENT_REAL_YOY_UNUSED_UNUSED_UNUSED">"c7400"</definedName>
    <definedName name="IQ_CHANGE_INVENTORY">"c151"</definedName>
    <definedName name="IQ_CHANGE_NET_OPER_ASSETS">"c3592"</definedName>
    <definedName name="IQ_CHANGE_NET_WORKING_CAPITAL">"c1909"</definedName>
    <definedName name="IQ_CHANGE_OTHER_NET_OPER_ASSETS">"c3593"</definedName>
    <definedName name="IQ_CHANGE_OTHER_NET_OPER_ASSETS_BNK">"c3594"</definedName>
    <definedName name="IQ_CHANGE_OTHER_NET_OPER_ASSETS_BR">"c3595"</definedName>
    <definedName name="IQ_CHANGE_OTHER_NET_OPER_ASSETS_FIN">"c3596"</definedName>
    <definedName name="IQ_CHANGE_OTHER_NET_OPER_ASSETS_INS">"c3597"</definedName>
    <definedName name="IQ_CHANGE_OTHER_NET_OPER_ASSETS_RE">"c6285"</definedName>
    <definedName name="IQ_CHANGE_OTHER_NET_OPER_ASSETS_REIT">"c3598"</definedName>
    <definedName name="IQ_CHANGE_OTHER_NET_OPER_ASSETS_UTI">"c3599"</definedName>
    <definedName name="IQ_CHANGE_OTHER_WORK_CAP">"c152"</definedName>
    <definedName name="IQ_CHANGE_OTHER_WORK_CAP_BNK">"c153"</definedName>
    <definedName name="IQ_CHANGE_OTHER_WORK_CAP_BR">"c154"</definedName>
    <definedName name="IQ_CHANGE_OTHER_WORK_CAP_FIN">"c155"</definedName>
    <definedName name="IQ_CHANGE_OTHER_WORK_CAP_INS">"c156"</definedName>
    <definedName name="IQ_CHANGE_OTHER_WORK_CAP_REIT">"c157"</definedName>
    <definedName name="IQ_CHANGE_OTHER_WORK_CAP_UTI">"c158"</definedName>
    <definedName name="IQ_CHANGE_TRADING_ASSETS">"c159"</definedName>
    <definedName name="IQ_CHANGE_UNEARN_REV">"c160"</definedName>
    <definedName name="IQ_CHANGE_WORK_CAP">"c161"</definedName>
    <definedName name="IQ_CHANGES_WORK_CAP">"c161"</definedName>
    <definedName name="IQ_CHARGE_OFFS_1_4_FAMILY_FDIC">"c6756"</definedName>
    <definedName name="IQ_CHARGE_OFFS_1_4_FAMILY_LOANS_FDIC">"c6714"</definedName>
    <definedName name="IQ_CHARGE_OFFS_AUTO_LOANS_FDIC">"c6708"</definedName>
    <definedName name="IQ_CHARGE_OFFS_CL_LOANS_FDIC">"c6709"</definedName>
    <definedName name="IQ_CHARGE_OFFS_COMMERCIAL_INDUSTRIAL_FDIC">"c6759"</definedName>
    <definedName name="IQ_CHARGE_OFFS_COMMERCIAL_RE_FDIC">"c6754"</definedName>
    <definedName name="IQ_CHARGE_OFFS_COMMERCIAL_RE_NOT_SECURED_FDIC">"c6764"</definedName>
    <definedName name="IQ_CHARGE_OFFS_CONSTRUCTION_DEVELOPMENT_FDIC">"c6753"</definedName>
    <definedName name="IQ_CHARGE_OFFS_CREDIT_CARDS_FDIC">"c6761"</definedName>
    <definedName name="IQ_CHARGE_OFFS_CREDIT_CARDS_RECEIVABLES_FDIC">"c6711"</definedName>
    <definedName name="IQ_CHARGE_OFFS_GROSS">"c162"</definedName>
    <definedName name="IQ_CHARGE_OFFS_HOME_EQUITY_FDIC">"c6757"</definedName>
    <definedName name="IQ_CHARGE_OFFS_HOME_EQUITY_LINES_FDIC">"c6712"</definedName>
    <definedName name="IQ_CHARGE_OFFS_INDIVIDUALS_FDIC">"c6760"</definedName>
    <definedName name="IQ_CHARGE_OFFS_MULTI_FAMILY_FDIC">"c6755"</definedName>
    <definedName name="IQ_CHARGE_OFFS_NET">"c163"</definedName>
    <definedName name="IQ_CHARGE_OFFS_OTHER_1_4_FAMILY_FDIC">"c6758"</definedName>
    <definedName name="IQ_CHARGE_OFFS_OTHER_CONSUMER_LOANS_FDIC">"c6710"</definedName>
    <definedName name="IQ_CHARGE_OFFS_OTHER_INDIVIDUAL_FDIC">"c6762"</definedName>
    <definedName name="IQ_CHARGE_OFFS_OTHER_LOANS_FDIC">"c6763"</definedName>
    <definedName name="IQ_CHARGE_OFFS_OTHER_LOANS_OTHER_FDIC">"c6713"</definedName>
    <definedName name="IQ_CHARGE_OFFS_RE_LOANS_FDIC">"c6752"</definedName>
    <definedName name="IQ_CHARGE_OFFS_RECOVERED">"c164"</definedName>
    <definedName name="IQ_CHARGE_OFFS_TOTAL_AVG_LOANS">"c165"</definedName>
    <definedName name="IQ_CITY">"c166"</definedName>
    <definedName name="IQ_CL_DUE_AFTER_FIVE">"c167"</definedName>
    <definedName name="IQ_CL_DUE_CY">"c168"</definedName>
    <definedName name="IQ_CL_DUE_CY1">"c169"</definedName>
    <definedName name="IQ_CL_DUE_CY2">"c170"</definedName>
    <definedName name="IQ_CL_DUE_CY3">"c171"</definedName>
    <definedName name="IQ_CL_DUE_CY4">"c172"</definedName>
    <definedName name="IQ_CL_DUE_NEXT_FIVE">"c173"</definedName>
    <definedName name="IQ_CL_OBLIGATION_IMMEDIATE">"c2253"</definedName>
    <definedName name="IQ_CLASSA_OPTIONS_BEG_OS">"c2679"</definedName>
    <definedName name="IQ_CLASSA_OPTIONS_CANCELLED">"c2682"</definedName>
    <definedName name="IQ_CLASSA_OPTIONS_END_OS">"c2683"</definedName>
    <definedName name="IQ_CLASSA_OPTIONS_EXERCISABLE_END_OS">"c5809"</definedName>
    <definedName name="IQ_CLASSA_OPTIONS_EXERCISED">"c2681"</definedName>
    <definedName name="IQ_CLASSA_OPTIONS_GRANTED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>"c2684"</definedName>
    <definedName name="IQ_CLASSA_OUTSTANDING_BS_DATE">"c1971"</definedName>
    <definedName name="IQ_CLASSA_OUTSTANDING_FILING_DATE">"c1973"</definedName>
    <definedName name="IQ_CLASSA_STRIKE_PRICE_GRANTED">"c2685"</definedName>
    <definedName name="IQ_CLASSA_WARRANTS_BEG_OS">"c2705"</definedName>
    <definedName name="IQ_CLASSA_WARRANTS_CANCELLED">"c2708"</definedName>
    <definedName name="IQ_CLASSA_WARRANTS_END_OS">"c2709"</definedName>
    <definedName name="IQ_CLASSA_WARRANTS_EXERCISED">"c2707"</definedName>
    <definedName name="IQ_CLASSA_WARRANTS_ISSUED">"c2706"</definedName>
    <definedName name="IQ_CLASSA_WARRANTS_STRIKE_PRICE_ISSUED">"c2711"</definedName>
    <definedName name="IQ_CLASSA_WARRANTS_STRIKE_PRICE_OS">"c2710"</definedName>
    <definedName name="IQ_CLOSEPRICE">"c174"</definedName>
    <definedName name="IQ_CLOSEPRICE_ADJ">"c2115"</definedName>
    <definedName name="IQ_CMO_FDIC">"c6406"</definedName>
    <definedName name="IQ_COGS">"c175"</definedName>
    <definedName name="IQ_COLLECTION_DOMESTIC_FDIC">"c6387"</definedName>
    <definedName name="IQ_COMBINED_RATIO">"c176"</definedName>
    <definedName name="IQ_COMMERCIAL_BANKS_DEPOSITS_FOREIGN_FDIC">"c6480"</definedName>
    <definedName name="IQ_COMMERCIAL_BANKS_LOANS_FDIC">"c6434"</definedName>
    <definedName name="IQ_COMMERCIAL_BANKS_NONTRANSACTION_ACCOUNTS_FDIC">"c6548"</definedName>
    <definedName name="IQ_COMMERCIAL_BANKS_TOTAL_DEPOSITS_FDIC">"c6474"</definedName>
    <definedName name="IQ_COMMERCIAL_BANKS_TOTAL_LOANS_FOREIGN_FDIC">"c6444"</definedName>
    <definedName name="IQ_COMMERCIAL_BANKS_TRANSACTION_ACCOUNTS_FDIC">"c6540"</definedName>
    <definedName name="IQ_COMMERCIAL_DOM">"c177"</definedName>
    <definedName name="IQ_COMMERCIAL_FIRE_WRITTEN">"c178"</definedName>
    <definedName name="IQ_COMMERCIAL_INDUSTRIAL_CHARGE_OFFS_FDIC">"c6598"</definedName>
    <definedName name="IQ_COMMERCIAL_INDUSTRIAL_LOANS_NET_FDIC">"c6317"</definedName>
    <definedName name="IQ_COMMERCIAL_INDUSTRIAL_NET_CHARGE_OFFS_FDIC">"c6636"</definedName>
    <definedName name="IQ_COMMERCIAL_INDUSTRIAL_RECOVERIES_FDIC">"c6617"</definedName>
    <definedName name="IQ_COMMERCIAL_INDUSTRIAL_TOTAL_LOANS_FOREIGN_FDIC">"c6451"</definedName>
    <definedName name="IQ_COMMERCIAL_MORT">"c179"</definedName>
    <definedName name="IQ_COMMERCIAL_RE_CONSTRUCTION_LAND_DEV_FDIC">"c6526"</definedName>
    <definedName name="IQ_COMMERCIAL_RE_LOANS_FDIC">"c6312"</definedName>
    <definedName name="IQ_COMMISS_FEES">"c180"</definedName>
    <definedName name="IQ_COMMISSION_DEF">"c181"</definedName>
    <definedName name="IQ_COMMITMENTS_MATURITY_EXCEEDING_1YR_FDIC">"c6531"</definedName>
    <definedName name="IQ_COMMITMENTS_NOT_SECURED_RE_FDIC">"c6528"</definedName>
    <definedName name="IQ_COMMITMENTS_SECURED_RE_FDIC">"c6527"</definedName>
    <definedName name="IQ_COMMODITY_EXPOSURES_FDIC">"c6665"</definedName>
    <definedName name="IQ_COMMON">"c182"</definedName>
    <definedName name="IQ_COMMON_APIC">"c183"</definedName>
    <definedName name="IQ_COMMON_APIC_BNK">"c184"</definedName>
    <definedName name="IQ_COMMON_APIC_BR">"c185"</definedName>
    <definedName name="IQ_COMMON_APIC_FIN">"c186"</definedName>
    <definedName name="IQ_COMMON_APIC_INS">"c187"</definedName>
    <definedName name="IQ_COMMON_APIC_RE">"c6202"</definedName>
    <definedName name="IQ_COMMON_APIC_REIT">"c188"</definedName>
    <definedName name="IQ_COMMON_APIC_UTI">"c189"</definedName>
    <definedName name="IQ_COMMON_DIV">"c3006"</definedName>
    <definedName name="IQ_COMMON_DIV_CF">"c190"</definedName>
    <definedName name="IQ_COMMON_EQUITY_10YR_ANN_CAGR">"c6060"</definedName>
    <definedName name="IQ_COMMON_EQUITY_10YR_ANN_GROWTH">"c191"</definedName>
    <definedName name="IQ_COMMON_EQUITY_1YR_ANN_GROWTH">"c192"</definedName>
    <definedName name="IQ_COMMON_EQUITY_2YR_ANN_CAGR">"c6061"</definedName>
    <definedName name="IQ_COMMON_EQUITY_2YR_ANN_GROWTH">"c193"</definedName>
    <definedName name="IQ_COMMON_EQUITY_3YR_ANN_CAGR">"c6062"</definedName>
    <definedName name="IQ_COMMON_EQUITY_3YR_ANN_GROWTH">"c194"</definedName>
    <definedName name="IQ_COMMON_EQUITY_5YR_ANN_CAGR">"c6063"</definedName>
    <definedName name="IQ_COMMON_EQUITY_5YR_ANN_GROWTH">"c195"</definedName>
    <definedName name="IQ_COMMON_EQUITY_7YR_ANN_CAGR">"c6064"</definedName>
    <definedName name="IQ_COMMON_EQUITY_7YR_ANN_GROWTH">"c196"</definedName>
    <definedName name="IQ_COMMON_FDIC">"c6350"</definedName>
    <definedName name="IQ_COMMON_ISSUED">"c197"</definedName>
    <definedName name="IQ_COMMON_ISSUED_BNK">"c198"</definedName>
    <definedName name="IQ_COMMON_ISSUED_BR">"c199"</definedName>
    <definedName name="IQ_COMMON_ISSUED_FIN">"c200"</definedName>
    <definedName name="IQ_COMMON_ISSUED_INS">"c201"</definedName>
    <definedName name="IQ_COMMON_ISSUED_RE">"c6203"</definedName>
    <definedName name="IQ_COMMON_ISSUED_REIT">"c202"</definedName>
    <definedName name="IQ_COMMON_ISSUED_UTI">"c203"</definedName>
    <definedName name="IQ_COMMON_PER_ADR">"c204"</definedName>
    <definedName name="IQ_COMMON_PREF_DIV_CF">"c205"</definedName>
    <definedName name="IQ_COMMON_REP">"c206"</definedName>
    <definedName name="IQ_COMMON_REP_BNK">"c207"</definedName>
    <definedName name="IQ_COMMON_REP_BR">"c208"</definedName>
    <definedName name="IQ_COMMON_REP_FIN">"c209"</definedName>
    <definedName name="IQ_COMMON_REP_INS">"c210"</definedName>
    <definedName name="IQ_COMMON_REP_RE">"c6204"</definedName>
    <definedName name="IQ_COMMON_REP_REIT">"c211"</definedName>
    <definedName name="IQ_COMMON_REP_UTI">"c212"</definedName>
    <definedName name="IQ_COMMON_STOCK">"c182"</definedName>
    <definedName name="IQ_COMP_BENEFITS">"c213"</definedName>
    <definedName name="IQ_COMPANY_ADDRESS">"c214"</definedName>
    <definedName name="IQ_COMPANY_ID">"c3513"</definedName>
    <definedName name="IQ_COMPANY_NAME">"c215"</definedName>
    <definedName name="IQ_COMPANY_NAME_LONG">"c1585"</definedName>
    <definedName name="IQ_COMPANY_NOTE">"c6792"</definedName>
    <definedName name="IQ_COMPANY_PHONE">"c216"</definedName>
    <definedName name="IQ_COMPANY_STATUS">"c2097"</definedName>
    <definedName name="IQ_COMPANY_STREET1">"c217"</definedName>
    <definedName name="IQ_COMPANY_STREET2">"c218"</definedName>
    <definedName name="IQ_COMPANY_TICKER">"c219"</definedName>
    <definedName name="IQ_COMPANY_TYPE">"c2096"</definedName>
    <definedName name="IQ_COMPANY_WEBSITE">"c220"</definedName>
    <definedName name="IQ_COMPANY_ZIP">"c221"</definedName>
    <definedName name="IQ_CONSTRUCTION_DEV_LOANS_FDIC">"c6313"</definedName>
    <definedName name="IQ_CONSTRUCTION_LAND_DEVELOPMENT_CHARGE_OFFS_FDIC">"c6594"</definedName>
    <definedName name="IQ_CONSTRUCTION_LAND_DEVELOPMENT_NET_CHARGE_OFFS_FDIC">"c6632"</definedName>
    <definedName name="IQ_CONSTRUCTION_LAND_DEVELOPMENT_RECOVERIES_FDIC">"c6613"</definedName>
    <definedName name="IQ_CONSTRUCTION_LOANS">"c222"</definedName>
    <definedName name="IQ_CONSUMER_LOANS">"c223"</definedName>
    <definedName name="IQ_CONTRACTS_OTHER_COMMODITIES_EQUITIES._FDIC">"c6522"</definedName>
    <definedName name="IQ_CONV_DATE">"c2191"</definedName>
    <definedName name="IQ_CONV_EXP_DATE">"c3043"</definedName>
    <definedName name="IQ_CONV_PREMIUM">"c2195"</definedName>
    <definedName name="IQ_CONV_PRICE">"c2193"</definedName>
    <definedName name="IQ_CONV_RATIO">"c2192"</definedName>
    <definedName name="IQ_CONV_SECURITY">"c2189"</definedName>
    <definedName name="IQ_CONV_SECURITY_ISSUER">"c2190"</definedName>
    <definedName name="IQ_CONV_SECURITY_PRICE">"c2194"</definedName>
    <definedName name="IQ_CONVERT">"c2536"</definedName>
    <definedName name="IQ_CONVERT_PCT">"c2537"</definedName>
    <definedName name="IQ_CONVEXITY">"c2182"</definedName>
    <definedName name="IQ_CONVEYED_TO_OTHERS_FDIC">"c6534"</definedName>
    <definedName name="IQ_CORE_CAPITAL_RATIO_FDIC">"c6745"</definedName>
    <definedName name="IQ_CORP_GOODS_PRICE_INDEX_APR_FC_UNUSED_UNUSED_UNUSED">"c8381"</definedName>
    <definedName name="IQ_CORP_GOODS_PRICE_INDEX_APR_UNUSED_UNUSED_UNUSED">"c7501"</definedName>
    <definedName name="IQ_CORP_GOODS_PRICE_INDEX_FC_UNUSED_UNUSED_UNUSED">"c7721"</definedName>
    <definedName name="IQ_CORP_GOODS_PRICE_INDEX_POP_FC_UNUSED_UNUSED_UNUSED">"c7941"</definedName>
    <definedName name="IQ_CORP_GOODS_PRICE_INDEX_POP_UNUSED_UNUSED_UNUSED">"c7061"</definedName>
    <definedName name="IQ_CORP_GOODS_PRICE_INDEX_UNUSED_UNUSED_UNUSED">"c6841"</definedName>
    <definedName name="IQ_CORP_GOODS_PRICE_INDEX_YOY_FC_UNUSED_UNUSED_UNUSED">"c8161"</definedName>
    <definedName name="IQ_CORP_GOODS_PRICE_INDEX_YOY_UNUSED_UNUSED_UNUSED">"c7281"</definedName>
    <definedName name="IQ_COST_BORROWING">"c2936"</definedName>
    <definedName name="IQ_COST_BORROWINGS">"c225"</definedName>
    <definedName name="IQ_COST_OF_FUNDING_ASSETS_FDIC">"c6725"</definedName>
    <definedName name="IQ_COST_REV">"c226"</definedName>
    <definedName name="IQ_COST_REVENUE">"c226"</definedName>
    <definedName name="IQ_COST_SAVINGS">"c227"</definedName>
    <definedName name="IQ_COST_SERVICE">"c228"</definedName>
    <definedName name="IQ_COST_TOTAL_BORROWINGS">"c229"</definedName>
    <definedName name="IQ_COUNTRY_NAME">"c230"</definedName>
    <definedName name="IQ_COVERED_POPS">"c2124"</definedName>
    <definedName name="IQ_CP">"c2495"</definedName>
    <definedName name="IQ_CP_PCT">"c2496"</definedName>
    <definedName name="IQ_CQ">5000</definedName>
    <definedName name="IQ_CREDIT_CARD_CHARGE_OFFS_FDIC">"c6652"</definedName>
    <definedName name="IQ_CREDIT_CARD_FEE_BNK">"c231"</definedName>
    <definedName name="IQ_CREDIT_CARD_FEE_FIN">"c1583"</definedName>
    <definedName name="IQ_CREDIT_CARD_LINES_FDIC">"c6525"</definedName>
    <definedName name="IQ_CREDIT_CARD_LOANS_FDIC">"c6319"</definedName>
    <definedName name="IQ_CREDIT_CARD_NET_CHARGE_OFFS_FDIC">"c6654"</definedName>
    <definedName name="IQ_CREDIT_CARD_RECOVERIES_FDIC">"c6653"</definedName>
    <definedName name="IQ_CREDIT_LOSS_CF">"c232"</definedName>
    <definedName name="IQ_CREDIT_LOSS_PROVISION_NET_CHARGE_OFFS_FDIC">"c6734"</definedName>
    <definedName name="IQ_CUMULATIVE_SPLIT_FACTOR">"c2094"</definedName>
    <definedName name="IQ_CURR_ACCT_BALANCE_APR_FC_UNUSED_UNUSED_UNUSED">"c8387"</definedName>
    <definedName name="IQ_CURR_ACCT_BALANCE_APR_UNUSED_UNUSED_UNUSED">"c7507"</definedName>
    <definedName name="IQ_CURR_ACCT_BALANCE_FC_UNUSED_UNUSED_UNUSED">"c7727"</definedName>
    <definedName name="IQ_CURR_ACCT_BALANCE_POP_FC_UNUSED_UNUSED_UNUSED">"c7947"</definedName>
    <definedName name="IQ_CURR_ACCT_BALANCE_POP_UNUSED_UNUSED_UNUSED">"c7067"</definedName>
    <definedName name="IQ_CURR_ACCT_BALANCE_UNUSED_UNUSED_UNUSED">"c6847"</definedName>
    <definedName name="IQ_CURR_ACCT_BALANCE_YOY_FC_UNUSED_UNUSED_UNUSED">"c8167"</definedName>
    <definedName name="IQ_CURR_ACCT_BALANCE_YOY_UNUSED_UNUSED_UNUSED">"c7287"</definedName>
    <definedName name="IQ_CURR_DOMESTIC_TAXES">"c2074"</definedName>
    <definedName name="IQ_CURR_FOREIGN_TAXES">"c2075"</definedName>
    <definedName name="IQ_CURRENCY_COIN_DOMESTIC_FDIC">"c6388"</definedName>
    <definedName name="IQ_CURRENCY_FACTOR_BS">"c233"</definedName>
    <definedName name="IQ_CURRENCY_FACTOR_IS">"c234"</definedName>
    <definedName name="IQ_CURRENCY_GAIN">"c235"</definedName>
    <definedName name="IQ_CURRENCY_GAIN_BR">"c236"</definedName>
    <definedName name="IQ_CURRENCY_GAIN_FIN">"c237"</definedName>
    <definedName name="IQ_CURRENCY_GAIN_INS">"c238"</definedName>
    <definedName name="IQ_CURRENCY_GAIN_RE">"c6205"</definedName>
    <definedName name="IQ_CURRENCY_GAIN_REIT">"c239"</definedName>
    <definedName name="IQ_CURRENCY_GAIN_UTI">"c240"</definedName>
    <definedName name="IQ_CURRENT_BENCHMARK">"c6780"</definedName>
    <definedName name="IQ_CURRENT_BENCHMARK_CIQID">"c6781"</definedName>
    <definedName name="IQ_CURRENT_BENCHMARK_MATURITY">"c6782"</definedName>
    <definedName name="IQ_CURRENT_PORT">"c241"</definedName>
    <definedName name="IQ_CURRENT_PORT_BNK">"c242"</definedName>
    <definedName name="IQ_CURRENT_PORT_DEBT">"c243"</definedName>
    <definedName name="IQ_CURRENT_PORT_DEBT_BNK">"c244"</definedName>
    <definedName name="IQ_CURRENT_PORT_DEBT_BR">"c1567"</definedName>
    <definedName name="IQ_CURRENT_PORT_DEBT_FIN">"c1568"</definedName>
    <definedName name="IQ_CURRENT_PORT_DEBT_INS">"c1569"</definedName>
    <definedName name="IQ_CURRENT_PORT_DEBT_RE">"c6283"</definedName>
    <definedName name="IQ_CURRENT_PORT_DEBT_REIT">"c1570"</definedName>
    <definedName name="IQ_CURRENT_PORT_DEBT_UTI">"c1571"</definedName>
    <definedName name="IQ_CURRENT_PORT_FHLB_DEBT">"c5657"</definedName>
    <definedName name="IQ_CURRENT_PORT_LEASES">"c245"</definedName>
    <definedName name="IQ_CURRENT_PORT_PCT">"c2541"</definedName>
    <definedName name="IQ_CURRENT_RATIO">"c246"</definedName>
    <definedName name="IQ_CUSIP">"c2245"</definedName>
    <definedName name="IQ_CY">10000</definedName>
    <definedName name="IQ_DA">"c247"</definedName>
    <definedName name="IQ_DA_BR">"c248"</definedName>
    <definedName name="IQ_DA_CF">"c249"</definedName>
    <definedName name="IQ_DA_CF_BNK">"c250"</definedName>
    <definedName name="IQ_DA_CF_BR">"c251"</definedName>
    <definedName name="IQ_DA_CF_FIN">"c252"</definedName>
    <definedName name="IQ_DA_CF_INS">"c253"</definedName>
    <definedName name="IQ_DA_CF_RE">"c6206"</definedName>
    <definedName name="IQ_DA_CF_REIT">"c254"</definedName>
    <definedName name="IQ_DA_CF_UTI">"c255"</definedName>
    <definedName name="IQ_DA_EBITDA">"c5528"</definedName>
    <definedName name="IQ_DA_FIN">"c256"</definedName>
    <definedName name="IQ_DA_INS">"c257"</definedName>
    <definedName name="IQ_DA_RE">"c6207"</definedName>
    <definedName name="IQ_DA_REIT">"c258"</definedName>
    <definedName name="IQ_DA_SUPPL">"c259"</definedName>
    <definedName name="IQ_DA_SUPPL_BR">"c260"</definedName>
    <definedName name="IQ_DA_SUPPL_CF">"c261"</definedName>
    <definedName name="IQ_DA_SUPPL_CF_BNK">"c262"</definedName>
    <definedName name="IQ_DA_SUPPL_CF_BR">"c263"</definedName>
    <definedName name="IQ_DA_SUPPL_CF_FIN">"c264"</definedName>
    <definedName name="IQ_DA_SUPPL_CF_INS">"c265"</definedName>
    <definedName name="IQ_DA_SUPPL_CF_RE">"c6208"</definedName>
    <definedName name="IQ_DA_SUPPL_CF_REIT">"c266"</definedName>
    <definedName name="IQ_DA_SUPPL_CF_UTI">"c267"</definedName>
    <definedName name="IQ_DA_SUPPL_FIN">"c268"</definedName>
    <definedName name="IQ_DA_SUPPL_INS">"c269"</definedName>
    <definedName name="IQ_DA_SUPPL_RE">"c6209"</definedName>
    <definedName name="IQ_DA_SUPPL_REIT">"c270"</definedName>
    <definedName name="IQ_DA_SUPPL_UTI">"c271"</definedName>
    <definedName name="IQ_DA_UTI">"c272"</definedName>
    <definedName name="IQ_DAILY">500000</definedName>
    <definedName name="IQ_DATED_DATE">"c2185"</definedName>
    <definedName name="IQ_DAY_COUNT">"c2161"</definedName>
    <definedName name="IQ_DAYS_COVER_SHORT">"c1578"</definedName>
    <definedName name="IQ_DAYS_INVENTORY_OUT">"c273"</definedName>
    <definedName name="IQ_DAYS_PAY_OUTST">"c274"</definedName>
    <definedName name="IQ_DAYS_PAYABLE_OUT">"c274"</definedName>
    <definedName name="IQ_DAYS_SALES_OUT">"c275"</definedName>
    <definedName name="IQ_DAYS_SALES_OUTST">"c275"</definedName>
    <definedName name="IQ_DEBT_ADJ">"c2515"</definedName>
    <definedName name="IQ_DEBT_ADJ_PCT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>"c2938"</definedName>
    <definedName name="IQ_DEBT_EQUIV_OPER_LEASE">"c2935"</definedName>
    <definedName name="IQ_DEF_ACQ_CST">"c301"</definedName>
    <definedName name="IQ_DEF_AMORT">"c276"</definedName>
    <definedName name="IQ_DEF_AMORT_BNK">"c277"</definedName>
    <definedName name="IQ_DEF_AMORT_BR">"c278"</definedName>
    <definedName name="IQ_DEF_AMORT_FIN">"c279"</definedName>
    <definedName name="IQ_DEF_AMORT_INS">"c280"</definedName>
    <definedName name="IQ_DEF_AMORT_REIT">"c281"</definedName>
    <definedName name="IQ_DEF_AMORT_UTI">"c282"</definedName>
    <definedName name="IQ_DEF_BENEFIT_INTEREST_COST">"c283"</definedName>
    <definedName name="IQ_DEF_BENEFIT_INTEREST_COST_DOMESTIC">"c2652"</definedName>
    <definedName name="IQ_DEF_BENEFIT_INTEREST_COST_FOREIGN">"c2660"</definedName>
    <definedName name="IQ_DEF_BENEFIT_OTHER_COST">"c284"</definedName>
    <definedName name="IQ_DEF_BENEFIT_OTHER_COST_DOMESTIC">"c2654"</definedName>
    <definedName name="IQ_DEF_BENEFIT_OTHER_COST_FOREIGN">"c2662"</definedName>
    <definedName name="IQ_DEF_BENEFIT_ROA">"c285"</definedName>
    <definedName name="IQ_DEF_BENEFIT_ROA_DOMESTIC">"c2653"</definedName>
    <definedName name="IQ_DEF_BENEFIT_ROA_FOREIGN">"c2661"</definedName>
    <definedName name="IQ_DEF_BENEFIT_SERVICE_COST">"c286"</definedName>
    <definedName name="IQ_DEF_BENEFIT_SERVICE_COST_DOMESTIC">"c2651"</definedName>
    <definedName name="IQ_DEF_BENEFIT_SERVICE_COST_FOREIGN">"c2659"</definedName>
    <definedName name="IQ_DEF_BENEFIT_TOTAL_COST">"c287"</definedName>
    <definedName name="IQ_DEF_BENEFIT_TOTAL_COST_DOMESTIC">"c2655"</definedName>
    <definedName name="IQ_DEF_BENEFIT_TOTAL_COST_FOREIGN">"c2663"</definedName>
    <definedName name="IQ_DEF_CHARGES_BR">"c288"</definedName>
    <definedName name="IQ_DEF_CHARGES_CF">"c289"</definedName>
    <definedName name="IQ_DEF_CHARGES_FIN">"c290"</definedName>
    <definedName name="IQ_DEF_CHARGES_INS">"c291"</definedName>
    <definedName name="IQ_DEF_CHARGES_LT">"c292"</definedName>
    <definedName name="IQ_DEF_CHARGES_LT_BNK">"c293"</definedName>
    <definedName name="IQ_DEF_CHARGES_LT_BR">"c294"</definedName>
    <definedName name="IQ_DEF_CHARGES_LT_FIN">"c295"</definedName>
    <definedName name="IQ_DEF_CHARGES_LT_INS">"c296"</definedName>
    <definedName name="IQ_DEF_CHARGES_LT_RE">"c6210"</definedName>
    <definedName name="IQ_DEF_CHARGES_LT_REIT">"c297"</definedName>
    <definedName name="IQ_DEF_CHARGES_LT_UTI">"c298"</definedName>
    <definedName name="IQ_DEF_CHARGES_RE">"c6211"</definedName>
    <definedName name="IQ_DEF_CHARGES_REIT">"c299"</definedName>
    <definedName name="IQ_DEF_CONTRIBUTION_TOTAL_COST">"c300"</definedName>
    <definedName name="IQ_DEF_INC_TAX">"c313"</definedName>
    <definedName name="IQ_DEF_POLICY_ACQ_COSTS">"c301"</definedName>
    <definedName name="IQ_DEF_POLICY_ACQ_COSTS_CF">"c302"</definedName>
    <definedName name="IQ_DEF_POLICY_AMORT">"c303"</definedName>
    <definedName name="IQ_DEF_TAX_ASSET_LT_BR">"c304"</definedName>
    <definedName name="IQ_DEF_TAX_ASSET_LT_FIN">"c305"</definedName>
    <definedName name="IQ_DEF_TAX_ASSET_LT_INS">"c306"</definedName>
    <definedName name="IQ_DEF_TAX_ASSET_LT_RE">"c6212"</definedName>
    <definedName name="IQ_DEF_TAX_ASSET_LT_REIT">"c307"</definedName>
    <definedName name="IQ_DEF_TAX_ASSET_LT_UTI">"c308"</definedName>
    <definedName name="IQ_DEF_TAX_ASSETS_CURRENT">"c309"</definedName>
    <definedName name="IQ_DEF_TAX_ASSETS_LT">"c310"</definedName>
    <definedName name="IQ_DEF_TAX_ASSETS_LT_BNK">"c311"</definedName>
    <definedName name="IQ_DEF_TAX_LIAB_CURRENT">"c312"</definedName>
    <definedName name="IQ_DEF_TAX_LIAB_LT">"c313"</definedName>
    <definedName name="IQ_DEF_TAX_LIAB_LT_BNK">"c314"</definedName>
    <definedName name="IQ_DEF_TAX_LIAB_LT_BR">"c315"</definedName>
    <definedName name="IQ_DEF_TAX_LIAB_LT_FIN">"c316"</definedName>
    <definedName name="IQ_DEF_TAX_LIAB_LT_INS">"c317"</definedName>
    <definedName name="IQ_DEF_TAX_LIAB_LT_RE">"c6213"</definedName>
    <definedName name="IQ_DEF_TAX_LIAB_LT_REIT">"c318"</definedName>
    <definedName name="IQ_DEF_TAX_LIAB_LT_UTI">"c319"</definedName>
    <definedName name="IQ_DEFERRED_DOMESTIC_TAXES">"c2077"</definedName>
    <definedName name="IQ_DEFERRED_FOREIGN_TAXES">"c2078"</definedName>
    <definedName name="IQ_DEFERRED_INC_TAX">"c315"</definedName>
    <definedName name="IQ_DEFERRED_TAXES">"c147"</definedName>
    <definedName name="IQ_DEMAND_DEP">"c320"</definedName>
    <definedName name="IQ_DEMAND_DEPOSITS_FDIC">"c6489"</definedName>
    <definedName name="IQ_DEPOSIT_ACCOUNTS_LESS_THAN_100K_FDIC">"c6494"</definedName>
    <definedName name="IQ_DEPOSIT_ACCOUNTS_MORE_THAN_100K_FDIC">"c6492"</definedName>
    <definedName name="IQ_DEPOSITORY_INSTITUTIONS_CHARGE_OFFS_FDIC">"c6596"</definedName>
    <definedName name="IQ_DEPOSITORY_INSTITUTIONS_NET_CHARGE_OFFS_FDIC">"c6634"</definedName>
    <definedName name="IQ_DEPOSITORY_INSTITUTIONS_RECOVERIES_FDIC">"c6615"</definedName>
    <definedName name="IQ_DEPOSITS_FIN">"c321"</definedName>
    <definedName name="IQ_DEPOSITS_HELD_DOMESTIC_FDIC">"c6340"</definedName>
    <definedName name="IQ_DEPOSITS_HELD_FOREIGN_FDIC">"c6341"</definedName>
    <definedName name="IQ_DEPOSITS_INTEREST_SECURITIES">"c5509"</definedName>
    <definedName name="IQ_DEPOSITS_LESS_THAN_100K_AFTER_THREE_YEARS_FDIC">"c6464"</definedName>
    <definedName name="IQ_DEPOSITS_LESS_THAN_100K_THREE_MONTHS_FDIC">"c6461"</definedName>
    <definedName name="IQ_DEPOSITS_LESS_THAN_100K_THREE_YEARS_FDIC">"c6463"</definedName>
    <definedName name="IQ_DEPOSITS_LESS_THAN_100K_TWELVE_MONTHS_FDIC">"c6462"</definedName>
    <definedName name="IQ_DEPOSITS_MORE_THAN_100K_AFTER_THREE_YEARS_FDIC">"c6469"</definedName>
    <definedName name="IQ_DEPOSITS_MORE_THAN_100K_THREE_MONTHS_FDIC">"c6466"</definedName>
    <definedName name="IQ_DEPOSITS_MORE_THAN_100K_THREE_YEARS_FDIC">"c6468"</definedName>
    <definedName name="IQ_DEPOSITS_MORE_THAN_100K_TWELVE_MONTHS_FDIC">"c6467"</definedName>
    <definedName name="IQ_DEPRE_AMORT">"c247"</definedName>
    <definedName name="IQ_DEPRE_AMORT_SUPPL">"c1593"</definedName>
    <definedName name="IQ_DEPRE_DEPLE">"c261"</definedName>
    <definedName name="IQ_DEPRE_SUPP">"c1443"</definedName>
    <definedName name="IQ_DERIVATIVES_FDIC">"c6523"</definedName>
    <definedName name="IQ_DESCRIPTION_LONG">"c322"</definedName>
    <definedName name="IQ_DEVELOP_LAND">"c323"</definedName>
    <definedName name="IQ_DIFF_LASTCLOSE_TARGET_PRICE">"c1854"</definedName>
    <definedName name="IQ_DIFF_LASTCLOSE_TARGET_PRICE_REUT">"c5436"</definedName>
    <definedName name="IQ_DILUT_ADJUST">"c1621"</definedName>
    <definedName name="IQ_DILUT_EPS_EXCL">"c324"</definedName>
    <definedName name="IQ_DILUT_EPS_INCL">"c325"</definedName>
    <definedName name="IQ_DILUT_EPS_NORM">"c1903"</definedName>
    <definedName name="IQ_DILUT_NI">"c2079"</definedName>
    <definedName name="IQ_DILUT_NORMAL_EPS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>"c2740"</definedName>
    <definedName name="IQ_DIRECT_EARNED">"c2730"</definedName>
    <definedName name="IQ_DIRECT_LIFE_EARNED">"c2735"</definedName>
    <definedName name="IQ_DIRECT_LIFE_IN_FORCE">"c2765"</definedName>
    <definedName name="IQ_DIRECT_PC_EARNED">"c2745"</definedName>
    <definedName name="IQ_DIRECT_WRITTEN">"c2724"</definedName>
    <definedName name="IQ_DISCONT_OPER">"c333"</definedName>
    <definedName name="IQ_DISCOUNT_RATE_PENSION_DOMESTIC">"c327"</definedName>
    <definedName name="IQ_DISCOUNT_RATE_PENSION_FOREIGN">"c328"</definedName>
    <definedName name="IQ_DISTR_EXCESS_EARN">"c329"</definedName>
    <definedName name="IQ_DISTRIBUTABLE_CASH">"c3002"</definedName>
    <definedName name="IQ_DISTRIBUTABLE_CASH_ACT_OR_EST">"c4278"</definedName>
    <definedName name="IQ_DISTRIBUTABLE_CASH_EST">"c4277"</definedName>
    <definedName name="IQ_DISTRIBUTABLE_CASH_GUIDANCE">"c4279"</definedName>
    <definedName name="IQ_DISTRIBUTABLE_CASH_HIGH_EST">"c4280"</definedName>
    <definedName name="IQ_DISTRIBUTABLE_CASH_HIGH_GUIDANCE">"c4198"</definedName>
    <definedName name="IQ_DISTRIBUTABLE_CASH_LOW_EST">"c4281"</definedName>
    <definedName name="IQ_DISTRIBUTABLE_CASH_LOW_GUIDANCE">"c4238"</definedName>
    <definedName name="IQ_DISTRIBUTABLE_CASH_MEDIAN_EST">"c4282"</definedName>
    <definedName name="IQ_DISTRIBUTABLE_CASH_NUM_EST">"c4283"</definedName>
    <definedName name="IQ_DISTRIBUTABLE_CASH_PAYOUT">"c3005"</definedName>
    <definedName name="IQ_DISTRIBUTABLE_CASH_SHARE">"c3003"</definedName>
    <definedName name="IQ_DISTRIBUTABLE_CASH_SHARE_ACT_OR_EST">"c4286"</definedName>
    <definedName name="IQ_DISTRIBUTABLE_CASH_SHARE_EST">"c4285"</definedName>
    <definedName name="IQ_DISTRIBUTABLE_CASH_SHARE_GUIDANCE">"c4287"</definedName>
    <definedName name="IQ_DISTRIBUTABLE_CASH_SHARE_HIGH_EST">"c4288"</definedName>
    <definedName name="IQ_DISTRIBUTABLE_CASH_SHARE_HIGH_GUIDANCE">"c4199"</definedName>
    <definedName name="IQ_DISTRIBUTABLE_CASH_SHARE_LOW_EST">"c4289"</definedName>
    <definedName name="IQ_DISTRIBUTABLE_CASH_SHARE_LOW_GUIDANCE">"c4239"</definedName>
    <definedName name="IQ_DISTRIBUTABLE_CASH_SHARE_MEDIAN_EST">"c4290"</definedName>
    <definedName name="IQ_DISTRIBUTABLE_CASH_SHARE_NUM_EST">"c4291"</definedName>
    <definedName name="IQ_DISTRIBUTABLE_CASH_SHARE_STDDEV_EST">"c4292"</definedName>
    <definedName name="IQ_DISTRIBUTABLE_CASH_STDDEV_EST">"c4294"</definedName>
    <definedName name="IQ_DIV_AMOUNT">"c3041"</definedName>
    <definedName name="IQ_DIV_PAYMENT_DATE">"c2205"</definedName>
    <definedName name="IQ_DIV_RECORD_DATE">"c2204"</definedName>
    <definedName name="IQ_DIV_SHARE">"c330"</definedName>
    <definedName name="IQ_DIVEST_CF">"c331"</definedName>
    <definedName name="IQ_DIVID_SHARE">"c330"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>"c332"</definedName>
    <definedName name="IQ_DIVIDENDS_DECLARED_COMMON_FDIC">"c6659"</definedName>
    <definedName name="IQ_DIVIDENDS_DECLARED_PREFERRED_FDIC">"c6658"</definedName>
    <definedName name="IQ_DIVIDENDS_FDIC">"c6660"</definedName>
    <definedName name="IQ_DNB_OTHER_EXP_INC_TAX_US">"c6787"</definedName>
    <definedName name="IQ_DNTM">700000</definedName>
    <definedName name="IQ_DO">"c333"</definedName>
    <definedName name="IQ_DO_ASSETS_CURRENT">"c334"</definedName>
    <definedName name="IQ_DO_ASSETS_LT">"c335"</definedName>
    <definedName name="IQ_DO_CF">"c336"</definedName>
    <definedName name="IQ_DOC_CLAUSE">"c6032"</definedName>
    <definedName name="IQ_DPAC">"c2801"</definedName>
    <definedName name="IQ_DPAC_ACC">"c2799"</definedName>
    <definedName name="IQ_DPAC_AMORT">"c2795"</definedName>
    <definedName name="IQ_DPAC_BEG">"c2791"</definedName>
    <definedName name="IQ_DPAC_COMMISSIONS">"c2792"</definedName>
    <definedName name="IQ_DPAC_END">"c2801"</definedName>
    <definedName name="IQ_DPAC_FX">"c2798"</definedName>
    <definedName name="IQ_DPAC_OTHER_ADJ">"c2800"</definedName>
    <definedName name="IQ_DPAC_OTHERS">"c2793"</definedName>
    <definedName name="IQ_DPAC_PERIOD">"c2794"</definedName>
    <definedName name="IQ_DPAC_REAL_GAIN">"c2797"</definedName>
    <definedName name="IQ_DPAC_UNREAL_GAIN">"c2796"</definedName>
    <definedName name="IQ_DPS_10YR_ANN_CAGR">"c6065"</definedName>
    <definedName name="IQ_DPS_10YR_ANN_GROWTH">"c337"</definedName>
    <definedName name="IQ_DPS_1YR_ANN_GROWTH">"c338"</definedName>
    <definedName name="IQ_DPS_2YR_ANN_CAGR">"c6066"</definedName>
    <definedName name="IQ_DPS_2YR_ANN_GROWTH">"c339"</definedName>
    <definedName name="IQ_DPS_3YR_ANN_CAGR">"c6067"</definedName>
    <definedName name="IQ_DPS_3YR_ANN_GROWTH">"c340"</definedName>
    <definedName name="IQ_DPS_5YR_ANN_CAGR">"c6068"</definedName>
    <definedName name="IQ_DPS_5YR_ANN_GROWTH">"c341"</definedName>
    <definedName name="IQ_DPS_7YR_ANN_CAGR">"c6069"</definedName>
    <definedName name="IQ_DPS_7YR_ANN_GROWTH">"c342"</definedName>
    <definedName name="IQ_DPS_ACT_OR_EST">"c2218"</definedName>
    <definedName name="IQ_DPS_ACT_OR_EST_REUT">"c5464"</definedName>
    <definedName name="IQ_DPS_EST">"c1674"</definedName>
    <definedName name="IQ_DPS_EST_BOTTOM_UP">"c5493"</definedName>
    <definedName name="IQ_DPS_EST_BOTTOM_UP_REUT">"c5501"</definedName>
    <definedName name="IQ_DPS_EST_REUT">"c3851"</definedName>
    <definedName name="IQ_DPS_GUIDANCE">"c4302"</definedName>
    <definedName name="IQ_DPS_HIGH_EST">"c1676"</definedName>
    <definedName name="IQ_DPS_HIGH_EST_REUT">"c3853"</definedName>
    <definedName name="IQ_DPS_HIGH_GUIDANCE">"c4168"</definedName>
    <definedName name="IQ_DPS_LOW_EST">"c1677"</definedName>
    <definedName name="IQ_DPS_LOW_EST_REUT">"c3854"</definedName>
    <definedName name="IQ_DPS_LOW_GUIDANCE">"c4208"</definedName>
    <definedName name="IQ_DPS_MEDIAN_EST">"c1675"</definedName>
    <definedName name="IQ_DPS_MEDIAN_EST_REUT">"c3852"</definedName>
    <definedName name="IQ_DPS_NUM_EST">"c1678"</definedName>
    <definedName name="IQ_DPS_NUM_EST_REUT">"c3855"</definedName>
    <definedName name="IQ_DPS_STDDEV_EST">"c1679"</definedName>
    <definedName name="IQ_DPS_STDDEV_EST_REUT">"c3856"</definedName>
    <definedName name="IQ_DURATION">"c2181"</definedName>
    <definedName name="IQ_EARNING_ASSET_YIELD">"c343"</definedName>
    <definedName name="IQ_EARNING_ASSETS_FDIC">"c6360"</definedName>
    <definedName name="IQ_EARNING_ASSETS_YIELD_FDIC">"c6724"</definedName>
    <definedName name="IQ_EARNING_CO">"c344"</definedName>
    <definedName name="IQ_EARNING_CO_10YR_ANN_CAGR">"c6070"</definedName>
    <definedName name="IQ_EARNING_CO_10YR_ANN_GROWTH">"c345"</definedName>
    <definedName name="IQ_EARNING_CO_1YR_ANN_GROWTH">"c346"</definedName>
    <definedName name="IQ_EARNING_CO_2YR_ANN_CAGR">"c6071"</definedName>
    <definedName name="IQ_EARNING_CO_2YR_ANN_GROWTH">"c347"</definedName>
    <definedName name="IQ_EARNING_CO_3YR_ANN_CAGR">"c6072"</definedName>
    <definedName name="IQ_EARNING_CO_3YR_ANN_GROWTH">"c348"</definedName>
    <definedName name="IQ_EARNING_CO_5YR_ANN_CAGR">"c6073"</definedName>
    <definedName name="IQ_EARNING_CO_5YR_ANN_GROWTH">"c349"</definedName>
    <definedName name="IQ_EARNING_CO_7YR_ANN_CAGR">"c6074"</definedName>
    <definedName name="IQ_EARNING_CO_7YR_ANN_GROWTH">"c350"</definedName>
    <definedName name="IQ_EARNING_CO_MARGIN">"c351"</definedName>
    <definedName name="IQ_EARNINGS_ANNOUNCE_DATE">"c1649"</definedName>
    <definedName name="IQ_EARNINGS_ANNOUNCE_DATE_REUT">"c5314"</definedName>
    <definedName name="IQ_EARNINGS_COVERAGE_NET_CHARGE_OFFS_FDIC">"c6735"</definedName>
    <definedName name="IQ_EBIT">"c352"</definedName>
    <definedName name="IQ_EBIT_10YR_ANN_CAGR">"c6075"</definedName>
    <definedName name="IQ_EBIT_10YR_ANN_GROWTH">"c353"</definedName>
    <definedName name="IQ_EBIT_1YR_ANN_GROWTH">"c354"</definedName>
    <definedName name="IQ_EBIT_2YR_ANN_CAGR">"c6076"</definedName>
    <definedName name="IQ_EBIT_2YR_ANN_GROWTH">"c355"</definedName>
    <definedName name="IQ_EBIT_3YR_ANN_CAGR">"c6077"</definedName>
    <definedName name="IQ_EBIT_3YR_ANN_GROWTH">"c356"</definedName>
    <definedName name="IQ_EBIT_5YR_ANN_CAGR">"c6078"</definedName>
    <definedName name="IQ_EBIT_5YR_ANN_GROWTH">"c357"</definedName>
    <definedName name="IQ_EBIT_7YR_ANN_CAGR">"c6079"</definedName>
    <definedName name="IQ_EBIT_7YR_ANN_GROWTH">"c358"</definedName>
    <definedName name="IQ_EBIT_ACT_OR_EST">"c2219"</definedName>
    <definedName name="IQ_EBIT_ACT_OR_EST_REUT">"c5465"</definedName>
    <definedName name="IQ_EBIT_EQ_INC">"c3498"</definedName>
    <definedName name="IQ_EBIT_EQ_INC_EXCL_SBC">"c3502"</definedName>
    <definedName name="IQ_EBIT_EST">"c1681"</definedName>
    <definedName name="IQ_EBIT_EST_REUT">"c5333"</definedName>
    <definedName name="IQ_EBIT_EXCL_SBC">"c3082"</definedName>
    <definedName name="IQ_EBIT_GUIDANCE">"c4303"</definedName>
    <definedName name="IQ_EBIT_GW_ACT_OR_EST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>"c1683"</definedName>
    <definedName name="IQ_EBIT_HIGH_EST_REUT">"c5335"</definedName>
    <definedName name="IQ_EBIT_HIGH_GUIDANCE">"c4172"</definedName>
    <definedName name="IQ_EBIT_INT">"c360"</definedName>
    <definedName name="IQ_EBIT_LOW_EST">"c1684"</definedName>
    <definedName name="IQ_EBIT_LOW_EST_REUT">"c5336"</definedName>
    <definedName name="IQ_EBIT_LOW_GUIDANCE">"c4212"</definedName>
    <definedName name="IQ_EBIT_MARGIN">"c359"</definedName>
    <definedName name="IQ_EBIT_MEDIAN_EST">"c1682"</definedName>
    <definedName name="IQ_EBIT_MEDIAN_EST_REUT">"c5334"</definedName>
    <definedName name="IQ_EBIT_NUM_EST">"c1685"</definedName>
    <definedName name="IQ_EBIT_NUM_EST_REUT">"c5337"</definedName>
    <definedName name="IQ_EBIT_OVER_IE">"c360"</definedName>
    <definedName name="IQ_EBIT_SBC_ACT_OR_EST">"c4316"</definedName>
    <definedName name="IQ_EBIT_SBC_EST">"c4315"</definedName>
    <definedName name="IQ_EBIT_SBC_GUIDANCE">"c4317"</definedName>
    <definedName name="IQ_EBIT_SBC_GW_ACT_OR_EST">"c4320"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>"c1686"</definedName>
    <definedName name="IQ_EBIT_STDDEV_EST_REUT">"c5338"</definedName>
    <definedName name="IQ_EBITA">"c1910"</definedName>
    <definedName name="IQ_EBITA_10YR_ANN_CAGR">"c6184"</definedName>
    <definedName name="IQ_EBITA_10YR_ANN_GROWTH">"c1954"</definedName>
    <definedName name="IQ_EBITA_1YR_ANN_GROWTH">"c1949"</definedName>
    <definedName name="IQ_EBITA_2YR_ANN_CAGR">"c6180"</definedName>
    <definedName name="IQ_EBITA_2YR_ANN_GROWTH">"c1950"</definedName>
    <definedName name="IQ_EBITA_3YR_ANN_CAGR">"c6181"</definedName>
    <definedName name="IQ_EBITA_3YR_ANN_GROWTH">"c1951"</definedName>
    <definedName name="IQ_EBITA_5YR_ANN_CAGR">"c6182"</definedName>
    <definedName name="IQ_EBITA_5YR_ANN_GROWTH">"c1952"</definedName>
    <definedName name="IQ_EBITA_7YR_ANN_CAGR">"c6183"</definedName>
    <definedName name="IQ_EBITA_7YR_ANN_GROWTH">"c1953"</definedName>
    <definedName name="IQ_EBITA_EQ_INC">"c3497"</definedName>
    <definedName name="IQ_EBITA_EQ_INC_EXCL_SBC">"c3501"</definedName>
    <definedName name="IQ_EBITA_EXCL_SBC">"c3080"</definedName>
    <definedName name="IQ_EBITA_MARGIN">"c1963"</definedName>
    <definedName name="IQ_EBITDA">"c361"</definedName>
    <definedName name="IQ_EBITDA_10YR_ANN_CAGR">"c6080"</definedName>
    <definedName name="IQ_EBITDA_10YR_ANN_GROWTH">"c362"</definedName>
    <definedName name="IQ_EBITDA_1YR_ANN_GROWTH">"c363"</definedName>
    <definedName name="IQ_EBITDA_2YR_ANN_CAGR">"c6081"</definedName>
    <definedName name="IQ_EBITDA_2YR_ANN_GROWTH">"c364"</definedName>
    <definedName name="IQ_EBITDA_3YR_ANN_CAGR">"c6082"</definedName>
    <definedName name="IQ_EBITDA_3YR_ANN_GROWTH">"c365"</definedName>
    <definedName name="IQ_EBITDA_5YR_ANN_CAGR">"c6083"</definedName>
    <definedName name="IQ_EBITDA_5YR_ANN_GROWTH">"c366"</definedName>
    <definedName name="IQ_EBITDA_7YR_ANN_CAGR">"c6084"</definedName>
    <definedName name="IQ_EBITDA_7YR_ANN_GROWTH">"c367"</definedName>
    <definedName name="IQ_EBITDA_ACT_OR_EST">"c2215"</definedName>
    <definedName name="IQ_EBITDA_ACT_OR_EST_REUT">"c5462"</definedName>
    <definedName name="IQ_EBITDA_CAPEX_INT">"c368"</definedName>
    <definedName name="IQ_EBITDA_CAPEX_OVER_TOTAL_IE">"c368"</definedName>
    <definedName name="IQ_EBITDA_EQ_INC">"c3496"</definedName>
    <definedName name="IQ_EBITDA_EQ_INC_EXCL_SBC">"c3500"</definedName>
    <definedName name="IQ_EBITDA_EST">"c369"</definedName>
    <definedName name="IQ_EBITDA_EST_REUT">"c3640"</definedName>
    <definedName name="IQ_EBITDA_EXCL_SBC">"c3081"</definedName>
    <definedName name="IQ_EBITDA_GUIDANCE">"c4334"</definedName>
    <definedName name="IQ_EBITDA_HIGH_EST">"c370"</definedName>
    <definedName name="IQ_EBITDA_HIGH_EST_REUT">"c3642"</definedName>
    <definedName name="IQ_EBITDA_HIGH_GUIDANCE">"c4170"</definedName>
    <definedName name="IQ_EBITDA_INT">"c373"</definedName>
    <definedName name="IQ_EBITDA_LOW_EST">"c371"</definedName>
    <definedName name="IQ_EBITDA_LOW_EST_REUT">"c3643"</definedName>
    <definedName name="IQ_EBITDA_LOW_GUIDANCE">"c4210"</definedName>
    <definedName name="IQ_EBITDA_MARGIN">"c372"</definedName>
    <definedName name="IQ_EBITDA_MEDIAN_EST">"c1663"</definedName>
    <definedName name="IQ_EBITDA_MEDIAN_EST_REUT">"c3641"</definedName>
    <definedName name="IQ_EBITDA_NUM_EST">"c374"</definedName>
    <definedName name="IQ_EBITDA_NUM_EST_REUT">"c3644"</definedName>
    <definedName name="IQ_EBITDA_OVER_TOTAL_IE">"c373"</definedName>
    <definedName name="IQ_EBITDA_SBC_ACT_OR_EST">"c4337"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>"c375"</definedName>
    <definedName name="IQ_EBITDA_STDDEV_EST_REUT">"c3645"</definedName>
    <definedName name="IQ_EBITDAR">"c2989"</definedName>
    <definedName name="IQ_EBITDAR_EQ_INC">"c3499"</definedName>
    <definedName name="IQ_EBITDAR_EQ_INC_EXCL_SBC">"c3503"</definedName>
    <definedName name="IQ_EBITDAR_EXCL_SBC">"c3083"</definedName>
    <definedName name="IQ_EBT">"c376"</definedName>
    <definedName name="IQ_EBT_BNK">"c377"</definedName>
    <definedName name="IQ_EBT_BR">"c378"</definedName>
    <definedName name="IQ_EBT_EXCL">"c379"</definedName>
    <definedName name="IQ_EBT_EXCL_BNK">"c380"</definedName>
    <definedName name="IQ_EBT_EXCL_BR">"c381"</definedName>
    <definedName name="IQ_EBT_EXCL_FIN">"c382"</definedName>
    <definedName name="IQ_EBT_EXCL_INS">"c383"</definedName>
    <definedName name="IQ_EBT_EXCL_MARGIN">"c1462"</definedName>
    <definedName name="IQ_EBT_EXCL_RE">"c6214"</definedName>
    <definedName name="IQ_EBT_EXCL_REIT">"c384"</definedName>
    <definedName name="IQ_EBT_EXCL_UTI">"c385"</definedName>
    <definedName name="IQ_EBT_FIN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>"c387"</definedName>
    <definedName name="IQ_EBT_INS">"c388"</definedName>
    <definedName name="IQ_EBT_LOW_GUIDANCE">"c4213"</definedName>
    <definedName name="IQ_EBT_RE">"c6215"</definedName>
    <definedName name="IQ_EBT_REIT">"c389"</definedName>
    <definedName name="IQ_EBT_SBC_ACT_OR_EST">"c4350"</definedName>
    <definedName name="IQ_EBT_SBC_EST">"c4349"</definedName>
    <definedName name="IQ_EBT_SBC_GUIDANCE">"c4351"</definedName>
    <definedName name="IQ_EBT_SBC_GW_ACT_OR_EST">"c4354"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UTI">"c390"</definedName>
    <definedName name="IQ_ECO_METRIC_6825_UNUSED_UNUSED_UNUSED">"c6825"</definedName>
    <definedName name="IQ_ECO_METRIC_6839_UNUSED_UNUSED_UNUSED">"c6839"</definedName>
    <definedName name="IQ_ECO_METRIC_6896_UNUSED_UNUSED_UNUSED">"c6896"</definedName>
    <definedName name="IQ_ECO_METRIC_6897_UNUSED_UNUSED_UNUSED">"c6897"</definedName>
    <definedName name="IQ_ECO_METRIC_6988_UNUSED_UNUSED_UNUSED">"c6988"</definedName>
    <definedName name="IQ_ECO_METRIC_7045_UNUSED_UNUSED_UNUSED">"c7045"</definedName>
    <definedName name="IQ_ECO_METRIC_7059_UNUSED_UNUSED_UNUSED">"c7059"</definedName>
    <definedName name="IQ_ECO_METRIC_7116_UNUSED_UNUSED_UNUSED">"c7116"</definedName>
    <definedName name="IQ_ECO_METRIC_7117_UNUSED_UNUSED_UNUSED">"c7117"</definedName>
    <definedName name="IQ_ECO_METRIC_7208_UNUSED_UNUSED_UNUSED">"c7208"</definedName>
    <definedName name="IQ_ECO_METRIC_7265_UNUSED_UNUSED_UNUSED">"c7265"</definedName>
    <definedName name="IQ_ECO_METRIC_7279_UNUSED_UNUSED_UNUSED">"c7279"</definedName>
    <definedName name="IQ_ECO_METRIC_7336_UNUSED_UNUSED_UNUSED">"c7336"</definedName>
    <definedName name="IQ_ECO_METRIC_7337_UNUSED_UNUSED_UNUSED">"c7337"</definedName>
    <definedName name="IQ_ECO_METRIC_7428_UNUSED_UNUSED_UNUSED">"c7428"</definedName>
    <definedName name="IQ_ECO_METRIC_7556_UNUSED_UNUSED_UNUSED">"c7556"</definedName>
    <definedName name="IQ_ECO_METRIC_7557_UNUSED_UNUSED_UNUSED">"c7557"</definedName>
    <definedName name="IQ_ECO_METRIC_7648_UNUSED_UNUSED_UNUSED">"c7648"</definedName>
    <definedName name="IQ_ECO_METRIC_7705_UNUSED_UNUSED_UNUSED">"c7705"</definedName>
    <definedName name="IQ_ECO_METRIC_7719_UNUSED_UNUSED_UNUSED">"c7719"</definedName>
    <definedName name="IQ_ECO_METRIC_7776_UNUSED_UNUSED_UNUSED">"c7776"</definedName>
    <definedName name="IQ_ECO_METRIC_7777_UNUSED_UNUSED_UNUSED">"c7777"</definedName>
    <definedName name="IQ_ECO_METRIC_7868_UNUSED_UNUSED_UNUSED">"c7868"</definedName>
    <definedName name="IQ_ECO_METRIC_7925_UNUSED_UNUSED_UNUSED">"c7925"</definedName>
    <definedName name="IQ_ECO_METRIC_7939_UNUSED_UNUSED_UNUSED">"c7939"</definedName>
    <definedName name="IQ_ECO_METRIC_7996_UNUSED_UNUSED_UNUSED">"c7996"</definedName>
    <definedName name="IQ_ECO_METRIC_7997_UNUSED_UNUSED_UNUSED">"c7997"</definedName>
    <definedName name="IQ_ECO_METRIC_8088_UNUSED_UNUSED_UNUSED">"c8088"</definedName>
    <definedName name="IQ_ECO_METRIC_8145_UNUSED_UNUSED_UNUSED">"c8145"</definedName>
    <definedName name="IQ_ECO_METRIC_8159_UNUSED_UNUSED_UNUSED">"c8159"</definedName>
    <definedName name="IQ_ECO_METRIC_8216_UNUSED_UNUSED_UNUSED">"c8216"</definedName>
    <definedName name="IQ_ECO_METRIC_8217_UNUSED_UNUSED_UNUSED">"c8217"</definedName>
    <definedName name="IQ_ECO_METRIC_8308_UNUSED_UNUSED_UNUSED">"c8308"</definedName>
    <definedName name="IQ_ECO_METRIC_8436_UNUSED_UNUSED_UNUSED">"c8436"</definedName>
    <definedName name="IQ_ECO_METRIC_8437_UNUSED_UNUSED_UNUSED">"c8437"</definedName>
    <definedName name="IQ_ECO_METRIC_8528_UNUSED_UNUSED_UNUSED">"c8528"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ABS">"c5598"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>"c1595"</definedName>
    <definedName name="IQ_EFFECT_TAX_RATE">"c1899"</definedName>
    <definedName name="IQ_EFFICIENCY_RATIO">"c391"</definedName>
    <definedName name="IQ_EFFICIENCY_RATIO_FDIC">"c6736"</definedName>
    <definedName name="IQ_EMPLOYEES">"c392"</definedName>
    <definedName name="IQ_ENTERPRISE_VALUE">"c84"</definedName>
    <definedName name="IQ_EPS_10YR_ANN_CAGR">"c6085"</definedName>
    <definedName name="IQ_EPS_10YR_ANN_GROWTH">"c393"</definedName>
    <definedName name="IQ_EPS_1YR_ANN_GROWTH">"c394"</definedName>
    <definedName name="IQ_EPS_2YR_ANN_CAGR">"c6086"</definedName>
    <definedName name="IQ_EPS_2YR_ANN_GROWTH">"c395"</definedName>
    <definedName name="IQ_EPS_3YR_ANN_CAGR">"c6087"</definedName>
    <definedName name="IQ_EPS_3YR_ANN_GROWTH">"c396"</definedName>
    <definedName name="IQ_EPS_5YR_ANN_CAGR">"c6088"</definedName>
    <definedName name="IQ_EPS_5YR_ANN_GROWTH">"c397"</definedName>
    <definedName name="IQ_EPS_7YR_ANN_CAGR">"c6089"</definedName>
    <definedName name="IQ_EPS_7YR_ANN_GROWTH">"c398"</definedName>
    <definedName name="IQ_EPS_ACT_OR_EST">"c2213"</definedName>
    <definedName name="IQ_EPS_ACT_OR_EST_REUT">"c5460"</definedName>
    <definedName name="IQ_EPS_EST">"c399"</definedName>
    <definedName name="IQ_EPS_EST_BOTTOM_UP">"c5489"</definedName>
    <definedName name="IQ_EPS_EST_BOTTOM_UP_REUT">"c5497"</definedName>
    <definedName name="IQ_EPS_EST_REUT">"c5453"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>"c2223"</definedName>
    <definedName name="IQ_EPS_GW_ACT_OR_EST_REUT">"c5469"</definedName>
    <definedName name="IQ_EPS_GW_EST">"c1737"</definedName>
    <definedName name="IQ_EPS_GW_EST_BOTTOM_UP">"c5491"</definedName>
    <definedName name="IQ_EPS_GW_EST_BOTTOM_UP_REUT">"c5499"</definedName>
    <definedName name="IQ_EPS_GW_EST_REUT">"c5389"</definedName>
    <definedName name="IQ_EPS_GW_GUIDANCE">"c4372"</definedName>
    <definedName name="IQ_EPS_GW_HIGH_EST">"c1739"</definedName>
    <definedName name="IQ_EPS_GW_HIGH_EST_REUT">"c5391"</definedName>
    <definedName name="IQ_EPS_GW_HIGH_GUIDANCE">"c4373"</definedName>
    <definedName name="IQ_EPS_GW_LOW_EST">"c1740"</definedName>
    <definedName name="IQ_EPS_GW_LOW_EST_REUT">"c5392"</definedName>
    <definedName name="IQ_EPS_GW_LOW_GUIDANCE">"c4206"</definedName>
    <definedName name="IQ_EPS_GW_MEDIAN_EST">"c1738"</definedName>
    <definedName name="IQ_EPS_GW_MEDIAN_EST_REUT">"c5390"</definedName>
    <definedName name="IQ_EPS_GW_NUM_EST">"c1741"</definedName>
    <definedName name="IQ_EPS_GW_NUM_EST_REUT">"c5393"</definedName>
    <definedName name="IQ_EPS_GW_STDDEV_EST">"c1742"</definedName>
    <definedName name="IQ_EPS_GW_STDDEV_EST_REUT">"c5394"</definedName>
    <definedName name="IQ_EPS_HIGH_EST">"c400"</definedName>
    <definedName name="IQ_EPS_HIGH_EST_REUT">"c5454"</definedName>
    <definedName name="IQ_EPS_LOW_EST">"c401"</definedName>
    <definedName name="IQ_EPS_LOW_EST_REUT">"c5455"</definedName>
    <definedName name="IQ_EPS_MEDIAN_EST">"c1661"</definedName>
    <definedName name="IQ_EPS_MEDIAN_EST_REUT">"c5456"</definedName>
    <definedName name="IQ_EPS_NORM">"c1902"</definedName>
    <definedName name="IQ_EPS_NORM_EST">"c2226"</definedName>
    <definedName name="IQ_EPS_NORM_EST_BOTTOM_UP">"c5490"</definedName>
    <definedName name="IQ_EPS_NORM_EST_BOTTOM_UP_REUT">"c5498"</definedName>
    <definedName name="IQ_EPS_NORM_EST_REUT">"c5326"</definedName>
    <definedName name="IQ_EPS_NORM_HIGH_EST">"c2228"</definedName>
    <definedName name="IQ_EPS_NORM_HIGH_EST_REUT">"c5328"</definedName>
    <definedName name="IQ_EPS_NORM_LOW_EST">"c2229"</definedName>
    <definedName name="IQ_EPS_NORM_LOW_EST_REUT">"c5329"</definedName>
    <definedName name="IQ_EPS_NORM_MEDIAN_EST">"c2227"</definedName>
    <definedName name="IQ_EPS_NORM_MEDIAN_EST_REUT">"c5327"</definedName>
    <definedName name="IQ_EPS_NORM_NUM_EST">"c2230"</definedName>
    <definedName name="IQ_EPS_NORM_NUM_EST_REUT">"c5330"</definedName>
    <definedName name="IQ_EPS_NORM_STDDEV_EST">"c2231"</definedName>
    <definedName name="IQ_EPS_NORM_STDDEV_EST_REUT">"c5331"</definedName>
    <definedName name="IQ_EPS_NUM_EST">"c402"</definedName>
    <definedName name="IQ_EPS_NUM_EST_REUT">"c5451"</definedName>
    <definedName name="IQ_EPS_REPORT_ACT_OR_EST">"c2224"</definedName>
    <definedName name="IQ_EPS_REPORT_ACT_OR_EST_REUT">"c5470"</definedName>
    <definedName name="IQ_EPS_REPORTED_EST">"c1744"</definedName>
    <definedName name="IQ_EPS_REPORTED_EST_BOTTOM_UP">"c5492"</definedName>
    <definedName name="IQ_EPS_REPORTED_EST_BOTTOM_UP_REUT">"c5500"</definedName>
    <definedName name="IQ_EPS_REPORTED_EST_REUT">"c5396"</definedName>
    <definedName name="IQ_EPS_REPORTED_HIGH_EST">"c1746"</definedName>
    <definedName name="IQ_EPS_REPORTED_HIGH_EST_REUT">"c5398"</definedName>
    <definedName name="IQ_EPS_REPORTED_LOW_EST">"c1747"</definedName>
    <definedName name="IQ_EPS_REPORTED_LOW_EST_REUT">"c5399"</definedName>
    <definedName name="IQ_EPS_REPORTED_MEDIAN_EST">"c1745"</definedName>
    <definedName name="IQ_EPS_REPORTED_MEDIAN_EST_REUT">"c5397"</definedName>
    <definedName name="IQ_EPS_REPORTED_NUM_EST">"c1748"</definedName>
    <definedName name="IQ_EPS_REPORTED_NUM_EST_REUT">"c5400"</definedName>
    <definedName name="IQ_EPS_REPORTED_STDDEV_EST">"c1749"</definedName>
    <definedName name="IQ_EPS_REPORTED_STDDEV_EST_REUT">"c5401"</definedName>
    <definedName name="IQ_EPS_SBC_ACT_OR_EST">"c4376"</definedName>
    <definedName name="IQ_EPS_SBC_EST">"c4375"</definedName>
    <definedName name="IQ_EPS_SBC_GUIDANCE">"c4377"</definedName>
    <definedName name="IQ_EPS_SBC_GW_ACT_OR_EST">"c4380"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>"c403"</definedName>
    <definedName name="IQ_EPS_STDDEV_EST_REUT">"c5452"</definedName>
    <definedName name="IQ_EQUITY_AFFIL">"c552"</definedName>
    <definedName name="IQ_EQUITY_CAPITAL_ASSETS_FDIC">"c6744"</definedName>
    <definedName name="IQ_EQUITY_FDIC">"c6353"</definedName>
    <definedName name="IQ_EQUITY_METHOD">"c404"</definedName>
    <definedName name="IQ_EQUITY_SECURITIES_FDIC">"c6304"</definedName>
    <definedName name="IQ_EQUITY_SECURITY_EXPOSURES_FDIC">"c6664"</definedName>
    <definedName name="IQ_EQV_OVER_BV">"c1596"</definedName>
    <definedName name="IQ_EQV_OVER_LTM_PRETAX_INC">"c739"</definedName>
    <definedName name="IQ_ESOP_DEBT">"c1597"</definedName>
    <definedName name="IQ_EST_ACT_BV">"c5630"</definedName>
    <definedName name="IQ_EST_ACT_BV_REUT">"c5409"</definedName>
    <definedName name="IQ_EST_ACT_BV_SHARE">"c3549"</definedName>
    <definedName name="IQ_EST_ACT_BV_SHARE_REUT">"c5445"</definedName>
    <definedName name="IQ_EST_ACT_CAPEX">"c3546"</definedName>
    <definedName name="IQ_EST_ACT_CAPEX_REUT">"c3975"</definedName>
    <definedName name="IQ_EST_ACT_CASH_EPS">"c5637"</definedName>
    <definedName name="IQ_EST_ACT_CASH_FLOW">"c4394"</definedName>
    <definedName name="IQ_EST_ACT_CASH_OPER">"c4395"</definedName>
    <definedName name="IQ_EST_ACT_CFPS">"c1673"</definedName>
    <definedName name="IQ_EST_ACT_CFPS_REUT">"c3850"</definedName>
    <definedName name="IQ_EST_ACT_DISTRIBUTABLE_CASH">"c4396"</definedName>
    <definedName name="IQ_EST_ACT_DISTRIBUTABLE_CASH_SHARE">"c4397"</definedName>
    <definedName name="IQ_EST_ACT_DPS">"c1680"</definedName>
    <definedName name="IQ_EST_ACT_DPS_REUT">"c3857"</definedName>
    <definedName name="IQ_EST_ACT_EBIT">"c1687"</definedName>
    <definedName name="IQ_EST_ACT_EBIT_GW">"c4398"</definedName>
    <definedName name="IQ_EST_ACT_EBIT_REUT">"c5339"</definedName>
    <definedName name="IQ_EST_ACT_EBIT_SBC">"c4399"</definedName>
    <definedName name="IQ_EST_ACT_EBIT_SBC_GW">"c4400"</definedName>
    <definedName name="IQ_EST_ACT_EBITDA">"c1664"</definedName>
    <definedName name="IQ_EST_ACT_EBITDA_REUT">"c3836"</definedName>
    <definedName name="IQ_EST_ACT_EBITDA_SBC">"c4401"</definedName>
    <definedName name="IQ_EST_ACT_EBT_SBC">"c4402"</definedName>
    <definedName name="IQ_EST_ACT_EBT_SBC_GW">"c4403"</definedName>
    <definedName name="IQ_EST_ACT_EPS">"c1648"</definedName>
    <definedName name="IQ_EST_ACT_EPS_GW">"c1743"</definedName>
    <definedName name="IQ_EST_ACT_EPS_GW_REUT">"c5395"</definedName>
    <definedName name="IQ_EST_ACT_EPS_NORM">"c2232"</definedName>
    <definedName name="IQ_EST_ACT_EPS_NORM_REUT">"c5332"</definedName>
    <definedName name="IQ_EST_ACT_EPS_REPORTED">"c1750"</definedName>
    <definedName name="IQ_EST_ACT_EPS_REPORTED_REUT">"c5402"</definedName>
    <definedName name="IQ_EST_ACT_EPS_REUT">"c5457"</definedName>
    <definedName name="IQ_EST_ACT_EPS_SBC">"c4404"</definedName>
    <definedName name="IQ_EST_ACT_EPS_SBC_GW">"c4405"</definedName>
    <definedName name="IQ_EST_ACT_FFO">"c1666"</definedName>
    <definedName name="IQ_EST_ACT_FFO_ADJ">"c4406"</definedName>
    <definedName name="IQ_EST_ACT_FFO_REUT">"c3843"</definedName>
    <definedName name="IQ_EST_ACT_FFO_SHARE">"c4407"</definedName>
    <definedName name="IQ_EST_ACT_GROSS_MARGIN">"c5553"</definedName>
    <definedName name="IQ_EST_ACT_MAINT_CAPEX">"c4408"</definedName>
    <definedName name="IQ_EST_ACT_NAV">"c1757"</definedName>
    <definedName name="IQ_EST_ACT_NAV_SHARE">"c5608"</definedName>
    <definedName name="IQ_EST_ACT_NAV_SHARE_REUT">"c5616"</definedName>
    <definedName name="IQ_EST_ACT_NET_DEBT">"c3545"</definedName>
    <definedName name="IQ_EST_ACT_NET_DEBT_REUT">"c5446"</definedName>
    <definedName name="IQ_EST_ACT_NI">"c1722"</definedName>
    <definedName name="IQ_EST_ACT_NI_GW">"c1729"</definedName>
    <definedName name="IQ_EST_ACT_NI_GW_REUT">"c5381"</definedName>
    <definedName name="IQ_EST_ACT_NI_REPORTED">"c1736"</definedName>
    <definedName name="IQ_EST_ACT_NI_REPORTED_REUT">"c5388"</definedName>
    <definedName name="IQ_EST_ACT_NI_REUT">"c5374"</definedName>
    <definedName name="IQ_EST_ACT_NI_SBC">"c4409"</definedName>
    <definedName name="IQ_EST_ACT_NI_SBC_GW">"c4410"</definedName>
    <definedName name="IQ_EST_ACT_OPER_INC">"c1694"</definedName>
    <definedName name="IQ_EST_ACT_OPER_INC_REUT">"c5346"</definedName>
    <definedName name="IQ_EST_ACT_PRETAX_GW_INC">"c1708"</definedName>
    <definedName name="IQ_EST_ACT_PRETAX_GW_INC_REUT">"c5360"</definedName>
    <definedName name="IQ_EST_ACT_PRETAX_INC">"c1701"</definedName>
    <definedName name="IQ_EST_ACT_PRETAX_INC_REUT">"c5353"</definedName>
    <definedName name="IQ_EST_ACT_PRETAX_REPORT_INC">"c1715"</definedName>
    <definedName name="IQ_EST_ACT_PRETAX_REPORT_INC_REUT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>"c3996"</definedName>
    <definedName name="IQ_EST_ACT_RETURN_EQUITY">"c3548"</definedName>
    <definedName name="IQ_EST_ACT_RETURN_EQUITY_REUT">"c3989"</definedName>
    <definedName name="IQ_EST_ACT_REV">"c2113"</definedName>
    <definedName name="IQ_EST_ACT_REV_REUT">"c3835"</definedName>
    <definedName name="IQ_EST_BV_DIFF_REUT">"c5433"</definedName>
    <definedName name="IQ_EST_BV_SHARE_DIFF">"c4147"</definedName>
    <definedName name="IQ_EST_BV_SHARE_SURPRISE_PERCENT">"c4148"</definedName>
    <definedName name="IQ_EST_BV_SURPRISE_PERCENT_REUT">"c5434"</definedName>
    <definedName name="IQ_EST_CAPEX_DIFF">"c4149"</definedName>
    <definedName name="IQ_EST_CAPEX_GROWTH_1YR">"c3588"</definedName>
    <definedName name="IQ_EST_CAPEX_GROWTH_1YR_REUT">"c5447"</definedName>
    <definedName name="IQ_EST_CAPEX_GROWTH_2YR">"c3589"</definedName>
    <definedName name="IQ_EST_CAPEX_GROWTH_2YR_REUT">"c5448"</definedName>
    <definedName name="IQ_EST_CAPEX_GROWTH_Q_1YR">"c3590"</definedName>
    <definedName name="IQ_EST_CAPEX_GROWTH_Q_1YR_REUT">"c5449"</definedName>
    <definedName name="IQ_EST_CAPEX_SEQ_GROWTH_Q">"c3591"</definedName>
    <definedName name="IQ_EST_CAPEX_SEQ_GROWTH_Q_REUT">"c5450"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>"c1871"</definedName>
    <definedName name="IQ_EST_CFPS_DIFF_REUT">"c3892"</definedName>
    <definedName name="IQ_EST_CFPS_GROWTH_1YR">"c1774"</definedName>
    <definedName name="IQ_EST_CFPS_GROWTH_1YR_REUT">"c3878"</definedName>
    <definedName name="IQ_EST_CFPS_GROWTH_2YR">"c1775"</definedName>
    <definedName name="IQ_EST_CFPS_GROWTH_2YR_REUT">"c3879"</definedName>
    <definedName name="IQ_EST_CFPS_GROWTH_Q_1YR">"c1776"</definedName>
    <definedName name="IQ_EST_CFPS_GROWTH_Q_1YR_REUT">"c3880"</definedName>
    <definedName name="IQ_EST_CFPS_SEQ_GROWTH_Q">"c1777"</definedName>
    <definedName name="IQ_EST_CFPS_SEQ_GROWTH_Q_REUT">"c3881"</definedName>
    <definedName name="IQ_EST_CFPS_SURPRISE_PERCENT">"c1872"</definedName>
    <definedName name="IQ_EST_CFPS_SURPRISE_PERCENT_REUT">"c3893"</definedName>
    <definedName name="IQ_EST_CURRENCY">"c2140"</definedName>
    <definedName name="IQ_EST_CURRENCY_REUT">"c5437"</definedName>
    <definedName name="IQ_EST_DATE">"c1634"</definedName>
    <definedName name="IQ_EST_DATE_REUT">"c5438"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>"c1873"</definedName>
    <definedName name="IQ_EST_DPS_DIFF_REUT">"c3894"</definedName>
    <definedName name="IQ_EST_DPS_GROWTH_1YR">"c1778"</definedName>
    <definedName name="IQ_EST_DPS_GROWTH_1YR_REUT">"c3882"</definedName>
    <definedName name="IQ_EST_DPS_GROWTH_2YR">"c1779"</definedName>
    <definedName name="IQ_EST_DPS_GROWTH_2YR_REUT">"c3883"</definedName>
    <definedName name="IQ_EST_DPS_GROWTH_Q_1YR">"c1780"</definedName>
    <definedName name="IQ_EST_DPS_GROWTH_Q_1YR_REUT">"c3884"</definedName>
    <definedName name="IQ_EST_DPS_SEQ_GROWTH_Q">"c1781"</definedName>
    <definedName name="IQ_EST_DPS_SEQ_GROWTH_Q_REUT">"c3885"</definedName>
    <definedName name="IQ_EST_DPS_SURPRISE_PERCENT">"c1874"</definedName>
    <definedName name="IQ_EST_DPS_SURPRISE_PERCENT_REUT">"c3895"</definedName>
    <definedName name="IQ_EST_EBIT_DIFF">"c1875"</definedName>
    <definedName name="IQ_EST_EBIT_DIFF_REUT">"c5413"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>"c1876"</definedName>
    <definedName name="IQ_EST_EBIT_SURPRISE_PERCENT_REUT">"c5414"</definedName>
    <definedName name="IQ_EST_EBITDA_DIFF">"c1867"</definedName>
    <definedName name="IQ_EST_EBITDA_DIFF_REUT">"c3888"</definedName>
    <definedName name="IQ_EST_EBITDA_GROWTH_1YR">"c1766"</definedName>
    <definedName name="IQ_EST_EBITDA_GROWTH_1YR_REUT">"c3864"</definedName>
    <definedName name="IQ_EST_EBITDA_GROWTH_2YR">"c1767"</definedName>
    <definedName name="IQ_EST_EBITDA_GROWTH_2YR_REUT">"c3865"</definedName>
    <definedName name="IQ_EST_EBITDA_GROWTH_Q_1YR">"c1768"</definedName>
    <definedName name="IQ_EST_EBITDA_GROWTH_Q_1YR_REUT">"c3866"</definedName>
    <definedName name="IQ_EST_EBITDA_SBC_DIFF">"c4335"</definedName>
    <definedName name="IQ_EST_EBITDA_SBC_SURPRISE_PERCENT">"c4344"</definedName>
    <definedName name="IQ_EST_EBITDA_SEQ_GROWTH_Q">"c1769"</definedName>
    <definedName name="IQ_EST_EBITDA_SEQ_GROWTH_Q_REUT">"c3867"</definedName>
    <definedName name="IQ_EST_EBITDA_SURPRISE_PERCENT">"c1868"</definedName>
    <definedName name="IQ_EST_EBITDA_SURPRISE_PERCENT_REUT">"c3889"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>"c1864"</definedName>
    <definedName name="IQ_EST_EPS_DIFF_REUT">"c5458"</definedName>
    <definedName name="IQ_EST_EPS_GROWTH_1YR">"c1636"</definedName>
    <definedName name="IQ_EST_EPS_GROWTH_1YR_REUT">"c3646"</definedName>
    <definedName name="IQ_EST_EPS_GROWTH_2YR">"c1637"</definedName>
    <definedName name="IQ_EST_EPS_GROWTH_2YR_REUT">"c3858"</definedName>
    <definedName name="IQ_EST_EPS_GROWTH_5YR">"c1655"</definedName>
    <definedName name="IQ_EST_EPS_GROWTH_5YR_BOTTOM_UP">"c5487"</definedName>
    <definedName name="IQ_EST_EPS_GROWTH_5YR_BOTTOM_UP_REUT">"c5495"</definedName>
    <definedName name="IQ_EST_EPS_GROWTH_5YR_HIGH">"c1657"</definedName>
    <definedName name="IQ_EST_EPS_GROWTH_5YR_HIGH_REUT">"c5322"</definedName>
    <definedName name="IQ_EST_EPS_GROWTH_5YR_LOW">"c1658"</definedName>
    <definedName name="IQ_EST_EPS_GROWTH_5YR_LOW_REUT">"c5323"</definedName>
    <definedName name="IQ_EST_EPS_GROWTH_5YR_MEDIAN">"c1656"</definedName>
    <definedName name="IQ_EST_EPS_GROWTH_5YR_MEDIAN_REUT">"c5321"</definedName>
    <definedName name="IQ_EST_EPS_GROWTH_5YR_NUM">"c1659"</definedName>
    <definedName name="IQ_EST_EPS_GROWTH_5YR_NUM_REUT">"c5324"</definedName>
    <definedName name="IQ_EST_EPS_GROWTH_5YR_REUT">"c3633"</definedName>
    <definedName name="IQ_EST_EPS_GROWTH_5YR_STDDEV">"c1660"</definedName>
    <definedName name="IQ_EST_EPS_GROWTH_5YR_STDDEV_REUT">"c5325"</definedName>
    <definedName name="IQ_EST_EPS_GROWTH_Q_1YR">"c1641"</definedName>
    <definedName name="IQ_EST_EPS_GROWTH_Q_1YR_REUT">"c5410"</definedName>
    <definedName name="IQ_EST_EPS_GW_DIFF">"c1891"</definedName>
    <definedName name="IQ_EST_EPS_GW_DIFF_REUT">"c5429"</definedName>
    <definedName name="IQ_EST_EPS_GW_SURPRISE_PERCENT">"c1892"</definedName>
    <definedName name="IQ_EST_EPS_GW_SURPRISE_PERCENT_REUT">"c5430"</definedName>
    <definedName name="IQ_EST_EPS_NORM_DIFF">"c2247"</definedName>
    <definedName name="IQ_EST_EPS_NORM_DIFF_REUT">"c5411"</definedName>
    <definedName name="IQ_EST_EPS_NORM_SURPRISE_PERCENT">"c2248"</definedName>
    <definedName name="IQ_EST_EPS_NORM_SURPRISE_PERCENT_REUT">"c5412"</definedName>
    <definedName name="IQ_EST_EPS_REPORT_DIFF">"c1893"</definedName>
    <definedName name="IQ_EST_EPS_REPORT_DIFF_REUT">"c5431"</definedName>
    <definedName name="IQ_EST_EPS_REPORT_SURPRISE_PERCENT">"c1894"</definedName>
    <definedName name="IQ_EST_EPS_REPORT_SURPRISE_PERCENT_REUT">"c5432"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>"c1764"</definedName>
    <definedName name="IQ_EST_EPS_SEQ_GROWTH_Q_REUT">"c3859"</definedName>
    <definedName name="IQ_EST_EPS_SURPRISE">"c1635"</definedName>
    <definedName name="IQ_EST_EPS_SURPRISE_PERCENT">"c1635"</definedName>
    <definedName name="IQ_EST_EPS_SURPRISE_PERCENT_REUT">"c5459"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>"c1869"</definedName>
    <definedName name="IQ_EST_FFO_DIFF_REUT">"c3890"</definedName>
    <definedName name="IQ_EST_FFO_GROWTH_1YR">"c1770"</definedName>
    <definedName name="IQ_EST_FFO_GROWTH_1YR_REUT">"c3874"</definedName>
    <definedName name="IQ_EST_FFO_GROWTH_2YR">"c1771"</definedName>
    <definedName name="IQ_EST_FFO_GROWTH_2YR_REUT">"c3875"</definedName>
    <definedName name="IQ_EST_FFO_GROWTH_Q_1YR">"c1772"</definedName>
    <definedName name="IQ_EST_FFO_GROWTH_Q_1YR_REUT">"c3876"</definedName>
    <definedName name="IQ_EST_FFO_SEQ_GROWTH_Q">"c1773"</definedName>
    <definedName name="IQ_EST_FFO_SEQ_GROWTH_Q_REUT">"c3877"</definedName>
    <definedName name="IQ_EST_FFO_SHARE_DIFF">"c4444"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URPRISE_PERCENT">"c4453"</definedName>
    <definedName name="IQ_EST_FFO_SURPRISE_PERCENT">"c1870"</definedName>
    <definedName name="IQ_EST_FFO_SURPRISE_PERCENT_REUT">"c3891"</definedName>
    <definedName name="IQ_EST_FOOTNOTE">"c4540"</definedName>
    <definedName name="IQ_EST_FOOTNOTE_REUT">"c5478"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>"c1895"</definedName>
    <definedName name="IQ_EST_NAV_SHARE_SURPRISE_PERCENT">"c1896"</definedName>
    <definedName name="IQ_EST_NAV_SURPRISE_PERCENT">"c1896"</definedName>
    <definedName name="IQ_EST_NET_DEBT_DIFF">"c4466"</definedName>
    <definedName name="IQ_EST_NET_DEBT_SURPRISE_PERCENT">"c4468"</definedName>
    <definedName name="IQ_EST_NI_DIFF">"c1885"</definedName>
    <definedName name="IQ_EST_NI_DIFF_REUT">"c5423"</definedName>
    <definedName name="IQ_EST_NI_GW_DIFF">"c1887"</definedName>
    <definedName name="IQ_EST_NI_GW_DIFF_REUT">"c5425"</definedName>
    <definedName name="IQ_EST_NI_GW_SURPRISE_PERCENT">"c1888"</definedName>
    <definedName name="IQ_EST_NI_GW_SURPRISE_PERCENT_REUT">"c5426"</definedName>
    <definedName name="IQ_EST_NI_REPORT_DIFF">"c1889"</definedName>
    <definedName name="IQ_EST_NI_REPORT_DIFF_REUT">"c5427"</definedName>
    <definedName name="IQ_EST_NI_REPORT_SURPRISE_PERCENT">"c1890"</definedName>
    <definedName name="IQ_EST_NI_REPORT_SURPRISE_PERCENT_REUT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>"c1886"</definedName>
    <definedName name="IQ_EST_NI_SURPRISE_PERCENT_REUT">"c5424"</definedName>
    <definedName name="IQ_EST_NUM_BUY">"c1759"</definedName>
    <definedName name="IQ_EST_NUM_BUY_CIQ">"c3700"</definedName>
    <definedName name="IQ_EST_NUM_BUY_REUT">"c3869"</definedName>
    <definedName name="IQ_EST_NUM_BUY_THOM">"c5165"</definedName>
    <definedName name="IQ_EST_NUM_HIGH_REC">"c5649"</definedName>
    <definedName name="IQ_EST_NUM_HIGH_REC_REUT">"c3870"</definedName>
    <definedName name="IQ_EST_NUM_HIGHEST_REC">"c5648"</definedName>
    <definedName name="IQ_EST_NUM_HIGHEST_REC_REUT">"c3869"</definedName>
    <definedName name="IQ_EST_NUM_HOLD">"c1761"</definedName>
    <definedName name="IQ_EST_NUM_HOLD_CIQ">"c3702"</definedName>
    <definedName name="IQ_EST_NUM_HOLD_REUT">"c3871"</definedName>
    <definedName name="IQ_EST_NUM_HOLD_THOM">"c5167"</definedName>
    <definedName name="IQ_EST_NUM_LOW_REC">"c5651"</definedName>
    <definedName name="IQ_EST_NUM_LOW_REC_REUT">"c3872"</definedName>
    <definedName name="IQ_EST_NUM_LOWEST_REC">"c5652"</definedName>
    <definedName name="IQ_EST_NUM_LOWEST_REC_REUT">"c3873"</definedName>
    <definedName name="IQ_EST_NUM_NEUTRAL_REC">"c5650"</definedName>
    <definedName name="IQ_EST_NUM_NEUTRAL_REC_REUT">"c3871"</definedName>
    <definedName name="IQ_EST_NUM_NO_OPINION">"c1758"</definedName>
    <definedName name="IQ_EST_NUM_NO_OPINION_REUT">"c3868"</definedName>
    <definedName name="IQ_EST_NUM_OUTPERFORM">"c1760"</definedName>
    <definedName name="IQ_EST_NUM_OUTPERFORM_CIQ">"c3701"</definedName>
    <definedName name="IQ_EST_NUM_OUTPERFORM_REUT">"c3870"</definedName>
    <definedName name="IQ_EST_NUM_OUTPERFORM_THOM">"c5166"</definedName>
    <definedName name="IQ_EST_NUM_SELL">"c1763"</definedName>
    <definedName name="IQ_EST_NUM_SELL_CIQ">"c3704"</definedName>
    <definedName name="IQ_EST_NUM_SELL_REUT">"c3873"</definedName>
    <definedName name="IQ_EST_NUM_SELL_THOM">"c5169"</definedName>
    <definedName name="IQ_EST_NUM_UNDERPERFORM">"c1762"</definedName>
    <definedName name="IQ_EST_NUM_UNDERPERFORM_CIQ">"c3703"</definedName>
    <definedName name="IQ_EST_NUM_UNDERPERFORM_REUT">"c3872"</definedName>
    <definedName name="IQ_EST_NUM_UNDERPERFORM_THOM">"c5168"</definedName>
    <definedName name="IQ_EST_OPER_INC_DIFF">"c1877"</definedName>
    <definedName name="IQ_EST_OPER_INC_DIFF_REUT">"c5415"</definedName>
    <definedName name="IQ_EST_OPER_INC_SURPRISE_PERCENT">"c1878"</definedName>
    <definedName name="IQ_EST_OPER_INC_SURPRISE_PERCENT_REUT">"c5416"</definedName>
    <definedName name="IQ_EST_PRE_TAX_DIFF">"c1879"</definedName>
    <definedName name="IQ_EST_PRE_TAX_DIFF_REUT">"c5417"</definedName>
    <definedName name="IQ_EST_PRE_TAX_GW_DIFF">"c1881"</definedName>
    <definedName name="IQ_EST_PRE_TAX_GW_DIFF_REUT">"c5419"</definedName>
    <definedName name="IQ_EST_PRE_TAX_GW_SURPRISE_PERCENT">"c1882"</definedName>
    <definedName name="IQ_EST_PRE_TAX_GW_SURPRISE_PERCENT_REUT">"c5420"</definedName>
    <definedName name="IQ_EST_PRE_TAX_REPORT_DIFF">"c1883"</definedName>
    <definedName name="IQ_EST_PRE_TAX_REPORT_DIFF_REUT">"c5421"</definedName>
    <definedName name="IQ_EST_PRE_TAX_REPORT_SURPRISE_PERCENT">"c1884"</definedName>
    <definedName name="IQ_EST_PRE_TAX_REPORT_SURPRISE_PERCENT_REUT">"c5422"</definedName>
    <definedName name="IQ_EST_PRE_TAX_SURPRISE_PERCENT">"c1880"</definedName>
    <definedName name="IQ_EST_PRE_TAX_SURPRISE_PERCENT_REUT">"c5418"</definedName>
    <definedName name="IQ_EST_RECURRING_PROFIT_SHARE_DIFF">"c4505"</definedName>
    <definedName name="IQ_EST_RECURRING_PROFIT_SHARE_SURPRISE_PERCENT">"c4515"</definedName>
    <definedName name="IQ_EST_REV_DIFF">"c1865"</definedName>
    <definedName name="IQ_EST_REV_DIFF_REUT">"c3886"</definedName>
    <definedName name="IQ_EST_REV_GROWTH_1YR">"c1638"</definedName>
    <definedName name="IQ_EST_REV_GROWTH_1YR_REUT">"c3860"</definedName>
    <definedName name="IQ_EST_REV_GROWTH_2YR">"c1639"</definedName>
    <definedName name="IQ_EST_REV_GROWTH_2YR_REUT">"c3861"</definedName>
    <definedName name="IQ_EST_REV_GROWTH_Q_1YR">"c1640"</definedName>
    <definedName name="IQ_EST_REV_GROWTH_Q_1YR_REUT">"c3862"</definedName>
    <definedName name="IQ_EST_REV_SEQ_GROWTH_Q">"c1765"</definedName>
    <definedName name="IQ_EST_REV_SEQ_GROWTH_Q_REUT">"c3863"</definedName>
    <definedName name="IQ_EST_REV_SURPRISE_PERCENT">"c1866"</definedName>
    <definedName name="IQ_EST_REV_SURPRISE_PERCENT_REUT">"c3887"</definedName>
    <definedName name="IQ_EST_VENDOR">"c5564"</definedName>
    <definedName name="IQ_ESTIMATED_ASSESSABLE_DEPOSITS_FDIC">"c6490"</definedName>
    <definedName name="IQ_ESTIMATED_INSURED_DEPOSITS_FDIC">"c6491"</definedName>
    <definedName name="IQ_EV_OVER_EMPLOYEE">"c1225"</definedName>
    <definedName name="IQ_EV_OVER_LTM_EBIT">"c1221"</definedName>
    <definedName name="IQ_EV_OVER_LTM_EBITDA">"c1223"</definedName>
    <definedName name="IQ_EV_OVER_LTM_REVENUE">"c1227"</definedName>
    <definedName name="IQ_EVAL_DATE">"c2180"</definedName>
    <definedName name="IQ_EXCHANGE">"c405"</definedName>
    <definedName name="IQ_EXCISE_TAXES_EXCL_SALES">"c5515"</definedName>
    <definedName name="IQ_EXCISE_TAXES_INCL_SALES">"c5514"</definedName>
    <definedName name="IQ_EXERCISE_PRICE">"c406"</definedName>
    <definedName name="IQ_EXERCISED">"c406"</definedName>
    <definedName name="IQ_EXP_RETURN_PENSION_DOMESTIC">"c407"</definedName>
    <definedName name="IQ_EXP_RETURN_PENSION_FOREIGN">"c408"</definedName>
    <definedName name="IQ_EXPLORE_DRILL">"c409"</definedName>
    <definedName name="IQ_EXPORTS_APR_FC_UNUSED_UNUSED_UNUSED">"c8401"</definedName>
    <definedName name="IQ_EXPORTS_APR_UNUSED_UNUSED_UNUSED">"c7521"</definedName>
    <definedName name="IQ_EXPORTS_FC_UNUSED_UNUSED_UNUSED">"c7741"</definedName>
    <definedName name="IQ_EXPORTS_GOODS_REAL_SAAR_APR_FC_UNUSED_UNUSED_UNUSED">"c8512"</definedName>
    <definedName name="IQ_EXPORTS_GOODS_REAL_SAAR_APR_UNUSED_UNUSED_UNUSED">"c7632"</definedName>
    <definedName name="IQ_EXPORTS_GOODS_REAL_SAAR_FC_UNUSED_UNUSED_UNUSED">"c7852"</definedName>
    <definedName name="IQ_EXPORTS_GOODS_REAL_SAAR_POP_FC_UNUSED_UNUSED_UNUSED">"c8072"</definedName>
    <definedName name="IQ_EXPORTS_GOODS_REAL_SAAR_POP_UNUSED_UNUSED_UNUSED">"c7192"</definedName>
    <definedName name="IQ_EXPORTS_GOODS_REAL_SAAR_UNUSED_UNUSED_UNUSED">"c6972"</definedName>
    <definedName name="IQ_EXPORTS_GOODS_REAL_SAAR_YOY_FC_UNUSED_UNUSED_UNUSED">"c8292"</definedName>
    <definedName name="IQ_EXPORTS_GOODS_REAL_SAAR_YOY_UNUSED_UNUSED_UNUSED">"c7412"</definedName>
    <definedName name="IQ_EXPORTS_POP_FC_UNUSED_UNUSED_UNUSED">"c7961"</definedName>
    <definedName name="IQ_EXPORTS_POP_UNUSED_UNUSED_UNUSED">"c7081"</definedName>
    <definedName name="IQ_EXPORTS_SERVICES_REAL_SAAR_APR_FC_UNUSED_UNUSED_UNUSED">"c8516"</definedName>
    <definedName name="IQ_EXPORTS_SERVICES_REAL_SAAR_APR_UNUSED_UNUSED_UNUSED">"c7636"</definedName>
    <definedName name="IQ_EXPORTS_SERVICES_REAL_SAAR_FC_UNUSED_UNUSED_UNUSED">"c7856"</definedName>
    <definedName name="IQ_EXPORTS_SERVICES_REAL_SAAR_POP_FC_UNUSED_UNUSED_UNUSED">"c8076"</definedName>
    <definedName name="IQ_EXPORTS_SERVICES_REAL_SAAR_POP_UNUSED_UNUSED_UNUSED">"c7196"</definedName>
    <definedName name="IQ_EXPORTS_SERVICES_REAL_SAAR_UNUSED_UNUSED_UNUSED">"c6976"</definedName>
    <definedName name="IQ_EXPORTS_SERVICES_REAL_SAAR_YOY_FC_UNUSED_UNUSED_UNUSED">"c8296"</definedName>
    <definedName name="IQ_EXPORTS_SERVICES_REAL_SAAR_YOY_UNUSED_UNUSED_UNUSED">"c7416"</definedName>
    <definedName name="IQ_EXPORTS_UNUSED_UNUSED_UNUSED">"c6861"</definedName>
    <definedName name="IQ_EXPORTS_YOY_FC_UNUSED_UNUSED_UNUSED">"c8181"</definedName>
    <definedName name="IQ_EXPORTS_YOY_UNUSED_UNUSED_UNUSED">"c7301"</definedName>
    <definedName name="IQ_EXTRA_ACC_ITEMS">"c410"</definedName>
    <definedName name="IQ_EXTRA_ACC_ITEMS_BNK">"c411"</definedName>
    <definedName name="IQ_EXTRA_ACC_ITEMS_BR">"c412"</definedName>
    <definedName name="IQ_EXTRA_ACC_ITEMS_FIN">"c413"</definedName>
    <definedName name="IQ_EXTRA_ACC_ITEMS_INS">"c414"</definedName>
    <definedName name="IQ_EXTRA_ACC_ITEMS_RE">"c6216"</definedName>
    <definedName name="IQ_EXTRA_ACC_ITEMS_REIT">"c415"</definedName>
    <definedName name="IQ_EXTRA_ACC_ITEMS_UTI">"c416"</definedName>
    <definedName name="IQ_EXTRA_ITEMS">"c413"</definedName>
    <definedName name="IQ_EXTRAORDINARY_GAINS_FDIC">"c6586"</definedName>
    <definedName name="IQ_FAIR_VALUE_FDIC">"c6427"</definedName>
    <definedName name="IQ_FARM_LOANS_NET_FDIC">"c6316"</definedName>
    <definedName name="IQ_FARM_LOANS_TOTAL_LOANS_FOREIGN_FDIC">"c6450"</definedName>
    <definedName name="IQ_FARMLAND_LOANS_FDIC">"c6314"</definedName>
    <definedName name="IQ_FDIC">"c417"</definedName>
    <definedName name="IQ_FED_FUNDS_PURCHASED_FDIC">"c6343"</definedName>
    <definedName name="IQ_FED_FUNDS_SOLD_FDIC">"c6307"</definedName>
    <definedName name="IQ_FEDFUNDS_SOLD">"c2256"</definedName>
    <definedName name="IQ_FFO">"c1574"</definedName>
    <definedName name="IQ_FFO_ACT_OR_EST">"c2216"</definedName>
    <definedName name="IQ_FFO_ADJ_ACT_OR_EST">"c4435"</definedName>
    <definedName name="IQ_FFO_ADJ_EST">"c4434"</definedName>
    <definedName name="IQ_FFO_ADJ_GUIDANCE">"c4436"</definedName>
    <definedName name="IQ_FFO_ADJ_HIGH_EST">"c4437"</definedName>
    <definedName name="IQ_FFO_ADJ_HIGH_GUIDANCE">"c4202"</definedName>
    <definedName name="IQ_FFO_ADJ_LOW_EST">"c4438"</definedName>
    <definedName name="IQ_FFO_ADJ_LOW_GUIDANCE">"c4242"</definedName>
    <definedName name="IQ_FFO_ADJ_MEDIAN_EST">"c4439"</definedName>
    <definedName name="IQ_FFO_ADJ_NUM_EST">"c4440"</definedName>
    <definedName name="IQ_FFO_ADJ_STDDEV_EST">"c4441"</definedName>
    <definedName name="IQ_FFO_EST">"c418"</definedName>
    <definedName name="IQ_FFO_EST_REUT">"c3837"</definedName>
    <definedName name="IQ_FFO_GUIDANCE">"c4443"</definedName>
    <definedName name="IQ_FFO_HIGH_EST">"c419"</definedName>
    <definedName name="IQ_FFO_HIGH_EST_REUT">"c3839"</definedName>
    <definedName name="IQ_FFO_HIGH_GUIDANCE">"c4184"</definedName>
    <definedName name="IQ_FFO_LOW_EST">"c420"</definedName>
    <definedName name="IQ_FFO_LOW_EST_REUT">"c3840"</definedName>
    <definedName name="IQ_FFO_LOW_GUIDANCE">"c4224"</definedName>
    <definedName name="IQ_FFO_MEDIAN_EST">"c1665"</definedName>
    <definedName name="IQ_FFO_MEDIAN_EST_REUT">"c3838"</definedName>
    <definedName name="IQ_FFO_NUM_EST">"c421"</definedName>
    <definedName name="IQ_FFO_NUM_EST_REUT">"c3841"</definedName>
    <definedName name="IQ_FFO_PAYOUT_RATIO">"c3492"</definedName>
    <definedName name="IQ_FFO_SHARE_ACT_OR_EST">"c4446"</definedName>
    <definedName name="IQ_FFO_SHARE_EST">"c4445"</definedName>
    <definedName name="IQ_FFO_SHARE_GUIDANCE">"c4447"</definedName>
    <definedName name="IQ_FFO_SHARE_HIGH_EST">"c4448"</definedName>
    <definedName name="IQ_FFO_SHARE_HIGH_GUIDANCE">"c4203"</definedName>
    <definedName name="IQ_FFO_SHARE_LOW_EST">"c4449"</definedName>
    <definedName name="IQ_FFO_SHARE_LOW_GUIDANCE">"c4243"</definedName>
    <definedName name="IQ_FFO_SHARE_MEDIAN_EST">"c4450"</definedName>
    <definedName name="IQ_FFO_SHARE_NUM_EST">"c4451"</definedName>
    <definedName name="IQ_FFO_SHARE_STDDEV_EST">"c4452"</definedName>
    <definedName name="IQ_FFO_STDDEV_EST">"c422"</definedName>
    <definedName name="IQ_FFO_STDDEV_EST_REUT">"c3842"</definedName>
    <definedName name="IQ_FH">100000</definedName>
    <definedName name="IQ_FHLB_ADVANCES_FDIC">"c6366"</definedName>
    <definedName name="IQ_FHLB_DEBT">"c423"</definedName>
    <definedName name="IQ_FHLB_DUE_CY">"c2080"</definedName>
    <definedName name="IQ_FHLB_DUE_CY1">"c2081"</definedName>
    <definedName name="IQ_FHLB_DUE_CY2">"c2082"</definedName>
    <definedName name="IQ_FHLB_DUE_CY3">"c2083"</definedName>
    <definedName name="IQ_FHLB_DUE_CY4">"c2084"</definedName>
    <definedName name="IQ_FHLB_DUE_NEXT_FIVE">"c2085"</definedName>
    <definedName name="IQ_FIDUCIARY_ACTIVITIES_FDIC">"c6571"</definedName>
    <definedName name="IQ_FIFETEEN_YEAR_FIXED_AND_FLOATING_RATE_FDIC">"c6423"</definedName>
    <definedName name="IQ_FIFETEEN_YEAR_MORTGAGE_PASS_THROUGHS_FDIC">"c6415"</definedName>
    <definedName name="IQ_FILING_CURRENCY">"c2129"</definedName>
    <definedName name="IQ_FILINGDATE_BS">"c424"</definedName>
    <definedName name="IQ_FILINGDATE_CF">"c425"</definedName>
    <definedName name="IQ_FILINGDATE_IS">"c426"</definedName>
    <definedName name="IQ_FILM_RIGHTS">"c2254"</definedName>
    <definedName name="IQ_FIN_DATA_SOURCE">"c6788"</definedName>
    <definedName name="IQ_FIN_DIV_ASSETS_CURRENT">"c427"</definedName>
    <definedName name="IQ_FIN_DIV_ASSETS_LT">"c428"</definedName>
    <definedName name="IQ_FIN_DIV_CASH_EQUIV">"c6289"</definedName>
    <definedName name="IQ_FIN_DIV_CURRENT_PORT_DEBT_TOTAL">"c5524"</definedName>
    <definedName name="IQ_FIN_DIV_CURRENT_PORT_LEASES_TOTAL">"c5523"</definedName>
    <definedName name="IQ_FIN_DIV_DEBT_CURRENT">"c429"</definedName>
    <definedName name="IQ_FIN_DIV_DEBT_LT">"c430"</definedName>
    <definedName name="IQ_FIN_DIV_DEBT_LT_TOTAL">"c5526"</definedName>
    <definedName name="IQ_FIN_DIV_DEBT_TOTAL">"c5656"</definedName>
    <definedName name="IQ_FIN_DIV_EXP">"c431"</definedName>
    <definedName name="IQ_FIN_DIV_INT_EXP">"c432"</definedName>
    <definedName name="IQ_FIN_DIV_LEASES_LT_TOTAL">"c5525"</definedName>
    <definedName name="IQ_FIN_DIV_LIAB_CURRENT">"c433"</definedName>
    <definedName name="IQ_FIN_DIV_LIAB_LT">"c434"</definedName>
    <definedName name="IQ_FIN_DIV_LOANS_CURRENT">"c435"</definedName>
    <definedName name="IQ_FIN_DIV_LOANS_LT">"c436"</definedName>
    <definedName name="IQ_FIN_DIV_LT_DEBT_TOTAL">"c5655"</definedName>
    <definedName name="IQ_FIN_DIV_NOTES_PAY_TOTAL">"c5522"</definedName>
    <definedName name="IQ_FIN_DIV_REV">"c437"</definedName>
    <definedName name="IQ_FIN_DIV_ST_DEBT_TOTAL">"c5527"</definedName>
    <definedName name="IQ_FIN_DIV_ST_INVEST">"c6288"</definedName>
    <definedName name="IQ_FINANCING_CASH">"c893"</definedName>
    <definedName name="IQ_FINANCING_CASH_SUPPL">"c899"</definedName>
    <definedName name="IQ_FINANCING_OBLIG_CURRENT">"c6190"</definedName>
    <definedName name="IQ_FINANCING_OBLIG_NON_CURRENT">"c6191"</definedName>
    <definedName name="IQ_FINISHED_INV">"c438"</definedName>
    <definedName name="IQ_FIRST_INT_DATE">"c2186"</definedName>
    <definedName name="IQ_FIRST_YEAR_LIFE">"c439"</definedName>
    <definedName name="IQ_FIRST_YEAR_LIFE_PREM">"c2787"</definedName>
    <definedName name="IQ_FIRST_YEAR_PREM">"c2786"</definedName>
    <definedName name="IQ_FIRSTPRICINGDATE">"c3050"</definedName>
    <definedName name="IQ_FISCAL_Q">"c440"</definedName>
    <definedName name="IQ_FISCAL_Q_EST">"c6794"</definedName>
    <definedName name="IQ_FISCAL_Q_EST_REUT">"c6798"</definedName>
    <definedName name="IQ_FISCAL_Y">"c441"</definedName>
    <definedName name="IQ_FISCAL_Y_EST">"c6795"</definedName>
    <definedName name="IQ_FISCAL_Y_EST_REUT">"c6799"</definedName>
    <definedName name="IQ_FIVE_PERCENT_OWNER">"c442"</definedName>
    <definedName name="IQ_FIVE_YEAR_FIXED_AND_FLOATING_RATE_FDIC">"c6422"</definedName>
    <definedName name="IQ_FIVE_YEAR_MORTGAGE_PASS_THROUGHS_FDIC">"c6414"</definedName>
    <definedName name="IQ_FIVEPERCENT_PERCENT">"c443"</definedName>
    <definedName name="IQ_FIVEPERCENT_SHARES">"c444"</definedName>
    <definedName name="IQ_FIXED_ASSET_TURNS">"c445"</definedName>
    <definedName name="IQ_FIXED_INVEST_APR_FC_UNUSED_UNUSED_UNUSED">"c8410"</definedName>
    <definedName name="IQ_FIXED_INVEST_APR_UNUSED_UNUSED_UNUSED">"c7530"</definedName>
    <definedName name="IQ_FIXED_INVEST_FC_UNUSED_UNUSED_UNUSED">"c7750"</definedName>
    <definedName name="IQ_FIXED_INVEST_POP_FC_UNUSED_UNUSED_UNUSED">"c7970"</definedName>
    <definedName name="IQ_FIXED_INVEST_POP_UNUSED_UNUSED_UNUSED">"c7090"</definedName>
    <definedName name="IQ_FIXED_INVEST_REAL_APR_FC_UNUSED_UNUSED_UNUSED">"c8518"</definedName>
    <definedName name="IQ_FIXED_INVEST_REAL_APR_UNUSED_UNUSED_UNUSED">"c7638"</definedName>
    <definedName name="IQ_FIXED_INVEST_REAL_FC_UNUSED_UNUSED_UNUSED">"c7858"</definedName>
    <definedName name="IQ_FIXED_INVEST_REAL_POP_FC_UNUSED_UNUSED_UNUSED">"c8078"</definedName>
    <definedName name="IQ_FIXED_INVEST_REAL_POP_UNUSED_UNUSED_UNUSED">"c7198"</definedName>
    <definedName name="IQ_FIXED_INVEST_REAL_UNUSED_UNUSED_UNUSED">"c6978"</definedName>
    <definedName name="IQ_FIXED_INVEST_REAL_YOY_FC_UNUSED_UNUSED_UNUSED">"c8298"</definedName>
    <definedName name="IQ_FIXED_INVEST_REAL_YOY_UNUSED_UNUSED_UNUSED">"c7418"</definedName>
    <definedName name="IQ_FIXED_INVEST_UNUSED_UNUSED_UNUSED">"c6870"</definedName>
    <definedName name="IQ_FIXED_INVEST_YOY_FC_UNUSED_UNUSED_UNUSED">"c8190"</definedName>
    <definedName name="IQ_FIXED_INVEST_YOY_UNUSED_UNUSED_UNUSED">"c7310"</definedName>
    <definedName name="IQ_FLOAT_PERCENT">"c1575"</definedName>
    <definedName name="IQ_FNMA_FHLMC_FDIC">"c6397"</definedName>
    <definedName name="IQ_FNMA_FHLMC_GNMA_FDIC">"c6399"</definedName>
    <definedName name="IQ_FORECLOSED_PROPERTIES_FDIC">"c6459"</definedName>
    <definedName name="IQ_FOREIGN_BANK_LOANS_FDIC">"c6437"</definedName>
    <definedName name="IQ_FOREIGN_BANKS_DEPOSITS_FOREIGN_FDIC">"c6481"</definedName>
    <definedName name="IQ_FOREIGN_BANKS_LOAN_CHARG_OFFS_FDIC">"c6645"</definedName>
    <definedName name="IQ_FOREIGN_BANKS_NET_CHARGE_OFFS_FDIC">"c6647"</definedName>
    <definedName name="IQ_FOREIGN_BANKS_NONTRANSACTION_ACCOUNTS_FDIC">"c6550"</definedName>
    <definedName name="IQ_FOREIGN_BANKS_RECOVERIES_FDIC">"c6646"</definedName>
    <definedName name="IQ_FOREIGN_BANKS_TRANSACTION_ACCOUNTS_FDIC">"c6542"</definedName>
    <definedName name="IQ_FOREIGN_BRANCHES_U.S._BANKS_LOANS_FDIC">"c6438"</definedName>
    <definedName name="IQ_FOREIGN_BRANCHES_US_BANKS_FDIC">"c6392"</definedName>
    <definedName name="IQ_FOREIGN_COUNTRIES_BANKS_TOTAL_LOANS_FOREIGN_FDIC">"c6445"</definedName>
    <definedName name="IQ_FOREIGN_DEBT_SECURITIES_FDIC">"c6303"</definedName>
    <definedName name="IQ_FOREIGN_DEP_IB">"c446"</definedName>
    <definedName name="IQ_FOREIGN_DEP_NON_IB">"c447"</definedName>
    <definedName name="IQ_FOREIGN_DEPOSITS_NONTRANSACTION_ACCOUNTS_FDIC">"c6549"</definedName>
    <definedName name="IQ_FOREIGN_DEPOSITS_TRANSACTION_ACCOUNTS_FDIC">"c6541"</definedName>
    <definedName name="IQ_FOREIGN_EXCHANGE">"c451"</definedName>
    <definedName name="IQ_FOREIGN_EXCHANGE_EXPOSURES_FDIC">"c6663"</definedName>
    <definedName name="IQ_FOREIGN_GOVERNMENT_LOANS_FDIC">"c6430"</definedName>
    <definedName name="IQ_FOREIGN_GOVERNMENTS_CHARGE_OFFS_FDIC">"c6600"</definedName>
    <definedName name="IQ_FOREIGN_GOVERNMENTS_DEPOSITS_FOREIGN_FDIC">"c6482"</definedName>
    <definedName name="IQ_FOREIGN_GOVERNMENTS_NET_CHARGE_OFFS_FDIC">"c6638"</definedName>
    <definedName name="IQ_FOREIGN_GOVERNMENTS_NONTRANSACTION_ACCOUNTS_FDIC">"c6551"</definedName>
    <definedName name="IQ_FOREIGN_GOVERNMENTS_RECOVERIES_FDIC">"c6619"</definedName>
    <definedName name="IQ_FOREIGN_GOVERNMENTS_TOTAL_DEPOSITS_FDIC">"c6476"</definedName>
    <definedName name="IQ_FOREIGN_GOVERNMENTS_TRANSACTION_ACCOUNTS_FDIC">"c6543"</definedName>
    <definedName name="IQ_FOREIGN_LOANS">"c448"</definedName>
    <definedName name="IQ_FQ">500</definedName>
    <definedName name="IQ_FUEL">"c449"</definedName>
    <definedName name="IQ_FULL_TIME">"c450"</definedName>
    <definedName name="IQ_FULLY_INSURED_DEPOSITS_FDIC">"c6487"</definedName>
    <definedName name="IQ_FUTURES_FORWARD_CONTRACTS_NOTIONAL_AMOUNT_FDIC">"c6518"</definedName>
    <definedName name="IQ_FUTURES_FORWARD_CONTRACTS_RATE_RISK_FDIC">"c6508"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X">"c451"</definedName>
    <definedName name="IQ_FX_CONTRACTS_FDIC">"c6517"</definedName>
    <definedName name="IQ_FX_CONTRACTS_SPOT_FDIC">"c6356"</definedName>
    <definedName name="IQ_FY">1000</definedName>
    <definedName name="IQ_GA_EXP">"c2241"</definedName>
    <definedName name="IQ_GAAP_BS">"c6789"</definedName>
    <definedName name="IQ_GAAP_CF">"c6790"</definedName>
    <definedName name="IQ_GAAP_IS">"c6194"</definedName>
    <definedName name="IQ_GAIN_ASSETS">"c452"</definedName>
    <definedName name="IQ_GAIN_ASSETS_BNK">"c453"</definedName>
    <definedName name="IQ_GAIN_ASSETS_BR">"c454"</definedName>
    <definedName name="IQ_GAIN_ASSETS_CF">"c455"</definedName>
    <definedName name="IQ_GAIN_ASSETS_CF_BNK">"c456"</definedName>
    <definedName name="IQ_GAIN_ASSETS_CF_BR">"c457"</definedName>
    <definedName name="IQ_GAIN_ASSETS_CF_FIN">"c458"</definedName>
    <definedName name="IQ_GAIN_ASSETS_CF_INS">"c459"</definedName>
    <definedName name="IQ_GAIN_ASSETS_CF_RE">"c6217"</definedName>
    <definedName name="IQ_GAIN_ASSETS_CF_REIT">"c460"</definedName>
    <definedName name="IQ_GAIN_ASSETS_CF_UTI">"c461"</definedName>
    <definedName name="IQ_GAIN_ASSETS_FIN">"c462"</definedName>
    <definedName name="IQ_GAIN_ASSETS_INS">"c463"</definedName>
    <definedName name="IQ_GAIN_ASSETS_RE">"c6218"</definedName>
    <definedName name="IQ_GAIN_ASSETS_REIT">"c471"</definedName>
    <definedName name="IQ_GAIN_ASSETS_REV">"c472"</definedName>
    <definedName name="IQ_GAIN_ASSETS_REV_BNK">"c473"</definedName>
    <definedName name="IQ_GAIN_ASSETS_REV_BR">"c474"</definedName>
    <definedName name="IQ_GAIN_ASSETS_REV_FIN">"c475"</definedName>
    <definedName name="IQ_GAIN_ASSETS_REV_INS">"c476"</definedName>
    <definedName name="IQ_GAIN_ASSETS_REV_RE">"c6219"</definedName>
    <definedName name="IQ_GAIN_ASSETS_REV_REIT">"c477"</definedName>
    <definedName name="IQ_GAIN_ASSETS_REV_UTI">"c478"</definedName>
    <definedName name="IQ_GAIN_ASSETS_UTI">"c479"</definedName>
    <definedName name="IQ_GAIN_INVEST">"c1463"</definedName>
    <definedName name="IQ_GAIN_INVEST_BNK">"c1582"</definedName>
    <definedName name="IQ_GAIN_INVEST_BR">"c1464"</definedName>
    <definedName name="IQ_GAIN_INVEST_CF">"c480"</definedName>
    <definedName name="IQ_GAIN_INVEST_CF_BNK">"c481"</definedName>
    <definedName name="IQ_GAIN_INVEST_CF_BR">"c482"</definedName>
    <definedName name="IQ_GAIN_INVEST_CF_FIN">"c483"</definedName>
    <definedName name="IQ_GAIN_INVEST_CF_INS">"c484"</definedName>
    <definedName name="IQ_GAIN_INVEST_CF_RE">"c6220"</definedName>
    <definedName name="IQ_GAIN_INVEST_CF_REIT">"c485"</definedName>
    <definedName name="IQ_GAIN_INVEST_CF_UTI">"c486"</definedName>
    <definedName name="IQ_GAIN_INVEST_FIN">"c1465"</definedName>
    <definedName name="IQ_GAIN_INVEST_INS">"c1466"</definedName>
    <definedName name="IQ_GAIN_INVEST_RE">"c6278"</definedName>
    <definedName name="IQ_GAIN_INVEST_REIT">"c1467"</definedName>
    <definedName name="IQ_GAIN_INVEST_REV">"c494"</definedName>
    <definedName name="IQ_GAIN_INVEST_REV_BNK">"c495"</definedName>
    <definedName name="IQ_GAIN_INVEST_REV_BR">"c496"</definedName>
    <definedName name="IQ_GAIN_INVEST_REV_FIN">"c497"</definedName>
    <definedName name="IQ_GAIN_INVEST_REV_INS">"c498"</definedName>
    <definedName name="IQ_GAIN_INVEST_REV_RE">"c6221"</definedName>
    <definedName name="IQ_GAIN_INVEST_REV_REIT">"c499"</definedName>
    <definedName name="IQ_GAIN_INVEST_REV_UTI">"c500"</definedName>
    <definedName name="IQ_GAIN_INVEST_UTI">"c1468"</definedName>
    <definedName name="IQ_GAIN_LOANS_REC">"c501"</definedName>
    <definedName name="IQ_GAIN_LOANS_RECEIV">"c502"</definedName>
    <definedName name="IQ_GAIN_LOANS_RECEIV_REV_FIN">"c503"</definedName>
    <definedName name="IQ_GAIN_LOANS_REV">"c504"</definedName>
    <definedName name="IQ_GAIN_SALE_ASSETS">"c452"</definedName>
    <definedName name="IQ_GAIN_SALE_LOANS_FDIC">"c6673"</definedName>
    <definedName name="IQ_GAIN_SALE_RE_FDIC">"c6674"</definedName>
    <definedName name="IQ_GAINS_SALE_ASSETS_FDIC">"c6675"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NMA_FDIC">"c6398"</definedName>
    <definedName name="IQ_GOODWILL_FDIC">"c6334"</definedName>
    <definedName name="IQ_GOODWILL_IMPAIRMENT_FDIC">"c6678"</definedName>
    <definedName name="IQ_GOODWILL_INTAN_FDIC">"c6333"</definedName>
    <definedName name="IQ_GOODWILL_NET">"c530"</definedName>
    <definedName name="IQ_GP">"c511"</definedName>
    <definedName name="IQ_GP_10YR_ANN_CAGR">"c6090"</definedName>
    <definedName name="IQ_GP_10YR_ANN_GROWTH">"c512"</definedName>
    <definedName name="IQ_GP_1YR_ANN_GROWTH">"c513"</definedName>
    <definedName name="IQ_GP_2YR_ANN_CAGR">"c6091"</definedName>
    <definedName name="IQ_GP_2YR_ANN_GROWTH">"c514"</definedName>
    <definedName name="IQ_GP_3YR_ANN_CAGR">"c6092"</definedName>
    <definedName name="IQ_GP_3YR_ANN_GROWTH">"c515"</definedName>
    <definedName name="IQ_GP_5YR_ANN_CAGR">"c6093"</definedName>
    <definedName name="IQ_GP_5YR_ANN_GROWTH">"c516"</definedName>
    <definedName name="IQ_GP_7YR_ANN_CAGR">"c6094"</definedName>
    <definedName name="IQ_GP_7YR_ANN_GROWTH">"c517"</definedName>
    <definedName name="IQ_GPPE">"c518"</definedName>
    <definedName name="IQ_GROSS_AH_EARNED">"c2742"</definedName>
    <definedName name="IQ_GROSS_CLAIM_EXP_INCUR">"c2755"</definedName>
    <definedName name="IQ_GROSS_CLAIM_EXP_PAID">"c2758"</definedName>
    <definedName name="IQ_GROSS_CLAIM_EXP_RES">"c2752"</definedName>
    <definedName name="IQ_GROSS_DIVID">"c192"</definedName>
    <definedName name="IQ_GROSS_EARNED">"c2732"</definedName>
    <definedName name="IQ_GROSS_LIFE_EARNED">"c2737"</definedName>
    <definedName name="IQ_GROSS_LIFE_IN_FORCE">"c2767"</definedName>
    <definedName name="IQ_GROSS_LOANS">"c521"</definedName>
    <definedName name="IQ_GROSS_LOANS_10YR_ANN_CAGR">"c6095"</definedName>
    <definedName name="IQ_GROSS_LOANS_10YR_ANN_GROWTH">"c522"</definedName>
    <definedName name="IQ_GROSS_LOANS_1YR_ANN_GROWTH">"c523"</definedName>
    <definedName name="IQ_GROSS_LOANS_2YR_ANN_CAGR">"c6096"</definedName>
    <definedName name="IQ_GROSS_LOANS_2YR_ANN_GROWTH">"c524"</definedName>
    <definedName name="IQ_GROSS_LOANS_3YR_ANN_CAGR">"c6097"</definedName>
    <definedName name="IQ_GROSS_LOANS_3YR_ANN_GROWTH">"c525"</definedName>
    <definedName name="IQ_GROSS_LOANS_5YR_ANN_CAGR">"c6098"</definedName>
    <definedName name="IQ_GROSS_LOANS_5YR_ANN_GROWTH">"c526"</definedName>
    <definedName name="IQ_GROSS_LOANS_7YR_ANN_CAGR">"c6099"</definedName>
    <definedName name="IQ_GROSS_LOANS_7YR_ANN_GROWTH">"c527"</definedName>
    <definedName name="IQ_GROSS_LOANS_TOTAL_DEPOSITS">"c528"</definedName>
    <definedName name="IQ_GROSS_MARGIN">"c529"</definedName>
    <definedName name="IQ_GROSS_MARGIN_ACT_OR_EST">"c5554"</definedName>
    <definedName name="IQ_GROSS_MARGIN_EST">"c5547"</definedName>
    <definedName name="IQ_GROSS_MARGIN_HIGH_EST">"c5549"</definedName>
    <definedName name="IQ_GROSS_MARGIN_LOW_EST">"c5550"</definedName>
    <definedName name="IQ_GROSS_MARGIN_MEDIAN_EST">"c5548"</definedName>
    <definedName name="IQ_GROSS_MARGIN_NUM_EST">"c5551"</definedName>
    <definedName name="IQ_GROSS_MARGIN_STDDEV_EST">"c5552"</definedName>
    <definedName name="IQ_GROSS_PC_EARNED">"c2747"</definedName>
    <definedName name="IQ_GROSS_PROFIT">"c511"</definedName>
    <definedName name="IQ_GROSS_SPRD">"c2155"</definedName>
    <definedName name="IQ_GROSS_WRITTEN">"c2726"</definedName>
    <definedName name="IQ_GW">"c530"</definedName>
    <definedName name="IQ_GW_AMORT_BR">"c532"</definedName>
    <definedName name="IQ_GW_AMORT_FIN">"c540"</definedName>
    <definedName name="IQ_GW_AMORT_INS">"c541"</definedName>
    <definedName name="IQ_GW_AMORT_REIT">"c542"</definedName>
    <definedName name="IQ_GW_AMORT_UTI">"c543"</definedName>
    <definedName name="IQ_GW_INTAN_AMORT">"c1469"</definedName>
    <definedName name="IQ_GW_INTAN_AMORT_BNK">"c544"</definedName>
    <definedName name="IQ_GW_INTAN_AMORT_BR">"c1470"</definedName>
    <definedName name="IQ_GW_INTAN_AMORT_CF">"c1471"</definedName>
    <definedName name="IQ_GW_INTAN_AMORT_CF_BNK">"c1472"</definedName>
    <definedName name="IQ_GW_INTAN_AMORT_CF_BR">"c1473"</definedName>
    <definedName name="IQ_GW_INTAN_AMORT_CF_FIN">"c1474"</definedName>
    <definedName name="IQ_GW_INTAN_AMORT_CF_INS">"c1475"</definedName>
    <definedName name="IQ_GW_INTAN_AMORT_CF_RE">"c6279"</definedName>
    <definedName name="IQ_GW_INTAN_AMORT_CF_REIT">"c1476"</definedName>
    <definedName name="IQ_GW_INTAN_AMORT_CF_UTI">"c1477"</definedName>
    <definedName name="IQ_GW_INTAN_AMORT_FIN">"c1478"</definedName>
    <definedName name="IQ_GW_INTAN_AMORT_INS">"c1479"</definedName>
    <definedName name="IQ_GW_INTAN_AMORT_RE">"c6280"</definedName>
    <definedName name="IQ_GW_INTAN_AMORT_REIT">"c1480"</definedName>
    <definedName name="IQ_GW_INTAN_AMORT_UTI">"c1481"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DAYS_REV_OUT">"c5993"</definedName>
    <definedName name="IQ_HC_EQUIV_ADMISSIONS_GROWTH">"c5998"</definedName>
    <definedName name="IQ_HC_EQUIVALENT_ADMISSIONS">"c5958"</definedName>
    <definedName name="IQ_HC_EQUIVALENT_ADMISSIONS_SF">"c6007"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SALARIES_PCT_REV">"c5970"</definedName>
    <definedName name="IQ_HC_SUPPLIES_PCT_REV">"c5971"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>"c6408"</definedName>
    <definedName name="IQ_HIGH_TARGET_PRICE">"c1651"</definedName>
    <definedName name="IQ_HIGH_TARGET_PRICE_REUT">"c5317"</definedName>
    <definedName name="IQ_HIGHPRICE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>"c6644"</definedName>
    <definedName name="IQ_HOME_EQUITY_LOC_TOTAL_CHARGE_OFFS_FDIC">"c6606"</definedName>
    <definedName name="IQ_HOME_EQUITY_LOC_TOTAL_RECOVERIES_FDIC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>"c546"</definedName>
    <definedName name="IQ_HOUSING_COMPLETIONS_SINGLE_FAM_APR_FC_UNUSED_UNUSED_UNUSED">"c8422"</definedName>
    <definedName name="IQ_HOUSING_COMPLETIONS_SINGLE_FAM_APR_UNUSED_UNUSED_UNUSED">"c7542"</definedName>
    <definedName name="IQ_HOUSING_COMPLETIONS_SINGLE_FAM_FC_UNUSED_UNUSED_UNUSED">"c7762"</definedName>
    <definedName name="IQ_HOUSING_COMPLETIONS_SINGLE_FAM_POP_FC_UNUSED_UNUSED_UNUSED">"c7982"</definedName>
    <definedName name="IQ_HOUSING_COMPLETIONS_SINGLE_FAM_POP_UNUSED_UNUSED_UNUSED">"c7102"</definedName>
    <definedName name="IQ_HOUSING_COMPLETIONS_SINGLE_FAM_UNUSED_UNUSED_UNUSED">"c6882"</definedName>
    <definedName name="IQ_HOUSING_COMPLETIONS_SINGLE_FAM_YOY_FC_UNUSED_UNUSED_UNUSED">"c8202"</definedName>
    <definedName name="IQ_HOUSING_COMPLETIONS_SINGLE_FAM_YOY_UNUSED_UNUSED_UNUSED">"c7322"</definedName>
    <definedName name="IQ_IMPAIR_OIL">"c547"</definedName>
    <definedName name="IQ_IMPAIRMENT_GW">"c548"</definedName>
    <definedName name="IQ_IMPORTS_GOODS_REAL_SAAR_APR_FC_UNUSED_UNUSED_UNUSED">"c8523"</definedName>
    <definedName name="IQ_IMPORTS_GOODS_REAL_SAAR_APR_UNUSED_UNUSED_UNUSED">"c7643"</definedName>
    <definedName name="IQ_IMPORTS_GOODS_REAL_SAAR_FC_UNUSED_UNUSED_UNUSED">"c7863"</definedName>
    <definedName name="IQ_IMPORTS_GOODS_REAL_SAAR_POP_FC_UNUSED_UNUSED_UNUSED">"c8083"</definedName>
    <definedName name="IQ_IMPORTS_GOODS_REAL_SAAR_POP_UNUSED_UNUSED_UNUSED">"c7203"</definedName>
    <definedName name="IQ_IMPORTS_GOODS_REAL_SAAR_UNUSED_UNUSED_UNUSED">"c6983"</definedName>
    <definedName name="IQ_IMPORTS_GOODS_REAL_SAAR_YOY_FC_UNUSED_UNUSED_UNUSED">"c8303"</definedName>
    <definedName name="IQ_IMPORTS_GOODS_REAL_SAAR_YOY_UNUSED_UNUSED_UNUSED">"c7423"</definedName>
    <definedName name="IQ_IMPORTS_GOODS_SERVICES_APR_FC_UNUSED_UNUSED_UNUSED">"c8429"</definedName>
    <definedName name="IQ_IMPORTS_GOODS_SERVICES_APR_UNUSED_UNUSED_UNUSED">"c7549"</definedName>
    <definedName name="IQ_IMPORTS_GOODS_SERVICES_FC_UNUSED_UNUSED_UNUSED">"c7769"</definedName>
    <definedName name="IQ_IMPORTS_GOODS_SERVICES_POP_FC_UNUSED_UNUSED_UNUSED">"c7989"</definedName>
    <definedName name="IQ_IMPORTS_GOODS_SERVICES_POP_UNUSED_UNUSED_UNUSED">"c7109"</definedName>
    <definedName name="IQ_IMPORTS_GOODS_SERVICES_REAL_SAAR_APR_FC_UNUSED_UNUSED_UNUSED">"c8524"</definedName>
    <definedName name="IQ_IMPORTS_GOODS_SERVICES_REAL_SAAR_APR_UNUSED_UNUSED_UNUSED">"c7644"</definedName>
    <definedName name="IQ_IMPORTS_GOODS_SERVICES_REAL_SAAR_FC_UNUSED_UNUSED_UNUSED">"c7864"</definedName>
    <definedName name="IQ_IMPORTS_GOODS_SERVICES_REAL_SAAR_POP_FC_UNUSED_UNUSED_UNUSED">"c8084"</definedName>
    <definedName name="IQ_IMPORTS_GOODS_SERVICES_REAL_SAAR_POP_UNUSED_UNUSED_UNUSED">"c7204"</definedName>
    <definedName name="IQ_IMPORTS_GOODS_SERVICES_REAL_SAAR_UNUSED_UNUSED_UNUSED">"c6984"</definedName>
    <definedName name="IQ_IMPORTS_GOODS_SERVICES_REAL_SAAR_YOY_FC_UNUSED_UNUSED_UNUSED">"c8304"</definedName>
    <definedName name="IQ_IMPORTS_GOODS_SERVICES_REAL_SAAR_YOY_UNUSED_UNUSED_UNUSED">"c7424"</definedName>
    <definedName name="IQ_IMPORTS_GOODS_SERVICES_UNUSED_UNUSED_UNUSED">"c6889"</definedName>
    <definedName name="IQ_IMPORTS_GOODS_SERVICES_YOY_FC_UNUSED_UNUSED_UNUSED">"c8209"</definedName>
    <definedName name="IQ_IMPORTS_GOODS_SERVICES_YOY_UNUSED_UNUSED_UNUSED">"c7329"</definedName>
    <definedName name="IQ_IMPUT_OPER_LEASE_DEPR">"c2987"</definedName>
    <definedName name="IQ_IMPUT_OPER_LEASE_INT_EXP">"c2986"</definedName>
    <definedName name="IQ_INC_AFTER_TAX">"c1598"</definedName>
    <definedName name="IQ_INC_AVAIL_EXCL">"c789"</definedName>
    <definedName name="IQ_INC_AVAIL_INCL">"c791"</definedName>
    <definedName name="IQ_INC_BEFORE_TAX">"c386"</definedName>
    <definedName name="IQ_INC_EQUITY">"c549"</definedName>
    <definedName name="IQ_INC_EQUITY_BR">"c550"</definedName>
    <definedName name="IQ_INC_EQUITY_CF">"c551"</definedName>
    <definedName name="IQ_INC_EQUITY_FIN">"c552"</definedName>
    <definedName name="IQ_INC_EQUITY_INS">"c553"</definedName>
    <definedName name="IQ_INC_EQUITY_RE">"c6222"</definedName>
    <definedName name="IQ_INC_EQUITY_REC_BNK">"c554"</definedName>
    <definedName name="IQ_INC_EQUITY_REIT">"c555"</definedName>
    <definedName name="IQ_INC_EQUITY_REV_BNK">"c556"</definedName>
    <definedName name="IQ_INC_EQUITY_UTI">"c557"</definedName>
    <definedName name="IQ_INC_REAL_ESTATE_REC">"c558"</definedName>
    <definedName name="IQ_INC_REAL_ESTATE_REV">"c559"</definedName>
    <definedName name="IQ_INC_TAX">"c560"</definedName>
    <definedName name="IQ_INC_TAX_EXCL">"c1599"</definedName>
    <definedName name="IQ_INC_TAX_PAY_CURRENT">"c561"</definedName>
    <definedName name="IQ_INC_TRADE_ACT">"c562"</definedName>
    <definedName name="IQ_INCIDENTAL_CHANGES_BUSINESS_COMBINATIONS_FDIC">"c6502"</definedName>
    <definedName name="IQ_INCOME_BEFORE_EXTRA_FDIC">"c6585"</definedName>
    <definedName name="IQ_INCOME_EARNED_FDIC">"c6359"</definedName>
    <definedName name="IQ_INCOME_TAXES_FDIC">"c6582"</definedName>
    <definedName name="IQ_INDIVIDUALS_CHARGE_OFFS_FDIC">"c6599"</definedName>
    <definedName name="IQ_INDIVIDUALS_LOANS_FDIC">"c6318"</definedName>
    <definedName name="IQ_INDIVIDUALS_NET_CHARGE_OFFS_FDIC">"c6637"</definedName>
    <definedName name="IQ_INDIVIDUALS_OTHER_LOANS_FDIC">"c6321"</definedName>
    <definedName name="IQ_INDIVIDUALS_PARTNERSHIPS_CORP_DEPOSITS_FOREIGN_FDIC">"c6479"</definedName>
    <definedName name="IQ_INDIVIDUALS_PARTNERSHIPS_CORP_NONTRANSACTION_ACCOUNTS_FDIC">"c6545"</definedName>
    <definedName name="IQ_INDIVIDUALS_PARTNERSHIPS_CORP_TOTAL_DEPOSITS_FDIC">"c6471"</definedName>
    <definedName name="IQ_INDIVIDUALS_PARTNERSHIPS_CORP_TRANSACTION_ACCOUNTS_FDIC">"c6537"</definedName>
    <definedName name="IQ_INDIVIDUALS_RECOVERIES_FDIC">"c6618"</definedName>
    <definedName name="IQ_INDUSTRY">"c3601"</definedName>
    <definedName name="IQ_INDUSTRY_GROUP">"c3602"</definedName>
    <definedName name="IQ_INDUSTRY_SECTOR">"c3603"</definedName>
    <definedName name="IQ_INS_ANNUITY_LIAB">"c563"</definedName>
    <definedName name="IQ_INS_ANNUITY_REV">"c2788"</definedName>
    <definedName name="IQ_INS_DIV_EXP">"c564"</definedName>
    <definedName name="IQ_INS_DIV_REV">"c565"</definedName>
    <definedName name="IQ_INS_IN_FORCE">"c566"</definedName>
    <definedName name="IQ_INS_LIAB">"c567"</definedName>
    <definedName name="IQ_INS_POLICY_EXP">"c568"</definedName>
    <definedName name="IQ_INS_REV">"c569"</definedName>
    <definedName name="IQ_INS_SETTLE">"c570"</definedName>
    <definedName name="IQ_INS_SETTLE_BNK">"c571"</definedName>
    <definedName name="IQ_INS_SETTLE_BR">"c572"</definedName>
    <definedName name="IQ_INS_SETTLE_FIN">"c573"</definedName>
    <definedName name="IQ_INS_SETTLE_INS">"c574"</definedName>
    <definedName name="IQ_INS_SETTLE_RE">"c6223"</definedName>
    <definedName name="IQ_INS_SETTLE_REIT">"c575"</definedName>
    <definedName name="IQ_INS_SETTLE_UTI">"c576"</definedName>
    <definedName name="IQ_INSIDER_3MTH_BOUGHT_PCT">"c1534"</definedName>
    <definedName name="IQ_INSIDER_3MTH_NET_PCT">"c1535"</definedName>
    <definedName name="IQ_INSIDER_3MTH_SOLD_PCT">"c1533"</definedName>
    <definedName name="IQ_INSIDER_6MTH_BOUGHT_PCT">"c1537"</definedName>
    <definedName name="IQ_INSIDER_6MTH_NET_PCT">"c1538"</definedName>
    <definedName name="IQ_INSIDER_6MTH_SOLD_PCT">"c1536"</definedName>
    <definedName name="IQ_INSIDER_LOANS_FDIC">"c6365"</definedName>
    <definedName name="IQ_INSIDER_OVER_TOTAL">"c1581"</definedName>
    <definedName name="IQ_INSIDER_OWNER">"c577"</definedName>
    <definedName name="IQ_INSIDER_PERCENT">"c578"</definedName>
    <definedName name="IQ_INSIDER_SHARES">"c579"</definedName>
    <definedName name="IQ_INSTITUTIONAL_OVER_TOTAL">"c1580"</definedName>
    <definedName name="IQ_INSTITUTIONAL_OWNER">"c580"</definedName>
    <definedName name="IQ_INSTITUTIONAL_PERCENT">"c581"</definedName>
    <definedName name="IQ_INSTITUTIONAL_SHARES">"c582"</definedName>
    <definedName name="IQ_INSTITUTIONS_EARNINGS_GAINS_FDIC">"c6723"</definedName>
    <definedName name="IQ_INSUR_RECEIV">"c1600"</definedName>
    <definedName name="IQ_INSURANCE_COMMISSION_FEES_FDIC">"c6670"</definedName>
    <definedName name="IQ_INSURANCE_UNDERWRITING_INCOME_FDIC">"c6671"</definedName>
    <definedName name="IQ_INT_BORROW">"c583"</definedName>
    <definedName name="IQ_INT_DEMAND_NOTES_FDIC">"c6567"</definedName>
    <definedName name="IQ_INT_DEPOSITS">"c584"</definedName>
    <definedName name="IQ_INT_DIV_INC">"c585"</definedName>
    <definedName name="IQ_INT_DOMESTIC_DEPOSITS_FDIC">"c6564"</definedName>
    <definedName name="IQ_INT_EXP_BR">"c586"</definedName>
    <definedName name="IQ_INT_EXP_COVERAGE">"c587"</definedName>
    <definedName name="IQ_INT_EXP_FIN">"c588"</definedName>
    <definedName name="IQ_INT_EXP_INCL_CAP">"c2988"</definedName>
    <definedName name="IQ_INT_EXP_INS">"c589"</definedName>
    <definedName name="IQ_INT_EXP_LTD">"c2086"</definedName>
    <definedName name="IQ_INT_EXP_RE">"c6224"</definedName>
    <definedName name="IQ_INT_EXP_REIT">"c590"</definedName>
    <definedName name="IQ_INT_EXP_TOTAL">"c591"</definedName>
    <definedName name="IQ_INT_EXP_TOTAL_FDIC">"c6569"</definedName>
    <definedName name="IQ_INT_EXP_UTI">"c592"</definedName>
    <definedName name="IQ_INT_FED_FUNDS_FDIC">"c6566"</definedName>
    <definedName name="IQ_INT_FOREIGN_DEPOSITS_FDIC">"c6565"</definedName>
    <definedName name="IQ_INT_INC_BR">"c593"</definedName>
    <definedName name="IQ_INT_INC_DEPOSITORY_INST_FDIC">"c6558"</definedName>
    <definedName name="IQ_INT_INC_DOM_LOANS_FDIC">"c6555"</definedName>
    <definedName name="IQ_INT_INC_FED_FUNDS_FDIC">"c6561"</definedName>
    <definedName name="IQ_INT_INC_FIN">"c594"</definedName>
    <definedName name="IQ_INT_INC_FOREIGN_LOANS_FDIC">"c6556"</definedName>
    <definedName name="IQ_INT_INC_INVEST">"c595"</definedName>
    <definedName name="IQ_INT_INC_LEASE_RECEIVABLES_FDIC">"c6557"</definedName>
    <definedName name="IQ_INT_INC_LOANS">"c596"</definedName>
    <definedName name="IQ_INT_INC_OTHER_FDIC">"c6562"</definedName>
    <definedName name="IQ_INT_INC_RE">"c6225"</definedName>
    <definedName name="IQ_INT_INC_REIT">"c597"</definedName>
    <definedName name="IQ_INT_INC_SECURITIES_FDIC">"c6559"</definedName>
    <definedName name="IQ_INT_INC_TOTAL">"c598"</definedName>
    <definedName name="IQ_INT_INC_TOTAL_FDIC">"c6563"</definedName>
    <definedName name="IQ_INT_INC_TRADING_ACCOUNTS_FDIC">"c6560"</definedName>
    <definedName name="IQ_INT_INC_UTI">"c599"</definedName>
    <definedName name="IQ_INT_INV_INC">"c600"</definedName>
    <definedName name="IQ_INT_INV_INC_RE">"c6226"</definedName>
    <definedName name="IQ_INT_INV_INC_REIT">"c601"</definedName>
    <definedName name="IQ_INT_INV_INC_UTI">"c602"</definedName>
    <definedName name="IQ_INT_ON_BORROWING_COVERAGE">"c603"</definedName>
    <definedName name="IQ_INT_RATE_SPREAD">"c604"</definedName>
    <definedName name="IQ_INT_SUB_NOTES_FDIC">"c6568"</definedName>
    <definedName name="IQ_INTANGIBLES_NET">"c907"</definedName>
    <definedName name="IQ_INTEREST_BEARING_BALANCES_FDIC">"c6371"</definedName>
    <definedName name="IQ_INTEREST_BEARING_DEPOSITS_DOMESTIC_FDIC">"c6478"</definedName>
    <definedName name="IQ_INTEREST_BEARING_DEPOSITS_FDIC">"c6373"</definedName>
    <definedName name="IQ_INTEREST_BEARING_DEPOSITS_FOREIGN_FDIC">"c6485"</definedName>
    <definedName name="IQ_INTEREST_CASH_DEPOSITS">"c2255"</definedName>
    <definedName name="IQ_INTEREST_EXP">"c618"</definedName>
    <definedName name="IQ_INTEREST_EXP_NET">"c1450"</definedName>
    <definedName name="IQ_INTEREST_EXP_NON">"c618"</definedName>
    <definedName name="IQ_INTEREST_EXP_SUPPL">"c1460"</definedName>
    <definedName name="IQ_INTEREST_INC">"c769"</definedName>
    <definedName name="IQ_INTEREST_INC_NON">"c619"</definedName>
    <definedName name="IQ_INTEREST_INVEST_INC">"c619"</definedName>
    <definedName name="IQ_INTEREST_RATE_CONTRACTS_FDIC">"c6512"</definedName>
    <definedName name="IQ_INTEREST_RATE_EXPOSURES_FDIC">"c6662"</definedName>
    <definedName name="IQ_INV_10YR_ANN_CAGR">"c6164"</definedName>
    <definedName name="IQ_INV_10YR_ANN_GROWTH">"c1930"</definedName>
    <definedName name="IQ_INV_1YR_ANN_GROWTH">"c1925"</definedName>
    <definedName name="IQ_INV_2YR_ANN_CAGR">"c6160"</definedName>
    <definedName name="IQ_INV_2YR_ANN_GROWTH">"c1926"</definedName>
    <definedName name="IQ_INV_3YR_ANN_CAGR">"c6161"</definedName>
    <definedName name="IQ_INV_3YR_ANN_GROWTH">"c1927"</definedName>
    <definedName name="IQ_INV_5YR_ANN_CAGR">"c6162"</definedName>
    <definedName name="IQ_INV_5YR_ANN_GROWTH">"c1928"</definedName>
    <definedName name="IQ_INV_7YR_ANN_CAGR">"c6163"</definedName>
    <definedName name="IQ_INV_7YR_ANN_GROWTH">"c1929"</definedName>
    <definedName name="IQ_INV_BANKING_FEE">"c620"</definedName>
    <definedName name="IQ_INV_METHOD">"c621"</definedName>
    <definedName name="IQ_INVENTORY">"c622"</definedName>
    <definedName name="IQ_INVENTORY_TURNS">"c623"</definedName>
    <definedName name="IQ_INVENTORY_UTI">"c624"</definedName>
    <definedName name="IQ_INVEST_DEBT">"c625"</definedName>
    <definedName name="IQ_INVEST_EQUITY_PREF">"c626"</definedName>
    <definedName name="IQ_INVEST_FHLB">"c627"</definedName>
    <definedName name="IQ_INVEST_GOV_SECURITY">"c5510"</definedName>
    <definedName name="IQ_INVEST_LOANS_CF">"c628"</definedName>
    <definedName name="IQ_INVEST_LOANS_CF_BNK">"c629"</definedName>
    <definedName name="IQ_INVEST_LOANS_CF_BR">"c630"</definedName>
    <definedName name="IQ_INVEST_LOANS_CF_FIN">"c631"</definedName>
    <definedName name="IQ_INVEST_LOANS_CF_INS">"c632"</definedName>
    <definedName name="IQ_INVEST_LOANS_CF_RE">"c6227"</definedName>
    <definedName name="IQ_INVEST_LOANS_CF_REIT">"c633"</definedName>
    <definedName name="IQ_INVEST_LOANS_CF_UTI">"c634"</definedName>
    <definedName name="IQ_INVEST_MUNI_SECURITY">"c5512"</definedName>
    <definedName name="IQ_INVEST_REAL_ESTATE">"c635"</definedName>
    <definedName name="IQ_INVEST_SECURITY">"c636"</definedName>
    <definedName name="IQ_INVEST_SECURITY_CF">"c637"</definedName>
    <definedName name="IQ_INVEST_SECURITY_CF_BNK">"c638"</definedName>
    <definedName name="IQ_INVEST_SECURITY_CF_BR">"c639"</definedName>
    <definedName name="IQ_INVEST_SECURITY_CF_FIN">"c640"</definedName>
    <definedName name="IQ_INVEST_SECURITY_CF_INS">"c641"</definedName>
    <definedName name="IQ_INVEST_SECURITY_CF_RE">"c6228"</definedName>
    <definedName name="IQ_INVEST_SECURITY_CF_REIT">"c642"</definedName>
    <definedName name="IQ_INVEST_SECURITY_CF_UTI">"c643"</definedName>
    <definedName name="IQ_INVEST_SECURITY_SUPPL">"c5511"</definedName>
    <definedName name="IQ_INVESTMENT_BANKING_OTHER_FEES_FDIC">"c6666"</definedName>
    <definedName name="IQ_IPRD">"c644"</definedName>
    <definedName name="IQ_IRA_KEOGH_ACCOUNTS_FDIC">"c6496"</definedName>
    <definedName name="IQ_ISM_SERVICES_APR_FC_UNUSED_UNUSED_UNUSED">"c8443"</definedName>
    <definedName name="IQ_ISM_SERVICES_APR_UNUSED_UNUSED_UNUSED">"c7563"</definedName>
    <definedName name="IQ_ISM_SERVICES_FC_UNUSED_UNUSED_UNUSED">"c7783"</definedName>
    <definedName name="IQ_ISM_SERVICES_POP_FC_UNUSED_UNUSED_UNUSED">"c8003"</definedName>
    <definedName name="IQ_ISM_SERVICES_POP_UNUSED_UNUSED_UNUSED">"c7123"</definedName>
    <definedName name="IQ_ISM_SERVICES_UNUSED_UNUSED_UNUSED">"c6903"</definedName>
    <definedName name="IQ_ISM_SERVICES_YOY_FC_UNUSED_UNUSED_UNUSED">"c8223"</definedName>
    <definedName name="IQ_ISM_SERVICES_YOY_UNUSED_UNUSED_UNUSED">"c7343"</definedName>
    <definedName name="IQ_ISS_DEBT_NET">"c751"</definedName>
    <definedName name="IQ_ISS_STOCK_NET">"c1601"</definedName>
    <definedName name="IQ_ISSUE_CURRENCY">"c2156"</definedName>
    <definedName name="IQ_ISSUE_NAME">"c2142"</definedName>
    <definedName name="IQ_ISSUED_GUARANTEED_US_FDIC">"c6404"</definedName>
    <definedName name="IQ_ISSUER">"c2143"</definedName>
    <definedName name="IQ_ISSUER_CIQID">"c2258"</definedName>
    <definedName name="IQ_ISSUER_PARENT">"c2144"</definedName>
    <definedName name="IQ_ISSUER_PARENT_CIQID">"c2260"</definedName>
    <definedName name="IQ_ISSUER_PARENT_TICKER">"c2259"</definedName>
    <definedName name="IQ_ISSUER_TICKER">"c2252"</definedName>
    <definedName name="IQ_JR_SUB_DEBT">"c2534"</definedName>
    <definedName name="IQ_JR_SUB_DEBT_EBITDA">"c2560"</definedName>
    <definedName name="IQ_JR_SUB_DEBT_EBITDA_CAPEX">"c2561"</definedName>
    <definedName name="IQ_JR_SUB_DEBT_PCT">"c2535"</definedName>
    <definedName name="IQ_LAND">"c645"</definedName>
    <definedName name="IQ_LAST_PMT_DATE">"c2188"</definedName>
    <definedName name="IQ_LAST_SPLIT_DATE">"c2095"</definedName>
    <definedName name="IQ_LAST_SPLIT_FACTOR">"c2093"</definedName>
    <definedName name="IQ_LASTPRICINGDATE">"c3051"</definedName>
    <definedName name="IQ_LASTSALEPRICE">"c646"</definedName>
    <definedName name="IQ_LASTSALEPRICE_DATE">"c2109"</definedName>
    <definedName name="IQ_LATESTK">1000</definedName>
    <definedName name="IQ_LATESTQ">500</definedName>
    <definedName name="IQ_LEASE_FINANCING_RECEIVABLES_CHARGE_OFFS_FDIC">"c6602"</definedName>
    <definedName name="IQ_LEASE_FINANCING_RECEIVABLES_FDIC">"c6433"</definedName>
    <definedName name="IQ_LEASE_FINANCING_RECEIVABLES_NET_CHARGE_OFFS_FDIC">"c6640"</definedName>
    <definedName name="IQ_LEASE_FINANCING_RECEIVABLES_RECOVERIES_FDIC">"c6621"</definedName>
    <definedName name="IQ_LEASE_FINANCING_RECEIVABLES_TOTAL_LOANS_FOREIGN_FDIC">"c6449"</definedName>
    <definedName name="IQ_LEGAL_SETTLE">"c647"</definedName>
    <definedName name="IQ_LEGAL_SETTLE_BNK">"c648"</definedName>
    <definedName name="IQ_LEGAL_SETTLE_BR">"c649"</definedName>
    <definedName name="IQ_LEGAL_SETTLE_FIN">"c650"</definedName>
    <definedName name="IQ_LEGAL_SETTLE_INS">"c651"</definedName>
    <definedName name="IQ_LEGAL_SETTLE_RE">"c6229"</definedName>
    <definedName name="IQ_LEGAL_SETTLE_REIT">"c652"</definedName>
    <definedName name="IQ_LEGAL_SETTLE_UTI">"c653"</definedName>
    <definedName name="IQ_LEVERAGE_RATIO">"c654"</definedName>
    <definedName name="IQ_LEVERED_FCF">"c1907"</definedName>
    <definedName name="IQ_LFCF_10YR_ANN_CAGR">"c6174"</definedName>
    <definedName name="IQ_LFCF_10YR_ANN_GROWTH">"c1942"</definedName>
    <definedName name="IQ_LFCF_1YR_ANN_GROWTH">"c1937"</definedName>
    <definedName name="IQ_LFCF_2YR_ANN_CAGR">"c6170"</definedName>
    <definedName name="IQ_LFCF_2YR_ANN_GROWTH">"c1938"</definedName>
    <definedName name="IQ_LFCF_3YR_ANN_CAGR">"c6171"</definedName>
    <definedName name="IQ_LFCF_3YR_ANN_GROWTH">"c1939"</definedName>
    <definedName name="IQ_LFCF_5YR_ANN_CAGR">"c6172"</definedName>
    <definedName name="IQ_LFCF_5YR_ANN_GROWTH">"c1940"</definedName>
    <definedName name="IQ_LFCF_7YR_ANN_CAGR">"c6173"</definedName>
    <definedName name="IQ_LFCF_7YR_ANN_GROWTH">"c1941"</definedName>
    <definedName name="IQ_LFCF_MARGIN">"c1961"</definedName>
    <definedName name="IQ_LH_STATUTORY_SURPLUS">"c2771"</definedName>
    <definedName name="IQ_LICENSED_POPS">"c2123"</definedName>
    <definedName name="IQ_LIFE_EARNED">"c2739"</definedName>
    <definedName name="IQ_LIFE_INSURANCE_ASSETS_FDIC">"c6372"</definedName>
    <definedName name="IQ_LIFOR">"c655"</definedName>
    <definedName name="IQ_LL">"c656"</definedName>
    <definedName name="IQ_LOAN_COMMITMENTS_REVOLVING_FDIC">"c6524"</definedName>
    <definedName name="IQ_LOAN_LEASE_RECEIV">"c657"</definedName>
    <definedName name="IQ_LOAN_LOSS">"c656"</definedName>
    <definedName name="IQ_LOAN_LOSS_ALLOW_FDIC">"c6326"</definedName>
    <definedName name="IQ_LOAN_LOSS_ALLOWANCE_NONCURRENT_LOANS_FDIC">"c6740"</definedName>
    <definedName name="IQ_LOAN_LOSSES_FDIC">"c6580"</definedName>
    <definedName name="IQ_LOAN_SERVICE_REV">"c658"</definedName>
    <definedName name="IQ_LOANS_AND_LEASES_HELD_FDIC">"c6367"</definedName>
    <definedName name="IQ_LOANS_CF">"c659"</definedName>
    <definedName name="IQ_LOANS_CF_BNK">"c660"</definedName>
    <definedName name="IQ_LOANS_CF_BR">"c661"</definedName>
    <definedName name="IQ_LOANS_CF_FIN">"c662"</definedName>
    <definedName name="IQ_LOANS_CF_INS">"c663"</definedName>
    <definedName name="IQ_LOANS_CF_RE">"c6230"</definedName>
    <definedName name="IQ_LOANS_CF_REIT">"c664"</definedName>
    <definedName name="IQ_LOANS_CF_UTI">"c665"</definedName>
    <definedName name="IQ_LOANS_DEPOSITORY_INSTITUTIONS_FDIC">"c6382"</definedName>
    <definedName name="IQ_LOANS_FOR_SALE">"c666"</definedName>
    <definedName name="IQ_LOANS_HELD_FOREIGN_FDIC">"c6315"</definedName>
    <definedName name="IQ_LOANS_LEASES_FOREIGN_FDIC">"c6383"</definedName>
    <definedName name="IQ_LOANS_LEASES_GROSS_FDIC">"c6323"</definedName>
    <definedName name="IQ_LOANS_LEASES_GROSS_FOREIGN_FDIC">"c6384"</definedName>
    <definedName name="IQ_LOANS_LEASES_NET_FDIC">"c6327"</definedName>
    <definedName name="IQ_LOANS_LEASES_NET_UNEARNED_FDIC">"c6325"</definedName>
    <definedName name="IQ_LOANS_NOT_SECURED_RE_FDIC">"c6381"</definedName>
    <definedName name="IQ_LOANS_PAST_DUE">"c667"</definedName>
    <definedName name="IQ_LOANS_RECEIV_CURRENT">"c668"</definedName>
    <definedName name="IQ_LOANS_RECEIV_LT">"c669"</definedName>
    <definedName name="IQ_LOANS_RECEIV_LT_UTI">"c670"</definedName>
    <definedName name="IQ_LOANS_SECURED_BY_RE_CHARGE_OFFS_FDIC">"c6588"</definedName>
    <definedName name="IQ_LOANS_SECURED_BY_RE_RECOVERIES_FDIC">"c6607"</definedName>
    <definedName name="IQ_LOANS_SECURED_NON_US_FDIC">"c6380"</definedName>
    <definedName name="IQ_LOANS_TO_DEPOSITORY_INSTITUTIONS_FOREIGN_FDIC">"c6453"</definedName>
    <definedName name="IQ_LOANS_TO_FOREIGN_GOVERNMENTS_FDIC">"c6448"</definedName>
    <definedName name="IQ_LOANS_TO_INDIVIDUALS_FOREIGN_FDIC">"c6452"</definedName>
    <definedName name="IQ_LONG_TERM_ASSETS_FDIC">"c6361"</definedName>
    <definedName name="IQ_LONG_TERM_DEBT">"c674"</definedName>
    <definedName name="IQ_LONG_TERM_DEBT_OVER_TOTAL_CAP">"c677"</definedName>
    <definedName name="IQ_LONG_TERM_GROWTH">"c671"</definedName>
    <definedName name="IQ_LONG_TERM_INV">"c697"</definedName>
    <definedName name="IQ_LOSS_ALLOWANCE_LOANS_FDIC">"c6739"</definedName>
    <definedName name="IQ_LOSS_LOSS_EXP">"c672"</definedName>
    <definedName name="IQ_LOSS_TO_NET_EARNED">"c2751"</definedName>
    <definedName name="IQ_LOW_TARGET_PRICE">"c1652"</definedName>
    <definedName name="IQ_LOW_TARGET_PRICE_REUT">"c5318"</definedName>
    <definedName name="IQ_LOWPRICE">"c673"</definedName>
    <definedName name="IQ_LT_DEBT">"c674"</definedName>
    <definedName name="IQ_LT_DEBT_BNK">"c675"</definedName>
    <definedName name="IQ_LT_DEBT_BR">"c676"</definedName>
    <definedName name="IQ_LT_DEBT_CAPITAL">"c677"</definedName>
    <definedName name="IQ_LT_DEBT_CAPITAL_LEASES">"c2542"</definedName>
    <definedName name="IQ_LT_DEBT_CAPITAL_LEASES_PCT">"c2543"</definedName>
    <definedName name="IQ_LT_DEBT_EQUITY">"c678"</definedName>
    <definedName name="IQ_LT_DEBT_FIN">"c679"</definedName>
    <definedName name="IQ_LT_DEBT_INS">"c680"</definedName>
    <definedName name="IQ_LT_DEBT_ISSUED">"c681"</definedName>
    <definedName name="IQ_LT_DEBT_ISSUED_BNK">"c682"</definedName>
    <definedName name="IQ_LT_DEBT_ISSUED_BR">"c683"</definedName>
    <definedName name="IQ_LT_DEBT_ISSUED_FIN">"c684"</definedName>
    <definedName name="IQ_LT_DEBT_ISSUED_INS">"c685"</definedName>
    <definedName name="IQ_LT_DEBT_ISSUED_RE">"c6231"</definedName>
    <definedName name="IQ_LT_DEBT_ISSUED_REIT">"c686"</definedName>
    <definedName name="IQ_LT_DEBT_ISSUED_UTI">"c687"</definedName>
    <definedName name="IQ_LT_DEBT_RE">"c6232"</definedName>
    <definedName name="IQ_LT_DEBT_REIT">"c688"</definedName>
    <definedName name="IQ_LT_DEBT_REPAID">"c689"</definedName>
    <definedName name="IQ_LT_DEBT_REPAID_BNK">"c690"</definedName>
    <definedName name="IQ_LT_DEBT_REPAID_BR">"c691"</definedName>
    <definedName name="IQ_LT_DEBT_REPAID_FIN">"c692"</definedName>
    <definedName name="IQ_LT_DEBT_REPAID_INS">"c693"</definedName>
    <definedName name="IQ_LT_DEBT_REPAID_RE">"c6233"</definedName>
    <definedName name="IQ_LT_DEBT_REPAID_REIT">"c694"</definedName>
    <definedName name="IQ_LT_DEBT_REPAID_UTI">"c695"</definedName>
    <definedName name="IQ_LT_DEBT_UTI">"c696"</definedName>
    <definedName name="IQ_LT_INVEST">"c697"</definedName>
    <definedName name="IQ_LT_INVEST_BR">"c698"</definedName>
    <definedName name="IQ_LT_INVEST_FIN">"c699"</definedName>
    <definedName name="IQ_LT_INVEST_RE">"c6234"</definedName>
    <definedName name="IQ_LT_INVEST_REIT">"c700"</definedName>
    <definedName name="IQ_LT_INVEST_UTI">"c701"</definedName>
    <definedName name="IQ_LT_NOTE_RECEIV">"c1602"</definedName>
    <definedName name="IQ_LTD_DUE_AFTER_FIVE">"c704"</definedName>
    <definedName name="IQ_LTD_DUE_CY">"c705"</definedName>
    <definedName name="IQ_LTD_DUE_CY1">"c706"</definedName>
    <definedName name="IQ_LTD_DUE_CY2">"c707"</definedName>
    <definedName name="IQ_LTD_DUE_CY3">"c708"</definedName>
    <definedName name="IQ_LTD_DUE_CY4">"c709"</definedName>
    <definedName name="IQ_LTD_DUE_NEXT_FIVE">"c710"</definedName>
    <definedName name="IQ_LTM">2000</definedName>
    <definedName name="IQ_LTM_REVENUE_OVER_EMPLOYEES">"c1304"</definedName>
    <definedName name="IQ_LTMMONTH">120000</definedName>
    <definedName name="IQ_MACHINERY">"c711"</definedName>
    <definedName name="IQ_MAINT_CAPEX">"c2947"</definedName>
    <definedName name="IQ_MAINT_CAPEX_ACT_OR_EST">"c4458"</definedName>
    <definedName name="IQ_MAINT_CAPEX_EST">"c4457"</definedName>
    <definedName name="IQ_MAINT_CAPEX_GUIDANCE">"c4459"</definedName>
    <definedName name="IQ_MAINT_CAPEX_HIGH_EST">"c4460"</definedName>
    <definedName name="IQ_MAINT_CAPEX_HIGH_GUIDANCE">"c4197"</definedName>
    <definedName name="IQ_MAINT_CAPEX_LOW_EST">"c4461"</definedName>
    <definedName name="IQ_MAINT_CAPEX_LOW_GUIDANCE">"c4237"</definedName>
    <definedName name="IQ_MAINT_CAPEX_MEDIAN_EST">"c4462"</definedName>
    <definedName name="IQ_MAINT_CAPEX_NUM_EST">"c4463"</definedName>
    <definedName name="IQ_MAINT_CAPEX_STDDEV_EST">"c4464"</definedName>
    <definedName name="IQ_MAINT_REPAIR">"c2087"</definedName>
    <definedName name="IQ_MAKE_WHOLE_END_DATE">"c2493"</definedName>
    <definedName name="IQ_MAKE_WHOLE_SPREAD">"c2494"</definedName>
    <definedName name="IQ_MAKE_WHOLE_START_DATE">"c2492"</definedName>
    <definedName name="IQ_MARKET_CAP_LFCF">"c2209"</definedName>
    <definedName name="IQ_MARKETCAP">"c712"</definedName>
    <definedName name="IQ_MARKETING">"c2239"</definedName>
    <definedName name="IQ_MATURITY_DATE">"c2146"</definedName>
    <definedName name="IQ_MATURITY_ONE_YEAR_LESS_FDIC">"c6425"</definedName>
    <definedName name="IQ_MC_RATIO">"c2783"</definedName>
    <definedName name="IQ_MC_STATUTORY_SURPLUS">"c2772"</definedName>
    <definedName name="IQ_MEDIAN_NEW_HOME_SALES_APR_FC_UNUSED_UNUSED_UNUSED">"c8460"</definedName>
    <definedName name="IQ_MEDIAN_NEW_HOME_SALES_APR_UNUSED_UNUSED_UNUSED">"c7580"</definedName>
    <definedName name="IQ_MEDIAN_NEW_HOME_SALES_FC_UNUSED_UNUSED_UNUSED">"c7800"</definedName>
    <definedName name="IQ_MEDIAN_NEW_HOME_SALES_POP_FC_UNUSED_UNUSED_UNUSED">"c8020"</definedName>
    <definedName name="IQ_MEDIAN_NEW_HOME_SALES_POP_UNUSED_UNUSED_UNUSED">"c7140"</definedName>
    <definedName name="IQ_MEDIAN_NEW_HOME_SALES_UNUSED_UNUSED_UNUSED">"c6920"</definedName>
    <definedName name="IQ_MEDIAN_NEW_HOME_SALES_YOY_FC_UNUSED_UNUSED_UNUSED">"c8240"</definedName>
    <definedName name="IQ_MEDIAN_NEW_HOME_SALES_YOY_UNUSED_UNUSED_UNUSED">"c7360"</definedName>
    <definedName name="IQ_MEDIAN_TARGET_PRICE">"c1650"</definedName>
    <definedName name="IQ_MEDIAN_TARGET_PRICE_REUT">"c5316"</definedName>
    <definedName name="IQ_MERGER">"c713"</definedName>
    <definedName name="IQ_MERGER_BNK">"c714"</definedName>
    <definedName name="IQ_MERGER_BR">"c715"</definedName>
    <definedName name="IQ_MERGER_FIN">"c716"</definedName>
    <definedName name="IQ_MERGER_INS">"c717"</definedName>
    <definedName name="IQ_MERGER_RE">"c6235"</definedName>
    <definedName name="IQ_MERGER_REIT">"c718"</definedName>
    <definedName name="IQ_MERGER_RESTRUCTURE">"c719"</definedName>
    <definedName name="IQ_MERGER_RESTRUCTURE_BNK">"c720"</definedName>
    <definedName name="IQ_MERGER_RESTRUCTURE_BR">"c721"</definedName>
    <definedName name="IQ_MERGER_RESTRUCTURE_FIN">"c722"</definedName>
    <definedName name="IQ_MERGER_RESTRUCTURE_INS">"c723"</definedName>
    <definedName name="IQ_MERGER_RESTRUCTURE_RE">"c6236"</definedName>
    <definedName name="IQ_MERGER_RESTRUCTURE_REIT">"c724"</definedName>
    <definedName name="IQ_MERGER_RESTRUCTURE_UTI">"c725"</definedName>
    <definedName name="IQ_MERGER_UTI">"c726"</definedName>
    <definedName name="IQ_MINORITY_INTEREST">"c727"</definedName>
    <definedName name="IQ_MINORITY_INTEREST_BNK">"c728"</definedName>
    <definedName name="IQ_MINORITY_INTEREST_BR">"c729"</definedName>
    <definedName name="IQ_MINORITY_INTEREST_CF">"c730"</definedName>
    <definedName name="IQ_MINORITY_INTEREST_FIN">"c731"</definedName>
    <definedName name="IQ_MINORITY_INTEREST_INS">"c732"</definedName>
    <definedName name="IQ_MINORITY_INTEREST_IS">"c733"</definedName>
    <definedName name="IQ_MINORITY_INTEREST_RE">"c6237"</definedName>
    <definedName name="IQ_MINORITY_INTEREST_REIT">"c734"</definedName>
    <definedName name="IQ_MINORITY_INTEREST_TOTAL">"c1905"</definedName>
    <definedName name="IQ_MINORITY_INTEREST_UTI">"c735"</definedName>
    <definedName name="IQ_MISC_ADJUST_CF">"c736"</definedName>
    <definedName name="IQ_MISC_EARN_ADJ">"c1603"</definedName>
    <definedName name="IQ_MKTCAP_EBT_EXCL">"c737"</definedName>
    <definedName name="IQ_MKTCAP_EBT_EXCL_AVG">"c738"</definedName>
    <definedName name="IQ_MKTCAP_EBT_INCL_AVG">"c739"</definedName>
    <definedName name="IQ_MKTCAP_TOTAL_REV">"c740"</definedName>
    <definedName name="IQ_MKTCAP_TOTAL_REV_AVG">"c741"</definedName>
    <definedName name="IQ_MKTCAP_TOTAL_REV_FWD">"c742"</definedName>
    <definedName name="IQ_MKTCAP_TOTAL_REV_FWD_REUT">"c4048"</definedName>
    <definedName name="IQ_MM_ACCOUNT">"c743"</definedName>
    <definedName name="IQ_MONEY_MARKET_DEPOSIT_ACCOUNTS_FDIC">"c6553"</definedName>
    <definedName name="IQ_MONTH">15000</definedName>
    <definedName name="IQ_MORT_BANK_ACT">"c744"</definedName>
    <definedName name="IQ_MORT_BANKING_FEE">"c745"</definedName>
    <definedName name="IQ_MORT_INT_INC">"c746"</definedName>
    <definedName name="IQ_MORT_LOANS">"c747"</definedName>
    <definedName name="IQ_MORT_SECURITY">"c748"</definedName>
    <definedName name="IQ_MORTGAGE_BACKED_SECURITIES_FDIC">"c6402"</definedName>
    <definedName name="IQ_MORTGAGE_SERV_RIGHTS">"c2242"</definedName>
    <definedName name="IQ_MORTGAGE_SERVICING_FDIC">"c6335"</definedName>
    <definedName name="IQ_MTD">800000</definedName>
    <definedName name="IQ_MULTIFAMILY_RESIDENTIAL_LOANS_FDIC">"c6311"</definedName>
    <definedName name="IQ_NAMES_REVISION_DATE_">40745.539525463</definedName>
    <definedName name="IQ_NAV_ACT_OR_EST">"c2225"</definedName>
    <definedName name="IQ_NAV_EST">"c1751"</definedName>
    <definedName name="IQ_NAV_HIGH_EST">"c1753"</definedName>
    <definedName name="IQ_NAV_LOW_EST">"c1754"</definedName>
    <definedName name="IQ_NAV_MEDIAN_EST">"c1752"</definedName>
    <definedName name="IQ_NAV_NUM_EST">"c1755"</definedName>
    <definedName name="IQ_NAV_SHARE_ACT_OR_EST">"c2225"</definedName>
    <definedName name="IQ_NAV_SHARE_ACT_OR_EST_REUT">"c5623"</definedName>
    <definedName name="IQ_NAV_SHARE_EST">"c5609"</definedName>
    <definedName name="IQ_NAV_SHARE_EST_REUT">"c5617"</definedName>
    <definedName name="IQ_NAV_SHARE_HIGH_EST">"c5612"</definedName>
    <definedName name="IQ_NAV_SHARE_HIGH_EST_REUT">"c5620"</definedName>
    <definedName name="IQ_NAV_SHARE_LOW_EST">"c5613"</definedName>
    <definedName name="IQ_NAV_SHARE_LOW_EST_REUT">"c5621"</definedName>
    <definedName name="IQ_NAV_SHARE_MEDIAN_EST">"c5610"</definedName>
    <definedName name="IQ_NAV_SHARE_MEDIAN_EST_REUT">"c5618"</definedName>
    <definedName name="IQ_NAV_SHARE_NUM_EST">"c5614"</definedName>
    <definedName name="IQ_NAV_SHARE_NUM_EST_REUT">"c5622"</definedName>
    <definedName name="IQ_NAV_SHARE_STDDEV_EST">"c5611"</definedName>
    <definedName name="IQ_NAV_SHARE_STDDEV_EST_REUT">"c5619"</definedName>
    <definedName name="IQ_NAV_STDDEV_EST">"c1756"</definedName>
    <definedName name="IQ_NET_CHANGE">"c749"</definedName>
    <definedName name="IQ_NET_CHARGE_OFFS_FDIC">"c6641"</definedName>
    <definedName name="IQ_NET_CHARGE_OFFS_LOANS_FDIC">"c6751"</definedName>
    <definedName name="IQ_NET_CLAIM_EXP_INCUR">"c2757"</definedName>
    <definedName name="IQ_NET_CLAIM_EXP_INCUR_CY">"c2761"</definedName>
    <definedName name="IQ_NET_CLAIM_EXP_INCUR_PY">"c2762"</definedName>
    <definedName name="IQ_NET_CLAIM_EXP_PAID">"c2760"</definedName>
    <definedName name="IQ_NET_CLAIM_EXP_PAID_CY">"c2763"</definedName>
    <definedName name="IQ_NET_CLAIM_EXP_PAID_PY">"c2764"</definedName>
    <definedName name="IQ_NET_CLAIM_EXP_RES">"c2754"</definedName>
    <definedName name="IQ_NET_DEBT">"c1584"</definedName>
    <definedName name="IQ_NET_DEBT_ACT_OR_EST">"c3583"</definedName>
    <definedName name="IQ_NET_DEBT_ACT_OR_EST_REUT">"c5473"</definedName>
    <definedName name="IQ_NET_DEBT_EBITDA">"c750"</definedName>
    <definedName name="IQ_NET_DEBT_EBITDA_CAPEX">"c2949"</definedName>
    <definedName name="IQ_NET_DEBT_EST">"c3517"</definedName>
    <definedName name="IQ_NET_DEBT_EST_REUT">"c3976"</definedName>
    <definedName name="IQ_NET_DEBT_GUIDANCE">"c4467"</definedName>
    <definedName name="IQ_NET_DEBT_HIGH_EST">"c3518"</definedName>
    <definedName name="IQ_NET_DEBT_HIGH_EST_REUT">"c3978"</definedName>
    <definedName name="IQ_NET_DEBT_HIGH_GUIDANCE">"c4181"</definedName>
    <definedName name="IQ_NET_DEBT_ISSUED">"c751"</definedName>
    <definedName name="IQ_NET_DEBT_ISSUED_BNK">"c752"</definedName>
    <definedName name="IQ_NET_DEBT_ISSUED_BR">"c753"</definedName>
    <definedName name="IQ_NET_DEBT_ISSUED_FIN">"c754"</definedName>
    <definedName name="IQ_NET_DEBT_ISSUED_INS">"c755"</definedName>
    <definedName name="IQ_NET_DEBT_ISSUED_RE">"c6238"</definedName>
    <definedName name="IQ_NET_DEBT_ISSUED_REIT">"c756"</definedName>
    <definedName name="IQ_NET_DEBT_ISSUED_UTI">"c757"</definedName>
    <definedName name="IQ_NET_DEBT_LOW_EST">"c3519"</definedName>
    <definedName name="IQ_NET_DEBT_LOW_EST_REUT">"c3979"</definedName>
    <definedName name="IQ_NET_DEBT_LOW_GUIDANCE">"c4221"</definedName>
    <definedName name="IQ_NET_DEBT_MEDIAN_EST">"c3520"</definedName>
    <definedName name="IQ_NET_DEBT_MEDIAN_EST_REUT">"c3977"</definedName>
    <definedName name="IQ_NET_DEBT_NUM_EST">"c3515"</definedName>
    <definedName name="IQ_NET_DEBT_NUM_EST_REUT">"c3980"</definedName>
    <definedName name="IQ_NET_DEBT_STDDEV_EST">"c3516"</definedName>
    <definedName name="IQ_NET_DEBT_STDDEV_EST_REUT">"c3981"</definedName>
    <definedName name="IQ_NET_EARNED">"c2734"</definedName>
    <definedName name="IQ_NET_INC">"c781"</definedName>
    <definedName name="IQ_NET_INC_BEFORE">"c344"</definedName>
    <definedName name="IQ_NET_INC_CF">"c793"</definedName>
    <definedName name="IQ_NET_INC_MARGIN">"c794"</definedName>
    <definedName name="IQ_NET_INCOME_FDIC">"c6587"</definedName>
    <definedName name="IQ_NET_INT_INC_10YR_ANN_CAGR">"c6100"</definedName>
    <definedName name="IQ_NET_INT_INC_10YR_ANN_GROWTH">"c758"</definedName>
    <definedName name="IQ_NET_INT_INC_1YR_ANN_GROWTH">"c759"</definedName>
    <definedName name="IQ_NET_INT_INC_2YR_ANN_CAGR">"c6101"</definedName>
    <definedName name="IQ_NET_INT_INC_2YR_ANN_GROWTH">"c760"</definedName>
    <definedName name="IQ_NET_INT_INC_3YR_ANN_CAGR">"c6102"</definedName>
    <definedName name="IQ_NET_INT_INC_3YR_ANN_GROWTH">"c761"</definedName>
    <definedName name="IQ_NET_INT_INC_5YR_ANN_CAGR">"c6103"</definedName>
    <definedName name="IQ_NET_INT_INC_5YR_ANN_GROWTH">"c762"</definedName>
    <definedName name="IQ_NET_INT_INC_7YR_ANN_CAGR">"c6104"</definedName>
    <definedName name="IQ_NET_INT_INC_7YR_ANN_GROWTH">"c763"</definedName>
    <definedName name="IQ_NET_INT_INC_BNK">"c764"</definedName>
    <definedName name="IQ_NET_INT_INC_BNK_FDIC">"c6570"</definedName>
    <definedName name="IQ_NET_INT_INC_BR">"c765"</definedName>
    <definedName name="IQ_NET_INT_INC_FIN">"c766"</definedName>
    <definedName name="IQ_NET_INT_INC_TOTAL_REV">"c767"</definedName>
    <definedName name="IQ_NET_INT_MARGIN">"c768"</definedName>
    <definedName name="IQ_NET_INTEREST_EXP">"c769"</definedName>
    <definedName name="IQ_NET_INTEREST_EXP_RE">"c6239"</definedName>
    <definedName name="IQ_NET_INTEREST_EXP_REIT">"c770"</definedName>
    <definedName name="IQ_NET_INTEREST_EXP_UTI">"c771"</definedName>
    <definedName name="IQ_NET_INTEREST_INC">"c764"</definedName>
    <definedName name="IQ_NET_INTEREST_INC_AFTER_LL">"c1604"</definedName>
    <definedName name="IQ_NET_INTEREST_MARGIN_FDIC">"c6726"</definedName>
    <definedName name="IQ_NET_LIFE_INS_IN_FORCE">"c2769"</definedName>
    <definedName name="IQ_NET_LOANS">"c772"</definedName>
    <definedName name="IQ_NET_LOANS_10YR_ANN_CAGR">"c6105"</definedName>
    <definedName name="IQ_NET_LOANS_10YR_ANN_GROWTH">"c773"</definedName>
    <definedName name="IQ_NET_LOANS_1YR_ANN_GROWTH">"c774"</definedName>
    <definedName name="IQ_NET_LOANS_2YR_ANN_CAGR">"c6106"</definedName>
    <definedName name="IQ_NET_LOANS_2YR_ANN_GROWTH">"c775"</definedName>
    <definedName name="IQ_NET_LOANS_3YR_ANN_CAGR">"c6107"</definedName>
    <definedName name="IQ_NET_LOANS_3YR_ANN_GROWTH">"c776"</definedName>
    <definedName name="IQ_NET_LOANS_5YR_ANN_CAGR">"c6108"</definedName>
    <definedName name="IQ_NET_LOANS_5YR_ANN_GROWTH">"c777"</definedName>
    <definedName name="IQ_NET_LOANS_7YR_ANN_CAGR">"c6109"</definedName>
    <definedName name="IQ_NET_LOANS_7YR_ANN_GROWTH">"c778"</definedName>
    <definedName name="IQ_NET_LOANS_LEASES_CORE_DEPOSITS_FDIC">"c6743"</definedName>
    <definedName name="IQ_NET_LOANS_LEASES_DEPOSITS_FDIC">"c6742"</definedName>
    <definedName name="IQ_NET_LOANS_TOTAL_DEPOSITS">"c779"</definedName>
    <definedName name="IQ_NET_OPERATING_INCOME_ASSETS_FDIC">"c6729"</definedName>
    <definedName name="IQ_NET_RENTAL_EXP_FN">"c780"</definedName>
    <definedName name="IQ_NET_SECURITIZATION_INCOME_FDIC">"c6669"</definedName>
    <definedName name="IQ_NET_SERVICING_FEES_FDIC">"c6668"</definedName>
    <definedName name="IQ_NET_TO_GROSS_EARNED">"c2750"</definedName>
    <definedName name="IQ_NET_TO_GROSS_WRITTEN">"c2729"</definedName>
    <definedName name="IQ_NET_WORKING_CAP">"c3493"</definedName>
    <definedName name="IQ_NET_WRITTEN">"c2728"</definedName>
    <definedName name="IQ_NEW_PREM">"c2785"</definedName>
    <definedName name="IQ_NEXT_CALL_DATE">"c2198"</definedName>
    <definedName name="IQ_NEXT_CALL_PRICE">"c2199"</definedName>
    <definedName name="IQ_NEXT_INT_DATE">"c2187"</definedName>
    <definedName name="IQ_NEXT_PUT_DATE">"c2200"</definedName>
    <definedName name="IQ_NEXT_PUT_PRICE">"c2201"</definedName>
    <definedName name="IQ_NEXT_SINK_FUND_AMOUNT">"c2490"</definedName>
    <definedName name="IQ_NEXT_SINK_FUND_DATE">"c2489"</definedName>
    <definedName name="IQ_NEXT_SINK_FUND_PRICE">"c2491"</definedName>
    <definedName name="IQ_NI">"c781"</definedName>
    <definedName name="IQ_NI_10YR_ANN_CAGR">"c6110"</definedName>
    <definedName name="IQ_NI_10YR_ANN_GROWTH">"c782"</definedName>
    <definedName name="IQ_NI_1YR_ANN_GROWTH">"c783"</definedName>
    <definedName name="IQ_NI_2YR_ANN_CAGR">"c6111"</definedName>
    <definedName name="IQ_NI_2YR_ANN_GROWTH">"c784"</definedName>
    <definedName name="IQ_NI_3YR_ANN_CAGR">"c6112"</definedName>
    <definedName name="IQ_NI_3YR_ANN_GROWTH">"c785"</definedName>
    <definedName name="IQ_NI_5YR_ANN_CAGR">"c6113"</definedName>
    <definedName name="IQ_NI_5YR_ANN_GROWTH">"c786"</definedName>
    <definedName name="IQ_NI_7YR_ANN_CAGR">"c6114"</definedName>
    <definedName name="IQ_NI_7YR_ANN_GROWTH">"c787"</definedName>
    <definedName name="IQ_NI_ACT_OR_EST">"c2222"</definedName>
    <definedName name="IQ_NI_ACT_OR_EST_REUT">"c5468"</definedName>
    <definedName name="IQ_NI_AFTER_CAPITALIZED">"c788"</definedName>
    <definedName name="IQ_NI_AVAIL_EXCL">"c789"</definedName>
    <definedName name="IQ_NI_AVAIL_EXCL_MARGIN">"c790"</definedName>
    <definedName name="IQ_NI_AVAIL_INCL">"c791"</definedName>
    <definedName name="IQ_NI_BEFORE_CAPITALIZED">"c792"</definedName>
    <definedName name="IQ_NI_CF">"c793"</definedName>
    <definedName name="IQ_NI_EST">"c1716"</definedName>
    <definedName name="IQ_NI_EST_REUT">"c5368"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EST">"c1723"</definedName>
    <definedName name="IQ_NI_GW_EST_REUT">"c5375"</definedName>
    <definedName name="IQ_NI_GW_GUIDANCE">"c4471"</definedName>
    <definedName name="IQ_NI_GW_HIGH_EST">"c1725"</definedName>
    <definedName name="IQ_NI_GW_HIGH_EST_REUT">"c5377"</definedName>
    <definedName name="IQ_NI_GW_HIGH_GUIDANCE">"c4178"</definedName>
    <definedName name="IQ_NI_GW_LOW_EST">"c1726"</definedName>
    <definedName name="IQ_NI_GW_LOW_EST_REUT">"c5378"</definedName>
    <definedName name="IQ_NI_GW_LOW_GUIDANCE">"c4218"</definedName>
    <definedName name="IQ_NI_GW_MEDIAN_EST">"c1724"</definedName>
    <definedName name="IQ_NI_GW_MEDIAN_EST_REUT">"c5376"</definedName>
    <definedName name="IQ_NI_GW_NUM_EST">"c1727"</definedName>
    <definedName name="IQ_NI_GW_NUM_EST_REUT">"c5379"</definedName>
    <definedName name="IQ_NI_GW_STDDEV_EST">"c1728"</definedName>
    <definedName name="IQ_NI_GW_STDDEV_EST_REUT">"c5380"</definedName>
    <definedName name="IQ_NI_HIGH_EST">"c1718"</definedName>
    <definedName name="IQ_NI_HIGH_EST_REUT">"c5370"</definedName>
    <definedName name="IQ_NI_HIGH_GUIDANCE">"c4176"</definedName>
    <definedName name="IQ_NI_LOW_EST">"c1719"</definedName>
    <definedName name="IQ_NI_LOW_EST_REUT">"c5371"</definedName>
    <definedName name="IQ_NI_LOW_GUIDANCE">"c4216"</definedName>
    <definedName name="IQ_NI_MARGIN">"c794"</definedName>
    <definedName name="IQ_NI_MEDIAN_EST">"c1717"</definedName>
    <definedName name="IQ_NI_MEDIAN_EST_REUT">"c5369"</definedName>
    <definedName name="IQ_NI_NORM">"c1901"</definedName>
    <definedName name="IQ_NI_NORM_10YR_ANN_CAGR">"c6189"</definedName>
    <definedName name="IQ_NI_NORM_10YR_ANN_GROWTH">"c1960"</definedName>
    <definedName name="IQ_NI_NORM_1YR_ANN_GROWTH">"c1955"</definedName>
    <definedName name="IQ_NI_NORM_2YR_ANN_CAGR">"c6185"</definedName>
    <definedName name="IQ_NI_NORM_2YR_ANN_GROWTH">"c1956"</definedName>
    <definedName name="IQ_NI_NORM_3YR_ANN_CAGR">"c6186"</definedName>
    <definedName name="IQ_NI_NORM_3YR_ANN_GROWTH">"c1957"</definedName>
    <definedName name="IQ_NI_NORM_5YR_ANN_CAGR">"c6187"</definedName>
    <definedName name="IQ_NI_NORM_5YR_ANN_GROWTH">"c1958"</definedName>
    <definedName name="IQ_NI_NORM_7YR_ANN_CAGR">"c6188"</definedName>
    <definedName name="IQ_NI_NORM_7YR_ANN_GROWTH">"c1959"</definedName>
    <definedName name="IQ_NI_NORM_MARGIN">"c1964"</definedName>
    <definedName name="IQ_NI_NUM_EST">"c1720"</definedName>
    <definedName name="IQ_NI_NUM_EST_REUT">"c5372"</definedName>
    <definedName name="IQ_NI_REPORTED_EST">"c1730"</definedName>
    <definedName name="IQ_NI_REPORTED_EST_REUT">"c5382"</definedName>
    <definedName name="IQ_NI_REPORTED_HIGH_EST">"c1732"</definedName>
    <definedName name="IQ_NI_REPORTED_HIGH_EST_REUT">"c5384"</definedName>
    <definedName name="IQ_NI_REPORTED_LOW_EST">"c1733"</definedName>
    <definedName name="IQ_NI_REPORTED_LOW_EST_REUT">"c5385"</definedName>
    <definedName name="IQ_NI_REPORTED_MEDIAN_EST">"c1731"</definedName>
    <definedName name="IQ_NI_REPORTED_MEDIAN_EST_REUT">"c5383"</definedName>
    <definedName name="IQ_NI_REPORTED_NUM_EST">"c1734"</definedName>
    <definedName name="IQ_NI_REPORTED_NUM_EST_REUT">"c5386"</definedName>
    <definedName name="IQ_NI_REPORTED_STDDEV_EST">"c1735"</definedName>
    <definedName name="IQ_NI_REPORTED_STDDEV_EST_REUT">"c5387"</definedName>
    <definedName name="IQ_NI_SBC_ACT_OR_EST">"c4474"</definedName>
    <definedName name="IQ_NI_SBC_EST">"c4473"</definedName>
    <definedName name="IQ_NI_SBC_GUIDANCE">"c4475"</definedName>
    <definedName name="IQ_NI_SBC_GW_ACT_OR_EST">"c4478"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>"c795"</definedName>
    <definedName name="IQ_NI_STDDEV_EST">"c1721"</definedName>
    <definedName name="IQ_NI_STDDEV_EST_REUT">"c5373"</definedName>
    <definedName name="IQ_NOL_CF_1YR">"c3465"</definedName>
    <definedName name="IQ_NOL_CF_2YR">"c3466"</definedName>
    <definedName name="IQ_NOL_CF_3YR">"c3467"</definedName>
    <definedName name="IQ_NOL_CF_4YR">"c3468"</definedName>
    <definedName name="IQ_NOL_CF_5YR">"c3469"</definedName>
    <definedName name="IQ_NOL_CF_AFTER_FIVE">"c3470"</definedName>
    <definedName name="IQ_NOL_CF_MAX_YEAR">"c3473"</definedName>
    <definedName name="IQ_NOL_CF_NO_EXP">"c3471"</definedName>
    <definedName name="IQ_NOL_CF_TOTAL">"c3472"</definedName>
    <definedName name="IQ_NON_ACCRUAL_LOANS">"c796"</definedName>
    <definedName name="IQ_NON_CASH">"c797"</definedName>
    <definedName name="IQ_NON_CASH_ITEMS">"c797"</definedName>
    <definedName name="IQ_NON_INS_EXP">"c798"</definedName>
    <definedName name="IQ_NON_INS_REV">"c799"</definedName>
    <definedName name="IQ_NON_INT_BEAR_CD">"c800"</definedName>
    <definedName name="IQ_NON_INT_EXP">"c801"</definedName>
    <definedName name="IQ_NON_INT_EXP_FDIC">"c6579"</definedName>
    <definedName name="IQ_NON_INT_INC">"c802"</definedName>
    <definedName name="IQ_NON_INT_INC_10YR_ANN_CAGR">"c6115"</definedName>
    <definedName name="IQ_NON_INT_INC_10YR_ANN_GROWTH">"c803"</definedName>
    <definedName name="IQ_NON_INT_INC_1YR_ANN_GROWTH">"c804"</definedName>
    <definedName name="IQ_NON_INT_INC_2YR_ANN_CAGR">"c6116"</definedName>
    <definedName name="IQ_NON_INT_INC_2YR_ANN_GROWTH">"c805"</definedName>
    <definedName name="IQ_NON_INT_INC_3YR_ANN_CAGR">"c6117"</definedName>
    <definedName name="IQ_NON_INT_INC_3YR_ANN_GROWTH">"c806"</definedName>
    <definedName name="IQ_NON_INT_INC_5YR_ANN_CAGR">"c6118"</definedName>
    <definedName name="IQ_NON_INT_INC_5YR_ANN_GROWTH">"c807"</definedName>
    <definedName name="IQ_NON_INT_INC_7YR_ANN_CAGR">"c6119"</definedName>
    <definedName name="IQ_NON_INT_INC_7YR_ANN_GROWTH">"c808"</definedName>
    <definedName name="IQ_NON_INT_INC_FDIC">"c6575"</definedName>
    <definedName name="IQ_NON_INTEREST_EXP">"c801"</definedName>
    <definedName name="IQ_NON_INTEREST_INC">"c802"</definedName>
    <definedName name="IQ_NON_OPER_EXP">"c809"</definedName>
    <definedName name="IQ_NON_OPER_INC">"c810"</definedName>
    <definedName name="IQ_NON_PERF_ASSETS_10YR_ANN_CAGR">"c6120"</definedName>
    <definedName name="IQ_NON_PERF_ASSETS_10YR_ANN_GROWTH">"c811"</definedName>
    <definedName name="IQ_NON_PERF_ASSETS_1YR_ANN_GROWTH">"c812"</definedName>
    <definedName name="IQ_NON_PERF_ASSETS_2YR_ANN_CAGR">"c6121"</definedName>
    <definedName name="IQ_NON_PERF_ASSETS_2YR_ANN_GROWTH">"c813"</definedName>
    <definedName name="IQ_NON_PERF_ASSETS_3YR_ANN_CAGR">"c6122"</definedName>
    <definedName name="IQ_NON_PERF_ASSETS_3YR_ANN_GROWTH">"c814"</definedName>
    <definedName name="IQ_NON_PERF_ASSETS_5YR_ANN_CAGR">"c6123"</definedName>
    <definedName name="IQ_NON_PERF_ASSETS_5YR_ANN_GROWTH">"c815"</definedName>
    <definedName name="IQ_NON_PERF_ASSETS_7YR_ANN_CAGR">"c6124"</definedName>
    <definedName name="IQ_NON_PERF_ASSETS_7YR_ANN_GROWTH">"c816"</definedName>
    <definedName name="IQ_NON_PERF_ASSETS_TOTAL_ASSETS">"c817"</definedName>
    <definedName name="IQ_NON_PERF_LOANS_10YR_ANN_CAGR">"c6125"</definedName>
    <definedName name="IQ_NON_PERF_LOANS_10YR_ANN_GROWTH">"c818"</definedName>
    <definedName name="IQ_NON_PERF_LOANS_1YR_ANN_GROWTH">"c819"</definedName>
    <definedName name="IQ_NON_PERF_LOANS_2YR_ANN_CAGR">"c6126"</definedName>
    <definedName name="IQ_NON_PERF_LOANS_2YR_ANN_GROWTH">"c820"</definedName>
    <definedName name="IQ_NON_PERF_LOANS_3YR_ANN_CAGR">"c6127"</definedName>
    <definedName name="IQ_NON_PERF_LOANS_3YR_ANN_GROWTH">"c821"</definedName>
    <definedName name="IQ_NON_PERF_LOANS_5YR_ANN_CAGR">"c6128"</definedName>
    <definedName name="IQ_NON_PERF_LOANS_5YR_ANN_GROWTH">"c822"</definedName>
    <definedName name="IQ_NON_PERF_LOANS_7YR_ANN_CAGR">"c6129"</definedName>
    <definedName name="IQ_NON_PERF_LOANS_7YR_ANN_GROWTH">"c823"</definedName>
    <definedName name="IQ_NON_PERF_LOANS_TOTAL_ASSETS">"c824"</definedName>
    <definedName name="IQ_NON_PERF_LOANS_TOTAL_LOANS">"c825"</definedName>
    <definedName name="IQ_NON_PERFORMING_ASSETS">"c826"</definedName>
    <definedName name="IQ_NON_PERFORMING_LOANS">"c827"</definedName>
    <definedName name="IQ_NON_US_ADDRESSEES_TOTAL_LOANS_FOREIGN_FDIC">"c6443"</definedName>
    <definedName name="IQ_NON_US_CHARGE_OFFS_AND_RECOVERIES_FDIC">"c6650"</definedName>
    <definedName name="IQ_NON_US_CHARGE_OFFS_FDIC">"c6648"</definedName>
    <definedName name="IQ_NON_US_COMMERCIAL_INDUSTRIAL_CHARGE_OFFS_FDIC">"c6651"</definedName>
    <definedName name="IQ_NON_US_NET_LOANS_FDIC">"c6376"</definedName>
    <definedName name="IQ_NON_US_RECOVERIES_FDIC">"c6649"</definedName>
    <definedName name="IQ_NONCASH_PENSION_EXP">"c3000"</definedName>
    <definedName name="IQ_NONCURRENT_LOANS_1_4_FAMILY_FDIC">"c6770"</definedName>
    <definedName name="IQ_NONCURRENT_LOANS_COMMERCIAL_INDUSTRIAL_FDIC">"c6773"</definedName>
    <definedName name="IQ_NONCURRENT_LOANS_COMMERCIAL_RE_FDIC">"c6768"</definedName>
    <definedName name="IQ_NONCURRENT_LOANS_COMMERCIAL_RE_NOT_SECURED_FDIC">"c6778"</definedName>
    <definedName name="IQ_NONCURRENT_LOANS_CONSTRUCTION_LAND_DEV_FDIC">"c6767"</definedName>
    <definedName name="IQ_NONCURRENT_LOANS_CREDIT_CARD_FDIC">"c6775"</definedName>
    <definedName name="IQ_NONCURRENT_LOANS_GUARANTEED_FDIC">"c6358"</definedName>
    <definedName name="IQ_NONCURRENT_LOANS_HOME_EQUITY_FDIC">"c6771"</definedName>
    <definedName name="IQ_NONCURRENT_LOANS_INDIVIDUALS_FDIC">"c6774"</definedName>
    <definedName name="IQ_NONCURRENT_LOANS_LEASES_FDIC">"c6357"</definedName>
    <definedName name="IQ_NONCURRENT_LOANS_MULTIFAMILY_FDIC">"c6769"</definedName>
    <definedName name="IQ_NONCURRENT_LOANS_OTHER_FAMILY_FDIC">"c6772"</definedName>
    <definedName name="IQ_NONCURRENT_LOANS_OTHER_INDIVIDUAL_FDIC">"c6776"</definedName>
    <definedName name="IQ_NONCURRENT_LOANS_OTHER_LOANS_FDIC">"c6777"</definedName>
    <definedName name="IQ_NONCURRENT_LOANS_RE_FDIC">"c6766"</definedName>
    <definedName name="IQ_NONCURRENT_LOANS_TOTAL_LOANS_FDIC">"c6765"</definedName>
    <definedName name="IQ_NONCURRENT_OREO_ASSETS_FDIC">"c6741"</definedName>
    <definedName name="IQ_NONINTEREST_BEARING_BALANCES_FDIC">"c6394"</definedName>
    <definedName name="IQ_NONINTEREST_BEARING_DEPOSITS_DOMESTIC_FDIC">"c6477"</definedName>
    <definedName name="IQ_NONINTEREST_BEARING_DEPOSITS_FOREIGN_FDIC">"c6484"</definedName>
    <definedName name="IQ_NONINTEREST_EXPENSE_EARNING_ASSETS_FDIC">"c6728"</definedName>
    <definedName name="IQ_NONINTEREST_INCOME_EARNING_ASSETS_FDIC">"c6727"</definedName>
    <definedName name="IQ_NONMORTGAGE_SERVICING_FDIC">"c6336"</definedName>
    <definedName name="IQ_NONRECOURSE_DEBT">"c2550"</definedName>
    <definedName name="IQ_NONRECOURSE_DEBT_PCT">"c2551"</definedName>
    <definedName name="IQ_NONRES_FIXED_INVEST_PRIV_APR_FC_UNUSED_UNUSED_UNUSED">"c8468"</definedName>
    <definedName name="IQ_NONRES_FIXED_INVEST_PRIV_APR_UNUSED_UNUSED_UNUSED">"c7588"</definedName>
    <definedName name="IQ_NONRES_FIXED_INVEST_PRIV_FC_UNUSED_UNUSED_UNUSED">"c7808"</definedName>
    <definedName name="IQ_NONRES_FIXED_INVEST_PRIV_POP_FC_UNUSED_UNUSED_UNUSED">"c8028"</definedName>
    <definedName name="IQ_NONRES_FIXED_INVEST_PRIV_POP_UNUSED_UNUSED_UNUSED">"c7148"</definedName>
    <definedName name="IQ_NONRES_FIXED_INVEST_PRIV_UNUSED_UNUSED_UNUSED">"c6928"</definedName>
    <definedName name="IQ_NONRES_FIXED_INVEST_PRIV_YOY_FC_UNUSED_UNUSED_UNUSED">"c8248"</definedName>
    <definedName name="IQ_NONRES_FIXED_INVEST_PRIV_YOY_UNUSED_UNUSED_UNUSED">"c7368"</definedName>
    <definedName name="IQ_NONTRANSACTION_ACCOUNTS_FDIC">"c6552"</definedName>
    <definedName name="IQ_NONUTIL_REV">"c2089"</definedName>
    <definedName name="IQ_NORM_EPS_ACT_OR_EST">"c2249"</definedName>
    <definedName name="IQ_NORM_EPS_ACT_OR_EST_REUT">"c5472"</definedName>
    <definedName name="IQ_NORMAL_INC_AFTER">"c1605"</definedName>
    <definedName name="IQ_NORMAL_INC_AVAIL">"c1606"</definedName>
    <definedName name="IQ_NORMAL_INC_BEFORE">"c1607"</definedName>
    <definedName name="IQ_NOTES_PAY">"c1176"</definedName>
    <definedName name="IQ_NOTIONAL_AMOUNT_CREDIT_DERIVATIVES_FDIC">"c6507"</definedName>
    <definedName name="IQ_NOTIONAL_VALUE_EXCHANGE_SWAPS_FDIC">"c6516"</definedName>
    <definedName name="IQ_NOTIONAL_VALUE_OTHER_SWAPS_FDIC">"c6521"</definedName>
    <definedName name="IQ_NOTIONAL_VALUE_RATE_SWAPS_FDIC">"c6511"</definedName>
    <definedName name="IQ_NOW_ACCOUNT">"c828"</definedName>
    <definedName name="IQ_NPPE">"c829"</definedName>
    <definedName name="IQ_NPPE_10YR_ANN_CAGR">"c6130"</definedName>
    <definedName name="IQ_NPPE_10YR_ANN_GROWTH">"c830"</definedName>
    <definedName name="IQ_NPPE_1YR_ANN_GROWTH">"c831"</definedName>
    <definedName name="IQ_NPPE_2YR_ANN_CAGR">"c6131"</definedName>
    <definedName name="IQ_NPPE_2YR_ANN_GROWTH">"c832"</definedName>
    <definedName name="IQ_NPPE_3YR_ANN_CAGR">"c6132"</definedName>
    <definedName name="IQ_NPPE_3YR_ANN_GROWTH">"c833"</definedName>
    <definedName name="IQ_NPPE_5YR_ANN_CAGR">"c6133"</definedName>
    <definedName name="IQ_NPPE_5YR_ANN_GROWTH">"c834"</definedName>
    <definedName name="IQ_NPPE_7YR_ANN_CAGR">"c6134"</definedName>
    <definedName name="IQ_NPPE_7YR_ANN_GROWTH">"c835"</definedName>
    <definedName name="IQ_NTM">6000</definedName>
    <definedName name="IQ_NUKE">"c836"</definedName>
    <definedName name="IQ_NUKE_CF">"c837"</definedName>
    <definedName name="IQ_NUKE_CONTR">"c838"</definedName>
    <definedName name="IQ_NUM_BRANCHES">"c2088"</definedName>
    <definedName name="IQ_NUMBER_ADRHOLDERS">"c1970"</definedName>
    <definedName name="IQ_NUMBER_DAYS">"c1904"</definedName>
    <definedName name="IQ_NUMBER_DEPOSITS_LESS_THAN_100K_FDIC">"c6495"</definedName>
    <definedName name="IQ_NUMBER_DEPOSITS_MORE_THAN_100K_FDIC">"c6493"</definedName>
    <definedName name="IQ_NUMBER_SHAREHOLDERS">"c1967"</definedName>
    <definedName name="IQ_NUMBER_SHAREHOLDERS_CLASSA">"c1968"</definedName>
    <definedName name="IQ_NUMBER_SHAREHOLDERS_OTHER">"c1969"</definedName>
    <definedName name="IQ_OBLIGATIONS_OF_STATES_TOTAL_LOANS_FOREIGN_FDIC">"c6447"</definedName>
    <definedName name="IQ_OBLIGATIONS_STATES_FDIC">"c6431"</definedName>
    <definedName name="IQ_OCCUPY_EXP">"c839"</definedName>
    <definedName name="IQ_OFFER_AMOUNT">"c2152"</definedName>
    <definedName name="IQ_OFFER_COUPON">"c2147"</definedName>
    <definedName name="IQ_OFFER_COUPON_TYPE">"c2148"</definedName>
    <definedName name="IQ_OFFER_DATE">"c2149"</definedName>
    <definedName name="IQ_OFFER_PRICE">"c2150"</definedName>
    <definedName name="IQ_OFFER_YIELD">"c2151"</definedName>
    <definedName name="IQ_OG_10DISC">"c1998"</definedName>
    <definedName name="IQ_OG_10DISC_GAS">"c2018"</definedName>
    <definedName name="IQ_OG_10DISC_OIL">"c2008"</definedName>
    <definedName name="IQ_OG_ACQ_COST_PROVED">"c1975"</definedName>
    <definedName name="IQ_OG_ACQ_COST_PROVED_GAS">"c1987"</definedName>
    <definedName name="IQ_OG_ACQ_COST_PROVED_OIL">"c1981"</definedName>
    <definedName name="IQ_OG_ACQ_COST_UNPROVED">"c1976"</definedName>
    <definedName name="IQ_OG_ACQ_COST_UNPROVED_GAS">"c1988"</definedName>
    <definedName name="IQ_OG_ACQ_COST_UNPROVED_OIL">"c1982"</definedName>
    <definedName name="IQ_OG_AVG_DAILY_PROD_GAS">"c2910"</definedName>
    <definedName name="IQ_OG_AVG_DAILY_PROD_NGL">"c2911"</definedName>
    <definedName name="IQ_OG_AVG_DAILY_PROD_OIL">"c2909"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CLOSE_BALANCE_GAS">"c2049"</definedName>
    <definedName name="IQ_OG_CLOSE_BALANCE_NGL">"c2920"</definedName>
    <definedName name="IQ_OG_CLOSE_BALANCE_OIL">"c2037"</definedName>
    <definedName name="IQ_OG_DCF_BEFORE_TAXES">"c2023"</definedName>
    <definedName name="IQ_OG_DCF_BEFORE_TAXES_GAS">"c2025"</definedName>
    <definedName name="IQ_OG_DCF_BEFORE_TAXES_OIL">"c2024"</definedName>
    <definedName name="IQ_OG_DEVELOPED_ACRE_GROSS_EQ_INC">"c5802"</definedName>
    <definedName name="IQ_OG_DEVELOPED_ACRE_NET_EQ_INC">"c5803"</definedName>
    <definedName name="IQ_OG_DEVELOPED_RESERVES_GAS">"c2053"</definedName>
    <definedName name="IQ_OG_DEVELOPED_RESERVES_NGL">"c2922"</definedName>
    <definedName name="IQ_OG_DEVELOPED_RESERVES_OIL">"c2054"</definedName>
    <definedName name="IQ_OG_DEVELOPMENT_COSTS">"c1978"</definedName>
    <definedName name="IQ_OG_DEVELOPMENT_COSTS_GAS">"c1990"</definedName>
    <definedName name="IQ_OG_DEVELOPMENT_COSTS_OIL">"c1984"</definedName>
    <definedName name="IQ_OG_EQUITY_DCF">"c2002"</definedName>
    <definedName name="IQ_OG_EQUITY_DCF_GAS">"c2022"</definedName>
    <definedName name="IQ_OG_EQUITY_DCF_OIL">"c2012"</definedName>
    <definedName name="IQ_OG_EQUTY_RESERVES_GAS">"c2050"</definedName>
    <definedName name="IQ_OG_EQUTY_RESERVES_NGL">"c2921"</definedName>
    <definedName name="IQ_OG_EQUTY_RESERVES_OIL">"c2038"</definedName>
    <definedName name="IQ_OG_EXPLORATION_COSTS">"c1977"</definedName>
    <definedName name="IQ_OG_EXPLORATION_COSTS_GAS">"c1989"</definedName>
    <definedName name="IQ_OG_EXPLORATION_COSTS_OIL">"c1983"</definedName>
    <definedName name="IQ_OG_EXT_DISC_GAS">"c2043"</definedName>
    <definedName name="IQ_OG_EXT_DISC_NGL">"c2914"</definedName>
    <definedName name="IQ_OG_EXT_DISC_OIL">"c2031"</definedName>
    <definedName name="IQ_OG_FUTURE_CASH_INFLOWS">"c1993"</definedName>
    <definedName name="IQ_OG_FUTURE_CASH_INFLOWS_GAS">"c2013"</definedName>
    <definedName name="IQ_OG_FUTURE_CASH_INFLOWS_OIL">"c2003"</definedName>
    <definedName name="IQ_OG_FUTURE_DEVELOPMENT_COSTS">"c1995"</definedName>
    <definedName name="IQ_OG_FUTURE_DEVELOPMENT_COSTS_GAS">"c2015"</definedName>
    <definedName name="IQ_OG_FUTURE_DEVELOPMENT_COSTS_OIL">"c2005"</definedName>
    <definedName name="IQ_OG_FUTURE_INC_TAXES">"c1997"</definedName>
    <definedName name="IQ_OG_FUTURE_INC_TAXES_GAS">"c2017"</definedName>
    <definedName name="IQ_OG_FUTURE_INC_TAXES_OIL">"c2007"</definedName>
    <definedName name="IQ_OG_FUTURE_PRODUCTION_COSTS">"c1994"</definedName>
    <definedName name="IQ_OG_FUTURE_PRODUCTION_COSTS_GAS">"c2014"</definedName>
    <definedName name="IQ_OG_FUTURE_PRODUCTION_COSTS_OIL">"c2004"</definedName>
    <definedName name="IQ_OG_GAS_PRICE_HEDGED">"c2056"</definedName>
    <definedName name="IQ_OG_GAS_PRICE_UNHEDGED">"c2058"</definedName>
    <definedName name="IQ_OG_IMPROVED_RECOVERY_GAS">"c2044"</definedName>
    <definedName name="IQ_OG_IMPROVED_RECOVERY_NGL">"c2915"</definedName>
    <definedName name="IQ_OG_IMPROVED_RECOVERY_OIL">"c2032"</definedName>
    <definedName name="IQ_OG_LIQUID_GAS_PRICE_HEDGED">"c2233"</definedName>
    <definedName name="IQ_OG_LIQUID_GAS_PRICE_UNHEDGED">"c2234"</definedName>
    <definedName name="IQ_OG_NET_FUTURE_CASH_FLOWS">"c1996"</definedName>
    <definedName name="IQ_OG_NET_FUTURE_CASH_FLOWS_GAS">"c2016"</definedName>
    <definedName name="IQ_OG_NET_FUTURE_CASH_FLOWS_OIL">"c2006"</definedName>
    <definedName name="IQ_OG_OIL_PRICE_HEDGED">"c2055"</definedName>
    <definedName name="IQ_OG_OIL_PRICE_UNHEDGED">"c2057"</definedName>
    <definedName name="IQ_OG_OPEN_BALANCE_GAS">"c2041"</definedName>
    <definedName name="IQ_OG_OPEN_BALANCE_NGL">"c2912"</definedName>
    <definedName name="IQ_OG_OPEN_BALANCE_OIL">"c2029"</definedName>
    <definedName name="IQ_OG_OTHER_ADJ_FCF">"c1999"</definedName>
    <definedName name="IQ_OG_OTHER_ADJ_FCF_GAS">"c2019"</definedName>
    <definedName name="IQ_OG_OTHER_ADJ_FCF_OIL">"c2009"</definedName>
    <definedName name="IQ_OG_OTHER_ADJ_GAS">"c2048"</definedName>
    <definedName name="IQ_OG_OTHER_ADJ_NGL">"c2919"</definedName>
    <definedName name="IQ_OG_OTHER_ADJ_OIL">"c2036"</definedName>
    <definedName name="IQ_OG_OTHER_COSTS">"c1979"</definedName>
    <definedName name="IQ_OG_OTHER_COSTS_GAS">"c1991"</definedName>
    <definedName name="IQ_OG_OTHER_COSTS_OIL">"c1985"</definedName>
    <definedName name="IQ_OG_PRODUCTION_GAS">"c2047"</definedName>
    <definedName name="IQ_OG_PRODUCTION_NGL">"c2918"</definedName>
    <definedName name="IQ_OG_PRODUCTION_OIL">"c2035"</definedName>
    <definedName name="IQ_OG_PURCHASES_GAS">"c2045"</definedName>
    <definedName name="IQ_OG_PURCHASES_NGL">"c2916"</definedName>
    <definedName name="IQ_OG_PURCHASES_OIL">"c2033"</definedName>
    <definedName name="IQ_OG_RESERVE_REPLACEMENT_RATIO">"c5799"</definedName>
    <definedName name="IQ_OG_REVISIONS_GAS">"c2042"</definedName>
    <definedName name="IQ_OG_REVISIONS_NGL">"c2913"</definedName>
    <definedName name="IQ_OG_REVISIONS_OIL">"c2030"</definedName>
    <definedName name="IQ_OG_SALES_IN_PLACE_GAS">"c2046"</definedName>
    <definedName name="IQ_OG_SALES_IN_PLACE_NGL">"c2917"</definedName>
    <definedName name="IQ_OG_SALES_IN_PLACE_OIL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>"c2000"</definedName>
    <definedName name="IQ_OG_STANDARDIZED_DCF_GAS">"c2020"</definedName>
    <definedName name="IQ_OG_STANDARDIZED_DCF_HEDGED">"c2001"</definedName>
    <definedName name="IQ_OG_STANDARDIZED_DCF_HEDGED_GAS">"c2021"</definedName>
    <definedName name="IQ_OG_STANDARDIZED_DCF_HEDGED_OIL">"c2011"</definedName>
    <definedName name="IQ_OG_STANDARDIZED_DCF_OIL">"c2010"</definedName>
    <definedName name="IQ_OG_TAXES">"c2026"</definedName>
    <definedName name="IQ_OG_TAXES_GAS">"c2028"</definedName>
    <definedName name="IQ_OG_TAXES_OIL">"c2027"</definedName>
    <definedName name="IQ_OG_TOTAL_COSTS">"c1980"</definedName>
    <definedName name="IQ_OG_TOTAL_COSTS_GAS">"c1992"</definedName>
    <definedName name="IQ_OG_TOTAL_COSTS_OIL">"c1986"</definedName>
    <definedName name="IQ_OG_TOTAL_EST_PROVED_RESERVES_GAS">"c2052"</definedName>
    <definedName name="IQ_OG_TOTAL_GAS_PRODUCTION">"c2060"</definedName>
    <definedName name="IQ_OG_TOTAL_LIQUID_GAS_PRODUCTION">"c2235"</definedName>
    <definedName name="IQ_OG_TOTAL_OIL_PRODUCTION">"c2059"</definedName>
    <definedName name="IQ_OG_UNDEVELOPED_ACRE_GROSS_EQ_INC">"c5800"</definedName>
    <definedName name="IQ_OG_UNDEVELOPED_ACRE_NET_EQ_INC">"c5801"</definedName>
    <definedName name="IQ_OG_UNDEVELOPED_RESERVES_GAS">"c2051"</definedName>
    <definedName name="IQ_OG_UNDEVELOPED_RESERVES_NGL">"c2923"</definedName>
    <definedName name="IQ_OG_UNDEVELOPED_RESERVES_OIL">"c2039"</definedName>
    <definedName name="IQ_OIL_IMPAIR">"c840"</definedName>
    <definedName name="IQ_OL_COMM_AFTER_FIVE">"c841"</definedName>
    <definedName name="IQ_OL_COMM_CY">"c842"</definedName>
    <definedName name="IQ_OL_COMM_CY1">"c843"</definedName>
    <definedName name="IQ_OL_COMM_CY2">"c844"</definedName>
    <definedName name="IQ_OL_COMM_CY3">"c845"</definedName>
    <definedName name="IQ_OL_COMM_CY4">"c846"</definedName>
    <definedName name="IQ_OL_COMM_NEXT_FIVE">"c847"</definedName>
    <definedName name="IQ_OPEB_ACCRUED_LIAB">"c3308"</definedName>
    <definedName name="IQ_OPEB_ACCRUED_LIAB_DOM">"c3306"</definedName>
    <definedName name="IQ_OPEB_ACCRUED_LIAB_FOREIGN">"c3307"</definedName>
    <definedName name="IQ_OPEB_ACCUM_OTHER_CI">"c3314"</definedName>
    <definedName name="IQ_OPEB_ACCUM_OTHER_CI_DOM">"c3312"</definedName>
    <definedName name="IQ_OPEB_ACCUM_OTHER_CI_FOREIGN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>"c3356"</definedName>
    <definedName name="IQ_OPEB_ASSETS_ACQ">"c3347"</definedName>
    <definedName name="IQ_OPEB_ASSETS_ACQ_DOM">"c3345"</definedName>
    <definedName name="IQ_OPEB_ASSETS_ACQ_FOREIGN">"c3346"</definedName>
    <definedName name="IQ_OPEB_ASSETS_ACTUAL_RETURN">"c3332"</definedName>
    <definedName name="IQ_OPEB_ASSETS_ACTUAL_RETURN_DOM">"c3330"</definedName>
    <definedName name="IQ_OPEB_ASSETS_ACTUAL_RETURN_FOREIGN">"c3331"</definedName>
    <definedName name="IQ_OPEB_ASSETS_BEG">"c3329"</definedName>
    <definedName name="IQ_OPEB_ASSETS_BEG_DOM">"c3327"</definedName>
    <definedName name="IQ_OPEB_ASSETS_BEG_FOREIGN">"c3328"</definedName>
    <definedName name="IQ_OPEB_ASSETS_BENEFITS_PAID">"c3341"</definedName>
    <definedName name="IQ_OPEB_ASSETS_BENEFITS_PAID_DOM">"c3339"</definedName>
    <definedName name="IQ_OPEB_ASSETS_BENEFITS_PAID_FOREIGN">"c3340"</definedName>
    <definedName name="IQ_OPEB_ASSETS_CURTAIL">"c3350"</definedName>
    <definedName name="IQ_OPEB_ASSETS_CURTAIL_DOM">"c3348"</definedName>
    <definedName name="IQ_OPEB_ASSETS_CURTAIL_FOREIGN">"c3349"</definedName>
    <definedName name="IQ_OPEB_ASSETS_DOM">"c3354"</definedName>
    <definedName name="IQ_OPEB_ASSETS_EMPLOYER_CONTRIBUTIONS">"c3335"</definedName>
    <definedName name="IQ_OPEB_ASSETS_EMPLOYER_CONTRIBUTIONS_DOM">"c3333"</definedName>
    <definedName name="IQ_OPEB_ASSETS_EMPLOYER_CONTRIBUTIONS_FOREIGN">"c3334"</definedName>
    <definedName name="IQ_OPEB_ASSETS_FOREIGN">"c3355"</definedName>
    <definedName name="IQ_OPEB_ASSETS_FX_ADJ">"c3344"</definedName>
    <definedName name="IQ_OPEB_ASSETS_FX_ADJ_DOM">"c3342"</definedName>
    <definedName name="IQ_OPEB_ASSETS_FX_ADJ_FOREIGN">"c3343"</definedName>
    <definedName name="IQ_OPEB_ASSETS_OTHER_PLAN_ADJ">"c3353"</definedName>
    <definedName name="IQ_OPEB_ASSETS_OTHER_PLAN_ADJ_DOM">"c3351"</definedName>
    <definedName name="IQ_OPEB_ASSETS_OTHER_PLAN_ADJ_FOREIGN">"c3352"</definedName>
    <definedName name="IQ_OPEB_ASSETS_PARTICIP_CONTRIBUTIONS">"c3338"</definedName>
    <definedName name="IQ_OPEB_ASSETS_PARTICIP_CONTRIBUTIONS_DOM">"c3336"</definedName>
    <definedName name="IQ_OPEB_ASSETS_PARTICIP_CONTRIBUTIONS_FOREIGN">"c3337"</definedName>
    <definedName name="IQ_OPEB_BENEFIT_INFO_DATE">"c3410"</definedName>
    <definedName name="IQ_OPEB_BENEFIT_INFO_DATE_DOM">"c3408"</definedName>
    <definedName name="IQ_OPEB_BENEFIT_INFO_DATE_FOREIGN">"c3409"</definedName>
    <definedName name="IQ_OPEB_BREAKDOWN_EQ">"c3275"</definedName>
    <definedName name="IQ_OPEB_BREAKDOWN_EQ_DOM">"c3273"</definedName>
    <definedName name="IQ_OPEB_BREAKDOWN_EQ_FOREIGN">"c3274"</definedName>
    <definedName name="IQ_OPEB_BREAKDOWN_FI">"c3278"</definedName>
    <definedName name="IQ_OPEB_BREAKDOWN_FI_DOM">"c3276"</definedName>
    <definedName name="IQ_OPEB_BREAKDOWN_FI_FOREIGN">"c3277"</definedName>
    <definedName name="IQ_OPEB_BREAKDOWN_OTHER">"c3284"</definedName>
    <definedName name="IQ_OPEB_BREAKDOWN_OTHER_DOM">"c3282"</definedName>
    <definedName name="IQ_OPEB_BREAKDOWN_OTHER_FOREIGN">"c3283"</definedName>
    <definedName name="IQ_OPEB_BREAKDOWN_PCT_EQ">"c3263"</definedName>
    <definedName name="IQ_OPEB_BREAKDOWN_PCT_EQ_DOM">"c3261"</definedName>
    <definedName name="IQ_OPEB_BREAKDOWN_PCT_EQ_FOREIGN">"c3262"</definedName>
    <definedName name="IQ_OPEB_BREAKDOWN_PCT_FI">"c3266"</definedName>
    <definedName name="IQ_OPEB_BREAKDOWN_PCT_FI_DOM">"c3264"</definedName>
    <definedName name="IQ_OPEB_BREAKDOWN_PCT_FI_FOREIGN">"c3265"</definedName>
    <definedName name="IQ_OPEB_BREAKDOWN_PCT_OTHER">"c3272"</definedName>
    <definedName name="IQ_OPEB_BREAKDOWN_PCT_OTHER_DOM">"c3270"</definedName>
    <definedName name="IQ_OPEB_BREAKDOWN_PCT_OTHER_FOREIGN">"c3271"</definedName>
    <definedName name="IQ_OPEB_BREAKDOWN_PCT_RE">"c3269"</definedName>
    <definedName name="IQ_OPEB_BREAKDOWN_PCT_RE_DOM">"c3267"</definedName>
    <definedName name="IQ_OPEB_BREAKDOWN_PCT_RE_FOREIGN">"c3268"</definedName>
    <definedName name="IQ_OPEB_BREAKDOWN_RE">"c3281"</definedName>
    <definedName name="IQ_OPEB_BREAKDOWN_RE_DOM">"c3279"</definedName>
    <definedName name="IQ_OPEB_BREAKDOWN_RE_FOREIGN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>"c3458"</definedName>
    <definedName name="IQ_OPEB_DECREASE_EFFECT_PBO_DOM">"c3456"</definedName>
    <definedName name="IQ_OPEB_DECREASE_EFFECT_PBO_FOREIGN">"c3457"</definedName>
    <definedName name="IQ_OPEB_DECREASE_EFFECT_SERVICE_INT_COST">"c3455"</definedName>
    <definedName name="IQ_OPEB_DECREASE_EFFECT_SERVICE_INT_COST_DOM">"c3453"</definedName>
    <definedName name="IQ_OPEB_DECREASE_EFFECT_SERVICE_INT_COST_FOREIGN">"c3454"</definedName>
    <definedName name="IQ_OPEB_DISC_RATE_MAX">"c3422"</definedName>
    <definedName name="IQ_OPEB_DISC_RATE_MAX_DOM">"c3420"</definedName>
    <definedName name="IQ_OPEB_DISC_RATE_MAX_FOREIGN">"c3421"</definedName>
    <definedName name="IQ_OPEB_DISC_RATE_MIN">"c3419"</definedName>
    <definedName name="IQ_OPEB_DISC_RATE_MIN_DOM">"c3417"</definedName>
    <definedName name="IQ_OPEB_DISC_RATE_MIN_FOREIGN">"c3418"</definedName>
    <definedName name="IQ_OPEB_EST_BENEFIT_1YR">"c3287"</definedName>
    <definedName name="IQ_OPEB_EST_BENEFIT_1YR_DOM">"c3285"</definedName>
    <definedName name="IQ_OPEB_EST_BENEFIT_1YR_FOREIGN">"c3286"</definedName>
    <definedName name="IQ_OPEB_EST_BENEFIT_2YR">"c3290"</definedName>
    <definedName name="IQ_OPEB_EST_BENEFIT_2YR_DOM">"c3288"</definedName>
    <definedName name="IQ_OPEB_EST_BENEFIT_2YR_FOREIGN">"c3289"</definedName>
    <definedName name="IQ_OPEB_EST_BENEFIT_3YR">"c3293"</definedName>
    <definedName name="IQ_OPEB_EST_BENEFIT_3YR_DOM">"c3291"</definedName>
    <definedName name="IQ_OPEB_EST_BENEFIT_3YR_FOREIGN">"c3292"</definedName>
    <definedName name="IQ_OPEB_EST_BENEFIT_4YR">"c3296"</definedName>
    <definedName name="IQ_OPEB_EST_BENEFIT_4YR_DOM">"c3294"</definedName>
    <definedName name="IQ_OPEB_EST_BENEFIT_4YR_FOREIGN">"c3295"</definedName>
    <definedName name="IQ_OPEB_EST_BENEFIT_5YR">"c3299"</definedName>
    <definedName name="IQ_OPEB_EST_BENEFIT_5YR_DOM">"c3297"</definedName>
    <definedName name="IQ_OPEB_EST_BENEFIT_5YR_FOREIGN">"c3298"</definedName>
    <definedName name="IQ_OPEB_EST_BENEFIT_AFTER5">"c3302"</definedName>
    <definedName name="IQ_OPEB_EST_BENEFIT_AFTER5_DOM">"c3300"</definedName>
    <definedName name="IQ_OPEB_EST_BENEFIT_AFTER5_FOREIGN">"c3301"</definedName>
    <definedName name="IQ_OPEB_EXP_RATE_RETURN_MAX">"c3434"</definedName>
    <definedName name="IQ_OPEB_EXP_RATE_RETURN_MAX_DOM">"c3432"</definedName>
    <definedName name="IQ_OPEB_EXP_RATE_RETURN_MAX_FOREIGN">"c3433"</definedName>
    <definedName name="IQ_OPEB_EXP_RATE_RETURN_MIN">"c3431"</definedName>
    <definedName name="IQ_OPEB_EXP_RATE_RETURN_MIN_DOM">"c3429"</definedName>
    <definedName name="IQ_OPEB_EXP_RATE_RETURN_MIN_FOREIGN">"c3430"</definedName>
    <definedName name="IQ_OPEB_EXP_RETURN">"c3398"</definedName>
    <definedName name="IQ_OPEB_EXP_RETURN_DOM">"c3396"</definedName>
    <definedName name="IQ_OPEB_EXP_RETURN_FOREIGN">"c3397"</definedName>
    <definedName name="IQ_OPEB_HEALTH_COST_TREND_INITIAL">"c3413"</definedName>
    <definedName name="IQ_OPEB_HEALTH_COST_TREND_INITIAL_DOM">"c3411"</definedName>
    <definedName name="IQ_OPEB_HEALTH_COST_TREND_INITIAL_FOREIGN">"c3412"</definedName>
    <definedName name="IQ_OPEB_HEALTH_COST_TREND_ULTIMATE">"c3416"</definedName>
    <definedName name="IQ_OPEB_HEALTH_COST_TREND_ULTIMATE_DOM">"c3414"</definedName>
    <definedName name="IQ_OPEB_HEALTH_COST_TREND_ULTIMATE_FOREIGN">"c3415"</definedName>
    <definedName name="IQ_OPEB_INCREASE_EFFECT_PBO">"c3452"</definedName>
    <definedName name="IQ_OPEB_INCREASE_EFFECT_PBO_DOM">"c3450"</definedName>
    <definedName name="IQ_OPEB_INCREASE_EFFECT_PBO_FOREIGN">"c3451"</definedName>
    <definedName name="IQ_OPEB_INCREASE_EFFECT_SERVICE_INT_COST">"c3449"</definedName>
    <definedName name="IQ_OPEB_INCREASE_EFFECT_SERVICE_INT_COST_DOM">"c3447"</definedName>
    <definedName name="IQ_OPEB_INCREASE_EFFECT_SERVICE_INT_COST_FOREIGN">"c3448"</definedName>
    <definedName name="IQ_OPEB_INTAN_ASSETS">"c3311"</definedName>
    <definedName name="IQ_OPEB_INTAN_ASSETS_DOM">"c3309"</definedName>
    <definedName name="IQ_OPEB_INTAN_ASSETS_FOREIGN">"c3310"</definedName>
    <definedName name="IQ_OPEB_INTEREST_COST">"c3395"</definedName>
    <definedName name="IQ_OPEB_INTEREST_COST_DOM">"c3393"</definedName>
    <definedName name="IQ_OPEB_INTEREST_COST_FOREIGN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>"c3326"</definedName>
    <definedName name="IQ_OPEB_NET_ASSET_RECOG_DOM">"c3324"</definedName>
    <definedName name="IQ_OPEB_NET_ASSET_RECOG_FOREIGN">"c3325"</definedName>
    <definedName name="IQ_OPEB_OBLIGATION_ACCUMULATED">"c3407"</definedName>
    <definedName name="IQ_OPEB_OBLIGATION_ACCUMULATED_DOM">"c3405"</definedName>
    <definedName name="IQ_OPEB_OBLIGATION_ACCUMULATED_FOREIGN">"c3406"</definedName>
    <definedName name="IQ_OPEB_OBLIGATION_ACQ">"c3380"</definedName>
    <definedName name="IQ_OPEB_OBLIGATION_ACQ_DOM">"c3378"</definedName>
    <definedName name="IQ_OPEB_OBLIGATION_ACQ_FOREIGN">"c3379"</definedName>
    <definedName name="IQ_OPEB_OBLIGATION_ACTUARIAL_GAIN_LOSS">"c3371"</definedName>
    <definedName name="IQ_OPEB_OBLIGATION_ACTUARIAL_GAIN_LOSS_DOM">"c3369"</definedName>
    <definedName name="IQ_OPEB_OBLIGATION_ACTUARIAL_GAIN_LOSS_FOREIGN">"c3370"</definedName>
    <definedName name="IQ_OPEB_OBLIGATION_BEG">"c3359"</definedName>
    <definedName name="IQ_OPEB_OBLIGATION_BEG_DOM">"c3357"</definedName>
    <definedName name="IQ_OPEB_OBLIGATION_BEG_FOREIGN">"c3358"</definedName>
    <definedName name="IQ_OPEB_OBLIGATION_CURTAIL">"c3383"</definedName>
    <definedName name="IQ_OPEB_OBLIGATION_CURTAIL_DOM">"c3381"</definedName>
    <definedName name="IQ_OPEB_OBLIGATION_CURTAIL_FOREIGN">"c3382"</definedName>
    <definedName name="IQ_OPEB_OBLIGATION_EMPLOYEE_CONTRIBUTIONS">"c3368"</definedName>
    <definedName name="IQ_OPEB_OBLIGATION_EMPLOYEE_CONTRIBUTIONS_DOM">"c3366"</definedName>
    <definedName name="IQ_OPEB_OBLIGATION_EMPLOYEE_CONTRIBUTIONS_FOREIGN">"c3367"</definedName>
    <definedName name="IQ_OPEB_OBLIGATION_FX_ADJ">"c3377"</definedName>
    <definedName name="IQ_OPEB_OBLIGATION_FX_ADJ_DOM">"c3375"</definedName>
    <definedName name="IQ_OPEB_OBLIGATION_FX_ADJ_FOREIGN">"c3376"</definedName>
    <definedName name="IQ_OPEB_OBLIGATION_INTEREST_COST">"c3365"</definedName>
    <definedName name="IQ_OPEB_OBLIGATION_INTEREST_COST_DOM">"c3363"</definedName>
    <definedName name="IQ_OPEB_OBLIGATION_INTEREST_COST_FOREIGN">"c3364"</definedName>
    <definedName name="IQ_OPEB_OBLIGATION_OTHER_PLAN_ADJ">"c3386"</definedName>
    <definedName name="IQ_OPEB_OBLIGATION_OTHER_PLAN_ADJ_DOM">"c3384"</definedName>
    <definedName name="IQ_OPEB_OBLIGATION_OTHER_PLAN_ADJ_FOREIGN">"c3385"</definedName>
    <definedName name="IQ_OPEB_OBLIGATION_PAID">"c3374"</definedName>
    <definedName name="IQ_OPEB_OBLIGATION_PAID_DOM">"c3372"</definedName>
    <definedName name="IQ_OPEB_OBLIGATION_PAID_FOREIGN">"c3373"</definedName>
    <definedName name="IQ_OPEB_OBLIGATION_PROJECTED">"c3389"</definedName>
    <definedName name="IQ_OPEB_OBLIGATION_PROJECTED_DOM">"c3387"</definedName>
    <definedName name="IQ_OPEB_OBLIGATION_PROJECTED_FOREIGN">"c3388"</definedName>
    <definedName name="IQ_OPEB_OBLIGATION_SERVICE_COST">"c3362"</definedName>
    <definedName name="IQ_OPEB_OBLIGATION_SERVICE_COST_DOM">"c3360"</definedName>
    <definedName name="IQ_OPEB_OBLIGATION_SERVICE_COST_FOREIGN">"c3361"</definedName>
    <definedName name="IQ_OPEB_OTHER">"c3317"</definedName>
    <definedName name="IQ_OPEB_OTHER_ADJ">"c3323"</definedName>
    <definedName name="IQ_OPEB_OTHER_ADJ_DOM">"c3321"</definedName>
    <definedName name="IQ_OPEB_OTHER_ADJ_FOREIGN">"c3322"</definedName>
    <definedName name="IQ_OPEB_OTHER_COST">"c3401"</definedName>
    <definedName name="IQ_OPEB_OTHER_COST_DOM">"c3399"</definedName>
    <definedName name="IQ_OPEB_OTHER_COST_FOREIGN">"c3400"</definedName>
    <definedName name="IQ_OPEB_OTHER_DOM">"c3315"</definedName>
    <definedName name="IQ_OPEB_OTHER_FOREIGN">"c3316"</definedName>
    <definedName name="IQ_OPEB_PBO_ASSUMED_RATE_RET_MAX">"c3440"</definedName>
    <definedName name="IQ_OPEB_PBO_ASSUMED_RATE_RET_MAX_DOM">"c3438"</definedName>
    <definedName name="IQ_OPEB_PBO_ASSUMED_RATE_RET_MAX_FOREIGN">"c3439"</definedName>
    <definedName name="IQ_OPEB_PBO_ASSUMED_RATE_RET_MIN">"c3437"</definedName>
    <definedName name="IQ_OPEB_PBO_ASSUMED_RATE_RET_MIN_DOM">"c3435"</definedName>
    <definedName name="IQ_OPEB_PBO_ASSUMED_RATE_RET_MIN_FOREIGN">"c3436"</definedName>
    <definedName name="IQ_OPEB_PBO_RATE_COMP_INCREASE_MAX">"c3446"</definedName>
    <definedName name="IQ_OPEB_PBO_RATE_COMP_INCREASE_MAX_DOM">"c3444"</definedName>
    <definedName name="IQ_OPEB_PBO_RATE_COMP_INCREASE_MAX_FOREIGN">"c3445"</definedName>
    <definedName name="IQ_OPEB_PBO_RATE_COMP_INCREASE_MIN">"c3443"</definedName>
    <definedName name="IQ_OPEB_PBO_RATE_COMP_INCREASE_MIN_DOM">"c3441"</definedName>
    <definedName name="IQ_OPEB_PBO_RATE_COMP_INCREASE_MIN_FOREIGN">"c3442"</definedName>
    <definedName name="IQ_OPEB_PREPAID_COST">"c3305"</definedName>
    <definedName name="IQ_OPEB_PREPAID_COST_DOM">"c3303"</definedName>
    <definedName name="IQ_OPEB_PREPAID_COST_FOREIGN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>"c3428"</definedName>
    <definedName name="IQ_OPEB_RATE_COMP_INCREASE_MAX_DOM">"c3426"</definedName>
    <definedName name="IQ_OPEB_RATE_COMP_INCREASE_MAX_FOREIGN">"c3427"</definedName>
    <definedName name="IQ_OPEB_RATE_COMP_INCREASE_MIN">"c3425"</definedName>
    <definedName name="IQ_OPEB_RATE_COMP_INCREASE_MIN_DOM">"c3423"</definedName>
    <definedName name="IQ_OPEB_RATE_COMP_INCREASE_MIN_FOREIGN">"c3424"</definedName>
    <definedName name="IQ_OPEB_SERVICE_COST">"c3392"</definedName>
    <definedName name="IQ_OPEB_SERVICE_COST_DOM">"c3390"</definedName>
    <definedName name="IQ_OPEB_SERVICE_COST_FOREIGN">"c3391"</definedName>
    <definedName name="IQ_OPEB_TOTAL_COST">"c3404"</definedName>
    <definedName name="IQ_OPEB_TOTAL_COST_DOM">"c3402"</definedName>
    <definedName name="IQ_OPEB_TOTAL_COST_FOREIGN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>"c3320"</definedName>
    <definedName name="IQ_OPEB_UNRECOG_PRIOR_DOM">"c3318"</definedName>
    <definedName name="IQ_OPEB_UNRECOG_PRIOR_FOREIGN">"c3319"</definedName>
    <definedName name="IQ_OPENED55">1</definedName>
    <definedName name="IQ_OPENPRICE">"c848"</definedName>
    <definedName name="IQ_OPER_INC">"c849"</definedName>
    <definedName name="IQ_OPER_INC_ACT_OR_EST">"c2220"</definedName>
    <definedName name="IQ_OPER_INC_ACT_OR_EST_REUT">"c5466"</definedName>
    <definedName name="IQ_OPER_INC_BR">"c850"</definedName>
    <definedName name="IQ_OPER_INC_EST">"c1688"</definedName>
    <definedName name="IQ_OPER_INC_EST_REUT">"c5340"</definedName>
    <definedName name="IQ_OPER_INC_FIN">"c851"</definedName>
    <definedName name="IQ_OPER_INC_HIGH_EST">"c1690"</definedName>
    <definedName name="IQ_OPER_INC_HIGH_EST_REUT">"c5342"</definedName>
    <definedName name="IQ_OPER_INC_INS">"c852"</definedName>
    <definedName name="IQ_OPER_INC_LOW_EST">"c1691"</definedName>
    <definedName name="IQ_OPER_INC_LOW_EST_REUT">"c5343"</definedName>
    <definedName name="IQ_OPER_INC_MARGIN">"c362"</definedName>
    <definedName name="IQ_OPER_INC_MEDIAN_EST">"c1689"</definedName>
    <definedName name="IQ_OPER_INC_MEDIAN_EST_REUT">"c5341"</definedName>
    <definedName name="IQ_OPER_INC_NUM_EST">"c1692"</definedName>
    <definedName name="IQ_OPER_INC_NUM_EST_REUT">"c5344"</definedName>
    <definedName name="IQ_OPER_INC_RE">"c6240"</definedName>
    <definedName name="IQ_OPER_INC_REIT">"c853"</definedName>
    <definedName name="IQ_OPER_INC_STDDEV_EST">"c1693"</definedName>
    <definedName name="IQ_OPER_INC_STDDEV_EST_REUT">"c5345"</definedName>
    <definedName name="IQ_OPER_INC_UTI">"c854"</definedName>
    <definedName name="IQ_OPERATIONS_EXP">"c855"</definedName>
    <definedName name="IQ_OPTIONS_BEG_OS">"c1572"</definedName>
    <definedName name="IQ_OPTIONS_CANCELLED">"c856"</definedName>
    <definedName name="IQ_OPTIONS_END_OS">"c1573"</definedName>
    <definedName name="IQ_OPTIONS_EXERCISABLE_END_OS">"c5804"</definedName>
    <definedName name="IQ_OPTIONS_EXERCISED">"c2116"</definedName>
    <definedName name="IQ_OPTIONS_GRANTED">"c2673"</definedName>
    <definedName name="IQ_OPTIONS_ISSUED">"c857"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>"c2678"</definedName>
    <definedName name="IQ_OPTIONS_STRIKE_PRICE_OS">"c2677"</definedName>
    <definedName name="IQ_ORDER_BACKLOG">"c2090"</definedName>
    <definedName name="IQ_OREO_1_4_RESIDENTIAL_FDIC">"c6454"</definedName>
    <definedName name="IQ_OREO_COMMERCIAL_RE_FDIC">"c6456"</definedName>
    <definedName name="IQ_OREO_CONSTRUCTION_DEVELOPMENT_FDIC">"c6457"</definedName>
    <definedName name="IQ_OREO_FARMLAND_FDIC">"c6458"</definedName>
    <definedName name="IQ_OREO_FOREIGN_FDIC">"c6460"</definedName>
    <definedName name="IQ_OREO_MULTI_FAMILY_RESIDENTIAL_FDIC">"c6455"</definedName>
    <definedName name="IQ_OTHER_ADJUST_GROSS_LOANS">"c859"</definedName>
    <definedName name="IQ_OTHER_AMORT">"c5563"</definedName>
    <definedName name="IQ_OTHER_AMORT_BNK">"c5565"</definedName>
    <definedName name="IQ_OTHER_AMORT_BR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>"c860"</definedName>
    <definedName name="IQ_OTHER_ASSETS_BNK">"c861"</definedName>
    <definedName name="IQ_OTHER_ASSETS_BR">"c862"</definedName>
    <definedName name="IQ_OTHER_ASSETS_FDIC">"c6338"</definedName>
    <definedName name="IQ_OTHER_ASSETS_FIN">"c863"</definedName>
    <definedName name="IQ_OTHER_ASSETS_INS">"c864"</definedName>
    <definedName name="IQ_OTHER_ASSETS_RE">"c6241"</definedName>
    <definedName name="IQ_OTHER_ASSETS_REIT">"c865"</definedName>
    <definedName name="IQ_OTHER_ASSETS_SERV_RIGHTS">"c2243"</definedName>
    <definedName name="IQ_OTHER_ASSETS_UTI">"c866"</definedName>
    <definedName name="IQ_OTHER_BEARING_LIAB">"c1608"</definedName>
    <definedName name="IQ_OTHER_BENEFITS_OBLIGATION">"c867"</definedName>
    <definedName name="IQ_OTHER_BORROWED_FUNDS_FDIC">"c6345"</definedName>
    <definedName name="IQ_OTHER_CA">"c868"</definedName>
    <definedName name="IQ_OTHER_CA_SUPPL">"c869"</definedName>
    <definedName name="IQ_OTHER_CA_SUPPL_BNK">"c870"</definedName>
    <definedName name="IQ_OTHER_CA_SUPPL_BR">"c871"</definedName>
    <definedName name="IQ_OTHER_CA_SUPPL_FIN">"c872"</definedName>
    <definedName name="IQ_OTHER_CA_SUPPL_INS">"c873"</definedName>
    <definedName name="IQ_OTHER_CA_SUPPL_RE">"c6242"</definedName>
    <definedName name="IQ_OTHER_CA_SUPPL_REIT">"c874"</definedName>
    <definedName name="IQ_OTHER_CA_SUPPL_UTI">"c875"</definedName>
    <definedName name="IQ_OTHER_CA_UTI">"c876"</definedName>
    <definedName name="IQ_OTHER_CL">"c877"</definedName>
    <definedName name="IQ_OTHER_CL_SUPPL">"c878"</definedName>
    <definedName name="IQ_OTHER_CL_SUPPL_BNK">"c879"</definedName>
    <definedName name="IQ_OTHER_CL_SUPPL_BR">"c880"</definedName>
    <definedName name="IQ_OTHER_CL_SUPPL_FIN">"c881"</definedName>
    <definedName name="IQ_OTHER_CL_SUPPL_INS">"C6021"</definedName>
    <definedName name="IQ_OTHER_CL_SUPPL_RE">"c6243"</definedName>
    <definedName name="IQ_OTHER_CL_SUPPL_REIT">"c882"</definedName>
    <definedName name="IQ_OTHER_CL_SUPPL_UTI">"c883"</definedName>
    <definedName name="IQ_OTHER_CL_UTI">"c884"</definedName>
    <definedName name="IQ_OTHER_COMPREHENSIVE_INCOME_FDIC">"c6503"</definedName>
    <definedName name="IQ_OTHER_CURRENT_ASSETS">"c868"</definedName>
    <definedName name="IQ_OTHER_CURRENT_LIAB">"c877"</definedName>
    <definedName name="IQ_OTHER_DEBT">"c2507"</definedName>
    <definedName name="IQ_OTHER_DEBT_PCT">"c2508"</definedName>
    <definedName name="IQ_OTHER_DEP">"c885"</definedName>
    <definedName name="IQ_OTHER_DEPOSITORY_INSTITUTIONS_LOANS_FDIC">"c6436"</definedName>
    <definedName name="IQ_OTHER_DEPOSITORY_INSTITUTIONS_TOTAL_LOANS_FOREIGN_FDIC">"c6442"</definedName>
    <definedName name="IQ_OTHER_DOMESTIC_DEBT_SECURITIES_FDIC">"c6302"</definedName>
    <definedName name="IQ_OTHER_EARNING">"c1609"</definedName>
    <definedName name="IQ_OTHER_EQUITY">"c886"</definedName>
    <definedName name="IQ_OTHER_EQUITY_BNK">"c887"</definedName>
    <definedName name="IQ_OTHER_EQUITY_BR">"c888"</definedName>
    <definedName name="IQ_OTHER_EQUITY_FIN">"c889"</definedName>
    <definedName name="IQ_OTHER_EQUITY_INS">"c890"</definedName>
    <definedName name="IQ_OTHER_EQUITY_RE">"c6244"</definedName>
    <definedName name="IQ_OTHER_EQUITY_REIT">"c891"</definedName>
    <definedName name="IQ_OTHER_EQUITY_UTI">"c892"</definedName>
    <definedName name="IQ_OTHER_FINANCE_ACT">"c893"</definedName>
    <definedName name="IQ_OTHER_FINANCE_ACT_BNK">"c894"</definedName>
    <definedName name="IQ_OTHER_FINANCE_ACT_BR">"c895"</definedName>
    <definedName name="IQ_OTHER_FINANCE_ACT_FIN">"c896"</definedName>
    <definedName name="IQ_OTHER_FINANCE_ACT_INS">"c897"</definedName>
    <definedName name="IQ_OTHER_FINANCE_ACT_RE">"c6245"</definedName>
    <definedName name="IQ_OTHER_FINANCE_ACT_REIT">"c898"</definedName>
    <definedName name="IQ_OTHER_FINANCE_ACT_SUPPL">"c899"</definedName>
    <definedName name="IQ_OTHER_FINANCE_ACT_SUPPL_BNK">"c900"</definedName>
    <definedName name="IQ_OTHER_FINANCE_ACT_SUPPL_BR">"c901"</definedName>
    <definedName name="IQ_OTHER_FINANCE_ACT_SUPPL_FIN">"c902"</definedName>
    <definedName name="IQ_OTHER_FINANCE_ACT_SUPPL_INS">"c903"</definedName>
    <definedName name="IQ_OTHER_FINANCE_ACT_SUPPL_RE">"c6246"</definedName>
    <definedName name="IQ_OTHER_FINANCE_ACT_SUPPL_REIT">"c904"</definedName>
    <definedName name="IQ_OTHER_FINANCE_ACT_SUPPL_UTI">"c905"</definedName>
    <definedName name="IQ_OTHER_FINANCE_ACT_UTI">"c906"</definedName>
    <definedName name="IQ_OTHER_INSURANCE_FEES_FDIC">"c6672"</definedName>
    <definedName name="IQ_OTHER_INTAN">"c907"</definedName>
    <definedName name="IQ_OTHER_INTAN_BNK">"c908"</definedName>
    <definedName name="IQ_OTHER_INTAN_BR">"c909"</definedName>
    <definedName name="IQ_OTHER_INTAN_FIN">"c910"</definedName>
    <definedName name="IQ_OTHER_INTAN_INS">"c911"</definedName>
    <definedName name="IQ_OTHER_INTAN_RE">"c6247"</definedName>
    <definedName name="IQ_OTHER_INTAN_REIT">"c912"</definedName>
    <definedName name="IQ_OTHER_INTAN_UTI">"c913"</definedName>
    <definedName name="IQ_OTHER_INTANGIBLE_FDIC">"c6337"</definedName>
    <definedName name="IQ_OTHER_INV">"c914"</definedName>
    <definedName name="IQ_OTHER_INVEST">"c915"</definedName>
    <definedName name="IQ_OTHER_INVEST_ACT">"c916"</definedName>
    <definedName name="IQ_OTHER_INVEST_ACT_BNK">"c917"</definedName>
    <definedName name="IQ_OTHER_INVEST_ACT_BR">"c918"</definedName>
    <definedName name="IQ_OTHER_INVEST_ACT_FIN">"c919"</definedName>
    <definedName name="IQ_OTHER_INVEST_ACT_INS">"c920"</definedName>
    <definedName name="IQ_OTHER_INVEST_ACT_RE">"c6248"</definedName>
    <definedName name="IQ_OTHER_INVEST_ACT_REIT">"c921"</definedName>
    <definedName name="IQ_OTHER_INVEST_ACT_SUPPL">"c922"</definedName>
    <definedName name="IQ_OTHER_INVEST_ACT_SUPPL_BNK">"c923"</definedName>
    <definedName name="IQ_OTHER_INVEST_ACT_SUPPL_BR">"c924"</definedName>
    <definedName name="IQ_OTHER_INVEST_ACT_SUPPL_FIN">"c925"</definedName>
    <definedName name="IQ_OTHER_INVEST_ACT_SUPPL_INS">"c926"</definedName>
    <definedName name="IQ_OTHER_INVEST_ACT_SUPPL_RE">"c6249"</definedName>
    <definedName name="IQ_OTHER_INVEST_ACT_SUPPL_REIT">"c927"</definedName>
    <definedName name="IQ_OTHER_INVEST_ACT_SUPPL_UTI">"c928"</definedName>
    <definedName name="IQ_OTHER_INVEST_ACT_UTI">"c929"</definedName>
    <definedName name="IQ_OTHER_INVESTING">"c916"</definedName>
    <definedName name="IQ_OTHER_LIAB">"c930"</definedName>
    <definedName name="IQ_OTHER_LIAB_BNK">"c931"</definedName>
    <definedName name="IQ_OTHER_LIAB_BR">"c932"</definedName>
    <definedName name="IQ_OTHER_LIAB_FIN">"c933"</definedName>
    <definedName name="IQ_OTHER_LIAB_INS">"c934"</definedName>
    <definedName name="IQ_OTHER_LIAB_LT">"c935"</definedName>
    <definedName name="IQ_OTHER_LIAB_LT_BNK">"c936"</definedName>
    <definedName name="IQ_OTHER_LIAB_LT_BR">"c937"</definedName>
    <definedName name="IQ_OTHER_LIAB_LT_FIN">"c938"</definedName>
    <definedName name="IQ_OTHER_LIAB_LT_INS">"c939"</definedName>
    <definedName name="IQ_OTHER_LIAB_LT_RE">"c6250"</definedName>
    <definedName name="IQ_OTHER_LIAB_LT_REIT">"c940"</definedName>
    <definedName name="IQ_OTHER_LIAB_LT_UTI">"c941"</definedName>
    <definedName name="IQ_OTHER_LIAB_RE">"c6251"</definedName>
    <definedName name="IQ_OTHER_LIAB_REIT">"c942"</definedName>
    <definedName name="IQ_OTHER_LIAB_UTI">"c943"</definedName>
    <definedName name="IQ_OTHER_LIAB_WRITTEN">"c944"</definedName>
    <definedName name="IQ_OTHER_LIABILITIES_FDIC">"c6347"</definedName>
    <definedName name="IQ_OTHER_LOANS">"c945"</definedName>
    <definedName name="IQ_OTHER_LOANS_CHARGE_OFFS_FDIC">"c6601"</definedName>
    <definedName name="IQ_OTHER_LOANS_FOREIGN_FDIC">"c6446"</definedName>
    <definedName name="IQ_OTHER_LOANS_LEASES_FDIC">"c6322"</definedName>
    <definedName name="IQ_OTHER_LOANS_NET_CHARGE_OFFS_FDIC">"c6639"</definedName>
    <definedName name="IQ_OTHER_LOANS_RECOVERIES_FDIC">"c6620"</definedName>
    <definedName name="IQ_OTHER_LOANS_TOTAL_FDIC">"c6432"</definedName>
    <definedName name="IQ_OTHER_LONG_TERM">"c946"</definedName>
    <definedName name="IQ_OTHER_LT_ASSETS">"c946"</definedName>
    <definedName name="IQ_OTHER_LT_ASSETS_BNK">"c947"</definedName>
    <definedName name="IQ_OTHER_LT_ASSETS_BR">"c948"</definedName>
    <definedName name="IQ_OTHER_LT_ASSETS_FIN">"c949"</definedName>
    <definedName name="IQ_OTHER_LT_ASSETS_INS">"c950"</definedName>
    <definedName name="IQ_OTHER_LT_ASSETS_RE">"c6252"</definedName>
    <definedName name="IQ_OTHER_LT_ASSETS_REIT">"c951"</definedName>
    <definedName name="IQ_OTHER_LT_ASSETS_UTI">"c952"</definedName>
    <definedName name="IQ_OTHER_NET">"c959"</definedName>
    <definedName name="IQ_OTHER_NON_INT_EXP">"c953"</definedName>
    <definedName name="IQ_OTHER_NON_INT_EXP_FDIC">"c6578"</definedName>
    <definedName name="IQ_OTHER_NON_INT_EXP_TOTAL">"c954"</definedName>
    <definedName name="IQ_OTHER_NON_INT_EXPENSE_FDIC">"c6679"</definedName>
    <definedName name="IQ_OTHER_NON_INT_INC">"c955"</definedName>
    <definedName name="IQ_OTHER_NON_INT_INC_FDIC">"c6676"</definedName>
    <definedName name="IQ_OTHER_NON_OPER_EXP">"c956"</definedName>
    <definedName name="IQ_OTHER_NON_OPER_EXP_BR">"c957"</definedName>
    <definedName name="IQ_OTHER_NON_OPER_EXP_FIN">"c958"</definedName>
    <definedName name="IQ_OTHER_NON_OPER_EXP_INS">"c959"</definedName>
    <definedName name="IQ_OTHER_NON_OPER_EXP_RE">"c6253"</definedName>
    <definedName name="IQ_OTHER_NON_OPER_EXP_REIT">"c960"</definedName>
    <definedName name="IQ_OTHER_NON_OPER_EXP_SUPPL">"c961"</definedName>
    <definedName name="IQ_OTHER_NON_OPER_EXP_SUPPL_BR">"c962"</definedName>
    <definedName name="IQ_OTHER_NON_OPER_EXP_SUPPL_FIN">"c963"</definedName>
    <definedName name="IQ_OTHER_NON_OPER_EXP_SUPPL_INS">"c964"</definedName>
    <definedName name="IQ_OTHER_NON_OPER_EXP_SUPPL_RE">"c6254"</definedName>
    <definedName name="IQ_OTHER_NON_OPER_EXP_SUPPL_REIT">"c965"</definedName>
    <definedName name="IQ_OTHER_NON_OPER_EXP_SUPPL_UTI">"c966"</definedName>
    <definedName name="IQ_OTHER_NON_OPER_EXP_UTI">"c967"</definedName>
    <definedName name="IQ_OTHER_OFF_BS_LIAB_FDIC">"c6533"</definedName>
    <definedName name="IQ_OTHER_OPER">"c982"</definedName>
    <definedName name="IQ_OTHER_OPER_ACT">"c983"</definedName>
    <definedName name="IQ_OTHER_OPER_ACT_BNK">"c984"</definedName>
    <definedName name="IQ_OTHER_OPER_ACT_BR">"c985"</definedName>
    <definedName name="IQ_OTHER_OPER_ACT_FIN">"c986"</definedName>
    <definedName name="IQ_OTHER_OPER_ACT_INS">"c987"</definedName>
    <definedName name="IQ_OTHER_OPER_ACT_RE">"c6255"</definedName>
    <definedName name="IQ_OTHER_OPER_ACT_REIT">"c988"</definedName>
    <definedName name="IQ_OTHER_OPER_ACT_UTI">"c989"</definedName>
    <definedName name="IQ_OTHER_OPER_BR">"c990"</definedName>
    <definedName name="IQ_OTHER_OPER_FIN">"c991"</definedName>
    <definedName name="IQ_OTHER_OPER_INS">"c992"</definedName>
    <definedName name="IQ_OTHER_OPER_RE">"c6256"</definedName>
    <definedName name="IQ_OTHER_OPER_REIT">"c993"</definedName>
    <definedName name="IQ_OTHER_OPER_SUPPL_BR">"c994"</definedName>
    <definedName name="IQ_OTHER_OPER_SUPPL_FIN">"c995"</definedName>
    <definedName name="IQ_OTHER_OPER_SUPPL_INS">"c996"</definedName>
    <definedName name="IQ_OTHER_OPER_SUPPL_RE">"c6257"</definedName>
    <definedName name="IQ_OTHER_OPER_SUPPL_REIT">"c997"</definedName>
    <definedName name="IQ_OTHER_OPER_SUPPL_UTI">"c998"</definedName>
    <definedName name="IQ_OTHER_OPER_TOT_BNK">"c999"</definedName>
    <definedName name="IQ_OTHER_OPER_TOT_BR">"c1000"</definedName>
    <definedName name="IQ_OTHER_OPER_TOT_FIN">"c1001"</definedName>
    <definedName name="IQ_OTHER_OPER_TOT_INS">"c1002"</definedName>
    <definedName name="IQ_OTHER_OPER_TOT_RE">"c6258"</definedName>
    <definedName name="IQ_OTHER_OPER_TOT_REIT">"c1003"</definedName>
    <definedName name="IQ_OTHER_OPER_TOT_UTI">"c1004"</definedName>
    <definedName name="IQ_OTHER_OPER_UTI">"c1005"</definedName>
    <definedName name="IQ_OTHER_OPTIONS_BEG_OS">"c2686"</definedName>
    <definedName name="IQ_OTHER_OPTIONS_CANCELLED">"c2689"</definedName>
    <definedName name="IQ_OTHER_OPTIONS_END_OS">"c2690"</definedName>
    <definedName name="IQ_OTHER_OPTIONS_EXERCISABLE_END_OS">"c5814"</definedName>
    <definedName name="IQ_OTHER_OPTIONS_EXERCISED">"c2688"</definedName>
    <definedName name="IQ_OTHER_OPTIONS_GRANTED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>"c2691"</definedName>
    <definedName name="IQ_OTHER_OUTSTANDING_BS_DATE">"c1972"</definedName>
    <definedName name="IQ_OTHER_OUTSTANDING_FILING_DATE">"c1974"</definedName>
    <definedName name="IQ_OTHER_PC_WRITTEN">"c1006"</definedName>
    <definedName name="IQ_OTHER_RE_OWNED_FDIC">"c6330"</definedName>
    <definedName name="IQ_OTHER_REAL_ESTATE">"c1007"</definedName>
    <definedName name="IQ_OTHER_RECEIV">"c1008"</definedName>
    <definedName name="IQ_OTHER_RECEIV_INS">"c1009"</definedName>
    <definedName name="IQ_OTHER_REV">"c1010"</definedName>
    <definedName name="IQ_OTHER_REV_BR">"c1011"</definedName>
    <definedName name="IQ_OTHER_REV_FIN">"c1012"</definedName>
    <definedName name="IQ_OTHER_REV_INS">"c1013"</definedName>
    <definedName name="IQ_OTHER_REV_RE">"c6259"</definedName>
    <definedName name="IQ_OTHER_REV_REIT">"c1014"</definedName>
    <definedName name="IQ_OTHER_REV_SUPPL">"c1015"</definedName>
    <definedName name="IQ_OTHER_REV_SUPPL_BR">"c1016"</definedName>
    <definedName name="IQ_OTHER_REV_SUPPL_FIN">"c1017"</definedName>
    <definedName name="IQ_OTHER_REV_SUPPL_INS">"c1018"</definedName>
    <definedName name="IQ_OTHER_REV_SUPPL_RE">"c6260"</definedName>
    <definedName name="IQ_OTHER_REV_SUPPL_REIT">"c1019"</definedName>
    <definedName name="IQ_OTHER_REV_SUPPL_UTI">"c1020"</definedName>
    <definedName name="IQ_OTHER_REV_UTI">"c1021"</definedName>
    <definedName name="IQ_OTHER_REVENUE">"c1010"</definedName>
    <definedName name="IQ_OTHER_SAVINGS_DEPOSITS_FDIC">"c6554"</definedName>
    <definedName name="IQ_OTHER_STRIKE_PRICE_GRANTED">"c2692"</definedName>
    <definedName name="IQ_OTHER_TRANSACTIONS_FDIC">"c6504"</definedName>
    <definedName name="IQ_OTHER_UNDRAWN">"c2522"</definedName>
    <definedName name="IQ_OTHER_UNUSED_COMMITMENTS_FDIC">"c6530"</definedName>
    <definedName name="IQ_OTHER_UNUSUAL">"c1488"</definedName>
    <definedName name="IQ_OTHER_UNUSUAL_BNK">"c1560"</definedName>
    <definedName name="IQ_OTHER_UNUSUAL_BR">"c1561"</definedName>
    <definedName name="IQ_OTHER_UNUSUAL_FIN">"c1562"</definedName>
    <definedName name="IQ_OTHER_UNUSUAL_INS">"c1563"</definedName>
    <definedName name="IQ_OTHER_UNUSUAL_RE">"c6282"</definedName>
    <definedName name="IQ_OTHER_UNUSUAL_REIT">"c1564"</definedName>
    <definedName name="IQ_OTHER_UNUSUAL_SUPPL">"c1494"</definedName>
    <definedName name="IQ_OTHER_UNUSUAL_SUPPL_BNK">"c1495"</definedName>
    <definedName name="IQ_OTHER_UNUSUAL_SUPPL_BR">"c1496"</definedName>
    <definedName name="IQ_OTHER_UNUSUAL_SUPPL_FIN">"c1497"</definedName>
    <definedName name="IQ_OTHER_UNUSUAL_SUPPL_INS">"c1498"</definedName>
    <definedName name="IQ_OTHER_UNUSUAL_SUPPL_RE">"c6281"</definedName>
    <definedName name="IQ_OTHER_UNUSUAL_SUPPL_REIT">"c1499"</definedName>
    <definedName name="IQ_OTHER_UNUSUAL_SUPPL_UTI">"c1500"</definedName>
    <definedName name="IQ_OTHER_UNUSUAL_UTI">"c1565"</definedName>
    <definedName name="IQ_OTHER_WARRANTS_BEG_OS">"c2712"</definedName>
    <definedName name="IQ_OTHER_WARRANTS_CANCELLED">"c2715"</definedName>
    <definedName name="IQ_OTHER_WARRANTS_END_OS">"c2716"</definedName>
    <definedName name="IQ_OTHER_WARRANTS_EXERCISED">"c2714"</definedName>
    <definedName name="IQ_OTHER_WARRANTS_ISSUED">"c2713"</definedName>
    <definedName name="IQ_OTHER_WARRANTS_STRIKE_PRICE_ISSUED">"c2718"</definedName>
    <definedName name="IQ_OTHER_WARRANTS_STRIKE_PRICE_OS">"c2717"</definedName>
    <definedName name="IQ_OUTSTANDING_BS_DATE">"c1022"</definedName>
    <definedName name="IQ_OUTSTANDING_FILING_DATE">"c1023"</definedName>
    <definedName name="IQ_OVER_FIFETEEN_YEAR_MORTGAGE_PASS_THROUGHS_FDIC">"c6416"</definedName>
    <definedName name="IQ_OVER_FIFTEEN_YEAR_FIXED_AND_FLOATING_RATE_FDIC">"c6424"</definedName>
    <definedName name="IQ_OVER_THREE_YEARS_FDIC">"c6418"</definedName>
    <definedName name="IQ_OWNERSHIP">"c2160"</definedName>
    <definedName name="IQ_PART_TIME">"c1024"</definedName>
    <definedName name="IQ_PARTICIPATION_POOLS_RESIDENTIAL_MORTGAGES_FDIC">"c6403"</definedName>
    <definedName name="IQ_PAST_DUE_30_1_4_FAMILY_LOANS_FDIC">"c6693"</definedName>
    <definedName name="IQ_PAST_DUE_30_AUTO_LOANS_FDIC">"c6687"</definedName>
    <definedName name="IQ_PAST_DUE_30_CL_LOANS_FDIC">"c6688"</definedName>
    <definedName name="IQ_PAST_DUE_30_CREDIT_CARDS_RECEIVABLES_FDIC">"c6690"</definedName>
    <definedName name="IQ_PAST_DUE_30_HOME_EQUITY_LINES_FDIC">"c6691"</definedName>
    <definedName name="IQ_PAST_DUE_30_OTHER_CONSUMER_LOANS_FDIC">"c6689"</definedName>
    <definedName name="IQ_PAST_DUE_30_OTHER_LOANS_FDIC">"c6692"</definedName>
    <definedName name="IQ_PAST_DUE_90_1_4_FAMILY_LOANS_FDIC">"c6700"</definedName>
    <definedName name="IQ_PAST_DUE_90_AUTO_LOANS_FDIC">"c6694"</definedName>
    <definedName name="IQ_PAST_DUE_90_CL_LOANS_FDIC">"c6695"</definedName>
    <definedName name="IQ_PAST_DUE_90_CREDIT_CARDS_RECEIVABLES_FDIC">"c6697"</definedName>
    <definedName name="IQ_PAST_DUE_90_HOME_EQUITY_LINES_FDIC">"c6698"</definedName>
    <definedName name="IQ_PAST_DUE_90_OTHER_CONSUMER_LOANS_FDIC">"c6696"</definedName>
    <definedName name="IQ_PAST_DUE_90_OTHER_LOANS_FDIC">"c6699"</definedName>
    <definedName name="IQ_PAY_ACCRUED">"c8"</definedName>
    <definedName name="IQ_PAYOUT_RATIO">"c1900"</definedName>
    <definedName name="IQ_PBV">"c1025"</definedName>
    <definedName name="IQ_PBV_AVG">"c1026"</definedName>
    <definedName name="IQ_PC_EARNED">"c2749"</definedName>
    <definedName name="IQ_PC_GAAP_COMBINED_RATIO">"c2781"</definedName>
    <definedName name="IQ_PC_GAAP_COMBINED_RATIO_EXCL_CL">"c2782"</definedName>
    <definedName name="IQ_PC_GAAP_EXPENSE_RATIO">"c2780"</definedName>
    <definedName name="IQ_PC_GAAP_LOSS">"c2779"</definedName>
    <definedName name="IQ_PC_POLICY_BENEFITS_EXP">"c2790"</definedName>
    <definedName name="IQ_PC_STAT_COMBINED_RATIO">"c2778"</definedName>
    <definedName name="IQ_PC_STAT_COMBINED_RATIO_EXCL_DIV">"c2777"</definedName>
    <definedName name="IQ_PC_STAT_DIVIDEND_RATIO">"c2776"</definedName>
    <definedName name="IQ_PC_STAT_EXPENSE_RATIO">"c2775"</definedName>
    <definedName name="IQ_PC_STAT_LOSS_RATIO">"c2774"</definedName>
    <definedName name="IQ_PC_STATUTORY_SURPLUS">"c2770"</definedName>
    <definedName name="IQ_PC_WRITTEN">"c1027"</definedName>
    <definedName name="IQ_PE_EXCL">"c1028"</definedName>
    <definedName name="IQ_PE_EXCL_AVG">"c1029"</definedName>
    <definedName name="IQ_PE_EXCL_FWD">"c1030"</definedName>
    <definedName name="IQ_PE_EXCL_FWD_REUT">"c4049"</definedName>
    <definedName name="IQ_PE_NORMALIZED">"c2207"</definedName>
    <definedName name="IQ_PE_RATIO">"c1610"</definedName>
    <definedName name="IQ_PEG_FWD">"c1863"</definedName>
    <definedName name="IQ_PEG_FWD_REUT">"c4052"</definedName>
    <definedName name="IQ_PENSION">"c1031"</definedName>
    <definedName name="IQ_PENSION_ACCRUED_LIAB">"c3134"</definedName>
    <definedName name="IQ_PENSION_ACCRUED_LIAB_DOM">"c3132"</definedName>
    <definedName name="IQ_PENSION_ACCRUED_LIAB_FOREIGN">"c3133"</definedName>
    <definedName name="IQ_PENSION_ACCUM_OTHER_CI">"c3140"</definedName>
    <definedName name="IQ_PENSION_ACCUM_OTHER_CI_DOM">"c3138"</definedName>
    <definedName name="IQ_PENSION_ACCUM_OTHER_CI_FOREIGN">"c3139"</definedName>
    <definedName name="IQ_PENSION_ACCUMULATED_OBLIGATION">"c3570"</definedName>
    <definedName name="IQ_PENSION_ACCUMULATED_OBLIGATION_DOMESTIC">"c3568"</definedName>
    <definedName name="IQ_PENSION_ACCUMULATED_OBLIGATION_FOREIGN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>"c3182"</definedName>
    <definedName name="IQ_PENSION_ASSETS_ACQ">"c3173"</definedName>
    <definedName name="IQ_PENSION_ASSETS_ACQ_DOM">"c3171"</definedName>
    <definedName name="IQ_PENSION_ASSETS_ACQ_FOREIGN">"c3172"</definedName>
    <definedName name="IQ_PENSION_ASSETS_ACTUAL_RETURN">"c3158"</definedName>
    <definedName name="IQ_PENSION_ASSETS_ACTUAL_RETURN_DOM">"c3156"</definedName>
    <definedName name="IQ_PENSION_ASSETS_ACTUAL_RETURN_FOREIGN">"c3157"</definedName>
    <definedName name="IQ_PENSION_ASSETS_BEG">"c3155"</definedName>
    <definedName name="IQ_PENSION_ASSETS_BEG_DOM">"c3153"</definedName>
    <definedName name="IQ_PENSION_ASSETS_BEG_FOREIGN">"c3154"</definedName>
    <definedName name="IQ_PENSION_ASSETS_BENEFITS_PAID">"c3167"</definedName>
    <definedName name="IQ_PENSION_ASSETS_BENEFITS_PAID_DOM">"c3165"</definedName>
    <definedName name="IQ_PENSION_ASSETS_BENEFITS_PAID_FOREIGN">"c3166"</definedName>
    <definedName name="IQ_PENSION_ASSETS_CURTAIL">"c3176"</definedName>
    <definedName name="IQ_PENSION_ASSETS_CURTAIL_DOM">"c3174"</definedName>
    <definedName name="IQ_PENSION_ASSETS_CURTAIL_FOREIGN">"c3175"</definedName>
    <definedName name="IQ_PENSION_ASSETS_DOM">"c3180"</definedName>
    <definedName name="IQ_PENSION_ASSETS_EMPLOYER_CONTRIBUTIONS">"c3161"</definedName>
    <definedName name="IQ_PENSION_ASSETS_EMPLOYER_CONTRIBUTIONS_DOM">"c3159"</definedName>
    <definedName name="IQ_PENSION_ASSETS_EMPLOYER_CONTRIBUTIONS_FOREIGN">"c3160"</definedName>
    <definedName name="IQ_PENSION_ASSETS_FOREIGN">"c3181"</definedName>
    <definedName name="IQ_PENSION_ASSETS_FX_ADJ">"c3170"</definedName>
    <definedName name="IQ_PENSION_ASSETS_FX_ADJ_DOM">"c3168"</definedName>
    <definedName name="IQ_PENSION_ASSETS_FX_ADJ_FOREIGN">"c3169"</definedName>
    <definedName name="IQ_PENSION_ASSETS_OTHER_PLAN_ADJ">"c3179"</definedName>
    <definedName name="IQ_PENSION_ASSETS_OTHER_PLAN_ADJ_DOM">"c3177"</definedName>
    <definedName name="IQ_PENSION_ASSETS_OTHER_PLAN_ADJ_FOREIGN">"c3178"</definedName>
    <definedName name="IQ_PENSION_ASSETS_PARTICIP_CONTRIBUTIONS">"c3164"</definedName>
    <definedName name="IQ_PENSION_ASSETS_PARTICIP_CONTRIBUTIONS_DOM">"c3162"</definedName>
    <definedName name="IQ_PENSION_ASSETS_PARTICIP_CONTRIBUTIONS_FOREIGN">"c3163"</definedName>
    <definedName name="IQ_PENSION_BENEFIT_INFO_DATE">"c3230"</definedName>
    <definedName name="IQ_PENSION_BENEFIT_INFO_DATE_DOM">"c3228"</definedName>
    <definedName name="IQ_PENSION_BENEFIT_INFO_DATE_FOREIGN">"c3229"</definedName>
    <definedName name="IQ_PENSION_BREAKDOWN_EQ">"c3101"</definedName>
    <definedName name="IQ_PENSION_BREAKDOWN_EQ_DOM">"c3099"</definedName>
    <definedName name="IQ_PENSION_BREAKDOWN_EQ_FOREIGN">"c3100"</definedName>
    <definedName name="IQ_PENSION_BREAKDOWN_FI">"c3104"</definedName>
    <definedName name="IQ_PENSION_BREAKDOWN_FI_DOM">"c3102"</definedName>
    <definedName name="IQ_PENSION_BREAKDOWN_FI_FOREIGN">"c3103"</definedName>
    <definedName name="IQ_PENSION_BREAKDOWN_OTHER">"c3110"</definedName>
    <definedName name="IQ_PENSION_BREAKDOWN_OTHER_DOM">"c3108"</definedName>
    <definedName name="IQ_PENSION_BREAKDOWN_OTHER_FOREIGN">"c3109"</definedName>
    <definedName name="IQ_PENSION_BREAKDOWN_PCT_EQ">"c3089"</definedName>
    <definedName name="IQ_PENSION_BREAKDOWN_PCT_EQ_DOM">"c3087"</definedName>
    <definedName name="IQ_PENSION_BREAKDOWN_PCT_EQ_FOREIGN">"c3088"</definedName>
    <definedName name="IQ_PENSION_BREAKDOWN_PCT_FI">"c3092"</definedName>
    <definedName name="IQ_PENSION_BREAKDOWN_PCT_FI_DOM">"c3090"</definedName>
    <definedName name="IQ_PENSION_BREAKDOWN_PCT_FI_FOREIGN">"c3091"</definedName>
    <definedName name="IQ_PENSION_BREAKDOWN_PCT_OTHER">"c3098"</definedName>
    <definedName name="IQ_PENSION_BREAKDOWN_PCT_OTHER_DOM">"c3096"</definedName>
    <definedName name="IQ_PENSION_BREAKDOWN_PCT_OTHER_FOREIGN">"c3097"</definedName>
    <definedName name="IQ_PENSION_BREAKDOWN_PCT_RE">"c3095"</definedName>
    <definedName name="IQ_PENSION_BREAKDOWN_PCT_RE_DOM">"c3093"</definedName>
    <definedName name="IQ_PENSION_BREAKDOWN_PCT_RE_FOREIGN">"c3094"</definedName>
    <definedName name="IQ_PENSION_BREAKDOWN_RE">"c3107"</definedName>
    <definedName name="IQ_PENSION_BREAKDOWN_RE_DOM">"c3105"</definedName>
    <definedName name="IQ_PENSION_BREAKDOWN_RE_FOREIGN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>"c3559"</definedName>
    <definedName name="IQ_PENSION_DISC_RATE_MAX">"c3236"</definedName>
    <definedName name="IQ_PENSION_DISC_RATE_MAX_DOM">"c3234"</definedName>
    <definedName name="IQ_PENSION_DISC_RATE_MAX_FOREIGN">"c3235"</definedName>
    <definedName name="IQ_PENSION_DISC_RATE_MIN">"c3233"</definedName>
    <definedName name="IQ_PENSION_DISC_RATE_MIN_DOM">"c3231"</definedName>
    <definedName name="IQ_PENSION_DISC_RATE_MIN_FOREIGN">"c3232"</definedName>
    <definedName name="IQ_PENSION_DISCOUNT_RATE_DOMESTIC">"c3573"</definedName>
    <definedName name="IQ_PENSION_DISCOUNT_RATE_FOREIGN">"c3574"</definedName>
    <definedName name="IQ_PENSION_EST_BENEFIT_1YR">"c3113"</definedName>
    <definedName name="IQ_PENSION_EST_BENEFIT_1YR_DOM">"c3111"</definedName>
    <definedName name="IQ_PENSION_EST_BENEFIT_1YR_FOREIGN">"c3112"</definedName>
    <definedName name="IQ_PENSION_EST_BENEFIT_2YR">"c3116"</definedName>
    <definedName name="IQ_PENSION_EST_BENEFIT_2YR_DOM">"c3114"</definedName>
    <definedName name="IQ_PENSION_EST_BENEFIT_2YR_FOREIGN">"c3115"</definedName>
    <definedName name="IQ_PENSION_EST_BENEFIT_3YR">"c3119"</definedName>
    <definedName name="IQ_PENSION_EST_BENEFIT_3YR_DOM">"c3117"</definedName>
    <definedName name="IQ_PENSION_EST_BENEFIT_3YR_FOREIGN">"c3118"</definedName>
    <definedName name="IQ_PENSION_EST_BENEFIT_4YR">"c3122"</definedName>
    <definedName name="IQ_PENSION_EST_BENEFIT_4YR_DOM">"c3120"</definedName>
    <definedName name="IQ_PENSION_EST_BENEFIT_4YR_FOREIGN">"c3121"</definedName>
    <definedName name="IQ_PENSION_EST_BENEFIT_5YR">"c3125"</definedName>
    <definedName name="IQ_PENSION_EST_BENEFIT_5YR_DOM">"c3123"</definedName>
    <definedName name="IQ_PENSION_EST_BENEFIT_5YR_FOREIGN">"c3124"</definedName>
    <definedName name="IQ_PENSION_EST_BENEFIT_AFTER5">"c3128"</definedName>
    <definedName name="IQ_PENSION_EST_BENEFIT_AFTER5_DOM">"c3126"</definedName>
    <definedName name="IQ_PENSION_EST_BENEFIT_AFTER5_FOREIGN">"c3127"</definedName>
    <definedName name="IQ_PENSION_EST_CONTRIBUTIONS_NEXTYR">"c3218"</definedName>
    <definedName name="IQ_PENSION_EST_CONTRIBUTIONS_NEXTYR_DOM">"c3216"</definedName>
    <definedName name="IQ_PENSION_EST_CONTRIBUTIONS_NEXTYR_FOREIGN">"c3217"</definedName>
    <definedName name="IQ_PENSION_EXP_RATE_RETURN_MAX">"c3248"</definedName>
    <definedName name="IQ_PENSION_EXP_RATE_RETURN_MAX_DOM">"c3246"</definedName>
    <definedName name="IQ_PENSION_EXP_RATE_RETURN_MAX_FOREIGN">"c3247"</definedName>
    <definedName name="IQ_PENSION_EXP_RATE_RETURN_MIN">"c3245"</definedName>
    <definedName name="IQ_PENSION_EXP_RATE_RETURN_MIN_DOM">"c3243"</definedName>
    <definedName name="IQ_PENSION_EXP_RATE_RETURN_MIN_FOREIGN">"c3244"</definedName>
    <definedName name="IQ_PENSION_EXP_RETURN_DOMESTIC">"c3571"</definedName>
    <definedName name="IQ_PENSION_EXP_RETURN_FOREIGN">"c3572"</definedName>
    <definedName name="IQ_PENSION_INTAN_ASSETS">"c3137"</definedName>
    <definedName name="IQ_PENSION_INTAN_ASSETS_DOM">"c3135"</definedName>
    <definedName name="IQ_PENSION_INTAN_ASSETS_FOREIGN">"c3136"</definedName>
    <definedName name="IQ_PENSION_INTEREST_COST">"c3582"</definedName>
    <definedName name="IQ_PENSION_INTEREST_COST_DOM">"c3580"</definedName>
    <definedName name="IQ_PENSION_INTEREST_COST_FOREIGN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>"c3152"</definedName>
    <definedName name="IQ_PENSION_NET_ASSET_RECOG_DOM">"c3150"</definedName>
    <definedName name="IQ_PENSION_NET_ASSET_RECOG_FOREIGN">"c3151"</definedName>
    <definedName name="IQ_PENSION_OBLIGATION_ACQ">"c3206"</definedName>
    <definedName name="IQ_PENSION_OBLIGATION_ACQ_DOM">"c3204"</definedName>
    <definedName name="IQ_PENSION_OBLIGATION_ACQ_FOREIGN">"c3205"</definedName>
    <definedName name="IQ_PENSION_OBLIGATION_ACTUARIAL_GAIN_LOSS">"c3197"</definedName>
    <definedName name="IQ_PENSION_OBLIGATION_ACTUARIAL_GAIN_LOSS_DOM">"c3195"</definedName>
    <definedName name="IQ_PENSION_OBLIGATION_ACTUARIAL_GAIN_LOSS_FOREIGN">"c3196"</definedName>
    <definedName name="IQ_PENSION_OBLIGATION_BEG">"c3185"</definedName>
    <definedName name="IQ_PENSION_OBLIGATION_BEG_DOM">"c3183"</definedName>
    <definedName name="IQ_PENSION_OBLIGATION_BEG_FOREIGN">"c3184"</definedName>
    <definedName name="IQ_PENSION_OBLIGATION_CURTAIL">"c3209"</definedName>
    <definedName name="IQ_PENSION_OBLIGATION_CURTAIL_DOM">"c3207"</definedName>
    <definedName name="IQ_PENSION_OBLIGATION_CURTAIL_FOREIGN">"c3208"</definedName>
    <definedName name="IQ_PENSION_OBLIGATION_EMPLOYEE_CONTRIBUTIONS">"c3194"</definedName>
    <definedName name="IQ_PENSION_OBLIGATION_EMPLOYEE_CONTRIBUTIONS_DOM">"c3192"</definedName>
    <definedName name="IQ_PENSION_OBLIGATION_EMPLOYEE_CONTRIBUTIONS_FOREIGN">"c3193"</definedName>
    <definedName name="IQ_PENSION_OBLIGATION_FX_ADJ">"c3203"</definedName>
    <definedName name="IQ_PENSION_OBLIGATION_FX_ADJ_DOM">"c3201"</definedName>
    <definedName name="IQ_PENSION_OBLIGATION_FX_ADJ_FOREIGN">"c3202"</definedName>
    <definedName name="IQ_PENSION_OBLIGATION_INTEREST_COST">"c3191"</definedName>
    <definedName name="IQ_PENSION_OBLIGATION_INTEREST_COST_DOM">"c3189"</definedName>
    <definedName name="IQ_PENSION_OBLIGATION_INTEREST_COST_FOREIGN">"c3190"</definedName>
    <definedName name="IQ_PENSION_OBLIGATION_OTHER_COST">"c3555"</definedName>
    <definedName name="IQ_PENSION_OBLIGATION_OTHER_COST_DOM">"c3553"</definedName>
    <definedName name="IQ_PENSION_OBLIGATION_OTHER_COST_FOREIGN">"c3554"</definedName>
    <definedName name="IQ_PENSION_OBLIGATION_OTHER_PLAN_ADJ">"c3212"</definedName>
    <definedName name="IQ_PENSION_OBLIGATION_OTHER_PLAN_ADJ_DOM">"c3210"</definedName>
    <definedName name="IQ_PENSION_OBLIGATION_OTHER_PLAN_ADJ_FOREIGN">"c3211"</definedName>
    <definedName name="IQ_PENSION_OBLIGATION_PAID">"c3200"</definedName>
    <definedName name="IQ_PENSION_OBLIGATION_PAID_DOM">"c3198"</definedName>
    <definedName name="IQ_PENSION_OBLIGATION_PAID_FOREIGN">"c3199"</definedName>
    <definedName name="IQ_PENSION_OBLIGATION_PROJECTED">"c3215"</definedName>
    <definedName name="IQ_PENSION_OBLIGATION_PROJECTED_DOM">"c3213"</definedName>
    <definedName name="IQ_PENSION_OBLIGATION_PROJECTED_FOREIGN">"c3214"</definedName>
    <definedName name="IQ_PENSION_OBLIGATION_ROA">"c3552"</definedName>
    <definedName name="IQ_PENSION_OBLIGATION_ROA_DOM">"c3550"</definedName>
    <definedName name="IQ_PENSION_OBLIGATION_ROA_FOREIGN">"c3551"</definedName>
    <definedName name="IQ_PENSION_OBLIGATION_SERVICE_COST">"c3188"</definedName>
    <definedName name="IQ_PENSION_OBLIGATION_SERVICE_COST_DOM">"c3186"</definedName>
    <definedName name="IQ_PENSION_OBLIGATION_SERVICE_COST_FOREIGN">"c3187"</definedName>
    <definedName name="IQ_PENSION_OBLIGATION_TOTAL_COST">"c3558"</definedName>
    <definedName name="IQ_PENSION_OBLIGATION_TOTAL_COST_DOM">"c3556"</definedName>
    <definedName name="IQ_PENSION_OBLIGATION_TOTAL_COST_FOREIGN">"c3557"</definedName>
    <definedName name="IQ_PENSION_OTHER">"c3143"</definedName>
    <definedName name="IQ_PENSION_OTHER_ADJ">"c3149"</definedName>
    <definedName name="IQ_PENSION_OTHER_ADJ_DOM">"c3147"</definedName>
    <definedName name="IQ_PENSION_OTHER_ADJ_FOREIGN">"c3148"</definedName>
    <definedName name="IQ_PENSION_OTHER_DOM">"c3141"</definedName>
    <definedName name="IQ_PENSION_OTHER_FOREIGN">"c3142"</definedName>
    <definedName name="IQ_PENSION_PBO_ASSUMED_RATE_RET_MAX">"c3254"</definedName>
    <definedName name="IQ_PENSION_PBO_ASSUMED_RATE_RET_MAX_DOM">"c3252"</definedName>
    <definedName name="IQ_PENSION_PBO_ASSUMED_RATE_RET_MAX_FOREIGN">"c3253"</definedName>
    <definedName name="IQ_PENSION_PBO_ASSUMED_RATE_RET_MIN">"c3251"</definedName>
    <definedName name="IQ_PENSION_PBO_ASSUMED_RATE_RET_MIN_DOM">"c3249"</definedName>
    <definedName name="IQ_PENSION_PBO_ASSUMED_RATE_RET_MIN_FOREIGN">"c3250"</definedName>
    <definedName name="IQ_PENSION_PBO_RATE_COMP_INCREASE_MAX">"c3260"</definedName>
    <definedName name="IQ_PENSION_PBO_RATE_COMP_INCREASE_MAX_DOM">"c3258"</definedName>
    <definedName name="IQ_PENSION_PBO_RATE_COMP_INCREASE_MAX_FOREIGN">"c3259"</definedName>
    <definedName name="IQ_PENSION_PBO_RATE_COMP_INCREASE_MIN">"c3257"</definedName>
    <definedName name="IQ_PENSION_PBO_RATE_COMP_INCREASE_MIN_DOM">"c3255"</definedName>
    <definedName name="IQ_PENSION_PBO_RATE_COMP_INCREASE_MIN_FOREIGN">"c3256"</definedName>
    <definedName name="IQ_PENSION_PREPAID_COST">"c3131"</definedName>
    <definedName name="IQ_PENSION_PREPAID_COST_DOM">"c3129"</definedName>
    <definedName name="IQ_PENSION_PREPAID_COST_FOREIGN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>"c3566"</definedName>
    <definedName name="IQ_PENSION_PROJECTED_OBLIGATION_DOMESTIC">"c3564"</definedName>
    <definedName name="IQ_PENSION_PROJECTED_OBLIGATION_FOREIGN">"c3565"</definedName>
    <definedName name="IQ_PENSION_QUART_ADDL_CONTRIBUTIONS_EXP">"c3224"</definedName>
    <definedName name="IQ_PENSION_QUART_ADDL_CONTRIBUTIONS_EXP_DOM">"c3222"</definedName>
    <definedName name="IQ_PENSION_QUART_ADDL_CONTRIBUTIONS_EXP_FOREIGN">"c3223"</definedName>
    <definedName name="IQ_PENSION_QUART_EMPLOYER_CONTRIBUTIONS">"c3221"</definedName>
    <definedName name="IQ_PENSION_QUART_EMPLOYER_CONTRIBUTIONS_DOM">"c3219"</definedName>
    <definedName name="IQ_PENSION_QUART_EMPLOYER_CONTRIBUTIONS_FOREIGN">"c3220"</definedName>
    <definedName name="IQ_PENSION_RATE_COMP_GROWTH_DOMESTIC">"c3575"</definedName>
    <definedName name="IQ_PENSION_RATE_COMP_GROWTH_FOREIGN">"c3576"</definedName>
    <definedName name="IQ_PENSION_RATE_COMP_INCREASE_MAX">"c3242"</definedName>
    <definedName name="IQ_PENSION_RATE_COMP_INCREASE_MAX_DOM">"c3240"</definedName>
    <definedName name="IQ_PENSION_RATE_COMP_INCREASE_MAX_FOREIGN">"c3241"</definedName>
    <definedName name="IQ_PENSION_RATE_COMP_INCREASE_MIN">"c3239"</definedName>
    <definedName name="IQ_PENSION_RATE_COMP_INCREASE_MIN_DOM">"c3237"</definedName>
    <definedName name="IQ_PENSION_RATE_COMP_INCREASE_MIN_FOREIGN">"c3238"</definedName>
    <definedName name="IQ_PENSION_SERVICE_COST">"c3579"</definedName>
    <definedName name="IQ_PENSION_SERVICE_COST_DOM">"c3577"</definedName>
    <definedName name="IQ_PENSION_SERVICE_COST_FOREIGN">"c3578"</definedName>
    <definedName name="IQ_PENSION_TOTAL_ASSETS">"c3563"</definedName>
    <definedName name="IQ_PENSION_TOTAL_ASSETS_DOMESTIC">"c3561"</definedName>
    <definedName name="IQ_PENSION_TOTAL_ASSETS_FOREIGN">"c3562"</definedName>
    <definedName name="IQ_PENSION_TOTAL_EXP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>"c3227"</definedName>
    <definedName name="IQ_PENSION_UNFUNDED_ADDL_MIN_LIAB_DOM">"c3225"</definedName>
    <definedName name="IQ_PENSION_UNFUNDED_ADDL_MIN_LIAB_FOREIGN">"c3226"</definedName>
    <definedName name="IQ_PENSION_UNRECOG_PRIOR">"c3146"</definedName>
    <definedName name="IQ_PENSION_UNRECOG_PRIOR_DOM">"c3144"</definedName>
    <definedName name="IQ_PENSION_UNRECOG_PRIOR_FOREIGN">"c3145"</definedName>
    <definedName name="IQ_PENSION_UV_LIAB">"c3567"</definedName>
    <definedName name="IQ_PERCENT_CHANGE_EST_5YR_GROWTH_RATE_12MONTHS">"c1852"</definedName>
    <definedName name="IQ_PERCENT_CHANGE_EST_5YR_GROWTH_RATE_12MONTHS_REUT">"c3959"</definedName>
    <definedName name="IQ_PERCENT_CHANGE_EST_5YR_GROWTH_RATE_18MONTHS">"c1853"</definedName>
    <definedName name="IQ_PERCENT_CHANGE_EST_5YR_GROWTH_RATE_18MONTHS_REUT">"c3960"</definedName>
    <definedName name="IQ_PERCENT_CHANGE_EST_5YR_GROWTH_RATE_3MONTHS">"c1849"</definedName>
    <definedName name="IQ_PERCENT_CHANGE_EST_5YR_GROWTH_RATE_3MONTHS_REUT">"c3956"</definedName>
    <definedName name="IQ_PERCENT_CHANGE_EST_5YR_GROWTH_RATE_6MONTHS">"c1850"</definedName>
    <definedName name="IQ_PERCENT_CHANGE_EST_5YR_GROWTH_RATE_6MONTHS_REUT">"c3957"</definedName>
    <definedName name="IQ_PERCENT_CHANGE_EST_5YR_GROWTH_RATE_9MONTHS">"c1851"</definedName>
    <definedName name="IQ_PERCENT_CHANGE_EST_5YR_GROWTH_RATE_9MONTHS_REUT">"c3958"</definedName>
    <definedName name="IQ_PERCENT_CHANGE_EST_5YR_GROWTH_RATE_DAY">"c1846"</definedName>
    <definedName name="IQ_PERCENT_CHANGE_EST_5YR_GROWTH_RATE_DAY_REUT">"c3954"</definedName>
    <definedName name="IQ_PERCENT_CHANGE_EST_5YR_GROWTH_RATE_MONTH">"c1848"</definedName>
    <definedName name="IQ_PERCENT_CHANGE_EST_5YR_GROWTH_RATE_MONTH_REUT">"c3955"</definedName>
    <definedName name="IQ_PERCENT_CHANGE_EST_5YR_GROWTH_RATE_WEEK">"c1847"</definedName>
    <definedName name="IQ_PERCENT_CHANGE_EST_5YR_GROWTH_RATE_WEEK_REUT">"c5435"</definedName>
    <definedName name="IQ_PERCENT_CHANGE_EST_CFPS_12MONTHS">"c1812"</definedName>
    <definedName name="IQ_PERCENT_CHANGE_EST_CFPS_12MONTHS_REUT">"c3924"</definedName>
    <definedName name="IQ_PERCENT_CHANGE_EST_CFPS_18MONTHS">"c1813"</definedName>
    <definedName name="IQ_PERCENT_CHANGE_EST_CFPS_18MONTHS_REUT">"c3925"</definedName>
    <definedName name="IQ_PERCENT_CHANGE_EST_CFPS_3MONTHS">"c1809"</definedName>
    <definedName name="IQ_PERCENT_CHANGE_EST_CFPS_3MONTHS_REUT">"c3921"</definedName>
    <definedName name="IQ_PERCENT_CHANGE_EST_CFPS_6MONTHS">"c1810"</definedName>
    <definedName name="IQ_PERCENT_CHANGE_EST_CFPS_6MONTHS_REUT">"c3922"</definedName>
    <definedName name="IQ_PERCENT_CHANGE_EST_CFPS_9MONTHS">"c1811"</definedName>
    <definedName name="IQ_PERCENT_CHANGE_EST_CFPS_9MONTHS_REUT">"c3923"</definedName>
    <definedName name="IQ_PERCENT_CHANGE_EST_CFPS_DAY">"c1806"</definedName>
    <definedName name="IQ_PERCENT_CHANGE_EST_CFPS_DAY_REUT">"c3919"</definedName>
    <definedName name="IQ_PERCENT_CHANGE_EST_CFPS_MONTH">"c1808"</definedName>
    <definedName name="IQ_PERCENT_CHANGE_EST_CFPS_MONTH_REUT">"c3920"</definedName>
    <definedName name="IQ_PERCENT_CHANGE_EST_CFPS_WEEK">"c1807"</definedName>
    <definedName name="IQ_PERCENT_CHANGE_EST_CFPS_WEEK_REUT">"c3962"</definedName>
    <definedName name="IQ_PERCENT_CHANGE_EST_DPS_12MONTHS">"c1820"</definedName>
    <definedName name="IQ_PERCENT_CHANGE_EST_DPS_12MONTHS_REUT">"c3931"</definedName>
    <definedName name="IQ_PERCENT_CHANGE_EST_DPS_18MONTHS">"c1821"</definedName>
    <definedName name="IQ_PERCENT_CHANGE_EST_DPS_18MONTHS_REUT">"c3932"</definedName>
    <definedName name="IQ_PERCENT_CHANGE_EST_DPS_3MONTHS">"c1817"</definedName>
    <definedName name="IQ_PERCENT_CHANGE_EST_DPS_3MONTHS_REUT">"c3928"</definedName>
    <definedName name="IQ_PERCENT_CHANGE_EST_DPS_6MONTHS">"c1818"</definedName>
    <definedName name="IQ_PERCENT_CHANGE_EST_DPS_6MONTHS_REUT">"c3929"</definedName>
    <definedName name="IQ_PERCENT_CHANGE_EST_DPS_9MONTHS">"c1819"</definedName>
    <definedName name="IQ_PERCENT_CHANGE_EST_DPS_9MONTHS_REUT">"c3930"</definedName>
    <definedName name="IQ_PERCENT_CHANGE_EST_DPS_DAY">"c1814"</definedName>
    <definedName name="IQ_PERCENT_CHANGE_EST_DPS_DAY_REUT">"c3926"</definedName>
    <definedName name="IQ_PERCENT_CHANGE_EST_DPS_MONTH">"c1816"</definedName>
    <definedName name="IQ_PERCENT_CHANGE_EST_DPS_MONTH_REUT">"c3927"</definedName>
    <definedName name="IQ_PERCENT_CHANGE_EST_DPS_WEEK">"c1815"</definedName>
    <definedName name="IQ_PERCENT_CHANGE_EST_DPS_WEEK_REUT">"c3963"</definedName>
    <definedName name="IQ_PERCENT_CHANGE_EST_EBITDA_12MONTHS">"c1804"</definedName>
    <definedName name="IQ_PERCENT_CHANGE_EST_EBITDA_12MONTHS_REUT">"c3917"</definedName>
    <definedName name="IQ_PERCENT_CHANGE_EST_EBITDA_18MONTHS">"c1805"</definedName>
    <definedName name="IQ_PERCENT_CHANGE_EST_EBITDA_18MONTHS_REUT">"c3918"</definedName>
    <definedName name="IQ_PERCENT_CHANGE_EST_EBITDA_3MONTHS">"c1801"</definedName>
    <definedName name="IQ_PERCENT_CHANGE_EST_EBITDA_3MONTHS_REUT">"c3914"</definedName>
    <definedName name="IQ_PERCENT_CHANGE_EST_EBITDA_6MONTHS">"c1802"</definedName>
    <definedName name="IQ_PERCENT_CHANGE_EST_EBITDA_6MONTHS_REUT">"c3915"</definedName>
    <definedName name="IQ_PERCENT_CHANGE_EST_EBITDA_9MONTHS">"c1803"</definedName>
    <definedName name="IQ_PERCENT_CHANGE_EST_EBITDA_9MONTHS_REUT">"c3916"</definedName>
    <definedName name="IQ_PERCENT_CHANGE_EST_EBITDA_DAY">"c1798"</definedName>
    <definedName name="IQ_PERCENT_CHANGE_EST_EBITDA_DAY_REUT">"c3912"</definedName>
    <definedName name="IQ_PERCENT_CHANGE_EST_EBITDA_MONTH">"c1800"</definedName>
    <definedName name="IQ_PERCENT_CHANGE_EST_EBITDA_MONTH_REUT">"c3913"</definedName>
    <definedName name="IQ_PERCENT_CHANGE_EST_EBITDA_WEEK">"c1799"</definedName>
    <definedName name="IQ_PERCENT_CHANGE_EST_EBITDA_WEEK_REUT">"c3961"</definedName>
    <definedName name="IQ_PERCENT_CHANGE_EST_EPS_12MONTHS">"c1788"</definedName>
    <definedName name="IQ_PERCENT_CHANGE_EST_EPS_12MONTHS_REUT">"c3902"</definedName>
    <definedName name="IQ_PERCENT_CHANGE_EST_EPS_18MONTHS">"c1789"</definedName>
    <definedName name="IQ_PERCENT_CHANGE_EST_EPS_18MONTHS_REUT">"c3903"</definedName>
    <definedName name="IQ_PERCENT_CHANGE_EST_EPS_3MONTHS">"c1785"</definedName>
    <definedName name="IQ_PERCENT_CHANGE_EST_EPS_3MONTHS_REUT">"c3899"</definedName>
    <definedName name="IQ_PERCENT_CHANGE_EST_EPS_6MONTHS">"c1786"</definedName>
    <definedName name="IQ_PERCENT_CHANGE_EST_EPS_6MONTHS_REUT">"c3900"</definedName>
    <definedName name="IQ_PERCENT_CHANGE_EST_EPS_9MONTHS">"c1787"</definedName>
    <definedName name="IQ_PERCENT_CHANGE_EST_EPS_9MONTHS_REUT">"c3901"</definedName>
    <definedName name="IQ_PERCENT_CHANGE_EST_EPS_DAY">"c1782"</definedName>
    <definedName name="IQ_PERCENT_CHANGE_EST_EPS_DAY_REUT">"c3896"</definedName>
    <definedName name="IQ_PERCENT_CHANGE_EST_EPS_MONTH">"c1784"</definedName>
    <definedName name="IQ_PERCENT_CHANGE_EST_EPS_MONTH_REUT">"c3898"</definedName>
    <definedName name="IQ_PERCENT_CHANGE_EST_EPS_WEEK">"c1783"</definedName>
    <definedName name="IQ_PERCENT_CHANGE_EST_EPS_WEEK_REUT">"c3897"</definedName>
    <definedName name="IQ_PERCENT_CHANGE_EST_FFO_12MONTHS">"c1828"</definedName>
    <definedName name="IQ_PERCENT_CHANGE_EST_FFO_12MONTHS_REUT">"c3938"</definedName>
    <definedName name="IQ_PERCENT_CHANGE_EST_FFO_18MONTHS">"c1829"</definedName>
    <definedName name="IQ_PERCENT_CHANGE_EST_FFO_18MONTHS_REUT">"c3939"</definedName>
    <definedName name="IQ_PERCENT_CHANGE_EST_FFO_3MONTHS">"c1825"</definedName>
    <definedName name="IQ_PERCENT_CHANGE_EST_FFO_3MONTHS_REUT">"c3935"</definedName>
    <definedName name="IQ_PERCENT_CHANGE_EST_FFO_6MONTHS">"c1826"</definedName>
    <definedName name="IQ_PERCENT_CHANGE_EST_FFO_6MONTHS_REUT">"c3936"</definedName>
    <definedName name="IQ_PERCENT_CHANGE_EST_FFO_9MONTHS">"c1827"</definedName>
    <definedName name="IQ_PERCENT_CHANGE_EST_FFO_9MONTHS_REUT">"c3937"</definedName>
    <definedName name="IQ_PERCENT_CHANGE_EST_FFO_DAY">"c1822"</definedName>
    <definedName name="IQ_PERCENT_CHANGE_EST_FFO_DAY_REUT">"c3933"</definedName>
    <definedName name="IQ_PERCENT_CHANGE_EST_FFO_MONTH">"c1824"</definedName>
    <definedName name="IQ_PERCENT_CHANGE_EST_FFO_MONTH_REUT">"c3934"</definedName>
    <definedName name="IQ_PERCENT_CHANGE_EST_FFO_WEEK">"c1823"</definedName>
    <definedName name="IQ_PERCENT_CHANGE_EST_FFO_WEEK_REUT">"c3964"</definedName>
    <definedName name="IQ_PERCENT_CHANGE_EST_PRICE_TARGET_12MONTHS">"c1844"</definedName>
    <definedName name="IQ_PERCENT_CHANGE_EST_PRICE_TARGET_12MONTHS_REUT">"c3952"</definedName>
    <definedName name="IQ_PERCENT_CHANGE_EST_PRICE_TARGET_18MONTHS">"c1845"</definedName>
    <definedName name="IQ_PERCENT_CHANGE_EST_PRICE_TARGET_18MONTHS_REUT">"c3953"</definedName>
    <definedName name="IQ_PERCENT_CHANGE_EST_PRICE_TARGET_3MONTHS">"c1841"</definedName>
    <definedName name="IQ_PERCENT_CHANGE_EST_PRICE_TARGET_3MONTHS_REUT">"c3949"</definedName>
    <definedName name="IQ_PERCENT_CHANGE_EST_PRICE_TARGET_6MONTHS">"c1842"</definedName>
    <definedName name="IQ_PERCENT_CHANGE_EST_PRICE_TARGET_6MONTHS_REUT">"c3950"</definedName>
    <definedName name="IQ_PERCENT_CHANGE_EST_PRICE_TARGET_9MONTHS">"c1843"</definedName>
    <definedName name="IQ_PERCENT_CHANGE_EST_PRICE_TARGET_9MONTHS_REUT">"c3951"</definedName>
    <definedName name="IQ_PERCENT_CHANGE_EST_PRICE_TARGET_DAY">"c1838"</definedName>
    <definedName name="IQ_PERCENT_CHANGE_EST_PRICE_TARGET_DAY_REUT">"c3947"</definedName>
    <definedName name="IQ_PERCENT_CHANGE_EST_PRICE_TARGET_MONTH">"c1840"</definedName>
    <definedName name="IQ_PERCENT_CHANGE_EST_PRICE_TARGET_MONTH_REUT">"c3948"</definedName>
    <definedName name="IQ_PERCENT_CHANGE_EST_PRICE_TARGET_WEEK">"c1839"</definedName>
    <definedName name="IQ_PERCENT_CHANGE_EST_PRICE_TARGET_WEEK_REUT">"c3967"</definedName>
    <definedName name="IQ_PERCENT_CHANGE_EST_RECO_12MONTHS">"c1836"</definedName>
    <definedName name="IQ_PERCENT_CHANGE_EST_RECO_12MONTHS_REUT">"c3945"</definedName>
    <definedName name="IQ_PERCENT_CHANGE_EST_RECO_18MONTHS">"c1837"</definedName>
    <definedName name="IQ_PERCENT_CHANGE_EST_RECO_18MONTHS_REUT">"c3946"</definedName>
    <definedName name="IQ_PERCENT_CHANGE_EST_RECO_3MONTHS">"c1833"</definedName>
    <definedName name="IQ_PERCENT_CHANGE_EST_RECO_3MONTHS_REUT">"c3942"</definedName>
    <definedName name="IQ_PERCENT_CHANGE_EST_RECO_6MONTHS">"c1834"</definedName>
    <definedName name="IQ_PERCENT_CHANGE_EST_RECO_6MONTHS_REUT">"c3943"</definedName>
    <definedName name="IQ_PERCENT_CHANGE_EST_RECO_9MONTHS">"c1835"</definedName>
    <definedName name="IQ_PERCENT_CHANGE_EST_RECO_9MONTHS_REUT">"c3944"</definedName>
    <definedName name="IQ_PERCENT_CHANGE_EST_RECO_DAY">"c1830"</definedName>
    <definedName name="IQ_PERCENT_CHANGE_EST_RECO_DAY_REUT">"c3940"</definedName>
    <definedName name="IQ_PERCENT_CHANGE_EST_RECO_MONTH">"c1832"</definedName>
    <definedName name="IQ_PERCENT_CHANGE_EST_RECO_MONTH_REUT">"c3941"</definedName>
    <definedName name="IQ_PERCENT_CHANGE_EST_RECO_WEEK">"c1831"</definedName>
    <definedName name="IQ_PERCENT_CHANGE_EST_RECO_WEEK_REUT">"c3966"</definedName>
    <definedName name="IQ_PERCENT_CHANGE_EST_REV_12MONTHS">"c1796"</definedName>
    <definedName name="IQ_PERCENT_CHANGE_EST_REV_12MONTHS_REUT">"c3910"</definedName>
    <definedName name="IQ_PERCENT_CHANGE_EST_REV_18MONTHS">"c1797"</definedName>
    <definedName name="IQ_PERCENT_CHANGE_EST_REV_18MONTHS_REUT">"c3911"</definedName>
    <definedName name="IQ_PERCENT_CHANGE_EST_REV_3MONTHS">"c1793"</definedName>
    <definedName name="IQ_PERCENT_CHANGE_EST_REV_3MONTHS_REUT">"c3907"</definedName>
    <definedName name="IQ_PERCENT_CHANGE_EST_REV_6MONTHS">"c1794"</definedName>
    <definedName name="IQ_PERCENT_CHANGE_EST_REV_6MONTHS_REUT">"c3908"</definedName>
    <definedName name="IQ_PERCENT_CHANGE_EST_REV_9MONTHS">"c1795"</definedName>
    <definedName name="IQ_PERCENT_CHANGE_EST_REV_9MONTHS_REUT">"c3909"</definedName>
    <definedName name="IQ_PERCENT_CHANGE_EST_REV_DAY">"c1790"</definedName>
    <definedName name="IQ_PERCENT_CHANGE_EST_REV_DAY_REUT">"c3904"</definedName>
    <definedName name="IQ_PERCENT_CHANGE_EST_REV_MONTH">"c1792"</definedName>
    <definedName name="IQ_PERCENT_CHANGE_EST_REV_MONTH_REUT">"c3906"</definedName>
    <definedName name="IQ_PERCENT_CHANGE_EST_REV_WEEK">"c1791"</definedName>
    <definedName name="IQ_PERCENT_CHANGE_EST_REV_WEEK_REUT">"c3905"</definedName>
    <definedName name="IQ_PERCENT_INSURED_FDIC">"c6374"</definedName>
    <definedName name="IQ_PERIODDATE">"c1034"</definedName>
    <definedName name="IQ_PERIODDATE_BS">"c1032"</definedName>
    <definedName name="IQ_PERIODDATE_CF">"c1033"</definedName>
    <definedName name="IQ_PERIODDATE_IS">"c1034"</definedName>
    <definedName name="IQ_PERIODLENGTH_CF">"c1502"</definedName>
    <definedName name="IQ_PERIODLENGTH_IS">"c1503"</definedName>
    <definedName name="IQ_PERTYPE">"c1611"</definedName>
    <definedName name="IQ_PLEDGED_SECURITIES_FDIC">"c6401"</definedName>
    <definedName name="IQ_PLL">"c2114"</definedName>
    <definedName name="IQ_PMT_FREQ">"c2236"</definedName>
    <definedName name="IQ_POISON_PUT_EFFECT_DATE">"c2486"</definedName>
    <definedName name="IQ_POISON_PUT_EXPIRATION_DATE">"c2487"</definedName>
    <definedName name="IQ_POISON_PUT_PRICE">"c2488"</definedName>
    <definedName name="IQ_POLICY_BENEFITS">"c1036"</definedName>
    <definedName name="IQ_POLICY_COST">"c1037"</definedName>
    <definedName name="IQ_POLICY_LIAB">"c1612"</definedName>
    <definedName name="IQ_POLICY_LOANS">"c1038"</definedName>
    <definedName name="IQ_POST_RETIRE_EXP">"c1039"</definedName>
    <definedName name="IQ_POSTPAID_CHURN">"c2121"</definedName>
    <definedName name="IQ_POSTPAID_SUBS">"c2118"</definedName>
    <definedName name="IQ_POTENTIAL_UPSIDE">"c1855"</definedName>
    <definedName name="IQ_POTENTIAL_UPSIDE_REUT">"c3968"</definedName>
    <definedName name="IQ_PRE_OPEN_COST">"c1040"</definedName>
    <definedName name="IQ_PRE_TAX_ACT_OR_EST">"c2221"</definedName>
    <definedName name="IQ_PRE_TAX_ACT_OR_EST_REUT">"c5467"</definedName>
    <definedName name="IQ_PRE_TAX_INCOME_FDIC">"c6581"</definedName>
    <definedName name="IQ_PREF_CONVERT">"c1041"</definedName>
    <definedName name="IQ_PREF_DIV_CF">"c1042"</definedName>
    <definedName name="IQ_PREF_DIV_OTHER">"c1043"</definedName>
    <definedName name="IQ_PREF_DIVID">"c1461"</definedName>
    <definedName name="IQ_PREF_EQUITY">"c1044"</definedName>
    <definedName name="IQ_PREF_ISSUED">"c1045"</definedName>
    <definedName name="IQ_PREF_ISSUED_BNK">"c1046"</definedName>
    <definedName name="IQ_PREF_ISSUED_BR">"c1047"</definedName>
    <definedName name="IQ_PREF_ISSUED_FIN">"c1048"</definedName>
    <definedName name="IQ_PREF_ISSUED_INS">"c1049"</definedName>
    <definedName name="IQ_PREF_ISSUED_RE">"c6261"</definedName>
    <definedName name="IQ_PREF_ISSUED_REIT">"c1050"</definedName>
    <definedName name="IQ_PREF_ISSUED_UTI">"c1051"</definedName>
    <definedName name="IQ_PREF_NON_REDEEM">"c1052"</definedName>
    <definedName name="IQ_PREF_OTHER">"c1053"</definedName>
    <definedName name="IQ_PREF_OTHER_BNK">"c1054"</definedName>
    <definedName name="IQ_PREF_OTHER_BR">"c1055"</definedName>
    <definedName name="IQ_PREF_OTHER_FIN">"c1056"</definedName>
    <definedName name="IQ_PREF_OTHER_INS">"c1057"</definedName>
    <definedName name="IQ_PREF_OTHER_RE">"c6262"</definedName>
    <definedName name="IQ_PREF_OTHER_REIT">"c1058"</definedName>
    <definedName name="IQ_PREF_OTHER_UTI">"C6022"</definedName>
    <definedName name="IQ_PREF_REDEEM">"c1059"</definedName>
    <definedName name="IQ_PREF_REP">"c1060"</definedName>
    <definedName name="IQ_PREF_REP_BNK">"c1061"</definedName>
    <definedName name="IQ_PREF_REP_BR">"c1062"</definedName>
    <definedName name="IQ_PREF_REP_FIN">"c1063"</definedName>
    <definedName name="IQ_PREF_REP_INS">"c1064"</definedName>
    <definedName name="IQ_PREF_REP_RE">"c6263"</definedName>
    <definedName name="IQ_PREF_REP_REIT">"c1065"</definedName>
    <definedName name="IQ_PREF_REP_UTI">"c1066"</definedName>
    <definedName name="IQ_PREF_STOCK">"c1052"</definedName>
    <definedName name="IQ_PREF_TOT">"c1044"</definedName>
    <definedName name="IQ_PREFERRED_FDIC">"c6349"</definedName>
    <definedName name="IQ_PREMISES_EQUIPMENT_FDIC">"c6577"</definedName>
    <definedName name="IQ_PREMIUMS_ANNUITY_REV">"c1067"</definedName>
    <definedName name="IQ_PREPAID_CHURN">"c2120"</definedName>
    <definedName name="IQ_PREPAID_EXP">"c1068"</definedName>
    <definedName name="IQ_PREPAID_EXPEN">"c1068"</definedName>
    <definedName name="IQ_PREPAID_SUBS">"c2117"</definedName>
    <definedName name="IQ_PRETAX_GW_INC_EST">"c1702"</definedName>
    <definedName name="IQ_PRETAX_GW_INC_EST_REUT">"c5354"</definedName>
    <definedName name="IQ_PRETAX_GW_INC_HIGH_EST">"c1704"</definedName>
    <definedName name="IQ_PRETAX_GW_INC_HIGH_EST_REUT">"c5356"</definedName>
    <definedName name="IQ_PRETAX_GW_INC_LOW_EST">"c1705"</definedName>
    <definedName name="IQ_PRETAX_GW_INC_LOW_EST_REUT">"c5357"</definedName>
    <definedName name="IQ_PRETAX_GW_INC_MEDIAN_EST">"c1703"</definedName>
    <definedName name="IQ_PRETAX_GW_INC_MEDIAN_EST_REUT">"c5355"</definedName>
    <definedName name="IQ_PRETAX_GW_INC_NUM_EST">"c1706"</definedName>
    <definedName name="IQ_PRETAX_GW_INC_NUM_EST_REUT">"c5358"</definedName>
    <definedName name="IQ_PRETAX_GW_INC_STDDEV_EST">"c1707"</definedName>
    <definedName name="IQ_PRETAX_GW_INC_STDDEV_EST_REUT">"c5359"</definedName>
    <definedName name="IQ_PRETAX_INC_EST">"c1695"</definedName>
    <definedName name="IQ_PRETAX_INC_EST_REUT">"c5347"</definedName>
    <definedName name="IQ_PRETAX_INC_HIGH_EST">"c1697"</definedName>
    <definedName name="IQ_PRETAX_INC_HIGH_EST_REUT">"c5349"</definedName>
    <definedName name="IQ_PRETAX_INC_LOW_EST">"c1698"</definedName>
    <definedName name="IQ_PRETAX_INC_LOW_EST_REUT">"c5350"</definedName>
    <definedName name="IQ_PRETAX_INC_MEDIAN_EST">"c1696"</definedName>
    <definedName name="IQ_PRETAX_INC_MEDIAN_EST_REUT">"c5348"</definedName>
    <definedName name="IQ_PRETAX_INC_NUM_EST">"c1699"</definedName>
    <definedName name="IQ_PRETAX_INC_NUM_EST_REUT">"c5351"</definedName>
    <definedName name="IQ_PRETAX_INC_STDDEV_EST">"c1700"</definedName>
    <definedName name="IQ_PRETAX_INC_STDDEV_EST_REUT">"c5352"</definedName>
    <definedName name="IQ_PRETAX_REPORT_INC_EST">"c1709"</definedName>
    <definedName name="IQ_PRETAX_REPORT_INC_EST_REUT">"c5361"</definedName>
    <definedName name="IQ_PRETAX_REPORT_INC_HIGH_EST">"c1711"</definedName>
    <definedName name="IQ_PRETAX_REPORT_INC_HIGH_EST_REUT">"c5363"</definedName>
    <definedName name="IQ_PRETAX_REPORT_INC_LOW_EST">"c1712"</definedName>
    <definedName name="IQ_PRETAX_REPORT_INC_LOW_EST_REUT">"c5364"</definedName>
    <definedName name="IQ_PRETAX_REPORT_INC_MEDIAN_EST">"c1710"</definedName>
    <definedName name="IQ_PRETAX_REPORT_INC_MEDIAN_EST_REUT">"c5362"</definedName>
    <definedName name="IQ_PRETAX_REPORT_INC_NUM_EST">"c1713"</definedName>
    <definedName name="IQ_PRETAX_REPORT_INC_NUM_EST_REUT">"c5365"</definedName>
    <definedName name="IQ_PRETAX_REPORT_INC_STDDEV_EST">"c1714"</definedName>
    <definedName name="IQ_PRETAX_REPORT_INC_STDDEV_EST_REUT">"c5366"</definedName>
    <definedName name="IQ_PRETAX_RETURN_ASSETS_FDIC">"c6731"</definedName>
    <definedName name="IQ_PRICE_CFPS_FWD">"c2237"</definedName>
    <definedName name="IQ_PRICE_CFPS_FWD_REUT">"c4053"</definedName>
    <definedName name="IQ_PRICE_OVER_BVPS">"c1026"</definedName>
    <definedName name="IQ_PRICE_OVER_LTM_EPS">"c1029"</definedName>
    <definedName name="IQ_PRICE_TARGET">"c82"</definedName>
    <definedName name="IQ_PRICE_TARGET_BOTTOM_UP">"c5486"</definedName>
    <definedName name="IQ_PRICE_TARGET_BOTTOM_UP_REUT">"c5494"</definedName>
    <definedName name="IQ_PRICE_TARGET_REUT">"c3631"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>"c1069"</definedName>
    <definedName name="IQ_PRICING_DATE">"c1613"</definedName>
    <definedName name="IQ_PRIMARY_EPS_TYPE">"c4498"</definedName>
    <definedName name="IQ_PRIMARY_EPS_TYPE_REUT">"c5481"</definedName>
    <definedName name="IQ_PRIMARY_EPS_TYPE_THOM">"c5297"</definedName>
    <definedName name="IQ_PRIMARY_INDUSTRY">"c1070"</definedName>
    <definedName name="IQ_PRINCIPAL_AMT">"c2157"</definedName>
    <definedName name="IQ_PRIVATE_CONST_TOTAL_APR_FC_UNUSED_UNUSED_UNUSED">"c8559"</definedName>
    <definedName name="IQ_PRIVATE_CONST_TOTAL_APR_UNUSED_UNUSED_UNUSED">"c7679"</definedName>
    <definedName name="IQ_PRIVATE_CONST_TOTAL_FC_UNUSED_UNUSED_UNUSED">"c7899"</definedName>
    <definedName name="IQ_PRIVATE_CONST_TOTAL_POP_FC_UNUSED_UNUSED_UNUSED">"c8119"</definedName>
    <definedName name="IQ_PRIVATE_CONST_TOTAL_POP_UNUSED_UNUSED_UNUSED">"c7239"</definedName>
    <definedName name="IQ_PRIVATE_CONST_TOTAL_UNUSED_UNUSED_UNUSED">"c7019"</definedName>
    <definedName name="IQ_PRIVATE_CONST_TOTAL_YOY_FC_UNUSED_UNUSED_UNUSED">"c8339"</definedName>
    <definedName name="IQ_PRIVATE_CONST_TOTAL_YOY_UNUSED_UNUSED_UNUSED">"c7459"</definedName>
    <definedName name="IQ_PRIVATE_RES_CONST_REAL_APR_FC_UNUSED_UNUSED_UNUSED">"c8535"</definedName>
    <definedName name="IQ_PRIVATE_RES_CONST_REAL_APR_UNUSED_UNUSED_UNUSED">"c7655"</definedName>
    <definedName name="IQ_PRIVATE_RES_CONST_REAL_FC_UNUSED_UNUSED_UNUSED">"c7875"</definedName>
    <definedName name="IQ_PRIVATE_RES_CONST_REAL_POP_FC_UNUSED_UNUSED_UNUSED">"c8095"</definedName>
    <definedName name="IQ_PRIVATE_RES_CONST_REAL_POP_UNUSED_UNUSED_UNUSED">"c7215"</definedName>
    <definedName name="IQ_PRIVATE_RES_CONST_REAL_UNUSED_UNUSED_UNUSED">"c6995"</definedName>
    <definedName name="IQ_PRIVATE_RES_CONST_REAL_YOY_FC_UNUSED_UNUSED_UNUSED">"c8315"</definedName>
    <definedName name="IQ_PRIVATE_RES_CONST_REAL_YOY_UNUSED_UNUSED_UNUSED">"c7435"</definedName>
    <definedName name="IQ_PRIVATELY_ISSUED_MORTGAGE_BACKED_SECURITIES_FDIC">"c6407"</definedName>
    <definedName name="IQ_PRIVATELY_ISSUED_MORTGAGE_PASS_THROUGHS_FDIC">"c6405"</definedName>
    <definedName name="IQ_PRO_FORMA_BASIC_EPS">"c1614"</definedName>
    <definedName name="IQ_PRO_FORMA_DILUT_EPS">"c1615"</definedName>
    <definedName name="IQ_PRO_FORMA_NET_INC">"c795"</definedName>
    <definedName name="IQ_PROFESSIONAL">"c1071"</definedName>
    <definedName name="IQ_PROFESSIONAL_TITLE">"c1072"</definedName>
    <definedName name="IQ_PROJECTED_PENSION_OBLIGATION">"c1292"</definedName>
    <definedName name="IQ_PROJECTED_PENSION_OBLIGATION_DOMESTIC">"c2656"</definedName>
    <definedName name="IQ_PROJECTED_PENSION_OBLIGATION_FOREIGN">"c2664"</definedName>
    <definedName name="IQ_PROPERTY_EXP">"c1073"</definedName>
    <definedName name="IQ_PROPERTY_GROSS">"c518"</definedName>
    <definedName name="IQ_PROPERTY_MGMT_FEE">"c1074"</definedName>
    <definedName name="IQ_PROPERTY_NET">"c829"</definedName>
    <definedName name="IQ_PROV_BAD_DEBTS">"c1075"</definedName>
    <definedName name="IQ_PROV_BAD_DEBTS_CF">"c1076"</definedName>
    <definedName name="IQ_PROVISION_10YR_ANN_CAGR">"c6135"</definedName>
    <definedName name="IQ_PROVISION_10YR_ANN_GROWTH">"c1077"</definedName>
    <definedName name="IQ_PROVISION_1YR_ANN_GROWTH">"c1078"</definedName>
    <definedName name="IQ_PROVISION_2YR_ANN_CAGR">"c6136"</definedName>
    <definedName name="IQ_PROVISION_2YR_ANN_GROWTH">"c1079"</definedName>
    <definedName name="IQ_PROVISION_3YR_ANN_CAGR">"c6137"</definedName>
    <definedName name="IQ_PROVISION_3YR_ANN_GROWTH">"c1080"</definedName>
    <definedName name="IQ_PROVISION_5YR_ANN_CAGR">"c6138"</definedName>
    <definedName name="IQ_PROVISION_5YR_ANN_GROWTH">"c1081"</definedName>
    <definedName name="IQ_PROVISION_7YR_ANN_CAGR">"c6139"</definedName>
    <definedName name="IQ_PROVISION_7YR_ANN_GROWTH">"c1082"</definedName>
    <definedName name="IQ_PROVISION_CHARGE_OFFS">"c1083"</definedName>
    <definedName name="IQ_PTBV">"c1084"</definedName>
    <definedName name="IQ_PTBV_AVG">"c1085"</definedName>
    <definedName name="IQ_PURCHASE_FOREIGN_CURRENCIES_FDIC">"c6513"</definedName>
    <definedName name="IQ_PURCHASED_OPTION_CONTRACTS_FDIC">"c6510"</definedName>
    <definedName name="IQ_PURCHASED_OPTION_CONTRACTS_FX_RISK_FDIC">"c6515"</definedName>
    <definedName name="IQ_PURCHASED_OPTION_CONTRACTS_NON_FX_IR_FDIC">"c6520"</definedName>
    <definedName name="IQ_PURCHASES_EQUIP_NONRES_SAAR_APR_FC_UNUSED_UNUSED_UNUSED">"c8491"</definedName>
    <definedName name="IQ_PURCHASES_EQUIP_NONRES_SAAR_APR_UNUSED_UNUSED_UNUSED">"c7611"</definedName>
    <definedName name="IQ_PURCHASES_EQUIP_NONRES_SAAR_FC_UNUSED_UNUSED_UNUSED">"c7831"</definedName>
    <definedName name="IQ_PURCHASES_EQUIP_NONRES_SAAR_POP_FC_UNUSED_UNUSED_UNUSED">"c8051"</definedName>
    <definedName name="IQ_PURCHASES_EQUIP_NONRES_SAAR_POP_UNUSED_UNUSED_UNUSED">"c7171"</definedName>
    <definedName name="IQ_PURCHASES_EQUIP_NONRES_SAAR_UNUSED_UNUSED_UNUSED">"c6951"</definedName>
    <definedName name="IQ_PURCHASES_EQUIP_NONRES_SAAR_YOY_FC_UNUSED_UNUSED_UNUSED">"c8271"</definedName>
    <definedName name="IQ_PURCHASES_EQUIP_NONRES_SAAR_YOY_UNUSED_UNUSED_UNUSED">"c7391"</definedName>
    <definedName name="IQ_PUT_DATE_SCHEDULE">"c2483"</definedName>
    <definedName name="IQ_PUT_NOTIFICATION">"c2485"</definedName>
    <definedName name="IQ_PUT_PRICE_SCHEDULE">"c2484"</definedName>
    <definedName name="IQ_QTD">750000</definedName>
    <definedName name="IQ_QUICK_RATIO">"c1086"</definedName>
    <definedName name="IQ_RATE_COMP_GROWTH_DOMESTIC">"c1087"</definedName>
    <definedName name="IQ_RATE_COMP_GROWTH_FOREIGN">"c1088"</definedName>
    <definedName name="IQ_RAW_INV">"c1089"</definedName>
    <definedName name="IQ_RC">"c2497"</definedName>
    <definedName name="IQ_RC_PCT">"c2498"</definedName>
    <definedName name="IQ_RD_EXP">"c1090"</definedName>
    <definedName name="IQ_RD_EXP_FN">"c1091"</definedName>
    <definedName name="IQ_RE">"c1092"</definedName>
    <definedName name="IQ_RE_FORECLOSURE_FDIC">"c6332"</definedName>
    <definedName name="IQ_RE_INVEST_FDIC">"c6331"</definedName>
    <definedName name="IQ_RE_LOANS_DOMESTIC_CHARGE_OFFS_FDIC">"c6589"</definedName>
    <definedName name="IQ_RE_LOANS_DOMESTIC_FDIC">"c6309"</definedName>
    <definedName name="IQ_RE_LOANS_DOMESTIC_NET_CHARGE_OFFS_FDIC">"c6627"</definedName>
    <definedName name="IQ_RE_LOANS_DOMESTIC_RECOVERIES_FDIC">"c6608"</definedName>
    <definedName name="IQ_RE_LOANS_FDIC">"c6308"</definedName>
    <definedName name="IQ_RE_LOANS_FOREIGN_CHARGE_OFFS_FDIC">"c6595"</definedName>
    <definedName name="IQ_RE_LOANS_FOREIGN_NET_CHARGE_OFFS_FDIC">"c6633"</definedName>
    <definedName name="IQ_RE_LOANS_FOREIGN_RECOVERIES_FDIC">"c6614"</definedName>
    <definedName name="IQ_REAL_ESTATE">"c1093"</definedName>
    <definedName name="IQ_REAL_ESTATE_ASSETS">"c1094"</definedName>
    <definedName name="IQ_RECOVERIES_1_4_FAMILY_LOANS_FDIC">"c6707"</definedName>
    <definedName name="IQ_RECOVERIES_AUTO_LOANS_FDIC">"c6701"</definedName>
    <definedName name="IQ_RECOVERIES_CL_LOANS_FDIC">"c6702"</definedName>
    <definedName name="IQ_RECOVERIES_CREDIT_CARDS_RECEIVABLES_FDIC">"c6704"</definedName>
    <definedName name="IQ_RECOVERIES_HOME_EQUITY_LINES_FDIC">"c6705"</definedName>
    <definedName name="IQ_RECOVERIES_OTHER_CONSUMER_LOANS_FDIC">"c6703"</definedName>
    <definedName name="IQ_RECOVERIES_OTHER_LOANS_FDIC">"c6706"</definedName>
    <definedName name="IQ_RECURRING_PROFIT_ACT_OR_EST">"c4507"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>"c4508"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>"c1059"</definedName>
    <definedName name="IQ_REF_ENTITY">"c6033"</definedName>
    <definedName name="IQ_REF_ENTITY_CIQID">"c6024"</definedName>
    <definedName name="IQ_REF_ENTITY_TICKER">"c6023"</definedName>
    <definedName name="IQ_REG_ASSETS">"c1095"</definedName>
    <definedName name="IQ_REINSUR_PAY">"c1096"</definedName>
    <definedName name="IQ_REINSUR_PAY_CF">"c1097"</definedName>
    <definedName name="IQ_REINSUR_RECOVER">"c1098"</definedName>
    <definedName name="IQ_REINSUR_RECOVER_CF">"c1099"</definedName>
    <definedName name="IQ_REINSURANCE">"c1100"</definedName>
    <definedName name="IQ_RELATED_PLANS_FDIC">"c6320"</definedName>
    <definedName name="IQ_RENTAL_REV">"c1101"</definedName>
    <definedName name="IQ_RES_CONST_REAL_APR_FC_UNUSED_UNUSED_UNUSED">"c8536"</definedName>
    <definedName name="IQ_RES_CONST_REAL_APR_UNUSED_UNUSED_UNUSED">"c7656"</definedName>
    <definedName name="IQ_RES_CONST_REAL_FC_UNUSED_UNUSED_UNUSED">"c7876"</definedName>
    <definedName name="IQ_RES_CONST_REAL_POP_FC_UNUSED_UNUSED_UNUSED">"c8096"</definedName>
    <definedName name="IQ_RES_CONST_REAL_POP_UNUSED_UNUSED_UNUSED">"c7216"</definedName>
    <definedName name="IQ_RES_CONST_REAL_SAAR_APR_FC_UNUSED_UNUSED_UNUSED">"c8537"</definedName>
    <definedName name="IQ_RES_CONST_REAL_SAAR_APR_UNUSED_UNUSED_UNUSED">"c7657"</definedName>
    <definedName name="IQ_RES_CONST_REAL_SAAR_FC_UNUSED_UNUSED_UNUSED">"c7877"</definedName>
    <definedName name="IQ_RES_CONST_REAL_SAAR_POP_FC_UNUSED_UNUSED_UNUSED">"c8097"</definedName>
    <definedName name="IQ_RES_CONST_REAL_SAAR_POP_UNUSED_UNUSED_UNUSED">"c7217"</definedName>
    <definedName name="IQ_RES_CONST_REAL_SAAR_UNUSED_UNUSED_UNUSED">"c6997"</definedName>
    <definedName name="IQ_RES_CONST_REAL_SAAR_YOY_FC_UNUSED_UNUSED_UNUSED">"c8317"</definedName>
    <definedName name="IQ_RES_CONST_REAL_SAAR_YOY_UNUSED_UNUSED_UNUSED">"c7437"</definedName>
    <definedName name="IQ_RES_CONST_REAL_UNUSED_UNUSED_UNUSED">"c6996"</definedName>
    <definedName name="IQ_RES_CONST_REAL_YOY_FC_UNUSED_UNUSED_UNUSED">"c8316"</definedName>
    <definedName name="IQ_RES_CONST_REAL_YOY_UNUSED_UNUSED_UNUSED">"c7436"</definedName>
    <definedName name="IQ_RES_CONST_SAAR_APR_FC_UNUSED_UNUSED_UNUSED">"c8540"</definedName>
    <definedName name="IQ_RES_CONST_SAAR_APR_UNUSED_UNUSED_UNUSED">"c7660"</definedName>
    <definedName name="IQ_RES_CONST_SAAR_FC_UNUSED_UNUSED_UNUSED">"c7880"</definedName>
    <definedName name="IQ_RES_CONST_SAAR_POP_FC_UNUSED_UNUSED_UNUSED">"c8100"</definedName>
    <definedName name="IQ_RES_CONST_SAAR_POP_UNUSED_UNUSED_UNUSED">"c7220"</definedName>
    <definedName name="IQ_RES_CONST_SAAR_UNUSED_UNUSED_UNUSED">"c7000"</definedName>
    <definedName name="IQ_RES_CONST_SAAR_YOY_FC_UNUSED_UNUSED_UNUSED">"c8320"</definedName>
    <definedName name="IQ_RES_CONST_SAAR_YOY_UNUSED_UNUSED_UNUSED">"c7440"</definedName>
    <definedName name="IQ_RESEARCH_DEV">"c1090"</definedName>
    <definedName name="IQ_RESIDENTIAL_LOANS">"c1102"</definedName>
    <definedName name="IQ_RESTATEMENT_BS">"c1643"</definedName>
    <definedName name="IQ_RESTATEMENT_CF">"c1644"</definedName>
    <definedName name="IQ_RESTATEMENT_IS">"c1642"</definedName>
    <definedName name="IQ_RESTATEMENTS_NET_FDIC">"c6500"</definedName>
    <definedName name="IQ_RESTR_STOCK_COMP">"c3506"</definedName>
    <definedName name="IQ_RESTR_STOCK_COMP_PRETAX">"c3504"</definedName>
    <definedName name="IQ_RESTR_STOCK_COMP_TAX">"c3505"</definedName>
    <definedName name="IQ_RESTRICTED_CASH">"c1103"</definedName>
    <definedName name="IQ_RESTRICTED_CASH_NON_CURRENT">"c6192"</definedName>
    <definedName name="IQ_RESTRICTED_CASH_TOTAL">"c6193"</definedName>
    <definedName name="IQ_RESTRUCTURE">"c1104"</definedName>
    <definedName name="IQ_RESTRUCTURE_BNK">"c1105"</definedName>
    <definedName name="IQ_RESTRUCTURE_BR">"c1106"</definedName>
    <definedName name="IQ_RESTRUCTURE_CF">"c1107"</definedName>
    <definedName name="IQ_RESTRUCTURE_FIN">"c1108"</definedName>
    <definedName name="IQ_RESTRUCTURE_INS">"c1109"</definedName>
    <definedName name="IQ_RESTRUCTURE_RE">"c6264"</definedName>
    <definedName name="IQ_RESTRUCTURE_REIT">"c1110"</definedName>
    <definedName name="IQ_RESTRUCTURE_UTI">"c1111"</definedName>
    <definedName name="IQ_RESTRUCTURED_LOANS">"c1112"</definedName>
    <definedName name="IQ_RESTRUCTURED_LOANS_1_4_RESIDENTIAL_FDIC">"c6378"</definedName>
    <definedName name="IQ_RESTRUCTURED_LOANS_LEASES_FDIC">"c6377"</definedName>
    <definedName name="IQ_RESTRUCTURED_LOANS_NON_1_4_FDIC">"c6379"</definedName>
    <definedName name="IQ_RETAIL_ACQUIRED_FRANCHISE_STORES">"c2895"</definedName>
    <definedName name="IQ_RETAIL_ACQUIRED_OWNED_STORES">"c2903"</definedName>
    <definedName name="IQ_RETAIL_ACQUIRED_STORES">"c2887"</definedName>
    <definedName name="IQ_RETAIL_AVG_STORE_SIZE_GROSS">"c2066"</definedName>
    <definedName name="IQ_RETAIL_AVG_STORE_SIZE_NET">"c2067"</definedName>
    <definedName name="IQ_RETAIL_AVG_WK_SALES">"c2891"</definedName>
    <definedName name="IQ_RETAIL_AVG_WK_SALES_FRANCHISE">"c2899"</definedName>
    <definedName name="IQ_RETAIL_AVG_WK_SALES_OWNED">"c2907"</definedName>
    <definedName name="IQ_RETAIL_CLOSED_FRANCHISE_STORES">"c2896"</definedName>
    <definedName name="IQ_RETAIL_CLOSED_OWNED_STORES">"c2904"</definedName>
    <definedName name="IQ_RETAIL_CLOSED_STORES">"c2063"</definedName>
    <definedName name="IQ_RETAIL_DEPOSITS_FDIC">"c6488"</definedName>
    <definedName name="IQ_RETAIL_FRANCHISE_STORES_BEG">"c2893"</definedName>
    <definedName name="IQ_RETAIL_OPENED_FRANCHISE_STORES">"c2894"</definedName>
    <definedName name="IQ_RETAIL_OPENED_OWNED_STORES">"c2902"</definedName>
    <definedName name="IQ_RETAIL_OPENED_STORES">"c2062"</definedName>
    <definedName name="IQ_RETAIL_OWNED_STORES_BEG">"c2901"</definedName>
    <definedName name="IQ_RETAIL_SALES_SQFT_ALL_GROSS">"c2138"</definedName>
    <definedName name="IQ_RETAIL_SALES_SQFT_ALL_NET">"c2139"</definedName>
    <definedName name="IQ_RETAIL_SALES_SQFT_COMPARABLE_GROSS">"c2136"</definedName>
    <definedName name="IQ_RETAIL_SALES_SQFT_COMPARABLE_NET">"c2137"</definedName>
    <definedName name="IQ_RETAIL_SALES_SQFT_OWNED_GROSS">"c2134"</definedName>
    <definedName name="IQ_RETAIL_SALES_SQFT_OWNED_NET">"c2135"</definedName>
    <definedName name="IQ_RETAIL_SOLD_FRANCHISE_STORES">"c2897"</definedName>
    <definedName name="IQ_RETAIL_SOLD_OWNED_STORES">"c2905"</definedName>
    <definedName name="IQ_RETAIL_SOLD_STORES">"c2889"</definedName>
    <definedName name="IQ_RETAIL_SQ_FOOTAGE">"c2064"</definedName>
    <definedName name="IQ_RETAIL_STORE_SELLING_AREA">"c2065"</definedName>
    <definedName name="IQ_RETAIL_STORES_BEG">"c2885"</definedName>
    <definedName name="IQ_RETAIL_TOTAL_FRANCHISE_STORES">"c2898"</definedName>
    <definedName name="IQ_RETAIL_TOTAL_OWNED_STORES">"c2906"</definedName>
    <definedName name="IQ_RETAIL_TOTAL_STORES">"c2061"</definedName>
    <definedName name="IQ_RETAINED_EARN">"c1092"</definedName>
    <definedName name="IQ_RETAINED_EARNINGS_AVERAGE_EQUITY_FDIC">"c6733"</definedName>
    <definedName name="IQ_RETURN_ASSETS">"c1113"</definedName>
    <definedName name="IQ_RETURN_ASSETS_ACT_OR_EST">"c3585"</definedName>
    <definedName name="IQ_RETURN_ASSETS_ACT_OR_EST_REUT">"c5475"</definedName>
    <definedName name="IQ_RETURN_ASSETS_BANK">"c1114"</definedName>
    <definedName name="IQ_RETURN_ASSETS_BROK">"c1115"</definedName>
    <definedName name="IQ_RETURN_ASSETS_EST">"c3529"</definedName>
    <definedName name="IQ_RETURN_ASSETS_EST_REUT">"c3990"</definedName>
    <definedName name="IQ_RETURN_ASSETS_FDIC">"c6730"</definedName>
    <definedName name="IQ_RETURN_ASSETS_FS">"c1116"</definedName>
    <definedName name="IQ_RETURN_ASSETS_GUIDANCE">"c4517"</definedName>
    <definedName name="IQ_RETURN_ASSETS_HIGH_EST">"c3530"</definedName>
    <definedName name="IQ_RETURN_ASSETS_HIGH_EST_REUT">"c3992"</definedName>
    <definedName name="IQ_RETURN_ASSETS_HIGH_GUIDANCE">"c4183"</definedName>
    <definedName name="IQ_RETURN_ASSETS_LOW_EST">"c3531"</definedName>
    <definedName name="IQ_RETURN_ASSETS_LOW_EST_REUT">"c3993"</definedName>
    <definedName name="IQ_RETURN_ASSETS_LOW_GUIDANCE">"c4223"</definedName>
    <definedName name="IQ_RETURN_ASSETS_MEDIAN_EST">"c3532"</definedName>
    <definedName name="IQ_RETURN_ASSETS_MEDIAN_EST_REUT">"c3991"</definedName>
    <definedName name="IQ_RETURN_ASSETS_NUM_EST">"c3527"</definedName>
    <definedName name="IQ_RETURN_ASSETS_NUM_EST_REUT">"c3994"</definedName>
    <definedName name="IQ_RETURN_ASSETS_STDDEV_EST">"c3528"</definedName>
    <definedName name="IQ_RETURN_ASSETS_STDDEV_EST_REUT">"c3995"</definedName>
    <definedName name="IQ_RETURN_CAPITAL">"c1117"</definedName>
    <definedName name="IQ_RETURN_EQUITY">"c1118"</definedName>
    <definedName name="IQ_RETURN_EQUITY_ACT_OR_EST">"c3586"</definedName>
    <definedName name="IQ_RETURN_EQUITY_ACT_OR_EST_REUT">"c5476"</definedName>
    <definedName name="IQ_RETURN_EQUITY_BANK">"c1119"</definedName>
    <definedName name="IQ_RETURN_EQUITY_BROK">"c1120"</definedName>
    <definedName name="IQ_RETURN_EQUITY_EST">"c3535"</definedName>
    <definedName name="IQ_RETURN_EQUITY_EST_REUT">"c3983"</definedName>
    <definedName name="IQ_RETURN_EQUITY_FDIC">"c6732"</definedName>
    <definedName name="IQ_RETURN_EQUITY_FS">"c1121"</definedName>
    <definedName name="IQ_RETURN_EQUITY_GUIDANCE">"c4518"</definedName>
    <definedName name="IQ_RETURN_EQUITY_HIGH_EST">"c3536"</definedName>
    <definedName name="IQ_RETURN_EQUITY_HIGH_EST_REUT">"c3985"</definedName>
    <definedName name="IQ_RETURN_EQUITY_HIGH_GUIDANCE">"c4182"</definedName>
    <definedName name="IQ_RETURN_EQUITY_LOW_EST">"c3537"</definedName>
    <definedName name="IQ_RETURN_EQUITY_LOW_EST_REUT">"c3986"</definedName>
    <definedName name="IQ_RETURN_EQUITY_LOW_GUIDANCE">"c4222"</definedName>
    <definedName name="IQ_RETURN_EQUITY_MEDIAN_EST">"c3538"</definedName>
    <definedName name="IQ_RETURN_EQUITY_MEDIAN_EST_REUT">"c3984"</definedName>
    <definedName name="IQ_RETURN_EQUITY_NUM_EST">"c3533"</definedName>
    <definedName name="IQ_RETURN_EQUITY_NUM_EST_REUT">"c3987"</definedName>
    <definedName name="IQ_RETURN_EQUITY_STDDEV_EST">"c3534"</definedName>
    <definedName name="IQ_RETURN_EQUITY_STDDEV_EST_REUT">"c3988"</definedName>
    <definedName name="IQ_RETURN_INVESTMENT">"c1117"</definedName>
    <definedName name="IQ_REV">"c1122"</definedName>
    <definedName name="IQ_REV_BEFORE_LL">"c1123"</definedName>
    <definedName name="IQ_REV_STDDEV_EST">"c1124"</definedName>
    <definedName name="IQ_REV_STDDEV_EST_REUT">"c3639"</definedName>
    <definedName name="IQ_REV_UTI">"c1125"</definedName>
    <definedName name="IQ_REVALUATION_GAINS_FDIC">"c6428"</definedName>
    <definedName name="IQ_REVALUATION_LOSSES_FDIC">"c6429"</definedName>
    <definedName name="IQ_REVENUE">"c1122"</definedName>
    <definedName name="IQ_REVENUE_ACT_OR_EST">"c2214"</definedName>
    <definedName name="IQ_REVENUE_ACT_OR_EST_REUT">"c5461"</definedName>
    <definedName name="IQ_REVENUE_EST">"c1126"</definedName>
    <definedName name="IQ_REVENUE_EST_BOTTOM_UP">"c5488"</definedName>
    <definedName name="IQ_REVENUE_EST_BOTTOM_UP_REUT">"c5496"</definedName>
    <definedName name="IQ_REVENUE_EST_REUT">"c3634"</definedName>
    <definedName name="IQ_REVENUE_GUIDANCE">"c4519"</definedName>
    <definedName name="IQ_REVENUE_HIGH_EST">"c1127"</definedName>
    <definedName name="IQ_REVENUE_HIGH_EST_REUT">"c3636"</definedName>
    <definedName name="IQ_REVENUE_HIGH_GUIDANCE">"c4169"</definedName>
    <definedName name="IQ_REVENUE_LOW_EST">"c1128"</definedName>
    <definedName name="IQ_REVENUE_LOW_EST_REUT">"c3637"</definedName>
    <definedName name="IQ_REVENUE_LOW_GUIDANCE">"c4209"</definedName>
    <definedName name="IQ_REVENUE_MEDIAN_EST">"c1662"</definedName>
    <definedName name="IQ_REVENUE_MEDIAN_EST_REUT">"c3635"</definedName>
    <definedName name="IQ_REVENUE_NUM_EST">"c1129"</definedName>
    <definedName name="IQ_REVENUE_NUM_EST_REUT">"c3638"</definedName>
    <definedName name="IQ_REVISION_DATE_">39709.9947569444</definedName>
    <definedName name="IQ_RISK_ADJ_BANK_ASSETS">"c2670"</definedName>
    <definedName name="IQ_RISK_WEIGHTED_ASSETS_FDIC">"c6370"</definedName>
    <definedName name="IQ_SALARY">"c1130"</definedName>
    <definedName name="IQ_SALARY_FDIC">"c6576"</definedName>
    <definedName name="IQ_SALE_CONVERSION_RETIREMENT_STOCK_FDIC">"c6661"</definedName>
    <definedName name="IQ_SALE_INTAN_CF">"c1131"</definedName>
    <definedName name="IQ_SALE_INTAN_CF_BNK">"c1132"</definedName>
    <definedName name="IQ_SALE_INTAN_CF_BR">"c1133"</definedName>
    <definedName name="IQ_SALE_INTAN_CF_FIN">"c1134"</definedName>
    <definedName name="IQ_SALE_INTAN_CF_INS">"c1135"</definedName>
    <definedName name="IQ_SALE_INTAN_CF_RE">"c6284"</definedName>
    <definedName name="IQ_SALE_INTAN_CF_REIT">"c1627"</definedName>
    <definedName name="IQ_SALE_INTAN_CF_UTI">"c1136"</definedName>
    <definedName name="IQ_SALE_PPE_CF">"c1137"</definedName>
    <definedName name="IQ_SALE_PPE_CF_BNK">"c1138"</definedName>
    <definedName name="IQ_SALE_PPE_CF_BR">"c1139"</definedName>
    <definedName name="IQ_SALE_PPE_CF_FIN">"c1140"</definedName>
    <definedName name="IQ_SALE_PPE_CF_INS">"c1141"</definedName>
    <definedName name="IQ_SALE_PPE_CF_UTI">"c1142"</definedName>
    <definedName name="IQ_SALE_RE_ASSETS">"c1629"</definedName>
    <definedName name="IQ_SALE_REAL_ESTATE_CF">"c1143"</definedName>
    <definedName name="IQ_SALE_REAL_ESTATE_CF_BNK">"c1144"</definedName>
    <definedName name="IQ_SALE_REAL_ESTATE_CF_BR">"c1145"</definedName>
    <definedName name="IQ_SALE_REAL_ESTATE_CF_FIN">"c1146"</definedName>
    <definedName name="IQ_SALE_REAL_ESTATE_CF_INS">"c1147"</definedName>
    <definedName name="IQ_SALE_REAL_ESTATE_CF_UTI">"c1148"</definedName>
    <definedName name="IQ_SALES_MARKETING">"c2240"</definedName>
    <definedName name="IQ_SAME_STORE">"c1149"</definedName>
    <definedName name="IQ_SAME_STORE_FRANCHISE">"c2900"</definedName>
    <definedName name="IQ_SAME_STORE_OWNED">"c2908"</definedName>
    <definedName name="IQ_SAME_STORE_TOTAL">"c2892"</definedName>
    <definedName name="IQ_SAVING_DEP">"c1150"</definedName>
    <definedName name="IQ_SEC_PURCHASED_RESELL">"c5513"</definedName>
    <definedName name="IQ_SECUR_RECEIV">"c1151"</definedName>
    <definedName name="IQ_SECURED_1_4_FAMILY_RESIDENTIAL_CHARGE_OFFS_FDIC">"c6590"</definedName>
    <definedName name="IQ_SECURED_1_4_FAMILY_RESIDENTIAL_NET_CHARGE_OFFS_FDIC">"c6628"</definedName>
    <definedName name="IQ_SECURED_1_4_FAMILY_RESIDENTIAL_RECOVERIES_FDIC">"c6609"</definedName>
    <definedName name="IQ_SECURED_DEBT">"c2546"</definedName>
    <definedName name="IQ_SECURED_DEBT_PCT">"c2547"</definedName>
    <definedName name="IQ_SECURED_FARMLAND_CHARGE_OFFS_FDIC">"c6593"</definedName>
    <definedName name="IQ_SECURED_FARMLAND_NET_CHARGE_OFFS_FDIC">"c6631"</definedName>
    <definedName name="IQ_SECURED_FARMLAND_RECOVERIES_FDIC">"c6612"</definedName>
    <definedName name="IQ_SECURED_MULTIFAMILY_RESIDENTIAL_CHARGE_OFFS_FDIC">"c6591"</definedName>
    <definedName name="IQ_SECURED_MULTIFAMILY_RESIDENTIAL_NET_CHARGE_OFFS_FDIC">"c6629"</definedName>
    <definedName name="IQ_SECURED_MULTIFAMILY_RESIDENTIAL_RECOVERIES_FDIC">"c6610"</definedName>
    <definedName name="IQ_SECURED_NONFARM_NONRESIDENTIAL_CHARGE_OFFS_FDIC">"c6592"</definedName>
    <definedName name="IQ_SECURED_NONFARM_NONRESIDENTIAL_NET_CHARGE_OFFS_FDIC">"c6630"</definedName>
    <definedName name="IQ_SECURED_NONFARM_NONRESIDENTIAL_RECOVERIES_FDIC">"c6611"</definedName>
    <definedName name="IQ_SECURITIES_GAINS_FDIC">"c6584"</definedName>
    <definedName name="IQ_SECURITIES_ISSUED_STATES_FDIC">"c6300"</definedName>
    <definedName name="IQ_SECURITIES_LENT_FDIC">"c6532"</definedName>
    <definedName name="IQ_SECURITIES_UNDERWRITING_FDIC">"c6529"</definedName>
    <definedName name="IQ_SECURITY_BORROW">"c1152"</definedName>
    <definedName name="IQ_SECURITY_LEVEL">"c2159"</definedName>
    <definedName name="IQ_SECURITY_NOTES">"c2202"</definedName>
    <definedName name="IQ_SECURITY_OWN">"c1153"</definedName>
    <definedName name="IQ_SECURITY_RESELL">"c1154"</definedName>
    <definedName name="IQ_SECURITY_TYPE">"c2158"</definedName>
    <definedName name="IQ_SEPARATE_ACCT_ASSETS">"c1155"</definedName>
    <definedName name="IQ_SEPARATE_ACCT_LIAB">"c1156"</definedName>
    <definedName name="IQ_SERV_CHARGE_DEPOSITS">"c1157"</definedName>
    <definedName name="IQ_SERVICE_CHARGES_FDIC">"c6572"</definedName>
    <definedName name="IQ_SGA">"c1158"</definedName>
    <definedName name="IQ_SGA_BNK">"c1159"</definedName>
    <definedName name="IQ_SGA_INS">"c1160"</definedName>
    <definedName name="IQ_SGA_MARGIN">"c1898"</definedName>
    <definedName name="IQ_SGA_RE">"c6265"</definedName>
    <definedName name="IQ_SGA_REIT">"c1161"</definedName>
    <definedName name="IQ_SGA_SUPPL">"c1162"</definedName>
    <definedName name="IQ_SGA_UTI">"c1163"</definedName>
    <definedName name="IQ_SHAREOUTSTANDING">"c83"</definedName>
    <definedName name="IQ_SHARES_PURCHASED_AVERAGE_PRICE">"c5821"</definedName>
    <definedName name="IQ_SHARES_PURCHASED_QUARTER">"c5820"</definedName>
    <definedName name="IQ_SHARESOUTSTANDING">"c1164"</definedName>
    <definedName name="IQ_SHORT_INTEREST">"c1165"</definedName>
    <definedName name="IQ_SHORT_INTEREST_OVER_FLOAT">"c1577"</definedName>
    <definedName name="IQ_SHORT_INTEREST_PERCENT">"c1576"</definedName>
    <definedName name="IQ_SHORT_TERM_INVEST">"c1197"</definedName>
    <definedName name="IQ_SMALL_INT_BEAR_CD">"c1166"</definedName>
    <definedName name="IQ_SOFTWARE">"c1167"</definedName>
    <definedName name="IQ_SOURCE">"c1168"</definedName>
    <definedName name="IQ_SP">"c2171"</definedName>
    <definedName name="IQ_SP_BANK">"c2637"</definedName>
    <definedName name="IQ_SP_BANK_ACTION">"c2636"</definedName>
    <definedName name="IQ_SP_BANK_DATE">"c2635"</definedName>
    <definedName name="IQ_SP_DATE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>"c2644"</definedName>
    <definedName name="IQ_SP_ISSUE_LC_DATE">"c2643"</definedName>
    <definedName name="IQ_SP_ISSUE_LC_LT">"c2645"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>"c2174"</definedName>
    <definedName name="IQ_SP_STATUS">"c2173"</definedName>
    <definedName name="IQ_SPECIAL_DIV_CF">"c1169"</definedName>
    <definedName name="IQ_SPECIAL_DIV_CF_BNK">"c1170"</definedName>
    <definedName name="IQ_SPECIAL_DIV_CF_BR">"c1171"</definedName>
    <definedName name="IQ_SPECIAL_DIV_CF_FIN">"c1172"</definedName>
    <definedName name="IQ_SPECIAL_DIV_CF_INS">"c1173"</definedName>
    <definedName name="IQ_SPECIAL_DIV_CF_RE">"c6266"</definedName>
    <definedName name="IQ_SPECIAL_DIV_CF_REIT">"c1174"</definedName>
    <definedName name="IQ_SPECIAL_DIV_CF_UTI">"c1175"</definedName>
    <definedName name="IQ_SPECIAL_DIV_SHARE">"c3007"</definedName>
    <definedName name="IQ_SR_BONDS_NOTES">"c2501"</definedName>
    <definedName name="IQ_SR_BONDS_NOTES_PCT">"c2502"</definedName>
    <definedName name="IQ_SR_DEBT">"c2526"</definedName>
    <definedName name="IQ_SR_DEBT_EBITDA">"c2552"</definedName>
    <definedName name="IQ_SR_DEBT_EBITDA_CAPEX">"c2553"</definedName>
    <definedName name="IQ_SR_DEBT_PCT">"c2527"</definedName>
    <definedName name="IQ_SR_SUB_DEBT">"c2530"</definedName>
    <definedName name="IQ_SR_SUB_DEBT_EBITDA">"c2556"</definedName>
    <definedName name="IQ_SR_SUB_DEBT_EBITDA_CAPEX">"c2557"</definedName>
    <definedName name="IQ_SR_SUB_DEBT_PCT">"c2531"</definedName>
    <definedName name="IQ_ST_DEBT">"c1176"</definedName>
    <definedName name="IQ_ST_DEBT_BNK">"c1177"</definedName>
    <definedName name="IQ_ST_DEBT_BR">"c1178"</definedName>
    <definedName name="IQ_ST_DEBT_FIN">"c1179"</definedName>
    <definedName name="IQ_ST_DEBT_INS">"c1180"</definedName>
    <definedName name="IQ_ST_DEBT_ISSUED">"c1181"</definedName>
    <definedName name="IQ_ST_DEBT_ISSUED_BNK">"c1182"</definedName>
    <definedName name="IQ_ST_DEBT_ISSUED_BR">"c1183"</definedName>
    <definedName name="IQ_ST_DEBT_ISSUED_FIN">"c1184"</definedName>
    <definedName name="IQ_ST_DEBT_ISSUED_INS">"c1185"</definedName>
    <definedName name="IQ_ST_DEBT_ISSUED_RE">"c6267"</definedName>
    <definedName name="IQ_ST_DEBT_ISSUED_REIT">"c1186"</definedName>
    <definedName name="IQ_ST_DEBT_ISSUED_UTI">"c1187"</definedName>
    <definedName name="IQ_ST_DEBT_PCT">"c2539"</definedName>
    <definedName name="IQ_ST_DEBT_RE">"c6268"</definedName>
    <definedName name="IQ_ST_DEBT_REIT">"c1188"</definedName>
    <definedName name="IQ_ST_DEBT_REPAID">"c1189"</definedName>
    <definedName name="IQ_ST_DEBT_REPAID_BNK">"c1190"</definedName>
    <definedName name="IQ_ST_DEBT_REPAID_BR">"c1191"</definedName>
    <definedName name="IQ_ST_DEBT_REPAID_FIN">"c1192"</definedName>
    <definedName name="IQ_ST_DEBT_REPAID_INS">"c1193"</definedName>
    <definedName name="IQ_ST_DEBT_REPAID_RE">"c6269"</definedName>
    <definedName name="IQ_ST_DEBT_REPAID_REIT">"c1194"</definedName>
    <definedName name="IQ_ST_DEBT_REPAID_UTI">"c1195"</definedName>
    <definedName name="IQ_ST_DEBT_UTI">"c1196"</definedName>
    <definedName name="IQ_ST_FHLB_DEBT">"c5658"</definedName>
    <definedName name="IQ_ST_INVEST">"c1197"</definedName>
    <definedName name="IQ_ST_INVEST_UTI">"c1198"</definedName>
    <definedName name="IQ_ST_NOTE_RECEIV">"c1199"</definedName>
    <definedName name="IQ_STATE">"c1200"</definedName>
    <definedName name="IQ_STATES_NONTRANSACTION_ACCOUNTS_FDIC">"c6547"</definedName>
    <definedName name="IQ_STATES_TOTAL_DEPOSITS_FDIC">"c6473"</definedName>
    <definedName name="IQ_STATES_TRANSACTION_ACCOUNTS_FDIC">"c6539"</definedName>
    <definedName name="IQ_STATUTORY_SURPLUS">"c1201"</definedName>
    <definedName name="IQ_STOCK_BASED">"c1202"</definedName>
    <definedName name="IQ_STOCK_BASED_AT">"c2999"</definedName>
    <definedName name="IQ_STOCK_BASED_CF">"c1203"</definedName>
    <definedName name="IQ_STOCK_BASED_COGS">"c2990"</definedName>
    <definedName name="IQ_STOCK_BASED_COMP">"c3512"</definedName>
    <definedName name="IQ_STOCK_BASED_COMP_PRETAX">"c3510"</definedName>
    <definedName name="IQ_STOCK_BASED_COMP_TAX">"c3511"</definedName>
    <definedName name="IQ_STOCK_BASED_EST">"c4520"</definedName>
    <definedName name="IQ_STOCK_BASED_GA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>"c2995"</definedName>
    <definedName name="IQ_STOCK_BASED_RD">"c2991"</definedName>
    <definedName name="IQ_STOCK_BASED_SGA">"c2994"</definedName>
    <definedName name="IQ_STOCK_BASED_SM">"c2992"</definedName>
    <definedName name="IQ_STOCK_BASED_STDDEV_EST">"c4525"</definedName>
    <definedName name="IQ_STOCK_BASED_TOTAL">"c3040"</definedName>
    <definedName name="IQ_STOCK_OPTIONS_COMP">"c3509"</definedName>
    <definedName name="IQ_STOCK_OPTIONS_COMP_PRETAX">"c3507"</definedName>
    <definedName name="IQ_STOCK_OPTIONS_COMP_TAX">"c3508"</definedName>
    <definedName name="IQ_STRATEGY_NOTE">"c6791"</definedName>
    <definedName name="IQ_STRIKE_PRICE_ISSUED">"c1645"</definedName>
    <definedName name="IQ_STRIKE_PRICE_OS">"c1646"</definedName>
    <definedName name="IQ_STW">"c2166"</definedName>
    <definedName name="IQ_SUB_BONDS_NOTES">"c2503"</definedName>
    <definedName name="IQ_SUB_BONDS_NOTES_PCT">"c2504"</definedName>
    <definedName name="IQ_SUB_DEBT">"c2532"</definedName>
    <definedName name="IQ_SUB_DEBT_EBITDA">"c2558"</definedName>
    <definedName name="IQ_SUB_DEBT_EBITDA_CAPEX">"c2559"</definedName>
    <definedName name="IQ_SUB_DEBT_FDIC">"c6346"</definedName>
    <definedName name="IQ_SUB_DEBT_PCT">"c2533"</definedName>
    <definedName name="IQ_SUB_LEASE_AFTER_FIVE">"c1207"</definedName>
    <definedName name="IQ_SUB_LEASE_INC_CY">"c1208"</definedName>
    <definedName name="IQ_SUB_LEASE_INC_CY1">"c1209"</definedName>
    <definedName name="IQ_SUB_LEASE_INC_CY2">"c1210"</definedName>
    <definedName name="IQ_SUB_LEASE_INC_CY3">"c1211"</definedName>
    <definedName name="IQ_SUB_LEASE_INC_CY4">"c1212"</definedName>
    <definedName name="IQ_SUB_LEASE_NEXT_FIVE">"c1213"</definedName>
    <definedName name="IQ_SURPLUS_FDIC">"c6351"</definedName>
    <definedName name="IQ_SVA">"c1214"</definedName>
    <definedName name="IQ_TARGET_PRICE_NUM">"c1653"</definedName>
    <definedName name="IQ_TARGET_PRICE_NUM_REUT">"c5319"</definedName>
    <definedName name="IQ_TARGET_PRICE_STDDEV">"c1654"</definedName>
    <definedName name="IQ_TARGET_PRICE_STDDEV_REUT">"c5320"</definedName>
    <definedName name="IQ_TAX_BENEFIT_CF_1YR">"c3483"</definedName>
    <definedName name="IQ_TAX_BENEFIT_CF_2YR">"c3484"</definedName>
    <definedName name="IQ_TAX_BENEFIT_CF_3YR">"c3485"</definedName>
    <definedName name="IQ_TAX_BENEFIT_CF_4YR">"c3486"</definedName>
    <definedName name="IQ_TAX_BENEFIT_CF_5YR">"c3487"</definedName>
    <definedName name="IQ_TAX_BENEFIT_CF_AFTER_FIVE">"c3488"</definedName>
    <definedName name="IQ_TAX_BENEFIT_CF_MAX_YEAR">"c3491"</definedName>
    <definedName name="IQ_TAX_BENEFIT_CF_NO_EXP">"c3489"</definedName>
    <definedName name="IQ_TAX_BENEFIT_CF_TOTAL">"c3490"</definedName>
    <definedName name="IQ_TAX_BENEFIT_OPTIONS">"c1215"</definedName>
    <definedName name="IQ_TAX_EQUIV_NET_INT_INC">"c1216"</definedName>
    <definedName name="IQ_TBV">"c1906"</definedName>
    <definedName name="IQ_TBV_10YR_ANN_CAGR">"c6169"</definedName>
    <definedName name="IQ_TBV_10YR_ANN_GROWTH">"c1936"</definedName>
    <definedName name="IQ_TBV_1YR_ANN_GROWTH">"c1931"</definedName>
    <definedName name="IQ_TBV_2YR_ANN_CAGR">"c6165"</definedName>
    <definedName name="IQ_TBV_2YR_ANN_GROWTH">"c1932"</definedName>
    <definedName name="IQ_TBV_3YR_ANN_CAGR">"c6166"</definedName>
    <definedName name="IQ_TBV_3YR_ANN_GROWTH">"c1933"</definedName>
    <definedName name="IQ_TBV_5YR_ANN_CAGR">"c6167"</definedName>
    <definedName name="IQ_TBV_5YR_ANN_GROWTH">"c1934"</definedName>
    <definedName name="IQ_TBV_7YR_ANN_CAGR">"c6168"</definedName>
    <definedName name="IQ_TBV_7YR_ANN_GROWTH">"c1935"</definedName>
    <definedName name="IQ_TBV_SHARE">"c1217"</definedName>
    <definedName name="IQ_TEMPLATE">"c1521"</definedName>
    <definedName name="IQ_TENANT">"c1218"</definedName>
    <definedName name="IQ_TERM_LOANS">"c2499"</definedName>
    <definedName name="IQ_TERM_LOANS_PCT">"c2500"</definedName>
    <definedName name="IQ_TEV">"c1219"</definedName>
    <definedName name="IQ_TEV_EBIT">"c1220"</definedName>
    <definedName name="IQ_TEV_EBIT_AVG">"c1221"</definedName>
    <definedName name="IQ_TEV_EBIT_FWD">"c2238"</definedName>
    <definedName name="IQ_TEV_EBIT_FWD_REUT">"c4054"</definedName>
    <definedName name="IQ_TEV_EBITDA">"c1222"</definedName>
    <definedName name="IQ_TEV_EBITDA_AVG">"c1223"</definedName>
    <definedName name="IQ_TEV_EBITDA_FWD">"c1224"</definedName>
    <definedName name="IQ_TEV_EBITDA_FWD_REUT">"c4050"</definedName>
    <definedName name="IQ_TEV_EMPLOYEE_AVG">"c1225"</definedName>
    <definedName name="IQ_TEV_EST">"c4526"</definedName>
    <definedName name="IQ_TEV_HIGH_EST">"c4527"</definedName>
    <definedName name="IQ_TEV_LOW_EST">"c4528"</definedName>
    <definedName name="IQ_TEV_MEDIAN_EST">"c4529"</definedName>
    <definedName name="IQ_TEV_NUM_EST">"c4530"</definedName>
    <definedName name="IQ_TEV_STDDEV_EST">"c4531"</definedName>
    <definedName name="IQ_TEV_TOTAL_REV">"c1226"</definedName>
    <definedName name="IQ_TEV_TOTAL_REV_AVG">"c1227"</definedName>
    <definedName name="IQ_TEV_TOTAL_REV_FWD">"c1228"</definedName>
    <definedName name="IQ_TEV_TOTAL_REV_FWD_REUT">"c4051"</definedName>
    <definedName name="IQ_TEV_UFCF">"c2208"</definedName>
    <definedName name="IQ_THREE_MONTHS_FIXED_AND_FLOATING_FDIC">"c6419"</definedName>
    <definedName name="IQ_THREE_MONTHS_MORTGAGE_PASS_THROUGHS_FDIC">"c6411"</definedName>
    <definedName name="IQ_THREE_YEAR_FIXED_AND_FLOATING_RATE_FDIC">"c6421"</definedName>
    <definedName name="IQ_THREE_YEAR_MORTGAGE_PASS_THROUGHS_FDIC">"c6413"</definedName>
    <definedName name="IQ_THREE_YEARS_LESS_FDIC">"c6417"</definedName>
    <definedName name="IQ_TIER_1_RISK_BASED_CAPITAL_RATIO_FDIC">"c6746"</definedName>
    <definedName name="IQ_TIER_ONE_CAPITAL">"c2667"</definedName>
    <definedName name="IQ_TIER_ONE_FDIC">"c6369"</definedName>
    <definedName name="IQ_TIER_ONE_RATIO">"c1229"</definedName>
    <definedName name="IQ_TIER_TWO_CAPITAL">"c2669"</definedName>
    <definedName name="IQ_TIME_DEP">"c1230"</definedName>
    <definedName name="IQ_TIME_DEPOSITS_LESS_THAN_100K_FDIC">"c6465"</definedName>
    <definedName name="IQ_TIME_DEPOSITS_MORE_THAN_100K_FDIC">"c6470"</definedName>
    <definedName name="IQ_TODAY">0</definedName>
    <definedName name="IQ_TOT_ADJ_INC">"c1616"</definedName>
    <definedName name="IQ_TOTAL_AR_BR">"c1231"</definedName>
    <definedName name="IQ_TOTAL_AR_RE">"c6270"</definedName>
    <definedName name="IQ_TOTAL_AR_REIT">"c1232"</definedName>
    <definedName name="IQ_TOTAL_AR_UTI">"c1233"</definedName>
    <definedName name="IQ_TOTAL_ASSETS">"c1234"</definedName>
    <definedName name="IQ_TOTAL_ASSETS_10YR_ANN_CAGR">"c6140"</definedName>
    <definedName name="IQ_TOTAL_ASSETS_10YR_ANN_GROWTH">"c1235"</definedName>
    <definedName name="IQ_TOTAL_ASSETS_1YR_ANN_GROWTH">"c1236"</definedName>
    <definedName name="IQ_TOTAL_ASSETS_2YR_ANN_CAGR">"c6141"</definedName>
    <definedName name="IQ_TOTAL_ASSETS_2YR_ANN_GROWTH">"c1237"</definedName>
    <definedName name="IQ_TOTAL_ASSETS_3YR_ANN_CAGR">"c6142"</definedName>
    <definedName name="IQ_TOTAL_ASSETS_3YR_ANN_GROWTH">"c1238"</definedName>
    <definedName name="IQ_TOTAL_ASSETS_5YR_ANN_CAGR">"c6143"</definedName>
    <definedName name="IQ_TOTAL_ASSETS_5YR_ANN_GROWTH">"c1239"</definedName>
    <definedName name="IQ_TOTAL_ASSETS_7YR_ANN_CAGR">"c6144"</definedName>
    <definedName name="IQ_TOTAL_ASSETS_7YR_ANN_GROWTH">"c1240"</definedName>
    <definedName name="IQ_TOTAL_ASSETS_FDIC">"c6339"</definedName>
    <definedName name="IQ_TOTAL_AVG_CE_TOTAL_AVG_ASSETS">"c1241"</definedName>
    <definedName name="IQ_TOTAL_AVG_EQUITY_TOTAL_AVG_ASSETS">"c1242"</definedName>
    <definedName name="IQ_TOTAL_BANK_CAPITAL">"c2668"</definedName>
    <definedName name="IQ_TOTAL_CA">"c1243"</definedName>
    <definedName name="IQ_TOTAL_CAP">"c1507"</definedName>
    <definedName name="IQ_TOTAL_CAPITAL_RATIO">"c1244"</definedName>
    <definedName name="IQ_TOTAL_CASH_DIVID">"c1266"</definedName>
    <definedName name="IQ_TOTAL_CASH_FINAN">"c119"</definedName>
    <definedName name="IQ_TOTAL_CASH_INVEST">"c121"</definedName>
    <definedName name="IQ_TOTAL_CASH_OPER">"c122"</definedName>
    <definedName name="IQ_TOTAL_CHARGE_OFFS_FDIC">"c6603"</definedName>
    <definedName name="IQ_TOTAL_CHURN">"c2122"</definedName>
    <definedName name="IQ_TOTAL_CL">"c1245"</definedName>
    <definedName name="IQ_TOTAL_COMMON">"c1022"</definedName>
    <definedName name="IQ_TOTAL_COMMON_EQUITY">"c1246"</definedName>
    <definedName name="IQ_TOTAL_CURRENT_ASSETS">"c1243"</definedName>
    <definedName name="IQ_TOTAL_CURRENT_LIAB">"c1245"</definedName>
    <definedName name="IQ_TOTAL_DEBT">"c1247"</definedName>
    <definedName name="IQ_TOTAL_DEBT_CAPITAL">"c1248"</definedName>
    <definedName name="IQ_TOTAL_DEBT_EBITDA">"c1249"</definedName>
    <definedName name="IQ_TOTAL_DEBT_EBITDA_CAPEX">"c2948"</definedName>
    <definedName name="IQ_TOTAL_DEBT_EQUITY">"c1250"</definedName>
    <definedName name="IQ_TOTAL_DEBT_EST">"c4532"</definedName>
    <definedName name="IQ_TOTAL_DEBT_EXCL_FIN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>"c1251"</definedName>
    <definedName name="IQ_TOTAL_DEBT_ISSUED_BNK">"c1252"</definedName>
    <definedName name="IQ_TOTAL_DEBT_ISSUED_BR">"c1253"</definedName>
    <definedName name="IQ_TOTAL_DEBT_ISSUED_FIN">"c1254"</definedName>
    <definedName name="IQ_TOTAL_DEBT_ISSUED_RE">"c6271"</definedName>
    <definedName name="IQ_TOTAL_DEBT_ISSUED_REIT">"c1255"</definedName>
    <definedName name="IQ_TOTAL_DEBT_ISSUED_UTI">"c1256"</definedName>
    <definedName name="IQ_TOTAL_DEBT_ISSUES_INS">"c1257"</definedName>
    <definedName name="IQ_TOTAL_DEBT_LOW_EST">"c4535"</definedName>
    <definedName name="IQ_TOTAL_DEBT_LOW_GUIDANCE">"c4236"</definedName>
    <definedName name="IQ_TOTAL_DEBT_MEDIAN_EST">"c4536"</definedName>
    <definedName name="IQ_TOTAL_DEBT_NUM_EST">"c4537"</definedName>
    <definedName name="IQ_TOTAL_DEBT_OVER_EBITDA">"c1249"</definedName>
    <definedName name="IQ_TOTAL_DEBT_OVER_TOTAL_BV">"c1250"</definedName>
    <definedName name="IQ_TOTAL_DEBT_OVER_TOTAL_CAP">"c1248"</definedName>
    <definedName name="IQ_TOTAL_DEBT_REPAID">"c1258"</definedName>
    <definedName name="IQ_TOTAL_DEBT_REPAID_BNK">"c1259"</definedName>
    <definedName name="IQ_TOTAL_DEBT_REPAID_BR">"c1260"</definedName>
    <definedName name="IQ_TOTAL_DEBT_REPAID_FIN">"c1261"</definedName>
    <definedName name="IQ_TOTAL_DEBT_REPAID_INS">"c1262"</definedName>
    <definedName name="IQ_TOTAL_DEBT_REPAID_RE">"c6272"</definedName>
    <definedName name="IQ_TOTAL_DEBT_REPAID_REIT">"c1263"</definedName>
    <definedName name="IQ_TOTAL_DEBT_REPAID_UTI">"c1264"</definedName>
    <definedName name="IQ_TOTAL_DEBT_SECURITIES_FDIC">"c6410"</definedName>
    <definedName name="IQ_TOTAL_DEBT_STDDEV_EST">"c4538"</definedName>
    <definedName name="IQ_TOTAL_DEPOSITS">"c1265"</definedName>
    <definedName name="IQ_TOTAL_DEPOSITS_FDIC">"c6342"</definedName>
    <definedName name="IQ_TOTAL_DIV_PAID_CF">"c1266"</definedName>
    <definedName name="IQ_TOTAL_EMPLOYEE">"c1522"</definedName>
    <definedName name="IQ_TOTAL_EMPLOYEES">"c1522"</definedName>
    <definedName name="IQ_TOTAL_EMPLOYEES_FDIC">"c6355"</definedName>
    <definedName name="IQ_TOTAL_EQUITY">"c1267"</definedName>
    <definedName name="IQ_TOTAL_EQUITY_10YR_ANN_CAGR">"c6145"</definedName>
    <definedName name="IQ_TOTAL_EQUITY_10YR_ANN_GROWTH">"c1268"</definedName>
    <definedName name="IQ_TOTAL_EQUITY_1YR_ANN_GROWTH">"c1269"</definedName>
    <definedName name="IQ_TOTAL_EQUITY_2YR_ANN_CAGR">"c6146"</definedName>
    <definedName name="IQ_TOTAL_EQUITY_2YR_ANN_GROWTH">"c1270"</definedName>
    <definedName name="IQ_TOTAL_EQUITY_3YR_ANN_CAGR">"c6147"</definedName>
    <definedName name="IQ_TOTAL_EQUITY_3YR_ANN_GROWTH">"c1271"</definedName>
    <definedName name="IQ_TOTAL_EQUITY_5YR_ANN_CAGR">"c6148"</definedName>
    <definedName name="IQ_TOTAL_EQUITY_5YR_ANN_GROWTH">"c1272"</definedName>
    <definedName name="IQ_TOTAL_EQUITY_7YR_ANN_CAGR">"c6149"</definedName>
    <definedName name="IQ_TOTAL_EQUITY_7YR_ANN_GROWTH">"c1273"</definedName>
    <definedName name="IQ_TOTAL_EQUITY_ALLOWANCE_TOTAL_LOANS">"c1274"</definedName>
    <definedName name="IQ_TOTAL_INTEREST_EXP">"c591"</definedName>
    <definedName name="IQ_TOTAL_INVENTORY">"c622"</definedName>
    <definedName name="IQ_TOTAL_INVEST">"c1275"</definedName>
    <definedName name="IQ_TOTAL_LIAB">"c1276"</definedName>
    <definedName name="IQ_TOTAL_LIAB_BNK">"c1277"</definedName>
    <definedName name="IQ_TOTAL_LIAB_BR">"c1278"</definedName>
    <definedName name="IQ_TOTAL_LIAB_EQUITY">"c1279"</definedName>
    <definedName name="IQ_TOTAL_LIAB_EQUITY_FDIC">"c6354"</definedName>
    <definedName name="IQ_TOTAL_LIAB_FIN">"c1280"</definedName>
    <definedName name="IQ_TOTAL_LIAB_INS">"c1281"</definedName>
    <definedName name="IQ_TOTAL_LIAB_RE">"c6273"</definedName>
    <definedName name="IQ_TOTAL_LIAB_REIT">"c1282"</definedName>
    <definedName name="IQ_TOTAL_LIAB_SHAREHOLD">"c1279"</definedName>
    <definedName name="IQ_TOTAL_LIAB_TOTAL_ASSETS">"c1283"</definedName>
    <definedName name="IQ_TOTAL_LIABILITIES_FDIC">"c6348"</definedName>
    <definedName name="IQ_TOTAL_LOANS">"c5653"</definedName>
    <definedName name="IQ_TOTAL_LONG_DEBT">"c1617"</definedName>
    <definedName name="IQ_TOTAL_NON_REC">"c1444"</definedName>
    <definedName name="IQ_TOTAL_OPER_EXP_BR">"c1284"</definedName>
    <definedName name="IQ_TOTAL_OPER_EXP_FIN">"c1285"</definedName>
    <definedName name="IQ_TOTAL_OPER_EXP_INS">"c1286"</definedName>
    <definedName name="IQ_TOTAL_OPER_EXP_RE">"c6274"</definedName>
    <definedName name="IQ_TOTAL_OPER_EXP_REIT">"c1287"</definedName>
    <definedName name="IQ_TOTAL_OPER_EXP_UTI">"c1288"</definedName>
    <definedName name="IQ_TOTAL_OPER_EXPEN">"c1445"</definedName>
    <definedName name="IQ_TOTAL_OPTIONS_BEG_OS">"c2693"</definedName>
    <definedName name="IQ_TOTAL_OPTIONS_CANCELLED">"c2696"</definedName>
    <definedName name="IQ_TOTAL_OPTIONS_END_OS">"c2697"</definedName>
    <definedName name="IQ_TOTAL_OPTIONS_EXERCISABLE_END_OS">"c5819"</definedName>
    <definedName name="IQ_TOTAL_OPTIONS_EXERCISED">"c2695"</definedName>
    <definedName name="IQ_TOTAL_OPTIONS_GRANTED">"c2694"</definedName>
    <definedName name="IQ_TOTAL_OTHER_OPER">"c1289"</definedName>
    <definedName name="IQ_TOTAL_OUTSTANDING_BS_DATE">"c1022"</definedName>
    <definedName name="IQ_TOTAL_OUTSTANDING_FILING_DATE">"c2107"</definedName>
    <definedName name="IQ_TOTAL_PENSION_ASSETS">"c1290"</definedName>
    <definedName name="IQ_TOTAL_PENSION_ASSETS_DOMESTIC">"c2658"</definedName>
    <definedName name="IQ_TOTAL_PENSION_ASSETS_FOREIGN">"c2666"</definedName>
    <definedName name="IQ_TOTAL_PENSION_EXP">"c1291"</definedName>
    <definedName name="IQ_TOTAL_PENSION_OBLIGATION">"c1292"</definedName>
    <definedName name="IQ_TOTAL_PRINCIPAL">"c2509"</definedName>
    <definedName name="IQ_TOTAL_PRINCIPAL_PCT">"c2510"</definedName>
    <definedName name="IQ_TOTAL_PROVED_RESERVES_NGL">"c2924"</definedName>
    <definedName name="IQ_TOTAL_PROVED_RESERVES_OIL">"c2040"</definedName>
    <definedName name="IQ_TOTAL_RECEIV">"c1293"</definedName>
    <definedName name="IQ_TOTAL_RECOVERIES_FDIC">"c6622"</definedName>
    <definedName name="IQ_TOTAL_REV">"c1294"</definedName>
    <definedName name="IQ_TOTAL_REV_10YR_ANN_CAGR">"c6150"</definedName>
    <definedName name="IQ_TOTAL_REV_10YR_ANN_GROWTH">"c1295"</definedName>
    <definedName name="IQ_TOTAL_REV_1YR_ANN_GROWTH">"c1296"</definedName>
    <definedName name="IQ_TOTAL_REV_2YR_ANN_CAGR">"c6151"</definedName>
    <definedName name="IQ_TOTAL_REV_2YR_ANN_GROWTH">"c1297"</definedName>
    <definedName name="IQ_TOTAL_REV_3YR_ANN_CAGR">"c6152"</definedName>
    <definedName name="IQ_TOTAL_REV_3YR_ANN_GROWTH">"c1298"</definedName>
    <definedName name="IQ_TOTAL_REV_5YR_ANN_CAGR">"c6153"</definedName>
    <definedName name="IQ_TOTAL_REV_5YR_ANN_GROWTH">"c1299"</definedName>
    <definedName name="IQ_TOTAL_REV_7YR_ANN_CAGR">"c6154"</definedName>
    <definedName name="IQ_TOTAL_REV_7YR_ANN_GROWTH">"c1300"</definedName>
    <definedName name="IQ_TOTAL_REV_AS_REPORTED">"c1301"</definedName>
    <definedName name="IQ_TOTAL_REV_BNK">"c1302"</definedName>
    <definedName name="IQ_TOTAL_REV_BNK_FDIC">"c6786"</definedName>
    <definedName name="IQ_TOTAL_REV_BR">"c1303"</definedName>
    <definedName name="IQ_TOTAL_REV_EMPLOYEE">"c1304"</definedName>
    <definedName name="IQ_TOTAL_REV_FIN">"c1305"</definedName>
    <definedName name="IQ_TOTAL_REV_INS">"c1306"</definedName>
    <definedName name="IQ_TOTAL_REV_RE">"c6275"</definedName>
    <definedName name="IQ_TOTAL_REV_REIT">"c1307"</definedName>
    <definedName name="IQ_TOTAL_REV_SHARE">"c1912"</definedName>
    <definedName name="IQ_TOTAL_REV_UTI">"c1308"</definedName>
    <definedName name="IQ_TOTAL_REVENUE">"c1294"</definedName>
    <definedName name="IQ_TOTAL_RISK_BASED_CAPITAL_RATIO_FDIC">"c6747"</definedName>
    <definedName name="IQ_TOTAL_SECURITIES_FDIC">"c6306"</definedName>
    <definedName name="IQ_TOTAL_SPECIAL">"c1618"</definedName>
    <definedName name="IQ_TOTAL_ST_BORROW">"c1177"</definedName>
    <definedName name="IQ_TOTAL_SUB_DEBT">"c2528"</definedName>
    <definedName name="IQ_TOTAL_SUB_DEBT_EBITDA">"c2554"</definedName>
    <definedName name="IQ_TOTAL_SUB_DEBT_EBITDA_CAPEX">"c2555"</definedName>
    <definedName name="IQ_TOTAL_SUB_DEBT_PCT">"c2529"</definedName>
    <definedName name="IQ_TOTAL_SUBS">"c2119"</definedName>
    <definedName name="IQ_TOTAL_TIME_DEPOSITS_FDIC">"c6497"</definedName>
    <definedName name="IQ_TOTAL_TIME_SAVINGS_DEPOSITS_FDIC">"c6498"</definedName>
    <definedName name="IQ_TOTAL_UNUSED_COMMITMENTS_FDIC">"c6536"</definedName>
    <definedName name="IQ_TOTAL_UNUSUAL">"c1508"</definedName>
    <definedName name="IQ_TOTAL_UNUSUAL_BNK">"c5516"</definedName>
    <definedName name="IQ_TOTAL_UNUSUAL_BR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>"c2719"</definedName>
    <definedName name="IQ_TOTAL_WARRANTS_CANCELLED">"c2722"</definedName>
    <definedName name="IQ_TOTAL_WARRANTS_END_OS">"c2723"</definedName>
    <definedName name="IQ_TOTAL_WARRANTS_EXERCISED">"c2721"</definedName>
    <definedName name="IQ_TOTAL_WARRANTS_ISSUED">"c2720"</definedName>
    <definedName name="IQ_TR_ACCT_METHOD">"c2363"</definedName>
    <definedName name="IQ_TR_ACQ_52_WK_HI_PCT">"c2348"</definedName>
    <definedName name="IQ_TR_ACQ_52_WK_LOW_PCT">"c2347"</definedName>
    <definedName name="IQ_TR_ACQ_CASH_ST_INVEST">"c2372"</definedName>
    <definedName name="IQ_TR_ACQ_CLOSEPRICE_1D">"c3027"</definedName>
    <definedName name="IQ_TR_ACQ_DILUT_EPS_EXCL">"c3028"</definedName>
    <definedName name="IQ_TR_ACQ_EARNING_CO">"c2379"</definedName>
    <definedName name="IQ_TR_ACQ_EBIT">"c2380"</definedName>
    <definedName name="IQ_TR_ACQ_EBIT_EQ_INC">"c3611"</definedName>
    <definedName name="IQ_TR_ACQ_EBITDA">"c2381"</definedName>
    <definedName name="IQ_TR_ACQ_EBITDA_EQ_INC">"c3610"</definedName>
    <definedName name="IQ_TR_ACQ_FILING_CURRENCY">"c3033"</definedName>
    <definedName name="IQ_TR_ACQ_FILINGDATE">"c3607"</definedName>
    <definedName name="IQ_TR_ACQ_MCAP_1DAY">"c2345"</definedName>
    <definedName name="IQ_TR_ACQ_MIN_INT">"c2374"</definedName>
    <definedName name="IQ_TR_ACQ_NET_DEBT">"c2373"</definedName>
    <definedName name="IQ_TR_ACQ_NI">"c2378"</definedName>
    <definedName name="IQ_TR_ACQ_PERIODDATE">"c3606"</definedName>
    <definedName name="IQ_TR_ACQ_PRICEDATE_1D">"c2346"</definedName>
    <definedName name="IQ_TR_ACQ_RETURN">"c2349"</definedName>
    <definedName name="IQ_TR_ACQ_STOCKYEARHIGH_1D">"c2343"</definedName>
    <definedName name="IQ_TR_ACQ_STOCKYEARLOW_1D">"c2344"</definedName>
    <definedName name="IQ_TR_ACQ_TOTAL_ASSETS">"c2371"</definedName>
    <definedName name="IQ_TR_ACQ_TOTAL_COMMON_EQ">"c2377"</definedName>
    <definedName name="IQ_TR_ACQ_TOTAL_DEBT">"c2376"</definedName>
    <definedName name="IQ_TR_ACQ_TOTAL_PREF">"c2375"</definedName>
    <definedName name="IQ_TR_ACQ_TOTAL_REV">"c2382"</definedName>
    <definedName name="IQ_TR_ADJ_SIZE">"c3024"</definedName>
    <definedName name="IQ_TR_ANN_DATE">"c2395"</definedName>
    <definedName name="IQ_TR_ANN_DATE_BL">"c2394"</definedName>
    <definedName name="IQ_TR_BID_DATE">"c2357"</definedName>
    <definedName name="IQ_TR_BLUESKY_FEES">"c2277"</definedName>
    <definedName name="IQ_TR_BUY_ACC_ADVISORS">"c3048"</definedName>
    <definedName name="IQ_TR_BUY_ADVISORS">"c2387"</definedName>
    <definedName name="IQ_TR_BUY_FIN_ADVISORS">"c3045"</definedName>
    <definedName name="IQ_TR_BUY_LEG_ADVISORS">"c2387"</definedName>
    <definedName name="IQ_TR_BUYER_ID">"c2404"</definedName>
    <definedName name="IQ_TR_BUYERNAME">"c2401"</definedName>
    <definedName name="IQ_TR_CANCELLED_DATE">"c2284"</definedName>
    <definedName name="IQ_TR_CASH_CONSID_PCT">"c2296"</definedName>
    <definedName name="IQ_TR_CASH_ST_INVEST">"c3025"</definedName>
    <definedName name="IQ_TR_CHANGE_CONTROL">"c2365"</definedName>
    <definedName name="IQ_TR_CLOSED_DATE">"c2283"</definedName>
    <definedName name="IQ_TR_CO_NET_PROCEEDS">"c2268"</definedName>
    <definedName name="IQ_TR_CO_NET_PROCEEDS_PCT">"c2270"</definedName>
    <definedName name="IQ_TR_COMMENTS">"c2383"</definedName>
    <definedName name="IQ_TR_CURRENCY">"c3016"</definedName>
    <definedName name="IQ_TR_DEAL_ATTITUDE">"c2364"</definedName>
    <definedName name="IQ_TR_DEAL_CONDITIONS">"c2367"</definedName>
    <definedName name="IQ_TR_DEAL_RESOLUTION">"c2391"</definedName>
    <definedName name="IQ_TR_DEAL_RESPONSES">"c2366"</definedName>
    <definedName name="IQ_TR_DEBT_CONSID_PCT">"c2299"</definedName>
    <definedName name="IQ_TR_DEF_AGRMT_DATE">"c2285"</definedName>
    <definedName name="IQ_TR_DISCLOSED_FEES_EXP">"c2288"</definedName>
    <definedName name="IQ_TR_EARNOUTS">"c3023"</definedName>
    <definedName name="IQ_TR_EXPIRED_DATE">"c2412"</definedName>
    <definedName name="IQ_TR_GROSS_OFFERING_AMT">"c2262"</definedName>
    <definedName name="IQ_TR_HYBRID_CONSID_PCT">"c2300"</definedName>
    <definedName name="IQ_TR_IMPLIED_EQ">"c3018"</definedName>
    <definedName name="IQ_TR_IMPLIED_EQ_BV">"c3019"</definedName>
    <definedName name="IQ_TR_IMPLIED_EQ_NI_LTM">"c3020"</definedName>
    <definedName name="IQ_TR_IMPLIED_EV">"c2301"</definedName>
    <definedName name="IQ_TR_IMPLIED_EV_BV">"c2306"</definedName>
    <definedName name="IQ_TR_IMPLIED_EV_EBIT">"c2302"</definedName>
    <definedName name="IQ_TR_IMPLIED_EV_EBITDA">"c2303"</definedName>
    <definedName name="IQ_TR_IMPLIED_EV_NI_LTM">"c2307"</definedName>
    <definedName name="IQ_TR_IMPLIED_EV_REV">"c2304"</definedName>
    <definedName name="IQ_TR_INIT_FILED_DATE">"c3495"</definedName>
    <definedName name="IQ_TR_LOI_DATE">"c2282"</definedName>
    <definedName name="IQ_TR_MAJ_MIN_STAKE">"c2389"</definedName>
    <definedName name="IQ_TR_NEGOTIATED_BUYBACK_PRICE">"c2414"</definedName>
    <definedName name="IQ_TR_NET_ASSUM_LIABILITIES">"c2308"</definedName>
    <definedName name="IQ_TR_NET_PROCEEDS">"c2267"</definedName>
    <definedName name="IQ_TR_OFFER_DATE">"c2265"</definedName>
    <definedName name="IQ_TR_OFFER_DATE_MA">"c3035"</definedName>
    <definedName name="IQ_TR_OFFER_PER_SHARE">"c3017"</definedName>
    <definedName name="IQ_TR_OPTIONS_CONSID_PCT">"c2311"</definedName>
    <definedName name="IQ_TR_OTHER_CONSID">"c3022"</definedName>
    <definedName name="IQ_TR_PCT_SOUGHT">"c2309"</definedName>
    <definedName name="IQ_TR_PFEATURES">"c2384"</definedName>
    <definedName name="IQ_TR_PIPE_CONV_PRICE_SHARE">"c2292"</definedName>
    <definedName name="IQ_TR_PIPE_CPN_PCT">"c2291"</definedName>
    <definedName name="IQ_TR_PIPE_NUMBER_SHARES">"c2293"</definedName>
    <definedName name="IQ_TR_PIPE_PPS">"c2290"</definedName>
    <definedName name="IQ_TR_POSTMONEY_VAL">"c2286"</definedName>
    <definedName name="IQ_TR_PREDEAL_SITUATION">"c2390"</definedName>
    <definedName name="IQ_TR_PREF_CONSID_PCT">"c2310"</definedName>
    <definedName name="IQ_TR_PREMONEY_VAL">"c2287"</definedName>
    <definedName name="IQ_TR_PRINTING_FEES">"c2276"</definedName>
    <definedName name="IQ_TR_PT_MONETARY_VALUES">"c2415"</definedName>
    <definedName name="IQ_TR_PT_NUMBER_SHARES">"c2417"</definedName>
    <definedName name="IQ_TR_PT_PCT_SHARES">"c2416"</definedName>
    <definedName name="IQ_TR_RATING_FEES">"c2275"</definedName>
    <definedName name="IQ_TR_REG_EFFECT_DATE">"c2264"</definedName>
    <definedName name="IQ_TR_REG_FILED_DATE">"c2263"</definedName>
    <definedName name="IQ_TR_RENEWAL_BUYBACK">"c2413"</definedName>
    <definedName name="IQ_TR_ROUND_NUMBER">"c2295"</definedName>
    <definedName name="IQ_TR_SEC_FEES">"c2274"</definedName>
    <definedName name="IQ_TR_SECURITY_TYPE_REG">"c2279"</definedName>
    <definedName name="IQ_TR_SELL_ACC_ADVISORS">"c3049"</definedName>
    <definedName name="IQ_TR_SELL_ADVISORS">"c2388"</definedName>
    <definedName name="IQ_TR_SELL_FIN_ADVISORS">"c3046"</definedName>
    <definedName name="IQ_TR_SELL_LEG_ADVISORS">"c2388"</definedName>
    <definedName name="IQ_TR_SELLER_ID">"c2406"</definedName>
    <definedName name="IQ_TR_SELLERNAME">"c2402"</definedName>
    <definedName name="IQ_TR_SFEATURES">"c2385"</definedName>
    <definedName name="IQ_TR_SH_NET_PROCEEDS">"c2269"</definedName>
    <definedName name="IQ_TR_SH_NET_PROCEEDS_PCT">"c2271"</definedName>
    <definedName name="IQ_TR_SPECIAL_COMMITTEE">"c2362"</definedName>
    <definedName name="IQ_TR_STATUS">"c2399"</definedName>
    <definedName name="IQ_TR_STOCK_CONSID_PCT">"c2312"</definedName>
    <definedName name="IQ_TR_SUBDEBT">"c2370"</definedName>
    <definedName name="IQ_TR_SUSPENDED_DATE">"c2407"</definedName>
    <definedName name="IQ_TR_TARGET_52WKHI_PCT">"c2351"</definedName>
    <definedName name="IQ_TR_TARGET_52WKLOW_PCT">"c2350"</definedName>
    <definedName name="IQ_TR_TARGET_ACC_ADVISORS">"c3047"</definedName>
    <definedName name="IQ_TR_TARGET_ADVISORS">"c2386"</definedName>
    <definedName name="IQ_TR_TARGET_CASH_ST_INVEST">"c2327"</definedName>
    <definedName name="IQ_TR_TARGET_CLOSEPRICE_1D">"c2352"</definedName>
    <definedName name="IQ_TR_TARGET_CLOSEPRICE_1M">"c2354"</definedName>
    <definedName name="IQ_TR_TARGET_CLOSEPRICE_1W">"c2353"</definedName>
    <definedName name="IQ_TR_TARGET_DILUT_EPS_EXCL">"c2324"</definedName>
    <definedName name="IQ_TR_TARGET_EARNING_CO">"c2332"</definedName>
    <definedName name="IQ_TR_TARGET_EBIT">"c2333"</definedName>
    <definedName name="IQ_TR_TARGET_EBIT_EQ_INC">"c3609"</definedName>
    <definedName name="IQ_TR_TARGET_EBITDA">"c2334"</definedName>
    <definedName name="IQ_TR_TARGET_EBITDA_EQ_INC">"c3608"</definedName>
    <definedName name="IQ_TR_TARGET_FILING_CURRENCY">"c3034"</definedName>
    <definedName name="IQ_TR_TARGET_FILINGDATE">"c3605"</definedName>
    <definedName name="IQ_TR_TARGET_FIN_ADVISORS">"c3044"</definedName>
    <definedName name="IQ_TR_TARGET_ID">"c2405"</definedName>
    <definedName name="IQ_TR_TARGET_LEG_ADVISORS">"c2386"</definedName>
    <definedName name="IQ_TR_TARGET_MARKETCAP">"c2342"</definedName>
    <definedName name="IQ_TR_TARGET_MIN_INT">"c2328"</definedName>
    <definedName name="IQ_TR_TARGET_NET_DEBT">"c2326"</definedName>
    <definedName name="IQ_TR_TARGET_NI">"c2331"</definedName>
    <definedName name="IQ_TR_TARGET_PERIODDATE">"c3604"</definedName>
    <definedName name="IQ_TR_TARGET_PRICEDATE_1D">"c2341"</definedName>
    <definedName name="IQ_TR_TARGET_RETURN">"c2355"</definedName>
    <definedName name="IQ_TR_TARGET_SEC_DETAIL">"c3021"</definedName>
    <definedName name="IQ_TR_TARGET_SEC_TI_ID">"c2368"</definedName>
    <definedName name="IQ_TR_TARGET_SEC_TYPE">"c2369"</definedName>
    <definedName name="IQ_TR_TARGET_SPD">"c2313"</definedName>
    <definedName name="IQ_TR_TARGET_SPD_PCT">"c2314"</definedName>
    <definedName name="IQ_TR_TARGET_STOCKPREMIUM_1D">"c2336"</definedName>
    <definedName name="IQ_TR_TARGET_STOCKPREMIUM_1M">"c2337"</definedName>
    <definedName name="IQ_TR_TARGET_STOCKPREMIUM_1W">"c2338"</definedName>
    <definedName name="IQ_TR_TARGET_STOCKYEARHIGH_1D">"c2339"</definedName>
    <definedName name="IQ_TR_TARGET_STOCKYEARLOW_1D">"c2340"</definedName>
    <definedName name="IQ_TR_TARGET_TOTAL_ASSETS">"c2325"</definedName>
    <definedName name="IQ_TR_TARGET_TOTAL_COMMON_EQ">"c2421"</definedName>
    <definedName name="IQ_TR_TARGET_TOTAL_DEBT">"c2330"</definedName>
    <definedName name="IQ_TR_TARGET_TOTAL_PREF">"c2329"</definedName>
    <definedName name="IQ_TR_TARGET_TOTAL_REV">"c2335"</definedName>
    <definedName name="IQ_TR_TARGETNAME">"c2403"</definedName>
    <definedName name="IQ_TR_TERM_FEE">"c2298"</definedName>
    <definedName name="IQ_TR_TERM_FEE_PCT">"c2297"</definedName>
    <definedName name="IQ_TR_TODATE">"c3036"</definedName>
    <definedName name="IQ_TR_TODATE_MONETARY_VALUE">"c2418"</definedName>
    <definedName name="IQ_TR_TODATE_NUMBER_SHARES">"c2420"</definedName>
    <definedName name="IQ_TR_TODATE_PCT_SHARES">"c2419"</definedName>
    <definedName name="IQ_TR_TOTAL_ACCT_FEES">"c2273"</definedName>
    <definedName name="IQ_TR_TOTAL_CASH">"c2315"</definedName>
    <definedName name="IQ_TR_TOTAL_CONSID_SH">"c2316"</definedName>
    <definedName name="IQ_TR_TOTAL_DEBT">"c2317"</definedName>
    <definedName name="IQ_TR_TOTAL_GROSS_TV">"c2318"</definedName>
    <definedName name="IQ_TR_TOTAL_HYBRID">"c2319"</definedName>
    <definedName name="IQ_TR_TOTAL_LEGAL_FEES">"c2272"</definedName>
    <definedName name="IQ_TR_TOTAL_NET_TV">"c2320"</definedName>
    <definedName name="IQ_TR_TOTAL_NEWMONEY">"c2289"</definedName>
    <definedName name="IQ_TR_TOTAL_OPTIONS">"c2322"</definedName>
    <definedName name="IQ_TR_TOTAL_OPTIONS_BUYER">"c3026"</definedName>
    <definedName name="IQ_TR_TOTAL_PREFERRED">"c2321"</definedName>
    <definedName name="IQ_TR_TOTAL_REG_AMT">"c2261"</definedName>
    <definedName name="IQ_TR_TOTAL_STOCK">"c2323"</definedName>
    <definedName name="IQ_TR_TOTAL_TAKEDOWNS">"c2278"</definedName>
    <definedName name="IQ_TR_TOTAL_UW_COMP">"c2280"</definedName>
    <definedName name="IQ_TR_TOTALVALUE">"c2400"</definedName>
    <definedName name="IQ_TR_TRANSACTION_TYPE">"c2398"</definedName>
    <definedName name="IQ_TR_WITHDRAWN_DTE">"c2266"</definedName>
    <definedName name="IQ_TRADE_AR">"c40"</definedName>
    <definedName name="IQ_TRADE_PRINCIPAL">"c1309"</definedName>
    <definedName name="IQ_TRADING_ACCOUNT_GAINS_FEES_FDIC">"c6573"</definedName>
    <definedName name="IQ_TRADING_ASSETS">"c1310"</definedName>
    <definedName name="IQ_TRADING_ASSETS_FDIC">"c6328"</definedName>
    <definedName name="IQ_TRADING_CURRENCY">"c2212"</definedName>
    <definedName name="IQ_TRADING_LIABILITIES_FDIC">"c6344"</definedName>
    <definedName name="IQ_TRANSACTION_ACCOUNTS_FDIC">"c6544"</definedName>
    <definedName name="IQ_TREASURY">"c1311"</definedName>
    <definedName name="IQ_TREASURY_OTHER_EQUITY">"c1312"</definedName>
    <definedName name="IQ_TREASURY_OTHER_EQUITY_BNK">"c1313"</definedName>
    <definedName name="IQ_TREASURY_OTHER_EQUITY_BR">"c1314"</definedName>
    <definedName name="IQ_TREASURY_OTHER_EQUITY_FIN">"c1315"</definedName>
    <definedName name="IQ_TREASURY_OTHER_EQUITY_INS">"c1316"</definedName>
    <definedName name="IQ_TREASURY_OTHER_EQUITY_RE">"c6276"</definedName>
    <definedName name="IQ_TREASURY_OTHER_EQUITY_REIT">"c1317"</definedName>
    <definedName name="IQ_TREASURY_OTHER_EQUITY_UTI">"c1318"</definedName>
    <definedName name="IQ_TREASURY_STOCK">"c1311"</definedName>
    <definedName name="IQ_TREASURY_STOCK_TRANSACTIONS_FDIC">"c6501"</definedName>
    <definedName name="IQ_TRUST_INC">"c1319"</definedName>
    <definedName name="IQ_TRUST_PREF">"c1320"</definedName>
    <definedName name="IQ_TRUST_PREFERRED">"c3029"</definedName>
    <definedName name="IQ_TRUST_PREFERRED_PCT">"c3030"</definedName>
    <definedName name="IQ_TWELVE_MONTHS_FIXED_AND_FLOATING_FDIC">"c6420"</definedName>
    <definedName name="IQ_TWELVE_MONTHS_MORTGAGE_PASS_THROUGHS_FDIC">"c6412"</definedName>
    <definedName name="IQ_UFCF_10YR_ANN_CAGR">"c6179"</definedName>
    <definedName name="IQ_UFCF_10YR_ANN_GROWTH">"c1948"</definedName>
    <definedName name="IQ_UFCF_1YR_ANN_GROWTH">"c1943"</definedName>
    <definedName name="IQ_UFCF_2YR_ANN_CAGR">"c6175"</definedName>
    <definedName name="IQ_UFCF_2YR_ANN_GROWTH">"c1944"</definedName>
    <definedName name="IQ_UFCF_3YR_ANN_CAGR">"c6176"</definedName>
    <definedName name="IQ_UFCF_3YR_ANN_GROWTH">"c1945"</definedName>
    <definedName name="IQ_UFCF_5YR_ANN_CAGR">"c6177"</definedName>
    <definedName name="IQ_UFCF_5YR_ANN_GROWTH">"c1946"</definedName>
    <definedName name="IQ_UFCF_7YR_ANN_CAGR">"c6178"</definedName>
    <definedName name="IQ_UFCF_7YR_ANN_GROWTH">"c1947"</definedName>
    <definedName name="IQ_UFCF_MARGIN">"c1962"</definedName>
    <definedName name="IQ_ULT_PARENT">"c3037"</definedName>
    <definedName name="IQ_ULT_PARENT_CIQID">"c3039"</definedName>
    <definedName name="IQ_ULT_PARENT_TICKER">"c3038"</definedName>
    <definedName name="IQ_UNAMORT_DISC">"c2513"</definedName>
    <definedName name="IQ_UNAMORT_DISC_PCT">"c2514"</definedName>
    <definedName name="IQ_UNAMORT_PREMIUM">"c2511"</definedName>
    <definedName name="IQ_UNAMORT_PREMIUM_PCT">"c2512"</definedName>
    <definedName name="IQ_UNDIVIDED_PROFITS_FDIC">"c6352"</definedName>
    <definedName name="IQ_UNDRAWN_CP">"c2518"</definedName>
    <definedName name="IQ_UNDRAWN_CREDIT">"c3032"</definedName>
    <definedName name="IQ_UNDRAWN_RC">"c2517"</definedName>
    <definedName name="IQ_UNDRAWN_TL">"c2519"</definedName>
    <definedName name="IQ_UNEARN_PREMIUM">"c1321"</definedName>
    <definedName name="IQ_UNEARN_REV_CURRENT">"c1322"</definedName>
    <definedName name="IQ_UNEARN_REV_CURRENT_BNK">"c1323"</definedName>
    <definedName name="IQ_UNEARN_REV_CURRENT_BR">"c1324"</definedName>
    <definedName name="IQ_UNEARN_REV_CURRENT_FIN">"c1325"</definedName>
    <definedName name="IQ_UNEARN_REV_CURRENT_INS">"c1326"</definedName>
    <definedName name="IQ_UNEARN_REV_CURRENT_RE">"c6277"</definedName>
    <definedName name="IQ_UNEARN_REV_CURRENT_REIT">"c1327"</definedName>
    <definedName name="IQ_UNEARN_REV_CURRENT_UTI">"c1328"</definedName>
    <definedName name="IQ_UNEARN_REV_LT">"c1329"</definedName>
    <definedName name="IQ_UNEARNED_INCOME_FDIC">"c6324"</definedName>
    <definedName name="IQ_UNEARNED_INCOME_FOREIGN_FDIC">"c6385"</definedName>
    <definedName name="IQ_UNLEVERED_FCF">"c1908"</definedName>
    <definedName name="IQ_UNPAID_CLAIMS">"c1330"</definedName>
    <definedName name="IQ_UNPROFITABLE_INSTITUTIONS_FDIC">"c6722"</definedName>
    <definedName name="IQ_UNREALIZED_GAIN">"c1619"</definedName>
    <definedName name="IQ_UNSECURED_DEBT">"c2548"</definedName>
    <definedName name="IQ_UNSECURED_DEBT_PCT">"c2549"</definedName>
    <definedName name="IQ_UNUSED_LOAN_COMMITMENTS_FDIC">"c6368"</definedName>
    <definedName name="IQ_UNUSUAL_EXP">"c1456"</definedName>
    <definedName name="IQ_US_BRANCHES_FOREIGN_BANK_LOANS_FDIC">"c6435"</definedName>
    <definedName name="IQ_US_BRANCHES_FOREIGN_BANKS_FDIC">"c6390"</definedName>
    <definedName name="IQ_US_GAAP">"c1331"</definedName>
    <definedName name="IQ_US_GAAP_BASIC_EPS_EXCL">"c2984"</definedName>
    <definedName name="IQ_US_GAAP_BASIC_EPS_INCL">"c2982"</definedName>
    <definedName name="IQ_US_GAAP_BASIC_WEIGHT">"c2980"</definedName>
    <definedName name="IQ_US_GAAP_CA">"c2930"</definedName>
    <definedName name="IQ_US_GAAP_CA_ADJ">"c2925"</definedName>
    <definedName name="IQ_US_GAAP_CASH_FINAN">"c2945"</definedName>
    <definedName name="IQ_US_GAAP_CASH_FINAN_ADJ">"c2941"</definedName>
    <definedName name="IQ_US_GAAP_CASH_INVEST">"c2944"</definedName>
    <definedName name="IQ_US_GAAP_CASH_INVEST_ADJ">"c2940"</definedName>
    <definedName name="IQ_US_GAAP_CASH_OPER">"c2943"</definedName>
    <definedName name="IQ_US_GAAP_CASH_OPER_ADJ">"c2939"</definedName>
    <definedName name="IQ_US_GAAP_CL">"c2932"</definedName>
    <definedName name="IQ_US_GAAP_CL_ADJ">"c2927"</definedName>
    <definedName name="IQ_US_GAAP_COST_REV">"c2965"</definedName>
    <definedName name="IQ_US_GAAP_COST_REV_ADJ">"c2951"</definedName>
    <definedName name="IQ_US_GAAP_DILUT_EPS_EXCL">"c2985"</definedName>
    <definedName name="IQ_US_GAAP_DILUT_EPS_INCL">"c2983"</definedName>
    <definedName name="IQ_US_GAAP_DILUT_NI">"c2979"</definedName>
    <definedName name="IQ_US_GAAP_DILUT_WEIGHT">"c2981"</definedName>
    <definedName name="IQ_US_GAAP_DO">"c2973"</definedName>
    <definedName name="IQ_US_GAAP_DO_ADJ">"c2959"</definedName>
    <definedName name="IQ_US_GAAP_EXTRA_ACC_ITEMS">"c2972"</definedName>
    <definedName name="IQ_US_GAAP_EXTRA_ACC_ITEMS_ADJ">"c2958"</definedName>
    <definedName name="IQ_US_GAAP_INC_TAX">"c2975"</definedName>
    <definedName name="IQ_US_GAAP_INC_TAX_ADJ">"c2961"</definedName>
    <definedName name="IQ_US_GAAP_INTEREST_EXP">"c2971"</definedName>
    <definedName name="IQ_US_GAAP_INTEREST_EXP_ADJ">"c2957"</definedName>
    <definedName name="IQ_US_GAAP_LIAB_LT">"c2933"</definedName>
    <definedName name="IQ_US_GAAP_LIAB_LT_ADJ">"c2928"</definedName>
    <definedName name="IQ_US_GAAP_LIAB_TOTAL_LIAB">"c2933"</definedName>
    <definedName name="IQ_US_GAAP_MINORITY_INTEREST_IS">"c2974"</definedName>
    <definedName name="IQ_US_GAAP_MINORITY_INTEREST_IS_ADJ">"c2960"</definedName>
    <definedName name="IQ_US_GAAP_NCA">"c2931"</definedName>
    <definedName name="IQ_US_GAAP_NCA_ADJ">"c2926"</definedName>
    <definedName name="IQ_US_GAAP_NET_CHANGE">"c2946"</definedName>
    <definedName name="IQ_US_GAAP_NET_CHANGE_ADJ">"c2942"</definedName>
    <definedName name="IQ_US_GAAP_NI">"c2976"</definedName>
    <definedName name="IQ_US_GAAP_NI_ADJ">"c2963"</definedName>
    <definedName name="IQ_US_GAAP_NI_AVAIL_EXCL">"c2977"</definedName>
    <definedName name="IQ_US_GAAP_NI_AVAIL_INCL">"c2978"</definedName>
    <definedName name="IQ_US_GAAP_OTHER_ADJ_ADJ">"c2962"</definedName>
    <definedName name="IQ_US_GAAP_OTHER_NON_OPER">"c2969"</definedName>
    <definedName name="IQ_US_GAAP_OTHER_NON_OPER_ADJ">"c2955"</definedName>
    <definedName name="IQ_US_GAAP_OTHER_OPER">"c2968"</definedName>
    <definedName name="IQ_US_GAAP_OTHER_OPER_ADJ">"c2954"</definedName>
    <definedName name="IQ_US_GAAP_RD">"c2967"</definedName>
    <definedName name="IQ_US_GAAP_RD_ADJ">"c2953"</definedName>
    <definedName name="IQ_US_GAAP_SGA">"c2966"</definedName>
    <definedName name="IQ_US_GAAP_SGA_ADJ">"c2952"</definedName>
    <definedName name="IQ_US_GAAP_TOTAL_ASSETS">"c2931"</definedName>
    <definedName name="IQ_US_GAAP_TOTAL_EQUITY">"c2934"</definedName>
    <definedName name="IQ_US_GAAP_TOTAL_EQUITY_ADJ">"c2929"</definedName>
    <definedName name="IQ_US_GAAP_TOTAL_REV">"c2964"</definedName>
    <definedName name="IQ_US_GAAP_TOTAL_REV_ADJ">"c2950"</definedName>
    <definedName name="IQ_US_GAAP_TOTAL_UNUSUAL">"c2970"</definedName>
    <definedName name="IQ_US_GAAP_TOTAL_UNUSUAL_ADJ">"c2956"</definedName>
    <definedName name="IQ_US_GOV_AGENCIES_FDIC">"c6395"</definedName>
    <definedName name="IQ_US_GOV_DEPOSITS_FDIC">"c6483"</definedName>
    <definedName name="IQ_US_GOV_ENTERPRISES_FDIC">"c6396"</definedName>
    <definedName name="IQ_US_GOV_NONCURRENT_LOANS_TOTAL_NONCURRENT_FDIC">"c6779"</definedName>
    <definedName name="IQ_US_GOV_NONTRANSACTION_ACCOUNTS_FDIC">"c6546"</definedName>
    <definedName name="IQ_US_GOV_OBLIGATIONS_FDIC">"c6299"</definedName>
    <definedName name="IQ_US_GOV_SECURITIES_FDIC">"c6297"</definedName>
    <definedName name="IQ_US_GOV_TOTAL_DEPOSITS_FDIC">"c6472"</definedName>
    <definedName name="IQ_US_GOV_TRANSACTION_ACCOUNTS_FDIC">"c6538"</definedName>
    <definedName name="IQ_US_TREASURY_SECURITIES_FDIC">"c6298"</definedName>
    <definedName name="IQ_UTIL_PPE_NET">"c1620"</definedName>
    <definedName name="IQ_UTIL_REV">"c2091"</definedName>
    <definedName name="IQ_UV_PENSION_LIAB">"c1332"</definedName>
    <definedName name="IQ_VALUATION_ALLOWANCES_FDIC">"c6400"</definedName>
    <definedName name="IQ_VALUE_TRADED">"c1519"</definedName>
    <definedName name="IQ_VALUE_TRADED_LAST_3MTH">"c1530"</definedName>
    <definedName name="IQ_VALUE_TRADED_LAST_6MTH">"c1531"</definedName>
    <definedName name="IQ_VALUE_TRADED_LAST_MTH">"c1529"</definedName>
    <definedName name="IQ_VALUE_TRADED_LAST_WK">"c1528"</definedName>
    <definedName name="IQ_VALUE_TRADED_LAST_YR">"c1532"</definedName>
    <definedName name="IQ_VC_REVENUE_FDIC">"c6667"</definedName>
    <definedName name="IQ_VOL_LAST_3MTH">"c1525"</definedName>
    <definedName name="IQ_VOL_LAST_6MTH">"c1526"</definedName>
    <definedName name="IQ_VOL_LAST_MTH">"c1524"</definedName>
    <definedName name="IQ_VOL_LAST_WK">"c1523"</definedName>
    <definedName name="IQ_VOL_LAST_YR">"c1527"</definedName>
    <definedName name="IQ_VOLATILE_LIABILITIES_FDIC">"c6364"</definedName>
    <definedName name="IQ_VOLUME">"c1333"</definedName>
    <definedName name="IQ_WARRANTS_BEG_OS">"c2698"</definedName>
    <definedName name="IQ_WARRANTS_CANCELLED">"c2701"</definedName>
    <definedName name="IQ_WARRANTS_END_OS">"c2702"</definedName>
    <definedName name="IQ_WARRANTS_EXERCISED">"c2700"</definedName>
    <definedName name="IQ_WARRANTS_ISSUED">"c2699"</definedName>
    <definedName name="IQ_WARRANTS_STRIKE_PRICE_ISSUED">"c2704"</definedName>
    <definedName name="IQ_WARRANTS_STRIKE_PRICE_OS">"c2703"</definedName>
    <definedName name="IQ_WEEK">50000</definedName>
    <definedName name="IQ_WEIGHTED_AVG_PRICE">"c1334"</definedName>
    <definedName name="IQ_WIP_INV">"c1335"</definedName>
    <definedName name="IQ_WORKING_CAP">"c3494"</definedName>
    <definedName name="IQ_WORKMEN_WRITTEN">"c1336"</definedName>
    <definedName name="IQ_WRITTEN_OPTION_CONTRACTS_FDIC">"c6509"</definedName>
    <definedName name="IQ_WRITTEN_OPTION_CONTRACTS_FX_RISK_FDIC">"c6514"</definedName>
    <definedName name="IQ_WRITTEN_OPTION_CONTRACTS_NON_FX_IR_FDIC">"c6519"</definedName>
    <definedName name="IQ_XDIV_DATE">"c2104"</definedName>
    <definedName name="IQ_YEAR_FOUNDED">"c6793"</definedName>
    <definedName name="IQ_YEARHIGH">"c1337"</definedName>
    <definedName name="IQ_YEARHIGH_DATE">"c2250"</definedName>
    <definedName name="IQ_YEARLOW">"c1338"</definedName>
    <definedName name="IQ_YEARLOW_DATE">"c2251"</definedName>
    <definedName name="IQ_YTD">3000</definedName>
    <definedName name="IQ_YTDMONTH">130000</definedName>
    <definedName name="IQ_YTW">"c2163"</definedName>
    <definedName name="IQ_YTW_DATE">"c2164"</definedName>
    <definedName name="IQ_YTW_DATE_TYPE">"c2165"</definedName>
    <definedName name="IQ_Z_SCORE">"c1339"</definedName>
    <definedName name="IQRB7">"$B$8:$B$881"</definedName>
    <definedName name="IQRC12">"$C$13:$C$20"</definedName>
    <definedName name="IQRC13">"$C$14"</definedName>
    <definedName name="IQRC15">"$C$16:$C$23"</definedName>
    <definedName name="IQRC2">"$C$3:$C$10"</definedName>
    <definedName name="IQRC22">"$C$23:$C$30"</definedName>
    <definedName name="IQRC25">"$C$26:$C$33"</definedName>
    <definedName name="IQRC3">"$C$4:$C$11"</definedName>
    <definedName name="IQRC32">"$C$33:$C$40"</definedName>
    <definedName name="IQRC35">"$C$36:$C$43"</definedName>
    <definedName name="IQRC42">"$C$43:$C$50"</definedName>
    <definedName name="IQRC7">"$C$8:$C$881"</definedName>
    <definedName name="IQRCFprojectAM5">#REF!</definedName>
    <definedName name="IQRCG60">"$CG$61:$CG$65"</definedName>
    <definedName name="IQRCG61">"$CG$62:$CG$66"</definedName>
    <definedName name="IQRCG68">"$CG$69:$CG$73"</definedName>
    <definedName name="IQRCH30">"$CH$31:$CH$42"</definedName>
    <definedName name="IQRCH60">"$CH$61:$CH$65"</definedName>
    <definedName name="IQRCH61">"$CH$62:$CH$66"</definedName>
    <definedName name="IQRCH68">"$CH$69:$CH$73"</definedName>
    <definedName name="IQRCI47">"$CI$48:$CI$51"</definedName>
    <definedName name="IQRCJ47">"$CJ$48:$CJ$51"</definedName>
    <definedName name="IQRD12">"$D$13:$D$20"</definedName>
    <definedName name="IQRD13">"$D$14"</definedName>
    <definedName name="IQRD15">"$D$16:$D$23"</definedName>
    <definedName name="IQRD2">"$D$3:$D$10"</definedName>
    <definedName name="IQRD22">"$D$23:$D$30"</definedName>
    <definedName name="IQRD25">"$D$26:$D$33"</definedName>
    <definedName name="IQRD3">"$D$4:$D$11"</definedName>
    <definedName name="IQRD32">"$D$33:$D$40"</definedName>
    <definedName name="IQRD35">"$D$36:$D$43"</definedName>
    <definedName name="IQRD42">"$D$43:$D$50"</definedName>
    <definedName name="IQRD7">"$D$8:$D$881"</definedName>
    <definedName name="IQRDC29">"$DC$30:$DC$37"</definedName>
    <definedName name="IQRDC30">"$DC$31"</definedName>
    <definedName name="IQRDC31">"$DC$32:$DC$36"</definedName>
    <definedName name="IQRDC32">"$DC$33:$DC$34"</definedName>
    <definedName name="IQRDP30">"$DP$31:$DP$42"</definedName>
    <definedName name="IQRDP31">"$DP$32:$DP$36"</definedName>
    <definedName name="IQRDQ30">"$DQ$31:$DQ$42"</definedName>
    <definedName name="IQRDQ31">"$DQ$32:$DQ$36"</definedName>
    <definedName name="IQRDR30">"$DR$31:$DR$42"</definedName>
    <definedName name="IQRDS30">"$DS$31"</definedName>
    <definedName name="IQRDT30">"$DT$31"</definedName>
    <definedName name="IQRDU30">"$DU$31"</definedName>
    <definedName name="IQRDV30">"$DV$31"</definedName>
    <definedName name="IQRDW31">"$DW$32:$DW$36"</definedName>
    <definedName name="IQRE7">"$E$8:$E$881"</definedName>
    <definedName name="IQREA30">"$EA$31:$EA$42"</definedName>
    <definedName name="IQRF7">"$F$8:$F$881"</definedName>
    <definedName name="IQRG3">"$G$4:$G$11"</definedName>
    <definedName name="IQRG7">"$G$8:$G$1264"</definedName>
    <definedName name="IQRH3">"$H$4"</definedName>
    <definedName name="ira" localSheetId="0" hidden="1">#REF!</definedName>
    <definedName name="ira" localSheetId="1" hidden="1">#REF!</definedName>
    <definedName name="ira" hidden="1">#REF!</definedName>
    <definedName name="IRR" localSheetId="0">#REF!</definedName>
    <definedName name="IRR" localSheetId="1">#REF!</definedName>
    <definedName name="IRR">#REF!</definedName>
    <definedName name="irrc">"$#REF!.#REF!#REF!"</definedName>
    <definedName name="irrc_">"'file:///C:/Documents%20and%20Settings/PC_KOBSBY_003/Local%20Settings/Temporary%20Internet%20Files/Content.IE5/WZ67UD2L/DATA/BSC%202011/SHARED/TAX/Mulyo/Maitland%20Smith/2000/MAithland%20-%20citr%20-%20new%20-%20Dec%202000-a.xls'#$Marshal.$N$207"</definedName>
    <definedName name="irrc__3">"'file:///C:/Documents%20and%20Settings/PC_KOBSBY_003/Local%20Settings/Temporary%20Internet%20Files/Content.IE5/WZ67UD2L/DATA/BSC%202011/SHARED/TAX/Mulyo/Maitland%20Smith/2000/MAithland%20-%20citr%20-%20new%20-%20Dec%202000-a.xls'#$Marshal.$N$207"</definedName>
    <definedName name="irrc_3">"$#REF!.#REF!#REF!"</definedName>
    <definedName name="IrregularIncome">"'file:///T:/SHARED/TAX/SUKENDAR/CITR/SPT-1770-BLANK.xls'#$'Irregular Income'.$D$37"</definedName>
    <definedName name="irrsc">"$#REF!.#REF!#REF!"</definedName>
    <definedName name="irrsc_3">"$#REF!.#REF!#REF!"</definedName>
    <definedName name="IS" localSheetId="0">{"HK PR",#N/A,FALSE,"HK";"SUMMARY",#N/A,FALSE,"PAYROLL";"SUMMARY",#N/A,FALSE,"PAYROLL";"HK PR",#N/A,FALSE,"HK"}</definedName>
    <definedName name="IS" localSheetId="1">{"HK PR",#N/A,FALSE,"HK";"SUMMARY",#N/A,FALSE,"PAYROLL";"SUMMARY",#N/A,FALSE,"PAYROLL";"HK PR",#N/A,FALSE,"HK"}</definedName>
    <definedName name="IS" localSheetId="7">{"HK PR",#N/A,FALSE,"HK";"SUMMARY",#N/A,FALSE,"PAYROLL";"SUMMARY",#N/A,FALSE,"PAYROLL";"HK PR",#N/A,FALSE,"HK"}</definedName>
    <definedName name="IS">{"HK PR",#N/A,FALSE,"HK";"SUMMARY",#N/A,FALSE,"PAYROLL";"SUMMARY",#N/A,FALSE,"PAYROLL";"HK PR",#N/A,FALSE,"HK"}</definedName>
    <definedName name="Isi_Calculate" localSheetId="0">OFFSET(#REF!,0,0,COUNTA(#REF!)-2,19)</definedName>
    <definedName name="Isi_Calculate">OFFSET(#REF!,0,0,COUNTA(#REF!)-2,19)</definedName>
    <definedName name="Islam" localSheetId="0">#REF!</definedName>
    <definedName name="Islam" localSheetId="1">#REF!</definedName>
    <definedName name="Islam">#REF!</definedName>
    <definedName name="ISP1R" localSheetId="0">#REF!</definedName>
    <definedName name="ISP1R" localSheetId="1">#REF!</definedName>
    <definedName name="ISP1R">#REF!</definedName>
    <definedName name="ISP2R" localSheetId="0">#REF!</definedName>
    <definedName name="ISP2R" localSheetId="1">#REF!</definedName>
    <definedName name="ISP2R">#REF!</definedName>
    <definedName name="ISP3R" localSheetId="0">#REF!</definedName>
    <definedName name="ISP3R" localSheetId="1">#REF!</definedName>
    <definedName name="ISP3R">#REF!</definedName>
    <definedName name="istf">"'file:///C:/Documents%20and%20Settings/PC_KOBSBY_003/Local%20Settings/Temporary%20Internet%20Files/Content.IE5/WZ67UD2L/DATA/BSC%202011/SHARED/TAX/Mulyo/Maitland%20Smith/2000/MAithland%20-%20citr%20-%20new%20-%20Dec%202000-a.xls'#$Marshal.$F$201"</definedName>
    <definedName name="istf_3">"'file:///C:/Documents%20and%20Settings/PC_KOBSBY_003/Local%20Settings/Temporary%20Internet%20Files/Content.IE5/WZ67UD2L/DATA/BSC%202011/SHARED/TAX/Mulyo/Maitland%20Smith/2000/MAithland%20-%20citr%20-%20new%20-%20Dec%202000-a.xls'#$Marshal.$F$201"</definedName>
    <definedName name="istft">"$#REF!.#REF!#REF!"</definedName>
    <definedName name="istft_3">"$#REF!.#REF!#REF!"</definedName>
    <definedName name="ITA" localSheetId="0" hidden="1">#REF!</definedName>
    <definedName name="ITA" localSheetId="1" hidden="1">#REF!</definedName>
    <definedName name="ITA" hidden="1">#REF!</definedName>
    <definedName name="Item" localSheetId="0">#REF!</definedName>
    <definedName name="Item" localSheetId="1">#REF!</definedName>
    <definedName name="Item">#REF!</definedName>
    <definedName name="item_1" localSheetId="0">#REF!</definedName>
    <definedName name="item_1" localSheetId="1">#REF!</definedName>
    <definedName name="item_1">#REF!</definedName>
    <definedName name="item_1_1" localSheetId="0">#REF!</definedName>
    <definedName name="item_1_1" localSheetId="1">#REF!</definedName>
    <definedName name="item_1_1">#REF!</definedName>
    <definedName name="item_1_1_1" localSheetId="0">#REF!</definedName>
    <definedName name="item_1_1_1" localSheetId="1">#REF!</definedName>
    <definedName name="item_1_1_1">#REF!</definedName>
    <definedName name="item_1_1_1_1" localSheetId="0">#REF!</definedName>
    <definedName name="item_1_1_1_1" localSheetId="1">#REF!</definedName>
    <definedName name="item_1_1_1_1">#REF!</definedName>
    <definedName name="ITEM_ID" localSheetId="0">#REF!</definedName>
    <definedName name="ITEM_ID" localSheetId="1">#REF!</definedName>
    <definedName name="ITEM_ID">#REF!</definedName>
    <definedName name="Itemcode" localSheetId="0">#REF!</definedName>
    <definedName name="Itemcode" localSheetId="1">#REF!</definedName>
    <definedName name="Itemcode">#REF!</definedName>
    <definedName name="Items" localSheetId="0">#REF!</definedName>
    <definedName name="Items" localSheetId="1">#REF!</definedName>
    <definedName name="Items">#REF!</definedName>
    <definedName name="iuh" localSheetId="0">#REF!</definedName>
    <definedName name="iuh" localSheetId="1">#REF!</definedName>
    <definedName name="iuh">#REF!</definedName>
    <definedName name="iupyiopu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upyiopu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upyiopu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upyiopu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UY" localSheetId="0">#REF!</definedName>
    <definedName name="IUY" localSheetId="1">#REF!</definedName>
    <definedName name="IUY">#REF!</definedName>
    <definedName name="IV" localSheetId="0">#REF!</definedName>
    <definedName name="IV" localSheetId="1">#REF!</definedName>
    <definedName name="IV">#REF!</definedName>
    <definedName name="iwonder" localSheetId="0">{"PA1",#N/A,FALSE,"BORDMW";"pa2",#N/A,FALSE,"BORDMW";"PA3",#N/A,FALSE,"BORDMW";"PA4",#N/A,FALSE,"BORDMW"}</definedName>
    <definedName name="iwonder" localSheetId="1">{"PA1",#N/A,FALSE,"BORDMW";"pa2",#N/A,FALSE,"BORDMW";"PA3",#N/A,FALSE,"BORDMW";"PA4",#N/A,FALSE,"BORDMW"}</definedName>
    <definedName name="iwonder" localSheetId="7">{"PA1",#N/A,FALSE,"BORDMW";"pa2",#N/A,FALSE,"BORDMW";"PA3",#N/A,FALSE,"BORDMW";"PA4",#N/A,FALSE,"BORDMW"}</definedName>
    <definedName name="iwonder">{"PA1",#N/A,FALSE,"BORDMW";"pa2",#N/A,FALSE,"BORDMW";"PA3",#N/A,FALSE,"BORDMW";"PA4",#N/A,FALSE,"BORDMW"}</definedName>
    <definedName name="iwonder_1" localSheetId="0">{"PA1",#N/A,FALSE,"BORDMW";"pa2",#N/A,FALSE,"BORDMW";"PA3",#N/A,FALSE,"BORDMW";"PA4",#N/A,FALSE,"BORDMW"}</definedName>
    <definedName name="iwonder_1" localSheetId="1">{"PA1",#N/A,FALSE,"BORDMW";"pa2",#N/A,FALSE,"BORDMW";"PA3",#N/A,FALSE,"BORDMW";"PA4",#N/A,FALSE,"BORDMW"}</definedName>
    <definedName name="iwonder_1" localSheetId="7">{"PA1",#N/A,FALSE,"BORDMW";"pa2",#N/A,FALSE,"BORDMW";"PA3",#N/A,FALSE,"BORDMW";"PA4",#N/A,FALSE,"BORDMW"}</definedName>
    <definedName name="iwonder_1">{"PA1",#N/A,FALSE,"BORDMW";"pa2",#N/A,FALSE,"BORDMW";"PA3",#N/A,FALSE,"BORDMW";"PA4",#N/A,FALSE,"BORDMW"}</definedName>
    <definedName name="iwonder_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_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_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_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2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2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2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wonder2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IX" localSheetId="0">#REF!</definedName>
    <definedName name="IX" localSheetId="1">#REF!</definedName>
    <definedName name="IX">#REF!</definedName>
    <definedName name="j" localSheetId="0">#REF!</definedName>
    <definedName name="j" localSheetId="1">#REF!</definedName>
    <definedName name="j">#REF!</definedName>
    <definedName name="j_1" localSheetId="0" hidden="1">{"'Sheet1'!$L$16"}</definedName>
    <definedName name="j_1" localSheetId="1" hidden="1">{"'Sheet1'!$L$16"}</definedName>
    <definedName name="j_1" localSheetId="7" hidden="1">{"'Sheet1'!$L$16"}</definedName>
    <definedName name="j_1" hidden="1">{"'Sheet1'!$L$16"}</definedName>
    <definedName name="j_2" localSheetId="0" hidden="1">{"'Sheet1'!$L$16"}</definedName>
    <definedName name="j_2" localSheetId="1" hidden="1">{"'Sheet1'!$L$16"}</definedName>
    <definedName name="j_2" localSheetId="7" hidden="1">{"'Sheet1'!$L$16"}</definedName>
    <definedName name="j_2" hidden="1">{"'Sheet1'!$L$16"}</definedName>
    <definedName name="J_BHIT_N" localSheetId="0">#REF!</definedName>
    <definedName name="J_BHIT_N" localSheetId="1">#REF!</definedName>
    <definedName name="J_BHIT_N">#REF!</definedName>
    <definedName name="J_BNII_J" localSheetId="0">#REF!</definedName>
    <definedName name="J_BNII_J" localSheetId="1">#REF!</definedName>
    <definedName name="J_BNII_J">#REF!</definedName>
    <definedName name="J_BUMI" localSheetId="0">#REF!</definedName>
    <definedName name="J_BUMI">#REF!</definedName>
    <definedName name="J_CTRS_J" localSheetId="0">#REF!</definedName>
    <definedName name="J_CTRS_J">#REF!</definedName>
    <definedName name="J_HERO_J" localSheetId="0">#REF!</definedName>
    <definedName name="J_HERO_J">#REF!</definedName>
    <definedName name="J_HERO_N" localSheetId="0">#REF!</definedName>
    <definedName name="J_HERO_N">#REF!</definedName>
    <definedName name="J_INDRN" localSheetId="0">#REF!</definedName>
    <definedName name="J_INDRN">#REF!</definedName>
    <definedName name="J_PR_INAFJ" localSheetId="0">#REF!</definedName>
    <definedName name="J_PR_INAFJ">#REF!</definedName>
    <definedName name="J_RP_BBNI_J" localSheetId="0">#REF!</definedName>
    <definedName name="J_RP_BBNI_J">#REF!</definedName>
    <definedName name="J_RP_BUMI_N" localSheetId="0">#REF!</definedName>
    <definedName name="J_RP_BUMI_N">#REF!</definedName>
    <definedName name="J_RP_CTRS_A" localSheetId="0">#REF!</definedName>
    <definedName name="J_RP_CTRS_A">#REF!</definedName>
    <definedName name="J_RP_DYNA_J" localSheetId="0">#REF!</definedName>
    <definedName name="J_RP_DYNA_J">#REF!</definedName>
    <definedName name="J_RP_EMPT" localSheetId="0">#REF!</definedName>
    <definedName name="J_RP_EMPT">#REF!</definedName>
    <definedName name="J_RP_GGRM_J" localSheetId="0">#REF!</definedName>
    <definedName name="J_RP_GGRM_J">#REF!</definedName>
    <definedName name="J_RP_KOMI_J" localSheetId="0">#REF!</definedName>
    <definedName name="J_RP_KOMI_J">#REF!</definedName>
    <definedName name="J_RP_LSIP_N" localSheetId="0">#REF!</definedName>
    <definedName name="J_RP_LSIP_N">#REF!</definedName>
    <definedName name="J_RP_MYOR_N" localSheetId="0">#REF!</definedName>
    <definedName name="J_RP_MYOR_N">#REF!</definedName>
    <definedName name="J_RP_TINS_J" localSheetId="0">#REF!</definedName>
    <definedName name="J_RP_TINS_J">#REF!</definedName>
    <definedName name="J_UNIT_BBNI_J" localSheetId="0">#REF!</definedName>
    <definedName name="J_UNIT_BBNI_J">#REF!</definedName>
    <definedName name="J_UNIT_BUMI_N" localSheetId="0">#REF!</definedName>
    <definedName name="J_UNIT_BUMI_N">#REF!</definedName>
    <definedName name="J_UNIT_CTRS_A" localSheetId="0">#REF!</definedName>
    <definedName name="J_UNIT_CTRS_A">#REF!</definedName>
    <definedName name="J_UNIT_DYNA_J" localSheetId="0">#REF!</definedName>
    <definedName name="J_UNIT_DYNA_J">#REF!</definedName>
    <definedName name="J_UNIT_EMPT" localSheetId="0">#REF!</definedName>
    <definedName name="J_UNIT_EMPT">#REF!</definedName>
    <definedName name="J_UNIT_KOMI_J" localSheetId="0">#REF!</definedName>
    <definedName name="J_UNIT_KOMI_J">#REF!</definedName>
    <definedName name="J_UNIT_LSIP_N" localSheetId="0">#REF!</definedName>
    <definedName name="J_UNIT_LSIP_N">#REF!</definedName>
    <definedName name="J_UNIT_MREI_N" localSheetId="0">#REF!</definedName>
    <definedName name="J_UNIT_MREI_N">#REF!</definedName>
    <definedName name="J_UNIT_MYOR_N" localSheetId="0">#REF!</definedName>
    <definedName name="J_UNIT_MYOR_N">#REF!</definedName>
    <definedName name="J_UNIT_SMCB_N" localSheetId="0">#REF!</definedName>
    <definedName name="J_UNIT_SMCB_N">#REF!</definedName>
    <definedName name="J_UNIT_SMSM_N" localSheetId="0">#REF!</definedName>
    <definedName name="J_UNIT_SMSM_N">#REF!</definedName>
    <definedName name="J_UNIT_SULI_N" localSheetId="0">#REF!</definedName>
    <definedName name="J_UNIT_SULI_N">#REF!</definedName>
    <definedName name="J_UNIT_TBLA" localSheetId="0">#REF!</definedName>
    <definedName name="J_UNIT_TBLA">#REF!</definedName>
    <definedName name="J_UNIT_TINS_J" localSheetId="0">#REF!</definedName>
    <definedName name="J_UNIT_TINS_J">#REF!</definedName>
    <definedName name="J_UNIT_ULTJ_J" localSheetId="0">#REF!</definedName>
    <definedName name="J_UNIT_ULTJ_J">#REF!</definedName>
    <definedName name="J_UNIT_UNSP_N" localSheetId="0">#REF!</definedName>
    <definedName name="J_UNIT_UNSP_N">#REF!</definedName>
    <definedName name="j356C8" localSheetId="0">#REF!</definedName>
    <definedName name="j356C8">#REF!</definedName>
    <definedName name="j7j6j">"$#REF!.#REF!#REF!"</definedName>
    <definedName name="j7j6j_3">"$#REF!.#REF!#REF!"</definedName>
    <definedName name="Jakarta_Int_l_School">"$#REF!.#REF!#REF!"</definedName>
    <definedName name="Jakarta_Int_l_School_3">"$#REF!.#REF!#REF!"</definedName>
    <definedName name="jam" localSheetId="0">#REF!</definedName>
    <definedName name="jam" localSheetId="1">#REF!</definedName>
    <definedName name="jam">#REF!</definedName>
    <definedName name="jammesint" localSheetId="0">#REF!</definedName>
    <definedName name="jammesint">#REF!</definedName>
    <definedName name="JAMUAN_MAKAN">"$#REF!.#REF!#REF!"</definedName>
    <definedName name="JAMUAN_MAKAN_3">"$#REF!.#REF!#REF!"</definedName>
    <definedName name="jan" localSheetId="0">#REF!</definedName>
    <definedName name="jan" localSheetId="1">#REF!</definedName>
    <definedName name="jan">#REF!</definedName>
    <definedName name="Jan_10" localSheetId="0">#REF!</definedName>
    <definedName name="Jan_10" localSheetId="1">#REF!</definedName>
    <definedName name="Jan_10">#REF!</definedName>
    <definedName name="JanSum" localSheetId="0">#REF!</definedName>
    <definedName name="JanSum" localSheetId="1">#REF!</definedName>
    <definedName name="JanSum">#REF!</definedName>
    <definedName name="JANUARY" localSheetId="0">#REF!</definedName>
    <definedName name="JANUARY" localSheetId="1">#REF!</definedName>
    <definedName name="JANUARY">#REF!</definedName>
    <definedName name="Jas" localSheetId="0">{"'Feb 99'!$A$1:$G$30"}</definedName>
    <definedName name="Jas" localSheetId="1">{"'Feb 99'!$A$1:$G$30"}</definedName>
    <definedName name="Jas" localSheetId="7">{"'Feb 99'!$A$1:$G$30"}</definedName>
    <definedName name="Jas">{"'Feb 99'!$A$1:$G$30"}</definedName>
    <definedName name="JASAAGUST" localSheetId="0">#REF!</definedName>
    <definedName name="JASAAGUST">#REF!</definedName>
    <definedName name="JASAAPR" localSheetId="0">#REF!</definedName>
    <definedName name="JASAAPR">#REF!</definedName>
    <definedName name="JASADES" localSheetId="0">#REF!</definedName>
    <definedName name="JASADES">#REF!</definedName>
    <definedName name="JASAFEB" localSheetId="0">#REF!</definedName>
    <definedName name="JASAFEB">#REF!</definedName>
    <definedName name="JASAJAN" localSheetId="0">#REF!</definedName>
    <definedName name="JASAJAN">#REF!</definedName>
    <definedName name="JASAJUL" localSheetId="0">#REF!</definedName>
    <definedName name="JASAJUL">#REF!</definedName>
    <definedName name="JASAJUN" localSheetId="0">#REF!</definedName>
    <definedName name="JASAJUN">#REF!</definedName>
    <definedName name="JASAMEI" localSheetId="0">#REF!</definedName>
    <definedName name="JASAMEI">#REF!</definedName>
    <definedName name="JASAMRT" localSheetId="0">#REF!</definedName>
    <definedName name="JASAMRT">#REF!</definedName>
    <definedName name="JASANOP" localSheetId="0">#REF!</definedName>
    <definedName name="JASANOP">#REF!</definedName>
    <definedName name="JASAOKT" localSheetId="0">#REF!</definedName>
    <definedName name="JASAOKT">#REF!</definedName>
    <definedName name="JASASEPT" localSheetId="0">#REF!</definedName>
    <definedName name="JASASEPT">#REF!</definedName>
    <definedName name="JAVAENTITY">"#REF!"</definedName>
    <definedName name="JBNAM">"QPRTJOB"</definedName>
    <definedName name="JBNMB">"182504"</definedName>
    <definedName name="JCDELAPAN" localSheetId="0">#REF!</definedName>
    <definedName name="JCDELAPAN" localSheetId="1">#REF!</definedName>
    <definedName name="JCDELAPAN">#REF!</definedName>
    <definedName name="JCDELAPANBELAS" localSheetId="0">#REF!</definedName>
    <definedName name="JCDELAPANBELAS">#REF!</definedName>
    <definedName name="JCDELAPANBELASN" localSheetId="0">#REF!</definedName>
    <definedName name="JCDELAPANBELASN">#REF!</definedName>
    <definedName name="JCDELAPANN" localSheetId="0">#REF!</definedName>
    <definedName name="JCDELAPANN">#REF!</definedName>
    <definedName name="JCDUA" localSheetId="0">#REF!</definedName>
    <definedName name="JCDUA">#REF!</definedName>
    <definedName name="JCDUABELAS" localSheetId="0">#REF!</definedName>
    <definedName name="JCDUABELAS">#REF!</definedName>
    <definedName name="JCDUABELASN" localSheetId="0">#REF!</definedName>
    <definedName name="JCDUABELASN">#REF!</definedName>
    <definedName name="JCDUAN" localSheetId="0">#REF!</definedName>
    <definedName name="JCDUAN">#REF!</definedName>
    <definedName name="JCDUAPULUH" localSheetId="0">#REF!</definedName>
    <definedName name="JCDUAPULUH">#REF!</definedName>
    <definedName name="JCDUAPULUHDELAPAN" localSheetId="0">#REF!</definedName>
    <definedName name="JCDUAPULUHDELAPAN">#REF!</definedName>
    <definedName name="JCDUAPULUHDELAPANN" localSheetId="0">#REF!</definedName>
    <definedName name="JCDUAPULUHDELAPANN">#REF!</definedName>
    <definedName name="JCDUAPULUHDUA" localSheetId="0">#REF!</definedName>
    <definedName name="JCDUAPULUHDUA">#REF!</definedName>
    <definedName name="JCDUAPULUHDUAN" localSheetId="0">#REF!</definedName>
    <definedName name="JCDUAPULUHDUAN">#REF!</definedName>
    <definedName name="JCDUAPULUHEMPAT" localSheetId="0">#REF!</definedName>
    <definedName name="JCDUAPULUHEMPAT">#REF!</definedName>
    <definedName name="JCDUAPULUHEMPATN" localSheetId="0">#REF!</definedName>
    <definedName name="JCDUAPULUHEMPATN">#REF!</definedName>
    <definedName name="JCDUAPULUHENAM" localSheetId="0">#REF!</definedName>
    <definedName name="JCDUAPULUHENAM">#REF!</definedName>
    <definedName name="JCDUAPULUHENAMN" localSheetId="0">#REF!</definedName>
    <definedName name="JCDUAPULUHENAMN">#REF!</definedName>
    <definedName name="JCDUAPULUHLIMA" localSheetId="0">#REF!</definedName>
    <definedName name="JCDUAPULUHLIMA">#REF!</definedName>
    <definedName name="JCDUAPULUHLIMAN" localSheetId="0">#REF!</definedName>
    <definedName name="JCDUAPULUHLIMAN">#REF!</definedName>
    <definedName name="JCDUAPULUHN" localSheetId="0">#REF!</definedName>
    <definedName name="JCDUAPULUHN">#REF!</definedName>
    <definedName name="JCDUAPULUHSATU" localSheetId="0">#REF!</definedName>
    <definedName name="JCDUAPULUHSATU">#REF!</definedName>
    <definedName name="JCDUAPULUHSATUN" localSheetId="0">#REF!</definedName>
    <definedName name="JCDUAPULUHSATUN">#REF!</definedName>
    <definedName name="JCDUAPULUHSEMBILAN" localSheetId="0">#REF!</definedName>
    <definedName name="JCDUAPULUHSEMBILAN">#REF!</definedName>
    <definedName name="JCDUAPULUHSEMBILANN" localSheetId="0">#REF!</definedName>
    <definedName name="JCDUAPULUHSEMBILANN">#REF!</definedName>
    <definedName name="JCDUAPULUHTIGA" localSheetId="0">#REF!</definedName>
    <definedName name="JCDUAPULUHTIGA">#REF!</definedName>
    <definedName name="JCDUAPULUHTIGAN" localSheetId="0">#REF!</definedName>
    <definedName name="JCDUAPULUHTIGAN">#REF!</definedName>
    <definedName name="JCDUAPULUHTUJUH" localSheetId="0">#REF!</definedName>
    <definedName name="JCDUAPULUHTUJUH">#REF!</definedName>
    <definedName name="JCDUAPULUHTUJUHN" localSheetId="0">#REF!</definedName>
    <definedName name="JCDUAPULUHTUJUHN">#REF!</definedName>
    <definedName name="JCEMPAT" localSheetId="0">#REF!</definedName>
    <definedName name="JCEMPAT">#REF!</definedName>
    <definedName name="JCEMPATBELAS" localSheetId="0">#REF!</definedName>
    <definedName name="JCEMPATBELAS">#REF!</definedName>
    <definedName name="JCEMPATBELASN" localSheetId="0">#REF!</definedName>
    <definedName name="JCEMPATBELASN">#REF!</definedName>
    <definedName name="JCEMPATN" localSheetId="0">#REF!</definedName>
    <definedName name="JCEMPATN">#REF!</definedName>
    <definedName name="JCEMPATPULUH" localSheetId="0">#REF!</definedName>
    <definedName name="JCEMPATPULUH">#REF!</definedName>
    <definedName name="JCEMPATPULUHDELAPAN" localSheetId="0">#REF!</definedName>
    <definedName name="JCEMPATPULUHDELAPAN">#REF!</definedName>
    <definedName name="JCEMPATPULUHDELAPANN" localSheetId="0">#REF!</definedName>
    <definedName name="JCEMPATPULUHDELAPANN">#REF!</definedName>
    <definedName name="JCEMPATPULUHDUA" localSheetId="0">#REF!</definedName>
    <definedName name="JCEMPATPULUHDUA">#REF!</definedName>
    <definedName name="JCEMPATPULUHDUAN" localSheetId="0">#REF!</definedName>
    <definedName name="JCEMPATPULUHDUAN">#REF!</definedName>
    <definedName name="JCEMPATPULUHEMPAT" localSheetId="0">#REF!</definedName>
    <definedName name="JCEMPATPULUHEMPAT">#REF!</definedName>
    <definedName name="JCEMPATPULUHEMPATN" localSheetId="0">#REF!</definedName>
    <definedName name="JCEMPATPULUHEMPATN">#REF!</definedName>
    <definedName name="JCEMPATPULUHENAM" localSheetId="0">#REF!</definedName>
    <definedName name="JCEMPATPULUHENAM">#REF!</definedName>
    <definedName name="JCEMPATPULUHENAMN" localSheetId="0">#REF!</definedName>
    <definedName name="JCEMPATPULUHENAMN">#REF!</definedName>
    <definedName name="JCEMPATPULUHLIMA" localSheetId="0">#REF!</definedName>
    <definedName name="JCEMPATPULUHLIMA">#REF!</definedName>
    <definedName name="JCEMPATPULUHLIMAN" localSheetId="0">#REF!</definedName>
    <definedName name="JCEMPATPULUHLIMAN">#REF!</definedName>
    <definedName name="JCEMPATPULUHN" localSheetId="0">#REF!</definedName>
    <definedName name="JCEMPATPULUHN">#REF!</definedName>
    <definedName name="JCEMPATPULUHSATU" localSheetId="0">#REF!</definedName>
    <definedName name="JCEMPATPULUHSATU">#REF!</definedName>
    <definedName name="JCEMPATPULUHSATUN" localSheetId="0">#REF!</definedName>
    <definedName name="JCEMPATPULUHSATUN">#REF!</definedName>
    <definedName name="JCEMPATPULUHSEMBILAN" localSheetId="0">#REF!</definedName>
    <definedName name="JCEMPATPULUHSEMBILAN">#REF!</definedName>
    <definedName name="JCEMPATPULUHSEMBILANN" localSheetId="0">#REF!</definedName>
    <definedName name="JCEMPATPULUHSEMBILANN">#REF!</definedName>
    <definedName name="JCEMPATPULUHTIGA" localSheetId="0">#REF!</definedName>
    <definedName name="JCEMPATPULUHTIGA">#REF!</definedName>
    <definedName name="JCEMPATPULUHTIGAN" localSheetId="0">#REF!</definedName>
    <definedName name="JCEMPATPULUHTIGAN">#REF!</definedName>
    <definedName name="JCEMPATPULUHTUJUH" localSheetId="0">#REF!</definedName>
    <definedName name="JCEMPATPULUHTUJUH">#REF!</definedName>
    <definedName name="JCEMPATPULUHTUJUHN" localSheetId="0">#REF!</definedName>
    <definedName name="JCEMPATPULUHTUJUHN">#REF!</definedName>
    <definedName name="JCENAM" localSheetId="0">#REF!</definedName>
    <definedName name="JCENAM">#REF!</definedName>
    <definedName name="JCENAMBELAS" localSheetId="0">#REF!</definedName>
    <definedName name="JCENAMBELAS">#REF!</definedName>
    <definedName name="JCENAMBELASN" localSheetId="0">#REF!</definedName>
    <definedName name="JCENAMBELASN">#REF!</definedName>
    <definedName name="JCENAMN" localSheetId="0">#REF!</definedName>
    <definedName name="JCENAMN">#REF!</definedName>
    <definedName name="JCLIMA" localSheetId="0">#REF!</definedName>
    <definedName name="JCLIMA">#REF!</definedName>
    <definedName name="JCLIMABELAS" localSheetId="0">#REF!</definedName>
    <definedName name="JCLIMABELAS">#REF!</definedName>
    <definedName name="JCLIMABELASN" localSheetId="0">#REF!</definedName>
    <definedName name="JCLIMABELASN">#REF!</definedName>
    <definedName name="JCLIMAN" localSheetId="0">#REF!</definedName>
    <definedName name="JCLIMAN">#REF!</definedName>
    <definedName name="JCLIMAPULUH" localSheetId="0">#REF!</definedName>
    <definedName name="JCLIMAPULUH">#REF!</definedName>
    <definedName name="JCLIMAPULUHDUA" localSheetId="0">#REF!</definedName>
    <definedName name="JCLIMAPULUHDUA">#REF!</definedName>
    <definedName name="JCLIMAPULUHDUAN" localSheetId="0">#REF!</definedName>
    <definedName name="JCLIMAPULUHDUAN">#REF!</definedName>
    <definedName name="JCLIMAPULUHEMPAT" localSheetId="0">#REF!</definedName>
    <definedName name="JCLIMAPULUHEMPAT">#REF!</definedName>
    <definedName name="JCLIMAPULUHEMPATN" localSheetId="0">#REF!</definedName>
    <definedName name="JCLIMAPULUHEMPATN">#REF!</definedName>
    <definedName name="JCLIMAPULUHN" localSheetId="0">#REF!</definedName>
    <definedName name="JCLIMAPULUHN">#REF!</definedName>
    <definedName name="JCLIMAPULUHSATU" localSheetId="0">#REF!</definedName>
    <definedName name="JCLIMAPULUHSATU">#REF!</definedName>
    <definedName name="JCLIMAPULUHSATUN" localSheetId="0">#REF!</definedName>
    <definedName name="JCLIMAPULUHSATUN">#REF!</definedName>
    <definedName name="JCLIMAPULUHTIGA" localSheetId="0">#REF!</definedName>
    <definedName name="JCLIMAPULUHTIGA">#REF!</definedName>
    <definedName name="JCLIMAPULUHTIGAN" localSheetId="0">#REF!</definedName>
    <definedName name="JCLIMAPULUHTIGAN">#REF!</definedName>
    <definedName name="JCPN" localSheetId="0">#REF!</definedName>
    <definedName name="JCPN">#REF!</definedName>
    <definedName name="JCSATU" localSheetId="0">#REF!</definedName>
    <definedName name="JCSATU">#REF!</definedName>
    <definedName name="JCSATUN" localSheetId="0">#REF!</definedName>
    <definedName name="JCSATUN">#REF!</definedName>
    <definedName name="JCSEBELAS" localSheetId="0">#REF!</definedName>
    <definedName name="JCSEBELAS">#REF!</definedName>
    <definedName name="JCSEBELASN" localSheetId="0">#REF!</definedName>
    <definedName name="JCSEBELASN">#REF!</definedName>
    <definedName name="JCSEMBILAN" localSheetId="0">#REF!</definedName>
    <definedName name="JCSEMBILAN">#REF!</definedName>
    <definedName name="JCSEMBILANBELAS" localSheetId="0">#REF!</definedName>
    <definedName name="JCSEMBILANBELAS">#REF!</definedName>
    <definedName name="JCSEMBILANBELASN" localSheetId="0">#REF!</definedName>
    <definedName name="JCSEMBILANBELASN">#REF!</definedName>
    <definedName name="JCSEMBILANN" localSheetId="0">#REF!</definedName>
    <definedName name="JCSEMBILANN">#REF!</definedName>
    <definedName name="JCSEPULUH" localSheetId="0">#REF!</definedName>
    <definedName name="JCSEPULUH">#REF!</definedName>
    <definedName name="JCSEPULUHN" localSheetId="0">#REF!</definedName>
    <definedName name="JCSEPULUHN">#REF!</definedName>
    <definedName name="JCTIGA" localSheetId="0">#REF!</definedName>
    <definedName name="JCTIGA">#REF!</definedName>
    <definedName name="JCTIGABELAS" localSheetId="0">#REF!</definedName>
    <definedName name="JCTIGABELAS">#REF!</definedName>
    <definedName name="JCTIGABELASN" localSheetId="0">#REF!</definedName>
    <definedName name="JCTIGABELASN">#REF!</definedName>
    <definedName name="JCTIGAN" localSheetId="0">#REF!</definedName>
    <definedName name="JCTIGAN">#REF!</definedName>
    <definedName name="JCTIGAPULUH" localSheetId="0">#REF!</definedName>
    <definedName name="JCTIGAPULUH">#REF!</definedName>
    <definedName name="JCTIGAPULUHDELAPAN" localSheetId="0">#REF!</definedName>
    <definedName name="JCTIGAPULUHDELAPAN">#REF!</definedName>
    <definedName name="JCTIGAPULUHDELAPANN" localSheetId="0">#REF!</definedName>
    <definedName name="JCTIGAPULUHDELAPANN">#REF!</definedName>
    <definedName name="JCTIGAPULUHDUA" localSheetId="0">#REF!</definedName>
    <definedName name="JCTIGAPULUHDUA">#REF!</definedName>
    <definedName name="JCTIGAPULUHDUAN" localSheetId="0">#REF!</definedName>
    <definedName name="JCTIGAPULUHDUAN">#REF!</definedName>
    <definedName name="JCTIGAPULUHEMPAT" localSheetId="0">#REF!</definedName>
    <definedName name="JCTIGAPULUHEMPAT">#REF!</definedName>
    <definedName name="JCTIGAPULUHEMPATN" localSheetId="0">#REF!</definedName>
    <definedName name="JCTIGAPULUHEMPATN">#REF!</definedName>
    <definedName name="JCTIGAPULUHENAM" localSheetId="0">#REF!</definedName>
    <definedName name="JCTIGAPULUHENAM">#REF!</definedName>
    <definedName name="JCTIGAPULUHENAMN" localSheetId="0">#REF!</definedName>
    <definedName name="JCTIGAPULUHENAMN">#REF!</definedName>
    <definedName name="JCTIGAPULUHLIMA" localSheetId="0">#REF!</definedName>
    <definedName name="JCTIGAPULUHLIMA">#REF!</definedName>
    <definedName name="JCTIGAPULUHLIMAN" localSheetId="0">#REF!</definedName>
    <definedName name="JCTIGAPULUHLIMAN">#REF!</definedName>
    <definedName name="JCTIGAPULUHN" localSheetId="0">#REF!</definedName>
    <definedName name="JCTIGAPULUHN">#REF!</definedName>
    <definedName name="JCTIGAPULUHSATU" localSheetId="0">#REF!</definedName>
    <definedName name="JCTIGAPULUHSATU">#REF!</definedName>
    <definedName name="JCTIGAPULUHSATUN" localSheetId="0">#REF!</definedName>
    <definedName name="JCTIGAPULUHSATUN">#REF!</definedName>
    <definedName name="JCTIGAPULUHSEMBILAN" localSheetId="0">#REF!</definedName>
    <definedName name="JCTIGAPULUHSEMBILAN">#REF!</definedName>
    <definedName name="JCTIGAPULUHSEMBILANN" localSheetId="0">#REF!</definedName>
    <definedName name="JCTIGAPULUHSEMBILANN">#REF!</definedName>
    <definedName name="JCTIGAPULUHTIGA" localSheetId="0">#REF!</definedName>
    <definedName name="JCTIGAPULUHTIGA">#REF!</definedName>
    <definedName name="JCTIGAPULUHTIGAN" localSheetId="0">#REF!</definedName>
    <definedName name="JCTIGAPULUHTIGAN">#REF!</definedName>
    <definedName name="JCTIGAPULUHTUJUH" localSheetId="0">#REF!</definedName>
    <definedName name="JCTIGAPULUHTUJUH">#REF!</definedName>
    <definedName name="JCTIGAPULUHTUJUHN" localSheetId="0">#REF!</definedName>
    <definedName name="JCTIGAPULUHTUJUHN">#REF!</definedName>
    <definedName name="JCTUJUH" localSheetId="0">#REF!</definedName>
    <definedName name="JCTUJUH">#REF!</definedName>
    <definedName name="JCTUJUHBELAS" localSheetId="0">#REF!</definedName>
    <definedName name="JCTUJUHBELAS">#REF!</definedName>
    <definedName name="JCTUJUHBELASN" localSheetId="0">#REF!</definedName>
    <definedName name="JCTUJUHBELASN">#REF!</definedName>
    <definedName name="JCTUJUHN" localSheetId="0">#REF!</definedName>
    <definedName name="JCTUJUHN">#REF!</definedName>
    <definedName name="JCvol" localSheetId="0">#REF!</definedName>
    <definedName name="JCvol">#REF!</definedName>
    <definedName name="jdghsnf">"$#REF!.#REF!#REF!"</definedName>
    <definedName name="jdghsnf_3">"$#REF!.#REF!#REF!"</definedName>
    <definedName name="jdjdjdjd" localSheetId="0" hidden="1">{#N/A,#N/A,FALSE,"sum";#N/A,#N/A,FALSE,"MARTV";#N/A,#N/A,FALSE,"APRTV"}</definedName>
    <definedName name="jdjdjdjd" localSheetId="1" hidden="1">{#N/A,#N/A,FALSE,"sum";#N/A,#N/A,FALSE,"MARTV";#N/A,#N/A,FALSE,"APRTV"}</definedName>
    <definedName name="jdjdjdjd" localSheetId="7" hidden="1">{#N/A,#N/A,FALSE,"sum";#N/A,#N/A,FALSE,"MARTV";#N/A,#N/A,FALSE,"APRTV"}</definedName>
    <definedName name="jdjdjdjd" hidden="1">{#N/A,#N/A,FALSE,"sum";#N/A,#N/A,FALSE,"MARTV";#N/A,#N/A,FALSE,"APRTV"}</definedName>
    <definedName name="JE" localSheetId="0">#REF!</definedName>
    <definedName name="JE" localSheetId="1">#REF!</definedName>
    <definedName name="JE">#REF!</definedName>
    <definedName name="JED" localSheetId="0">#REF!</definedName>
    <definedName name="JED" localSheetId="1">#REF!</definedName>
    <definedName name="JED">#REF!</definedName>
    <definedName name="jefferies" localSheetId="0">{#N/A,#N/A,TRUE,"Data Elements-Staffing";#N/A,#N/A,TRUE,"Data Elements-Exp Driv &amp; Assump";#N/A,#N/A,TRUE,"Staffing Sheet";#N/A,#N/A,TRUE,"Income";#N/A,#N/A,TRUE,"Income Summary";#N/A,#N/A,TRUE,"Staffing Summary"}</definedName>
    <definedName name="jefferies" localSheetId="1">{#N/A,#N/A,TRUE,"Data Elements-Staffing";#N/A,#N/A,TRUE,"Data Elements-Exp Driv &amp; Assump";#N/A,#N/A,TRUE,"Staffing Sheet";#N/A,#N/A,TRUE,"Income";#N/A,#N/A,TRUE,"Income Summary";#N/A,#N/A,TRUE,"Staffing Summary"}</definedName>
    <definedName name="jefferies" localSheetId="7">{#N/A,#N/A,TRUE,"Data Elements-Staffing";#N/A,#N/A,TRUE,"Data Elements-Exp Driv &amp; Assump";#N/A,#N/A,TRUE,"Staffing Sheet";#N/A,#N/A,TRUE,"Income";#N/A,#N/A,TRUE,"Income Summary";#N/A,#N/A,TRUE,"Staffing Summary"}</definedName>
    <definedName name="jefferies">{#N/A,#N/A,TRUE,"Data Elements-Staffing";#N/A,#N/A,TRUE,"Data Elements-Exp Driv &amp; Assump";#N/A,#N/A,TRUE,"Staffing Sheet";#N/A,#N/A,TRUE,"Income";#N/A,#N/A,TRUE,"Income Summary";#N/A,#N/A,TRUE,"Staffing Summary"}</definedName>
    <definedName name="jeine" localSheetId="0">{"Tages_D",#N/A,FALSE,"Tagesbericht";"Tages_PL",#N/A,FALSE,"Tagesbericht"}</definedName>
    <definedName name="jeine" localSheetId="1">{"Tages_D",#N/A,FALSE,"Tagesbericht";"Tages_PL",#N/A,FALSE,"Tagesbericht"}</definedName>
    <definedName name="jeine" localSheetId="7">{"Tages_D",#N/A,FALSE,"Tagesbericht";"Tages_PL",#N/A,FALSE,"Tagesbericht"}</definedName>
    <definedName name="jeine">{"Tages_D",#N/A,FALSE,"Tagesbericht";"Tages_PL",#N/A,FALSE,"Tagesbericht"}</definedName>
    <definedName name="JENDELA" localSheetId="0">#REF!</definedName>
    <definedName name="JENDELA" localSheetId="1">#REF!</definedName>
    <definedName name="JENDELA">#REF!</definedName>
    <definedName name="JENIS" localSheetId="0">#REF!</definedName>
    <definedName name="JENIS">#REF!</definedName>
    <definedName name="Jenis_Kendaraan" localSheetId="0">#REF!</definedName>
    <definedName name="Jenis_Kendaraan" localSheetId="1">#REF!</definedName>
    <definedName name="Jenis_Kendaraan">#REF!</definedName>
    <definedName name="Jenis_Properti" localSheetId="0">#REF!</definedName>
    <definedName name="Jenis_Properti">#REF!</definedName>
    <definedName name="jenis1" localSheetId="0">#REF!</definedName>
    <definedName name="jenis1">#REF!</definedName>
    <definedName name="jeroen" localSheetId="0">#REF!</definedName>
    <definedName name="jeroen">#REF!</definedName>
    <definedName name="jfjfjjajajajaj" localSheetId="0" hidden="1">{0}</definedName>
    <definedName name="jfjfjjajajajaj" localSheetId="1" hidden="1">{0}</definedName>
    <definedName name="jfjfjjajajajaj" localSheetId="7" hidden="1">{0}</definedName>
    <definedName name="jfjfjjajajajaj" hidden="1">{0}</definedName>
    <definedName name="jfryury" localSheetId="0" hidden="1">{"'Sheet1'!$L$16"}</definedName>
    <definedName name="jfryury" localSheetId="1" hidden="1">{"'Sheet1'!$L$16"}</definedName>
    <definedName name="jfryury" localSheetId="7" hidden="1">{"'Sheet1'!$L$16"}</definedName>
    <definedName name="jfryury" hidden="1">{"'Sheet1'!$L$16"}</definedName>
    <definedName name="JHG" localSheetId="0">#REF!</definedName>
    <definedName name="JHG">#REF!</definedName>
    <definedName name="JHG_10" localSheetId="0">#REF!</definedName>
    <definedName name="JHG_10" localSheetId="1">#REF!</definedName>
    <definedName name="JHG_10">#REF!</definedName>
    <definedName name="JHG_11" localSheetId="0">#REF!</definedName>
    <definedName name="JHG_11" localSheetId="1">#REF!</definedName>
    <definedName name="JHG_11">#REF!</definedName>
    <definedName name="JHG_12" localSheetId="0">#REF!</definedName>
    <definedName name="JHG_12" localSheetId="1">#REF!</definedName>
    <definedName name="JHG_12">#REF!</definedName>
    <definedName name="JHG_6" localSheetId="0">#REF!</definedName>
    <definedName name="JHG_6">#REF!</definedName>
    <definedName name="JHG_7" localSheetId="0">#REF!</definedName>
    <definedName name="JHG_7">#REF!</definedName>
    <definedName name="JHG_8" localSheetId="0">#REF!</definedName>
    <definedName name="JHG_8">#REF!</definedName>
    <definedName name="JHG_9" localSheetId="0">#REF!</definedName>
    <definedName name="JHG_9">#REF!</definedName>
    <definedName name="jhgjf" localSheetId="0">{0}</definedName>
    <definedName name="jhgjf" localSheetId="1">{0}</definedName>
    <definedName name="jhgjf" localSheetId="7">{0}</definedName>
    <definedName name="jhgjf">{0}</definedName>
    <definedName name="jhgjhfg" localSheetId="0">#REF!</definedName>
    <definedName name="jhgjhfg">#REF!</definedName>
    <definedName name="jhh" localSheetId="0">{"TAG1AGMS",#N/A,FALSE,"TAG 1A"}</definedName>
    <definedName name="jhh" localSheetId="1">{"TAG1AGMS",#N/A,FALSE,"TAG 1A"}</definedName>
    <definedName name="jhh" localSheetId="7">{"TAG1AGMS",#N/A,FALSE,"TAG 1A"}</definedName>
    <definedName name="jhh">{"TAG1AGMS",#N/A,FALSE,"TAG 1A"}</definedName>
    <definedName name="jhjh" localSheetId="0">{"Offgrid",#N/A,FALSE,"OFFGRID";"Region",#N/A,FALSE,"REGION";"Offgrid -2",#N/A,FALSE,"OFFGRID";"WTP",#N/A,FALSE,"WTP";"WTP -2",#N/A,FALSE,"WTP";"Project",#N/A,FALSE,"PROJECT";"Summary -2",#N/A,FALSE,"SUMMARY"}</definedName>
    <definedName name="jhjh" localSheetId="1">{"Offgrid",#N/A,FALSE,"OFFGRID";"Region",#N/A,FALSE,"REGION";"Offgrid -2",#N/A,FALSE,"OFFGRID";"WTP",#N/A,FALSE,"WTP";"WTP -2",#N/A,FALSE,"WTP";"Project",#N/A,FALSE,"PROJECT";"Summary -2",#N/A,FALSE,"SUMMARY"}</definedName>
    <definedName name="jhjh" localSheetId="7">{"Offgrid",#N/A,FALSE,"OFFGRID";"Region",#N/A,FALSE,"REGION";"Offgrid -2",#N/A,FALSE,"OFFGRID";"WTP",#N/A,FALSE,"WTP";"WTP -2",#N/A,FALSE,"WTP";"Project",#N/A,FALSE,"PROJECT";"Summary -2",#N/A,FALSE,"SUMMARY"}</definedName>
    <definedName name="jhjh">{"Offgrid",#N/A,FALSE,"OFFGRID";"Region",#N/A,FALSE,"REGION";"Offgrid -2",#N/A,FALSE,"OFFGRID";"WTP",#N/A,FALSE,"WTP";"WTP -2",#N/A,FALSE,"WTP";"Project",#N/A,FALSE,"PROJECT";"Summary -2",#N/A,FALSE,"SUMMARY"}</definedName>
    <definedName name="jhwcjkhqwejckhqckje">#REF!</definedName>
    <definedName name="jj" localSheetId="0">#REF!</definedName>
    <definedName name="jj" localSheetId="1">#REF!</definedName>
    <definedName name="jj">#REF!</definedName>
    <definedName name="jjaa" localSheetId="0" hidden="1">#REF!</definedName>
    <definedName name="jjaa" hidden="1">#REF!</definedName>
    <definedName name="jjgbgt" localSheetId="0">#REF!</definedName>
    <definedName name="jjgbgt" localSheetId="1">#REF!</definedName>
    <definedName name="jjgbgt">#REF!</definedName>
    <definedName name="jjgborong" localSheetId="0">#REF!</definedName>
    <definedName name="jjgborong" localSheetId="1">#REF!</definedName>
    <definedName name="jjgborong">#REF!</definedName>
    <definedName name="jjgdinas" localSheetId="0">#REF!</definedName>
    <definedName name="jjgdinas" localSheetId="1">#REF!</definedName>
    <definedName name="jjgdinas">#REF!</definedName>
    <definedName name="jjj" localSheetId="0" hidden="1">#REF!</definedName>
    <definedName name="jjj" localSheetId="1" hidden="1">#REF!</definedName>
    <definedName name="jjj" hidden="1">#REF!</definedName>
    <definedName name="JJJJ" localSheetId="0">#REF!</definedName>
    <definedName name="JJJJ" localSheetId="1">#REF!</definedName>
    <definedName name="JJJJ">#REF!</definedName>
    <definedName name="jjjjj" localSheetId="0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jjjj" localSheetId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jjjj" localSheetId="7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jjjj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jjjjjjjj" localSheetId="0">#REF!</definedName>
    <definedName name="jjjjjjjj" localSheetId="1">#REF!</definedName>
    <definedName name="jjjjjjjj">#REF!</definedName>
    <definedName name="jjjjjjjjjjjjjjjjjjjjjjjjjjjjjjjjjjjjjjjjjjjjjjjjjjjjjjjjjjjjjjjjjjjjjjjjjjjjjjjjjjjjj" localSheetId="0">#REF!</definedName>
    <definedName name="jjjjjjjjjjjjjjjjjjjjjjjjjjjjjjjjjjjjjjjjjjjjjjjjjjjjjjjjjjjjjjjjjjjjjjjjjjjjjjjjjjjjj">#REF!</definedName>
    <definedName name="jjjklll" localSheetId="0">{"fleisch",#N/A,FALSE,"WG HK";"food",#N/A,FALSE,"WG HK";"hartwaren",#N/A,FALSE,"WG HK";"weichwaren",#N/A,FALSE,"WG HK"}</definedName>
    <definedName name="jjjklll" localSheetId="1">{"fleisch",#N/A,FALSE,"WG HK";"food",#N/A,FALSE,"WG HK";"hartwaren",#N/A,FALSE,"WG HK";"weichwaren",#N/A,FALSE,"WG HK"}</definedName>
    <definedName name="jjjklll" localSheetId="7">{"fleisch",#N/A,FALSE,"WG HK";"food",#N/A,FALSE,"WG HK";"hartwaren",#N/A,FALSE,"WG HK";"weichwaren",#N/A,FALSE,"WG HK"}</definedName>
    <definedName name="jjjklll">{"fleisch",#N/A,FALSE,"WG HK";"food",#N/A,FALSE,"WG HK";"hartwaren",#N/A,FALSE,"WG HK";"weichwaren",#N/A,FALSE,"WG HK"}</definedName>
    <definedName name="jjkljl" localSheetId="0">{"'Sheet1'!$L$16"}</definedName>
    <definedName name="jjkljl" localSheetId="1">{"'Sheet1'!$L$16"}</definedName>
    <definedName name="jjkljl" localSheetId="7">{"'Sheet1'!$L$16"}</definedName>
    <definedName name="jjkljl">{"'Sheet1'!$L$16"}</definedName>
    <definedName name="jk" localSheetId="0">#REF!</definedName>
    <definedName name="jk" localSheetId="1">#REF!</definedName>
    <definedName name="jk">#REF!</definedName>
    <definedName name="JKFHJK" localSheetId="0" hidden="1">{"invbud-1",#N/A,FALSE,"A";"invbud-1CW",#N/A,FALSE,"A";"Desinvesteringen",#N/A,FALSE,"C"}</definedName>
    <definedName name="JKFHJK" localSheetId="1" hidden="1">{"invbud-1",#N/A,FALSE,"A";"invbud-1CW",#N/A,FALSE,"A";"Desinvesteringen",#N/A,FALSE,"C"}</definedName>
    <definedName name="JKFHJK" localSheetId="7" hidden="1">{"invbud-1",#N/A,FALSE,"A";"invbud-1CW",#N/A,FALSE,"A";"Desinvesteringen",#N/A,FALSE,"C"}</definedName>
    <definedName name="JKFHJK" hidden="1">{"invbud-1",#N/A,FALSE,"A";"invbud-1CW",#N/A,FALSE,"A";"Desinvesteringen",#N/A,FALSE,"C"}</definedName>
    <definedName name="jkghgj" localSheetId="0" hidden="1">{"'Sheet1'!$L$16"}</definedName>
    <definedName name="jkghgj" localSheetId="1" hidden="1">{"'Sheet1'!$L$16"}</definedName>
    <definedName name="jkghgj" localSheetId="7" hidden="1">{"'Sheet1'!$L$16"}</definedName>
    <definedName name="jkghgj" hidden="1">{"'Sheet1'!$L$16"}</definedName>
    <definedName name="jkjđ" localSheetId="0" hidden="1">{"'Sheet1'!$L$16"}</definedName>
    <definedName name="jkjđ" localSheetId="1" hidden="1">{"'Sheet1'!$L$16"}</definedName>
    <definedName name="jkjđ" localSheetId="7" hidden="1">{"'Sheet1'!$L$16"}</definedName>
    <definedName name="jkjđ" hidden="1">{"'Sheet1'!$L$16"}</definedName>
    <definedName name="jkl" localSheetId="0">#REF!</definedName>
    <definedName name="jkl">#REF!</definedName>
    <definedName name="jkldsjkl" localSheetId="0">{"'Sheet1'!$L$16"}</definedName>
    <definedName name="jkldsjkl" localSheetId="1">{"'Sheet1'!$L$16"}</definedName>
    <definedName name="jkldsjkl" localSheetId="7">{"'Sheet1'!$L$16"}</definedName>
    <definedName name="jkldsjkl">{"'Sheet1'!$L$16"}</definedName>
    <definedName name="jklhkl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jklhkl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jklhkl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jklhkl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JKT">"$#REF!.#REF!#REF!"</definedName>
    <definedName name="JKT_3">"$#REF!.#REF!#REF!"</definedName>
    <definedName name="JKT_AMT">"$#REF!.#REF!#REF!"</definedName>
    <definedName name="JKT_AMT_3">"$#REF!.#REF!#REF!"</definedName>
    <definedName name="JKT_AMT_NR">"$#REF!.#REF!#REF!"</definedName>
    <definedName name="JKT_AMT_NR_3">"$#REF!.#REF!#REF!"</definedName>
    <definedName name="JKT_AMT_R">"$#REF!.#REF!#REF!"</definedName>
    <definedName name="JKT_AMT_R_3">"$#REF!.#REF!#REF!"</definedName>
    <definedName name="JKT_BAL">"$#REF!.#REF!#REF!"</definedName>
    <definedName name="JKT_BAL_3">"$#REF!.#REF!#REF!"</definedName>
    <definedName name="JKT_LN_Reg_Cust_30sep04">"$#REF!.#REF!#REF!"</definedName>
    <definedName name="JKT_LN_Reg_Cust_30sep04_3">"$#REF!.#REF!#REF!"</definedName>
    <definedName name="jkvj">#REF!</definedName>
    <definedName name="jkyiu" localSheetId="0">{#N/A,#N/A,TRUE,"Data Elements-Staffing";#N/A,#N/A,TRUE,"Data Elements-Exp Driv &amp; Assump";#N/A,#N/A,TRUE,"Staffing Sheet";#N/A,#N/A,TRUE,"Income";#N/A,#N/A,TRUE,"Income Summary";#N/A,#N/A,TRUE,"Staffing Summary"}</definedName>
    <definedName name="jkyiu" localSheetId="1">{#N/A,#N/A,TRUE,"Data Elements-Staffing";#N/A,#N/A,TRUE,"Data Elements-Exp Driv &amp; Assump";#N/A,#N/A,TRUE,"Staffing Sheet";#N/A,#N/A,TRUE,"Income";#N/A,#N/A,TRUE,"Income Summary";#N/A,#N/A,TRUE,"Staffing Summary"}</definedName>
    <definedName name="jkyiu" localSheetId="7">{#N/A,#N/A,TRUE,"Data Elements-Staffing";#N/A,#N/A,TRUE,"Data Elements-Exp Driv &amp; Assump";#N/A,#N/A,TRUE,"Staffing Sheet";#N/A,#N/A,TRUE,"Income";#N/A,#N/A,TRUE,"Income Summary";#N/A,#N/A,TRUE,"Staffing Summary"}</definedName>
    <definedName name="jkyiu">{#N/A,#N/A,TRUE,"Data Elements-Staffing";#N/A,#N/A,TRUE,"Data Elements-Exp Driv &amp; Assump";#N/A,#N/A,TRUE,"Staffing Sheet";#N/A,#N/A,TRUE,"Income";#N/A,#N/A,TRUE,"Income Summary";#N/A,#N/A,TRUE,"Staffing Summary"}</definedName>
    <definedName name="JmlHK" localSheetId="0">#REF!</definedName>
    <definedName name="JmlHK" localSheetId="1">#REF!</definedName>
    <definedName name="JmlHK">#REF!</definedName>
    <definedName name="JmlHK_2">NA()</definedName>
    <definedName name="JmlHK_6">#N/A</definedName>
    <definedName name="JmlWeek" localSheetId="0">#REF!</definedName>
    <definedName name="JmlWeek" localSheetId="1">#REF!</definedName>
    <definedName name="JmlWeek">#REF!</definedName>
    <definedName name="JmlWeek_2">NA()</definedName>
    <definedName name="JmlWeek_6">#N/A</definedName>
    <definedName name="jmnbv">"$#REF!.#REF!#REF!"</definedName>
    <definedName name="jmnbv_3">"$#REF!.#REF!#REF!"</definedName>
    <definedName name="JN" localSheetId="0">#REF!</definedName>
    <definedName name="JN" localSheetId="1">#REF!</definedName>
    <definedName name="JN">#REF!</definedName>
    <definedName name="jni" localSheetId="0">#REF!</definedName>
    <definedName name="jni">#REF!</definedName>
    <definedName name="joblevel" localSheetId="0">#REF!</definedName>
    <definedName name="joblevel">#REF!</definedName>
    <definedName name="JOHAN" localSheetId="0">#REF!</definedName>
    <definedName name="JOHAN" localSheetId="1">#REF!</definedName>
    <definedName name="JOHAN">#REF!</definedName>
    <definedName name="JOPROAGUST" localSheetId="0">#REF!</definedName>
    <definedName name="JOPROAGUST">#REF!</definedName>
    <definedName name="JOPROAPR" localSheetId="0">#REF!</definedName>
    <definedName name="JOPROAPR">#REF!</definedName>
    <definedName name="JOPRODES" localSheetId="0">#REF!</definedName>
    <definedName name="JOPRODES">#REF!</definedName>
    <definedName name="JOPROFEB" localSheetId="0">#REF!</definedName>
    <definedName name="JOPROFEB">#REF!</definedName>
    <definedName name="JOPROJAN" localSheetId="0">#REF!</definedName>
    <definedName name="JOPROJAN">#REF!</definedName>
    <definedName name="JOPROJUL" localSheetId="0">#REF!</definedName>
    <definedName name="JOPROJUL">#REF!</definedName>
    <definedName name="JOPROJUN" localSheetId="0">#REF!</definedName>
    <definedName name="JOPROJUN">#REF!</definedName>
    <definedName name="JOPROMEI" localSheetId="0">#REF!</definedName>
    <definedName name="JOPROMEI">#REF!</definedName>
    <definedName name="JOPROMRT" localSheetId="0">#REF!</definedName>
    <definedName name="JOPROMRT">#REF!</definedName>
    <definedName name="JOPRONOP" localSheetId="0">#REF!</definedName>
    <definedName name="JOPRONOP">#REF!</definedName>
    <definedName name="JOPROOKT" localSheetId="0">#REF!</definedName>
    <definedName name="JOPROOKT">#REF!</definedName>
    <definedName name="JOPROSEPT" localSheetId="0">#REF!</definedName>
    <definedName name="JOPROSEPT">#REF!</definedName>
    <definedName name="Journal_Details" localSheetId="0">#REF!</definedName>
    <definedName name="Journal_Details" localSheetId="1">#REF!</definedName>
    <definedName name="Journal_Details">#REF!</definedName>
    <definedName name="Journal_Headers" localSheetId="0">#REF!</definedName>
    <definedName name="Journal_Headers" localSheetId="1">#REF!</definedName>
    <definedName name="Journal_Headers">#REF!</definedName>
    <definedName name="jowrioewrmcsfl" localSheetId="0">#REF!</definedName>
    <definedName name="jowrioewrmcsfl" localSheetId="1">#REF!</definedName>
    <definedName name="jowrioewrmcsfl">#REF!</definedName>
    <definedName name="JP" localSheetId="0">#REF!</definedName>
    <definedName name="JP">#REF!</definedName>
    <definedName name="JPDELAPAN" localSheetId="0">#REF!</definedName>
    <definedName name="JPDELAPAN">#REF!</definedName>
    <definedName name="JPDELAPANBELAS" localSheetId="0">#REF!</definedName>
    <definedName name="JPDELAPANBELAS">#REF!</definedName>
    <definedName name="JPDELAPANBELASN" localSheetId="0">#REF!</definedName>
    <definedName name="JPDELAPANBELASN">#REF!</definedName>
    <definedName name="JPDELAPANN" localSheetId="0">#REF!</definedName>
    <definedName name="JPDELAPANN">#REF!</definedName>
    <definedName name="JPDUA" localSheetId="0">#REF!</definedName>
    <definedName name="JPDUA">#REF!</definedName>
    <definedName name="JPDUABELAS" localSheetId="0">#REF!</definedName>
    <definedName name="JPDUABELAS">#REF!</definedName>
    <definedName name="JPDUABELASN" localSheetId="0">#REF!</definedName>
    <definedName name="JPDUABELASN">#REF!</definedName>
    <definedName name="JPDUAN" localSheetId="0">#REF!</definedName>
    <definedName name="JPDUAN">#REF!</definedName>
    <definedName name="JPDUAPULUH" localSheetId="0">#REF!</definedName>
    <definedName name="JPDUAPULUH">#REF!</definedName>
    <definedName name="JPDUAPULUHDELAPAN" localSheetId="0">#REF!</definedName>
    <definedName name="JPDUAPULUHDELAPAN">#REF!</definedName>
    <definedName name="JPDUAPULUHDELAPANN" localSheetId="0">#REF!</definedName>
    <definedName name="JPDUAPULUHDELAPANN">#REF!</definedName>
    <definedName name="JPDUAPULUHDUA" localSheetId="0">#REF!</definedName>
    <definedName name="JPDUAPULUHDUA">#REF!</definedName>
    <definedName name="JPDUAPULUHDUAN" localSheetId="0">#REF!</definedName>
    <definedName name="JPDUAPULUHDUAN">#REF!</definedName>
    <definedName name="JPDUAPULUHEMPAT" localSheetId="0">#REF!</definedName>
    <definedName name="JPDUAPULUHEMPAT">#REF!</definedName>
    <definedName name="JPDUAPULUHEMPATN" localSheetId="0">#REF!</definedName>
    <definedName name="JPDUAPULUHEMPATN">#REF!</definedName>
    <definedName name="JPDUAPULUHENAM" localSheetId="0">#REF!</definedName>
    <definedName name="JPDUAPULUHENAM">#REF!</definedName>
    <definedName name="JPDUAPULUHENAMN" localSheetId="0">#REF!</definedName>
    <definedName name="JPDUAPULUHENAMN">#REF!</definedName>
    <definedName name="JPDUAPULUHLIMA" localSheetId="0">#REF!</definedName>
    <definedName name="JPDUAPULUHLIMA">#REF!</definedName>
    <definedName name="JPDUAPULUHLIMAN" localSheetId="0">#REF!</definedName>
    <definedName name="JPDUAPULUHLIMAN">#REF!</definedName>
    <definedName name="JPDUAPULUHN" localSheetId="0">#REF!</definedName>
    <definedName name="JPDUAPULUHN">#REF!</definedName>
    <definedName name="JPDUAPULUHSATU" localSheetId="0">#REF!</definedName>
    <definedName name="JPDUAPULUHSATU">#REF!</definedName>
    <definedName name="JPDUAPULUHSATUN" localSheetId="0">#REF!</definedName>
    <definedName name="JPDUAPULUHSATUN">#REF!</definedName>
    <definedName name="JPDUAPULUHSEMBILAN" localSheetId="0">#REF!</definedName>
    <definedName name="JPDUAPULUHSEMBILAN">#REF!</definedName>
    <definedName name="JPDUAPULUHSEMBILANN" localSheetId="0">#REF!</definedName>
    <definedName name="JPDUAPULUHSEMBILANN">#REF!</definedName>
    <definedName name="JPDUAPULUHTIGA" localSheetId="0">#REF!</definedName>
    <definedName name="JPDUAPULUHTIGA">#REF!</definedName>
    <definedName name="JPDUAPULUHTIGAN" localSheetId="0">#REF!</definedName>
    <definedName name="JPDUAPULUHTIGAN">#REF!</definedName>
    <definedName name="JPDUAPULUHTUJUH" localSheetId="0">#REF!</definedName>
    <definedName name="JPDUAPULUHTUJUH">#REF!</definedName>
    <definedName name="JPDUAPULUHTUJUHN" localSheetId="0">#REF!</definedName>
    <definedName name="JPDUAPULUHTUJUHN">#REF!</definedName>
    <definedName name="JPEMPAT" localSheetId="0">#REF!</definedName>
    <definedName name="JPEMPAT">#REF!</definedName>
    <definedName name="JPEMPATBELAS" localSheetId="0">#REF!</definedName>
    <definedName name="JPEMPATBELAS">#REF!</definedName>
    <definedName name="JPEMPATBELASN" localSheetId="0">#REF!</definedName>
    <definedName name="JPEMPATBELASN">#REF!</definedName>
    <definedName name="JPEMPATN" localSheetId="0">#REF!</definedName>
    <definedName name="JPEMPATN">#REF!</definedName>
    <definedName name="JPEMPATPULUH" localSheetId="0">#REF!</definedName>
    <definedName name="JPEMPATPULUH">#REF!</definedName>
    <definedName name="JPEMPATPULUHDELAPAN" localSheetId="0">#REF!</definedName>
    <definedName name="JPEMPATPULUHDELAPAN">#REF!</definedName>
    <definedName name="JPEMPATPULUHDELAPANN" localSheetId="0">#REF!</definedName>
    <definedName name="JPEMPATPULUHDELAPANN">#REF!</definedName>
    <definedName name="JPEMPATPULUHDUA" localSheetId="0">#REF!</definedName>
    <definedName name="JPEMPATPULUHDUA">#REF!</definedName>
    <definedName name="JPEMPATPULUHDUAN" localSheetId="0">#REF!</definedName>
    <definedName name="JPEMPATPULUHDUAN">#REF!</definedName>
    <definedName name="JPEMPATPULUHEMPAT" localSheetId="0">#REF!</definedName>
    <definedName name="JPEMPATPULUHEMPAT">#REF!</definedName>
    <definedName name="JPEMPATPULUHEMPATN" localSheetId="0">#REF!</definedName>
    <definedName name="JPEMPATPULUHEMPATN">#REF!</definedName>
    <definedName name="JPEMPATPULUHENAM" localSheetId="0">#REF!</definedName>
    <definedName name="JPEMPATPULUHENAM">#REF!</definedName>
    <definedName name="JPEMPATPULUHENAMN" localSheetId="0">#REF!</definedName>
    <definedName name="JPEMPATPULUHENAMN">#REF!</definedName>
    <definedName name="JPEMPATPULUHLIMA" localSheetId="0">#REF!</definedName>
    <definedName name="JPEMPATPULUHLIMA">#REF!</definedName>
    <definedName name="JPEMPATPULUHLIMAN" localSheetId="0">#REF!</definedName>
    <definedName name="JPEMPATPULUHLIMAN">#REF!</definedName>
    <definedName name="JPEMPATPULUHN" localSheetId="0">#REF!</definedName>
    <definedName name="JPEMPATPULUHN">#REF!</definedName>
    <definedName name="JPEMPATPULUHSATU" localSheetId="0">#REF!</definedName>
    <definedName name="JPEMPATPULUHSATU">#REF!</definedName>
    <definedName name="JPEMPATPULUHSATUN" localSheetId="0">#REF!</definedName>
    <definedName name="JPEMPATPULUHSATUN">#REF!</definedName>
    <definedName name="JPEMPATPULUHSEMBILAN" localSheetId="0">#REF!</definedName>
    <definedName name="JPEMPATPULUHSEMBILAN">#REF!</definedName>
    <definedName name="JPEMPATPULUHSEMBILANN" localSheetId="0">#REF!</definedName>
    <definedName name="JPEMPATPULUHSEMBILANN">#REF!</definedName>
    <definedName name="JPEMPATPULUHTIGA" localSheetId="0">#REF!</definedName>
    <definedName name="JPEMPATPULUHTIGA">#REF!</definedName>
    <definedName name="JPEMPATPULUHTIGAN" localSheetId="0">#REF!</definedName>
    <definedName name="JPEMPATPULUHTIGAN">#REF!</definedName>
    <definedName name="JPEMPATPULUHTUJUH" localSheetId="0">#REF!</definedName>
    <definedName name="JPEMPATPULUHTUJUH">#REF!</definedName>
    <definedName name="JPEMPATPULUHTUJUHN" localSheetId="0">#REF!</definedName>
    <definedName name="JPEMPATPULUHTUJUHN">#REF!</definedName>
    <definedName name="JPENAM" localSheetId="0">#REF!</definedName>
    <definedName name="JPENAM">#REF!</definedName>
    <definedName name="JPENAMBELAS" localSheetId="0">#REF!</definedName>
    <definedName name="JPENAMBELAS">#REF!</definedName>
    <definedName name="JPENAMBELASN" localSheetId="0">#REF!</definedName>
    <definedName name="JPENAMBELASN">#REF!</definedName>
    <definedName name="JPENAMN" localSheetId="0">#REF!</definedName>
    <definedName name="JPENAMN">#REF!</definedName>
    <definedName name="JPLIMA" localSheetId="0">#REF!</definedName>
    <definedName name="JPLIMA">#REF!</definedName>
    <definedName name="JPLIMABELAS" localSheetId="0">#REF!</definedName>
    <definedName name="JPLIMABELAS">#REF!</definedName>
    <definedName name="JPLIMABELASN" localSheetId="0">#REF!</definedName>
    <definedName name="JPLIMABELASN">#REF!</definedName>
    <definedName name="JPLIMAN" localSheetId="0">#REF!</definedName>
    <definedName name="JPLIMAN">#REF!</definedName>
    <definedName name="JPLIMAPULUH" localSheetId="0">#REF!</definedName>
    <definedName name="JPLIMAPULUH">#REF!</definedName>
    <definedName name="JPLIMAPULUHDUA" localSheetId="0">#REF!</definedName>
    <definedName name="JPLIMAPULUHDUA">#REF!</definedName>
    <definedName name="JPLIMAPULUHDUAN" localSheetId="0">#REF!</definedName>
    <definedName name="JPLIMAPULUHDUAN">#REF!</definedName>
    <definedName name="JPLIMAPULUHEMPAT" localSheetId="0">#REF!</definedName>
    <definedName name="JPLIMAPULUHEMPAT">#REF!</definedName>
    <definedName name="JPLIMAPULUHEMPATN" localSheetId="0">#REF!</definedName>
    <definedName name="JPLIMAPULUHEMPATN">#REF!</definedName>
    <definedName name="JPLIMAPULUHN" localSheetId="0">#REF!</definedName>
    <definedName name="JPLIMAPULUHN">#REF!</definedName>
    <definedName name="JPLIMAPULUHSATU" localSheetId="0">#REF!</definedName>
    <definedName name="JPLIMAPULUHSATU">#REF!</definedName>
    <definedName name="JPLIMAPULUHSATUN" localSheetId="0">#REF!</definedName>
    <definedName name="JPLIMAPULUHSATUN">#REF!</definedName>
    <definedName name="JPLIMAPULUHTIGA" localSheetId="0">#REF!</definedName>
    <definedName name="JPLIMAPULUHTIGA">#REF!</definedName>
    <definedName name="JPLIMAPULUHTIGAN" localSheetId="0">#REF!</definedName>
    <definedName name="JPLIMAPULUHTIGAN">#REF!</definedName>
    <definedName name="JPSATU" localSheetId="0">#REF!</definedName>
    <definedName name="JPSATU">#REF!</definedName>
    <definedName name="JPSATUN" localSheetId="0">#REF!</definedName>
    <definedName name="JPSATUN">#REF!</definedName>
    <definedName name="JPSEBELAS" localSheetId="0">#REF!</definedName>
    <definedName name="JPSEBELAS">#REF!</definedName>
    <definedName name="JPSEBELASN" localSheetId="0">#REF!</definedName>
    <definedName name="JPSEBELASN">#REF!</definedName>
    <definedName name="JPSEMBILAN" localSheetId="0">#REF!</definedName>
    <definedName name="JPSEMBILAN">#REF!</definedName>
    <definedName name="JPSEMBILANBELAS" localSheetId="0">#REF!</definedName>
    <definedName name="JPSEMBILANBELAS">#REF!</definedName>
    <definedName name="JPSEMBILANBELASN" localSheetId="0">#REF!</definedName>
    <definedName name="JPSEMBILANBELASN">#REF!</definedName>
    <definedName name="JPSEMBILANN" localSheetId="0">#REF!</definedName>
    <definedName name="JPSEMBILANN">#REF!</definedName>
    <definedName name="JPSEPULUH" localSheetId="0">#REF!</definedName>
    <definedName name="JPSEPULUH">#REF!</definedName>
    <definedName name="JPSEPULUHN" localSheetId="0">#REF!</definedName>
    <definedName name="JPSEPULUHN">#REF!</definedName>
    <definedName name="JPTIGA" localSheetId="0">#REF!</definedName>
    <definedName name="JPTIGA">#REF!</definedName>
    <definedName name="JPTIGABELAS" localSheetId="0">#REF!</definedName>
    <definedName name="JPTIGABELAS">#REF!</definedName>
    <definedName name="JPTIGABELASN" localSheetId="0">#REF!</definedName>
    <definedName name="JPTIGABELASN">#REF!</definedName>
    <definedName name="JPTIGAN" localSheetId="0">#REF!</definedName>
    <definedName name="JPTIGAN">#REF!</definedName>
    <definedName name="JPTIGAPULUH" localSheetId="0">#REF!</definedName>
    <definedName name="JPTIGAPULUH">#REF!</definedName>
    <definedName name="JPTIGAPULUHDELAPAN" localSheetId="0">#REF!</definedName>
    <definedName name="JPTIGAPULUHDELAPAN">#REF!</definedName>
    <definedName name="JPTIGAPULUHDELAPANN" localSheetId="0">#REF!</definedName>
    <definedName name="JPTIGAPULUHDELAPANN">#REF!</definedName>
    <definedName name="JPTIGAPULUHDUA" localSheetId="0">#REF!</definedName>
    <definedName name="JPTIGAPULUHDUA">#REF!</definedName>
    <definedName name="JPTIGAPULUHDUAN" localSheetId="0">#REF!</definedName>
    <definedName name="JPTIGAPULUHDUAN">#REF!</definedName>
    <definedName name="JPTIGAPULUHEMPAT" localSheetId="0">#REF!</definedName>
    <definedName name="JPTIGAPULUHEMPAT">#REF!</definedName>
    <definedName name="JPTIGAPULUHEMPATN" localSheetId="0">#REF!</definedName>
    <definedName name="JPTIGAPULUHEMPATN">#REF!</definedName>
    <definedName name="JPTIGAPULUHENAM" localSheetId="0">#REF!</definedName>
    <definedName name="JPTIGAPULUHENAM">#REF!</definedName>
    <definedName name="JPTIGAPULUHENAMN" localSheetId="0">#REF!</definedName>
    <definedName name="JPTIGAPULUHENAMN">#REF!</definedName>
    <definedName name="JPTIGAPULUHLIMA" localSheetId="0">#REF!</definedName>
    <definedName name="JPTIGAPULUHLIMA">#REF!</definedName>
    <definedName name="JPTIGAPULUHLIMAN" localSheetId="0">#REF!</definedName>
    <definedName name="JPTIGAPULUHLIMAN">#REF!</definedName>
    <definedName name="JPTIGAPULUHN" localSheetId="0">#REF!</definedName>
    <definedName name="JPTIGAPULUHN">#REF!</definedName>
    <definedName name="JPTIGAPULUHSATU" localSheetId="0">#REF!</definedName>
    <definedName name="JPTIGAPULUHSATU">#REF!</definedName>
    <definedName name="JPTIGAPULUHSATUN" localSheetId="0">#REF!</definedName>
    <definedName name="JPTIGAPULUHSATUN">#REF!</definedName>
    <definedName name="JPTIGAPULUHSEMBILAN" localSheetId="0">#REF!</definedName>
    <definedName name="JPTIGAPULUHSEMBILAN">#REF!</definedName>
    <definedName name="JPTIGAPULUHSEMBILANN" localSheetId="0">#REF!</definedName>
    <definedName name="JPTIGAPULUHSEMBILANN">#REF!</definedName>
    <definedName name="JPTIGAPULUHTIGA" localSheetId="0">#REF!</definedName>
    <definedName name="JPTIGAPULUHTIGA">#REF!</definedName>
    <definedName name="JPTIGAPULUHTIGAN" localSheetId="0">#REF!</definedName>
    <definedName name="JPTIGAPULUHTIGAN">#REF!</definedName>
    <definedName name="JPTIGAPULUHTUJUH" localSheetId="0">#REF!</definedName>
    <definedName name="JPTIGAPULUHTUJUH">#REF!</definedName>
    <definedName name="JPTIGAPULUHTUJUHN" localSheetId="0">#REF!</definedName>
    <definedName name="JPTIGAPULUHTUJUHN">#REF!</definedName>
    <definedName name="JPTUJUH" localSheetId="0">#REF!</definedName>
    <definedName name="JPTUJUH">#REF!</definedName>
    <definedName name="JPTUJUHBELAS" localSheetId="0">#REF!</definedName>
    <definedName name="JPTUJUHBELAS">#REF!</definedName>
    <definedName name="JPTUJUHBELASN" localSheetId="0">#REF!</definedName>
    <definedName name="JPTUJUHBELASN">#REF!</definedName>
    <definedName name="JPTUJUHN" localSheetId="0">#REF!</definedName>
    <definedName name="JPTUJUHN">#REF!</definedName>
    <definedName name="JPYVND1" localSheetId="0">#REF!</definedName>
    <definedName name="JPYVND1">#REF!</definedName>
    <definedName name="jryjsj">"'file://JK001333/aws/Documents%20and%20Settings/PAIMPA/My%20Documents/1_TRANS/PBC%20TRay/Trial%20Balance%20June%202003.xls'#$'Cover Sheet'.$A$1"</definedName>
    <definedName name="JSRG" localSheetId="0">#REF!</definedName>
    <definedName name="JSRG" localSheetId="1">#REF!</definedName>
    <definedName name="JSRG">#REF!</definedName>
    <definedName name="JTGR" localSheetId="0">#REF!</definedName>
    <definedName name="JTGR" localSheetId="1">#REF!</definedName>
    <definedName name="JTGR">#REF!</definedName>
    <definedName name="ju" localSheetId="0" hidden="1">{#N/A,#N/A,FALSE,"DATA"}</definedName>
    <definedName name="ju" localSheetId="1" hidden="1">{#N/A,#N/A,FALSE,"DATA"}</definedName>
    <definedName name="ju" localSheetId="7" hidden="1">{#N/A,#N/A,FALSE,"DATA"}</definedName>
    <definedName name="ju" hidden="1">{#N/A,#N/A,FALSE,"DATA"}</definedName>
    <definedName name="jual" localSheetId="0">#REF!</definedName>
    <definedName name="jual" localSheetId="1">#REF!</definedName>
    <definedName name="jual">#REF!</definedName>
    <definedName name="JUAL06" localSheetId="0">#REF!</definedName>
    <definedName name="JUAL06" localSheetId="1">#REF!</definedName>
    <definedName name="JUAL06">#REF!</definedName>
    <definedName name="JUAL10" localSheetId="0">#REF!</definedName>
    <definedName name="JUAL10" localSheetId="1">#REF!</definedName>
    <definedName name="JUAL10">#REF!</definedName>
    <definedName name="jual11" localSheetId="0">#REF!</definedName>
    <definedName name="jual11">#REF!</definedName>
    <definedName name="jual12" localSheetId="0">#REF!</definedName>
    <definedName name="jual12">#REF!</definedName>
    <definedName name="JUALBKS" localSheetId="0">#REF!</definedName>
    <definedName name="JUALBKS">#REF!</definedName>
    <definedName name="jualcpn" localSheetId="0">#REF!</definedName>
    <definedName name="jualcpn">#REF!</definedName>
    <definedName name="JUALJHT" localSheetId="0">#REF!</definedName>
    <definedName name="JUALJHT" localSheetId="1">#REF!</definedName>
    <definedName name="JUALJHT">#REF!</definedName>
    <definedName name="JUALJHTFS" localSheetId="0">#REF!</definedName>
    <definedName name="JUALJHTFS" localSheetId="1">#REF!</definedName>
    <definedName name="JUALJHTFS">#REF!</definedName>
    <definedName name="JUALJHTFT" localSheetId="0">#REF!</definedName>
    <definedName name="JUALJHTFT" localSheetId="1">#REF!</definedName>
    <definedName name="JUALJHTFT">#REF!</definedName>
    <definedName name="jualkotor" localSheetId="0">#REF!</definedName>
    <definedName name="jualkotor">#REF!</definedName>
    <definedName name="JUALNJHT" localSheetId="0">#REF!</definedName>
    <definedName name="JUALNJHT">#REF!</definedName>
    <definedName name="JUALNJHTFS" localSheetId="0">#REF!</definedName>
    <definedName name="JUALNJHTFS">#REF!</definedName>
    <definedName name="JUALNJHTFT" localSheetId="0">#REF!</definedName>
    <definedName name="JUALNJHTFT">#REF!</definedName>
    <definedName name="JUALNON" localSheetId="0">#REF!</definedName>
    <definedName name="JUALNON" localSheetId="1">#REF!</definedName>
    <definedName name="JUALNON">#REF!</definedName>
    <definedName name="jualsrg" localSheetId="0">#REF!</definedName>
    <definedName name="jualsrg">#REF!</definedName>
    <definedName name="JUALTGR" localSheetId="0">#REF!</definedName>
    <definedName name="JUALTGR">#REF!</definedName>
    <definedName name="judul" localSheetId="0">#REF!</definedName>
    <definedName name="judul" localSheetId="1">#REF!</definedName>
    <definedName name="judul">#REF!</definedName>
    <definedName name="JUHAI" localSheetId="0">#REF!</definedName>
    <definedName name="JUHAI" localSheetId="1">#REF!</definedName>
    <definedName name="JUHAI">#REF!</definedName>
    <definedName name="JUIN" localSheetId="0">#REF!</definedName>
    <definedName name="JUIN" localSheetId="1">#REF!</definedName>
    <definedName name="JUIN">#REF!</definedName>
    <definedName name="jul" localSheetId="0">#REF!</definedName>
    <definedName name="jul">#REF!</definedName>
    <definedName name="JUL_10" localSheetId="0">#REF!</definedName>
    <definedName name="JUL_10" localSheetId="1">#REF!</definedName>
    <definedName name="JUL_10">#REF!</definedName>
    <definedName name="juli" localSheetId="0">#REF!</definedName>
    <definedName name="juli" localSheetId="1">#REF!</definedName>
    <definedName name="juli">#REF!</definedName>
    <definedName name="juli_10" localSheetId="0">#REF!</definedName>
    <definedName name="juli_10" localSheetId="1">#REF!</definedName>
    <definedName name="juli_10">#REF!</definedName>
    <definedName name="julspt" localSheetId="0">#REF!</definedName>
    <definedName name="julspt" localSheetId="1">#REF!</definedName>
    <definedName name="julspt">#REF!</definedName>
    <definedName name="JulSum" localSheetId="0">#REF!</definedName>
    <definedName name="JulSum" localSheetId="1">#REF!</definedName>
    <definedName name="JulSum">#REF!</definedName>
    <definedName name="july" localSheetId="0">#REF!</definedName>
    <definedName name="july" localSheetId="1">#REF!</definedName>
    <definedName name="july">#REF!</definedName>
    <definedName name="july_10" localSheetId="0">#REF!</definedName>
    <definedName name="july_10" localSheetId="1">#REF!</definedName>
    <definedName name="july_10">#REF!</definedName>
    <definedName name="july_6">"$#REF!.$B$66:$N$76"</definedName>
    <definedName name="july_8" localSheetId="0">#REF!</definedName>
    <definedName name="july_8" localSheetId="1">#REF!</definedName>
    <definedName name="july_8">#REF!</definedName>
    <definedName name="Jumlah_Total" localSheetId="0">#REF!</definedName>
    <definedName name="Jumlah_Total">#REF!</definedName>
    <definedName name="Jun" localSheetId="0">#REF!</definedName>
    <definedName name="jun">#REF!</definedName>
    <definedName name="june" localSheetId="0">#REF!</definedName>
    <definedName name="june">#REF!</definedName>
    <definedName name="june_10" localSheetId="0">#REF!</definedName>
    <definedName name="june_10" localSheetId="1">#REF!</definedName>
    <definedName name="june_10">#REF!</definedName>
    <definedName name="june_6">"$#REF!.$B$54:$N$64"</definedName>
    <definedName name="june_8" localSheetId="0">#REF!</definedName>
    <definedName name="june_8" localSheetId="1">#REF!</definedName>
    <definedName name="june_8">#REF!</definedName>
    <definedName name="juni" localSheetId="0">#REF!</definedName>
    <definedName name="juni">#REF!</definedName>
    <definedName name="juni_10" localSheetId="0">#REF!</definedName>
    <definedName name="juni_10" localSheetId="1">#REF!</definedName>
    <definedName name="juni_10">#REF!</definedName>
    <definedName name="JunSum" localSheetId="0">#REF!</definedName>
    <definedName name="JunSum" localSheetId="1">#REF!</definedName>
    <definedName name="JunSum">#REF!</definedName>
    <definedName name="Juta" localSheetId="0">#REF!</definedName>
    <definedName name="Juta" localSheetId="1">#REF!</definedName>
    <definedName name="Juta">#REF!</definedName>
    <definedName name="JUY" localSheetId="0">#REF!</definedName>
    <definedName name="JUY" localSheetId="1">#REF!</definedName>
    <definedName name="JUY">#REF!</definedName>
    <definedName name="JUY_10" localSheetId="0">#REF!</definedName>
    <definedName name="JUY_10" localSheetId="1">#REF!</definedName>
    <definedName name="JUY_10">#REF!</definedName>
    <definedName name="JUY_11" localSheetId="0">#REF!</definedName>
    <definedName name="JUY_11" localSheetId="1">#REF!</definedName>
    <definedName name="JUY_11">#REF!</definedName>
    <definedName name="JUY_12" localSheetId="0">#REF!</definedName>
    <definedName name="JUY_12" localSheetId="1">#REF!</definedName>
    <definedName name="JUY_12">#REF!</definedName>
    <definedName name="JUY_6" localSheetId="0">#REF!</definedName>
    <definedName name="JUY_6">#REF!</definedName>
    <definedName name="JUY_7" localSheetId="0">#REF!</definedName>
    <definedName name="JUY_7">#REF!</definedName>
    <definedName name="JUY_8" localSheetId="0">#REF!</definedName>
    <definedName name="JUY_8">#REF!</definedName>
    <definedName name="JUY_9" localSheetId="0">#REF!</definedName>
    <definedName name="JUY_9">#REF!</definedName>
    <definedName name="juzzj" localSheetId="0">{"qchm_dcf",#N/A,FALSE,"QCHMDCF2";"qchm_terminal",#N/A,FALSE,"QCHMDCF2"}</definedName>
    <definedName name="juzzj" localSheetId="1">{"qchm_dcf",#N/A,FALSE,"QCHMDCF2";"qchm_terminal",#N/A,FALSE,"QCHMDCF2"}</definedName>
    <definedName name="juzzj" localSheetId="7">{"qchm_dcf",#N/A,FALSE,"QCHMDCF2";"qchm_terminal",#N/A,FALSE,"QCHMDCF2"}</definedName>
    <definedName name="juzzj">{"qchm_dcf",#N/A,FALSE,"QCHMDCF2";"qchm_terminal",#N/A,FALSE,"QCHMDCF2"}</definedName>
    <definedName name="jxcnvin" localSheetId="0">{"'Sheet1'!$L$16"}</definedName>
    <definedName name="jxcnvin" localSheetId="1">{"'Sheet1'!$L$16"}</definedName>
    <definedName name="jxcnvin" localSheetId="7">{"'Sheet1'!$L$16"}</definedName>
    <definedName name="jxcnvin">{"'Sheet1'!$L$16"}</definedName>
    <definedName name="jyrerfts" localSheetId="0" hidden="1">{"'Sheet1'!$L$16"}</definedName>
    <definedName name="jyrerfts" localSheetId="1" hidden="1">{"'Sheet1'!$L$16"}</definedName>
    <definedName name="jyrerfts" localSheetId="7" hidden="1">{"'Sheet1'!$L$16"}</definedName>
    <definedName name="jyrerfts" hidden="1">{"'Sheet1'!$L$16"}</definedName>
    <definedName name="jytajbsfb" localSheetId="0">#REF!</definedName>
    <definedName name="jytajbsfb">#REF!</definedName>
    <definedName name="k" localSheetId="0" hidden="1">#REF!</definedName>
    <definedName name="k" hidden="1">#REF!</definedName>
    <definedName name="K_1" localSheetId="0">#REF!</definedName>
    <definedName name="K_1">#REF!</definedName>
    <definedName name="K_2" localSheetId="0">#REF!</definedName>
    <definedName name="K_2">#REF!</definedName>
    <definedName name="k1t5" localSheetId="0">#REF!</definedName>
    <definedName name="k1t5">#REF!</definedName>
    <definedName name="K2a" localSheetId="0">{#N/A,#N/A,FALSE,"Sheet1"}</definedName>
    <definedName name="K2a" localSheetId="1">{#N/A,#N/A,FALSE,"Sheet1"}</definedName>
    <definedName name="K2a" localSheetId="7">{#N/A,#N/A,FALSE,"Sheet1"}</definedName>
    <definedName name="K2a">{#N/A,#N/A,FALSE,"Sheet1"}</definedName>
    <definedName name="k2b" localSheetId="0">#REF!</definedName>
    <definedName name="k2b" localSheetId="1">#REF!</definedName>
    <definedName name="k2b">#REF!</definedName>
    <definedName name="k2t5" localSheetId="0">#REF!</definedName>
    <definedName name="k2t5">#REF!</definedName>
    <definedName name="k2t6" localSheetId="0">#REF!</definedName>
    <definedName name="k2t6">#REF!</definedName>
    <definedName name="k4t5" localSheetId="0">#REF!</definedName>
    <definedName name="k4t5">#REF!</definedName>
    <definedName name="k5t5" localSheetId="0">#REF!</definedName>
    <definedName name="k5t5">#REF!</definedName>
    <definedName name="k8t6" localSheetId="0">#REF!</definedName>
    <definedName name="k8t6">#REF!</definedName>
    <definedName name="k9t5" localSheetId="0">#REF!</definedName>
    <definedName name="k9t5">#REF!</definedName>
    <definedName name="KA" localSheetId="0">#REF!</definedName>
    <definedName name="KA">#REF!</definedName>
    <definedName name="KAA" localSheetId="0">{#N/A,#N/A,FALSE,"Sheet1"}</definedName>
    <definedName name="KAA" localSheetId="1">{#N/A,#N/A,FALSE,"Sheet1"}</definedName>
    <definedName name="KAA" localSheetId="7">{#N/A,#N/A,FALSE,"Sheet1"}</definedName>
    <definedName name="KAA">{#N/A,#N/A,FALSE,"Sheet1"}</definedName>
    <definedName name="Kajang_Prima_Saujana">"#N/A"</definedName>
    <definedName name="KAL" localSheetId="0">#REF!</definedName>
    <definedName name="KAL" localSheetId="1">#REF!</definedName>
    <definedName name="KAL">#REF!</definedName>
    <definedName name="KALI" localSheetId="0">#REF!</definedName>
    <definedName name="KALI">#REF!</definedName>
    <definedName name="kalimantan" localSheetId="0">#REF!</definedName>
    <definedName name="kalimantan">#REF!</definedName>
    <definedName name="KANTOR" localSheetId="0">#REF!</definedName>
    <definedName name="KANTOR">#REF!</definedName>
    <definedName name="KAPAL" localSheetId="0">#REF!</definedName>
    <definedName name="KAPAL">#REF!</definedName>
    <definedName name="KAREB" localSheetId="0">#REF!</definedName>
    <definedName name="KAREB">#REF!</definedName>
    <definedName name="KAREB_PERF" localSheetId="0">#REF!</definedName>
    <definedName name="KAREB_PERF">#REF!</definedName>
    <definedName name="Kas" localSheetId="0">#REF!</definedName>
    <definedName name="Kas">#REF!</definedName>
    <definedName name="KAS_3">"$#REF!.#REF!#REF!"</definedName>
    <definedName name="KASBANK" localSheetId="0">#REF!</definedName>
    <definedName name="KASBANK" localSheetId="1">#REF!</definedName>
    <definedName name="KASBANK">#REF!</definedName>
    <definedName name="KASBANK_5" localSheetId="0">#REF!</definedName>
    <definedName name="KASBANK_5">#REF!</definedName>
    <definedName name="kategoria" localSheetId="0">#REF!</definedName>
    <definedName name="kategoria" localSheetId="1">#REF!</definedName>
    <definedName name="kategoria">#REF!</definedName>
    <definedName name="kategoria_12" localSheetId="0">#REF!</definedName>
    <definedName name="kategoria_12" localSheetId="1">#REF!</definedName>
    <definedName name="kategoria_12">#REF!</definedName>
    <definedName name="kategoria_3" localSheetId="0">#REF!</definedName>
    <definedName name="kategoria_3" localSheetId="1">#REF!</definedName>
    <definedName name="kategoria_3">#REF!</definedName>
    <definedName name="kategoria_4">NA()</definedName>
    <definedName name="kategoria_6">#N/A</definedName>
    <definedName name="kategoria_6_6">NA()</definedName>
    <definedName name="kategoria_7">#N/A</definedName>
    <definedName name="kategoria_7_6">NA()</definedName>
    <definedName name="kategoria_8">NA()</definedName>
    <definedName name="kategoria_8_11">"'file://srisuryanti/atom/susi%20c/susi/2004/12/rkp%20gbb%201204.xls'#$kode.$a$1:$b$394"</definedName>
    <definedName name="kategoria_8_7">"'file://srisuryanti/atom/susi%20c/susi/2004/12/rkp%20gbb%201204.xls'#$kode.$a$1:$b$394"</definedName>
    <definedName name="kategoria_9" localSheetId="0">#REF!</definedName>
    <definedName name="kategoria_9" localSheetId="1">#REF!</definedName>
    <definedName name="kategoria_9">#REF!</definedName>
    <definedName name="kategorib" localSheetId="0">#REF!</definedName>
    <definedName name="kategorib" localSheetId="1">#REF!</definedName>
    <definedName name="kategorib">#REF!</definedName>
    <definedName name="kategorib_12" localSheetId="0">#REF!</definedName>
    <definedName name="kategorib_12" localSheetId="1">#REF!</definedName>
    <definedName name="kategorib_12">#REF!</definedName>
    <definedName name="kategorib_3" localSheetId="0">#REF!</definedName>
    <definedName name="kategorib_3" localSheetId="1">#REF!</definedName>
    <definedName name="kategorib_3">#REF!</definedName>
    <definedName name="kategorib_4">NA()</definedName>
    <definedName name="kategorib_6">#N/A</definedName>
    <definedName name="kategorib_6_6">NA()</definedName>
    <definedName name="kategorib_7">#N/A</definedName>
    <definedName name="kategorib_7_6">NA()</definedName>
    <definedName name="kategorib_8">NA()</definedName>
    <definedName name="kategorib_8_11">"'file://srisuryanti/atom/susi%20c/susi/2004/12/rkp%20gbb%201204.xls'#$kode.$a$397:$b$909"</definedName>
    <definedName name="kategorib_8_7">"'file://srisuryanti/atom/susi%20c/susi/2004/12/rkp%20gbb%201204.xls'#$kode.$a$397:$b$909"</definedName>
    <definedName name="kategorib_9" localSheetId="0">#REF!</definedName>
    <definedName name="kategorib_9" localSheetId="1">#REF!</definedName>
    <definedName name="kategorib_9">#REF!</definedName>
    <definedName name="kathleen" localSheetId="0">{#N/A,#N/A,TRUE,"Data Elements-Staffing";#N/A,#N/A,TRUE,"Data Elements-Exp Driv &amp; Assump";#N/A,#N/A,TRUE,"Staffing Sheet";#N/A,#N/A,TRUE,"Income";#N/A,#N/A,TRUE,"Income Summary";#N/A,#N/A,TRUE,"Staffing Summary"}</definedName>
    <definedName name="kathleen" localSheetId="1">{#N/A,#N/A,TRUE,"Data Elements-Staffing";#N/A,#N/A,TRUE,"Data Elements-Exp Driv &amp; Assump";#N/A,#N/A,TRUE,"Staffing Sheet";#N/A,#N/A,TRUE,"Income";#N/A,#N/A,TRUE,"Income Summary";#N/A,#N/A,TRUE,"Staffing Summary"}</definedName>
    <definedName name="kathleen" localSheetId="7">{#N/A,#N/A,TRUE,"Data Elements-Staffing";#N/A,#N/A,TRUE,"Data Elements-Exp Driv &amp; Assump";#N/A,#N/A,TRUE,"Staffing Sheet";#N/A,#N/A,TRUE,"Income";#N/A,#N/A,TRUE,"Income Summary";#N/A,#N/A,TRUE,"Staffing Summary"}</definedName>
    <definedName name="kathleen">{#N/A,#N/A,TRUE,"Data Elements-Staffing";#N/A,#N/A,TRUE,"Data Elements-Exp Driv &amp; Assump";#N/A,#N/A,TRUE,"Staffing Sheet";#N/A,#N/A,TRUE,"Income";#N/A,#N/A,TRUE,"Income Summary";#N/A,#N/A,TRUE,"Staffing Summary"}</definedName>
    <definedName name="kayu" localSheetId="0">#REF!</definedName>
    <definedName name="kayu" localSheetId="1">#REF!</definedName>
    <definedName name="kayu">#REF!</definedName>
    <definedName name="KB" localSheetId="0">{#N/A,#N/A,FALSE,"Sheet1"}</definedName>
    <definedName name="KB" localSheetId="1">{#N/A,#N/A,FALSE,"Sheet1"}</definedName>
    <definedName name="KB" localSheetId="7">{#N/A,#N/A,FALSE,"Sheet1"}</definedName>
    <definedName name="KB">{#N/A,#N/A,FALSE,"Sheet1"}</definedName>
    <definedName name="KCA">#REF!</definedName>
    <definedName name="KCB" localSheetId="0">#REF!</definedName>
    <definedName name="KCB" localSheetId="1">#REF!</definedName>
    <definedName name="KCB">#REF!</definedName>
    <definedName name="KCHA" localSheetId="0">#REF!</definedName>
    <definedName name="KCHA" localSheetId="1">#REF!</definedName>
    <definedName name="KCHA">#REF!</definedName>
    <definedName name="KCHA1" localSheetId="0">#REF!</definedName>
    <definedName name="KCHA1">#REF!</definedName>
    <definedName name="KCHA2" localSheetId="0">#REF!</definedName>
    <definedName name="KCHA2">#REF!</definedName>
    <definedName name="KCHB" localSheetId="0">#REF!</definedName>
    <definedName name="KCHB">#REF!</definedName>
    <definedName name="KCHB1" localSheetId="0">#REF!</definedName>
    <definedName name="KCHB1">#REF!</definedName>
    <definedName name="KCHC1" localSheetId="0">#REF!</definedName>
    <definedName name="KCHC1">#REF!</definedName>
    <definedName name="kcong" localSheetId="0">#REF!</definedName>
    <definedName name="kcong" localSheetId="1">#REF!</definedName>
    <definedName name="kcong">#REF!</definedName>
    <definedName name="KCSCM" localSheetId="0">#REF!</definedName>
    <definedName name="KCSCM" localSheetId="1">#REF!</definedName>
    <definedName name="KCSCM">#REF!</definedName>
    <definedName name="KD_BRG" localSheetId="0">#REF!</definedName>
    <definedName name="KD_BRG" localSheetId="1">#REF!</definedName>
    <definedName name="KD_BRG">#REF!</definedName>
    <definedName name="Kd_Cust" localSheetId="0">OFFSET(#REF!,0,0,COUNTA(#REF!,0,0)-3,5)</definedName>
    <definedName name="Kd_Cust" localSheetId="1">OFFSET(#REF!,0,0,COUNTA(#REF!,0,0)-3,5)</definedName>
    <definedName name="Kd_Cust">OFFSET(#REF!,0,0,COUNTA(#REF!,0,0)-3,5)</definedName>
    <definedName name="kdHFASHFASJK" localSheetId="0" hidden="1">#REF!</definedName>
    <definedName name="kdHFASHFASJK" localSheetId="1" hidden="1">#REF!</definedName>
    <definedName name="kdHFASHFASJK" hidden="1">#REF!</definedName>
    <definedName name="kdien" localSheetId="0">#REF!</definedName>
    <definedName name="kdien">#REF!</definedName>
    <definedName name="kdoerr" localSheetId="0">#REF!</definedName>
    <definedName name="kdoerr">#REF!</definedName>
    <definedName name="KE" localSheetId="0">#REF!</definedName>
    <definedName name="KE" localSheetId="1">#REF!</definedName>
    <definedName name="KE">#REF!</definedName>
    <definedName name="KE_HOACH_VON_PHU_THU" localSheetId="0">#REF!</definedName>
    <definedName name="KE_HOACH_VON_PHU_THU">#REF!</definedName>
    <definedName name="keb">"$#REF!.#REF!#REF!"</definedName>
    <definedName name="keb_3">"$#REF!.#REF!#REF!"</definedName>
    <definedName name="Kebun" localSheetId="0">#REF!</definedName>
    <definedName name="Kebun" localSheetId="1">#REF!</definedName>
    <definedName name="Kebun">#REF!</definedName>
    <definedName name="Kelana_Jaya">"#N/A"</definedName>
    <definedName name="kelompok" localSheetId="0">#REF!</definedName>
    <definedName name="kelompok" localSheetId="1">#REF!</definedName>
    <definedName name="kelompok">#REF!</definedName>
    <definedName name="KENH" localSheetId="0">#REF!</definedName>
    <definedName name="KENH">#REF!</definedName>
    <definedName name="Kenhthuchien" localSheetId="0">#REF!</definedName>
    <definedName name="Kenhthuchien">#REF!</definedName>
    <definedName name="Ket_Qua_KD" localSheetId="0">#REF!</definedName>
    <definedName name="Ket_Qua_KD">#REF!</definedName>
    <definedName name="KEY" localSheetId="0">OFFSET(#REF!,0,0,#REF!-1,1)</definedName>
    <definedName name="KEY" localSheetId="1">OFFSET(#REF!,0,0,#REF!-1,1)</definedName>
    <definedName name="KEY">OFFSET(#REF!,0,0,#REF!-1,1)</definedName>
    <definedName name="KEY_CONTRIBUTOR" localSheetId="0">#REF!</definedName>
    <definedName name="KEY_CONTRIBUTOR" localSheetId="1">#REF!</definedName>
    <definedName name="KEY_CONTRIBUTOR">#REF!</definedName>
    <definedName name="KeyFigure" localSheetId="0">#REF!</definedName>
    <definedName name="KeyFigure">#REF!</definedName>
    <definedName name="KEYY" localSheetId="0" hidden="1">#REF!</definedName>
    <definedName name="KEYY" localSheetId="1" hidden="1">#REF!</definedName>
    <definedName name="KEYY" hidden="1">#REF!</definedName>
    <definedName name="KgBM" localSheetId="0">#REF!</definedName>
    <definedName name="KgBM">#REF!</definedName>
    <definedName name="Kgcot" localSheetId="0">#REF!</definedName>
    <definedName name="Kgcot">#REF!</definedName>
    <definedName name="KgCTd4" localSheetId="0">#REF!</definedName>
    <definedName name="KgCTd4">#REF!</definedName>
    <definedName name="KgCTt4" localSheetId="0">#REF!</definedName>
    <definedName name="KgCTt4">#REF!</definedName>
    <definedName name="Kgdamd4" localSheetId="0">#REF!</definedName>
    <definedName name="Kgdamd4">#REF!</definedName>
    <definedName name="Kgdamt4" localSheetId="0">#REF!</definedName>
    <definedName name="Kgdamt4">#REF!</definedName>
    <definedName name="Kgmong" localSheetId="0">#REF!</definedName>
    <definedName name="Kgmong">#REF!</definedName>
    <definedName name="KgNXOLdk" localSheetId="0">#REF!</definedName>
    <definedName name="KgNXOLdk">#REF!</definedName>
    <definedName name="kgp">7700</definedName>
    <definedName name="Kgsan" localSheetId="0">#REF!</definedName>
    <definedName name="Kgsan" localSheetId="1">#REF!</definedName>
    <definedName name="Kgsan">#REF!</definedName>
    <definedName name="kh" localSheetId="0">#REF!</definedName>
    <definedName name="kh" localSheetId="1">#REF!</definedName>
    <definedName name="kh">#REF!</definedName>
    <definedName name="khac">2</definedName>
    <definedName name="Khâi" localSheetId="0">#REF!</definedName>
    <definedName name="Khâi" localSheetId="1">#REF!</definedName>
    <definedName name="Khâi">#REF!</definedName>
    <definedName name="KHGDFKHGFJKGF" localSheetId="0">#REF!</definedName>
    <definedName name="KHGDFKHGFJKGF" localSheetId="1">#REF!</definedName>
    <definedName name="KHGDFKHGFJKGF">#REF!</definedName>
    <definedName name="KHO152.2.12" localSheetId="0">{"'Sheet1'!$L$16"}</definedName>
    <definedName name="KHO152.2.12" localSheetId="1">{"'Sheet1'!$L$16"}</definedName>
    <definedName name="KHO152.2.12" localSheetId="7">{"'Sheet1'!$L$16"}</definedName>
    <definedName name="KHO152.2.12">{"'Sheet1'!$L$16"}</definedName>
    <definedName name="kho1531.12" localSheetId="0">{"'Sheet1'!$L$16"}</definedName>
    <definedName name="kho1531.12" localSheetId="1">{"'Sheet1'!$L$16"}</definedName>
    <definedName name="kho1531.12" localSheetId="7">{"'Sheet1'!$L$16"}</definedName>
    <definedName name="kho1531.12">{"'Sheet1'!$L$16"}</definedName>
    <definedName name="khoanloBT">#N/A</definedName>
    <definedName name="Khocau">#N/A</definedName>
    <definedName name="khongtruotgia" localSheetId="0">{"'Sheet1'!$L$16"}</definedName>
    <definedName name="khongtruotgia" localSheetId="1">{"'Sheet1'!$L$16"}</definedName>
    <definedName name="khongtruotgia" localSheetId="7">{"'Sheet1'!$L$16"}</definedName>
    <definedName name="khongtruotgia">{"'Sheet1'!$L$16"}</definedName>
    <definedName name="khoW1">#REF!</definedName>
    <definedName name="KhoW2" localSheetId="0">#REF!</definedName>
    <definedName name="KhoW2">#REF!</definedName>
    <definedName name="KhoW3" localSheetId="0">#REF!</definedName>
    <definedName name="KhoW3">#REF!</definedName>
    <definedName name="KhoW4" localSheetId="0">#REF!</definedName>
    <definedName name="KhoW4">#REF!</definedName>
    <definedName name="KHSX" localSheetId="0" hidden="1">{"'Sheet1'!$L$16"}</definedName>
    <definedName name="KHSX" localSheetId="1" hidden="1">{"'Sheet1'!$L$16"}</definedName>
    <definedName name="KHSX" localSheetId="7" hidden="1">{"'Sheet1'!$L$16"}</definedName>
    <definedName name="KHSX" hidden="1">{"'Sheet1'!$L$16"}</definedName>
    <definedName name="khung" localSheetId="0">{"Tages_D",#N/A,FALSE,"Tagesbericht";"Tages_PL",#N/A,FALSE,"Tagesbericht"}</definedName>
    <definedName name="khung" localSheetId="1">{"Tages_D",#N/A,FALSE,"Tagesbericht";"Tages_PL",#N/A,FALSE,"Tagesbericht"}</definedName>
    <definedName name="khung" localSheetId="7">{"Tages_D",#N/A,FALSE,"Tagesbericht";"Tages_PL",#N/A,FALSE,"Tagesbericht"}</definedName>
    <definedName name="khung">{"Tages_D",#N/A,FALSE,"Tagesbericht";"Tages_PL",#N/A,FALSE,"Tagesbericht"}</definedName>
    <definedName name="Khuvuc">#REF!</definedName>
    <definedName name="KhuyenmaiUPS">"AutoShape 264"</definedName>
    <definedName name="ki" localSheetId="0" hidden="1">{#N/A,#N/A,FALSE,"DATA"}</definedName>
    <definedName name="ki" localSheetId="1" hidden="1">{#N/A,#N/A,FALSE,"DATA"}</definedName>
    <definedName name="ki" localSheetId="7" hidden="1">{#N/A,#N/A,FALSE,"DATA"}</definedName>
    <definedName name="ki" hidden="1">{#N/A,#N/A,FALSE,"DATA"}</definedName>
    <definedName name="kiem">#REF!</definedName>
    <definedName name="Kiem_tra_trung_ten" localSheetId="0">#REF!</definedName>
    <definedName name="Kiem_tra_trung_ten" localSheetId="1">#REF!</definedName>
    <definedName name="Kiem_tra_trung_ten">#REF!</definedName>
    <definedName name="kien" localSheetId="0">{#N/A,#N/A,FALSE,"m66";#N/A,#N/A,FALSE,"m66"}</definedName>
    <definedName name="kien" localSheetId="1">{#N/A,#N/A,FALSE,"m66";#N/A,#N/A,FALSE,"m66"}</definedName>
    <definedName name="kien" localSheetId="7">{#N/A,#N/A,FALSE,"m66";#N/A,#N/A,FALSE,"m66"}</definedName>
    <definedName name="kien">{#N/A,#N/A,FALSE,"m66";#N/A,#N/A,FALSE,"m66"}</definedName>
    <definedName name="kilo">"$#REF!.#REF!#REF!"</definedName>
    <definedName name="kilo_3">"$#REF!.#REF!#REF!"</definedName>
    <definedName name="Kirim" localSheetId="0">#REF!</definedName>
    <definedName name="Kirim" localSheetId="1">#REF!</definedName>
    <definedName name="Kirim">#REF!</definedName>
    <definedName name="Kirim_sd" localSheetId="0">#REF!</definedName>
    <definedName name="Kirim_sd" localSheetId="1">#REF!</definedName>
    <definedName name="Kirim_sd">#REF!</definedName>
    <definedName name="kiuy" localSheetId="0" hidden="1">{#N/A,#N/A,FALSE,"DATA"}</definedName>
    <definedName name="kiuy" localSheetId="1" hidden="1">{#N/A,#N/A,FALSE,"DATA"}</definedName>
    <definedName name="kiuy" localSheetId="7" hidden="1">{#N/A,#N/A,FALSE,"DATA"}</definedName>
    <definedName name="kiuy" hidden="1">{#N/A,#N/A,FALSE,"DATA"}</definedName>
    <definedName name="kj" localSheetId="0">#REF!</definedName>
    <definedName name="kj" localSheetId="1">#REF!</definedName>
    <definedName name="kj">#REF!</definedName>
    <definedName name="KJHG" localSheetId="0">#REF!</definedName>
    <definedName name="KJHG" localSheetId="1">#REF!</definedName>
    <definedName name="KJHG">#REF!</definedName>
    <definedName name="kjjjajfja" localSheetId="0" hidden="1">#REF!</definedName>
    <definedName name="kjjjajfja" hidden="1">#REF!</definedName>
    <definedName name="kjk" localSheetId="0">{"'Sheet1'!$L$16"}</definedName>
    <definedName name="kjk" localSheetId="1">{"'Sheet1'!$L$16"}</definedName>
    <definedName name="kjk" localSheetId="7">{"'Sheet1'!$L$16"}</definedName>
    <definedName name="kjk">{"'Sheet1'!$L$16"}</definedName>
    <definedName name="kk">"'file://JK001333/aws/INDTAX/ABHI0001/ACR%202002/INDTAX/BANK0001/ATR/ACR97/BPEDEC97.XLS'#$'Table Array'.$B$3:$C$29"</definedName>
    <definedName name="KKD">"'file://JK001333/aws/INDTAX/ENERGIZER/ACR%20ENI%2003/ACR%20''03%20Calculation.xls'#$Credit_22.$A$1"</definedName>
    <definedName name="KKE_Sheet10_List">#REF!</definedName>
    <definedName name="kkjkk" localSheetId="0">{#N/A,#N/A,FALSE,"Sheet2"}</definedName>
    <definedName name="kkjkk" localSheetId="1">{#N/A,#N/A,FALSE,"Sheet2"}</definedName>
    <definedName name="kkjkk" localSheetId="7">{#N/A,#N/A,FALSE,"Sheet2"}</definedName>
    <definedName name="kkjkk">{#N/A,#N/A,FALSE,"Sheet2"}</definedName>
    <definedName name="kkk" localSheetId="0">#REF!</definedName>
    <definedName name="kkk" localSheetId="1">#REF!</definedName>
    <definedName name="kkk">#REF!</definedName>
    <definedName name="KKKK" localSheetId="0">#REF!</definedName>
    <definedName name="KKKK">#REF!</definedName>
    <definedName name="kkkkk" localSheetId="0">#REF!</definedName>
    <definedName name="kkkkk">#REF!</definedName>
    <definedName name="kkkkkkkkkk" localSheetId="0">#REF!</definedName>
    <definedName name="kkkkkkkkkk">#REF!</definedName>
    <definedName name="KKKKKKKKKKK" localSheetId="0" hidden="1">#REF!</definedName>
    <definedName name="KKKKKKKKKKK" hidden="1">#REF!</definedName>
    <definedName name="kkkkkkkkkkkkkkk" localSheetId="0">#REF!</definedName>
    <definedName name="kkkkkkkkkkkkkkk">#REF!</definedName>
    <definedName name="kklk" localSheetId="0">{"F3 detail",#N/A,FALSE,"F1";"F3 Presentation",#N/A,FALSE,"F3 "}</definedName>
    <definedName name="kklk" localSheetId="1">{"F3 detail",#N/A,FALSE,"F1";"F3 Presentation",#N/A,FALSE,"F3 "}</definedName>
    <definedName name="kklk" localSheetId="7">{"F3 detail",#N/A,FALSE,"F1";"F3 Presentation",#N/A,FALSE,"F3 "}</definedName>
    <definedName name="kklk">{"F3 detail",#N/A,FALSE,"F1";"F3 Presentation",#N/A,FALSE,"F3 "}</definedName>
    <definedName name="kklleinene" localSheetId="0">{"Tages_D",#N/A,FALSE,"Tagesbericht";"Tages_PL",#N/A,FALSE,"Tagesbericht"}</definedName>
    <definedName name="kklleinene" localSheetId="1">{"Tages_D",#N/A,FALSE,"Tagesbericht";"Tages_PL",#N/A,FALSE,"Tagesbericht"}</definedName>
    <definedName name="kklleinene" localSheetId="7">{"Tages_D",#N/A,FALSE,"Tagesbericht";"Tages_PL",#N/A,FALSE,"Tagesbericht"}</definedName>
    <definedName name="kklleinene">{"Tages_D",#N/A,FALSE,"Tagesbericht";"Tages_PL",#N/A,FALSE,"Tagesbericht"}</definedName>
    <definedName name="kko" localSheetId="0">(#REF!,#REF!,#REF!,#REF!,#REF!,#REF!,#REF!,#REF!,#REF!,#REF!,#REF!,#REF!)</definedName>
    <definedName name="kko" localSheetId="1">(#REF!,#REF!,#REF!,#REF!,#REF!,#REF!,#REF!,#REF!,#REF!,#REF!,#REF!,#REF!)</definedName>
    <definedName name="kko">(#REF!,#REF!,#REF!,#REF!,#REF!,#REF!,#REF!,#REF!,#REF!,#REF!,#REF!,#REF!)</definedName>
    <definedName name="kkp" localSheetId="0" hidden="1">#REF!</definedName>
    <definedName name="kkp" localSheetId="1" hidden="1">#REF!</definedName>
    <definedName name="kkp" hidden="1">#REF!</definedName>
    <definedName name="kkzc" localSheetId="0">{#N/A,#N/A,FALSE,"Sheet1"}</definedName>
    <definedName name="kkzc" localSheetId="1">{#N/A,#N/A,FALSE,"Sheet1"}</definedName>
    <definedName name="kkzc" localSheetId="7">{#N/A,#N/A,FALSE,"Sheet1"}</definedName>
    <definedName name="kkzc">{#N/A,#N/A,FALSE,"Sheet1"}</definedName>
    <definedName name="kl" localSheetId="0">#REF!</definedName>
    <definedName name="kl" localSheetId="1">#REF!</definedName>
    <definedName name="kl">#REF!</definedName>
    <definedName name="kl_ME" localSheetId="0">#REF!</definedName>
    <definedName name="kl_ME">#REF!</definedName>
    <definedName name="kl0" localSheetId="0">#REF!</definedName>
    <definedName name="kl0" localSheetId="1">#REF!</definedName>
    <definedName name="kl0">#REF!</definedName>
    <definedName name="klaim" localSheetId="0">#REF!</definedName>
    <definedName name="klaim">#REF!</definedName>
    <definedName name="KLASIFIKASI1" localSheetId="0">#REF!</definedName>
    <definedName name="KLASIFIKASI1" localSheetId="1">#REF!</definedName>
    <definedName name="KLASIFIKASI1">#REF!</definedName>
    <definedName name="klcmhioesnmh" localSheetId="0">{"'Sheet1'!$L$16"}</definedName>
    <definedName name="klcmhioesnmh" localSheetId="1">{"'Sheet1'!$L$16"}</definedName>
    <definedName name="klcmhioesnmh" localSheetId="7">{"'Sheet1'!$L$16"}</definedName>
    <definedName name="klcmhioesnmh">{"'Sheet1'!$L$16"}</definedName>
    <definedName name="kldd1p" localSheetId="0">#REF!</definedName>
    <definedName name="kldd1p">#REF!</definedName>
    <definedName name="kldd3p" localSheetId="0">#REF!</definedName>
    <definedName name="kldd3p">#REF!</definedName>
    <definedName name="klein1" localSheetId="0">{"weichwaren",#N/A,FALSE,"Liste 1";"hartwaren",#N/A,FALSE,"Liste 1";"food",#N/A,FALSE,"Liste 1";"fleisch",#N/A,FALSE,"Liste 1"}</definedName>
    <definedName name="klein1" localSheetId="1">{"weichwaren",#N/A,FALSE,"Liste 1";"hartwaren",#N/A,FALSE,"Liste 1";"food",#N/A,FALSE,"Liste 1";"fleisch",#N/A,FALSE,"Liste 1"}</definedName>
    <definedName name="klein1" localSheetId="7">{"weichwaren",#N/A,FALSE,"Liste 1";"hartwaren",#N/A,FALSE,"Liste 1";"food",#N/A,FALSE,"Liste 1";"fleisch",#N/A,FALSE,"Liste 1"}</definedName>
    <definedName name="klein1">{"weichwaren",#N/A,FALSE,"Liste 1";"hartwaren",#N/A,FALSE,"Liste 1";"food",#N/A,FALSE,"Liste 1";"fleisch",#N/A,FALSE,"Liste 1"}</definedName>
    <definedName name="kleine" localSheetId="0">{"TAG1AGMS",#N/A,FALSE,"TAG 1A"}</definedName>
    <definedName name="kleine" localSheetId="1">{"TAG1AGMS",#N/A,FALSE,"TAG 1A"}</definedName>
    <definedName name="kleine" localSheetId="7">{"TAG1AGMS",#N/A,FALSE,"TAG 1A"}</definedName>
    <definedName name="kleine">{"TAG1AGMS",#N/A,FALSE,"TAG 1A"}</definedName>
    <definedName name="klien">"$#REF!.#REF!#REF!"</definedName>
    <definedName name="klien_3">"$#REF!.#REF!#REF!"</definedName>
    <definedName name="KLL" localSheetId="0">#REF!</definedName>
    <definedName name="KLL" localSheetId="1">#REF!</definedName>
    <definedName name="KLL">#REF!</definedName>
    <definedName name="KLVL1" localSheetId="0">#REF!</definedName>
    <definedName name="KLVL1">#REF!</definedName>
    <definedName name="KLZ" localSheetId="0">#REF!</definedName>
    <definedName name="KLZ" localSheetId="1">#REF!</definedName>
    <definedName name="KLZ">#REF!</definedName>
    <definedName name="KM" localSheetId="0" hidden="1">#REF!</definedName>
    <definedName name="KM" localSheetId="1" hidden="1">#REF!</definedName>
    <definedName name="KM" hidden="1">#REF!</definedName>
    <definedName name="KMCKX" localSheetId="0">#REF!</definedName>
    <definedName name="KMCKX" localSheetId="1">#REF!</definedName>
    <definedName name="KMCKX">#REF!</definedName>
    <definedName name="KMCKXX" localSheetId="0">#REF!</definedName>
    <definedName name="KMCKXX">#REF!</definedName>
    <definedName name="kmong" localSheetId="0">#REF!</definedName>
    <definedName name="kmong">#REF!</definedName>
    <definedName name="KMT" localSheetId="0">#REF!</definedName>
    <definedName name="KMT">#REF!</definedName>
    <definedName name="KMT_1">NA()</definedName>
    <definedName name="KMT_10">NA()</definedName>
    <definedName name="KMT_11">NA()</definedName>
    <definedName name="KMT_12">NA()</definedName>
    <definedName name="KMT_13">NA()</definedName>
    <definedName name="KMT_14">NA()</definedName>
    <definedName name="KMT_15">NA()</definedName>
    <definedName name="KMT_16">NA()</definedName>
    <definedName name="KMT_17">NA()</definedName>
    <definedName name="KMT_18">NA()</definedName>
    <definedName name="KMT_19">NA()</definedName>
    <definedName name="KMT_2">NA()</definedName>
    <definedName name="KMT_2_1">NA()</definedName>
    <definedName name="KMT_20">NA()</definedName>
    <definedName name="KMT_21">NA()</definedName>
    <definedName name="KMT_22">NA()</definedName>
    <definedName name="KMT_23">NA()</definedName>
    <definedName name="KMT_24">NA()</definedName>
    <definedName name="KMT_25">NA()</definedName>
    <definedName name="KMT_26">NA()</definedName>
    <definedName name="KMT_27">NA()</definedName>
    <definedName name="KMT_28">NA()</definedName>
    <definedName name="KMT_3" localSheetId="0">#REF!</definedName>
    <definedName name="KMT_3" localSheetId="1">#REF!</definedName>
    <definedName name="KMT_3">#REF!</definedName>
    <definedName name="KMT_4" localSheetId="0">#REF!</definedName>
    <definedName name="KMT_4">#REF!</definedName>
    <definedName name="KMT_5" localSheetId="0">#REF!</definedName>
    <definedName name="KMT_5">#REF!</definedName>
    <definedName name="KMT_6" localSheetId="0">#REF!</definedName>
    <definedName name="KMT_6">#REF!</definedName>
    <definedName name="KMT_7">NA()</definedName>
    <definedName name="KMT_8">NA()</definedName>
    <definedName name="KMT_8_6">#N/A</definedName>
    <definedName name="KMT_9">NA()</definedName>
    <definedName name="KMT1_1">NA()</definedName>
    <definedName name="KMT1_10">NA()</definedName>
    <definedName name="KMT1_11">NA()</definedName>
    <definedName name="KMT1_12">NA()</definedName>
    <definedName name="KMT1_13">NA()</definedName>
    <definedName name="KMT1_14">NA()</definedName>
    <definedName name="KMT1_15">NA()</definedName>
    <definedName name="KMT1_16">NA()</definedName>
    <definedName name="KMT1_17">NA()</definedName>
    <definedName name="KMT1_18">NA()</definedName>
    <definedName name="KMT1_19">NA()</definedName>
    <definedName name="KMT1_2">NA()</definedName>
    <definedName name="KMT1_2_1">NA()</definedName>
    <definedName name="KMT1_20">NA()</definedName>
    <definedName name="KMT1_21">NA()</definedName>
    <definedName name="KMT1_22">NA()</definedName>
    <definedName name="KMT1_23">NA()</definedName>
    <definedName name="KMT1_24">NA()</definedName>
    <definedName name="KMT1_25">NA()</definedName>
    <definedName name="KMT1_26">NA()</definedName>
    <definedName name="KMT1_27">NA()</definedName>
    <definedName name="KMT1_28">NA()</definedName>
    <definedName name="KMT1_3" localSheetId="0">#REF!</definedName>
    <definedName name="KMT1_3" localSheetId="1">#REF!</definedName>
    <definedName name="KMT1_3">#REF!</definedName>
    <definedName name="KMT1_4" localSheetId="0">#REF!</definedName>
    <definedName name="KMT1_4">#REF!</definedName>
    <definedName name="KMT1_5" localSheetId="0">#REF!</definedName>
    <definedName name="KMT1_5">#REF!</definedName>
    <definedName name="KMT1_6" localSheetId="0">#REF!</definedName>
    <definedName name="KMT1_6">#REF!</definedName>
    <definedName name="KMT1_7">NA()</definedName>
    <definedName name="KMT1_8">NA()</definedName>
    <definedName name="KMT1_8_6">#N/A</definedName>
    <definedName name="KMT1_9">NA()</definedName>
    <definedName name="KMT11_12" localSheetId="0">#REF!</definedName>
    <definedName name="KMT11_12" localSheetId="1">#REF!</definedName>
    <definedName name="KMT11_12">#REF!</definedName>
    <definedName name="KMT11_12_5" localSheetId="0">#REF!</definedName>
    <definedName name="KMT11_12_5" localSheetId="1">#REF!</definedName>
    <definedName name="KMT11_12_5">#REF!</definedName>
    <definedName name="KMT11_2" localSheetId="0">#REF!</definedName>
    <definedName name="KMT11_2" localSheetId="1">#REF!</definedName>
    <definedName name="KMT11_2">#REF!</definedName>
    <definedName name="KMT11_3" localSheetId="0">#REF!</definedName>
    <definedName name="KMT11_3" localSheetId="1">#REF!</definedName>
    <definedName name="KMT11_3">#REF!</definedName>
    <definedName name="KMT11_4" localSheetId="0">#REF!</definedName>
    <definedName name="KMT11_4" localSheetId="1">#REF!</definedName>
    <definedName name="KMT11_4">#REF!</definedName>
    <definedName name="KMT11_5" localSheetId="0">#REF!</definedName>
    <definedName name="KMT11_5" localSheetId="1">#REF!</definedName>
    <definedName name="KMT11_5">#REF!</definedName>
    <definedName name="KMT11_6">#N/A</definedName>
    <definedName name="KMT12_12" localSheetId="0">#REF!</definedName>
    <definedName name="KMT12_12" localSheetId="1">#REF!</definedName>
    <definedName name="KMT12_12">#REF!</definedName>
    <definedName name="KMT12_12_5" localSheetId="0">#REF!</definedName>
    <definedName name="KMT12_12_5" localSheetId="1">#REF!</definedName>
    <definedName name="KMT12_12_5">#REF!</definedName>
    <definedName name="KMT12_2" localSheetId="0">#REF!</definedName>
    <definedName name="KMT12_2" localSheetId="1">#REF!</definedName>
    <definedName name="KMT12_2">#REF!</definedName>
    <definedName name="KMT12_3" localSheetId="0">#REF!</definedName>
    <definedName name="KMT12_3" localSheetId="1">#REF!</definedName>
    <definedName name="KMT12_3">#REF!</definedName>
    <definedName name="KMT12_4" localSheetId="0">#REF!</definedName>
    <definedName name="KMT12_4" localSheetId="1">#REF!</definedName>
    <definedName name="KMT12_4">#REF!</definedName>
    <definedName name="KMT12_5" localSheetId="0">#REF!</definedName>
    <definedName name="KMT12_5" localSheetId="1">#REF!</definedName>
    <definedName name="KMT12_5">#REF!</definedName>
    <definedName name="KMT12_6">#N/A</definedName>
    <definedName name="KMT13_12" localSheetId="0">#REF!</definedName>
    <definedName name="KMT13_12" localSheetId="1">#REF!</definedName>
    <definedName name="KMT13_12">#REF!</definedName>
    <definedName name="KMT13_12_5" localSheetId="0">#REF!</definedName>
    <definedName name="KMT13_12_5" localSheetId="1">#REF!</definedName>
    <definedName name="KMT13_12_5">#REF!</definedName>
    <definedName name="KMT13_2" localSheetId="0">#REF!</definedName>
    <definedName name="KMT13_2" localSheetId="1">#REF!</definedName>
    <definedName name="KMT13_2">#REF!</definedName>
    <definedName name="KMT13_3" localSheetId="0">#REF!</definedName>
    <definedName name="KMT13_3" localSheetId="1">#REF!</definedName>
    <definedName name="KMT13_3">#REF!</definedName>
    <definedName name="KMT13_4" localSheetId="0">#REF!</definedName>
    <definedName name="KMT13_4" localSheetId="1">#REF!</definedName>
    <definedName name="KMT13_4">#REF!</definedName>
    <definedName name="KMT13_5" localSheetId="0">#REF!</definedName>
    <definedName name="KMT13_5" localSheetId="1">#REF!</definedName>
    <definedName name="KMT13_5">#REF!</definedName>
    <definedName name="KMT13_6">#N/A</definedName>
    <definedName name="KMT14_2">NA()</definedName>
    <definedName name="KMT14_6">#N/A</definedName>
    <definedName name="KMT15_1">NA()</definedName>
    <definedName name="KMT15_10">NA()</definedName>
    <definedName name="KMT15_11">NA()</definedName>
    <definedName name="KMT15_12">NA()</definedName>
    <definedName name="KMT15_13">NA()</definedName>
    <definedName name="KMT15_14">NA()</definedName>
    <definedName name="KMT15_15">NA()</definedName>
    <definedName name="KMT15_16">NA()</definedName>
    <definedName name="KMT15_17">NA()</definedName>
    <definedName name="KMT15_18">NA()</definedName>
    <definedName name="KMT15_19">NA()</definedName>
    <definedName name="KMT15_2">NA()</definedName>
    <definedName name="KMT15_2_1">NA()</definedName>
    <definedName name="KMT15_20">NA()</definedName>
    <definedName name="KMT15_21">NA()</definedName>
    <definedName name="KMT15_22">NA()</definedName>
    <definedName name="KMT15_23">NA()</definedName>
    <definedName name="KMT15_24">NA()</definedName>
    <definedName name="KMT15_25">NA()</definedName>
    <definedName name="KMT15_26">NA()</definedName>
    <definedName name="KMT15_27">NA()</definedName>
    <definedName name="KMT15_28">NA()</definedName>
    <definedName name="KMT15_3" localSheetId="0">#REF!</definedName>
    <definedName name="KMT15_3" localSheetId="1">#REF!</definedName>
    <definedName name="KMT15_3">#REF!</definedName>
    <definedName name="KMT15_4" localSheetId="0">#REF!</definedName>
    <definedName name="KMT15_4" localSheetId="1">#REF!</definedName>
    <definedName name="KMT15_4">#REF!</definedName>
    <definedName name="KMT15_5" localSheetId="0">#REF!</definedName>
    <definedName name="KMT15_5" localSheetId="1">#REF!</definedName>
    <definedName name="KMT15_5">#REF!</definedName>
    <definedName name="KMT15_6" localSheetId="0">#REF!</definedName>
    <definedName name="KMT15_6">#REF!</definedName>
    <definedName name="KMT15_7">NA()</definedName>
    <definedName name="KMT15_8">NA()</definedName>
    <definedName name="KMT15_8_6">#N/A</definedName>
    <definedName name="KMT15_9">NA()</definedName>
    <definedName name="KMT16_1">NA()</definedName>
    <definedName name="KMT16_10">NA()</definedName>
    <definedName name="KMT16_11">NA()</definedName>
    <definedName name="KMT16_12">NA()</definedName>
    <definedName name="KMT16_13">NA()</definedName>
    <definedName name="KMT16_14">NA()</definedName>
    <definedName name="KMT16_15">NA()</definedName>
    <definedName name="KMT16_16">NA()</definedName>
    <definedName name="KMT16_17">NA()</definedName>
    <definedName name="KMT16_18">NA()</definedName>
    <definedName name="KMT16_19">NA()</definedName>
    <definedName name="KMT16_2">NA()</definedName>
    <definedName name="KMT16_2_1">NA()</definedName>
    <definedName name="KMT16_20">NA()</definedName>
    <definedName name="KMT16_21">NA()</definedName>
    <definedName name="KMT16_22">NA()</definedName>
    <definedName name="KMT16_23">NA()</definedName>
    <definedName name="KMT16_24">NA()</definedName>
    <definedName name="KMT16_25">NA()</definedName>
    <definedName name="KMT16_26">NA()</definedName>
    <definedName name="KMT16_27">NA()</definedName>
    <definedName name="KMT16_28">NA()</definedName>
    <definedName name="KMT16_3" localSheetId="0">#REF!</definedName>
    <definedName name="KMT16_3" localSheetId="1">#REF!</definedName>
    <definedName name="KMT16_3">#REF!</definedName>
    <definedName name="KMT16_4" localSheetId="0">#REF!</definedName>
    <definedName name="KMT16_4">#REF!</definedName>
    <definedName name="KMT16_5" localSheetId="0">#REF!</definedName>
    <definedName name="KMT16_5">#REF!</definedName>
    <definedName name="KMT16_6" localSheetId="0">#REF!</definedName>
    <definedName name="KMT16_6">#REF!</definedName>
    <definedName name="KMT16_7">NA()</definedName>
    <definedName name="KMT16_8">NA()</definedName>
    <definedName name="KMT16_8_6">#N/A</definedName>
    <definedName name="KMT16_9">NA()</definedName>
    <definedName name="KMT17_2">NA()</definedName>
    <definedName name="KMT17_6">#N/A</definedName>
    <definedName name="KMT18_1">NA()</definedName>
    <definedName name="KMT18_10">NA()</definedName>
    <definedName name="KMT18_11">NA()</definedName>
    <definedName name="KMT18_12">NA()</definedName>
    <definedName name="KMT18_13">NA()</definedName>
    <definedName name="KMT18_14">NA()</definedName>
    <definedName name="KMT18_15">NA()</definedName>
    <definedName name="KMT18_16">NA()</definedName>
    <definedName name="KMT18_17">NA()</definedName>
    <definedName name="KMT18_18">NA()</definedName>
    <definedName name="KMT18_19">NA()</definedName>
    <definedName name="KMT18_2">NA()</definedName>
    <definedName name="KMT18_2_1">NA()</definedName>
    <definedName name="KMT18_20">NA()</definedName>
    <definedName name="KMT18_21">NA()</definedName>
    <definedName name="KMT18_22">NA()</definedName>
    <definedName name="KMT18_23">NA()</definedName>
    <definedName name="KMT18_24">NA()</definedName>
    <definedName name="KMT18_25">NA()</definedName>
    <definedName name="KMT18_26">NA()</definedName>
    <definedName name="KMT18_27">NA()</definedName>
    <definedName name="KMT18_28">NA()</definedName>
    <definedName name="KMT18_3" localSheetId="0">#REF!</definedName>
    <definedName name="KMT18_3" localSheetId="1">#REF!</definedName>
    <definedName name="KMT18_3">#REF!</definedName>
    <definedName name="KMT18_4" localSheetId="0">#REF!</definedName>
    <definedName name="KMT18_4">#REF!</definedName>
    <definedName name="KMT18_5" localSheetId="0">#REF!</definedName>
    <definedName name="KMT18_5">#REF!</definedName>
    <definedName name="KMT18_6" localSheetId="0">#REF!</definedName>
    <definedName name="KMT18_6">#REF!</definedName>
    <definedName name="KMT18_7">NA()</definedName>
    <definedName name="KMT18_8">NA()</definedName>
    <definedName name="KMT18_8_6">#N/A</definedName>
    <definedName name="KMT18_9">NA()</definedName>
    <definedName name="KMT19_12" localSheetId="0">#REF!</definedName>
    <definedName name="KMT19_12" localSheetId="1">#REF!</definedName>
    <definedName name="KMT19_12">#REF!</definedName>
    <definedName name="KMT19_12_5" localSheetId="0">#REF!</definedName>
    <definedName name="KMT19_12_5" localSheetId="1">#REF!</definedName>
    <definedName name="KMT19_12_5">#REF!</definedName>
    <definedName name="KMT19_2" localSheetId="0">#REF!</definedName>
    <definedName name="KMT19_2" localSheetId="1">#REF!</definedName>
    <definedName name="KMT19_2">#REF!</definedName>
    <definedName name="KMT19_3" localSheetId="0">#REF!</definedName>
    <definedName name="KMT19_3" localSheetId="1">#REF!</definedName>
    <definedName name="KMT19_3">#REF!</definedName>
    <definedName name="KMT19_4" localSheetId="0">#REF!</definedName>
    <definedName name="KMT19_4" localSheetId="1">#REF!</definedName>
    <definedName name="KMT19_4">#REF!</definedName>
    <definedName name="KMT19_5" localSheetId="0">#REF!</definedName>
    <definedName name="KMT19_5" localSheetId="1">#REF!</definedName>
    <definedName name="KMT19_5">#REF!</definedName>
    <definedName name="KMT19_6">#N/A</definedName>
    <definedName name="KMT2_1">NA()</definedName>
    <definedName name="KMT2_10">NA()</definedName>
    <definedName name="KMT2_11">NA()</definedName>
    <definedName name="KMT2_12">NA()</definedName>
    <definedName name="KMT2_13">NA()</definedName>
    <definedName name="KMT2_14">NA()</definedName>
    <definedName name="KMT2_15">NA()</definedName>
    <definedName name="KMT2_16">NA()</definedName>
    <definedName name="KMT2_17">NA()</definedName>
    <definedName name="KMT2_18">NA()</definedName>
    <definedName name="KMT2_19">NA()</definedName>
    <definedName name="KMT2_2">NA()</definedName>
    <definedName name="KMT2_2_1">NA()</definedName>
    <definedName name="KMT2_20">NA()</definedName>
    <definedName name="KMT2_21">NA()</definedName>
    <definedName name="KMT2_22">NA()</definedName>
    <definedName name="KMT2_23">NA()</definedName>
    <definedName name="KMT2_24">NA()</definedName>
    <definedName name="KMT2_25">NA()</definedName>
    <definedName name="KMT2_26">NA()</definedName>
    <definedName name="KMT2_27">NA()</definedName>
    <definedName name="KMT2_28">NA()</definedName>
    <definedName name="KMT2_3" localSheetId="0">#REF!</definedName>
    <definedName name="KMT2_3" localSheetId="1">#REF!</definedName>
    <definedName name="KMT2_3">#REF!</definedName>
    <definedName name="KMT2_4" localSheetId="0">#REF!</definedName>
    <definedName name="KMT2_4" localSheetId="1">#REF!</definedName>
    <definedName name="KMT2_4">#REF!</definedName>
    <definedName name="KMT2_5" localSheetId="0">#REF!</definedName>
    <definedName name="KMT2_5" localSheetId="1">#REF!</definedName>
    <definedName name="KMT2_5">#REF!</definedName>
    <definedName name="KMT2_6" localSheetId="0">#REF!</definedName>
    <definedName name="KMT2_6">#REF!</definedName>
    <definedName name="KMT2_7">NA()</definedName>
    <definedName name="KMT2_8">NA()</definedName>
    <definedName name="KMT2_8_6">#N/A</definedName>
    <definedName name="KMT2_9">NA()</definedName>
    <definedName name="KMT3_1">NA()</definedName>
    <definedName name="KMT3_10">NA()</definedName>
    <definedName name="KMT3_11">NA()</definedName>
    <definedName name="KMT3_12">NA()</definedName>
    <definedName name="KMT3_13">NA()</definedName>
    <definedName name="KMT3_14">NA()</definedName>
    <definedName name="KMT3_15">NA()</definedName>
    <definedName name="KMT3_16">NA()</definedName>
    <definedName name="KMT3_17">NA()</definedName>
    <definedName name="KMT3_18">NA()</definedName>
    <definedName name="KMT3_19">NA()</definedName>
    <definedName name="KMT3_2">NA()</definedName>
    <definedName name="KMT3_2_1">NA()</definedName>
    <definedName name="KMT3_20">NA()</definedName>
    <definedName name="KMT3_21">NA()</definedName>
    <definedName name="KMT3_22">NA()</definedName>
    <definedName name="KMT3_23">NA()</definedName>
    <definedName name="KMT3_24">NA()</definedName>
    <definedName name="KMT3_25">NA()</definedName>
    <definedName name="KMT3_26">NA()</definedName>
    <definedName name="KMT3_27">NA()</definedName>
    <definedName name="KMT3_28">NA()</definedName>
    <definedName name="KMT3_3" localSheetId="0">#REF!</definedName>
    <definedName name="KMT3_3" localSheetId="1">#REF!</definedName>
    <definedName name="KMT3_3">#REF!</definedName>
    <definedName name="KMT3_4" localSheetId="0">#REF!</definedName>
    <definedName name="KMT3_4">#REF!</definedName>
    <definedName name="KMT3_5" localSheetId="0">#REF!</definedName>
    <definedName name="KMT3_5">#REF!</definedName>
    <definedName name="KMT3_6" localSheetId="0">#REF!</definedName>
    <definedName name="KMT3_6">#REF!</definedName>
    <definedName name="KMT3_7">NA()</definedName>
    <definedName name="KMT3_8">NA()</definedName>
    <definedName name="KMT3_8_6">#N/A</definedName>
    <definedName name="KMT3_9">NA()</definedName>
    <definedName name="KMT4_1">NA()</definedName>
    <definedName name="KMT4_10">NA()</definedName>
    <definedName name="KMT4_11">NA()</definedName>
    <definedName name="KMT4_12">NA()</definedName>
    <definedName name="KMT4_13">NA()</definedName>
    <definedName name="KMT4_14">NA()</definedName>
    <definedName name="KMT4_15">NA()</definedName>
    <definedName name="KMT4_16">NA()</definedName>
    <definedName name="KMT4_17">NA()</definedName>
    <definedName name="KMT4_18">NA()</definedName>
    <definedName name="KMT4_19">NA()</definedName>
    <definedName name="KMT4_2">NA()</definedName>
    <definedName name="KMT4_2_1">NA()</definedName>
    <definedName name="KMT4_20">NA()</definedName>
    <definedName name="KMT4_21">NA()</definedName>
    <definedName name="KMT4_22">NA()</definedName>
    <definedName name="KMT4_23">NA()</definedName>
    <definedName name="KMT4_24">NA()</definedName>
    <definedName name="KMT4_25">NA()</definedName>
    <definedName name="KMT4_26">NA()</definedName>
    <definedName name="KMT4_27">NA()</definedName>
    <definedName name="KMT4_28">NA()</definedName>
    <definedName name="KMT4_3" localSheetId="0">#REF!</definedName>
    <definedName name="KMT4_3" localSheetId="1">#REF!</definedName>
    <definedName name="KMT4_3">#REF!</definedName>
    <definedName name="KMT4_4" localSheetId="0">#REF!</definedName>
    <definedName name="KMT4_4">#REF!</definedName>
    <definedName name="KMT4_5" localSheetId="0">#REF!</definedName>
    <definedName name="KMT4_5">#REF!</definedName>
    <definedName name="KMT4_6" localSheetId="0">#REF!</definedName>
    <definedName name="KMT4_6">#REF!</definedName>
    <definedName name="KMT4_7">NA()</definedName>
    <definedName name="KMT4_8">NA()</definedName>
    <definedName name="KMT4_8_6">#N/A</definedName>
    <definedName name="KMT4_9">NA()</definedName>
    <definedName name="KMT5_1">NA()</definedName>
    <definedName name="KMT5_10">NA()</definedName>
    <definedName name="KMT5_11">NA()</definedName>
    <definedName name="KMT5_12">NA()</definedName>
    <definedName name="KMT5_13">NA()</definedName>
    <definedName name="KMT5_14">NA()</definedName>
    <definedName name="KMT5_15">NA()</definedName>
    <definedName name="KMT5_16">NA()</definedName>
    <definedName name="KMT5_17">NA()</definedName>
    <definedName name="KMT5_18">NA()</definedName>
    <definedName name="KMT5_19">NA()</definedName>
    <definedName name="KMT5_2">NA()</definedName>
    <definedName name="KMT5_2_1">NA()</definedName>
    <definedName name="KMT5_20">NA()</definedName>
    <definedName name="KMT5_21">NA()</definedName>
    <definedName name="KMT5_22">NA()</definedName>
    <definedName name="KMT5_23">NA()</definedName>
    <definedName name="KMT5_24">NA()</definedName>
    <definedName name="KMT5_25">NA()</definedName>
    <definedName name="KMT5_26">NA()</definedName>
    <definedName name="KMT5_27">NA()</definedName>
    <definedName name="KMT5_28">NA()</definedName>
    <definedName name="KMT5_3" localSheetId="0">#REF!</definedName>
    <definedName name="KMT5_3" localSheetId="1">#REF!</definedName>
    <definedName name="KMT5_3">#REF!</definedName>
    <definedName name="KMT5_4" localSheetId="0">#REF!</definedName>
    <definedName name="KMT5_4">#REF!</definedName>
    <definedName name="KMT5_5" localSheetId="0">#REF!</definedName>
    <definedName name="KMT5_5">#REF!</definedName>
    <definedName name="KMT5_6" localSheetId="0">#REF!</definedName>
    <definedName name="KMT5_6">#REF!</definedName>
    <definedName name="KMT5_7">NA()</definedName>
    <definedName name="KMT5_8">NA()</definedName>
    <definedName name="KMT5_8_6">#N/A</definedName>
    <definedName name="KMT5_9">NA()</definedName>
    <definedName name="KMT6_2">NA()</definedName>
    <definedName name="KMT6_6">#N/A</definedName>
    <definedName name="KMT7_1">NA()</definedName>
    <definedName name="KMT7_10">NA()</definedName>
    <definedName name="KMT7_11">NA()</definedName>
    <definedName name="KMT7_12">NA()</definedName>
    <definedName name="KMT7_13">NA()</definedName>
    <definedName name="KMT7_14">NA()</definedName>
    <definedName name="KMT7_15">NA()</definedName>
    <definedName name="KMT7_16">NA()</definedName>
    <definedName name="KMT7_17">NA()</definedName>
    <definedName name="KMT7_18">NA()</definedName>
    <definedName name="KMT7_19">NA()</definedName>
    <definedName name="KMT7_2">NA()</definedName>
    <definedName name="KMT7_2_1">NA()</definedName>
    <definedName name="KMT7_20">NA()</definedName>
    <definedName name="KMT7_21">NA()</definedName>
    <definedName name="KMT7_22">NA()</definedName>
    <definedName name="KMT7_23">NA()</definedName>
    <definedName name="KMT7_24">NA()</definedName>
    <definedName name="KMT7_25">NA()</definedName>
    <definedName name="KMT7_26">NA()</definedName>
    <definedName name="KMT7_27">NA()</definedName>
    <definedName name="KMT7_28">NA()</definedName>
    <definedName name="KMT7_3" localSheetId="0">#REF!</definedName>
    <definedName name="KMT7_3" localSheetId="1">#REF!</definedName>
    <definedName name="KMT7_3">#REF!</definedName>
    <definedName name="KMT7_4" localSheetId="0">#REF!</definedName>
    <definedName name="KMT7_4">#REF!</definedName>
    <definedName name="KMT7_5" localSheetId="0">#REF!</definedName>
    <definedName name="KMT7_5">#REF!</definedName>
    <definedName name="KMT7_6" localSheetId="0">#REF!</definedName>
    <definedName name="KMT7_6">#REF!</definedName>
    <definedName name="KMT7_7">NA()</definedName>
    <definedName name="KMT7_8">NA()</definedName>
    <definedName name="KMT7_8_6">#N/A</definedName>
    <definedName name="KMT7_9">NA()</definedName>
    <definedName name="KMT8_12" localSheetId="0">#REF!</definedName>
    <definedName name="KMT8_12" localSheetId="1">#REF!</definedName>
    <definedName name="KMT8_12">#REF!</definedName>
    <definedName name="KMT8_12_5" localSheetId="0">#REF!</definedName>
    <definedName name="KMT8_12_5" localSheetId="1">#REF!</definedName>
    <definedName name="KMT8_12_5">#REF!</definedName>
    <definedName name="KMT8_2" localSheetId="0">#REF!</definedName>
    <definedName name="KMT8_2" localSheetId="1">#REF!</definedName>
    <definedName name="KMT8_2">#REF!</definedName>
    <definedName name="KMT8_3" localSheetId="0">#REF!</definedName>
    <definedName name="KMT8_3" localSheetId="1">#REF!</definedName>
    <definedName name="KMT8_3">#REF!</definedName>
    <definedName name="KMT8_4" localSheetId="0">#REF!</definedName>
    <definedName name="KMT8_4" localSheetId="1">#REF!</definedName>
    <definedName name="KMT8_4">#REF!</definedName>
    <definedName name="KMT8_5" localSheetId="0">#REF!</definedName>
    <definedName name="KMT8_5" localSheetId="1">#REF!</definedName>
    <definedName name="KMT8_5">#REF!</definedName>
    <definedName name="KMT8_6">#N/A</definedName>
    <definedName name="KMT9_2">NA()</definedName>
    <definedName name="KMT9_6">#N/A</definedName>
    <definedName name="KODE" localSheetId="0">#REF!</definedName>
    <definedName name="KODE" localSheetId="1">#REF!</definedName>
    <definedName name="KODE">#REF!</definedName>
    <definedName name="KODE_10" localSheetId="0">#REF!</definedName>
    <definedName name="KODE_10" localSheetId="1">#REF!</definedName>
    <definedName name="KODE_10">#REF!</definedName>
    <definedName name="KODE_CUS_SUP" localSheetId="0">#REF!</definedName>
    <definedName name="KODE_CUS_SUP" localSheetId="1">#REF!</definedName>
    <definedName name="KODE_CUS_SUP">#REF!</definedName>
    <definedName name="KODE_KARTU" localSheetId="0">#REF!</definedName>
    <definedName name="KODE_KARTU" localSheetId="1">#REF!</definedName>
    <definedName name="KODE_KARTU">#REF!</definedName>
    <definedName name="Kode_Sektor" localSheetId="0">#REF!</definedName>
    <definedName name="Kode_Sektor">#REF!</definedName>
    <definedName name="Kode_Subsektor" localSheetId="0">#REF!</definedName>
    <definedName name="Kode_Subsektor">#REF!</definedName>
    <definedName name="KODE_TGR" localSheetId="0">#REF!</definedName>
    <definedName name="KODE_TGR" localSheetId="1">#REF!</definedName>
    <definedName name="KODE_TGR">#REF!</definedName>
    <definedName name="KODEE" localSheetId="0">#REF!</definedName>
    <definedName name="KODEE" localSheetId="1">#REF!</definedName>
    <definedName name="KODEE">#REF!</definedName>
    <definedName name="KOI" localSheetId="0">#REF!</definedName>
    <definedName name="KOI" localSheetId="1">#REF!</definedName>
    <definedName name="KOI">#REF!</definedName>
    <definedName name="kok">"#N/A"</definedName>
    <definedName name="Kondisi" localSheetId="0">#REF!</definedName>
    <definedName name="Kondisi" localSheetId="1">#REF!</definedName>
    <definedName name="Kondisi">#REF!</definedName>
    <definedName name="Kondisi_fisik" localSheetId="0">#REF!</definedName>
    <definedName name="Kondisi_fisik">#REF!</definedName>
    <definedName name="konstruksi" localSheetId="0">#REF!</definedName>
    <definedName name="konstruksi" localSheetId="1">#REF!</definedName>
    <definedName name="konstruksi">#REF!</definedName>
    <definedName name="KONVERSI" localSheetId="0">#REF!</definedName>
    <definedName name="KONVERSI" localSheetId="1">#REF!</definedName>
    <definedName name="KONVERSI">#REF!</definedName>
    <definedName name="KOPI" localSheetId="0">#REF!</definedName>
    <definedName name="KOPI" localSheetId="1">#REF!</definedName>
    <definedName name="KOPI">#REF!</definedName>
    <definedName name="Kota" localSheetId="0">#REF!</definedName>
    <definedName name="Kota" localSheetId="1">#REF!</definedName>
    <definedName name="Kota">#REF!</definedName>
    <definedName name="KOTAK1" localSheetId="0">#REF!</definedName>
    <definedName name="KOTAK1" localSheetId="1">#REF!</definedName>
    <definedName name="KOTAK1">#REF!</definedName>
    <definedName name="KOTAK2" localSheetId="0">#REF!</definedName>
    <definedName name="KOTAK2" localSheetId="1">#REF!</definedName>
    <definedName name="KOTAK2">#REF!</definedName>
    <definedName name="KOTAK3" localSheetId="0">#REF!</definedName>
    <definedName name="KOTAK3" localSheetId="1">#REF!</definedName>
    <definedName name="KOTAK3">#REF!</definedName>
    <definedName name="KOTAK4" localSheetId="0">#REF!</definedName>
    <definedName name="KOTAK4" localSheetId="1">#REF!</definedName>
    <definedName name="KOTAK4">#REF!</definedName>
    <definedName name="KOTAK6" localSheetId="0">#REF!</definedName>
    <definedName name="KOTAK6" localSheetId="1">#REF!</definedName>
    <definedName name="KOTAK6">#REF!</definedName>
    <definedName name="Kowie" localSheetId="0">#REF!</definedName>
    <definedName name="Kowie" localSheetId="1">#REF!</definedName>
    <definedName name="Kowie">#REF!</definedName>
    <definedName name="kp1ph" localSheetId="0">#REF!</definedName>
    <definedName name="kp1ph">#REF!</definedName>
    <definedName name="kpi" localSheetId="0">#REF!</definedName>
    <definedName name="kpi" localSheetId="1">#REF!</definedName>
    <definedName name="kpi">#REF!</definedName>
    <definedName name="kq" localSheetId="0">#REF!</definedName>
    <definedName name="kq">#REF!</definedName>
    <definedName name="KQHDKD" localSheetId="0">#REF!</definedName>
    <definedName name="KQHDKD">#REF!</definedName>
    <definedName name="KQngay" localSheetId="0">'LE_KAM_Aug''24'!_LV1+_LV2/2+'LE_KAM_Aug''24'!Phep+'LE_KAM_Aug''24'!Nghibu+Phepnuangay+Omnuangay/2</definedName>
    <definedName name="KQngay" localSheetId="1">MT_Total!_LV1+MT_Total!_LV2/2+MT_Total!Phep+MT_Total!Nghibu+MT_Total!Phepnuangay+MT_Total!Omnuangay/2</definedName>
    <definedName name="KQngay" localSheetId="7">_LV1+_LV2/2+Phep+Nghibu+Phepnuangay+Omnuangay/2</definedName>
    <definedName name="KQngay">_LV1+_LV2/2+Phep+Nghibu+Phepnuangay+Omnuangay/2</definedName>
    <definedName name="KQsun" localSheetId="0">'LE_KAM_Aug''24'!_SUN1+_SUN2/2</definedName>
    <definedName name="KQsun" localSheetId="1">MT_Total!_SUN1+MT_Total!_SUN2/2</definedName>
    <definedName name="KQsun" localSheetId="7">_SUN1+_SUN2/2</definedName>
    <definedName name="KQsun">_SUN1+_SUN2/2</definedName>
    <definedName name="KREDIT" localSheetId="0">#REF!</definedName>
    <definedName name="KREDIT" localSheetId="1">#REF!</definedName>
    <definedName name="KREDIT" localSheetId="7">#REF!</definedName>
    <definedName name="KREDIT">#REF!</definedName>
    <definedName name="KS" localSheetId="0">#REF!</definedName>
    <definedName name="KS">#REF!</definedName>
    <definedName name="KS_1" localSheetId="0">#REF!</definedName>
    <definedName name="KS_1">#REF!</definedName>
    <definedName name="KS_2" localSheetId="0">#REF!</definedName>
    <definedName name="KS_2">#REF!</definedName>
    <definedName name="ksbn" localSheetId="0">{"'Sheet1'!$L$16"}</definedName>
    <definedName name="ksbn" localSheetId="1">{"'Sheet1'!$L$16"}</definedName>
    <definedName name="ksbn" localSheetId="7">{"'Sheet1'!$L$16"}</definedName>
    <definedName name="ksbn">{"'Sheet1'!$L$16"}</definedName>
    <definedName name="kshn" localSheetId="0">{"'Sheet1'!$L$16"}</definedName>
    <definedName name="kshn" localSheetId="1">{"'Sheet1'!$L$16"}</definedName>
    <definedName name="kshn" localSheetId="7">{"'Sheet1'!$L$16"}</definedName>
    <definedName name="kshn">{"'Sheet1'!$L$16"}</definedName>
    <definedName name="KSJBDJHAS" localSheetId="0">{"'Sheet1'!$L$16"}</definedName>
    <definedName name="KSJBDJHAS" localSheetId="1">{"'Sheet1'!$L$16"}</definedName>
    <definedName name="KSJBDJHAS" localSheetId="7">{"'Sheet1'!$L$16"}</definedName>
    <definedName name="KSJBDJHAS">{"'Sheet1'!$L$16"}</definedName>
    <definedName name="kskgkd">"$#REF!.#REF!#REF!"</definedName>
    <definedName name="kskgkd_3">"$#REF!.#REF!#REF!"</definedName>
    <definedName name="ksls" localSheetId="0">{"'Sheet1'!$L$16"}</definedName>
    <definedName name="ksls" localSheetId="1">{"'Sheet1'!$L$16"}</definedName>
    <definedName name="ksls" localSheetId="7">{"'Sheet1'!$L$16"}</definedName>
    <definedName name="ksls">{"'Sheet1'!$L$16"}</definedName>
    <definedName name="KSS" localSheetId="0">#REF!</definedName>
    <definedName name="KSS">#REF!</definedName>
    <definedName name="kt" localSheetId="0" hidden="1">{"'Sheet1'!$L$16"}</definedName>
    <definedName name="kt" localSheetId="1" hidden="1">{"'Sheet1'!$L$16"}</definedName>
    <definedName name="kt" localSheetId="7" hidden="1">{"'Sheet1'!$L$16"}</definedName>
    <definedName name="kt" hidden="1">{"'Sheet1'!$L$16"}</definedName>
    <definedName name="ktr">#REF!</definedName>
    <definedName name="kualitas" localSheetId="0">#REF!</definedName>
    <definedName name="kualitas" localSheetId="1">#REF!</definedName>
    <definedName name="kualitas">#REF!</definedName>
    <definedName name="Kuantan">"#N/A"</definedName>
    <definedName name="kung" localSheetId="0">{"Tages_D",#N/A,FALSE,"Tagesbericht";"Tages_PL",#N/A,FALSE,"Tagesbericht"}</definedName>
    <definedName name="kung" localSheetId="1">{"Tages_D",#N/A,FALSE,"Tagesbericht";"Tages_PL",#N/A,FALSE,"Tagesbericht"}</definedName>
    <definedName name="kung" localSheetId="7">{"Tages_D",#N/A,FALSE,"Tagesbericht";"Tages_PL",#N/A,FALSE,"Tagesbericht"}</definedName>
    <definedName name="kung">{"Tages_D",#N/A,FALSE,"Tagesbericht";"Tages_PL",#N/A,FALSE,"Tagesbericht"}</definedName>
    <definedName name="kurniawan" localSheetId="0">#REF!</definedName>
    <definedName name="kurniawan" localSheetId="1">#REF!</definedName>
    <definedName name="kurniawan">#REF!</definedName>
    <definedName name="Kurs" localSheetId="0">#REF!</definedName>
    <definedName name="Kurs">#REF!</definedName>
    <definedName name="kurs_pajak" localSheetId="0">#REF!</definedName>
    <definedName name="kurs_pajak">#REF!</definedName>
    <definedName name="Kurs_Var" localSheetId="0">#REF!</definedName>
    <definedName name="Kurs_Var">#REF!</definedName>
    <definedName name="kurs1" localSheetId="0">#REF!</definedName>
    <definedName name="kurs1" localSheetId="1">#REF!</definedName>
    <definedName name="kurs1">#REF!</definedName>
    <definedName name="kurs3" localSheetId="0">#REF!</definedName>
    <definedName name="kurs3" localSheetId="1">#REF!</definedName>
    <definedName name="kurs3">#REF!</definedName>
    <definedName name="Kurs4" localSheetId="0">#REF!</definedName>
    <definedName name="Kurs4" localSheetId="1">#REF!</definedName>
    <definedName name="Kurs4">#REF!</definedName>
    <definedName name="KURSS" localSheetId="0">#REF!</definedName>
    <definedName name="KURSS">#REF!</definedName>
    <definedName name="KVC" localSheetId="0">#REF!</definedName>
    <definedName name="KVC">#REF!</definedName>
    <definedName name="KWH_Amount" localSheetId="0">#REF!</definedName>
    <definedName name="KWH_Amount">#REF!</definedName>
    <definedName name="Ký_nép" localSheetId="0">#REF!</definedName>
    <definedName name="Ký_nép">#REF!</definedName>
    <definedName name="kygsdfnh">"$#REF!.#REF!#REF!"</definedName>
    <definedName name="kygsdfnh_3">"$#REF!.#REF!#REF!"</definedName>
    <definedName name="kyhh" localSheetId="0">{#N/A,#N/A,TRUE,"Data Elements-Staffing";#N/A,#N/A,TRUE,"Data Elements-Exp Driv &amp; Assump";#N/A,#N/A,TRUE,"Staffing Sheet";#N/A,#N/A,TRUE,"Income";#N/A,#N/A,TRUE,"Income Summary";#N/A,#N/A,TRUE,"Staffing Summary"}</definedName>
    <definedName name="kyhh" localSheetId="1">{#N/A,#N/A,TRUE,"Data Elements-Staffing";#N/A,#N/A,TRUE,"Data Elements-Exp Driv &amp; Assump";#N/A,#N/A,TRUE,"Staffing Sheet";#N/A,#N/A,TRUE,"Income";#N/A,#N/A,TRUE,"Income Summary";#N/A,#N/A,TRUE,"Staffing Summary"}</definedName>
    <definedName name="kyhh" localSheetId="7">{#N/A,#N/A,TRUE,"Data Elements-Staffing";#N/A,#N/A,TRUE,"Data Elements-Exp Driv &amp; Assump";#N/A,#N/A,TRUE,"Staffing Sheet";#N/A,#N/A,TRUE,"Income";#N/A,#N/A,TRUE,"Income Summary";#N/A,#N/A,TRUE,"Staffing Summary"}</definedName>
    <definedName name="kyhh">{#N/A,#N/A,TRUE,"Data Elements-Staffing";#N/A,#N/A,TRUE,"Data Elements-Exp Driv &amp; Assump";#N/A,#N/A,TRUE,"Staffing Sheet";#N/A,#N/A,TRUE,"Income";#N/A,#N/A,TRUE,"Income Summary";#N/A,#N/A,TRUE,"Staffing Summary"}</definedName>
    <definedName name="kyrsgn">"$#REF!.#REF!#REF!"</definedName>
    <definedName name="kyrsgn_3">"$#REF!.#REF!#REF!"</definedName>
    <definedName name="L" localSheetId="0" hidden="1">#REF!</definedName>
    <definedName name="L" localSheetId="1" hidden="1">#REF!</definedName>
    <definedName name="L" hidden="1">#REF!</definedName>
    <definedName name="l.dat" localSheetId="0">{"'Sheet1'!$L$16"}</definedName>
    <definedName name="l.dat" localSheetId="1">{"'Sheet1'!$L$16"}</definedName>
    <definedName name="l.dat" localSheetId="7">{"'Sheet1'!$L$16"}</definedName>
    <definedName name="l.dat">{"'Sheet1'!$L$16"}</definedName>
    <definedName name="l_1">#REF!</definedName>
    <definedName name="L_2" localSheetId="0">#REF!</definedName>
    <definedName name="L_2">#REF!</definedName>
    <definedName name="L_Adjust" localSheetId="0">#REF!</definedName>
    <definedName name="L_Adjust" localSheetId="1">#REF!</definedName>
    <definedName name="L_Adjust">#REF!</definedName>
    <definedName name="L_AJE_Tot" localSheetId="0">#REF!</definedName>
    <definedName name="L_AJE_Tot" localSheetId="1">#REF!</definedName>
    <definedName name="L_AJE_Tot">#REF!</definedName>
    <definedName name="L_BLN" localSheetId="0">OFFSET(#REF!,0,0,COUNT(#REF!,0,0)-2,3)</definedName>
    <definedName name="L_BLN">OFFSET(#REF!,0,0,COUNT(#REF!,0,0)-2,3)</definedName>
    <definedName name="L_C_O_F" localSheetId="0">#REF!</definedName>
    <definedName name="L_C_O_F" localSheetId="1">#REF!</definedName>
    <definedName name="L_C_O_F">#REF!</definedName>
    <definedName name="L_COUNTRY_NEW" localSheetId="0">OFFSET('LE_KAM_Aug''24'!D_COUNTRY,0,0,COUNTA('LE_KAM_Aug''24'!C_COUNTRY)-1,1)</definedName>
    <definedName name="L_COUNTRY_NEW" localSheetId="1">OFFSET(MT_Total!D_COUNTRY,0,0,COUNTA(MT_Total!C_COUNTRY)-1,1)</definedName>
    <definedName name="L_COUNTRY_NEW" localSheetId="7">OFFSET(D_COUNTRY,0,0,COUNTA(C_COUNTRY)-1,1)</definedName>
    <definedName name="L_COUNTRY_NEW">OFFSET(D_COUNTRY,0,0,COUNTA(C_COUNTRY)-1,1)</definedName>
    <definedName name="L_CY_Beg" localSheetId="0">#REF!</definedName>
    <definedName name="L_CY_Beg" localSheetId="1">#REF!</definedName>
    <definedName name="L_CY_Beg">#REF!</definedName>
    <definedName name="L_CY_End" localSheetId="0">#REF!</definedName>
    <definedName name="L_CY_End" localSheetId="1">#REF!</definedName>
    <definedName name="L_CY_End">#REF!</definedName>
    <definedName name="L_Pekan" localSheetId="0">OFFSET(#REF!,0,0,COUNTA(#REF!)-1,1)</definedName>
    <definedName name="L_Pekan">OFFSET(#REF!,0,0,COUNTA(#REF!)-1,1)</definedName>
    <definedName name="L_PY_End" localSheetId="0">#REF!</definedName>
    <definedName name="L_PY_End" localSheetId="1">#REF!</definedName>
    <definedName name="L_PY_End">#REF!</definedName>
    <definedName name="L_RJE_Tot" localSheetId="0">#REF!</definedName>
    <definedName name="L_RJE_Tot" localSheetId="1">#REF!</definedName>
    <definedName name="L_RJE_Tot">#REF!</definedName>
    <definedName name="la" localSheetId="0">{"'Sheet1'!$L$16"}</definedName>
    <definedName name="la" localSheetId="1">{"'Sheet1'!$L$16"}</definedName>
    <definedName name="la" localSheetId="7">{"'Sheet1'!$L$16"}</definedName>
    <definedName name="la">{"'Sheet1'!$L$16"}</definedName>
    <definedName name="labarugiaktiva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abarugiaktiva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ABELTEXTCOLUMN1">"#N/A"</definedName>
    <definedName name="LABELTEXTROW1">"#N/A"</definedName>
    <definedName name="laisuat">#REF!</definedName>
    <definedName name="lalu?" localSheetId="0" hidden="1">#REF!</definedName>
    <definedName name="lalu?" localSheetId="1" hidden="1">#REF!</definedName>
    <definedName name="lalu?" hidden="1">#REF!</definedName>
    <definedName name="Lampiran" localSheetId="0">#REF!</definedName>
    <definedName name="Lampiran" localSheetId="1">#REF!</definedName>
    <definedName name="Lampiran">#REF!</definedName>
    <definedName name="LAMTUBE" localSheetId="0">#REF!</definedName>
    <definedName name="LAMTUBE">#REF!</definedName>
    <definedName name="lan" localSheetId="0" hidden="1">{#N/A,#N/A,TRUE,"BT M200 da 10x20"}</definedName>
    <definedName name="lan" localSheetId="1" hidden="1">{#N/A,#N/A,TRUE,"BT M200 da 10x20"}</definedName>
    <definedName name="lan" localSheetId="7" hidden="1">{#N/A,#N/A,TRUE,"BT M200 da 10x20"}</definedName>
    <definedName name="lan" hidden="1">{#N/A,#N/A,TRUE,"BT M200 da 10x20"}</definedName>
    <definedName name="Land">#REF!</definedName>
    <definedName name="LAND_COST" localSheetId="0">#REF!</definedName>
    <definedName name="LAND_COST" localSheetId="1">#REF!</definedName>
    <definedName name="LAND_COST">#REF!</definedName>
    <definedName name="LANGIT_LANGIT" localSheetId="0">#REF!</definedName>
    <definedName name="LANGIT_LANGIT">#REF!</definedName>
    <definedName name="langson" localSheetId="0">{"'Sheet1'!$L$16"}</definedName>
    <definedName name="langson" localSheetId="1">{"'Sheet1'!$L$16"}</definedName>
    <definedName name="langson" localSheetId="7">{"'Sheet1'!$L$16"}</definedName>
    <definedName name="langson">{"'Sheet1'!$L$16"}</definedName>
    <definedName name="lanh_bq">#REF!</definedName>
    <definedName name="lanh_bv" localSheetId="0">#REF!</definedName>
    <definedName name="lanh_bv">#REF!</definedName>
    <definedName name="lanh_ck" localSheetId="0">#REF!</definedName>
    <definedName name="lanh_ck">#REF!</definedName>
    <definedName name="lanh_d1" localSheetId="0">#REF!</definedName>
    <definedName name="lanh_d1">#REF!</definedName>
    <definedName name="lanh_d2" localSheetId="0">#REF!</definedName>
    <definedName name="lanh_d2">#REF!</definedName>
    <definedName name="lanh_d3" localSheetId="0">#REF!</definedName>
    <definedName name="lanh_d3">#REF!</definedName>
    <definedName name="lanh_dl" localSheetId="0">#REF!</definedName>
    <definedName name="lanh_dl">#REF!</definedName>
    <definedName name="lanh_kcs" localSheetId="0">#REF!</definedName>
    <definedName name="lanh_kcs">#REF!</definedName>
    <definedName name="lanh_nb" localSheetId="0">#REF!</definedName>
    <definedName name="lanh_nb">#REF!</definedName>
    <definedName name="lanh_ngio" localSheetId="0">#REF!</definedName>
    <definedName name="lanh_ngio">#REF!</definedName>
    <definedName name="lanh_nv" localSheetId="0">#REF!</definedName>
    <definedName name="lanh_nv">#REF!</definedName>
    <definedName name="lanh_t3" localSheetId="0">#REF!</definedName>
    <definedName name="lanh_t3">#REF!</definedName>
    <definedName name="lanh_t4" localSheetId="0">#REF!</definedName>
    <definedName name="lanh_t4">#REF!</definedName>
    <definedName name="lanh_t5" localSheetId="0">#REF!</definedName>
    <definedName name="lanh_t5">#REF!</definedName>
    <definedName name="lanh_t6" localSheetId="0">#REF!</definedName>
    <definedName name="lanh_t6">#REF!</definedName>
    <definedName name="lanh_tc" localSheetId="0">#REF!</definedName>
    <definedName name="lanh_tc">#REF!</definedName>
    <definedName name="lanh_tm" localSheetId="0">#REF!</definedName>
    <definedName name="lanh_tm">#REF!</definedName>
    <definedName name="lanh_vs" localSheetId="0">#REF!</definedName>
    <definedName name="lanh_vs">#REF!</definedName>
    <definedName name="lanh_xh" localSheetId="0">#REF!</definedName>
    <definedName name="lanh_xh">#REF!</definedName>
    <definedName name="lanhto" localSheetId="0">#REF!</definedName>
    <definedName name="lanhto">#REF!</definedName>
    <definedName name="lantai" localSheetId="0">#REF!</definedName>
    <definedName name="lantai" localSheetId="1">#REF!</definedName>
    <definedName name="lantai">#REF!</definedName>
    <definedName name="Lap_dat" localSheetId="0">#REF!</definedName>
    <definedName name="Lap_dat">#REF!</definedName>
    <definedName name="Lap_dat_td" localSheetId="0">#REF!</definedName>
    <definedName name="Lap_dat_td">#REF!</definedName>
    <definedName name="Lap_xa_neo" localSheetId="0">#REF!</definedName>
    <definedName name="Lap_xa_neo">#REF!</definedName>
    <definedName name="lapa" localSheetId="0">#REF!</definedName>
    <definedName name="lapa">#REF!</definedName>
    <definedName name="lapb" localSheetId="0">#REF!</definedName>
    <definedName name="lapb">#REF!</definedName>
    <definedName name="lapc" localSheetId="0">#REF!</definedName>
    <definedName name="lapc">#REF!</definedName>
    <definedName name="LapDungDam" localSheetId="0">#REF!</definedName>
    <definedName name="LapDungDam">#REF!</definedName>
    <definedName name="lapgheptayvin">#N/A</definedName>
    <definedName name="Lapmay" localSheetId="0">#REF!</definedName>
    <definedName name="Lapmay" localSheetId="1">#REF!</definedName>
    <definedName name="Lapmay">#REF!</definedName>
    <definedName name="lapsewa">"'file:///H:/TAX/TSK/TSK8/TSK_PHF.XLS'#$FKT_PJK.$A$1"</definedName>
    <definedName name="LAST_DATE" localSheetId="0">#REF!</definedName>
    <definedName name="LAST_DATE" localSheetId="1">#REF!</definedName>
    <definedName name="LAST_DATE">#REF!</definedName>
    <definedName name="Last_Row" localSheetId="0">#N/A</definedName>
    <definedName name="Last_Row" localSheetId="1">#N/A</definedName>
    <definedName name="Last_Row">#REF!</definedName>
    <definedName name="LASTDAY" localSheetId="0">#REF!+DAY(DATE(YEAR(#REF!),MONTH(#REF!),1)-1)</definedName>
    <definedName name="LASTDAY" localSheetId="1">#REF!+DAY(DATE(YEAR(#REF!),MONTH(#REF!),1)-1)</definedName>
    <definedName name="LASTDAY">#REF!+DAY(DATE(YEAR(#REF!),MONTH(#REF!),1)-1)</definedName>
    <definedName name="lasti" localSheetId="0">#REF!</definedName>
    <definedName name="lasti" localSheetId="1">#REF!</definedName>
    <definedName name="lasti">#REF!</definedName>
    <definedName name="LC" localSheetId="0">{"'Sheet1'!$L$16"}</definedName>
    <definedName name="LC" localSheetId="1">{"'Sheet1'!$L$16"}</definedName>
    <definedName name="LC" localSheetId="7">{"'Sheet1'!$L$16"}</definedName>
    <definedName name="LC">{"'Sheet1'!$L$16"}</definedName>
    <definedName name="lcb_bq">#REF!</definedName>
    <definedName name="lcb_bv" localSheetId="0">#REF!</definedName>
    <definedName name="lcb_bv">#REF!</definedName>
    <definedName name="lcb_ck" localSheetId="0">#REF!</definedName>
    <definedName name="lcb_ck">#REF!</definedName>
    <definedName name="lcb_d1" localSheetId="0">#REF!</definedName>
    <definedName name="lcb_d1">#REF!</definedName>
    <definedName name="lcb_d2" localSheetId="0">#REF!</definedName>
    <definedName name="lcb_d2">#REF!</definedName>
    <definedName name="lcb_d3" localSheetId="0">#REF!</definedName>
    <definedName name="lcb_d3">#REF!</definedName>
    <definedName name="lcb_dl" localSheetId="0">#REF!</definedName>
    <definedName name="lcb_dl">#REF!</definedName>
    <definedName name="lcb_kcs" localSheetId="0">#REF!</definedName>
    <definedName name="lcb_kcs">#REF!</definedName>
    <definedName name="lcb_nb" localSheetId="0">#REF!</definedName>
    <definedName name="lcb_nb">#REF!</definedName>
    <definedName name="lcb_ngio" localSheetId="0">#REF!</definedName>
    <definedName name="lcb_ngio">#REF!</definedName>
    <definedName name="lcb_nv" localSheetId="0">#REF!</definedName>
    <definedName name="lcb_nv">#REF!</definedName>
    <definedName name="lcb_t3" localSheetId="0">#REF!</definedName>
    <definedName name="lcb_t3">#REF!</definedName>
    <definedName name="lcb_t4" localSheetId="0">#REF!</definedName>
    <definedName name="lcb_t4">#REF!</definedName>
    <definedName name="lcb_t5" localSheetId="0">#REF!</definedName>
    <definedName name="lcb_t5">#REF!</definedName>
    <definedName name="lcb_t6" localSheetId="0">#REF!</definedName>
    <definedName name="lcb_t6">#REF!</definedName>
    <definedName name="lcb_tc" localSheetId="0">#REF!</definedName>
    <definedName name="lcb_tc">#REF!</definedName>
    <definedName name="lcb_tm" localSheetId="0">#REF!</definedName>
    <definedName name="lcb_tm">#REF!</definedName>
    <definedName name="lcb_vs" localSheetId="0">#REF!</definedName>
    <definedName name="lcb_vs">#REF!</definedName>
    <definedName name="lcb_xh" localSheetId="0">#REF!</definedName>
    <definedName name="lcb_xh">#REF!</definedName>
    <definedName name="LCTT_GT_page1" localSheetId="0">#REF!</definedName>
    <definedName name="LCTT_GT_page1">#REF!</definedName>
    <definedName name="LCTT_GT_page2" localSheetId="0">#REF!</definedName>
    <definedName name="LCTT_GT_page2">#REF!</definedName>
    <definedName name="LCTT_TT_page1" localSheetId="0">#REF!</definedName>
    <definedName name="LCTT_TT_page1">#REF!</definedName>
    <definedName name="LCTT_TT_page2" localSheetId="0">#REF!</definedName>
    <definedName name="LCTT_TT_page2">#REF!</definedName>
    <definedName name="LCY">"#REF!"</definedName>
    <definedName name="ldskjgc" localSheetId="0">#REF!</definedName>
    <definedName name="ldskjgc" localSheetId="1">#REF!</definedName>
    <definedName name="ldskjgc">#REF!</definedName>
    <definedName name="le" localSheetId="0">{"'Sheet1'!$L$16"}</definedName>
    <definedName name="le" localSheetId="1">{"'Sheet1'!$L$16"}</definedName>
    <definedName name="le" localSheetId="7">{"'Sheet1'!$L$16"}</definedName>
    <definedName name="le">{"'Sheet1'!$L$16"}</definedName>
    <definedName name="le_bq">#REF!</definedName>
    <definedName name="le_bv" localSheetId="0">#REF!</definedName>
    <definedName name="le_bv">#REF!</definedName>
    <definedName name="le_ck" localSheetId="0">#REF!</definedName>
    <definedName name="le_ck">#REF!</definedName>
    <definedName name="le_d1" localSheetId="0">#REF!</definedName>
    <definedName name="le_d1">#REF!</definedName>
    <definedName name="le_d2" localSheetId="0">#REF!</definedName>
    <definedName name="le_d2">#REF!</definedName>
    <definedName name="le_d3" localSheetId="0">#REF!</definedName>
    <definedName name="le_d3">#REF!</definedName>
    <definedName name="le_dl" localSheetId="0">#REF!</definedName>
    <definedName name="le_dl">#REF!</definedName>
    <definedName name="le_kcs" localSheetId="0">#REF!</definedName>
    <definedName name="le_kcs">#REF!</definedName>
    <definedName name="le_nb" localSheetId="0">#REF!</definedName>
    <definedName name="le_nb">#REF!</definedName>
    <definedName name="le_ngio" localSheetId="0">#REF!</definedName>
    <definedName name="le_ngio">#REF!</definedName>
    <definedName name="le_nv" localSheetId="0">#REF!</definedName>
    <definedName name="le_nv">#REF!</definedName>
    <definedName name="le_t3" localSheetId="0">#REF!</definedName>
    <definedName name="le_t3">#REF!</definedName>
    <definedName name="le_t4" localSheetId="0">#REF!</definedName>
    <definedName name="le_t4">#REF!</definedName>
    <definedName name="le_t5" localSheetId="0">#REF!</definedName>
    <definedName name="le_t5">#REF!</definedName>
    <definedName name="le_t6" localSheetId="0">#REF!</definedName>
    <definedName name="le_t6">#REF!</definedName>
    <definedName name="le_tc" localSheetId="0">#REF!</definedName>
    <definedName name="le_tc">#REF!</definedName>
    <definedName name="le_tm" localSheetId="0">#REF!</definedName>
    <definedName name="le_tm">#REF!</definedName>
    <definedName name="LE_Version" localSheetId="0">#REF!</definedName>
    <definedName name="LE_Version">#REF!</definedName>
    <definedName name="le_vs" localSheetId="0">#REF!</definedName>
    <definedName name="le_vs">#REF!</definedName>
    <definedName name="le_xh" localSheetId="0">#REF!</definedName>
    <definedName name="le_xh">#REF!</definedName>
    <definedName name="leha" localSheetId="0" hidden="1">{"'Sheet1'!$L$16"}</definedName>
    <definedName name="leha" localSheetId="1" hidden="1">{"'Sheet1'!$L$16"}</definedName>
    <definedName name="leha" localSheetId="7" hidden="1">{"'Sheet1'!$L$16"}</definedName>
    <definedName name="leha" hidden="1">{"'Sheet1'!$L$16"}</definedName>
    <definedName name="leien" localSheetId="0">{"fleisch",#N/A,FALSE,"WG HK";"food",#N/A,FALSE,"WG HK";"hartwaren",#N/A,FALSE,"WG HK";"weichwaren",#N/A,FALSE,"WG HK"}</definedName>
    <definedName name="leien" localSheetId="1">{"fleisch",#N/A,FALSE,"WG HK";"food",#N/A,FALSE,"WG HK";"hartwaren",#N/A,FALSE,"WG HK";"weichwaren",#N/A,FALSE,"WG HK"}</definedName>
    <definedName name="leien" localSheetId="7">{"fleisch",#N/A,FALSE,"WG HK";"food",#N/A,FALSE,"WG HK";"hartwaren",#N/A,FALSE,"WG HK";"weichwaren",#N/A,FALSE,"WG HK"}</definedName>
    <definedName name="leien">{"fleisch",#N/A,FALSE,"WG HK";"food",#N/A,FALSE,"WG HK";"hartwaren",#N/A,FALSE,"WG HK";"weichwaren",#N/A,FALSE,"WG HK"}</definedName>
    <definedName name="lembar" localSheetId="0" hidden="1">#REF!</definedName>
    <definedName name="lembar" localSheetId="1" hidden="1">#REF!</definedName>
    <definedName name="lembar" hidden="1">#REF!</definedName>
    <definedName name="len" localSheetId="0">OFFSET(#REF!,0,0,COUNTA(#REF!)-1)</definedName>
    <definedName name="len" localSheetId="1">OFFSET(#REF!,0,0,COUNTA(#REF!)-1)</definedName>
    <definedName name="len">OFFSET(#REF!,0,0,COUNTA(#REF!)-1)</definedName>
    <definedName name="leni" localSheetId="0">OFFSET(#REF!,0,0,COUNTA(#REF!)-1)</definedName>
    <definedName name="leni" localSheetId="1">OFFSET(#REF!,0,0,COUNTA(#REF!)-1)</definedName>
    <definedName name="leni">OFFSET(#REF!,0,0,COUNTA(#REF!)-1)</definedName>
    <definedName name="Level_1_AC_09" localSheetId="0">#REF!</definedName>
    <definedName name="Level_1_AC_09" localSheetId="1">#REF!</definedName>
    <definedName name="Level_1_AC_09">#REF!</definedName>
    <definedName name="Level_1_AC_10" localSheetId="0">#REF!</definedName>
    <definedName name="Level_1_AC_10">#REF!</definedName>
    <definedName name="level9" localSheetId="0">#REF!</definedName>
    <definedName name="level9">#REF!</definedName>
    <definedName name="Lf">#N/A</definedName>
    <definedName name="LH">"$#REF!.#REF!#REF!"</definedName>
    <definedName name="LH_3">"$#REF!.#REF!#REF!"</definedName>
    <definedName name="LIABILITIES" localSheetId="0">#REF!</definedName>
    <definedName name="LIABILITIES" localSheetId="1">#REF!</definedName>
    <definedName name="LIABILITIES">#REF!</definedName>
    <definedName name="lich" localSheetId="0">#REF!</definedName>
    <definedName name="lich">#REF!</definedName>
    <definedName name="lienpb" localSheetId="0">#REF!</definedName>
    <definedName name="lienpb">#REF!</definedName>
    <definedName name="lienpb11" localSheetId="0">#REF!</definedName>
    <definedName name="lienpb11">#REF!</definedName>
    <definedName name="lienpb1606" localSheetId="0">#REF!</definedName>
    <definedName name="lienpb1606">#REF!</definedName>
    <definedName name="LifeExpectancy" localSheetId="0">#REF!</definedName>
    <definedName name="LifeExpectancy">#REF!</definedName>
    <definedName name="lig" localSheetId="0">{"'1-TheatreBkgs'!$A$1:$L$102"}</definedName>
    <definedName name="lig" localSheetId="1">{"'1-TheatreBkgs'!$A$1:$L$102"}</definedName>
    <definedName name="lig" localSheetId="7">{"'1-TheatreBkgs'!$A$1:$L$102"}</definedName>
    <definedName name="lig">{"'1-TheatreBkgs'!$A$1:$L$102"}</definedName>
    <definedName name="LIMA" localSheetId="0">#REF!</definedName>
    <definedName name="LIMA">#REF!</definedName>
    <definedName name="LIMA_10" localSheetId="0">#REF!</definedName>
    <definedName name="LIMA_10" localSheetId="1">#REF!</definedName>
    <definedName name="LIMA_10">#REF!</definedName>
    <definedName name="limcount">1</definedName>
    <definedName name="Limit" localSheetId="0">#REF!</definedName>
    <definedName name="Limit" localSheetId="1">#REF!</definedName>
    <definedName name="Limit">#REF!</definedName>
    <definedName name="Lina" localSheetId="0">{#N/A,#N/A,TRUE,"BT M200 da 10x20"}</definedName>
    <definedName name="Lina" localSheetId="1">{#N/A,#N/A,TRUE,"BT M200 da 10x20"}</definedName>
    <definedName name="Lina" localSheetId="7">{#N/A,#N/A,TRUE,"BT M200 da 10x20"}</definedName>
    <definedName name="Lina">{#N/A,#N/A,TRUE,"BT M200 da 10x20"}</definedName>
    <definedName name="Lines" localSheetId="0">#REF!</definedName>
    <definedName name="Lines" localSheetId="1">#REF!</definedName>
    <definedName name="Lines">#REF!</definedName>
    <definedName name="lines_to_erlang" localSheetId="0">#REF!</definedName>
    <definedName name="lines_to_erlang" localSheetId="1">#REF!</definedName>
    <definedName name="lines_to_erlang">#REF!</definedName>
    <definedName name="LINK" localSheetId="0">OFFSET(#REF!,0,0,COUNTA(#REF!),46)</definedName>
    <definedName name="LINK">OFFSET(#REF!,0,0,COUNTA(#REF!),46)</definedName>
    <definedName name="Liquor" localSheetId="0">#REF!</definedName>
    <definedName name="Liquor" localSheetId="1">#REF!</definedName>
    <definedName name="Liquor">#REF!</definedName>
    <definedName name="lis" localSheetId="0">#REF!</definedName>
    <definedName name="lis" localSheetId="1">#REF!</definedName>
    <definedName name="lis">#REF!</definedName>
    <definedName name="list" localSheetId="0">#REF!</definedName>
    <definedName name="list">#REF!</definedName>
    <definedName name="List_Cust" localSheetId="0">OFFSET(#REF!,0,0,COUNT(#REF!,0,0)-2,1)</definedName>
    <definedName name="List_Cust">OFFSET(#REF!,0,0,COUNT(#REF!,0,0)-2,1)</definedName>
    <definedName name="LIST_OUTLET" localSheetId="0">OFFSET(#REF!,0,0,COUNTA(#REF!),56)</definedName>
    <definedName name="LIST_OUTLET" localSheetId="1">OFFSET(#REF!,0,0,COUNTA(#REF!),56)</definedName>
    <definedName name="LIST_OUTLET">OFFSET(#REF!,0,0,COUNTA(#REF!),56)</definedName>
    <definedName name="list_timeband2" localSheetId="0">OFFSET(#REF!,0,0,COUNTA(#REF!),COUNTA(#REF!)-1)</definedName>
    <definedName name="list_timeband2" localSheetId="1">OFFSET(#REF!,0,0,COUNTA(#REF!),COUNTA(#REF!)-1)</definedName>
    <definedName name="list_timeband2">OFFSET(#REF!,0,0,COUNTA(#REF!),COUNTA(#REF!)-1)</definedName>
    <definedName name="list2" localSheetId="0">#REF!</definedName>
    <definedName name="list2" localSheetId="1">#REF!</definedName>
    <definedName name="list2">#REF!</definedName>
    <definedName name="LISTDN" localSheetId="0">OFFSET(#REF!,0,0,COUNTA(#REF!),1)</definedName>
    <definedName name="LISTDN" localSheetId="1">OFFSET(#REF!,0,0,COUNTA(#REF!),1)</definedName>
    <definedName name="LISTDN">OFFSET(#REF!,0,0,COUNTA(#REF!),1)</definedName>
    <definedName name="Liste" localSheetId="0">OFFSET('LE_KAM_Aug''24'!PAYS,,,COUNTA('LE_KAM_Aug''24'!PAYS)-1)</definedName>
    <definedName name="Liste" localSheetId="1">OFFSET(MT_Total!PAYS,,,COUNTA(MT_Total!PAYS)-1)</definedName>
    <definedName name="Liste" localSheetId="7">OFFSET(PAYS,,,COUNTA(PAYS)-1)</definedName>
    <definedName name="Liste">OFFSET(PAYS,,,COUNTA(PAYS)-1)</definedName>
    <definedName name="ListOffset">1</definedName>
    <definedName name="LITES" localSheetId="0">#REF!</definedName>
    <definedName name="LITES" localSheetId="1">#REF!</definedName>
    <definedName name="LITES">#REF!</definedName>
    <definedName name="lIWA" localSheetId="0">OFFSET(#REF!,0,0,COUNTA(#REF!)-1)</definedName>
    <definedName name="lIWA" localSheetId="1">OFFSET(#REF!,0,0,COUNTA(#REF!)-1)</definedName>
    <definedName name="lIWA">OFFSET(#REF!,0,0,COUNTA(#REF!)-1)</definedName>
    <definedName name="LJ" localSheetId="0">#REF!,#REF!,#REF!,#REF!,#REF!,#REF!,#REF!,#REF!,#REF!,#REF!,#REF!,#REF!,#REF!,#REF!,#REF!</definedName>
    <definedName name="LJ" localSheetId="1">#REF!,#REF!,#REF!,#REF!,#REF!,#REF!,#REF!,#REF!,#REF!,#REF!,#REF!,#REF!,#REF!,#REF!,#REF!</definedName>
    <definedName name="LJ">#REF!,#REF!,#REF!,#REF!,#REF!,#REF!,#REF!,#REF!,#REF!,#REF!,#REF!,#REF!,#REF!,#REF!,#REF!</definedName>
    <definedName name="lkglll" localSheetId="0">#REF!</definedName>
    <definedName name="lkglll" localSheetId="1">#REF!</definedName>
    <definedName name="lkglll">#REF!</definedName>
    <definedName name="LKJ" localSheetId="0">#REF!</definedName>
    <definedName name="LKJ" localSheetId="1">#REF!</definedName>
    <definedName name="LKJ">#REF!</definedName>
    <definedName name="lkjhlkj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lkjhlkj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lkjhlkj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lkjhlkj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LKOP" localSheetId="0">#REF!</definedName>
    <definedName name="LKOP" localSheetId="1">#REF!</definedName>
    <definedName name="LKOP">#REF!</definedName>
    <definedName name="LKP">"'file:///C:/Documents%20and%20Settings/PC_KOBSBY_003/Local%20Settings/Temporary%20Internet%20Files/Content.IE5/WZ67UD2L/DATA/BSC%202011/SHARED/TAX/Jafir/Sdp/Annual99/CITR/Power99-1a.xls'#$GeneralInfo.$T$73"</definedName>
    <definedName name="LKP_3">"'file:///C:/Documents%20and%20Settings/PC_KOBSBY_003/Local%20Settings/Temporary%20Internet%20Files/Content.IE5/WZ67UD2L/DATA/BSC%202011/SHARED/TAX/Jafir/Sdp/Annual99/CITR/Power99-1a.xls'#$GeneralInfo.$T$73"</definedName>
    <definedName name="lkuykjs">"$#REF!.$#REF!$#REF!"</definedName>
    <definedName name="lkuykjs_3">"$#REF!.$#REF!$#REF!"</definedName>
    <definedName name="LL" localSheetId="0">#REF!,#REF!,#REF!,#REF!</definedName>
    <definedName name="LL" localSheetId="1">#REF!,#REF!,#REF!,#REF!</definedName>
    <definedName name="LL">#REF!,#REF!,#REF!,#REF!</definedName>
    <definedName name="llk" localSheetId="0">#REF!</definedName>
    <definedName name="llk" localSheetId="1">#REF!</definedName>
    <definedName name="llk">#REF!</definedName>
    <definedName name="lll" localSheetId="0">#REF!</definedName>
    <definedName name="lll">#REF!</definedName>
    <definedName name="LLLL" localSheetId="0">#REF!</definedName>
    <definedName name="LLLL">#REF!</definedName>
    <definedName name="LM" localSheetId="0">#REF!,#REF!</definedName>
    <definedName name="LM" localSheetId="1">#REF!,#REF!</definedName>
    <definedName name="LM">#REF!,#REF!</definedName>
    <definedName name="lmdf" localSheetId="0">#REF!</definedName>
    <definedName name="lmdf" localSheetId="1">#REF!</definedName>
    <definedName name="lmdf">#REF!</definedName>
    <definedName name="Lmk" localSheetId="0">#REF!</definedName>
    <definedName name="Lmk">#REF!</definedName>
    <definedName name="lm人员查询" localSheetId="0">#REF!</definedName>
    <definedName name="lm人员查询">#REF!</definedName>
    <definedName name="LN" localSheetId="0">#REF!</definedName>
    <definedName name="LN">#REF!</definedName>
    <definedName name="Lnsc" localSheetId="0">#REF!</definedName>
    <definedName name="Lnsc">#REF!</definedName>
    <definedName name="lo" localSheetId="0" hidden="1">{#N/A,#N/A,FALSE,"DATA"}</definedName>
    <definedName name="lo" localSheetId="1" hidden="1">{#N/A,#N/A,FALSE,"DATA"}</definedName>
    <definedName name="lo" localSheetId="7" hidden="1">{#N/A,#N/A,FALSE,"DATA"}</definedName>
    <definedName name="lo" hidden="1">{#N/A,#N/A,FALSE,"DATA"}</definedName>
    <definedName name="lö" localSheetId="0">{"fleisch",#N/A,FALSE,"WG HK";"food",#N/A,FALSE,"WG HK";"hartwaren",#N/A,FALSE,"WG HK";"weichwaren",#N/A,FALSE,"WG HK"}</definedName>
    <definedName name="lö" localSheetId="1">{"fleisch",#N/A,FALSE,"WG HK";"food",#N/A,FALSE,"WG HK";"hartwaren",#N/A,FALSE,"WG HK";"weichwaren",#N/A,FALSE,"WG HK"}</definedName>
    <definedName name="lö" localSheetId="7">{"fleisch",#N/A,FALSE,"WG HK";"food",#N/A,FALSE,"WG HK";"hartwaren",#N/A,FALSE,"WG HK";"weichwaren",#N/A,FALSE,"WG HK"}</definedName>
    <definedName name="lö">{"fleisch",#N/A,FALSE,"WG HK";"food",#N/A,FALSE,"WG HK";"hartwaren",#N/A,FALSE,"WG HK";"weichwaren",#N/A,FALSE,"WG HK"}</definedName>
    <definedName name="LO283K">#REF!</definedName>
    <definedName name="LO815K" localSheetId="0">#REF!</definedName>
    <definedName name="LO815K" localSheetId="1">#REF!</definedName>
    <definedName name="LO815K">#REF!</definedName>
    <definedName name="Loai" localSheetId="0">#REF!</definedName>
    <definedName name="Loai" localSheetId="1">#REF!</definedName>
    <definedName name="Loai">#REF!</definedName>
    <definedName name="Loaihinh" localSheetId="0">#REF!</definedName>
    <definedName name="Loaihinh">#REF!</definedName>
    <definedName name="loan" localSheetId="0">#N/A</definedName>
    <definedName name="loan" localSheetId="1">#N/A</definedName>
    <definedName name="loan">#REF!</definedName>
    <definedName name="Loan_Amount" localSheetId="0">#REF!</definedName>
    <definedName name="Loan_Amount" localSheetId="1">#REF!</definedName>
    <definedName name="Loan_Amount">#REF!</definedName>
    <definedName name="Loan_bag" localSheetId="0">#N/A</definedName>
    <definedName name="Loan_bag" localSheetId="1">#N/A</definedName>
    <definedName name="Loan_bag">#REF!</definedName>
    <definedName name="Loan_Start" localSheetId="0">#REF!</definedName>
    <definedName name="Loan_Start" localSheetId="1">#REF!</definedName>
    <definedName name="Loan_Start">#REF!</definedName>
    <definedName name="Loan_Years" localSheetId="0">#REF!</definedName>
    <definedName name="Loan_Years" localSheetId="1">#REF!</definedName>
    <definedName name="Loan_Years">#REF!</definedName>
    <definedName name="loan2" localSheetId="0" hidden="1">#REF!</definedName>
    <definedName name="loan2" hidden="1">#REF!</definedName>
    <definedName name="lobe" localSheetId="0">#REF!</definedName>
    <definedName name="lobe">#REF!</definedName>
    <definedName name="loc" localSheetId="0">#REF!</definedName>
    <definedName name="loc">#REF!</definedName>
    <definedName name="LOCAL" localSheetId="0">#REF!</definedName>
    <definedName name="LOCAL">#REF!</definedName>
    <definedName name="LOCAL_MYSQL_DATE_FORMAT" localSheetId="0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DBase">"\\NSWMPT03\E&amp;C HO\MGT REPORTING\CONP"</definedName>
    <definedName name="location">"$#REF!.#REF!#REF!"</definedName>
    <definedName name="location_3">"$#REF!.#REF!#REF!"</definedName>
    <definedName name="LocCtu">OFFSET(#REF!,0,0,COUNTA(#REF!))</definedName>
    <definedName name="LocCur" localSheetId="0">#REF!</definedName>
    <definedName name="LocCur" localSheetId="1">#REF!</definedName>
    <definedName name="LocCur">#REF!</definedName>
    <definedName name="LOG3AUP" localSheetId="0">#REF!</definedName>
    <definedName name="LOG3AUP" localSheetId="1">#REF!</definedName>
    <definedName name="LOG3AUP">#REF!</definedName>
    <definedName name="LogisticSense" localSheetId="0">#REF!</definedName>
    <definedName name="LogisticSense" localSheetId="1">#REF!</definedName>
    <definedName name="LogisticSense">#REF!</definedName>
    <definedName name="LOIUYY" localSheetId="0">#REF!</definedName>
    <definedName name="LOIUYY">#REF!</definedName>
    <definedName name="lokasi" localSheetId="0">#REF!</definedName>
    <definedName name="lokasi" localSheetId="1">#REF!</definedName>
    <definedName name="lokasi">#REF!</definedName>
    <definedName name="lokk" localSheetId="0">{#N/A,#N/A,TRUE,"Data Elements-Staffing";#N/A,#N/A,TRUE,"Data Elements-Exp Driv &amp; Assump";#N/A,#N/A,TRUE,"Staffing Sheet";#N/A,#N/A,TRUE,"Income";#N/A,#N/A,TRUE,"Income Summary";#N/A,#N/A,TRUE,"Staffing Summary"}</definedName>
    <definedName name="lokk" localSheetId="1">{#N/A,#N/A,TRUE,"Data Elements-Staffing";#N/A,#N/A,TRUE,"Data Elements-Exp Driv &amp; Assump";#N/A,#N/A,TRUE,"Staffing Sheet";#N/A,#N/A,TRUE,"Income";#N/A,#N/A,TRUE,"Income Summary";#N/A,#N/A,TRUE,"Staffing Summary"}</definedName>
    <definedName name="lokk" localSheetId="7">{#N/A,#N/A,TRUE,"Data Elements-Staffing";#N/A,#N/A,TRUE,"Data Elements-Exp Driv &amp; Assump";#N/A,#N/A,TRUE,"Staffing Sheet";#N/A,#N/A,TRUE,"Income";#N/A,#N/A,TRUE,"Income Summary";#N/A,#N/A,TRUE,"Staffing Summary"}</definedName>
    <definedName name="lokk">{#N/A,#N/A,TRUE,"Data Elements-Staffing";#N/A,#N/A,TRUE,"Data Elements-Exp Driv &amp; Assump";#N/A,#N/A,TRUE,"Staffing Sheet";#N/A,#N/A,TRUE,"Income";#N/A,#N/A,TRUE,"Income Summary";#N/A,#N/A,TRUE,"Staffing Summary"}</definedName>
    <definedName name="lol" localSheetId="0" hidden="1">{#N/A,#N/A,FALSE,"W-Cons";#N/A,#N/A,FALSE,"MTAs";#N/A,#N/A,FALSE,"BTAs";#N/A,#N/A,FALSE,"D.C.";#N/A,#N/A,FALSE,"L.A."}</definedName>
    <definedName name="lol" localSheetId="1" hidden="1">{#N/A,#N/A,FALSE,"W-Cons";#N/A,#N/A,FALSE,"MTAs";#N/A,#N/A,FALSE,"BTAs";#N/A,#N/A,FALSE,"D.C.";#N/A,#N/A,FALSE,"L.A."}</definedName>
    <definedName name="lol" localSheetId="7" hidden="1">{#N/A,#N/A,FALSE,"W-Cons";#N/A,#N/A,FALSE,"MTAs";#N/A,#N/A,FALSE,"BTAs";#N/A,#N/A,FALSE,"D.C.";#N/A,#N/A,FALSE,"L.A."}</definedName>
    <definedName name="lol" hidden="1">{#N/A,#N/A,FALSE,"W-Cons";#N/A,#N/A,FALSE,"MTAs";#N/A,#N/A,FALSE,"BTAs";#N/A,#N/A,FALSE,"D.C.";#N/A,#N/A,FALSE,"L.A."}</definedName>
    <definedName name="lölö" localSheetId="0">{"fleisch",#N/A,FALSE,"WG HK";"food",#N/A,FALSE,"WG HK";"hartwaren",#N/A,FALSE,"WG HK";"weichwaren",#N/A,FALSE,"WG HK"}</definedName>
    <definedName name="lölö" localSheetId="1">{"fleisch",#N/A,FALSE,"WG HK";"food",#N/A,FALSE,"WG HK";"hartwaren",#N/A,FALSE,"WG HK";"weichwaren",#N/A,FALSE,"WG HK"}</definedName>
    <definedName name="lölö" localSheetId="7">{"fleisch",#N/A,FALSE,"WG HK";"food",#N/A,FALSE,"WG HK";"hartwaren",#N/A,FALSE,"WG HK";"weichwaren",#N/A,FALSE,"WG HK"}</definedName>
    <definedName name="lölö">{"fleisch",#N/A,FALSE,"WG HK";"food",#N/A,FALSE,"WG HK";"hartwaren",#N/A,FALSE,"WG HK";"weichwaren",#N/A,FALSE,"WG HK"}</definedName>
    <definedName name="lon">#REF!</definedName>
    <definedName name="long" localSheetId="0">#REF!</definedName>
    <definedName name="long" localSheetId="1">#REF!</definedName>
    <definedName name="long">#REF!</definedName>
    <definedName name="lop" localSheetId="0" hidden="1">{#N/A,#N/A,FALSE,"DATA"}</definedName>
    <definedName name="lop" localSheetId="1" hidden="1">{#N/A,#N/A,FALSE,"DATA"}</definedName>
    <definedName name="lop" localSheetId="7" hidden="1">{#N/A,#N/A,FALSE,"DATA"}</definedName>
    <definedName name="lop" hidden="1">{#N/A,#N/A,FALSE,"DATA"}</definedName>
    <definedName name="lopp" localSheetId="0">{#N/A,#N/A,TRUE,"Data Elements-Staffing";#N/A,#N/A,TRUE,"Data Elements-Exp Driv &amp; Assump";#N/A,#N/A,TRUE,"Staffing Sheet";#N/A,#N/A,TRUE,"Income";#N/A,#N/A,TRUE,"Income Summary";#N/A,#N/A,TRUE,"Staffing Summary"}</definedName>
    <definedName name="lopp" localSheetId="1">{#N/A,#N/A,TRUE,"Data Elements-Staffing";#N/A,#N/A,TRUE,"Data Elements-Exp Driv &amp; Assump";#N/A,#N/A,TRUE,"Staffing Sheet";#N/A,#N/A,TRUE,"Income";#N/A,#N/A,TRUE,"Income Summary";#N/A,#N/A,TRUE,"Staffing Summary"}</definedName>
    <definedName name="lopp" localSheetId="7">{#N/A,#N/A,TRUE,"Data Elements-Staffing";#N/A,#N/A,TRUE,"Data Elements-Exp Driv &amp; Assump";#N/A,#N/A,TRUE,"Staffing Sheet";#N/A,#N/A,TRUE,"Income";#N/A,#N/A,TRUE,"Income Summary";#N/A,#N/A,TRUE,"Staffing Summary"}</definedName>
    <definedName name="lopp">{#N/A,#N/A,TRUE,"Data Elements-Staffing";#N/A,#N/A,TRUE,"Data Elements-Exp Driv &amp; Assump";#N/A,#N/A,TRUE,"Staffing Sheet";#N/A,#N/A,TRUE,"Income";#N/A,#N/A,TRUE,"Income Summary";#N/A,#N/A,TRUE,"Staffing Summary"}</definedName>
    <definedName name="lossdisposalasset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ossdisposalasset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lossondisposals">"'file:///C:/Documents%20and%20Settings/PC_KOBSBY_003/Local%20Settings/Temporary%20Internet%20Files/Content.IE5/WZ67UD2L/DATA/BSC%202011/SHARED/TAX/Mulyo/Maitland%20Smith/2000/MAithland%20-%20citr%20-%20new%20-%20Dec%202000-a.xls'#$Marshal.$O$207"</definedName>
    <definedName name="lossondisposals_3">"'file:///C:/Documents%20and%20Settings/PC_KOBSBY_003/Local%20Settings/Temporary%20Internet%20Files/Content.IE5/WZ67UD2L/DATA/BSC%202011/SHARED/TAX/Mulyo/Maitland%20Smith/2000/MAithland%20-%20citr%20-%20new%20-%20Dec%202000-a.xls'#$Marshal.$O$207"</definedName>
    <definedName name="lossonfadisposal">"$#REF!.#REF!#REF!"</definedName>
    <definedName name="lossonfadisposal_3">"$#REF!.#REF!#REF!"</definedName>
    <definedName name="LOWER_GANT" localSheetId="0">#REF!</definedName>
    <definedName name="LOWER_GANT" localSheetId="1">#REF!</definedName>
    <definedName name="LOWER_GANT">#REF!</definedName>
    <definedName name="lpohh" localSheetId="0">#REF!</definedName>
    <definedName name="lpohh" localSheetId="1">#REF!</definedName>
    <definedName name="lpohh">#REF!</definedName>
    <definedName name="LPPS" localSheetId="0">#REF!</definedName>
    <definedName name="LPPS" localSheetId="1">#REF!</definedName>
    <definedName name="LPPS">#REF!</definedName>
    <definedName name="lsdfkas" localSheetId="0">{"'Sheet1'!$L$16"}</definedName>
    <definedName name="lsdfkas" localSheetId="1">{"'Sheet1'!$L$16"}</definedName>
    <definedName name="lsdfkas" localSheetId="7">{"'Sheet1'!$L$16"}</definedName>
    <definedName name="lsdfkas">{"'Sheet1'!$L$16"}</definedName>
    <definedName name="LSIP" localSheetId="0">#REF!</definedName>
    <definedName name="LSIP" localSheetId="1">#REF!</definedName>
    <definedName name="LSIP">#REF!</definedName>
    <definedName name="lst_Product1" localSheetId="0">#REF!</definedName>
    <definedName name="lst_Product1">#REF!</definedName>
    <definedName name="lst_SKU" localSheetId="0">#REF!</definedName>
    <definedName name="lst_SKU">#REF!</definedName>
    <definedName name="ltdbgt">#N/A</definedName>
    <definedName name="LThanh" localSheetId="0">#REF!</definedName>
    <definedName name="LThanh" localSheetId="1">#REF!</definedName>
    <definedName name="LThanh">#REF!</definedName>
    <definedName name="ltre" localSheetId="0">#REF!</definedName>
    <definedName name="ltre">#REF!</definedName>
    <definedName name="Ltt">#N/A</definedName>
    <definedName name="luan" localSheetId="0">{"'Sheet1'!$L$16"}</definedName>
    <definedName name="luan" localSheetId="1">{"'Sheet1'!$L$16"}</definedName>
    <definedName name="luan" localSheetId="7">{"'Sheet1'!$L$16"}</definedName>
    <definedName name="luan">{"'Sheet1'!$L$16"}</definedName>
    <definedName name="lungtung" localSheetId="0" hidden="1">{"'Sheet1'!$L$16"}</definedName>
    <definedName name="lungtung" localSheetId="1" hidden="1">{"'Sheet1'!$L$16"}</definedName>
    <definedName name="lungtung" localSheetId="7" hidden="1">{"'Sheet1'!$L$16"}</definedName>
    <definedName name="lungtung" hidden="1">{"'Sheet1'!$L$16"}</definedName>
    <definedName name="luong">#REF!</definedName>
    <definedName name="LuongBGD" localSheetId="0">#REF!</definedName>
    <definedName name="LuongBGD">#REF!</definedName>
    <definedName name="LuongChiNhanh" localSheetId="0">#REF!</definedName>
    <definedName name="LuongChiNhanh">#REF!</definedName>
    <definedName name="LuongKyThuat" localSheetId="0">#REF!</definedName>
    <definedName name="LuongKyThuat">#REF!</definedName>
    <definedName name="LuongPXSX" localSheetId="0">#REF!</definedName>
    <definedName name="LuongPXSX">#REF!</definedName>
    <definedName name="Luongsp" localSheetId="0">#REF!</definedName>
    <definedName name="Luongsp">#REF!</definedName>
    <definedName name="LuongVP" localSheetId="0">#REF!</definedName>
    <definedName name="LuongVP">#REF!</definedName>
    <definedName name="lVC" localSheetId="0">#REF!</definedName>
    <definedName name="lVC">#REF!</definedName>
    <definedName name="LY">"#REF!"</definedName>
    <definedName name="LZX" localSheetId="0">#REF!</definedName>
    <definedName name="LZX" localSheetId="1">#REF!</definedName>
    <definedName name="LZX">#REF!</definedName>
    <definedName name="m" localSheetId="0">#REF!</definedName>
    <definedName name="m" localSheetId="1">#REF!</definedName>
    <definedName name="m">#REF!</definedName>
    <definedName name="m_1">#N/A</definedName>
    <definedName name="m_2">#N/A</definedName>
    <definedName name="m_3">#N/A</definedName>
    <definedName name="m_4">#N/A</definedName>
    <definedName name="m_nguyet" localSheetId="0">#REF!</definedName>
    <definedName name="m_nguyet" localSheetId="1">#REF!</definedName>
    <definedName name="m_nguyet">#REF!</definedName>
    <definedName name="M_U_T_A_S_I" localSheetId="0">#REF!</definedName>
    <definedName name="M_U_T_A_S_I" localSheetId="1">#REF!</definedName>
    <definedName name="M_U_T_A_S_I">#REF!</definedName>
    <definedName name="M10." localSheetId="0">{"'Sheet1'!$L$16"}</definedName>
    <definedName name="M10." localSheetId="1">{"'Sheet1'!$L$16"}</definedName>
    <definedName name="M10." localSheetId="7">{"'Sheet1'!$L$16"}</definedName>
    <definedName name="M10.">{"'Sheet1'!$L$16"}</definedName>
    <definedName name="m102bnnc" localSheetId="0">#REF!</definedName>
    <definedName name="m102bnnc">#REF!</definedName>
    <definedName name="m102bnvl" localSheetId="0">#REF!</definedName>
    <definedName name="m102bnvl">#REF!</definedName>
    <definedName name="m10aamtc" localSheetId="0">#REF!</definedName>
    <definedName name="m10aamtc">#REF!</definedName>
    <definedName name="m10aanc" localSheetId="0">#REF!</definedName>
    <definedName name="m10aanc">#REF!</definedName>
    <definedName name="m10aavl" localSheetId="0">#REF!</definedName>
    <definedName name="m10aavl">#REF!</definedName>
    <definedName name="m10anc" localSheetId="0">#REF!</definedName>
    <definedName name="m10anc">#REF!</definedName>
    <definedName name="m10avl" localSheetId="0">#REF!</definedName>
    <definedName name="m10avl">#REF!</definedName>
    <definedName name="m10banc" localSheetId="0">#REF!</definedName>
    <definedName name="m10banc">#REF!</definedName>
    <definedName name="m10bavl" localSheetId="0">#REF!</definedName>
    <definedName name="m10bavl">#REF!</definedName>
    <definedName name="m122bnnc" localSheetId="0">#REF!</definedName>
    <definedName name="m122bnnc">#REF!</definedName>
    <definedName name="m122bnvl" localSheetId="0">#REF!</definedName>
    <definedName name="m122bnvl">#REF!</definedName>
    <definedName name="m12aanc" localSheetId="0">#REF!</definedName>
    <definedName name="m12aanc">#REF!</definedName>
    <definedName name="m12aavl" localSheetId="0">#REF!</definedName>
    <definedName name="m12aavl">#REF!</definedName>
    <definedName name="m12anc" localSheetId="0">#REF!</definedName>
    <definedName name="m12anc">#REF!</definedName>
    <definedName name="m12avl" localSheetId="0">#REF!</definedName>
    <definedName name="m12avl">#REF!</definedName>
    <definedName name="M12ba3p" localSheetId="0">#REF!</definedName>
    <definedName name="M12ba3p">#REF!</definedName>
    <definedName name="m12banc" localSheetId="0">#REF!</definedName>
    <definedName name="m12banc">#REF!</definedName>
    <definedName name="m12bavl" localSheetId="0">#REF!</definedName>
    <definedName name="m12bavl">#REF!</definedName>
    <definedName name="M12bb1p" localSheetId="0">#REF!</definedName>
    <definedName name="M12bb1p">#REF!</definedName>
    <definedName name="m12bbnc" localSheetId="0">#REF!</definedName>
    <definedName name="m12bbnc">#REF!</definedName>
    <definedName name="m12bbvl" localSheetId="0">#REF!</definedName>
    <definedName name="m12bbvl">#REF!</definedName>
    <definedName name="M12bnnc" localSheetId="0">#REF!</definedName>
    <definedName name="M12bnnc">#REF!</definedName>
    <definedName name="M12bnvl" localSheetId="0">#REF!</definedName>
    <definedName name="M12bnvl">#REF!</definedName>
    <definedName name="M12cbnc" localSheetId="0">#REF!</definedName>
    <definedName name="M12cbnc">#REF!</definedName>
    <definedName name="M12cbvl" localSheetId="0">#REF!</definedName>
    <definedName name="M12cbvl">#REF!</definedName>
    <definedName name="m142bnnc" localSheetId="0">#REF!</definedName>
    <definedName name="m142bnnc">#REF!</definedName>
    <definedName name="m142bnvl" localSheetId="0">#REF!</definedName>
    <definedName name="m142bnvl">#REF!</definedName>
    <definedName name="M14bb1p" localSheetId="0">#REF!</definedName>
    <definedName name="M14bb1p">#REF!</definedName>
    <definedName name="m14bbnc" localSheetId="0">#REF!</definedName>
    <definedName name="m14bbnc">#REF!</definedName>
    <definedName name="M14bbvc" localSheetId="0">#REF!</definedName>
    <definedName name="M14bbvc">#REF!</definedName>
    <definedName name="m14bbvl" localSheetId="0">#REF!</definedName>
    <definedName name="m14bbvl">#REF!</definedName>
    <definedName name="M2W1724" localSheetId="0">#REF!</definedName>
    <definedName name="M2W1724" localSheetId="1">#REF!</definedName>
    <definedName name="M2W1724">#REF!</definedName>
    <definedName name="M2W18" localSheetId="0">#REF!</definedName>
    <definedName name="M2W18">#REF!</definedName>
    <definedName name="M2W2532" localSheetId="0">#REF!</definedName>
    <definedName name="M2W2532">#REF!</definedName>
    <definedName name="M2W3339" localSheetId="0">#REF!</definedName>
    <definedName name="M2W3339">#REF!</definedName>
    <definedName name="M2W3740" localSheetId="0">#REF!</definedName>
    <definedName name="M2W3740">#REF!</definedName>
    <definedName name="M2W916" localSheetId="0">#REF!</definedName>
    <definedName name="M2W916">#REF!</definedName>
    <definedName name="m64ukjet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m64ukjet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M8a" localSheetId="0">#REF!</definedName>
    <definedName name="M8a" localSheetId="1">#REF!</definedName>
    <definedName name="M8a">#REF!</definedName>
    <definedName name="M8aa" localSheetId="0">#REF!</definedName>
    <definedName name="M8aa">#REF!</definedName>
    <definedName name="m8aanc" localSheetId="0">#REF!</definedName>
    <definedName name="m8aanc">#REF!</definedName>
    <definedName name="m8aavl" localSheetId="0">#REF!</definedName>
    <definedName name="m8aavl">#REF!</definedName>
    <definedName name="m8amtc" localSheetId="0">#REF!</definedName>
    <definedName name="m8amtc">#REF!</definedName>
    <definedName name="m8anc" localSheetId="0">#REF!</definedName>
    <definedName name="m8anc">#REF!</definedName>
    <definedName name="m8avl" localSheetId="0">#REF!</definedName>
    <definedName name="m8avl">#REF!</definedName>
    <definedName name="ma" localSheetId="0">#REF!</definedName>
    <definedName name="ma">#REF!</definedName>
    <definedName name="MÂ" localSheetId="0">#REF!</definedName>
    <definedName name="MÂ" localSheetId="1">#REF!</definedName>
    <definedName name="MÂ">#REF!</definedName>
    <definedName name="ma_cty" localSheetId="0">#REF!</definedName>
    <definedName name="ma_cty">#REF!</definedName>
    <definedName name="MA_DT" localSheetId="0">#REF!</definedName>
    <definedName name="MA_DT">#REF!</definedName>
    <definedName name="ma_dtcp" localSheetId="0">#REF!</definedName>
    <definedName name="ma_dtcp">#REF!</definedName>
    <definedName name="ma_dtpn" localSheetId="0">#REF!</definedName>
    <definedName name="ma_dtpn">#REF!</definedName>
    <definedName name="Mã_KH" localSheetId="0">#REF!</definedName>
    <definedName name="Mã_KH" localSheetId="1">#REF!</definedName>
    <definedName name="Mã_KH">#REF!</definedName>
    <definedName name="ma_khuyen_mai" localSheetId="0">#REF!</definedName>
    <definedName name="ma_khuyen_mai">#REF!</definedName>
    <definedName name="ma_lien_ket" localSheetId="0">#REF!</definedName>
    <definedName name="ma_lien_ket">#REF!</definedName>
    <definedName name="Ma_so_luong" localSheetId="0">#REF!</definedName>
    <definedName name="Ma_so_luong">#REF!</definedName>
    <definedName name="Ma_so_PB" localSheetId="0">#REF!</definedName>
    <definedName name="Ma_so_PB">#REF!</definedName>
    <definedName name="ma_sp" localSheetId="0">#REF!</definedName>
    <definedName name="ma_sp">#REF!</definedName>
    <definedName name="ma0" localSheetId="0">#REF!</definedName>
    <definedName name="ma0" localSheetId="1">#REF!</definedName>
    <definedName name="ma0">#REF!</definedName>
    <definedName name="Ma3pnc" localSheetId="0">#REF!</definedName>
    <definedName name="Ma3pnc">#REF!</definedName>
    <definedName name="Ma3pvl" localSheetId="0">#REF!</definedName>
    <definedName name="Ma3pvl">#REF!</definedName>
    <definedName name="Maa3pnc" localSheetId="0">#REF!</definedName>
    <definedName name="Maa3pnc">#REF!</definedName>
    <definedName name="Maa3pvl" localSheetId="0">#REF!</definedName>
    <definedName name="Maa3pvl">#REF!</definedName>
    <definedName name="MACH_COST" localSheetId="0">#REF!</definedName>
    <definedName name="MACH_COST" localSheetId="1">#REF!</definedName>
    <definedName name="MACH_COST">#REF!</definedName>
    <definedName name="macode" localSheetId="0">#REF!</definedName>
    <definedName name="macode">#REF!</definedName>
    <definedName name="MaCP" localSheetId="0">#REF!</definedName>
    <definedName name="MaCP">#REF!</definedName>
    <definedName name="MACTANG_BD" localSheetId="0">#REF!</definedName>
    <definedName name="MACTANG_BD">#REF!</definedName>
    <definedName name="MACTANG_HT_BD" localSheetId="0">#REF!</definedName>
    <definedName name="MACTANG_HT_BD">#REF!</definedName>
    <definedName name="MACTANG_HT_KT" localSheetId="0">#REF!</definedName>
    <definedName name="MACTANG_HT_KT">#REF!</definedName>
    <definedName name="MACTANG_KT" localSheetId="0">#REF!</definedName>
    <definedName name="MACTANG_KT">#REF!</definedName>
    <definedName name="MADONNA" localSheetId="0">#REF!</definedName>
    <definedName name="MADONNA" localSheetId="1">#REF!</definedName>
    <definedName name="MADONNA">#REF!</definedName>
    <definedName name="MADONNA_10" localSheetId="0">#REF!</definedName>
    <definedName name="MADONNA_10" localSheetId="1">#REF!</definedName>
    <definedName name="MADONNA_10">#REF!</definedName>
    <definedName name="MADONNA_6">"$#REF!.$C$11:$N$11"</definedName>
    <definedName name="MADONNA_8" localSheetId="0">#REF!</definedName>
    <definedName name="MADONNA_8" localSheetId="1">#REF!</definedName>
    <definedName name="MADONNA_8">#REF!</definedName>
    <definedName name="MADONVI" localSheetId="0">OFFSET(#REF!,COUNTA(#REF!)-1,0,1)</definedName>
    <definedName name="MADONVI">OFFSET(#REF!,COUNTA(#REF!)-1,0,1)</definedName>
    <definedName name="máds" localSheetId="0">#REF!</definedName>
    <definedName name="máds" localSheetId="1">#REF!</definedName>
    <definedName name="máds">#REF!</definedName>
    <definedName name="MAG" localSheetId="0">#REF!</definedName>
    <definedName name="MAG">#REF!</definedName>
    <definedName name="MAHANG" localSheetId="0">#REF!</definedName>
    <definedName name="MAHANG">#REF!</definedName>
    <definedName name="Maithland">"'file:///C:/Documents%20and%20Settings/PC_KOBSBY_003/Local%20Settings/Temporary%20Internet%20Files/Content.IE5/WZ67UD2L/DATA/BSC%202011/SHARED/TAX/Mulyo/Maitland%20Smith/Cornov1-1999.xls'#$'Permanent info'.$E$7"</definedName>
    <definedName name="Maithland_3">"'file:///C:/Documents%20and%20Settings/PC_KOBSBY_003/Local%20Settings/Temporary%20Internet%20Files/Content.IE5/WZ67UD2L/DATA/BSC%202011/SHARED/TAX/Mulyo/Maitland%20Smith/Cornov1-1999.xls'#$'Permanent info'.$E$7"</definedName>
    <definedName name="MAJ_CON_EQP" localSheetId="0">#REF!</definedName>
    <definedName name="MAJ_CON_EQP" localSheetId="1">#REF!</definedName>
    <definedName name="MAJ_CON_EQP">#REF!</definedName>
    <definedName name="MAJAC" localSheetId="0">#REF!</definedName>
    <definedName name="MAJAC">#REF!</definedName>
    <definedName name="majalengka" localSheetId="0" hidden="1">#REF!</definedName>
    <definedName name="majalengka" hidden="1">#REF!</definedName>
    <definedName name="MajorHeader" localSheetId="0">#REF!</definedName>
    <definedName name="MajorHeader" localSheetId="1">#REF!</definedName>
    <definedName name="MajorHeader">#REF!</definedName>
    <definedName name="malaysia" localSheetId="0">#REF!</definedName>
    <definedName name="malaysia" localSheetId="1">#REF!</definedName>
    <definedName name="malaysia">#REF!</definedName>
    <definedName name="Male" localSheetId="0">#REF!</definedName>
    <definedName name="Male" localSheetId="1">#REF!</definedName>
    <definedName name="Male">#REF!</definedName>
    <definedName name="mamet" localSheetId="0" hidden="1">{#N/A,#N/A,FALSE,"Sheet1";#N/A,#N/A,FALSE,"Sheet2"}</definedName>
    <definedName name="mamet" localSheetId="1" hidden="1">{#N/A,#N/A,FALSE,"Sheet1";#N/A,#N/A,FALSE,"Sheet2"}</definedName>
    <definedName name="mamet" localSheetId="7" hidden="1">{#N/A,#N/A,FALSE,"Sheet1";#N/A,#N/A,FALSE,"Sheet2"}</definedName>
    <definedName name="mamet" hidden="1">{#N/A,#N/A,FALSE,"Sheet1";#N/A,#N/A,FALSE,"Sheet2"}</definedName>
    <definedName name="man">#REF!</definedName>
    <definedName name="MANAGER" localSheetId="0">#REF!</definedName>
    <definedName name="MANAGER" localSheetId="1">#REF!</definedName>
    <definedName name="MANAGER">#REF!</definedName>
    <definedName name="MANPP" localSheetId="0">#REF!</definedName>
    <definedName name="MANPP">#REF!</definedName>
    <definedName name="manual">"'file:///C:/Documents%20and%20Settings/PC_KOBSBY_003/Local%20Settings/Temporary%20Internet%20Files/Content.IE5/WZ67UD2L/DATA/BSC%202011/SHARED/Clients/I-L/KEBD/Quarter%202002/Q4-2002-c.xls'#$GeneralInfo.$J$18"</definedName>
    <definedName name="manual_3">"'file:///C:/Documents%20and%20Settings/PC_KOBSBY_003/Local%20Settings/Temporary%20Internet%20Files/Content.IE5/WZ67UD2L/DATA/BSC%202011/SHARED/Clients/I-L/KEBD/Quarter%202002/Q4-2002-c.xls'#$GeneralInfo.$J$18"</definedName>
    <definedName name="MAÕCOÙ">#REF!</definedName>
    <definedName name="MAÕNÔÏ" localSheetId="0">#REF!</definedName>
    <definedName name="MAÕNÔÏ" localSheetId="1">#REF!</definedName>
    <definedName name="MAÕNÔÏ">#REF!</definedName>
    <definedName name="mar" localSheetId="0">#REF!</definedName>
    <definedName name="mar" localSheetId="1">#REF!</definedName>
    <definedName name="mar">#REF!</definedName>
    <definedName name="Mar_10" localSheetId="0">#REF!</definedName>
    <definedName name="Mar_10" localSheetId="1">#REF!</definedName>
    <definedName name="Mar_10">#REF!</definedName>
    <definedName name="march" localSheetId="0">#REF!</definedName>
    <definedName name="march" localSheetId="1">#REF!</definedName>
    <definedName name="march">#REF!</definedName>
    <definedName name="march_10" localSheetId="0">#REF!</definedName>
    <definedName name="march_10" localSheetId="1">#REF!</definedName>
    <definedName name="march_10">#REF!</definedName>
    <definedName name="march_6">"$#REF!.$B$18:$N$28"</definedName>
    <definedName name="march_8" localSheetId="0">#REF!</definedName>
    <definedName name="march_8" localSheetId="1">#REF!</definedName>
    <definedName name="march_8">#REF!</definedName>
    <definedName name="mare" localSheetId="0">#REF!</definedName>
    <definedName name="mare">#REF!</definedName>
    <definedName name="mare_10" localSheetId="0">#REF!</definedName>
    <definedName name="mare_10" localSheetId="1">#REF!</definedName>
    <definedName name="mare_10">#REF!</definedName>
    <definedName name="MARGIN">39%</definedName>
    <definedName name="Marihat" localSheetId="0">#REF!</definedName>
    <definedName name="Marihat" localSheetId="1">#REF!</definedName>
    <definedName name="Marihat">#REF!</definedName>
    <definedName name="Marital">"'file:///C:/Documents%20and%20Settings/PC_KOBSBY_003/Local%20Settings/Temporary%20Internet%20Files/Content.IE5/WZ67UD2L/DATA/BSC%202011/SHARED/TAX/Indra%20Setiawan/others/SPT1770.xls'#$FE_1770_P1.$V$70"</definedName>
    <definedName name="Marital_3">"'file:///C:/Documents%20and%20Settings/PC_KOBSBY_003/Local%20Settings/Temporary%20Internet%20Files/Content.IE5/WZ67UD2L/DATA/BSC%202011/SHARED/TAX/Indra%20Setiawan/others/SPT1770.xls'#$FE_1770_P1.$V$70"</definedName>
    <definedName name="MARK" localSheetId="0">OFFSET(#REF!,0,0,COUNT(#REF!),1)</definedName>
    <definedName name="MARK">OFFSET(#REF!,0,0,COUNT(#REF!),1)</definedName>
    <definedName name="Market">#N/A</definedName>
    <definedName name="marketability" localSheetId="0">#REF!</definedName>
    <definedName name="marketability" localSheetId="1">#REF!</definedName>
    <definedName name="marketability">#REF!</definedName>
    <definedName name="Marketing" localSheetId="0">#REF!</definedName>
    <definedName name="Marketing" localSheetId="1">#REF!</definedName>
    <definedName name="Marketing">#REF!</definedName>
    <definedName name="Married" localSheetId="0">#REF!</definedName>
    <definedName name="Married" localSheetId="1">#REF!</definedName>
    <definedName name="Married">#REF!</definedName>
    <definedName name="MarSum" localSheetId="0">#REF!</definedName>
    <definedName name="MarSum" localSheetId="1">#REF!</definedName>
    <definedName name="MarSum">#REF!</definedName>
    <definedName name="masbrg" localSheetId="0">#REF!</definedName>
    <definedName name="masbrg" localSheetId="1">#REF!</definedName>
    <definedName name="masbrg">#REF!</definedName>
    <definedName name="masbrg_10" localSheetId="0">#REF!</definedName>
    <definedName name="masbrg_10" localSheetId="1">#REF!</definedName>
    <definedName name="masbrg_10">#REF!</definedName>
    <definedName name="MASP" localSheetId="0">#REF!</definedName>
    <definedName name="MASP">#REF!</definedName>
    <definedName name="Master" localSheetId="0">#REF!</definedName>
    <definedName name="Master" localSheetId="1">#REF!</definedName>
    <definedName name="Master">#REF!</definedName>
    <definedName name="master_1" localSheetId="0">#REF!</definedName>
    <definedName name="master_1">#REF!</definedName>
    <definedName name="master_1_1" localSheetId="0">#REF!</definedName>
    <definedName name="master_1_1">#REF!</definedName>
    <definedName name="master_1_1_1" localSheetId="0">#REF!</definedName>
    <definedName name="master_1_1_1">#REF!</definedName>
    <definedName name="master_1_1_1_1" localSheetId="0">#REF!</definedName>
    <definedName name="master_1_1_1_1">#REF!</definedName>
    <definedName name="master_1_1_1_1_1" localSheetId="0">#REF!</definedName>
    <definedName name="master_1_1_1_1_1">#REF!</definedName>
    <definedName name="master_42" localSheetId="0">#REF!</definedName>
    <definedName name="master_42" localSheetId="1">#REF!</definedName>
    <definedName name="master_42">#REF!</definedName>
    <definedName name="master_53">"$#REF!.$A$3:$E$7691"</definedName>
    <definedName name="master_54" localSheetId="0">#REF!</definedName>
    <definedName name="master_54" localSheetId="1">#REF!</definedName>
    <definedName name="master_54">#REF!</definedName>
    <definedName name="master2" localSheetId="0">#REF!</definedName>
    <definedName name="master2" localSheetId="1">#REF!</definedName>
    <definedName name="master2">#REF!</definedName>
    <definedName name="MASUKAN" localSheetId="0">#REF!</definedName>
    <definedName name="MASUKAN" localSheetId="1">#REF!</definedName>
    <definedName name="MASUKAN">#REF!</definedName>
    <definedName name="MAT" localSheetId="0">#REF!</definedName>
    <definedName name="MAT">#REF!</definedName>
    <definedName name="Material_Name" localSheetId="0">#REF!</definedName>
    <definedName name="Material_Name" localSheetId="1">#REF!</definedName>
    <definedName name="Material_Name">#REF!</definedName>
    <definedName name="matit" localSheetId="0">#REF!</definedName>
    <definedName name="matit">#REF!</definedName>
    <definedName name="MATK_M" localSheetId="0">#REF!</definedName>
    <definedName name="MATK_M">#REF!</definedName>
    <definedName name="MATP_GT" localSheetId="0">#REF!</definedName>
    <definedName name="MATP_GT">#REF!</definedName>
    <definedName name="MAU" localSheetId="0">{"'Sheet1'!$L$16"}</definedName>
    <definedName name="MAU" localSheetId="1">{"'Sheet1'!$L$16"}</definedName>
    <definedName name="MAU" localSheetId="7">{"'Sheet1'!$L$16"}</definedName>
    <definedName name="MAU">{"'Sheet1'!$L$16"}</definedName>
    <definedName name="maud" localSheetId="0">#REF!</definedName>
    <definedName name="maud" localSheetId="1">#REF!</definedName>
    <definedName name="maud">#REF!</definedName>
    <definedName name="maudoanhso" localSheetId="0">#REF!</definedName>
    <definedName name="maudoanhso" localSheetId="1">#REF!</definedName>
    <definedName name="maudoanhso">#REF!</definedName>
    <definedName name="MAUDS" localSheetId="0">#REF!</definedName>
    <definedName name="MAUDS" localSheetId="1">#REF!</definedName>
    <definedName name="MAUDS">#REF!</definedName>
    <definedName name="mavl" localSheetId="0">#REF!</definedName>
    <definedName name="mavl">#REF!</definedName>
    <definedName name="may" localSheetId="0">#REF!</definedName>
    <definedName name="may">#REF!</definedName>
    <definedName name="may_10" localSheetId="0">#REF!</definedName>
    <definedName name="may_10" localSheetId="1">#REF!</definedName>
    <definedName name="may_10">#REF!</definedName>
    <definedName name="may_6">"$#REF!.$B$42:$N$52"</definedName>
    <definedName name="may_8" localSheetId="0">#REF!</definedName>
    <definedName name="may_8" localSheetId="1">#REF!</definedName>
    <definedName name="may_8">#REF!</definedName>
    <definedName name="maysao" localSheetId="0">{#N/A,#N/A,FALSE,"sum";#N/A,#N/A,FALSE,"MARTV";#N/A,#N/A,FALSE,"APRTV"}</definedName>
    <definedName name="maysao" localSheetId="1">{#N/A,#N/A,FALSE,"sum";#N/A,#N/A,FALSE,"MARTV";#N/A,#N/A,FALSE,"APRTV"}</definedName>
    <definedName name="maysao" localSheetId="7">{#N/A,#N/A,FALSE,"sum";#N/A,#N/A,FALSE,"MARTV";#N/A,#N/A,FALSE,"APRTV"}</definedName>
    <definedName name="maysao">{#N/A,#N/A,FALSE,"sum";#N/A,#N/A,FALSE,"MARTV";#N/A,#N/A,FALSE,"APRTV"}</definedName>
    <definedName name="MaySum" localSheetId="0">#REF!</definedName>
    <definedName name="MaySum" localSheetId="1">#REF!</definedName>
    <definedName name="MaySum">#REF!</definedName>
    <definedName name="Mba1p" localSheetId="0">#REF!</definedName>
    <definedName name="Mba1p">#REF!</definedName>
    <definedName name="Mba3p" localSheetId="0">#REF!</definedName>
    <definedName name="Mba3p">#REF!</definedName>
    <definedName name="Mbb3p" localSheetId="0">#REF!</definedName>
    <definedName name="Mbb3p">#REF!</definedName>
    <definedName name="Mbn1p" localSheetId="0">#REF!</definedName>
    <definedName name="Mbn1p">#REF!</definedName>
    <definedName name="mbnc" localSheetId="0">#REF!</definedName>
    <definedName name="mbnc">#REF!</definedName>
    <definedName name="mbvl" localSheetId="0">#REF!</definedName>
    <definedName name="mbvl">#REF!</definedName>
    <definedName name="mc" localSheetId="0">#REF!</definedName>
    <definedName name="mc">#REF!</definedName>
    <definedName name="mco" localSheetId="0">{"'Sheet1'!$L$16"}</definedName>
    <definedName name="mco" localSheetId="1">{"'Sheet1'!$L$16"}</definedName>
    <definedName name="mco" localSheetId="7">{"'Sheet1'!$L$16"}</definedName>
    <definedName name="mco">{"'Sheet1'!$L$16"}</definedName>
    <definedName name="MCR">"#N/A"</definedName>
    <definedName name="MD.">#REF!</definedName>
    <definedName name="mdfhjr" localSheetId="0">{"'Sheet1'!$L$16"}</definedName>
    <definedName name="mdfhjr" localSheetId="1">{"'Sheet1'!$L$16"}</definedName>
    <definedName name="mdfhjr" localSheetId="7">{"'Sheet1'!$L$16"}</definedName>
    <definedName name="mdfhjr">{"'Sheet1'!$L$16"}</definedName>
    <definedName name="mdgkd" localSheetId="0" hidden="1">{"'Sheet1'!$L$16"}</definedName>
    <definedName name="mdgkd" localSheetId="1" hidden="1">{"'Sheet1'!$L$16"}</definedName>
    <definedName name="mdgkd" localSheetId="7" hidden="1">{"'Sheet1'!$L$16"}</definedName>
    <definedName name="mdgkd" hidden="1">{"'Sheet1'!$L$16"}</definedName>
    <definedName name="me" localSheetId="0">#REF!</definedName>
    <definedName name="me" localSheetId="1">#REF!</definedName>
    <definedName name="me">#REF!</definedName>
    <definedName name="me_10" localSheetId="0">#REF!</definedName>
    <definedName name="me_10" localSheetId="1">#REF!</definedName>
    <definedName name="me_10">#REF!</definedName>
    <definedName name="MECOC" localSheetId="0">#REF!</definedName>
    <definedName name="MECOC">#REF!</definedName>
    <definedName name="MEDCN" localSheetId="0">#REF!</definedName>
    <definedName name="MEDCN" localSheetId="1">#REF!</definedName>
    <definedName name="MEDCN">#REF!</definedName>
    <definedName name="medel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el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el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el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iaplan" localSheetId="0">#REF!</definedName>
    <definedName name="mediaplan" localSheetId="1">#REF!</definedName>
    <definedName name="mediaplan">#REF!</definedName>
    <definedName name="Mediatypes" localSheetId="0">#REF!</definedName>
    <definedName name="Mediatypes">#REF!</definedName>
    <definedName name="medol2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ol2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ol2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dol2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i" localSheetId="0">#REF!</definedName>
    <definedName name="mei" localSheetId="1">#REF!</definedName>
    <definedName name="mei">#REF!</definedName>
    <definedName name="MEK" localSheetId="0">#REF!</definedName>
    <definedName name="MEK">#REF!</definedName>
    <definedName name="Mekong" localSheetId="0">#REF!</definedName>
    <definedName name="Mekong">#REF!</definedName>
    <definedName name="Mentah" localSheetId="0">#REF!</definedName>
    <definedName name="Mentah" localSheetId="1">#REF!</definedName>
    <definedName name="Mentah">#REF!</definedName>
    <definedName name="MENU" localSheetId="0">#REF!</definedName>
    <definedName name="MENU" localSheetId="1">#REF!</definedName>
    <definedName name="MENU">#REF!</definedName>
    <definedName name="MENU_1" localSheetId="0">#REF!</definedName>
    <definedName name="MENU_1" localSheetId="1">#REF!</definedName>
    <definedName name="MENU_1">#REF!</definedName>
    <definedName name="MENU_11" localSheetId="0">#REF!</definedName>
    <definedName name="MENU_11" localSheetId="1">#REF!</definedName>
    <definedName name="MENU_11">#REF!</definedName>
    <definedName name="MENU_12" localSheetId="0">#REF!</definedName>
    <definedName name="MENU_12">#REF!</definedName>
    <definedName name="MENU_13" localSheetId="0">#REF!</definedName>
    <definedName name="MENU_13">#REF!</definedName>
    <definedName name="MENU_14" localSheetId="0">#REF!</definedName>
    <definedName name="MENU_14">#REF!</definedName>
    <definedName name="MENU_15" localSheetId="0">#REF!</definedName>
    <definedName name="MENU_15">#REF!</definedName>
    <definedName name="MENU_16" localSheetId="0">#REF!</definedName>
    <definedName name="MENU_16">#REF!</definedName>
    <definedName name="MENU_17" localSheetId="0">#REF!</definedName>
    <definedName name="MENU_17">#REF!</definedName>
    <definedName name="MENU_18" localSheetId="0">#REF!</definedName>
    <definedName name="MENU_18">#REF!</definedName>
    <definedName name="MENU_19" localSheetId="0">#REF!</definedName>
    <definedName name="MENU_19">#REF!</definedName>
    <definedName name="MENU_2" localSheetId="0">#REF!</definedName>
    <definedName name="MENU_2">#REF!</definedName>
    <definedName name="MENU_20" localSheetId="0">#REF!</definedName>
    <definedName name="MENU_20">#REF!</definedName>
    <definedName name="MENU_21" localSheetId="0">#REF!</definedName>
    <definedName name="MENU_21">#REF!</definedName>
    <definedName name="MENU_22" localSheetId="0">#REF!</definedName>
    <definedName name="MENU_22">#REF!</definedName>
    <definedName name="MENU_23" localSheetId="0">#REF!</definedName>
    <definedName name="MENU_23">#REF!</definedName>
    <definedName name="MENU_24" localSheetId="0">#REF!</definedName>
    <definedName name="MENU_24">#REF!</definedName>
    <definedName name="MENU_25" localSheetId="0">#REF!</definedName>
    <definedName name="MENU_25">#REF!</definedName>
    <definedName name="MENU_26" localSheetId="0">#REF!</definedName>
    <definedName name="MENU_26">#REF!</definedName>
    <definedName name="MENU_27" localSheetId="0">#REF!</definedName>
    <definedName name="MENU_27">#REF!</definedName>
    <definedName name="MENU_28" localSheetId="0">#REF!</definedName>
    <definedName name="MENU_28">#REF!</definedName>
    <definedName name="MENU_29" localSheetId="0">#REF!</definedName>
    <definedName name="MENU_29">#REF!</definedName>
    <definedName name="MENU_3" localSheetId="0">#REF!</definedName>
    <definedName name="MENU_3">#REF!</definedName>
    <definedName name="MENU_30" localSheetId="0">#REF!</definedName>
    <definedName name="MENU_30">#REF!</definedName>
    <definedName name="MENU_31" localSheetId="0">#REF!</definedName>
    <definedName name="MENU_31">#REF!</definedName>
    <definedName name="MENU_32" localSheetId="0">#REF!</definedName>
    <definedName name="MENU_32">#REF!</definedName>
    <definedName name="MENU_33" localSheetId="0">#REF!</definedName>
    <definedName name="MENU_33">#REF!</definedName>
    <definedName name="MENU_34" localSheetId="0">#REF!</definedName>
    <definedName name="MENU_34">#REF!</definedName>
    <definedName name="MENU_35" localSheetId="0">#REF!</definedName>
    <definedName name="MENU_35">#REF!</definedName>
    <definedName name="MENU_38" localSheetId="0">#REF!</definedName>
    <definedName name="MENU_38">#REF!</definedName>
    <definedName name="MENU_39" localSheetId="0">#REF!</definedName>
    <definedName name="MENU_39">#REF!</definedName>
    <definedName name="MENU_4" localSheetId="0">#REF!</definedName>
    <definedName name="MENU_4">#REF!</definedName>
    <definedName name="MENU_40" localSheetId="0">#REF!</definedName>
    <definedName name="MENU_40">#REF!</definedName>
    <definedName name="MENU_41" localSheetId="0">#REF!</definedName>
    <definedName name="MENU_41">#REF!</definedName>
    <definedName name="MENU_42" localSheetId="0">#REF!</definedName>
    <definedName name="MENU_42">#REF!</definedName>
    <definedName name="MENU_43" localSheetId="0">#REF!</definedName>
    <definedName name="MENU_43">#REF!</definedName>
    <definedName name="MENU_44" localSheetId="0">#REF!</definedName>
    <definedName name="MENU_44">#REF!</definedName>
    <definedName name="MENU_45" localSheetId="0">#REF!</definedName>
    <definedName name="MENU_45">#REF!</definedName>
    <definedName name="MENU_46" localSheetId="0">#REF!</definedName>
    <definedName name="MENU_46">#REF!</definedName>
    <definedName name="MENU_47" localSheetId="0">#REF!</definedName>
    <definedName name="MENU_47">#REF!</definedName>
    <definedName name="MENU_48" localSheetId="0">#REF!</definedName>
    <definedName name="MENU_48">#REF!</definedName>
    <definedName name="MENU_49" localSheetId="0">#REF!</definedName>
    <definedName name="MENU_49">#REF!</definedName>
    <definedName name="MENU_5" localSheetId="0">#REF!</definedName>
    <definedName name="MENU_5">#REF!</definedName>
    <definedName name="MENU_50" localSheetId="0">#REF!</definedName>
    <definedName name="MENU_50">#REF!</definedName>
    <definedName name="MENU_51" localSheetId="0">#REF!</definedName>
    <definedName name="MENU_51">#REF!</definedName>
    <definedName name="MENU_52" localSheetId="0">#REF!</definedName>
    <definedName name="MENU_52">#REF!</definedName>
    <definedName name="MENU_53" localSheetId="0">#REF!</definedName>
    <definedName name="MENU_53">#REF!</definedName>
    <definedName name="MENU_54" localSheetId="0">#REF!</definedName>
    <definedName name="MENU_54">#REF!</definedName>
    <definedName name="MENU_55" localSheetId="0">#REF!</definedName>
    <definedName name="MENU_55">#REF!</definedName>
    <definedName name="MENU_56" localSheetId="0">#REF!</definedName>
    <definedName name="MENU_56">#REF!</definedName>
    <definedName name="MENU_57" localSheetId="0">#REF!</definedName>
    <definedName name="MENU_57">#REF!</definedName>
    <definedName name="MENU_58" localSheetId="0">#REF!</definedName>
    <definedName name="MENU_58">#REF!</definedName>
    <definedName name="MENU_59" localSheetId="0">#REF!</definedName>
    <definedName name="MENU_59">#REF!</definedName>
    <definedName name="MENU_6" localSheetId="0">#REF!</definedName>
    <definedName name="MENU_6">#REF!</definedName>
    <definedName name="MENU_60" localSheetId="0">#REF!</definedName>
    <definedName name="MENU_60">#REF!</definedName>
    <definedName name="MENU_61" localSheetId="0">#REF!</definedName>
    <definedName name="MENU_61">#REF!</definedName>
    <definedName name="MENU_62" localSheetId="0">#REF!</definedName>
    <definedName name="MENU_62">#REF!</definedName>
    <definedName name="MENU_63" localSheetId="0">#REF!</definedName>
    <definedName name="MENU_63">#REF!</definedName>
    <definedName name="MENU_64" localSheetId="0">#REF!</definedName>
    <definedName name="MENU_64">#REF!</definedName>
    <definedName name="MENU_65" localSheetId="0">#REF!</definedName>
    <definedName name="MENU_65">#REF!</definedName>
    <definedName name="MENU_66" localSheetId="0">#REF!</definedName>
    <definedName name="MENU_66">#REF!</definedName>
    <definedName name="MENU_7" localSheetId="0">#REF!</definedName>
    <definedName name="MENU_7">#REF!</definedName>
    <definedName name="MENU_8" localSheetId="0">#REF!</definedName>
    <definedName name="MENU_8">#REF!</definedName>
    <definedName name="MENU_9" localSheetId="0">#REF!</definedName>
    <definedName name="MENU_9">#REF!</definedName>
    <definedName name="MENU_APP_LETTER" localSheetId="0">#REF!</definedName>
    <definedName name="MENU_APP_LETTER">#REF!</definedName>
    <definedName name="MENU_APP_RANGE" localSheetId="0">#REF!</definedName>
    <definedName name="MENU_APP_RANGE">#REF!</definedName>
    <definedName name="MENU_APP_SELECT" localSheetId="0">#REF!</definedName>
    <definedName name="MENU_APP_SELECT">#REF!</definedName>
    <definedName name="MENU_CATEGORY" localSheetId="0">#REF!</definedName>
    <definedName name="MENU_CATEGORY">#REF!</definedName>
    <definedName name="MENU_DATE_RANGE" localSheetId="0">#REF!</definedName>
    <definedName name="MENU_DATE_RANGE">#REF!</definedName>
    <definedName name="MENU_DATE_SELECT" localSheetId="0">#REF!</definedName>
    <definedName name="MENU_DATE_SELECT">#REF!</definedName>
    <definedName name="MENU_ENT_SELECT" localSheetId="0">#REF!</definedName>
    <definedName name="MENU_ENT_SELECT">#REF!</definedName>
    <definedName name="MENU_FREQ_RANGE" localSheetId="0">#REF!</definedName>
    <definedName name="MENU_FREQ_RANGE">#REF!</definedName>
    <definedName name="MENU_FREQ_SELECT" localSheetId="0">#REF!</definedName>
    <definedName name="MENU_FREQ_SELECT">#REF!</definedName>
    <definedName name="Mer" localSheetId="0">{"'Sheet1'!$L$16"}</definedName>
    <definedName name="Mer" localSheetId="1">{"'Sheet1'!$L$16"}</definedName>
    <definedName name="Mer" localSheetId="7">{"'Sheet1'!$L$16"}</definedName>
    <definedName name="Mer">{"'Sheet1'!$L$16"}</definedName>
    <definedName name="merfger2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fger2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fger2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fger2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1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2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2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2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2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2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4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4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4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rger4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essing5518">"'file://Imam/client/Client/Dai%20Hwa/Annual%20Tax%20Return/spt%20dai%20hwa%202001%20paling%20akhir.xls'#$'SUMMARY NDE'.$F$8"</definedName>
    <definedName name="messing6218">"'file://Imam/client/Client/Dai%20Hwa/Annual%20Tax%20Return/spt%20dai%20hwa%202001%20paling%20akhir.xls'#$'SUMMARY NDE'.$F$15"</definedName>
    <definedName name="metro">#REF!</definedName>
    <definedName name="mETRO1">4743</definedName>
    <definedName name="MEWarning">1</definedName>
    <definedName name="MF">#REF!</definedName>
    <definedName name="mfigjh" localSheetId="0">{"'Sheet1'!$L$16"}</definedName>
    <definedName name="mfigjh" localSheetId="1">{"'Sheet1'!$L$16"}</definedName>
    <definedName name="mfigjh" localSheetId="7">{"'Sheet1'!$L$16"}</definedName>
    <definedName name="mfigjh">{"'Sheet1'!$L$16"}</definedName>
    <definedName name="MG" localSheetId="0">#REF!</definedName>
    <definedName name="MG" localSheetId="1">#REF!</definedName>
    <definedName name="MG">#REF!</definedName>
    <definedName name="MG_A" localSheetId="0">#REF!</definedName>
    <definedName name="MG_A" localSheetId="1">#REF!</definedName>
    <definedName name="MG_A">#REF!</definedName>
    <definedName name="mg1.">#N/A</definedName>
    <definedName name="mg2.">#N/A</definedName>
    <definedName name="mh" localSheetId="0">#REF!</definedName>
    <definedName name="mh" localSheetId="1">#REF!</definedName>
    <definedName name="mh">#REF!</definedName>
    <definedName name="MHAPS_individual" localSheetId="0">#REF!</definedName>
    <definedName name="MHAPS_individual" localSheetId="1">#REF!</definedName>
    <definedName name="MHAPS_individual">#REF!</definedName>
    <definedName name="mi" localSheetId="0">#REF!</definedName>
    <definedName name="mi">#REF!</definedName>
    <definedName name="MID003_LBU11_Garansi_yang_Diberikan">"$#REF!.#REF!#REF!"</definedName>
    <definedName name="MID003_LBU11_Garansi_yang_Diberikan_3">"$#REF!.#REF!#REF!"</definedName>
    <definedName name="MIKE" localSheetId="0">#REF!</definedName>
    <definedName name="MIKE" localSheetId="1">#REF!</definedName>
    <definedName name="MIKE">#REF!</definedName>
    <definedName name="miko" localSheetId="0">#REF!</definedName>
    <definedName name="miko">#REF!</definedName>
    <definedName name="min" localSheetId="0">{"'Feb 99'!$A$1:$G$30"}</definedName>
    <definedName name="min" localSheetId="1">{"'Feb 99'!$A$1:$G$30"}</definedName>
    <definedName name="min" localSheetId="7">{"'Feb 99'!$A$1:$G$30"}</definedName>
    <definedName name="min">{"'Feb 99'!$A$1:$G$30"}</definedName>
    <definedName name="MINAC" localSheetId="0">#REF!</definedName>
    <definedName name="MINAC">#REF!</definedName>
    <definedName name="minh" localSheetId="0">{"'Sheet1'!$L$16"}</definedName>
    <definedName name="minh" localSheetId="1">{"'Sheet1'!$L$16"}</definedName>
    <definedName name="minh" localSheetId="7">{"'Sheet1'!$L$16"}</definedName>
    <definedName name="minh">{"'Sheet1'!$L$16"}</definedName>
    <definedName name="miscel5540">"'file://Imam/client/Client/Dai%20Hwa/Annual%20Tax%20Return/spt%20dai%20hwa%202001%20paling%20akhir.xls'#$'SUMMARY NDE'.$F$10"</definedName>
    <definedName name="miscel6249">"'file://Imam/client/Client/Dai%20Hwa/Annual%20Tax%20Return/spt%20dai%20hwa%202001%20paling%20akhir.xls'#$'SUMMARY NDE'.$F$17"</definedName>
    <definedName name="miscellexp20820">"$#REF!.#REF!#REF!"</definedName>
    <definedName name="miscellexp20820_3">"$#REF!.#REF!#REF!"</definedName>
    <definedName name="MISSING_PRICELIST" localSheetId="0">#REF!</definedName>
    <definedName name="MISSING_PRICELIST" localSheetId="1">#REF!</definedName>
    <definedName name="MISSING_PRICELIST">#REF!</definedName>
    <definedName name="MK" localSheetId="0" hidden="1">#REF!</definedName>
    <definedName name="MK" localSheetId="1" hidden="1">#REF!</definedName>
    <definedName name="MK" hidden="1">#REF!</definedName>
    <definedName name="MK_1" localSheetId="0">#REF!</definedName>
    <definedName name="MK_1" localSheetId="1">#REF!</definedName>
    <definedName name="MK_1">#REF!</definedName>
    <definedName name="MK_2" localSheetId="0">#REF!</definedName>
    <definedName name="MK_2" localSheetId="1">#REF!</definedName>
    <definedName name="MK_2">#REF!</definedName>
    <definedName name="mkii" localSheetId="0">{#N/A,#N/A,TRUE,"Data Elements-Staffing";#N/A,#N/A,TRUE,"Data Elements-Exp Driv &amp; Assump";#N/A,#N/A,TRUE,"Staffing Sheet";#N/A,#N/A,TRUE,"Income";#N/A,#N/A,TRUE,"Income Summary";#N/A,#N/A,TRUE,"Staffing Summary"}</definedName>
    <definedName name="mkii" localSheetId="1">{#N/A,#N/A,TRUE,"Data Elements-Staffing";#N/A,#N/A,TRUE,"Data Elements-Exp Driv &amp; Assump";#N/A,#N/A,TRUE,"Staffing Sheet";#N/A,#N/A,TRUE,"Income";#N/A,#N/A,TRUE,"Income Summary";#N/A,#N/A,TRUE,"Staffing Summary"}</definedName>
    <definedName name="mkii" localSheetId="7">{#N/A,#N/A,TRUE,"Data Elements-Staffing";#N/A,#N/A,TRUE,"Data Elements-Exp Driv &amp; Assump";#N/A,#N/A,TRUE,"Staffing Sheet";#N/A,#N/A,TRUE,"Income";#N/A,#N/A,TRUE,"Income Summary";#N/A,#N/A,TRUE,"Staffing Summary"}</definedName>
    <definedName name="mkii">{#N/A,#N/A,TRUE,"Data Elements-Staffing";#N/A,#N/A,TRUE,"Data Elements-Exp Driv &amp; Assump";#N/A,#N/A,TRUE,"Staffing Sheet";#N/A,#N/A,TRUE,"Income";#N/A,#N/A,TRUE,"Income Summary";#N/A,#N/A,TRUE,"Staffing Summary"}</definedName>
    <definedName name="MLIA" localSheetId="0">#REF!</definedName>
    <definedName name="MLIA" localSheetId="1">#REF!</definedName>
    <definedName name="MLIA">#REF!</definedName>
    <definedName name="mm" localSheetId="0">#REF!</definedName>
    <definedName name="mm">#REF!</definedName>
    <definedName name="mmm" localSheetId="0" hidden="1">{#N/A,#N/A,FALSE,"Sheet1";#N/A,#N/A,FALSE,"Sheet2"}</definedName>
    <definedName name="mmm" localSheetId="1" hidden="1">{#N/A,#N/A,FALSE,"Sheet1";#N/A,#N/A,FALSE,"Sheet2"}</definedName>
    <definedName name="mmm" localSheetId="7" hidden="1">{#N/A,#N/A,FALSE,"Sheet1";#N/A,#N/A,FALSE,"Sheet2"}</definedName>
    <definedName name="mmm" hidden="1">{#N/A,#N/A,FALSE,"Sheet1";#N/A,#N/A,FALSE,"Sheet2"}</definedName>
    <definedName name="mmmm" localSheetId="0">#REF!</definedName>
    <definedName name="mmmm" localSheetId="1">#REF!</definedName>
    <definedName name="mmmm">#REF!</definedName>
    <definedName name="mmmmmm" localSheetId="0">#REF!</definedName>
    <definedName name="mmmmmm" localSheetId="1">#REF!</definedName>
    <definedName name="mmmmmm">#REF!</definedName>
    <definedName name="mmmmmmm" localSheetId="0">#REF!</definedName>
    <definedName name="mmmmmmm" localSheetId="1">#REF!</definedName>
    <definedName name="mmmmmmm">#REF!</definedName>
    <definedName name="mmmmmmmmmmmmm" localSheetId="0">#REF!</definedName>
    <definedName name="mmmmmmmmmmmmm" localSheetId="1">#REF!</definedName>
    <definedName name="mmmmmmmmmmmmm">#REF!</definedName>
    <definedName name="mnb" localSheetId="0">#REF!</definedName>
    <definedName name="mnb" localSheetId="1">#REF!</definedName>
    <definedName name="mnb">#REF!</definedName>
    <definedName name="MNB_10" localSheetId="0">#REF!</definedName>
    <definedName name="MNB_10" localSheetId="1">#REF!</definedName>
    <definedName name="MNB_10">#REF!</definedName>
    <definedName name="MNB_11" localSheetId="0">#REF!</definedName>
    <definedName name="MNB_11" localSheetId="1">#REF!</definedName>
    <definedName name="MNB_11">#REF!</definedName>
    <definedName name="MNB_12" localSheetId="0">#REF!</definedName>
    <definedName name="MNB_12">#REF!</definedName>
    <definedName name="MNB_6" localSheetId="0">#REF!</definedName>
    <definedName name="MNB_6">#REF!</definedName>
    <definedName name="MNB_7" localSheetId="0">#REF!</definedName>
    <definedName name="MNB_7">#REF!</definedName>
    <definedName name="MNB_8" localSheetId="0">#REF!</definedName>
    <definedName name="MNB_8">#REF!</definedName>
    <definedName name="MNB_9" localSheetId="0">#REF!</definedName>
    <definedName name="MNB_9">#REF!</definedName>
    <definedName name="mnjnm" localSheetId="0">#REF!</definedName>
    <definedName name="mnjnm">#REF!</definedName>
    <definedName name="MNPP" localSheetId="0">#REF!</definedName>
    <definedName name="MNPP">#REF!</definedName>
    <definedName name="MNTHTH">#N/A</definedName>
    <definedName name="MNTN">#N/A</definedName>
    <definedName name="MNTT">#N/A</definedName>
    <definedName name="mo" localSheetId="0">{"'Sheet1'!$L$16"}</definedName>
    <definedName name="mo" localSheetId="1">{"'Sheet1'!$L$16"}</definedName>
    <definedName name="mo" localSheetId="7">{"'Sheet1'!$L$16"}</definedName>
    <definedName name="mo">{"'Sheet1'!$L$16"}</definedName>
    <definedName name="Mode">"$#REF!.#REF!#REF!"</definedName>
    <definedName name="Mode_3">"$#REF!.#REF!#REF!"</definedName>
    <definedName name="model1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1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0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0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0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1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1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1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2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2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2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2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2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3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3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3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del3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moi">#REF!</definedName>
    <definedName name="MONG" localSheetId="0">#REF!</definedName>
    <definedName name="MONG" localSheetId="1">#REF!</definedName>
    <definedName name="MONG">#REF!</definedName>
    <definedName name="Mong_mat_duong_bo" localSheetId="0">#REF!</definedName>
    <definedName name="Mong_mat_duong_bo" localSheetId="1">#REF!</definedName>
    <definedName name="Mong_mat_duong_bo">#REF!</definedName>
    <definedName name="mongbang" localSheetId="0">#REF!</definedName>
    <definedName name="mongbang">#REF!</definedName>
    <definedName name="mongdon" localSheetId="0">#REF!</definedName>
    <definedName name="mongdon">#REF!</definedName>
    <definedName name="Month" localSheetId="0">#REF!</definedName>
    <definedName name="Month">#REF!</definedName>
    <definedName name="Month_3">"$#REF!.#REF!#REF!"</definedName>
    <definedName name="Month_CurrentDF" localSheetId="0">MATCH(#REF!,(OFFSET(INDIRECT(ADDRESS(1,1,1,1,#REF!&amp;#REF!)),6,2,1,50)),0)</definedName>
    <definedName name="Month_CurrentDF" localSheetId="1">MATCH(#REF!,(OFFSET(INDIRECT(ADDRESS(1,1,1,1,#REF!&amp;#REF!)),6,2,1,50)),0)</definedName>
    <definedName name="Month_CurrentDF">MATCH(#REF!,(OFFSET(INDIRECT(ADDRESS(1,1,1,1,#REF!&amp;#REF!)),6,2,1,50)),0)</definedName>
    <definedName name="Month_Number" localSheetId="0">#REF!</definedName>
    <definedName name="Month_Number" localSheetId="1">#REF!</definedName>
    <definedName name="Month_Number">#REF!</definedName>
    <definedName name="MONTH_RANGE" localSheetId="0">#REF!</definedName>
    <definedName name="MONTH_RANGE">#REF!</definedName>
    <definedName name="month_sale" localSheetId="0">#REF!</definedName>
    <definedName name="month_sale">#REF!</definedName>
    <definedName name="month2" localSheetId="0">CONCATENATE("CGM KIDO ",TEXT(#REF!,"mm")," ",YEAR(#REF!))</definedName>
    <definedName name="month2" localSheetId="1">CONCATENATE("CGM KIDO ",TEXT(#REF!,"mm")," ",YEAR(#REF!))</definedName>
    <definedName name="month2">CONCATENATE("CGM KIDO ",TEXT(#REF!,"mm")," ",YEAR(#REF!))</definedName>
    <definedName name="MonthList" localSheetId="0">OFFSET(#REF!,0,0,COUNTA(#REF!)-2,1)</definedName>
    <definedName name="MonthList">OFFSET(#REF!,0,0,COUNTA(#REF!)-2,1)</definedName>
    <definedName name="monthly" localSheetId="0">#REF!</definedName>
    <definedName name="monthly" localSheetId="1">#REF!</definedName>
    <definedName name="monthly">#REF!</definedName>
    <definedName name="monthly25">"'file://JK000522/aws/SHARED/Clients/C-D/Dong%20SUng/99CITR.xls'#$Marshal.$H$195"</definedName>
    <definedName name="monthlydept" localSheetId="0">#REF!</definedName>
    <definedName name="monthlydept" localSheetId="1">#REF!</definedName>
    <definedName name="monthlydept">#REF!</definedName>
    <definedName name="monthlypph25">"$#REF!.#REF!#REF!"</definedName>
    <definedName name="monthlypph25_">"'file:///C:/Documents%20and%20Settings/PC_KOBSBY_003/Local%20Settings/Temporary%20Internet%20Files/Content.IE5/WZ67UD2L/DATA/BSC%202011/SHARED/TAX/Mulyo/Maitland%20Smith/2000/MAithland%20-%20citr%20-%20new%20-%20Dec%202000-a.xls'#$Marshal.$G$216"</definedName>
    <definedName name="monthlypph25__3">"'file:///C:/Documents%20and%20Settings/PC_KOBSBY_003/Local%20Settings/Temporary%20Internet%20Files/Content.IE5/WZ67UD2L/DATA/BSC%202011/SHARED/TAX/Mulyo/Maitland%20Smith/2000/MAithland%20-%20citr%20-%20new%20-%20Dec%202000-a.xls'#$Marshal.$G$216"</definedName>
    <definedName name="monthlypph25_3">"$#REF!.#REF!#REF!"</definedName>
    <definedName name="MonthlyRetirementIncome">#REF!</definedName>
    <definedName name="monthlyusd" localSheetId="0">#REF!</definedName>
    <definedName name="monthlyusd" localSheetId="1">#REF!</definedName>
    <definedName name="monthlyusd">#REF!</definedName>
    <definedName name="monthNames" localSheetId="0">#REF!</definedName>
    <definedName name="monthNames">#REF!</definedName>
    <definedName name="MONTHS" localSheetId="0">#REF!</definedName>
    <definedName name="MONTHS" localSheetId="1">#REF!</definedName>
    <definedName name="MONTHS">#REF!</definedName>
    <definedName name="Morong" localSheetId="0">#REF!</definedName>
    <definedName name="Morong" localSheetId="1">#REF!</definedName>
    <definedName name="Morong">#REF!</definedName>
    <definedName name="Morong4054_85" localSheetId="0">#REF!</definedName>
    <definedName name="Morong4054_85" localSheetId="1">#REF!</definedName>
    <definedName name="Morong4054_85">#REF!</definedName>
    <definedName name="morong4054_98" localSheetId="0">#REF!</definedName>
    <definedName name="morong4054_98">#REF!</definedName>
    <definedName name="mort_pc" localSheetId="0">#REF!</definedName>
    <definedName name="mort_pc">#REF!</definedName>
    <definedName name="mp1x25" localSheetId="0">#REF!</definedName>
    <definedName name="mp1x25">#REF!</definedName>
    <definedName name="MPP_EXPLAINATION" localSheetId="0">#REF!</definedName>
    <definedName name="MPP_EXPLAINATION" localSheetId="1">#REF!</definedName>
    <definedName name="MPP_EXPLAINATION">#REF!</definedName>
    <definedName name="MPP_EXPLAINATION_3" localSheetId="0">#REF!</definedName>
    <definedName name="MPP_EXPLAINATION_3" localSheetId="1">#REF!</definedName>
    <definedName name="MPP_EXPLAINATION_3">#REF!</definedName>
    <definedName name="MPP_EXPLAINATION_4" localSheetId="0">#REF!</definedName>
    <definedName name="MPP_EXPLAINATION_4" localSheetId="1">#REF!</definedName>
    <definedName name="MPP_EXPLAINATION_4">#REF!</definedName>
    <definedName name="MPP_EXPLAINATION_64" localSheetId="0">#REF!</definedName>
    <definedName name="MPP_EXPLAINATION_64">#REF!</definedName>
    <definedName name="MPP_EXPLAINATION_65" localSheetId="0">#REF!</definedName>
    <definedName name="MPP_EXPLAINATION_65">#REF!</definedName>
    <definedName name="MPP_STATUT" localSheetId="0">#REF!</definedName>
    <definedName name="MPP_STATUT" localSheetId="1">#REF!</definedName>
    <definedName name="MPP_STATUT">#REF!</definedName>
    <definedName name="MPPS" localSheetId="0">#REF!</definedName>
    <definedName name="MPPS" localSheetId="1">#REF!</definedName>
    <definedName name="MPPS">#REF!</definedName>
    <definedName name="MR_Summ_BG_Act">"$#REF!.#REF!#REF!"</definedName>
    <definedName name="MR_Summ_BG_Act_3">"$#REF!.#REF!#REF!"</definedName>
    <definedName name="MR_Summ_BG_YTD">"$#REF!.#REF!#REF!"</definedName>
    <definedName name="MR_Summ_BG_YTD_3">"$#REF!.#REF!#REF!"</definedName>
    <definedName name="MR1_Period">"$#REF!.#REF!#REF!"</definedName>
    <definedName name="MR1_Period_3">"$#REF!.#REF!#REF!"</definedName>
    <definedName name="MR1_RepEnt">"$#REF!.#REF!#REF!"</definedName>
    <definedName name="MR1_RepEnt_3">"$#REF!.#REF!#REF!"</definedName>
    <definedName name="MR1_Tag">"$#REF!.#REF!#REF!"</definedName>
    <definedName name="MR1_Tag_3">"$#REF!.#REF!#REF!"</definedName>
    <definedName name="MR4_13Month">"$#REF!.#REF!#REF!"</definedName>
    <definedName name="MR4_13Month_3">"$#REF!.#REF!#REF!"</definedName>
    <definedName name="MR4_Cash_Net">"$#REF!.#REF!#REF!"</definedName>
    <definedName name="MR4_Cash_Net_3">"$#REF!.#REF!#REF!"</definedName>
    <definedName name="MR4_Cash_Pos">"$#REF!.#REF!#REF!"</definedName>
    <definedName name="MR4_Cash_Pos_3">"$#REF!.#REF!#REF!"</definedName>
    <definedName name="MR4_CC_4">"'file://JK001333/aws/Documents%20and%20Settings/PAIMPA/My%20Documents/1_TRANS/PBC%20TRay/Trial%20Balance%20June%202003.xls'#$'Cover Sheet'.$A$1"</definedName>
    <definedName name="MR4_CC_6">"'file://JK001333/aws/Documents%20and%20Settings/PAIMPA/My%20Documents/1_TRANS/PBC%20TRay/Trial%20Balance%20June%202003.xls'#$'Cover Sheet'.$A$1"</definedName>
    <definedName name="MR4_MR5_1b">"'file://JK001333/aws/Documents%20and%20Settings/PAIMPA/My%20Documents/1_TRANS/PBC%20TRay/Trial%20Balance%20June%202003.xls'#$'Cover Sheet'.$A$1"</definedName>
    <definedName name="MR4_MR5_2b">"'file://JK001333/aws/Documents%20and%20Settings/PAIMPA/My%20Documents/1_TRANS/PBC%20TRay/Trial%20Balance%20June%202003.xls'#$'Cover Sheet'.$A$1"</definedName>
    <definedName name="MR4_MR5_3b">"'file://JK001333/aws/Documents%20and%20Settings/PAIMPA/My%20Documents/1_TRANS/PBC%20TRay/Trial%20Balance%20June%202003.xls'#$'Cover Sheet'.$A$1"</definedName>
    <definedName name="MR4_MR5_4a">"'file://JK001333/aws/Documents%20and%20Settings/PAIMPA/My%20Documents/1_TRANS/PBC%20TRay/Trial%20Balance%20June%202003.xls'#$'Cover Sheet'.$A$1"</definedName>
    <definedName name="MR4_MR5_4b">"'file://JK001333/aws/Documents%20and%20Settings/PAIMPA/My%20Documents/1_TRANS/PBC%20TRay/Trial%20Balance%20June%202003.xls'#$'Cover Sheet'.$A$1"</definedName>
    <definedName name="MR4_MR5_5b">"'file://JK001333/aws/Documents%20and%20Settings/PAIMPA/My%20Documents/1_TRANS/PBC%20TRay/Trial%20Balance%20June%202003.xls'#$'Cover Sheet'.$A$1"</definedName>
    <definedName name="MR4_MR5_6a">"'file://JK001333/aws/Documents%20and%20Settings/PAIMPA/My%20Documents/1_TRANS/PBC%20TRay/Trial%20Balance%20June%202003.xls'#$'Cover Sheet'.$A$1"</definedName>
    <definedName name="MR4_MR5_6b">"'file://JK001333/aws/Documents%20and%20Settings/PAIMPA/My%20Documents/1_TRANS/PBC%20TRay/Trial%20Balance%20June%202003.xls'#$'Cover Sheet'.$A$1"</definedName>
    <definedName name="MR4_MR5_7b">"'file://JK001333/aws/Documents%20and%20Settings/PAIMPA/My%20Documents/1_TRANS/PBC%20TRay/Trial%20Balance%20June%202003.xls'#$'Cover Sheet'.$A$1"</definedName>
    <definedName name="MR4_MR9_1a">"'file://JK001333/aws/Documents%20and%20Settings/PAIMPA/My%20Documents/1_TRANS/PBC%20TRay/Trial%20Balance%20June%202003.xls'#$'Cover Sheet'.$A$1"</definedName>
    <definedName name="MR4_MR9_1b">"'file://JK001333/aws/Documents%20and%20Settings/PAIMPA/My%20Documents/1_TRANS/PBC%20TRay/Trial%20Balance%20June%202003.xls'#$'Cover Sheet'.$A$1"</definedName>
    <definedName name="MR4_MR9_1c">"'file://JK001333/aws/Documents%20and%20Settings/PAIMPA/My%20Documents/1_TRANS/PBC%20TRay/Trial%20Balance%20June%202003.xls'#$'Cover Sheet'.$A$1"</definedName>
    <definedName name="MR4_MR9_1d">"'file://JK001333/aws/Documents%20and%20Settings/PAIMPA/My%20Documents/1_TRANS/PBC%20TRay/Trial%20Balance%20June%202003.xls'#$'Cover Sheet'.$A$1"</definedName>
    <definedName name="MR4_MR9_2a">"'file://JK001333/aws/Documents%20and%20Settings/PAIMPA/My%20Documents/1_TRANS/PBC%20TRay/Trial%20Balance%20June%202003.xls'#$'Cover Sheet'.$A$1"</definedName>
    <definedName name="MR4_MR9_2b">"'file://JK001333/aws/Documents%20and%20Settings/PAIMPA/My%20Documents/1_TRANS/PBC%20TRay/Trial%20Balance%20June%202003.xls'#$'Cover Sheet'.$A$1"</definedName>
    <definedName name="MR4_MR9_2c">"'file://JK001333/aws/Documents%20and%20Settings/PAIMPA/My%20Documents/1_TRANS/PBC%20TRay/Trial%20Balance%20June%202003.xls'#$'Cover Sheet'.$A$1"</definedName>
    <definedName name="MR4_MR9_2d">"'file://JK001333/aws/Documents%20and%20Settings/PAIMPA/My%20Documents/1_TRANS/PBC%20TRay/Trial%20Balance%20June%202003.xls'#$'Cover Sheet'.$A$1"</definedName>
    <definedName name="MR4_MR9_6a">"'file://JK001333/aws/Documents%20and%20Settings/PAIMPA/My%20Documents/1_TRANS/PBC%20TRay/Trial%20Balance%20June%202003.xls'#$'Cover Sheet'.$A$1"</definedName>
    <definedName name="MR4_MR9_6b">"'file://JK001333/aws/Documents%20and%20Settings/PAIMPA/My%20Documents/1_TRANS/PBC%20TRay/Trial%20Balance%20June%202003.xls'#$'Cover Sheet'.$A$1"</definedName>
    <definedName name="MR4_MR9_6c">"'file://JK001333/aws/Documents%20and%20Settings/PAIMPA/My%20Documents/1_TRANS/PBC%20TRay/Trial%20Balance%20June%202003.xls'#$'Cover Sheet'.$A$1"</definedName>
    <definedName name="MR4_MR9_6d">"'file://JK001333/aws/Documents%20and%20Settings/PAIMPA/My%20Documents/1_TRANS/PBC%20TRay/Trial%20Balance%20June%202003.xls'#$'Cover Sheet'.$A$1"</definedName>
    <definedName name="MR4_OC1">"$#REF!.#REF!#REF!"</definedName>
    <definedName name="MR4_OC1_3">"$#REF!.#REF!#REF!"</definedName>
    <definedName name="MR4_OC2">"$#REF!.#REF!#REF!"</definedName>
    <definedName name="MR4_OC2_3">"$#REF!.#REF!#REF!"</definedName>
    <definedName name="MR4_OC3">"$#REF!.#REF!#REF!"</definedName>
    <definedName name="MR4_OC3_3">"$#REF!.#REF!#REF!"</definedName>
    <definedName name="MR4_OC4">"$#REF!.#REF!#REF!"</definedName>
    <definedName name="MR4_OC4_3">"$#REF!.#REF!#REF!"</definedName>
    <definedName name="MR4_OC5">"$#REF!.#REF!#REF!"</definedName>
    <definedName name="MR4_OC5_3">"$#REF!.#REF!#REF!"</definedName>
    <definedName name="MR4_OC6">"$#REF!.#REF!#REF!"</definedName>
    <definedName name="MR4_OC6_3">"$#REF!.#REF!#REF!"</definedName>
    <definedName name="MR4_OC7">"$#REF!.#REF!#REF!"</definedName>
    <definedName name="MR4_OC7_3">"$#REF!.#REF!#REF!"</definedName>
    <definedName name="MR4_RepEnt">"$#REF!.#REF!#REF!"</definedName>
    <definedName name="MR4_RepEnt_3">"$#REF!.#REF!#REF!"</definedName>
    <definedName name="MR4_Tag">"$#REF!.#REF!#REF!"</definedName>
    <definedName name="MR4_Tag_3">"$#REF!.#REF!#REF!"</definedName>
    <definedName name="MR4CashFALF">"$#REF!.#REF!#REF!"</definedName>
    <definedName name="MR4CashFALF_3">"$#REF!.#REF!#REF!"</definedName>
    <definedName name="MR4CashFATF">"$#REF!.#REF!#REF!"</definedName>
    <definedName name="MR4CashFATF_3">"$#REF!.#REF!#REF!"</definedName>
    <definedName name="MR4CashIALF">"$#REF!.#REF!#REF!"</definedName>
    <definedName name="MR4CashIALF_3">"$#REF!.#REF!#REF!"</definedName>
    <definedName name="MR4CashIATF">"$#REF!.#REF!#REF!"</definedName>
    <definedName name="MR4CashIATF_3">"$#REF!.#REF!#REF!"</definedName>
    <definedName name="MR4CashOALF">"$#REF!.#REF!#REF!"</definedName>
    <definedName name="MR4CashOALF_3">"$#REF!.#REF!#REF!"</definedName>
    <definedName name="MR4CashOATF">"$#REF!.#REF!#REF!"</definedName>
    <definedName name="MR4CashOATF_3">"$#REF!.#REF!#REF!"</definedName>
    <definedName name="MR4CashPELF">"$#REF!.#REF!#REF!"</definedName>
    <definedName name="MR4CashPELF_3">"$#REF!.#REF!#REF!"</definedName>
    <definedName name="MR4CashPETF">"$#REF!.#REF!#REF!"</definedName>
    <definedName name="MR4CashPETF_3">"$#REF!.#REF!#REF!"</definedName>
    <definedName name="MR5_Depn_TMM_Act">"'file://JK001333/aws/Documents%20and%20Settings/PAIMPA/My%20Documents/1_TRANS/PBC%20TRay/Trial%20Balance%20June%202003.xls'#$'Cover Sheet'.$A$1"</definedName>
    <definedName name="MR5_Depn_TMM_Bud">"'file://JK001333/aws/Documents%20and%20Settings/PAIMPA/My%20Documents/1_TRANS/PBC%20TRay/Trial%20Balance%20June%202003.xls'#$'Cover Sheet'.$A$1"</definedName>
    <definedName name="MR5_Depn_WY_Bud">"'file://JK001333/aws/Documents%20and%20Settings/PAIMPA/My%20Documents/1_TRANS/PBC%20TRay/Trial%20Balance%20June%202003.xls'#$'Cover Sheet'.$A$1"</definedName>
    <definedName name="MR5_Depn_WY_TF">"'file://JK001333/aws/Documents%20and%20Settings/PAIMPA/My%20Documents/1_TRANS/PBC%20TRay/Trial%20Balance%20June%202003.xls'#$'Cover Sheet'.$A$1"</definedName>
    <definedName name="MR5_Depn_YTD_Act">"'file://JK001333/aws/Documents%20and%20Settings/PAIMPA/My%20Documents/1_TRANS/PBC%20TRay/Trial%20Balance%20June%202003.xls'#$'Cover Sheet'.$A$1"</definedName>
    <definedName name="MR5_Depn_YTD_Bud">"'file://JK001333/aws/Documents%20and%20Settings/PAIMPA/My%20Documents/1_TRANS/PBC%20TRay/Trial%20Balance%20June%202003.xls'#$'Cover Sheet'.$A$1"</definedName>
    <definedName name="MR5CashInbound">"$#REF!.#REF!#REF!"</definedName>
    <definedName name="MR5CashInbound_3">"$#REF!.#REF!#REF!"</definedName>
    <definedName name="MR5CashTMM">"$#REF!.#REF!#REF!"</definedName>
    <definedName name="MR5CashTMM_3">"$#REF!.#REF!#REF!"</definedName>
    <definedName name="MR5CashTMMClose">"$#REF!.#REF!#REF!"</definedName>
    <definedName name="MR5CashTMMClose_3">"$#REF!.#REF!#REF!"</definedName>
    <definedName name="MR5CashWY">"$#REF!.#REF!#REF!"</definedName>
    <definedName name="MR5CashWY_3">"$#REF!.#REF!#REF!"</definedName>
    <definedName name="MR5CashWYClose">"$#REF!.#REF!#REF!"</definedName>
    <definedName name="MR5CashWYClose_3">"$#REF!.#REF!#REF!"</definedName>
    <definedName name="MR5CashYTD">"$#REF!.#REF!#REF!"</definedName>
    <definedName name="MR5CashYTD_3">"$#REF!.#REF!#REF!"</definedName>
    <definedName name="MR5CashYTDClose">"$#REF!.#REF!#REF!"</definedName>
    <definedName name="MR5CashYTDClose_3">"$#REF!.#REF!#REF!"</definedName>
    <definedName name="MR5NetCash">"$#REF!.#REF!#REF!"</definedName>
    <definedName name="MR5NetCash_3">"$#REF!.#REF!#REF!"</definedName>
    <definedName name="MR8_Tag">"$#REF!.#REF!#REF!"</definedName>
    <definedName name="MR8_Tag_3">"$#REF!.#REF!#REF!"</definedName>
    <definedName name="MRADJ" localSheetId="0">#REF!</definedName>
    <definedName name="MRADJ" localSheetId="1">#REF!</definedName>
    <definedName name="MRADJ">#REF!</definedName>
    <definedName name="MRCIG" localSheetId="0">#REF!</definedName>
    <definedName name="MRCIG">#REF!</definedName>
    <definedName name="MRCON" localSheetId="0">#REF!</definedName>
    <definedName name="MRCON">#REF!</definedName>
    <definedName name="MRcsh1">"$#REF!.#REF!#REF!"</definedName>
    <definedName name="MRcsh1_3">"$#REF!.#REF!#REF!"</definedName>
    <definedName name="MRcsh2">"$#REF!.#REF!#REF!"</definedName>
    <definedName name="MRcsh2_3">"$#REF!.#REF!#REF!"</definedName>
    <definedName name="MRKAR" localSheetId="0">#REF!</definedName>
    <definedName name="MRKAR" localSheetId="1">#REF!</definedName>
    <definedName name="MRKAR">#REF!</definedName>
    <definedName name="mrn.inv._.budget" localSheetId="0" hidden="1">{"invbud-1",#N/A,FALSE,"A";"invbud-1CW",#N/A,FALSE,"A";"Desinvesteringen",#N/A,FALSE,"C"}</definedName>
    <definedName name="mrn.inv._.budget" localSheetId="1" hidden="1">{"invbud-1",#N/A,FALSE,"A";"invbud-1CW",#N/A,FALSE,"A";"Desinvesteringen",#N/A,FALSE,"C"}</definedName>
    <definedName name="mrn.inv._.budget" localSheetId="7" hidden="1">{"invbud-1",#N/A,FALSE,"A";"invbud-1CW",#N/A,FALSE,"A";"Desinvesteringen",#N/A,FALSE,"C"}</definedName>
    <definedName name="mrn.inv._.budget" hidden="1">{"invbud-1",#N/A,FALSE,"A";"invbud-1CW",#N/A,FALSE,"A";"Desinvesteringen",#N/A,FALSE,"C"}</definedName>
    <definedName name="mrym">"$#REF!.#REF!#REF!"</definedName>
    <definedName name="mrym_3">"$#REF!.#REF!#REF!"</definedName>
    <definedName name="MS" localSheetId="0">#REF!</definedName>
    <definedName name="MS" localSheetId="1">#REF!</definedName>
    <definedName name="MS">#REF!</definedName>
    <definedName name="msbud" localSheetId="0">#REF!</definedName>
    <definedName name="msbud" localSheetId="1">#REF!</definedName>
    <definedName name="msbud">#REF!</definedName>
    <definedName name="MSD_Inventory" localSheetId="0">#REF!</definedName>
    <definedName name="MSD_Inventory">#REF!</definedName>
    <definedName name="msrzdtfj">"$#REF!.#REF!#REF!"</definedName>
    <definedName name="msrzdtfj_3">"$#REF!.#REF!#REF!"</definedName>
    <definedName name="MST">#REF!</definedName>
    <definedName name="MST_ITEM" localSheetId="0">OFFSET(#REF!,0,0,COUNTA(#REF!),4)</definedName>
    <definedName name="MST_ITEM">OFFSET(#REF!,0,0,COUNTA(#REF!),4)</definedName>
    <definedName name="MSTRA8" localSheetId="0">#REF!</definedName>
    <definedName name="MSTRA8" localSheetId="1">#REF!</definedName>
    <definedName name="MSTRA8">#REF!</definedName>
    <definedName name="MSTRA81" localSheetId="0">#REF!</definedName>
    <definedName name="MSTRA81" localSheetId="1">#REF!</definedName>
    <definedName name="MSTRA81">#REF!</definedName>
    <definedName name="MT" localSheetId="0">#REF!</definedName>
    <definedName name="MT" localSheetId="1">#REF!</definedName>
    <definedName name="MT">#REF!</definedName>
    <definedName name="MTC" localSheetId="0">#REF!</definedName>
    <definedName name="MTC">#REF!</definedName>
    <definedName name="mtc_atk" localSheetId="0">#REF!</definedName>
    <definedName name="mtc_atk">#REF!</definedName>
    <definedName name="mtc_pb" localSheetId="0">#REF!</definedName>
    <definedName name="mtc_pb">#REF!</definedName>
    <definedName name="mtc_rt" localSheetId="0">#REF!</definedName>
    <definedName name="mtc_rt">#REF!</definedName>
    <definedName name="MTC1P" localSheetId="0">#REF!</definedName>
    <definedName name="MTC1P">#REF!</definedName>
    <definedName name="mtc2_atk" localSheetId="0">#REF!</definedName>
    <definedName name="mtc2_atk" localSheetId="1">#REF!</definedName>
    <definedName name="mtc2_atk">#REF!</definedName>
    <definedName name="mtc2_obt" localSheetId="0">#REF!</definedName>
    <definedName name="mtc2_obt" localSheetId="1">#REF!</definedName>
    <definedName name="mtc2_obt">#REF!</definedName>
    <definedName name="mtc2_pb" localSheetId="0">#REF!</definedName>
    <definedName name="mtc2_pb" localSheetId="1">#REF!</definedName>
    <definedName name="mtc2_pb">#REF!</definedName>
    <definedName name="mtc2_rt" localSheetId="0">#REF!</definedName>
    <definedName name="mtc2_rt">#REF!</definedName>
    <definedName name="MTC3P" localSheetId="0">#REF!</definedName>
    <definedName name="MTC3P">#REF!</definedName>
    <definedName name="MTCHC" localSheetId="0">#REF!</definedName>
    <definedName name="MTCHC">#REF!</definedName>
    <definedName name="MTCMB" localSheetId="0">#REF!</definedName>
    <definedName name="MTCMB">#REF!</definedName>
    <definedName name="MTD_Actual" localSheetId="0">#REF!</definedName>
    <definedName name="MTD_Actual">#REF!</definedName>
    <definedName name="MTD_Order" localSheetId="0">#REF!</definedName>
    <definedName name="MTD_Order">#REF!</definedName>
    <definedName name="MTH">"#REF!"</definedName>
    <definedName name="MTMAC12">#REF!</definedName>
    <definedName name="MTN" localSheetId="0">#REF!</definedName>
    <definedName name="MTN" localSheetId="1">#REF!</definedName>
    <definedName name="MTN">#REF!</definedName>
    <definedName name="MTR" localSheetId="0" hidden="1">#REF!</definedName>
    <definedName name="MTR" hidden="1">#REF!</definedName>
    <definedName name="mtram" localSheetId="0">#REF!</definedName>
    <definedName name="mtram">#REF!</definedName>
    <definedName name="MUA" localSheetId="0">#REF!</definedName>
    <definedName name="MUA">#REF!</definedName>
    <definedName name="MUATSCD" localSheetId="0">#REF!</definedName>
    <definedName name="MUATSCD">#REF!</definedName>
    <definedName name="muavao" localSheetId="0">#REF!</definedName>
    <definedName name="muavao">#REF!</definedName>
    <definedName name="MULTI" localSheetId="0" hidden="1">#REF!</definedName>
    <definedName name="MULTI" localSheetId="1" hidden="1">#REF!</definedName>
    <definedName name="MULTI" hidden="1">#REF!</definedName>
    <definedName name="MUOI_8M" localSheetId="0">#REF!</definedName>
    <definedName name="MUOI_8M">#REF!</definedName>
    <definedName name="MUT11PLL" localSheetId="0">#REF!</definedName>
    <definedName name="MUT11PLL" localSheetId="1">#REF!</definedName>
    <definedName name="MUT11PLL">#REF!</definedName>
    <definedName name="MUT11PP" localSheetId="0">#REF!</definedName>
    <definedName name="MUT11PP" localSheetId="1">#REF!</definedName>
    <definedName name="MUT11PP">#REF!</definedName>
    <definedName name="MUT1PP" localSheetId="0">#REF!</definedName>
    <definedName name="MUT1PP" localSheetId="1">#REF!</definedName>
    <definedName name="MUT1PP">#REF!</definedName>
    <definedName name="MUT21PLL" localSheetId="0">#REF!</definedName>
    <definedName name="MUT21PLL" localSheetId="1">#REF!</definedName>
    <definedName name="MUT21PLL">#REF!</definedName>
    <definedName name="MUT2PLL" localSheetId="0">#REF!</definedName>
    <definedName name="MUT2PLL" localSheetId="1">#REF!</definedName>
    <definedName name="MUT2PLL">#REF!</definedName>
    <definedName name="MUTA1" localSheetId="0">#REF!</definedName>
    <definedName name="MUTA1">#REF!</definedName>
    <definedName name="MUTA11" localSheetId="0">#REF!</definedName>
    <definedName name="MUTA11">#REF!</definedName>
    <definedName name="MUTA2" localSheetId="0">#REF!</definedName>
    <definedName name="MUTA2">#REF!</definedName>
    <definedName name="MUTA21" localSheetId="0">#REF!</definedName>
    <definedName name="MUTA21">#REF!</definedName>
    <definedName name="MUTA3" localSheetId="0">#REF!</definedName>
    <definedName name="MUTA3">#REF!</definedName>
    <definedName name="MUTA31" localSheetId="0">#REF!</definedName>
    <definedName name="MUTA31">#REF!</definedName>
    <definedName name="MV">"$#REF!.#REF!#REF!"</definedName>
    <definedName name="MV_3">"$#REF!.#REF!#REF!"</definedName>
    <definedName name="mvao">#REF!</definedName>
    <definedName name="MVBRA2_tong_hop_List" localSheetId="0">#REF!</definedName>
    <definedName name="MVBRA2_tong_hop_List" localSheetId="1">#REF!</definedName>
    <definedName name="MVBRA2_tong_hop_List">#REF!</definedName>
    <definedName name="MVC" localSheetId="0">#REF!</definedName>
    <definedName name="MVC" localSheetId="1">#REF!</definedName>
    <definedName name="MVC">#REF!</definedName>
    <definedName name="mx" localSheetId="0">#REF!</definedName>
    <definedName name="mx">#REF!</definedName>
    <definedName name="MY" localSheetId="0">#REF!</definedName>
    <definedName name="MY">#REF!</definedName>
    <definedName name="myle" localSheetId="0">#REF!</definedName>
    <definedName name="myle">#REF!</definedName>
    <definedName name="MYOR" localSheetId="0">#REF!</definedName>
    <definedName name="MYOR">#REF!</definedName>
    <definedName name="MYS" localSheetId="0">#REF!</definedName>
    <definedName name="MYS">#REF!</definedName>
    <definedName name="n" localSheetId="0">ROW(#REF!)</definedName>
    <definedName name="n">ROW(#REF!)</definedName>
    <definedName name="n.d1">#N/A</definedName>
    <definedName name="n.d2">#N/A</definedName>
    <definedName name="N.THAÙNG">#REF!</definedName>
    <definedName name="n_duy" localSheetId="0">#REF!</definedName>
    <definedName name="n_duy" localSheetId="1">#REF!</definedName>
    <definedName name="n_duy">#REF!</definedName>
    <definedName name="n_thanh" localSheetId="0">#REF!</definedName>
    <definedName name="n_thanh" localSheetId="1">#REF!</definedName>
    <definedName name="n_thanh">#REF!</definedName>
    <definedName name="n_trung" localSheetId="0">#REF!</definedName>
    <definedName name="n_trung">#REF!</definedName>
    <definedName name="N1IN" localSheetId="0">#REF!</definedName>
    <definedName name="N1IN">#REF!</definedName>
    <definedName name="n1pig" localSheetId="0">#REF!</definedName>
    <definedName name="n1pig">#REF!</definedName>
    <definedName name="n1pignc" localSheetId="0">#REF!</definedName>
    <definedName name="n1pignc">#REF!</definedName>
    <definedName name="n1pigvl" localSheetId="0">#REF!</definedName>
    <definedName name="n1pigvl">#REF!</definedName>
    <definedName name="n1pind" localSheetId="0">#REF!</definedName>
    <definedName name="n1pind">#REF!</definedName>
    <definedName name="n1pindnc" localSheetId="0">#REF!</definedName>
    <definedName name="n1pindnc">#REF!</definedName>
    <definedName name="n1pindvl" localSheetId="0">#REF!</definedName>
    <definedName name="n1pindvl">#REF!</definedName>
    <definedName name="n1ping" localSheetId="0">#REF!</definedName>
    <definedName name="n1ping">#REF!</definedName>
    <definedName name="n1pingnc" localSheetId="0">#REF!</definedName>
    <definedName name="n1pingnc">#REF!</definedName>
    <definedName name="n1pingvl" localSheetId="0">#REF!</definedName>
    <definedName name="n1pingvl">#REF!</definedName>
    <definedName name="n1pint" localSheetId="0">#REF!</definedName>
    <definedName name="n1pint">#REF!</definedName>
    <definedName name="n1pintnc" localSheetId="0">#REF!</definedName>
    <definedName name="n1pintnc">#REF!</definedName>
    <definedName name="n1pintvl" localSheetId="0">#REF!</definedName>
    <definedName name="n1pintvl">#REF!</definedName>
    <definedName name="n24.8" localSheetId="0">{"'Sheet1'!$L$16"}</definedName>
    <definedName name="n24.8" localSheetId="1">{"'Sheet1'!$L$16"}</definedName>
    <definedName name="n24.8" localSheetId="7">{"'Sheet1'!$L$16"}</definedName>
    <definedName name="n24.8">{"'Sheet1'!$L$16"}</definedName>
    <definedName name="n24nc" localSheetId="0">#REF!</definedName>
    <definedName name="n24nc">#REF!</definedName>
    <definedName name="n24vl" localSheetId="0">#REF!</definedName>
    <definedName name="n24vl">#REF!</definedName>
    <definedName name="n25.6.3" localSheetId="0">{"'Sheet1'!$L$16"}</definedName>
    <definedName name="n25.6.3" localSheetId="1">{"'Sheet1'!$L$16"}</definedName>
    <definedName name="n25.6.3" localSheetId="7">{"'Sheet1'!$L$16"}</definedName>
    <definedName name="n25.6.3">{"'Sheet1'!$L$16"}</definedName>
    <definedName name="n25.8" localSheetId="0">{"'Sheet1'!$L$16"}</definedName>
    <definedName name="n25.8" localSheetId="1">{"'Sheet1'!$L$16"}</definedName>
    <definedName name="n25.8" localSheetId="7">{"'Sheet1'!$L$16"}</definedName>
    <definedName name="n25.8">{"'Sheet1'!$L$16"}</definedName>
    <definedName name="n26.8" localSheetId="0">{"'Sheet1'!$L$16"}</definedName>
    <definedName name="n26.8" localSheetId="1">{"'Sheet1'!$L$16"}</definedName>
    <definedName name="n26.8" localSheetId="7">{"'Sheet1'!$L$16"}</definedName>
    <definedName name="n26.8">{"'Sheet1'!$L$16"}</definedName>
    <definedName name="n28.7" localSheetId="0">{"'Sheet1'!$L$16"}</definedName>
    <definedName name="n28.7" localSheetId="1">{"'Sheet1'!$L$16"}</definedName>
    <definedName name="n28.7" localSheetId="7">{"'Sheet1'!$L$16"}</definedName>
    <definedName name="n28.7">{"'Sheet1'!$L$16"}</definedName>
    <definedName name="n28.8" localSheetId="0">{"'Sheet1'!$L$16"}</definedName>
    <definedName name="n28.8" localSheetId="1">{"'Sheet1'!$L$16"}</definedName>
    <definedName name="n28.8" localSheetId="7">{"'Sheet1'!$L$16"}</definedName>
    <definedName name="n28.8">{"'Sheet1'!$L$16"}</definedName>
    <definedName name="n2mignc" localSheetId="0">#REF!</definedName>
    <definedName name="n2mignc">#REF!</definedName>
    <definedName name="n2migvl" localSheetId="0">#REF!</definedName>
    <definedName name="n2migvl">#REF!</definedName>
    <definedName name="n2min1nc" localSheetId="0">#REF!</definedName>
    <definedName name="n2min1nc">#REF!</definedName>
    <definedName name="n2min1vl" localSheetId="0">#REF!</definedName>
    <definedName name="n2min1vl">#REF!</definedName>
    <definedName name="na" localSheetId="0" hidden="1">{"'Sheet1'!$L$16"}</definedName>
    <definedName name="na" localSheetId="1" hidden="1">{"'Sheet1'!$L$16"}</definedName>
    <definedName name="na" localSheetId="7" hidden="1">{"'Sheet1'!$L$16"}</definedName>
    <definedName name="na" hidden="1">{"'Sheet1'!$L$16"}</definedName>
    <definedName name="NAccount" localSheetId="0">#REF!</definedName>
    <definedName name="NAccount">#REF!</definedName>
    <definedName name="nacha" localSheetId="0">#REF!</definedName>
    <definedName name="nacha">#REF!</definedName>
    <definedName name="NADINE" localSheetId="0">#REF!</definedName>
    <definedName name="NADINE">#REF!</definedName>
    <definedName name="nadsf" localSheetId="0" hidden="1">{"'Sheet1'!$L$16"}</definedName>
    <definedName name="nadsf" localSheetId="1" hidden="1">{"'Sheet1'!$L$16"}</definedName>
    <definedName name="nadsf" localSheetId="7" hidden="1">{"'Sheet1'!$L$16"}</definedName>
    <definedName name="nadsf" hidden="1">{"'Sheet1'!$L$16"}</definedName>
    <definedName name="NAGA" localSheetId="0">#REF!</definedName>
    <definedName name="NAGA">#REF!</definedName>
    <definedName name="nai">"$#REF!.#REF!#REF!"</definedName>
    <definedName name="nai_">"'file:///C:/Documents%20and%20Settings/PC_KOBSBY_003/Local%20Settings/Temporary%20Internet%20Files/Content.IE5/WZ67UD2L/DATA/BSC%202011/SHARED/TAX/Mulyo/Maitland%20Smith/2000/MAithland%20-%20citr%20-%20new%20-%20Dec%202000-a.xls'#$Marshal.$F$202"</definedName>
    <definedName name="nai__3">"'file:///C:/Documents%20and%20Settings/PC_KOBSBY_003/Local%20Settings/Temporary%20Internet%20Files/Content.IE5/WZ67UD2L/DATA/BSC%202011/SHARED/TAX/Mulyo/Maitland%20Smith/2000/MAithland%20-%20citr%20-%20new%20-%20Dec%202000-a.xls'#$Marshal.$F$202"</definedName>
    <definedName name="nai_3">"$#REF!.#REF!#REF!"</definedName>
    <definedName name="nak">#REF!</definedName>
    <definedName name="Nam" localSheetId="0">#REF!</definedName>
    <definedName name="Nam" localSheetId="1">#REF!</definedName>
    <definedName name="Nam">#REF!</definedName>
    <definedName name="NAMA">#N/A</definedName>
    <definedName name="nama_3">"'file:///C:/Documents%20and%20Settings/PC_KOBSBY_003/Local%20Settings/Temporary%20Internet%20Files/Content.IE5/WZ67UD2L/DATA/BSC%202011/Client/Korea%20Exch.%20Bank%20Danamon/Annual%20Tax%20Return/Draft/SHARED/TAX/ida/CCI/1998%20CITR/1771''98-Adj%20Rev2.xl"</definedName>
    <definedName name="Nama_Pemotong">"$#REF!.#REF!#REF!"</definedName>
    <definedName name="Nama_Pemotong_3">"$#REF!.#REF!#REF!"</definedName>
    <definedName name="Name" localSheetId="0">#REF!</definedName>
    <definedName name="Name" localSheetId="1">#REF!</definedName>
    <definedName name="Name">#REF!</definedName>
    <definedName name="name_3">"'file:///C:/Documents%20and%20Settings/PC_KOBSBY_003/Local%20Settings/Temporary%20Internet%20Files/Content.IE5/WZ67UD2L/DATA/BSC%202011/SHARED/Clients/I-L/KEBD/2002%20CITR/Citr-2002-final-d.xls'#$GeneralInfo.$I$5"</definedName>
    <definedName name="names">"'file://JK000522/aws/Documents%20and%20Settings/Dono%20Pertolo/My%20Documents/DBS%20CITR%202002/DBS-CITR2001.xls'#$GeneralInfo.$I$5"</definedName>
    <definedName name="nameSites" localSheetId="0">#REF!</definedName>
    <definedName name="nameSites" localSheetId="1">#REF!</definedName>
    <definedName name="nameSites">#REF!</definedName>
    <definedName name="nana" localSheetId="0">#REF!</definedName>
    <definedName name="nana">#REF!</definedName>
    <definedName name="NARTO" localSheetId="0">#REF!</definedName>
    <definedName name="NARTO">#REF!</definedName>
    <definedName name="Nationwide" localSheetId="0">#REF!</definedName>
    <definedName name="Nationwide">#REF!</definedName>
    <definedName name="NATURE" localSheetId="0">#REF!</definedName>
    <definedName name="NATURE" localSheetId="1">#REF!</definedName>
    <definedName name="NATURE">#REF!</definedName>
    <definedName name="NatureAspectCombination" localSheetId="0">#REF!</definedName>
    <definedName name="NatureAspectCombination">#REF!</definedName>
    <definedName name="NatureAspectMatrix" localSheetId="0">#REF!</definedName>
    <definedName name="NatureAspectMatrix">#REF!</definedName>
    <definedName name="NATUREBPS" localSheetId="0">#REF!</definedName>
    <definedName name="NATUREBPS" localSheetId="1">#REF!</definedName>
    <definedName name="NATUREBPS">#REF!</definedName>
    <definedName name="NatureCode" localSheetId="0">#REF!</definedName>
    <definedName name="NatureCode">#REF!</definedName>
    <definedName name="NBG" localSheetId="0">#REF!</definedName>
    <definedName name="NBG" localSheetId="1">#REF!</definedName>
    <definedName name="NBG">#REF!</definedName>
    <definedName name="NBG_10" localSheetId="0">#REF!</definedName>
    <definedName name="NBG_10" localSheetId="1">#REF!</definedName>
    <definedName name="NBG_10">#REF!</definedName>
    <definedName name="NBG_11" localSheetId="0">#REF!</definedName>
    <definedName name="NBG_11" localSheetId="1">#REF!</definedName>
    <definedName name="NBG_11">#REF!</definedName>
    <definedName name="NBG_12" localSheetId="0">#REF!</definedName>
    <definedName name="NBG_12" localSheetId="1">#REF!</definedName>
    <definedName name="NBG_12">#REF!</definedName>
    <definedName name="NBG_6" localSheetId="0">#REF!</definedName>
    <definedName name="NBG_6">#REF!</definedName>
    <definedName name="NBG_7" localSheetId="0">#REF!</definedName>
    <definedName name="NBG_7">#REF!</definedName>
    <definedName name="NBG_8" localSheetId="0">#REF!</definedName>
    <definedName name="NBG_8">#REF!</definedName>
    <definedName name="NBG_9" localSheetId="0">#REF!</definedName>
    <definedName name="NBG_9">#REF!</definedName>
    <definedName name="NBNM" localSheetId="0">{"'Sheet1'!$L$16"}</definedName>
    <definedName name="NBNM" localSheetId="1">{"'Sheet1'!$L$16"}</definedName>
    <definedName name="NBNM" localSheetId="7">{"'Sheet1'!$L$16"}</definedName>
    <definedName name="NBNM">{"'Sheet1'!$L$16"}</definedName>
    <definedName name="NBV" localSheetId="0">#REF!</definedName>
    <definedName name="NBV" localSheetId="1">#REF!</definedName>
    <definedName name="NBV">#REF!</definedName>
    <definedName name="NBV_10" localSheetId="0">#REF!</definedName>
    <definedName name="NBV_10" localSheetId="1">#REF!</definedName>
    <definedName name="NBV_10">#REF!</definedName>
    <definedName name="NBV_11" localSheetId="0">#REF!</definedName>
    <definedName name="NBV_11" localSheetId="1">#REF!</definedName>
    <definedName name="NBV_11">#REF!</definedName>
    <definedName name="NBV_12" localSheetId="0">#REF!</definedName>
    <definedName name="NBV_12" localSheetId="1">#REF!</definedName>
    <definedName name="NBV_12">#REF!</definedName>
    <definedName name="NBV_6" localSheetId="0">#REF!</definedName>
    <definedName name="NBV_6">#REF!</definedName>
    <definedName name="NBV_7" localSheetId="0">#REF!</definedName>
    <definedName name="NBV_7">#REF!</definedName>
    <definedName name="NBV_8" localSheetId="0">#REF!</definedName>
    <definedName name="NBV_8">#REF!</definedName>
    <definedName name="NBV_9" localSheetId="0">#REF!</definedName>
    <definedName name="NBV_9">#REF!</definedName>
    <definedName name="NBVBH1" localSheetId="0">#REF!</definedName>
    <definedName name="NBVBH1">#REF!</definedName>
    <definedName name="nbvht1" localSheetId="0">#REF!</definedName>
    <definedName name="nbvht1">#REF!</definedName>
    <definedName name="NC" localSheetId="0">#REF!</definedName>
    <definedName name="NC">#REF!</definedName>
    <definedName name="nc1nc" localSheetId="0">#REF!</definedName>
    <definedName name="nc1nc">#REF!</definedName>
    <definedName name="nc1p" localSheetId="0">#REF!</definedName>
    <definedName name="nc1p">#REF!</definedName>
    <definedName name="nc1vl" localSheetId="0">#REF!</definedName>
    <definedName name="nc1vl">#REF!</definedName>
    <definedName name="nc2.1I" localSheetId="0">#REF!</definedName>
    <definedName name="nc2.1I">#REF!</definedName>
    <definedName name="nc2.1II" localSheetId="0">#REF!</definedName>
    <definedName name="nc2.1II">#REF!</definedName>
    <definedName name="nc2.1III" localSheetId="0">#REF!</definedName>
    <definedName name="nc2.1III">#REF!</definedName>
    <definedName name="nc2.1IV" localSheetId="0">#REF!</definedName>
    <definedName name="nc2.1IV">#REF!</definedName>
    <definedName name="nc2.2I" localSheetId="0">#REF!</definedName>
    <definedName name="nc2.2I">#REF!</definedName>
    <definedName name="nc2.2II" localSheetId="0">#REF!</definedName>
    <definedName name="nc2.2II">#REF!</definedName>
    <definedName name="nc2.2III" localSheetId="0">#REF!</definedName>
    <definedName name="nc2.2III">#REF!</definedName>
    <definedName name="nc2.2IV" localSheetId="0">#REF!</definedName>
    <definedName name="nc2.2IV">#REF!</definedName>
    <definedName name="nc2.3I" localSheetId="0">#REF!</definedName>
    <definedName name="nc2.3I">#REF!</definedName>
    <definedName name="nc2.3II" localSheetId="0">#REF!</definedName>
    <definedName name="nc2.3II">#REF!</definedName>
    <definedName name="nc2.3III" localSheetId="0">#REF!</definedName>
    <definedName name="nc2.3III">#REF!</definedName>
    <definedName name="nc2.3IV" localSheetId="0">#REF!</definedName>
    <definedName name="nc2.3IV">#REF!</definedName>
    <definedName name="nc2.4I" localSheetId="0">#REF!</definedName>
    <definedName name="nc2.4I">#REF!</definedName>
    <definedName name="nc2.4II" localSheetId="0">#REF!</definedName>
    <definedName name="nc2.4II">#REF!</definedName>
    <definedName name="nc2.4III" localSheetId="0">#REF!</definedName>
    <definedName name="nc2.4III">#REF!</definedName>
    <definedName name="nc2.4IV" localSheetId="0">#REF!</definedName>
    <definedName name="nc2.4IV">#REF!</definedName>
    <definedName name="nc2.5I" localSheetId="0">#REF!</definedName>
    <definedName name="nc2.5I">#REF!</definedName>
    <definedName name="nc2.5II" localSheetId="0">#REF!</definedName>
    <definedName name="nc2.5II">#REF!</definedName>
    <definedName name="nc2.5III" localSheetId="0">#REF!</definedName>
    <definedName name="nc2.5III">#REF!</definedName>
    <definedName name="nc2.5IV" localSheetId="0">#REF!</definedName>
    <definedName name="nc2.5IV">#REF!</definedName>
    <definedName name="nc2.6I" localSheetId="0">#REF!</definedName>
    <definedName name="nc2.6I">#REF!</definedName>
    <definedName name="nc2.6II" localSheetId="0">#REF!</definedName>
    <definedName name="nc2.6II">#REF!</definedName>
    <definedName name="nc2.6III" localSheetId="0">#REF!</definedName>
    <definedName name="nc2.6III">#REF!</definedName>
    <definedName name="nc2.6IV" localSheetId="0">#REF!</definedName>
    <definedName name="nc2.6IV">#REF!</definedName>
    <definedName name="nc2.7I" localSheetId="0">#REF!</definedName>
    <definedName name="nc2.7I">#REF!</definedName>
    <definedName name="nc2.7II" localSheetId="0">#REF!</definedName>
    <definedName name="nc2.7II">#REF!</definedName>
    <definedName name="nc2.7III" localSheetId="0">#REF!</definedName>
    <definedName name="nc2.7III">#REF!</definedName>
    <definedName name="nc2.7IV" localSheetId="0">#REF!</definedName>
    <definedName name="nc2.7IV">#REF!</definedName>
    <definedName name="nc2.8I" localSheetId="0">#REF!</definedName>
    <definedName name="nc2.8I">#REF!</definedName>
    <definedName name="nc2.8II" localSheetId="0">#REF!</definedName>
    <definedName name="nc2.8II">#REF!</definedName>
    <definedName name="nc2.8III" localSheetId="0">#REF!</definedName>
    <definedName name="nc2.8III">#REF!</definedName>
    <definedName name="nc2.8IV" localSheetId="0">#REF!</definedName>
    <definedName name="nc2.8IV">#REF!</definedName>
    <definedName name="nc2.9I" localSheetId="0">#REF!</definedName>
    <definedName name="nc2.9I">#REF!</definedName>
    <definedName name="nc2.9II" localSheetId="0">#REF!</definedName>
    <definedName name="nc2.9II">#REF!</definedName>
    <definedName name="nc2.9III" localSheetId="0">#REF!</definedName>
    <definedName name="nc2.9III">#REF!</definedName>
    <definedName name="nc2.9IV" localSheetId="0">#REF!</definedName>
    <definedName name="nc2.9IV">#REF!</definedName>
    <definedName name="nc24nc" localSheetId="0">#REF!</definedName>
    <definedName name="nc24nc">#REF!</definedName>
    <definedName name="nc24vl" localSheetId="0">#REF!</definedName>
    <definedName name="nc24vl">#REF!</definedName>
    <definedName name="nc2I" localSheetId="0">#REF!</definedName>
    <definedName name="nc2I">#REF!</definedName>
    <definedName name="nc2II" localSheetId="0">#REF!</definedName>
    <definedName name="nc2II">#REF!</definedName>
    <definedName name="nc2III" localSheetId="0">#REF!</definedName>
    <definedName name="nc2III">#REF!</definedName>
    <definedName name="nc2IV" localSheetId="0">#REF!</definedName>
    <definedName name="nc2IV">#REF!</definedName>
    <definedName name="nc3.1I" localSheetId="0">#REF!</definedName>
    <definedName name="nc3.1I">#REF!</definedName>
    <definedName name="nc3.1II" localSheetId="0">#REF!</definedName>
    <definedName name="nc3.1II">#REF!</definedName>
    <definedName name="nc3.1III" localSheetId="0">#REF!</definedName>
    <definedName name="nc3.1III">#REF!</definedName>
    <definedName name="nc3.1IV" localSheetId="0">#REF!</definedName>
    <definedName name="nc3.1IV">#REF!</definedName>
    <definedName name="nc3.2I" localSheetId="0">#REF!</definedName>
    <definedName name="nc3.2I">#REF!</definedName>
    <definedName name="nc3.2II" localSheetId="0">#REF!</definedName>
    <definedName name="nc3.2II">#REF!</definedName>
    <definedName name="nc3.2III" localSheetId="0">#REF!</definedName>
    <definedName name="nc3.2III">#REF!</definedName>
    <definedName name="nc3.2IV" localSheetId="0">#REF!</definedName>
    <definedName name="nc3.2IV">#REF!</definedName>
    <definedName name="nc3.3I" localSheetId="0">#REF!</definedName>
    <definedName name="nc3.3I">#REF!</definedName>
    <definedName name="nc3.3II" localSheetId="0">#REF!</definedName>
    <definedName name="nc3.3II">#REF!</definedName>
    <definedName name="nc3.3III" localSheetId="0">#REF!</definedName>
    <definedName name="nc3.3III">#REF!</definedName>
    <definedName name="nc3.3IV" localSheetId="0">#REF!</definedName>
    <definedName name="nc3.3IV">#REF!</definedName>
    <definedName name="nc3.4I" localSheetId="0">#REF!</definedName>
    <definedName name="nc3.4I">#REF!</definedName>
    <definedName name="nc3.4II" localSheetId="0">#REF!</definedName>
    <definedName name="nc3.4II">#REF!</definedName>
    <definedName name="nc3.4III" localSheetId="0">#REF!</definedName>
    <definedName name="nc3.4III">#REF!</definedName>
    <definedName name="nc3.4IV" localSheetId="0">#REF!</definedName>
    <definedName name="nc3.4IV">#REF!</definedName>
    <definedName name="nc3.5I" localSheetId="0">#REF!</definedName>
    <definedName name="nc3.5I">#REF!</definedName>
    <definedName name="nc3.5II" localSheetId="0">#REF!</definedName>
    <definedName name="nc3.5II">#REF!</definedName>
    <definedName name="nc3.5III" localSheetId="0">#REF!</definedName>
    <definedName name="nc3.5III">#REF!</definedName>
    <definedName name="nc3.5IV" localSheetId="0">#REF!</definedName>
    <definedName name="nc3.5IV">#REF!</definedName>
    <definedName name="nc3.6I" localSheetId="0">#REF!</definedName>
    <definedName name="nc3.6I">#REF!</definedName>
    <definedName name="nc3.6II" localSheetId="0">#REF!</definedName>
    <definedName name="nc3.6II">#REF!</definedName>
    <definedName name="nc3.6III" localSheetId="0">#REF!</definedName>
    <definedName name="nc3.6III">#REF!</definedName>
    <definedName name="nc3.6IV" localSheetId="0">#REF!</definedName>
    <definedName name="nc3.6IV">#REF!</definedName>
    <definedName name="nc3.7I" localSheetId="0">#REF!</definedName>
    <definedName name="nc3.7I">#REF!</definedName>
    <definedName name="nc3.7II" localSheetId="0">#REF!</definedName>
    <definedName name="nc3.7II">#REF!</definedName>
    <definedName name="nc3.7III" localSheetId="0">#REF!</definedName>
    <definedName name="nc3.7III">#REF!</definedName>
    <definedName name="nc3.7IV" localSheetId="0">#REF!</definedName>
    <definedName name="nc3.7IV">#REF!</definedName>
    <definedName name="nc3.8I" localSheetId="0">#REF!</definedName>
    <definedName name="nc3.8I">#REF!</definedName>
    <definedName name="nc3.8II" localSheetId="0">#REF!</definedName>
    <definedName name="nc3.8II">#REF!</definedName>
    <definedName name="nc3.8III" localSheetId="0">#REF!</definedName>
    <definedName name="nc3.8III">#REF!</definedName>
    <definedName name="nc3.8IV" localSheetId="0">#REF!</definedName>
    <definedName name="nc3.8IV">#REF!</definedName>
    <definedName name="nc3.9I" localSheetId="0">#REF!</definedName>
    <definedName name="nc3.9I">#REF!</definedName>
    <definedName name="nc3.9II" localSheetId="0">#REF!</definedName>
    <definedName name="nc3.9II">#REF!</definedName>
    <definedName name="nc3.9III" localSheetId="0">#REF!</definedName>
    <definedName name="nc3.9III">#REF!</definedName>
    <definedName name="nc3.9IV" localSheetId="0">#REF!</definedName>
    <definedName name="nc3.9IV">#REF!</definedName>
    <definedName name="nc3I" localSheetId="0">#REF!</definedName>
    <definedName name="nc3I">#REF!</definedName>
    <definedName name="nc3II" localSheetId="0">#REF!</definedName>
    <definedName name="nc3II">#REF!</definedName>
    <definedName name="nc3III" localSheetId="0">#REF!</definedName>
    <definedName name="nc3III">#REF!</definedName>
    <definedName name="nc3IV" localSheetId="0">#REF!</definedName>
    <definedName name="nc3IV">#REF!</definedName>
    <definedName name="nc3p" localSheetId="0">#REF!</definedName>
    <definedName name="nc3p">#REF!</definedName>
    <definedName name="nc4.1I" localSheetId="0">#REF!</definedName>
    <definedName name="nc4.1I">#REF!</definedName>
    <definedName name="nc4.1II" localSheetId="0">#REF!</definedName>
    <definedName name="nc4.1II">#REF!</definedName>
    <definedName name="nc4.1III" localSheetId="0">#REF!</definedName>
    <definedName name="nc4.1III">#REF!</definedName>
    <definedName name="nc4.1IV" localSheetId="0">#REF!</definedName>
    <definedName name="nc4.1IV">#REF!</definedName>
    <definedName name="nc4.2I" localSheetId="0">#REF!</definedName>
    <definedName name="nc4.2I">#REF!</definedName>
    <definedName name="nc4.2II" localSheetId="0">#REF!</definedName>
    <definedName name="nc4.2II">#REF!</definedName>
    <definedName name="nc4.2III" localSheetId="0">#REF!</definedName>
    <definedName name="nc4.2III">#REF!</definedName>
    <definedName name="nc4.2IV" localSheetId="0">#REF!</definedName>
    <definedName name="nc4.2IV">#REF!</definedName>
    <definedName name="nc4.3I" localSheetId="0">#REF!</definedName>
    <definedName name="nc4.3I">#REF!</definedName>
    <definedName name="nc4.3II" localSheetId="0">#REF!</definedName>
    <definedName name="nc4.3II">#REF!</definedName>
    <definedName name="nc4.3III" localSheetId="0">#REF!</definedName>
    <definedName name="nc4.3III">#REF!</definedName>
    <definedName name="nc4.3IV" localSheetId="0">#REF!</definedName>
    <definedName name="nc4.3IV">#REF!</definedName>
    <definedName name="nc4.4I" localSheetId="0">#REF!</definedName>
    <definedName name="nc4.4I">#REF!</definedName>
    <definedName name="nc4.4II" localSheetId="0">#REF!</definedName>
    <definedName name="nc4.4II">#REF!</definedName>
    <definedName name="nc4.4III" localSheetId="0">#REF!</definedName>
    <definedName name="nc4.4III">#REF!</definedName>
    <definedName name="nc4.4IV" localSheetId="0">#REF!</definedName>
    <definedName name="nc4.4IV">#REF!</definedName>
    <definedName name="nc4.5I" localSheetId="0">#REF!</definedName>
    <definedName name="nc4.5I">#REF!</definedName>
    <definedName name="nc4.5II" localSheetId="0">#REF!</definedName>
    <definedName name="nc4.5II">#REF!</definedName>
    <definedName name="nc4.5III" localSheetId="0">#REF!</definedName>
    <definedName name="nc4.5III">#REF!</definedName>
    <definedName name="nc4.5IV" localSheetId="0">#REF!</definedName>
    <definedName name="nc4.5IV">#REF!</definedName>
    <definedName name="nc4.6I" localSheetId="0">#REF!</definedName>
    <definedName name="nc4.6I">#REF!</definedName>
    <definedName name="nc4.6II" localSheetId="0">#REF!</definedName>
    <definedName name="nc4.6II">#REF!</definedName>
    <definedName name="nc4.6III" localSheetId="0">#REF!</definedName>
    <definedName name="nc4.6III">#REF!</definedName>
    <definedName name="nc4.6IV" localSheetId="0">#REF!</definedName>
    <definedName name="nc4.6IV">#REF!</definedName>
    <definedName name="nc4.7I" localSheetId="0">#REF!</definedName>
    <definedName name="nc4.7I">#REF!</definedName>
    <definedName name="nc4.7II" localSheetId="0">#REF!</definedName>
    <definedName name="nc4.7II">#REF!</definedName>
    <definedName name="nc4.7III" localSheetId="0">#REF!</definedName>
    <definedName name="nc4.7III">#REF!</definedName>
    <definedName name="nc4.7IV" localSheetId="0">#REF!</definedName>
    <definedName name="nc4.7IV">#REF!</definedName>
    <definedName name="nc4.8I" localSheetId="0">#REF!</definedName>
    <definedName name="nc4.8I">#REF!</definedName>
    <definedName name="nc4.8II" localSheetId="0">#REF!</definedName>
    <definedName name="nc4.8II">#REF!</definedName>
    <definedName name="nc4.8III" localSheetId="0">#REF!</definedName>
    <definedName name="nc4.8III">#REF!</definedName>
    <definedName name="nc4.8IV" localSheetId="0">#REF!</definedName>
    <definedName name="nc4.8IV">#REF!</definedName>
    <definedName name="nc4.9I" localSheetId="0">#REF!</definedName>
    <definedName name="nc4.9I">#REF!</definedName>
    <definedName name="nc4.9II" localSheetId="0">#REF!</definedName>
    <definedName name="nc4.9II">#REF!</definedName>
    <definedName name="nc4.9III" localSheetId="0">#REF!</definedName>
    <definedName name="nc4.9III">#REF!</definedName>
    <definedName name="nc4.9IV" localSheetId="0">#REF!</definedName>
    <definedName name="nc4.9IV">#REF!</definedName>
    <definedName name="nc4I" localSheetId="0">#REF!</definedName>
    <definedName name="nc4I">#REF!</definedName>
    <definedName name="nc4II" localSheetId="0">#REF!</definedName>
    <definedName name="nc4II">#REF!</definedName>
    <definedName name="nc4III" localSheetId="0">#REF!</definedName>
    <definedName name="nc4III">#REF!</definedName>
    <definedName name="nc4IV" localSheetId="0">#REF!</definedName>
    <definedName name="nc4IV">#REF!</definedName>
    <definedName name="nc5I" localSheetId="0">#REF!</definedName>
    <definedName name="nc5I">#REF!</definedName>
    <definedName name="nc5II" localSheetId="0">#REF!</definedName>
    <definedName name="nc5II">#REF!</definedName>
    <definedName name="nc5III" localSheetId="0">#REF!</definedName>
    <definedName name="nc5III">#REF!</definedName>
    <definedName name="nc5IV" localSheetId="0">#REF!</definedName>
    <definedName name="nc5IV">#REF!</definedName>
    <definedName name="NCBD100" localSheetId="0">#REF!</definedName>
    <definedName name="NCBD100">#REF!</definedName>
    <definedName name="NCBD200" localSheetId="0">#REF!</definedName>
    <definedName name="NCBD200">#REF!</definedName>
    <definedName name="NCBD250" localSheetId="0">#REF!</definedName>
    <definedName name="NCBD250">#REF!</definedName>
    <definedName name="NCcap0.7" localSheetId="0">#REF!</definedName>
    <definedName name="NCcap0.7">#REF!</definedName>
    <definedName name="NCcap1" localSheetId="0">#REF!</definedName>
    <definedName name="NCcap1">#REF!</definedName>
    <definedName name="ncdd" localSheetId="0">#REF!</definedName>
    <definedName name="ncdd">#REF!</definedName>
    <definedName name="NCDD2" localSheetId="0">#REF!</definedName>
    <definedName name="NCDD2">#REF!</definedName>
    <definedName name="NCHC" localSheetId="0">#REF!</definedName>
    <definedName name="NCHC">#REF!</definedName>
    <definedName name="ncong" localSheetId="0">#REF!</definedName>
    <definedName name="ncong">#REF!</definedName>
    <definedName name="NCT_BKTC" localSheetId="0">#REF!</definedName>
    <definedName name="NCT_BKTC">#REF!</definedName>
    <definedName name="nctr" localSheetId="0">#REF!</definedName>
    <definedName name="nctr">#REF!</definedName>
    <definedName name="nctram" localSheetId="0">#REF!</definedName>
    <definedName name="nctram">#REF!</definedName>
    <definedName name="NCVC" localSheetId="0">#REF!</definedName>
    <definedName name="NCVC">#REF!</definedName>
    <definedName name="NCVC100" localSheetId="0">#REF!</definedName>
    <definedName name="NCVC100">#REF!</definedName>
    <definedName name="NCVC200" localSheetId="0">#REF!</definedName>
    <definedName name="NCVC200">#REF!</definedName>
    <definedName name="NCVC250" localSheetId="0">#REF!</definedName>
    <definedName name="NCVC250">#REF!</definedName>
    <definedName name="NCVC3P" localSheetId="0">#REF!</definedName>
    <definedName name="NCVC3P">#REF!</definedName>
    <definedName name="nd">#N/A</definedName>
    <definedName name="ndf0hten" localSheetId="0">{"'Sheet1'!$L$16"}</definedName>
    <definedName name="ndf0hten" localSheetId="1">{"'Sheet1'!$L$16"}</definedName>
    <definedName name="ndf0hten" localSheetId="7">{"'Sheet1'!$L$16"}</definedName>
    <definedName name="ndf0hten">{"'Sheet1'!$L$16"}</definedName>
    <definedName name="NDSM1" localSheetId="0">#REF!</definedName>
    <definedName name="NDSM1">#REF!</definedName>
    <definedName name="ne" localSheetId="0" hidden="1">#REF!</definedName>
    <definedName name="ne" localSheetId="1" hidden="1">#REF!</definedName>
    <definedName name="ne" hidden="1">#REF!</definedName>
    <definedName name="NEGARA" localSheetId="0">#REF!</definedName>
    <definedName name="NEGARA" localSheetId="1">#REF!</definedName>
    <definedName name="NEGARA">#REF!</definedName>
    <definedName name="NEGATIF" localSheetId="0">#REF!</definedName>
    <definedName name="NEGATIF">#REF!</definedName>
    <definedName name="NEGATIF_13" localSheetId="0">#REF!</definedName>
    <definedName name="NEGATIF_13" localSheetId="1">#REF!</definedName>
    <definedName name="NEGATIF_13">#REF!</definedName>
    <definedName name="NEGATIF_22" localSheetId="0">#REF!</definedName>
    <definedName name="NEGATIF_22" localSheetId="1">#REF!</definedName>
    <definedName name="NEGATIF_22">#REF!</definedName>
    <definedName name="negnfn">"$#REF!.$#REF!$#REF!"</definedName>
    <definedName name="negnfn_3">"$#REF!.$#REF!$#REF!"</definedName>
    <definedName name="nen3n">"$#REF!.#REF!#REF!"</definedName>
    <definedName name="nen3n_3">"$#REF!.#REF!#REF!"</definedName>
    <definedName name="NERACA1" localSheetId="0">#REF!</definedName>
    <definedName name="NERACA1" localSheetId="1">#REF!</definedName>
    <definedName name="NERACA1">#REF!</definedName>
    <definedName name="NERACA1_5" localSheetId="0">#REF!</definedName>
    <definedName name="NERACA1_5">#REF!</definedName>
    <definedName name="NERACA2" localSheetId="0">#REF!</definedName>
    <definedName name="NERACA2">#REF!</definedName>
    <definedName name="NERACA2_5" localSheetId="0">#REF!</definedName>
    <definedName name="NERACA2_5">#REF!</definedName>
    <definedName name="NET" localSheetId="0">#REF!</definedName>
    <definedName name="NET">#REF!</definedName>
    <definedName name="NET_1" localSheetId="0">#REF!</definedName>
    <definedName name="NET_1">#REF!</definedName>
    <definedName name="NET_ANA" localSheetId="0">#REF!</definedName>
    <definedName name="NET_ANA">#REF!</definedName>
    <definedName name="NET_ANA_1" localSheetId="0">#REF!</definedName>
    <definedName name="NET_ANA_1">#REF!</definedName>
    <definedName name="NET_ANA_2" localSheetId="0">#REF!</definedName>
    <definedName name="NET_ANA_2">#REF!</definedName>
    <definedName name="NETINCOME" localSheetId="0">#REF!</definedName>
    <definedName name="NETINCOME">#REF!</definedName>
    <definedName name="NETINCOME_3">"$#REF!.#REF!#REF!"</definedName>
    <definedName name="new" localSheetId="0">#REF!</definedName>
    <definedName name="new" localSheetId="1">#REF!</definedName>
    <definedName name="new">#REF!</definedName>
    <definedName name="new_fill" localSheetId="0" hidden="1">#REF!</definedName>
    <definedName name="new_fill" hidden="1">#REF!</definedName>
    <definedName name="New_Hypers">"#N/A"</definedName>
    <definedName name="New_L">#REF!</definedName>
    <definedName name="new_name" localSheetId="0">#REF!</definedName>
    <definedName name="new_name" localSheetId="1">#REF!</definedName>
    <definedName name="new_name">#REF!</definedName>
    <definedName name="New_SS">"#N/A"</definedName>
    <definedName name="New_Supermarket">"#N/A"</definedName>
    <definedName name="Newdepr" localSheetId="0">#REF!</definedName>
    <definedName name="Newdepr" localSheetId="1">#REF!</definedName>
    <definedName name="Newdepr">#REF!</definedName>
    <definedName name="Newdepr_3">"$#REF!.#REF!#REF!"</definedName>
    <definedName name="newname" localSheetId="0">{#N/A,#N/A,TRUE,"Cover sheet";#N/A,#N/A,TRUE,"INPUTS";#N/A,#N/A,TRUE,"OUTPUTS";#N/A,#N/A,TRUE,"VALUATION"}</definedName>
    <definedName name="newname" localSheetId="1">{#N/A,#N/A,TRUE,"Cover sheet";#N/A,#N/A,TRUE,"INPUTS";#N/A,#N/A,TRUE,"OUTPUTS";#N/A,#N/A,TRUE,"VALUATION"}</definedName>
    <definedName name="newname" localSheetId="7">{#N/A,#N/A,TRUE,"Cover sheet";#N/A,#N/A,TRUE,"INPUTS";#N/A,#N/A,TRUE,"OUTPUTS";#N/A,#N/A,TRUE,"VALUATION"}</definedName>
    <definedName name="newname">{#N/A,#N/A,TRUE,"Cover sheet";#N/A,#N/A,TRUE,"INPUTS";#N/A,#N/A,TRUE,"OUTPUTS";#N/A,#N/A,TRUE,"VALUATION"}</definedName>
    <definedName name="NewPOS">#REF!</definedName>
    <definedName name="NEWPRODUCT" localSheetId="0">#REF!</definedName>
    <definedName name="NEWPRODUCT" localSheetId="1">#REF!</definedName>
    <definedName name="NEWPRODUCT">#REF!</definedName>
    <definedName name="newsheetPIT" localSheetId="0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newsheetPIT" localSheetId="1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newsheetPIT" localSheetId="7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newsheetPIT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next">#REF!</definedName>
    <definedName name="ng">#N/A</definedName>
    <definedName name="NG_THANG">#REF!</definedName>
    <definedName name="ng1.">#N/A</definedName>
    <definedName name="ng2.">#N/A</definedName>
    <definedName name="ngan" localSheetId="0">{"Thuxm2.xls","Sheet1"}</definedName>
    <definedName name="ngan" localSheetId="1">{"Thuxm2.xls","Sheet1"}</definedName>
    <definedName name="ngan" localSheetId="7">{"Thuxm2.xls","Sheet1"}</definedName>
    <definedName name="ngan">{"Thuxm2.xls","Sheet1"}</definedName>
    <definedName name="NGANH">#REF!</definedName>
    <definedName name="NGANHANG" localSheetId="0">OFFSET(#REF!,COUNTIF(#REF!,"&lt;&gt;0")-1,0,1)</definedName>
    <definedName name="NGANHANG">OFFSET(#REF!,COUNTIF(#REF!,"&lt;&gt;0")-1,0,1)</definedName>
    <definedName name="NGAØY" localSheetId="0">#REF!</definedName>
    <definedName name="NGAØY" localSheetId="1">#REF!</definedName>
    <definedName name="NGAØY">#REF!</definedName>
    <definedName name="ngau" localSheetId="0">#REF!</definedName>
    <definedName name="ngau">#REF!</definedName>
    <definedName name="ngay" localSheetId="0">#REF!</definedName>
    <definedName name="ngay">#REF!</definedName>
    <definedName name="Ngày" localSheetId="0">#REF!</definedName>
    <definedName name="Ngày">#REF!</definedName>
    <definedName name="ngay_1331_2" localSheetId="0">#REF!</definedName>
    <definedName name="ngay_1331_2">#REF!</definedName>
    <definedName name="ngay_1331_3" localSheetId="0">#REF!</definedName>
    <definedName name="ngay_1331_3">#REF!</definedName>
    <definedName name="ngay_1331_4" localSheetId="0">#REF!</definedName>
    <definedName name="ngay_1331_4">#REF!</definedName>
    <definedName name="Ngày_giao" localSheetId="0">#REF!</definedName>
    <definedName name="Ngày_giao" localSheetId="1">#REF!</definedName>
    <definedName name="Ngày_giao">#REF!</definedName>
    <definedName name="Ngày_Giao_Hàng" localSheetId="0">#REF!</definedName>
    <definedName name="Ngày_Giao_Hàng" localSheetId="1">#REF!</definedName>
    <definedName name="Ngày_Giao_Hàng">#REF!</definedName>
    <definedName name="Ngày_nhập_liệu" localSheetId="0">#REF!</definedName>
    <definedName name="Ngày_nhập_liệu" localSheetId="1">#REF!</definedName>
    <definedName name="Ngày_nhập_liệu">#REF!</definedName>
    <definedName name="ngay1" localSheetId="0">#REF!</definedName>
    <definedName name="ngay1">#REF!</definedName>
    <definedName name="ngay2" localSheetId="0">#REF!</definedName>
    <definedName name="ngay2">#REF!</definedName>
    <definedName name="ngay23" localSheetId="0" hidden="1">{"'Sheet1'!$L$16"}</definedName>
    <definedName name="ngay23" localSheetId="1" hidden="1">{"'Sheet1'!$L$16"}</definedName>
    <definedName name="ngay23" localSheetId="7" hidden="1">{"'Sheet1'!$L$16"}</definedName>
    <definedName name="ngay23" hidden="1">{"'Sheet1'!$L$16"}</definedName>
    <definedName name="ngd_1331_2">#REF!</definedName>
    <definedName name="ngd_1331_3" localSheetId="0">#REF!</definedName>
    <definedName name="ngd_1331_3">#REF!</definedName>
    <definedName name="ngd_1331_4" localSheetId="0">#REF!</definedName>
    <definedName name="ngd_1331_4">#REF!</definedName>
    <definedName name="NgheAn" localSheetId="0">#REF!</definedName>
    <definedName name="NgheAn">#REF!</definedName>
    <definedName name="nghi_bq" localSheetId="0">#REF!</definedName>
    <definedName name="nghi_bq">#REF!</definedName>
    <definedName name="nghi_bv" localSheetId="0">#REF!</definedName>
    <definedName name="nghi_bv">#REF!</definedName>
    <definedName name="nghi_ck" localSheetId="0">#REF!</definedName>
    <definedName name="nghi_ck">#REF!</definedName>
    <definedName name="nghi_d1" localSheetId="0">#REF!</definedName>
    <definedName name="nghi_d1">#REF!</definedName>
    <definedName name="nghi_d2" localSheetId="0">#REF!</definedName>
    <definedName name="nghi_d2">#REF!</definedName>
    <definedName name="nghi_d3" localSheetId="0">#REF!</definedName>
    <definedName name="nghi_d3">#REF!</definedName>
    <definedName name="nghi_dl" localSheetId="0">#REF!</definedName>
    <definedName name="nghi_dl">#REF!</definedName>
    <definedName name="nghi_kcs" localSheetId="0">#REF!</definedName>
    <definedName name="nghi_kcs">#REF!</definedName>
    <definedName name="nghi_nb" localSheetId="0">#REF!</definedName>
    <definedName name="nghi_nb">#REF!</definedName>
    <definedName name="nghi_ngio" localSheetId="0">#REF!</definedName>
    <definedName name="nghi_ngio">#REF!</definedName>
    <definedName name="nghi_nv" localSheetId="0">#REF!</definedName>
    <definedName name="nghi_nv">#REF!</definedName>
    <definedName name="nghi_t3" localSheetId="0">#REF!</definedName>
    <definedName name="nghi_t3">#REF!</definedName>
    <definedName name="nghi_t4" localSheetId="0">#REF!</definedName>
    <definedName name="nghi_t4">#REF!</definedName>
    <definedName name="nghi_t5" localSheetId="0">#REF!</definedName>
    <definedName name="nghi_t5">#REF!</definedName>
    <definedName name="nghi_t6" localSheetId="0">#REF!</definedName>
    <definedName name="nghi_t6">#REF!</definedName>
    <definedName name="nghi_tc" localSheetId="0">#REF!</definedName>
    <definedName name="nghi_tc">#REF!</definedName>
    <definedName name="nghi_tm" localSheetId="0">#REF!</definedName>
    <definedName name="nghi_tm">#REF!</definedName>
    <definedName name="nghi_vs" localSheetId="0">#REF!</definedName>
    <definedName name="nghi_vs">#REF!</definedName>
    <definedName name="nghi_xh" localSheetId="0">#REF!</definedName>
    <definedName name="nghi_xh">#REF!</definedName>
    <definedName name="nghia" localSheetId="0">#REF!</definedName>
    <definedName name="nghia" localSheetId="1">#REF!</definedName>
    <definedName name="nghia">#REF!</definedName>
    <definedName name="Nghibu" localSheetId="0">SUMPRODUCT(--(#REF!="B")*(#REF!&lt;&gt;"chủ nhật"))</definedName>
    <definedName name="Nghibu" localSheetId="1">SUMPRODUCT(--(#REF!="B")*(#REF!&lt;&gt;"chủ nhật"))</definedName>
    <definedName name="Nghibu">SUMPRODUCT(--(#REF!="B")*(#REF!&lt;&gt;"chủ nhật"))</definedName>
    <definedName name="nghoghiaw" localSheetId="0">#REF!</definedName>
    <definedName name="nghoghiaw">#REF!</definedName>
    <definedName name="Ngoaigiosun" localSheetId="0">SUMPRODUCT(--(#REF!)*(#REF!="chủ nhật"))</definedName>
    <definedName name="Ngoaigiosun" localSheetId="1">SUMPRODUCT(--(#REF!)*(#REF!="chủ nhật"))</definedName>
    <definedName name="Ngoaigiosun">SUMPRODUCT(--(#REF!)*(#REF!="chủ nhật"))</definedName>
    <definedName name="ngoc" localSheetId="0">{#N/A,#N/A,TRUE,"Data Elements-Staffing";#N/A,#N/A,TRUE,"Data Elements-Exp Driv &amp; Assump";#N/A,#N/A,TRUE,"Staffing Sheet";#N/A,#N/A,TRUE,"Income";#N/A,#N/A,TRUE,"Income Summary";#N/A,#N/A,TRUE,"Staffing Summary"}</definedName>
    <definedName name="ngoc" localSheetId="1">{#N/A,#N/A,TRUE,"Data Elements-Staffing";#N/A,#N/A,TRUE,"Data Elements-Exp Driv &amp; Assump";#N/A,#N/A,TRUE,"Staffing Sheet";#N/A,#N/A,TRUE,"Income";#N/A,#N/A,TRUE,"Income Summary";#N/A,#N/A,TRUE,"Staffing Summary"}</definedName>
    <definedName name="ngoc" localSheetId="7">{#N/A,#N/A,TRUE,"Data Elements-Staffing";#N/A,#N/A,TRUE,"Data Elements-Exp Driv &amp; Assump";#N/A,#N/A,TRUE,"Staffing Sheet";#N/A,#N/A,TRUE,"Income";#N/A,#N/A,TRUE,"Income Summary";#N/A,#N/A,TRUE,"Staffing Summary"}</definedName>
    <definedName name="ngoc">{#N/A,#N/A,TRUE,"Data Elements-Staffing";#N/A,#N/A,TRUE,"Data Elements-Exp Driv &amp; Assump";#N/A,#N/A,TRUE,"Staffing Sheet";#N/A,#N/A,TRUE,"Income";#N/A,#N/A,TRUE,"Income Summary";#N/A,#N/A,TRUE,"Staffing Summary"}</definedName>
    <definedName name="ngothithanhthuy" localSheetId="0">{"'Sheet1'!$L$16"}</definedName>
    <definedName name="ngothithanhthuy" localSheetId="1">{"'Sheet1'!$L$16"}</definedName>
    <definedName name="ngothithanhthuy" localSheetId="7">{"'Sheet1'!$L$16"}</definedName>
    <definedName name="ngothithanhthuy">{"'Sheet1'!$L$16"}</definedName>
    <definedName name="ngu" localSheetId="0">{"'Sheet1'!$L$16"}</definedName>
    <definedName name="ngu" localSheetId="1">{"'Sheet1'!$L$16"}</definedName>
    <definedName name="ngu" localSheetId="7">{"'Sheet1'!$L$16"}</definedName>
    <definedName name="ngu">{"'Sheet1'!$L$16"}</definedName>
    <definedName name="nguyen">#REF!</definedName>
    <definedName name="NH" localSheetId="0">#REF!</definedName>
    <definedName name="NH" localSheetId="1">#REF!</definedName>
    <definedName name="NH">#REF!</definedName>
    <definedName name="Nh_n_cáng" localSheetId="0">#REF!</definedName>
    <definedName name="Nh_n_cáng">#REF!</definedName>
    <definedName name="Nha" localSheetId="0">#REF!</definedName>
    <definedName name="Nha">#REF!</definedName>
    <definedName name="NHAÄP" localSheetId="0">#REF!</definedName>
    <definedName name="NHAÄP">#REF!</definedName>
    <definedName name="nhan" localSheetId="0">{#N/A,#N/A,FALSE,"Chi tiÆt"}</definedName>
    <definedName name="nhan" localSheetId="1">{#N/A,#N/A,FALSE,"Chi tiÆt"}</definedName>
    <definedName name="nhan" localSheetId="7">{#N/A,#N/A,FALSE,"Chi tiÆt"}</definedName>
    <definedName name="nhan">{#N/A,#N/A,FALSE,"Chi tiÆt"}</definedName>
    <definedName name="nhap">#REF!</definedName>
    <definedName name="NHAP1" localSheetId="0">#REF!</definedName>
    <definedName name="NHAP1" localSheetId="1">#REF!</definedName>
    <definedName name="NHAP1">#REF!</definedName>
    <definedName name="NHAP2" localSheetId="0">#REF!</definedName>
    <definedName name="NHAP2" localSheetId="1">#REF!</definedName>
    <definedName name="NHAP2">#REF!</definedName>
    <definedName name="nhapOngVNP" localSheetId="0">#REF!</definedName>
    <definedName name="nhapOngVNP">#REF!</definedName>
    <definedName name="Nhapsolieu" localSheetId="0">#REF!</definedName>
    <definedName name="Nhapsolieu">#REF!</definedName>
    <definedName name="nhn" localSheetId="0">#REF!</definedName>
    <definedName name="nhn">#REF!</definedName>
    <definedName name="nhnnc" localSheetId="0">#REF!</definedName>
    <definedName name="nhnnc">#REF!</definedName>
    <definedName name="nhnvl" localSheetId="0">#REF!</definedName>
    <definedName name="nhnvl">#REF!</definedName>
    <definedName name="nhom" localSheetId="0">#REF!</definedName>
    <definedName name="nhom">#REF!</definedName>
    <definedName name="NHot" localSheetId="0">#REF!</definedName>
    <definedName name="NHot" localSheetId="1">#REF!</definedName>
    <definedName name="NHot">#REF!</definedName>
    <definedName name="nhu" localSheetId="0">{"'Sheet1'!$L$16"}</definedName>
    <definedName name="nhu" localSheetId="1">{"'Sheet1'!$L$16"}</definedName>
    <definedName name="nhu" localSheetId="7">{"'Sheet1'!$L$16"}</definedName>
    <definedName name="nhu">{"'Sheet1'!$L$16"}</definedName>
    <definedName name="nhua">#REF!</definedName>
    <definedName name="NICHOLAS" localSheetId="0">#REF!</definedName>
    <definedName name="NICHOLAS" localSheetId="1">#REF!</definedName>
    <definedName name="NICHOLAS">#REF!</definedName>
    <definedName name="nig" localSheetId="0">#REF!</definedName>
    <definedName name="nig">#REF!</definedName>
    <definedName name="NIG13p" localSheetId="0">#REF!</definedName>
    <definedName name="NIG13p">#REF!</definedName>
    <definedName name="nig1p" localSheetId="0">#REF!</definedName>
    <definedName name="nig1p">#REF!</definedName>
    <definedName name="nig3p" localSheetId="0">#REF!</definedName>
    <definedName name="nig3p">#REF!</definedName>
    <definedName name="NIGHT" localSheetId="0">#REF!</definedName>
    <definedName name="NIGHT">#REF!</definedName>
    <definedName name="nightnc" localSheetId="0">#REF!</definedName>
    <definedName name="nightnc">#REF!</definedName>
    <definedName name="nightvl" localSheetId="0">#REF!</definedName>
    <definedName name="nightvl">#REF!</definedName>
    <definedName name="nignc1p" localSheetId="0">#REF!</definedName>
    <definedName name="nignc1p">#REF!</definedName>
    <definedName name="nignc3p" localSheetId="0">#REF!</definedName>
    <definedName name="nignc3p">#REF!</definedName>
    <definedName name="nigvl1p" localSheetId="0">#REF!</definedName>
    <definedName name="nigvl1p">#REF!</definedName>
    <definedName name="nigvl3p" localSheetId="0">#REF!</definedName>
    <definedName name="nigvl3p">#REF!</definedName>
    <definedName name="nil" localSheetId="0">{#N/A,#N/A,FALSE,"BALANCE SHEET";#N/A,#N/A,FALSE,"PL ACCOUNT";#N/A,#N/A,FALSE,"FIXED ASSETS";#N/A,#N/A,FALSE,"HP (V)";#N/A,#N/A,FALSE,"TAX COMP";#N/A,#N/A,FALSE,"W&amp;T";#N/A,#N/A,FALSE,"RECONCILE"}</definedName>
    <definedName name="nil" localSheetId="1">{#N/A,#N/A,FALSE,"BALANCE SHEET";#N/A,#N/A,FALSE,"PL ACCOUNT";#N/A,#N/A,FALSE,"FIXED ASSETS";#N/A,#N/A,FALSE,"HP (V)";#N/A,#N/A,FALSE,"TAX COMP";#N/A,#N/A,FALSE,"W&amp;T";#N/A,#N/A,FALSE,"RECONCILE"}</definedName>
    <definedName name="nil" localSheetId="7">{#N/A,#N/A,FALSE,"BALANCE SHEET";#N/A,#N/A,FALSE,"PL ACCOUNT";#N/A,#N/A,FALSE,"FIXED ASSETS";#N/A,#N/A,FALSE,"HP (V)";#N/A,#N/A,FALSE,"TAX COMP";#N/A,#N/A,FALSE,"W&amp;T";#N/A,#N/A,FALSE,"RECONCILE"}</definedName>
    <definedName name="nil">{#N/A,#N/A,FALSE,"BALANCE SHEET";#N/A,#N/A,FALSE,"PL ACCOUNT";#N/A,#N/A,FALSE,"FIXED ASSETS";#N/A,#N/A,FALSE,"HP (V)";#N/A,#N/A,FALSE,"TAX COMP";#N/A,#N/A,FALSE,"W&amp;T";#N/A,#N/A,FALSE,"RECONCILE"}</definedName>
    <definedName name="nilai" localSheetId="0">#REF!</definedName>
    <definedName name="nilai" localSheetId="1">#REF!</definedName>
    <definedName name="nilai">#REF!</definedName>
    <definedName name="nin" localSheetId="0">#REF!</definedName>
    <definedName name="nin">#REF!</definedName>
    <definedName name="nin14nc3p" localSheetId="0">#REF!</definedName>
    <definedName name="nin14nc3p">#REF!</definedName>
    <definedName name="nin14vl3p" localSheetId="0">#REF!</definedName>
    <definedName name="nin14vl3p">#REF!</definedName>
    <definedName name="nin1903p" localSheetId="0">#REF!</definedName>
    <definedName name="nin1903p">#REF!</definedName>
    <definedName name="nin190nc" localSheetId="0">#REF!</definedName>
    <definedName name="nin190nc">#REF!</definedName>
    <definedName name="nin190nc3p" localSheetId="0">#REF!</definedName>
    <definedName name="nin190nc3p">#REF!</definedName>
    <definedName name="nin190vl" localSheetId="0">#REF!</definedName>
    <definedName name="nin190vl">#REF!</definedName>
    <definedName name="nin190vl3p" localSheetId="0">#REF!</definedName>
    <definedName name="nin190vl3p">#REF!</definedName>
    <definedName name="nin1pnc" localSheetId="0">#REF!</definedName>
    <definedName name="nin1pnc">#REF!</definedName>
    <definedName name="nin1pvl" localSheetId="0">#REF!</definedName>
    <definedName name="nin1pvl">#REF!</definedName>
    <definedName name="nin2903p" localSheetId="0">#REF!</definedName>
    <definedName name="nin2903p">#REF!</definedName>
    <definedName name="nin290nc3p" localSheetId="0">#REF!</definedName>
    <definedName name="nin290nc3p">#REF!</definedName>
    <definedName name="nin290vl3p" localSheetId="0">#REF!</definedName>
    <definedName name="nin290vl3p">#REF!</definedName>
    <definedName name="nin3p" localSheetId="0">#REF!</definedName>
    <definedName name="nin3p">#REF!</definedName>
    <definedName name="nind" localSheetId="0">#REF!</definedName>
    <definedName name="nind">#REF!</definedName>
    <definedName name="nind1p" localSheetId="0">#REF!</definedName>
    <definedName name="nind1p">#REF!</definedName>
    <definedName name="nind3p" localSheetId="0">#REF!</definedName>
    <definedName name="nind3p">#REF!</definedName>
    <definedName name="nindnc" localSheetId="0">#REF!</definedName>
    <definedName name="nindnc">#REF!</definedName>
    <definedName name="nindnc1p" localSheetId="0">#REF!</definedName>
    <definedName name="nindnc1p">#REF!</definedName>
    <definedName name="nindnc3p" localSheetId="0">#REF!</definedName>
    <definedName name="nindnc3p">#REF!</definedName>
    <definedName name="nindvl" localSheetId="0">#REF!</definedName>
    <definedName name="nindvl">#REF!</definedName>
    <definedName name="nindvl1p" localSheetId="0">#REF!</definedName>
    <definedName name="nindvl1p">#REF!</definedName>
    <definedName name="nindvl3p" localSheetId="0">#REF!</definedName>
    <definedName name="nindvl3p">#REF!</definedName>
    <definedName name="ning1p" localSheetId="0">#REF!</definedName>
    <definedName name="ning1p">#REF!</definedName>
    <definedName name="ningnc1p" localSheetId="0">#REF!</definedName>
    <definedName name="ningnc1p">#REF!</definedName>
    <definedName name="ningvl1p" localSheetId="0">#REF!</definedName>
    <definedName name="ningvl1p">#REF!</definedName>
    <definedName name="ninhson" localSheetId="0">{"'Sheet1'!$L$16"}</definedName>
    <definedName name="ninhson" localSheetId="1">{"'Sheet1'!$L$16"}</definedName>
    <definedName name="ninhson" localSheetId="7">{"'Sheet1'!$L$16"}</definedName>
    <definedName name="ninhson">{"'Sheet1'!$L$16"}</definedName>
    <definedName name="ninnc" localSheetId="0">#REF!</definedName>
    <definedName name="ninnc">#REF!</definedName>
    <definedName name="ninnc3p" localSheetId="0">#REF!</definedName>
    <definedName name="ninnc3p">#REF!</definedName>
    <definedName name="nint1p" localSheetId="0">#REF!</definedName>
    <definedName name="nint1p">#REF!</definedName>
    <definedName name="nintnc1p" localSheetId="0">#REF!</definedName>
    <definedName name="nintnc1p">#REF!</definedName>
    <definedName name="nintvl1p" localSheetId="0">#REF!</definedName>
    <definedName name="nintvl1p">#REF!</definedName>
    <definedName name="ninvl" localSheetId="0">#REF!</definedName>
    <definedName name="ninvl">#REF!</definedName>
    <definedName name="ninvl3p" localSheetId="0">#REF!</definedName>
    <definedName name="ninvl3p">#REF!</definedName>
    <definedName name="NJHT_2_1" localSheetId="0">#REF!</definedName>
    <definedName name="NJHT_2_1">#REF!</definedName>
    <definedName name="NKKN" localSheetId="0">{"'Sheet1'!$L$16"}</definedName>
    <definedName name="NKKN" localSheetId="1">{"'Sheet1'!$L$16"}</definedName>
    <definedName name="NKKN" localSheetId="7">{"'Sheet1'!$L$16"}</definedName>
    <definedName name="NKKN">{"'Sheet1'!$L$16"}</definedName>
    <definedName name="nl">#REF!</definedName>
    <definedName name="NL12nc" localSheetId="0">#REF!</definedName>
    <definedName name="NL12nc">#REF!</definedName>
    <definedName name="NL12vl" localSheetId="0">#REF!</definedName>
    <definedName name="NL12vl">#REF!</definedName>
    <definedName name="nl1p" localSheetId="0">#REF!</definedName>
    <definedName name="nl1p">#REF!</definedName>
    <definedName name="nl3p" localSheetId="0">#REF!</definedName>
    <definedName name="nl3p">#REF!</definedName>
    <definedName name="nlht" localSheetId="0">#REF!</definedName>
    <definedName name="nlht">#REF!</definedName>
    <definedName name="nlkl">"#N/A"</definedName>
    <definedName name="nlmtc" localSheetId="0">#REF!</definedName>
    <definedName name="nlmtc" localSheetId="1">#REF!</definedName>
    <definedName name="nlmtc">#REF!</definedName>
    <definedName name="nlnc" localSheetId="0">#REF!</definedName>
    <definedName name="nlnc">#REF!</definedName>
    <definedName name="nlnc3p" localSheetId="0">#REF!</definedName>
    <definedName name="nlnc3p">#REF!</definedName>
    <definedName name="nlnc3pha" localSheetId="0">#REF!</definedName>
    <definedName name="nlnc3pha">#REF!</definedName>
    <definedName name="NLTK1p" localSheetId="0">#REF!</definedName>
    <definedName name="NLTK1p">#REF!</definedName>
    <definedName name="nlvl" localSheetId="0">#REF!</definedName>
    <definedName name="nlvl">#REF!</definedName>
    <definedName name="nlvl1" localSheetId="0">#REF!</definedName>
    <definedName name="nlvl1">#REF!</definedName>
    <definedName name="nlvl3p" localSheetId="0">#REF!</definedName>
    <definedName name="nlvl3p">#REF!</definedName>
    <definedName name="nm" localSheetId="0" hidden="1">#REF!</definedName>
    <definedName name="nm" localSheetId="1" hidden="1">#REF!</definedName>
    <definedName name="nm" hidden="1">#REF!</definedName>
    <definedName name="NM3400\" localSheetId="0">#REF!</definedName>
    <definedName name="NM3400\">#REF!</definedName>
    <definedName name="NMH" localSheetId="0">#REF!</definedName>
    <definedName name="NMH" localSheetId="1">#REF!</definedName>
    <definedName name="NMH">#REF!</definedName>
    <definedName name="NMH_10" localSheetId="0">#REF!</definedName>
    <definedName name="NMH_10" localSheetId="1">#REF!</definedName>
    <definedName name="NMH_10">#REF!</definedName>
    <definedName name="NMH_11" localSheetId="0">#REF!</definedName>
    <definedName name="NMH_11" localSheetId="1">#REF!</definedName>
    <definedName name="NMH_11">#REF!</definedName>
    <definedName name="NMH_12" localSheetId="0">#REF!</definedName>
    <definedName name="NMH_12" localSheetId="1">#REF!</definedName>
    <definedName name="NMH_12">#REF!</definedName>
    <definedName name="NMH_6" localSheetId="0">#REF!</definedName>
    <definedName name="NMH_6">#REF!</definedName>
    <definedName name="NMH_7" localSheetId="0">#REF!</definedName>
    <definedName name="NMH_7">#REF!</definedName>
    <definedName name="NMH_8" localSheetId="0">#REF!</definedName>
    <definedName name="NMH_8">#REF!</definedName>
    <definedName name="NMH_9" localSheetId="0">#REF!</definedName>
    <definedName name="NMH_9">#REF!</definedName>
    <definedName name="nmm" localSheetId="0" hidden="1">#REF!</definedName>
    <definedName name="nmm" hidden="1">#REF!</definedName>
    <definedName name="nn" localSheetId="0">#REF!</definedName>
    <definedName name="nn">#REF!</definedName>
    <definedName name="nn1p" localSheetId="0">#REF!</definedName>
    <definedName name="nn1p">#REF!</definedName>
    <definedName name="nn3p" localSheetId="0">#REF!</definedName>
    <definedName name="nn3p">#REF!</definedName>
    <definedName name="nnm" localSheetId="0" hidden="1">#REF!</definedName>
    <definedName name="nnm" hidden="1">#REF!</definedName>
    <definedName name="nnn" localSheetId="0" hidden="1">{#N/A,#N/A,FALSE,"Sheet1";#N/A,#N/A,FALSE,"Sheet2"}</definedName>
    <definedName name="nnn" localSheetId="1" hidden="1">{#N/A,#N/A,FALSE,"Sheet1";#N/A,#N/A,FALSE,"Sheet2"}</definedName>
    <definedName name="nnn" localSheetId="7" hidden="1">{#N/A,#N/A,FALSE,"Sheet1";#N/A,#N/A,FALSE,"Sheet2"}</definedName>
    <definedName name="nnn" hidden="1">{#N/A,#N/A,FALSE,"Sheet1";#N/A,#N/A,FALSE,"Sheet2"}</definedName>
    <definedName name="nnnc" localSheetId="0">#REF!</definedName>
    <definedName name="nnnc" localSheetId="1">#REF!</definedName>
    <definedName name="nnnc">#REF!</definedName>
    <definedName name="nnnc3p" localSheetId="0">#REF!</definedName>
    <definedName name="nnnc3p">#REF!</definedName>
    <definedName name="nnnn" localSheetId="0">#REF!</definedName>
    <definedName name="nnnn" localSheetId="1">#REF!</definedName>
    <definedName name="nnnn">#REF!</definedName>
    <definedName name="nnnnnn" localSheetId="0">#REF!</definedName>
    <definedName name="nnnnnn" localSheetId="1">#REF!</definedName>
    <definedName name="nnnnnn">#REF!</definedName>
    <definedName name="nnnnnnn" localSheetId="0">#REF!</definedName>
    <definedName name="nnnnnnn" localSheetId="1">#REF!</definedName>
    <definedName name="nnnnnnn">#REF!</definedName>
    <definedName name="nnnnnnnn" localSheetId="0">#REF!</definedName>
    <definedName name="nnnnnnnn">#REF!</definedName>
    <definedName name="nnnnnnnnnnnn" localSheetId="0">#REF!</definedName>
    <definedName name="nnnnnnnnnnnn">#REF!</definedName>
    <definedName name="nnnnnnnnnnnnn" localSheetId="0">#REF!</definedName>
    <definedName name="nnnnnnnnnnnnn">#REF!</definedName>
    <definedName name="nnvl" localSheetId="0">#REF!</definedName>
    <definedName name="nnvl">#REF!</definedName>
    <definedName name="nnvl3p" localSheetId="0">#REF!</definedName>
    <definedName name="nnvl3p">#REF!</definedName>
    <definedName name="No" localSheetId="0">#REF!</definedName>
    <definedName name="No" localSheetId="1">#REF!</definedName>
    <definedName name="No">#REF!</definedName>
    <definedName name="NO." localSheetId="0">#REF!</definedName>
    <definedName name="NO." localSheetId="1">#REF!</definedName>
    <definedName name="NO.">#REF!</definedName>
    <definedName name="NO_BF" localSheetId="0">#REF!</definedName>
    <definedName name="NO_BF" localSheetId="1">#REF!</definedName>
    <definedName name="NO_BF">#REF!</definedName>
    <definedName name="NO_BK" localSheetId="0">#REF!</definedName>
    <definedName name="NO_BK">#REF!</definedName>
    <definedName name="No_GL" localSheetId="0">#REF!</definedName>
    <definedName name="No_GL">#REF!</definedName>
    <definedName name="NO_IN" localSheetId="0">#REF!</definedName>
    <definedName name="NO_IN">#REF!</definedName>
    <definedName name="NO_LC" localSheetId="0">#REF!</definedName>
    <definedName name="NO_LC">#REF!</definedName>
    <definedName name="NO_PEB" localSheetId="0">#REF!</definedName>
    <definedName name="NO_PEB">#REF!</definedName>
    <definedName name="NO_SR" localSheetId="0">#REF!</definedName>
    <definedName name="NO_SR">#REF!</definedName>
    <definedName name="NOÄI_DUNG" localSheetId="0">#REF!</definedName>
    <definedName name="NOÄI_DUNG">#REF!</definedName>
    <definedName name="NoAkun" localSheetId="0">#REF!</definedName>
    <definedName name="NoAkun">#REF!</definedName>
    <definedName name="NOBSDC" localSheetId="0">#REF!</definedName>
    <definedName name="NOBSDC">#REF!</definedName>
    <definedName name="NOD" localSheetId="0">#REF!</definedName>
    <definedName name="NOD">#REF!</definedName>
    <definedName name="NOFAK" localSheetId="0">#REF!</definedName>
    <definedName name="NOFAK">#REF!</definedName>
    <definedName name="NOIDUNG" localSheetId="0">OFFSET(#REF!,COUNTA(#REF!)-1,0,1)</definedName>
    <definedName name="NOIDUNG">OFFSET(#REF!,COUNTA(#REF!)-1,0,1)</definedName>
    <definedName name="NOMOR" localSheetId="0">#REF!</definedName>
    <definedName name="NOMOR" localSheetId="1">#REF!</definedName>
    <definedName name="NOMOR">#REF!</definedName>
    <definedName name="Non" localSheetId="0">#REF!</definedName>
    <definedName name="Non">#REF!</definedName>
    <definedName name="NON_STAFF" localSheetId="0">OFFSET(#REF!,0,0,COUNTA(#REF!),1)</definedName>
    <definedName name="NON_STAFF" localSheetId="1">OFFSET(#REF!,0,0,COUNTA(#REF!),1)</definedName>
    <definedName name="NON_STAFF">OFFSET(#REF!,0,0,COUNTA(#REF!),1)</definedName>
    <definedName name="none" localSheetId="0">#REF!</definedName>
    <definedName name="none" localSheetId="1">#REF!</definedName>
    <definedName name="none">#REF!</definedName>
    <definedName name="NONI" localSheetId="0">#REF!</definedName>
    <definedName name="NONI" localSheetId="1">#REF!</definedName>
    <definedName name="NONI">#REF!</definedName>
    <definedName name="NOOFFFSEGMENTS1">"#N/A"</definedName>
    <definedName name="NOPLDC">#REF!</definedName>
    <definedName name="NOR1_" localSheetId="0">#REF!</definedName>
    <definedName name="NOR1_" localSheetId="1">#REF!</definedName>
    <definedName name="NOR1_">#REF!</definedName>
    <definedName name="NOR2_" localSheetId="0">#REF!</definedName>
    <definedName name="NOR2_" localSheetId="1">#REF!</definedName>
    <definedName name="NOR2_">#REF!</definedName>
    <definedName name="NOR3_" localSheetId="0">#REF!</definedName>
    <definedName name="NOR3_" localSheetId="1">#REF!</definedName>
    <definedName name="NOR3_">#REF!</definedName>
    <definedName name="North" localSheetId="0">Scheduled_Payment+Extra_Payment</definedName>
    <definedName name="North" localSheetId="4">Scheduled_Payment+Extra_Payment</definedName>
    <definedName name="North" localSheetId="1">Scheduled_Payment+Extra_Payment</definedName>
    <definedName name="North" localSheetId="7">Scheduled_Payment+Extra_Payment</definedName>
    <definedName name="North">Scheduled_Payment+Extra_Payment</definedName>
    <definedName name="North_Province" localSheetId="0">#REF!</definedName>
    <definedName name="North_Province" localSheetId="1">#REF!</definedName>
    <definedName name="North_Province" localSheetId="7">#REF!</definedName>
    <definedName name="North_Province">#REF!</definedName>
    <definedName name="not" localSheetId="0">#REF!</definedName>
    <definedName name="not" localSheetId="1">#REF!</definedName>
    <definedName name="not">#REF!</definedName>
    <definedName name="NOTES" localSheetId="0">#REF!</definedName>
    <definedName name="NOTES" localSheetId="1">#REF!</definedName>
    <definedName name="NOTES">#REF!</definedName>
    <definedName name="nourut161" localSheetId="0">#REF!</definedName>
    <definedName name="nourut161">#REF!</definedName>
    <definedName name="Nov" localSheetId="0">#REF!</definedName>
    <definedName name="Nov" localSheetId="1">#REF!</definedName>
    <definedName name="nov">#REF!</definedName>
    <definedName name="nov_10" localSheetId="0">#REF!</definedName>
    <definedName name="nov_10" localSheetId="1">#REF!</definedName>
    <definedName name="nov_10">#REF!</definedName>
    <definedName name="november" localSheetId="0">#REF!</definedName>
    <definedName name="november" localSheetId="1">#REF!</definedName>
    <definedName name="november">#REF!</definedName>
    <definedName name="november_10" localSheetId="0">#REF!</definedName>
    <definedName name="november_10" localSheetId="1">#REF!</definedName>
    <definedName name="november_10">#REF!</definedName>
    <definedName name="november_6">"$#REF!.$B$114:$N$124"</definedName>
    <definedName name="november_8" localSheetId="0">#REF!</definedName>
    <definedName name="november_8" localSheetId="1">#REF!</definedName>
    <definedName name="november_8">#REF!</definedName>
    <definedName name="NovSum" localSheetId="0">#REF!</definedName>
    <definedName name="NovSum" localSheetId="1">#REF!</definedName>
    <definedName name="NovSum">#REF!</definedName>
    <definedName name="Now" localSheetId="0">#REF!</definedName>
    <definedName name="Now">#REF!</definedName>
    <definedName name="NP" localSheetId="0">{#N/A,#N/A,TRUE,"Old - New P&amp;L";#N/A,#N/A,TRUE,"EBIT MMO - Total";#N/A,#N/A,TRUE,"MMO NE, CEE, ASIA, CAR";#N/A,#N/A,TRUE,"MMO LAT, MEA, AFR";#N/A,#N/A,TRUE,"NP growth";#N/A,#N/A,TRUE,"ER impact"}</definedName>
    <definedName name="NP" localSheetId="1">{#N/A,#N/A,TRUE,"Old - New P&amp;L";#N/A,#N/A,TRUE,"EBIT MMO - Total";#N/A,#N/A,TRUE,"MMO NE, CEE, ASIA, CAR";#N/A,#N/A,TRUE,"MMO LAT, MEA, AFR";#N/A,#N/A,TRUE,"NP growth";#N/A,#N/A,TRUE,"ER impact"}</definedName>
    <definedName name="NP" localSheetId="7">{#N/A,#N/A,TRUE,"Old - New P&amp;L";#N/A,#N/A,TRUE,"EBIT MMO - Total";#N/A,#N/A,TRUE,"MMO NE, CEE, ASIA, CAR";#N/A,#N/A,TRUE,"MMO LAT, MEA, AFR";#N/A,#N/A,TRUE,"NP growth";#N/A,#N/A,TRUE,"ER impact"}</definedName>
    <definedName name="NP">{#N/A,#N/A,TRUE,"Old - New P&amp;L";#N/A,#N/A,TRUE,"EBIT MMO - Total";#N/A,#N/A,TRUE,"MMO NE, CEE, ASIA, CAR";#N/A,#N/A,TRUE,"MMO LAT, MEA, AFR";#N/A,#N/A,TRUE,"NP growth";#N/A,#N/A,TRUE,"ER impact"}</definedName>
    <definedName name="NP_2" localSheetId="0">{#N/A,#N/A,TRUE,"Old - New P&amp;L";#N/A,#N/A,TRUE,"EBIT MMO - Total";#N/A,#N/A,TRUE,"MMO NE, CEE, ASIA, CAR";#N/A,#N/A,TRUE,"MMO LAT, MEA, AFR";#N/A,#N/A,TRUE,"NP growth";#N/A,#N/A,TRUE,"ER impact"}</definedName>
    <definedName name="NP_2" localSheetId="1">{#N/A,#N/A,TRUE,"Old - New P&amp;L";#N/A,#N/A,TRUE,"EBIT MMO - Total";#N/A,#N/A,TRUE,"MMO NE, CEE, ASIA, CAR";#N/A,#N/A,TRUE,"MMO LAT, MEA, AFR";#N/A,#N/A,TRUE,"NP growth";#N/A,#N/A,TRUE,"ER impact"}</definedName>
    <definedName name="NP_2" localSheetId="7">{#N/A,#N/A,TRUE,"Old - New P&amp;L";#N/A,#N/A,TRUE,"EBIT MMO - Total";#N/A,#N/A,TRUE,"MMO NE, CEE, ASIA, CAR";#N/A,#N/A,TRUE,"MMO LAT, MEA, AFR";#N/A,#N/A,TRUE,"NP growth";#N/A,#N/A,TRUE,"ER impact"}</definedName>
    <definedName name="NP_2">{#N/A,#N/A,TRUE,"Old - New P&amp;L";#N/A,#N/A,TRUE,"EBIT MMO - Total";#N/A,#N/A,TRUE,"MMO NE, CEE, ASIA, CAR";#N/A,#N/A,TRUE,"MMO LAT, MEA, AFR";#N/A,#N/A,TRUE,"NP growth";#N/A,#N/A,TRUE,"ER impact"}</definedName>
    <definedName name="NPD" localSheetId="0">#REF!</definedName>
    <definedName name="NPD" localSheetId="1">#REF!</definedName>
    <definedName name="NPD">#REF!</definedName>
    <definedName name="NPP" localSheetId="0">#REF!</definedName>
    <definedName name="NPP">#REF!</definedName>
    <definedName name="NPV" localSheetId="0">#REF!</definedName>
    <definedName name="NPV" localSheetId="1">#REF!</definedName>
    <definedName name="NPV">#REF!</definedName>
    <definedName name="NPWP">"$#REF!.#REF!#REF!"</definedName>
    <definedName name="NPWP_3">"$#REF!.#REF!#REF!"</definedName>
    <definedName name="npwp01">"'file:///C:/Documents%20and%20Settings/PC_KOBSBY_003/Local%20Settings/Temporary%20Internet%20Files/Content.IE5/WZ67UD2L/DATA/BSC%202011/SHARED/Clients/I-L/KEBD/Quarter%202002/Q4-2002-c.xls'#$GeneralInfo.$I$4"</definedName>
    <definedName name="npwp01_3">"'file:///C:/Documents%20and%20Settings/PC_KOBSBY_003/Local%20Settings/Temporary%20Internet%20Files/Content.IE5/WZ67UD2L/DATA/BSC%202011/SHARED/Clients/I-L/KEBD/Quarter%202002/Q4-2002-c.xls'#$GeneralInfo.$I$4"</definedName>
    <definedName name="npwp02">"'file:///C:/Documents%20and%20Settings/PC_KOBSBY_003/Local%20Settings/Temporary%20Internet%20Files/Content.IE5/WZ67UD2L/DATA/BSC%202011/SHARED/Clients/I-L/KEBD/Quarter%202002/Q4-2002-c.xls'#$GeneralInfo.$K$4"</definedName>
    <definedName name="npwp02_3">"'file:///C:/Documents%20and%20Settings/PC_KOBSBY_003/Local%20Settings/Temporary%20Internet%20Files/Content.IE5/WZ67UD2L/DATA/BSC%202011/SHARED/Clients/I-L/KEBD/Quarter%202002/Q4-2002-c.xls'#$GeneralInfo.$K$4"</definedName>
    <definedName name="npwp03">"'file:///C:/Documents%20and%20Settings/PC_KOBSBY_003/Local%20Settings/Temporary%20Internet%20Files/Content.IE5/WZ67UD2L/DATA/BSC%202011/SHARED/Clients/I-L/KEBD/Quarter%202002/Q4-2002-c.xls'#$GeneralInfo.$L$4"</definedName>
    <definedName name="npwp03_3">"'file:///C:/Documents%20and%20Settings/PC_KOBSBY_003/Local%20Settings/Temporary%20Internet%20Files/Content.IE5/WZ67UD2L/DATA/BSC%202011/SHARED/Clients/I-L/KEBD/Quarter%202002/Q4-2002-c.xls'#$GeneralInfo.$L$4"</definedName>
    <definedName name="npwp04">"'file:///C:/Documents%20and%20Settings/PC_KOBSBY_003/Local%20Settings/Temporary%20Internet%20Files/Content.IE5/WZ67UD2L/DATA/BSC%202011/SHARED/Clients/I-L/KEBD/Quarter%202002/Q4-2002-c.xls'#$GeneralInfo.$M$4"</definedName>
    <definedName name="npwp04_3">"'file:///C:/Documents%20and%20Settings/PC_KOBSBY_003/Local%20Settings/Temporary%20Internet%20Files/Content.IE5/WZ67UD2L/DATA/BSC%202011/SHARED/Clients/I-L/KEBD/Quarter%202002/Q4-2002-c.xls'#$GeneralInfo.$M$4"</definedName>
    <definedName name="npwp05">"'file:///C:/Documents%20and%20Settings/PC_KOBSBY_003/Local%20Settings/Temporary%20Internet%20Files/Content.IE5/WZ67UD2L/DATA/BSC%202011/SHARED/Clients/I-L/KEBD/Quarter%202002/Q4-2002-c.xls'#$GeneralInfo.$O$4"</definedName>
    <definedName name="npwp05_3">"'file:///C:/Documents%20and%20Settings/PC_KOBSBY_003/Local%20Settings/Temporary%20Internet%20Files/Content.IE5/WZ67UD2L/DATA/BSC%202011/SHARED/Clients/I-L/KEBD/Quarter%202002/Q4-2002-c.xls'#$GeneralInfo.$O$4"</definedName>
    <definedName name="npwp06">"'file:///C:/Documents%20and%20Settings/PC_KOBSBY_003/Local%20Settings/Temporary%20Internet%20Files/Content.IE5/WZ67UD2L/DATA/BSC%202011/SHARED/Clients/I-L/KEBD/Quarter%202002/Q4-2002-c.xls'#$GeneralInfo.$P$4"</definedName>
    <definedName name="npwp06_3">"'file:///C:/Documents%20and%20Settings/PC_KOBSBY_003/Local%20Settings/Temporary%20Internet%20Files/Content.IE5/WZ67UD2L/DATA/BSC%202011/SHARED/Clients/I-L/KEBD/Quarter%202002/Q4-2002-c.xls'#$GeneralInfo.$P$4"</definedName>
    <definedName name="npwp07">"'file:///C:/Documents%20and%20Settings/PC_KOBSBY_003/Local%20Settings/Temporary%20Internet%20Files/Content.IE5/WZ67UD2L/DATA/BSC%202011/SHARED/Clients/I-L/KEBD/Quarter%202002/Q4-2002-c.xls'#$GeneralInfo.$Q$4"</definedName>
    <definedName name="npwp07_3">"'file:///C:/Documents%20and%20Settings/PC_KOBSBY_003/Local%20Settings/Temporary%20Internet%20Files/Content.IE5/WZ67UD2L/DATA/BSC%202011/SHARED/Clients/I-L/KEBD/Quarter%202002/Q4-2002-c.xls'#$GeneralInfo.$Q$4"</definedName>
    <definedName name="npwp08">"'file:///C:/Documents%20and%20Settings/PC_KOBSBY_003/Local%20Settings/Temporary%20Internet%20Files/Content.IE5/WZ67UD2L/DATA/BSC%202011/SHARED/Clients/I-L/KEBD/Quarter%202002/Q4-2002-c.xls'#$GeneralInfo.$S$4"</definedName>
    <definedName name="npwp08_3">"'file:///C:/Documents%20and%20Settings/PC_KOBSBY_003/Local%20Settings/Temporary%20Internet%20Files/Content.IE5/WZ67UD2L/DATA/BSC%202011/SHARED/Clients/I-L/KEBD/Quarter%202002/Q4-2002-c.xls'#$GeneralInfo.$S$4"</definedName>
    <definedName name="npwp09">"'file:///C:/Documents%20and%20Settings/PC_KOBSBY_003/Local%20Settings/Temporary%20Internet%20Files/Content.IE5/WZ67UD2L/DATA/BSC%202011/SHARED/Clients/I-L/KEBD/Quarter%202002/Q4-2002-c.xls'#$GeneralInfo.$U$4"</definedName>
    <definedName name="npwp09_3">"'file:///C:/Documents%20and%20Settings/PC_KOBSBY_003/Local%20Settings/Temporary%20Internet%20Files/Content.IE5/WZ67UD2L/DATA/BSC%202011/SHARED/Clients/I-L/KEBD/Quarter%202002/Q4-2002-c.xls'#$GeneralInfo.$U$4"</definedName>
    <definedName name="npwp1">"'file:///C:/Documents%20and%20Settings/PC_KOBSBY_003/Local%20Settings/Temporary%20Internet%20Files/Content.IE5/WZ67UD2L/DATA/BSC%202011/SHARED/TAX/Indra%20Setiawan/BRI/Form/CITR-2002.xls'#$GeneralInfo.$I$4"</definedName>
    <definedName name="npwp1_3">"'file:///C:/Documents%20and%20Settings/PC_KOBSBY_003/Local%20Settings/Temporary%20Internet%20Files/Content.IE5/WZ67UD2L/DATA/BSC%202011/SHARED/TAX/Indra%20Setiawan/BRI/Form/CITR-2002.xls'#$GeneralInfo.$I$4"</definedName>
    <definedName name="npwp10">"'file:///C:/Documents%20and%20Settings/PC_KOBSBY_003/Local%20Settings/Temporary%20Internet%20Files/Content.IE5/WZ67UD2L/DATA/BSC%202011/SHARED/Clients/I-L/KEBD/Quarter%202002/Q4-2002-c.xls'#$GeneralInfo.$V$4"</definedName>
    <definedName name="npwp10_3">"'file:///C:/Documents%20and%20Settings/PC_KOBSBY_003/Local%20Settings/Temporary%20Internet%20Files/Content.IE5/WZ67UD2L/DATA/BSC%202011/SHARED/Clients/I-L/KEBD/Quarter%202002/Q4-2002-c.xls'#$GeneralInfo.$V$4"</definedName>
    <definedName name="npwp11">"'file:///C:/Documents%20and%20Settings/PC_KOBSBY_003/Local%20Settings/Temporary%20Internet%20Files/Content.IE5/WZ67UD2L/DATA/BSC%202011/SHARED/Clients/I-L/KEBD/Quarter%202002/Q4-2002-c.xls'#$GeneralInfo.$W$4"</definedName>
    <definedName name="npwp11_3">"'file:///C:/Documents%20and%20Settings/PC_KOBSBY_003/Local%20Settings/Temporary%20Internet%20Files/Content.IE5/WZ67UD2L/DATA/BSC%202011/SHARED/Clients/I-L/KEBD/Quarter%202002/Q4-2002-c.xls'#$GeneralInfo.$W$4"</definedName>
    <definedName name="npwp12">"'file:///C:/Documents%20and%20Settings/PC_KOBSBY_003/Local%20Settings/Temporary%20Internet%20Files/Content.IE5/WZ67UD2L/DATA/BSC%202011/SHARED/TAX/Indra%20Setiawan/BRI/Form/CITR-2002.xls'#$GeneralInfo.$X$4"</definedName>
    <definedName name="npwp12_3">"'file:///C:/Documents%20and%20Settings/PC_KOBSBY_003/Local%20Settings/Temporary%20Internet%20Files/Content.IE5/WZ67UD2L/DATA/BSC%202011/SHARED/TAX/Indra%20Setiawan/BRI/Form/CITR-2002.xls'#$GeneralInfo.$X$4"</definedName>
    <definedName name="npwp13">"'file:///C:/Documents%20and%20Settings/PC_KOBSBY_003/Local%20Settings/Temporary%20Internet%20Files/Content.IE5/WZ67UD2L/DATA/BSC%202011/SHARED/TAX/Indra%20Setiawan/BRI/Form/CITR-2002.xls'#$GeneralInfo.$Z$4"</definedName>
    <definedName name="npwp13_3">"'file:///C:/Documents%20and%20Settings/PC_KOBSBY_003/Local%20Settings/Temporary%20Internet%20Files/Content.IE5/WZ67UD2L/DATA/BSC%202011/SHARED/TAX/Indra%20Setiawan/BRI/Form/CITR-2002.xls'#$GeneralInfo.$Z$4"</definedName>
    <definedName name="npwp14">"'file:///C:/Documents%20and%20Settings/PC_KOBSBY_003/Local%20Settings/Temporary%20Internet%20Files/Content.IE5/WZ67UD2L/DATA/BSC%202011/SHARED/TAX/Indra%20Setiawan/BRI/Form/CITR-2002.xls'#$GeneralInfo.$AA$4"</definedName>
    <definedName name="npwp14_3">"'file:///C:/Documents%20and%20Settings/PC_KOBSBY_003/Local%20Settings/Temporary%20Internet%20Files/Content.IE5/WZ67UD2L/DATA/BSC%202011/SHARED/TAX/Indra%20Setiawan/BRI/Form/CITR-2002.xls'#$GeneralInfo.$AA$4"</definedName>
    <definedName name="npwp15">"'file:///C:/Documents%20and%20Settings/PC_KOBSBY_003/Local%20Settings/Temporary%20Internet%20Files/Content.IE5/WZ67UD2L/DATA/BSC%202011/SHARED/TAX/Indra%20Setiawan/BRI/Form/CITR-2002.xls'#$GeneralInfo.$AB$4"</definedName>
    <definedName name="npwp15_3">"'file:///C:/Documents%20and%20Settings/PC_KOBSBY_003/Local%20Settings/Temporary%20Internet%20Files/Content.IE5/WZ67UD2L/DATA/BSC%202011/SHARED/TAX/Indra%20Setiawan/BRI/Form/CITR-2002.xls'#$GeneralInfo.$AB$4"</definedName>
    <definedName name="npwp2">"'file:///C:/Documents%20and%20Settings/PC_KOBSBY_003/Local%20Settings/Temporary%20Internet%20Files/Content.IE5/WZ67UD2L/DATA/BSC%202011/SHARED/TAX/Indra%20Setiawan/BRI/Form/CITR-2002.xls'#$GeneralInfo.$J$4"</definedName>
    <definedName name="npwp2_3">"'file:///C:/Documents%20and%20Settings/PC_KOBSBY_003/Local%20Settings/Temporary%20Internet%20Files/Content.IE5/WZ67UD2L/DATA/BSC%202011/SHARED/TAX/Indra%20Setiawan/BRI/Form/CITR-2002.xls'#$GeneralInfo.$J$4"</definedName>
    <definedName name="npwp3">"'file:///C:/Documents%20and%20Settings/PC_KOBSBY_003/Local%20Settings/Temporary%20Internet%20Files/Content.IE5/WZ67UD2L/DATA/BSC%202011/SHARED/TAX/Indra%20Setiawan/BRI/Form/CITR-2002.xls'#$GeneralInfo.$L$4"</definedName>
    <definedName name="npwp3_3">"'file:///C:/Documents%20and%20Settings/PC_KOBSBY_003/Local%20Settings/Temporary%20Internet%20Files/Content.IE5/WZ67UD2L/DATA/BSC%202011/SHARED/TAX/Indra%20Setiawan/BRI/Form/CITR-2002.xls'#$GeneralInfo.$L$4"</definedName>
    <definedName name="npwp4">"'file:///C:/Documents%20and%20Settings/PC_KOBSBY_003/Local%20Settings/Temporary%20Internet%20Files/Content.IE5/WZ67UD2L/DATA/BSC%202011/SHARED/TAX/Indra%20Setiawan/BRI/Form/CITR-2002.xls'#$GeneralInfo.$M$4"</definedName>
    <definedName name="npwp4_3">"'file:///C:/Documents%20and%20Settings/PC_KOBSBY_003/Local%20Settings/Temporary%20Internet%20Files/Content.IE5/WZ67UD2L/DATA/BSC%202011/SHARED/TAX/Indra%20Setiawan/BRI/Form/CITR-2002.xls'#$GeneralInfo.$M$4"</definedName>
    <definedName name="npwp5">"'file:///C:/Documents%20and%20Settings/PC_KOBSBY_003/Local%20Settings/Temporary%20Internet%20Files/Content.IE5/WZ67UD2L/DATA/BSC%202011/SHARED/TAX/Indra%20Setiawan/BRI/Form/CITR-2002.xls'#$GeneralInfo.$N$4"</definedName>
    <definedName name="npwp5_3">"'file:///C:/Documents%20and%20Settings/PC_KOBSBY_003/Local%20Settings/Temporary%20Internet%20Files/Content.IE5/WZ67UD2L/DATA/BSC%202011/SHARED/TAX/Indra%20Setiawan/BRI/Form/CITR-2002.xls'#$GeneralInfo.$N$4"</definedName>
    <definedName name="npwp6">"'file:///C:/Documents%20and%20Settings/PC_KOBSBY_003/Local%20Settings/Temporary%20Internet%20Files/Content.IE5/WZ67UD2L/DATA/BSC%202011/SHARED/TAX/Indra%20Setiawan/BRI/Form/CITR-2002.xls'#$GeneralInfo.$P$4"</definedName>
    <definedName name="npwp6_3">"'file:///C:/Documents%20and%20Settings/PC_KOBSBY_003/Local%20Settings/Temporary%20Internet%20Files/Content.IE5/WZ67UD2L/DATA/BSC%202011/SHARED/TAX/Indra%20Setiawan/BRI/Form/CITR-2002.xls'#$GeneralInfo.$P$4"</definedName>
    <definedName name="npwp7">"'file:///C:/Documents%20and%20Settings/PC_KOBSBY_003/Local%20Settings/Temporary%20Internet%20Files/Content.IE5/WZ67UD2L/DATA/BSC%202011/SHARED/TAX/Indra%20Setiawan/BRI/Form/CITR-2002.xls'#$GeneralInfo.$Q$4"</definedName>
    <definedName name="npwp7_3">"'file:///C:/Documents%20and%20Settings/PC_KOBSBY_003/Local%20Settings/Temporary%20Internet%20Files/Content.IE5/WZ67UD2L/DATA/BSC%202011/SHARED/TAX/Indra%20Setiawan/BRI/Form/CITR-2002.xls'#$GeneralInfo.$Q$4"</definedName>
    <definedName name="npwp8">"'file:///C:/Documents%20and%20Settings/PC_KOBSBY_003/Local%20Settings/Temporary%20Internet%20Files/Content.IE5/WZ67UD2L/DATA/BSC%202011/SHARED/TAX/Indra%20Setiawan/BRI/Form/CITR-2002.xls'#$GeneralInfo.$R$4"</definedName>
    <definedName name="npwp8_3">"'file:///C:/Documents%20and%20Settings/PC_KOBSBY_003/Local%20Settings/Temporary%20Internet%20Files/Content.IE5/WZ67UD2L/DATA/BSC%202011/SHARED/TAX/Indra%20Setiawan/BRI/Form/CITR-2002.xls'#$GeneralInfo.$R$4"</definedName>
    <definedName name="npwp9">"'file:///C:/Documents%20and%20Settings/PC_KOBSBY_003/Local%20Settings/Temporary%20Internet%20Files/Content.IE5/WZ67UD2L/DATA/BSC%202011/SHARED/TAX/Indra%20Setiawan/BRI/Form/CITR-2002.xls'#$GeneralInfo.$T$4"</definedName>
    <definedName name="npwp9_3">"'file:///C:/Documents%20and%20Settings/PC_KOBSBY_003/Local%20Settings/Temporary%20Internet%20Files/Content.IE5/WZ67UD2L/DATA/BSC%202011/SHARED/TAX/Indra%20Setiawan/BRI/Form/CITR-2002.xls'#$GeneralInfo.$T$4"</definedName>
    <definedName name="NPWPALL">"'file:///C:/Documents%20and%20Settings/PC_KOBSBY_003/Local%20Settings/Temporary%20Internet%20Files/Content.IE5/WZ67UD2L/DATA/BSC%202011/SHARED/TAX/Andi/ChaseBank/Annual98/23CITR98eForms.xls'#$'Permanent info'.$W$5"</definedName>
    <definedName name="NPWPALL_3">"'file:///C:/Documents%20and%20Settings/PC_KOBSBY_003/Local%20Settings/Temporary%20Internet%20Files/Content.IE5/WZ67UD2L/DATA/BSC%202011/SHARED/TAX/Andi/ChaseBank/Annual98/23CITR98eForms.xls'#$'Permanent info'.$W$5"</definedName>
    <definedName name="npwpsignatory" localSheetId="0">#REF!</definedName>
    <definedName name="npwpsignatory" localSheetId="1">#REF!</definedName>
    <definedName name="npwpsignatory">#REF!</definedName>
    <definedName name="NR" localSheetId="0">#REF!</definedName>
    <definedName name="NR">#REF!</definedName>
    <definedName name="nra" localSheetId="0">#REF!</definedName>
    <definedName name="nra">#REF!</definedName>
    <definedName name="NRAREA">"#N/A"</definedName>
    <definedName name="NRC" localSheetId="0">#REF!</definedName>
    <definedName name="NRC" localSheetId="1">#REF!</definedName>
    <definedName name="NRC">#REF!</definedName>
    <definedName name="NRC_5" localSheetId="0">#REF!</definedName>
    <definedName name="NRC_5">#REF!</definedName>
    <definedName name="nrcmar" localSheetId="0">#REF!</definedName>
    <definedName name="nrcmar">#REF!</definedName>
    <definedName name="nrcmar_5" localSheetId="0">#REF!</definedName>
    <definedName name="nrcmar_5">#REF!</definedName>
    <definedName name="NSA_CBII" localSheetId="0">{#N/A,#N/A,TRUE,"Old - New P&amp;L";#N/A,#N/A,TRUE,"EBIT MMO - Total";#N/A,#N/A,TRUE,"MMO NE, CEE, ASIA, CAR";#N/A,#N/A,TRUE,"MMO LAT, MEA, AFR";#N/A,#N/A,TRUE,"NP growth";#N/A,#N/A,TRUE,"ER impact"}</definedName>
    <definedName name="NSA_CBII" localSheetId="1">{#N/A,#N/A,TRUE,"Old - New P&amp;L";#N/A,#N/A,TRUE,"EBIT MMO - Total";#N/A,#N/A,TRUE,"MMO NE, CEE, ASIA, CAR";#N/A,#N/A,TRUE,"MMO LAT, MEA, AFR";#N/A,#N/A,TRUE,"NP growth";#N/A,#N/A,TRUE,"ER impact"}</definedName>
    <definedName name="NSA_CBII" localSheetId="7">{#N/A,#N/A,TRUE,"Old - New P&amp;L";#N/A,#N/A,TRUE,"EBIT MMO - Total";#N/A,#N/A,TRUE,"MMO NE, CEE, ASIA, CAR";#N/A,#N/A,TRUE,"MMO LAT, MEA, AFR";#N/A,#N/A,TRUE,"NP growth";#N/A,#N/A,TRUE,"ER impact"}</definedName>
    <definedName name="NSA_CBII">{#N/A,#N/A,TRUE,"Old - New P&amp;L";#N/A,#N/A,TRUE,"EBIT MMO - Total";#N/A,#N/A,TRUE,"MMO NE, CEE, ASIA, CAR";#N/A,#N/A,TRUE,"MMO LAT, MEA, AFR";#N/A,#N/A,TRUE,"NP growth";#N/A,#N/A,TRUE,"ER impact"}</definedName>
    <definedName name="nsl">#REF!</definedName>
    <definedName name="NTA" localSheetId="0">#REF!</definedName>
    <definedName name="NTA" localSheetId="1">#REF!</definedName>
    <definedName name="NTA">#REF!</definedName>
    <definedName name="NToS" localSheetId="0">#REF!</definedName>
    <definedName name="NToS">#REF!</definedName>
    <definedName name="NU" localSheetId="0">#REF!</definedName>
    <definedName name="NU">#REF!</definedName>
    <definedName name="NUM" localSheetId="0">#REF!</definedName>
    <definedName name="NUM">#REF!</definedName>
    <definedName name="NUM_10" localSheetId="0">#REF!</definedName>
    <definedName name="NUM_10" localSheetId="1">#REF!</definedName>
    <definedName name="NUM_10">#REF!</definedName>
    <definedName name="NUM_3" localSheetId="0">#REF!</definedName>
    <definedName name="NUM_3" localSheetId="1">#REF!</definedName>
    <definedName name="NUM_3">#REF!</definedName>
    <definedName name="NUM_3_10" localSheetId="0">#REF!</definedName>
    <definedName name="NUM_3_10" localSheetId="1">#REF!</definedName>
    <definedName name="NUM_3_10">#REF!</definedName>
    <definedName name="NUM_4" localSheetId="0">#REF!</definedName>
    <definedName name="NUM_4" localSheetId="1">#REF!</definedName>
    <definedName name="NUM_4">#REF!</definedName>
    <definedName name="NUM_4_10" localSheetId="0">#REF!</definedName>
    <definedName name="NUM_4_10" localSheetId="1">#REF!</definedName>
    <definedName name="NUM_4_10">#REF!</definedName>
    <definedName name="NUM_5" localSheetId="0">#REF!</definedName>
    <definedName name="NUM_5" localSheetId="1">#REF!</definedName>
    <definedName name="NUM_5">#REF!</definedName>
    <definedName name="NUM_5_10" localSheetId="0">#REF!</definedName>
    <definedName name="NUM_5_10" localSheetId="1">#REF!</definedName>
    <definedName name="NUM_5_10">#REF!</definedName>
    <definedName name="Num_Pmt_Per_Year" localSheetId="0">#REF!</definedName>
    <definedName name="Num_Pmt_Per_Year" localSheetId="1">#REF!</definedName>
    <definedName name="Num_Pmt_Per_Year">#REF!</definedName>
    <definedName name="NUMBER">"#N/A"</definedName>
    <definedName name="Number_of_Payments" localSheetId="0">MATCH(0.01,#REF!,-1)+1</definedName>
    <definedName name="Number_of_Payments" localSheetId="7">MATCH(0.01,#REF!,-1)+1</definedName>
    <definedName name="Number_of_Payments">MATCH(0.01,#REF!,-1)+1</definedName>
    <definedName name="NUMBEROFDETAILFIELDS1">"#N/A"</definedName>
    <definedName name="NUMBEROFHEADERFIELDS1">"#N/A"</definedName>
    <definedName name="numnetm5">"$#REF!.$#REF!$#REF!"</definedName>
    <definedName name="numnetm5_3">"$#REF!.$#REF!$#REF!"</definedName>
    <definedName name="nuoc" localSheetId="0">#REF!</definedName>
    <definedName name="nuoc" localSheetId="1">#REF!</definedName>
    <definedName name="nuoc">#REF!</definedName>
    <definedName name="nuovo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localSheetId="7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V">#REF!</definedName>
    <definedName name="NV_Flash" localSheetId="0">{#N/A,#N/A,TRUE,"Old - New P&amp;L";#N/A,#N/A,TRUE,"EBIT MMO - Total";#N/A,#N/A,TRUE,"MMO NE, CEE, ASIA, CAR";#N/A,#N/A,TRUE,"MMO LAT, MEA, AFR";#N/A,#N/A,TRUE,"NP growth";#N/A,#N/A,TRUE,"ER impact"}</definedName>
    <definedName name="NV_Flash" localSheetId="1">{#N/A,#N/A,TRUE,"Old - New P&amp;L";#N/A,#N/A,TRUE,"EBIT MMO - Total";#N/A,#N/A,TRUE,"MMO NE, CEE, ASIA, CAR";#N/A,#N/A,TRUE,"MMO LAT, MEA, AFR";#N/A,#N/A,TRUE,"NP growth";#N/A,#N/A,TRUE,"ER impact"}</definedName>
    <definedName name="NV_Flash" localSheetId="7">{#N/A,#N/A,TRUE,"Old - New P&amp;L";#N/A,#N/A,TRUE,"EBIT MMO - Total";#N/A,#N/A,TRUE,"MMO NE, CEE, ASIA, CAR";#N/A,#N/A,TRUE,"MMO LAT, MEA, AFR";#N/A,#N/A,TRUE,"NP growth";#N/A,#N/A,TRUE,"ER impact"}</definedName>
    <definedName name="NV_Flash">{#N/A,#N/A,TRUE,"Old - New P&amp;L";#N/A,#N/A,TRUE,"EBIT MMO - Total";#N/A,#N/A,TRUE,"MMO NE, CEE, ASIA, CAR";#N/A,#N/A,TRUE,"MMO LAT, MEA, AFR";#N/A,#N/A,TRUE,"NP growth";#N/A,#N/A,TRUE,"ER impact"}</definedName>
    <definedName name="NV_Flash_2" localSheetId="0">{#N/A,#N/A,TRUE,"Old - New P&amp;L";#N/A,#N/A,TRUE,"EBIT MMO - Total";#N/A,#N/A,TRUE,"MMO NE, CEE, ASIA, CAR";#N/A,#N/A,TRUE,"MMO LAT, MEA, AFR";#N/A,#N/A,TRUE,"NP growth";#N/A,#N/A,TRUE,"ER impact"}</definedName>
    <definedName name="NV_Flash_2" localSheetId="1">{#N/A,#N/A,TRUE,"Old - New P&amp;L";#N/A,#N/A,TRUE,"EBIT MMO - Total";#N/A,#N/A,TRUE,"MMO NE, CEE, ASIA, CAR";#N/A,#N/A,TRUE,"MMO LAT, MEA, AFR";#N/A,#N/A,TRUE,"NP growth";#N/A,#N/A,TRUE,"ER impact"}</definedName>
    <definedName name="NV_Flash_2" localSheetId="7">{#N/A,#N/A,TRUE,"Old - New P&amp;L";#N/A,#N/A,TRUE,"EBIT MMO - Total";#N/A,#N/A,TRUE,"MMO NE, CEE, ASIA, CAR";#N/A,#N/A,TRUE,"MMO LAT, MEA, AFR";#N/A,#N/A,TRUE,"NP growth";#N/A,#N/A,TRUE,"ER impact"}</definedName>
    <definedName name="NV_Flash_2">{#N/A,#N/A,TRUE,"Old - New P&amp;L";#N/A,#N/A,TRUE,"EBIT MMO - Total";#N/A,#N/A,TRUE,"MMO NE, CEE, ASIA, CAR";#N/A,#N/A,TRUE,"MMO LAT, MEA, AFR";#N/A,#N/A,TRUE,"NP growth";#N/A,#N/A,TRUE,"ER impact"}</definedName>
    <definedName name="NVBH" localSheetId="0">#REF!</definedName>
    <definedName name="NVBH" localSheetId="1">#REF!</definedName>
    <definedName name="NVBH">#REF!</definedName>
    <definedName name="NVL" localSheetId="0">#REF!</definedName>
    <definedName name="NVL">#REF!</definedName>
    <definedName name="NvsASD">"V2001-04-30"</definedName>
    <definedName name="NvsAutoDrillOk">"VN"</definedName>
    <definedName name="NvsElapsedTime">0.000668865744955838</definedName>
    <definedName name="NvsEndTime">37015.4016922454</definedName>
    <definedName name="NvsInstSpec">"%"</definedName>
    <definedName name="NvsLayoutType">"M3"</definedName>
    <definedName name="NvsPanelEffdt">"V1990-01-01"</definedName>
    <definedName name="NvsPanelSetid">"VUSCOM"</definedName>
    <definedName name="NvsReqBU">"VUSCOM"</definedName>
    <definedName name="NvsReqBUOnly">"VY"</definedName>
    <definedName name="NvsTransLed">"VN"</definedName>
    <definedName name="NvsTreeASD">"V2001-04-30"</definedName>
    <definedName name="nx" localSheetId="0">#REF!</definedName>
    <definedName name="nx" localSheetId="1">#REF!</definedName>
    <definedName name="nx">#REF!</definedName>
    <definedName name="nxmtc" localSheetId="0">#REF!</definedName>
    <definedName name="nxmtc">#REF!</definedName>
    <definedName name="NXT" localSheetId="0">#REF!</definedName>
    <definedName name="NXT">#REF!</definedName>
    <definedName name="NZvol" localSheetId="0">#REF!</definedName>
    <definedName name="NZvol">#REF!</definedName>
    <definedName name="o" localSheetId="0">#REF!</definedName>
    <definedName name="o" localSheetId="1">#REF!</definedName>
    <definedName name="o">#REF!</definedName>
    <definedName name="o_5" localSheetId="0">#REF!</definedName>
    <definedName name="o_5" localSheetId="1">#REF!</definedName>
    <definedName name="o_5">#REF!</definedName>
    <definedName name="o_6" localSheetId="0">#REF!</definedName>
    <definedName name="o_6" localSheetId="1">#REF!</definedName>
    <definedName name="o_6">#REF!</definedName>
    <definedName name="o_7" localSheetId="0">#REF!</definedName>
    <definedName name="o_7" localSheetId="1">#REF!</definedName>
    <definedName name="o_7">#REF!</definedName>
    <definedName name="o_n_phÝ_1__thu_nhËp_th_ng" localSheetId="0">#REF!</definedName>
    <definedName name="o_n_phÝ_1__thu_nhËp_th_ng">#REF!</definedName>
    <definedName name="o4to525n92g" localSheetId="0" hidden="1">#REF!</definedName>
    <definedName name="o4to525n92g" localSheetId="1" hidden="1">#REF!</definedName>
    <definedName name="o4to525n92g" hidden="1">#REF!</definedName>
    <definedName name="ò82" localSheetId="0">#REF!</definedName>
    <definedName name="ò82" localSheetId="1">#REF!</definedName>
    <definedName name="ò82">#REF!</definedName>
    <definedName name="oa" localSheetId="0">#REF!</definedName>
    <definedName name="oa">#REF!</definedName>
    <definedName name="OARTS" localSheetId="0">#REF!</definedName>
    <definedName name="OARTS">#REF!</definedName>
    <definedName name="OBOFFICE" localSheetId="0">#REF!</definedName>
    <definedName name="OBOFFICE">#REF!</definedName>
    <definedName name="OBT_A" localSheetId="0">#REF!</definedName>
    <definedName name="OBT_A" localSheetId="1">#REF!</definedName>
    <definedName name="OBT_A">#REF!</definedName>
    <definedName name="OBT_BC" localSheetId="0">#REF!</definedName>
    <definedName name="OBT_BC" localSheetId="1">#REF!</definedName>
    <definedName name="OBT_BC">#REF!</definedName>
    <definedName name="obt_d" localSheetId="0">#REF!</definedName>
    <definedName name="obt_d" localSheetId="1">#REF!</definedName>
    <definedName name="obt_d">#REF!</definedName>
    <definedName name="OBT_DD" localSheetId="0">#REF!</definedName>
    <definedName name="OBT_DD">#REF!</definedName>
    <definedName name="obt_fg" localSheetId="0">#REF!</definedName>
    <definedName name="obt_fg" localSheetId="1">#REF!</definedName>
    <definedName name="obt_fg">#REF!</definedName>
    <definedName name="obt_fm" localSheetId="0">#REF!</definedName>
    <definedName name="obt_fm">#REF!</definedName>
    <definedName name="OBT_GA" localSheetId="0">#REF!</definedName>
    <definedName name="OBT_GA" localSheetId="1">#REF!</definedName>
    <definedName name="OBT_GA">#REF!</definedName>
    <definedName name="OBT_HRD" localSheetId="0">#REF!</definedName>
    <definedName name="OBT_HRD" localSheetId="1">#REF!</definedName>
    <definedName name="OBT_HRD">#REF!</definedName>
    <definedName name="obt_mtc" localSheetId="0">#REF!</definedName>
    <definedName name="obt_mtc" localSheetId="1">#REF!</definedName>
    <definedName name="obt_mtc">#REF!</definedName>
    <definedName name="obt_office" localSheetId="0">#REF!</definedName>
    <definedName name="obt_office">#REF!</definedName>
    <definedName name="obt_pe" localSheetId="0">#REF!</definedName>
    <definedName name="obt_pe">#REF!</definedName>
    <definedName name="OBT_PPIC" localSheetId="0">#REF!</definedName>
    <definedName name="OBT_PPIC" localSheetId="1">#REF!</definedName>
    <definedName name="OBT_PPIC">#REF!</definedName>
    <definedName name="obt_qa" localSheetId="0">#REF!</definedName>
    <definedName name="obt_qa">#REF!</definedName>
    <definedName name="obt_QC" localSheetId="0">#REF!</definedName>
    <definedName name="obt_QC">#REF!</definedName>
    <definedName name="obt_sporting1" localSheetId="0">#REF!</definedName>
    <definedName name="obt_sporting1">#REF!</definedName>
    <definedName name="obt_sprpat" localSheetId="0">#REF!</definedName>
    <definedName name="obt_sprpat" localSheetId="1">#REF!</definedName>
    <definedName name="obt_sprpat">#REF!</definedName>
    <definedName name="obt_sprting" localSheetId="0">#REF!</definedName>
    <definedName name="obt_sprting">#REF!</definedName>
    <definedName name="obt_tmbrk" localSheetId="0">#REF!</definedName>
    <definedName name="obt_tmbrk">#REF!</definedName>
    <definedName name="OBT_WHRM" localSheetId="0">#REF!</definedName>
    <definedName name="OBT_WHRM">#REF!</definedName>
    <definedName name="OC" localSheetId="0">{"'Sheet1'!$L$16"}</definedName>
    <definedName name="OC" localSheetId="1">{"'Sheet1'!$L$16"}</definedName>
    <definedName name="OC" localSheetId="7">{"'Sheet1'!$L$16"}</definedName>
    <definedName name="OC">{"'Sheet1'!$L$16"}</definedName>
    <definedName name="Oct" localSheetId="0">#REF!</definedName>
    <definedName name="Oct" localSheetId="1">#REF!</definedName>
    <definedName name="oct">#REF!</definedName>
    <definedName name="october" localSheetId="0">#REF!</definedName>
    <definedName name="october" localSheetId="1">#REF!</definedName>
    <definedName name="october">#REF!</definedName>
    <definedName name="october_10" localSheetId="0">#REF!</definedName>
    <definedName name="october_10" localSheetId="1">#REF!</definedName>
    <definedName name="october_10">#REF!</definedName>
    <definedName name="october_6">"$#REF!.$B$102:$N$112"</definedName>
    <definedName name="october_8" localSheetId="0">#REF!</definedName>
    <definedName name="october_8" localSheetId="1">#REF!</definedName>
    <definedName name="october_8">#REF!</definedName>
    <definedName name="OctSum" localSheetId="0">#REF!</definedName>
    <definedName name="OctSum" localSheetId="1">#REF!</definedName>
    <definedName name="OctSum">#REF!</definedName>
    <definedName name="Odem" localSheetId="0">#REF!</definedName>
    <definedName name="Odem">#REF!</definedName>
    <definedName name="oexp_summ_34">NA()</definedName>
    <definedName name="OF">"$#REF!.#REF!#REF!"</definedName>
    <definedName name="OF_3">"$#REF!.#REF!#REF!"</definedName>
    <definedName name="OFF_COST" localSheetId="0">#REF!</definedName>
    <definedName name="OFF_COST" localSheetId="1">#REF!</definedName>
    <definedName name="OFF_COST">#REF!</definedName>
    <definedName name="OFF_DEP" localSheetId="0">#REF!</definedName>
    <definedName name="OFF_DEP">#REF!</definedName>
    <definedName name="OFFICE_AL" localSheetId="0">#REF!</definedName>
    <definedName name="OFFICE_AL">#REF!</definedName>
    <definedName name="OFFICE_ATK" localSheetId="0">#REF!</definedName>
    <definedName name="OFFICE_ATK">#REF!</definedName>
    <definedName name="OFFICE_OBT" localSheetId="0">#REF!</definedName>
    <definedName name="OFFICE_OBT">#REF!</definedName>
    <definedName name="OFFICE_PBRIK" localSheetId="0">#REF!</definedName>
    <definedName name="OFFICE_PBRIK">#REF!</definedName>
    <definedName name="OFFICE_RT" localSheetId="0">#REF!</definedName>
    <definedName name="OFFICE_RT">#REF!</definedName>
    <definedName name="officephone">"'file:///C:/Documents%20and%20Settings/PC_KOBSBY_003/Local%20Settings/Temporary%20Internet%20Files/Content.IE5/WZ67UD2L/DATA/BSC%202011/SHARED/Clients/I-L/KEBD/Quarter%202002/Q4-2002-c.xls'#$GeneralInfo.$Y$13"</definedName>
    <definedName name="officephone_3">"'file:///C:/Documents%20and%20Settings/PC_KOBSBY_003/Local%20Settings/Temporary%20Internet%20Files/Content.IE5/WZ67UD2L/DATA/BSC%202011/SHARED/Clients/I-L/KEBD/Quarter%202002/Q4-2002-c.xls'#$GeneralInfo.$Y$13"</definedName>
    <definedName name="OFFICER" localSheetId="0">#REF!</definedName>
    <definedName name="OFFICER" localSheetId="1">#REF!</definedName>
    <definedName name="OFFICER">#REF!</definedName>
    <definedName name="offset">"'file:///C:/Documents%20and%20Settings/PC_KOBSBY_003/Local%20Settings/Temporary%20Internet%20Files/Content.IE5/WZ67UD2L/DATA/BSC%202011/SHARED/Clients/I-L/KEBD/Quarter%202002/Q4-2002-c.xls'#$GeneralInfo.$H$35"</definedName>
    <definedName name="offset_3">"'file:///C:/Documents%20and%20Settings/PC_KOBSBY_003/Local%20Settings/Temporary%20Internet%20Files/Content.IE5/WZ67UD2L/DATA/BSC%202011/SHARED/Clients/I-L/KEBD/Quarter%202002/Q4-2002-c.xls'#$GeneralInfo.$H$35"</definedName>
    <definedName name="OHEAD" localSheetId="0">#REF!</definedName>
    <definedName name="OHEAD" localSheetId="1">#REF!</definedName>
    <definedName name="OHEAD">#REF!</definedName>
    <definedName name="oi" localSheetId="0">OFFSET(#REF!,0,0,COUNTA(#REF!)-1)</definedName>
    <definedName name="oi">OFFSET(#REF!,0,0,COUNTA(#REF!)-1)</definedName>
    <definedName name="oikk" localSheetId="0">{#N/A,#N/A,TRUE,"Data Elements-Staffing";#N/A,#N/A,TRUE,"Data Elements-Exp Driv &amp; Assump";#N/A,#N/A,TRUE,"Staffing Sheet";#N/A,#N/A,TRUE,"Income";#N/A,#N/A,TRUE,"Income Summary";#N/A,#N/A,TRUE,"Staffing Summary"}</definedName>
    <definedName name="oikk" localSheetId="1">{#N/A,#N/A,TRUE,"Data Elements-Staffing";#N/A,#N/A,TRUE,"Data Elements-Exp Driv &amp; Assump";#N/A,#N/A,TRUE,"Staffing Sheet";#N/A,#N/A,TRUE,"Income";#N/A,#N/A,TRUE,"Income Summary";#N/A,#N/A,TRUE,"Staffing Summary"}</definedName>
    <definedName name="oikk" localSheetId="7">{#N/A,#N/A,TRUE,"Data Elements-Staffing";#N/A,#N/A,TRUE,"Data Elements-Exp Driv &amp; Assump";#N/A,#N/A,TRUE,"Staffing Sheet";#N/A,#N/A,TRUE,"Income";#N/A,#N/A,TRUE,"Income Summary";#N/A,#N/A,TRUE,"Staffing Summary"}</definedName>
    <definedName name="oikk">{#N/A,#N/A,TRUE,"Data Elements-Staffing";#N/A,#N/A,TRUE,"Data Elements-Exp Driv &amp; Assump";#N/A,#N/A,TRUE,"Staffing Sheet";#N/A,#N/A,TRUE,"Income";#N/A,#N/A,TRUE,"Income Summary";#N/A,#N/A,TRUE,"Staffing Summary"}</definedName>
    <definedName name="OIU" localSheetId="0">#REF!</definedName>
    <definedName name="OIU" localSheetId="1">#REF!</definedName>
    <definedName name="OIU">#REF!</definedName>
    <definedName name="ok" localSheetId="0">#REF!</definedName>
    <definedName name="ok" localSheetId="1">#REF!</definedName>
    <definedName name="ok">#REF!</definedName>
    <definedName name="okoo" localSheetId="0">{#N/A,#N/A,TRUE,"Data Elements-Staffing";#N/A,#N/A,TRUE,"Data Elements-Exp Driv &amp; Assump";#N/A,#N/A,TRUE,"Staffing Sheet";#N/A,#N/A,TRUE,"Income";#N/A,#N/A,TRUE,"Income Summary";#N/A,#N/A,TRUE,"Staffing Summary"}</definedName>
    <definedName name="okoo" localSheetId="1">{#N/A,#N/A,TRUE,"Data Elements-Staffing";#N/A,#N/A,TRUE,"Data Elements-Exp Driv &amp; Assump";#N/A,#N/A,TRUE,"Staffing Sheet";#N/A,#N/A,TRUE,"Income";#N/A,#N/A,TRUE,"Income Summary";#N/A,#N/A,TRUE,"Staffing Summary"}</definedName>
    <definedName name="okoo" localSheetId="7">{#N/A,#N/A,TRUE,"Data Elements-Staffing";#N/A,#N/A,TRUE,"Data Elements-Exp Driv &amp; Assump";#N/A,#N/A,TRUE,"Staffing Sheet";#N/A,#N/A,TRUE,"Income";#N/A,#N/A,TRUE,"Income Summary";#N/A,#N/A,TRUE,"Staffing Summary"}</definedName>
    <definedName name="okoo">{#N/A,#N/A,TRUE,"Data Elements-Staffing";#N/A,#N/A,TRUE,"Data Elements-Exp Driv &amp; Assump";#N/A,#N/A,TRUE,"Staffing Sheet";#N/A,#N/A,TRUE,"Income";#N/A,#N/A,TRUE,"Income Summary";#N/A,#N/A,TRUE,"Staffing Summary"}</definedName>
    <definedName name="okto" localSheetId="0">#REF!</definedName>
    <definedName name="okto" localSheetId="1">#REF!</definedName>
    <definedName name="okto">#REF!</definedName>
    <definedName name="okto_10" localSheetId="0">#REF!</definedName>
    <definedName name="okto_10" localSheetId="1">#REF!</definedName>
    <definedName name="okto_10">#REF!</definedName>
    <definedName name="ol" localSheetId="0" hidden="1">{#N/A,#N/A,FALSE,"DATA"}</definedName>
    <definedName name="ol" localSheetId="1" hidden="1">{#N/A,#N/A,FALSE,"DATA"}</definedName>
    <definedName name="ol" localSheetId="7" hidden="1">{#N/A,#N/A,FALSE,"DATA"}</definedName>
    <definedName name="ol" hidden="1">{#N/A,#N/A,FALSE,"DATA"}</definedName>
    <definedName name="old" localSheetId="0" hidden="1">{#N/A,#N/A,FALSE,"Sheet1";#N/A,#N/A,FALSE,"Sheet2"}</definedName>
    <definedName name="old" localSheetId="1" hidden="1">{#N/A,#N/A,FALSE,"Sheet1";#N/A,#N/A,FALSE,"Sheet2"}</definedName>
    <definedName name="old" localSheetId="7" hidden="1">{#N/A,#N/A,FALSE,"Sheet1";#N/A,#N/A,FALSE,"Sheet2"}</definedName>
    <definedName name="old" hidden="1">{#N/A,#N/A,FALSE,"Sheet1";#N/A,#N/A,FALSE,"Sheet2"}</definedName>
    <definedName name="old_10" localSheetId="0">#REF!</definedName>
    <definedName name="old_10" localSheetId="1">#REF!</definedName>
    <definedName name="old_10">#REF!</definedName>
    <definedName name="old_6" localSheetId="0">#REF!</definedName>
    <definedName name="old_6" localSheetId="1">#REF!</definedName>
    <definedName name="old_6">#REF!</definedName>
    <definedName name="old_6_10" localSheetId="0">#REF!</definedName>
    <definedName name="old_6_10" localSheetId="1">#REF!</definedName>
    <definedName name="old_6_10">#REF!</definedName>
    <definedName name="OldCODE" localSheetId="0">#REF!</definedName>
    <definedName name="OldCODE" localSheetId="1">#REF!</definedName>
    <definedName name="OldCODE">#REF!</definedName>
    <definedName name="OM">"$#REF!.#REF!#REF!"</definedName>
    <definedName name="OM_3">"$#REF!.#REF!#REF!"</definedName>
    <definedName name="Omnuangay" localSheetId="1">SUMPRODUCT(--(#REF!="Ô/-")*(#REF!&lt;&gt;"chủ nhật"))+SUMPRODUCT(--(#REF!="-/Ô")*(#REF!&lt;&gt;"chủ nhật"))</definedName>
    <definedName name="Omnuangay">SUMPRODUCT(--(#REF!="Ô/-")*(#REF!&lt;&gt;"chủ nhật"))+SUMPRODUCT(--(#REF!="-/Ô")*(#REF!&lt;&gt;"chủ nhật"))</definedName>
    <definedName name="one" localSheetId="0">#REF!</definedName>
    <definedName name="one" localSheetId="1">#REF!</definedName>
    <definedName name="one">#REF!</definedName>
    <definedName name="ONE_CLICK_PAST" localSheetId="0">#REF!</definedName>
    <definedName name="ONE_CLICK_PAST">#REF!</definedName>
    <definedName name="OneTwoThree" localSheetId="0">#REF!</definedName>
    <definedName name="OneTwoThree">#REF!</definedName>
    <definedName name="ong" localSheetId="0">#REF!</definedName>
    <definedName name="ong">#REF!</definedName>
    <definedName name="oo" localSheetId="0">#REF!</definedName>
    <definedName name="oo">#REF!</definedName>
    <definedName name="ooo" localSheetId="0">#REF!</definedName>
    <definedName name="ooo">#REF!</definedName>
    <definedName name="oooo" localSheetId="0">#REF!</definedName>
    <definedName name="oooo">#REF!</definedName>
    <definedName name="ooooo" localSheetId="0">#REF!</definedName>
    <definedName name="ooooo">#REF!</definedName>
    <definedName name="oooooo" localSheetId="0">#REF!</definedName>
    <definedName name="oooooo">#REF!</definedName>
    <definedName name="ooooooo" localSheetId="0">#REF!</definedName>
    <definedName name="ooooooo">#REF!</definedName>
    <definedName name="oooooooo" localSheetId="0">#REF!</definedName>
    <definedName name="oooooooo">#REF!</definedName>
    <definedName name="oooooooooooo" localSheetId="0">#REF!</definedName>
    <definedName name="oooooooooooo">#REF!</definedName>
    <definedName name="oooooooooooooo" localSheetId="0">#REF!</definedName>
    <definedName name="oooooooooooooo">#REF!</definedName>
    <definedName name="oooooooooooooooooo" localSheetId="0">#REF!</definedName>
    <definedName name="oooooooooooooooooo" localSheetId="1">#REF!</definedName>
    <definedName name="oooooooooooooooooo">#REF!</definedName>
    <definedName name="op" localSheetId="0">#REF!</definedName>
    <definedName name="op" localSheetId="1">#REF!</definedName>
    <definedName name="op">#REF!</definedName>
    <definedName name="OP_Int" localSheetId="0" hidden="1">#REF!</definedName>
    <definedName name="OP_Int" hidden="1">#REF!</definedName>
    <definedName name="OP_plsm" localSheetId="0" hidden="1">#REF!</definedName>
    <definedName name="OP_plsm" hidden="1">#REF!</definedName>
    <definedName name="OP_proj" localSheetId="0" hidden="1">#REF!</definedName>
    <definedName name="OP_proj" hidden="1">#REF!</definedName>
    <definedName name="op0" localSheetId="0">#REF!</definedName>
    <definedName name="op0">#REF!</definedName>
    <definedName name="opact" localSheetId="0">#REF!</definedName>
    <definedName name="opact" localSheetId="1">#REF!</definedName>
    <definedName name="opact">#REF!</definedName>
    <definedName name="opaid">"'file:///C:/Documents%20and%20Settings/PC_KOBSBY_003/Local%20Settings/Temporary%20Internet%20Files/Content.IE5/WZ67UD2L/DATA/BSC%202011/SHARED/Clients/M-P/Matsuzawa/CITR99/spt$99ind.xls'#$FE_1771___1.$AL$107"</definedName>
    <definedName name="opaid_3">"'file:///C:/Documents%20and%20Settings/PC_KOBSBY_003/Local%20Settings/Temporary%20Internet%20Files/Content.IE5/WZ67UD2L/DATA/BSC%202011/SHARED/Clients/M-P/Matsuzawa/CITR99/spt$99ind.xls'#$FE_1771___1.$AL$107"</definedName>
    <definedName name="opbud" localSheetId="0">#REF!</definedName>
    <definedName name="opbud" localSheetId="1">#REF!</definedName>
    <definedName name="opbud">#REF!</definedName>
    <definedName name="Opco_Name" localSheetId="0">#REF!</definedName>
    <definedName name="Opco_Name">#REF!</definedName>
    <definedName name="OpCo_sheet" localSheetId="0">{#N/A,#N/A,TRUE,"Old - New P&amp;L";#N/A,#N/A,TRUE,"EBIT MMO - Total";#N/A,#N/A,TRUE,"MMO NE, CEE, ASIA, CAR";#N/A,#N/A,TRUE,"MMO LAT, MEA, AFR";#N/A,#N/A,TRUE,"NP growth";#N/A,#N/A,TRUE,"ER impact"}</definedName>
    <definedName name="OpCo_sheet" localSheetId="1">{#N/A,#N/A,TRUE,"Old - New P&amp;L";#N/A,#N/A,TRUE,"EBIT MMO - Total";#N/A,#N/A,TRUE,"MMO NE, CEE, ASIA, CAR";#N/A,#N/A,TRUE,"MMO LAT, MEA, AFR";#N/A,#N/A,TRUE,"NP growth";#N/A,#N/A,TRUE,"ER impact"}</definedName>
    <definedName name="OpCo_sheet" localSheetId="7">{#N/A,#N/A,TRUE,"Old - New P&amp;L";#N/A,#N/A,TRUE,"EBIT MMO - Total";#N/A,#N/A,TRUE,"MMO NE, CEE, ASIA, CAR";#N/A,#N/A,TRUE,"MMO LAT, MEA, AFR";#N/A,#N/A,TRUE,"NP growth";#N/A,#N/A,TRUE,"ER impact"}</definedName>
    <definedName name="OpCo_sheet">{#N/A,#N/A,TRUE,"Old - New P&amp;L";#N/A,#N/A,TRUE,"EBIT MMO - Total";#N/A,#N/A,TRUE,"MMO NE, CEE, ASIA, CAR";#N/A,#N/A,TRUE,"MMO LAT, MEA, AFR";#N/A,#N/A,TRUE,"NP growth";#N/A,#N/A,TRUE,"ER impact"}</definedName>
    <definedName name="OpCoCode">#REF!</definedName>
    <definedName name="OpCoName" localSheetId="0">#REF!</definedName>
    <definedName name="OpCoName" localSheetId="1">#REF!</definedName>
    <definedName name="OpCoName">#REF!</definedName>
    <definedName name="opencreditamount" localSheetId="0">#REF!</definedName>
    <definedName name="opencreditamount" localSheetId="1">#REF!</definedName>
    <definedName name="opencreditamount">#REF!</definedName>
    <definedName name="opendebitamount" localSheetId="0">#REF!</definedName>
    <definedName name="opendebitamount" localSheetId="1">#REF!</definedName>
    <definedName name="opendebitamount">#REF!</definedName>
    <definedName name="opennaturalamount" localSheetId="0">#REF!</definedName>
    <definedName name="opennaturalamount" localSheetId="1">#REF!</definedName>
    <definedName name="opennaturalamount">#REF!</definedName>
    <definedName name="opennetbalance" localSheetId="0">#REF!</definedName>
    <definedName name="opennetbalance">#REF!</definedName>
    <definedName name="Opex" localSheetId="0" hidden="1">{#N/A,#N/A,FALSE,"Cost Report";#N/A,#N/A,FALSE,"Qtly Summ.";#N/A,#N/A,FALSE,"Mar  Qtr";#N/A,#N/A,FALSE,"Report Summary"}</definedName>
    <definedName name="Opex" localSheetId="1" hidden="1">{#N/A,#N/A,FALSE,"Cost Report";#N/A,#N/A,FALSE,"Qtly Summ.";#N/A,#N/A,FALSE,"Mar  Qtr";#N/A,#N/A,FALSE,"Report Summary"}</definedName>
    <definedName name="Opex" localSheetId="7" hidden="1">{#N/A,#N/A,FALSE,"Cost Report";#N/A,#N/A,FALSE,"Qtly Summ.";#N/A,#N/A,FALSE,"Mar  Qtr";#N/A,#N/A,FALSE,"Report Summary"}</definedName>
    <definedName name="Opex" hidden="1">{#N/A,#N/A,FALSE,"Cost Report";#N/A,#N/A,FALSE,"Qtly Summ.";#N/A,#N/A,FALSE,"Mar  Qtr";#N/A,#N/A,FALSE,"Report Summary"}</definedName>
    <definedName name="opfct" localSheetId="0">#REF!</definedName>
    <definedName name="opfct" localSheetId="1">#REF!</definedName>
    <definedName name="opfct">#REF!</definedName>
    <definedName name="ophom" localSheetId="0">#REF!</definedName>
    <definedName name="ophom">#REF!</definedName>
    <definedName name="opl" localSheetId="0">#REF!</definedName>
    <definedName name="opl" localSheetId="1">#REF!</definedName>
    <definedName name="opl">#REF!</definedName>
    <definedName name="OPNAME_BS" localSheetId="0">#REF!</definedName>
    <definedName name="OPNAME_BS" localSheetId="1">#REF!</definedName>
    <definedName name="OPNAME_BS">#REF!</definedName>
    <definedName name="OPNAME_GS" localSheetId="0">#REF!</definedName>
    <definedName name="OPNAME_GS">#REF!</definedName>
    <definedName name="OPP" localSheetId="0">#REF!</definedName>
    <definedName name="OPP" localSheetId="1">#REF!</definedName>
    <definedName name="OPP">#REF!</definedName>
    <definedName name="OPR3AUP" localSheetId="0">#REF!</definedName>
    <definedName name="OPR3AUP" localSheetId="1">#REF!</definedName>
    <definedName name="OPR3AUP">#REF!</definedName>
    <definedName name="Opt" localSheetId="0">#REF!</definedName>
    <definedName name="Opt">#REF!</definedName>
    <definedName name="OpUSDbal" localSheetId="0">#REF!</definedName>
    <definedName name="OpUSDbal" localSheetId="1">#REF!</definedName>
    <definedName name="OpUSDbal">#REF!</definedName>
    <definedName name="OQLIB">"QUSRSYS"</definedName>
    <definedName name="OQNAM">"X25PRT04"</definedName>
    <definedName name="ORDER" localSheetId="0">#REF!</definedName>
    <definedName name="ORDER" localSheetId="1">#REF!</definedName>
    <definedName name="ORDER">#REF!</definedName>
    <definedName name="OrderTable" localSheetId="0" hidden="1">#REF!</definedName>
    <definedName name="OrderTable" localSheetId="1" hidden="1">#REF!</definedName>
    <definedName name="OrderTable" hidden="1">#REF!</definedName>
    <definedName name="ORG" localSheetId="0" hidden="1">#REF!</definedName>
    <definedName name="ORG" hidden="1">#REF!</definedName>
    <definedName name="Orte" localSheetId="0">#REF!</definedName>
    <definedName name="Orte">#REF!</definedName>
    <definedName name="osc" localSheetId="0">#REF!</definedName>
    <definedName name="osc">#REF!</definedName>
    <definedName name="osp" localSheetId="0">#REF!</definedName>
    <definedName name="osp">#REF!</definedName>
    <definedName name="OSP1R" localSheetId="0">#REF!</definedName>
    <definedName name="OSP1R">#REF!</definedName>
    <definedName name="OSP2R" localSheetId="0">#REF!</definedName>
    <definedName name="OSP2R">#REF!</definedName>
    <definedName name="OSPICE" localSheetId="0">#REF!</definedName>
    <definedName name="OSPICE">#REF!</definedName>
    <definedName name="OTC" localSheetId="0">#REF!</definedName>
    <definedName name="OTC">#REF!</definedName>
    <definedName name="oth_data" localSheetId="0">#REF!</definedName>
    <definedName name="oth_data">#REF!</definedName>
    <definedName name="OTH_EXP" localSheetId="0">#REF!</definedName>
    <definedName name="OTH_EXP">#REF!</definedName>
    <definedName name="OTHER">"'file://JK000522/aws/SHARED/TAX/Ditta/Hadiputranto%20Hadinoto/SPT%201771%201998/marshall%20spt%201771%201998%20ke%20satu.xls'#$Marshal.$A$1"</definedName>
    <definedName name="OTHER_INDIRECT" localSheetId="0">#REF!</definedName>
    <definedName name="OTHER_INDIRECT" localSheetId="1">#REF!</definedName>
    <definedName name="OTHER_INDIRECT">#REF!</definedName>
    <definedName name="OTHER_INDIRECT___0" localSheetId="0">#REF!</definedName>
    <definedName name="OTHER_INDIRECT___0">#REF!</definedName>
    <definedName name="OTHER_PANEL">#N/A</definedName>
    <definedName name="OTHEREXP">"'file:///C:/Documents%20and%20Settings/PC_KOBSBY_003/Local%20Settings/Temporary%20Internet%20Files/Content.IE5/WZ67UD2L/DATA/BSC%202011/SHARED/TAX/Trisna/RBW/PHARMAS/1998/CITR/marshall.xls'#$Marshal.$A$1"</definedName>
    <definedName name="OTHEREXP_3">"'file:///C:/Documents%20and%20Settings/PC_KOBSBY_003/Local%20Settings/Temporary%20Internet%20Files/Content.IE5/WZ67UD2L/DATA/BSC%202011/SHARED/TAX/Trisna/RBW/PHARMAS/1998/CITR/marshall.xls'#$Marshal.$A$1"</definedName>
    <definedName name="otherexpense">"'file:///C:/Documents%20and%20Settings/PC_KOBSBY_003/Local%20Settings/Temporary%20Internet%20Files/Content.IE5/WZ67UD2L/DATA/BSC%202011/SHARED/TAX/Mulyo/Maitland%20Smith/2000/MAithland%20-%20citr%20-%20new%20-%20Dec%202000-a.xls'#$Marshal.$Q$207"</definedName>
    <definedName name="otherexpense_3">"'file:///C:/Documents%20and%20Settings/PC_KOBSBY_003/Local%20Settings/Temporary%20Internet%20Files/Content.IE5/WZ67UD2L/DATA/BSC%202011/SHARED/TAX/Mulyo/Maitland%20Smith/2000/MAithland%20-%20citr%20-%20new%20-%20Dec%202000-a.xls'#$Marshal.$Q$207"</definedName>
    <definedName name="otherexpenses">"$#REF!.#REF!#REF!"</definedName>
    <definedName name="otherexpenses_3">"$#REF!.#REF!#REF!"</definedName>
    <definedName name="OtherIncome">"'file:///C:/Documents%20and%20Settings/PC_KOBSBY_003/Local%20Settings/Temporary%20Internet%20Files/Content.IE5/WZ67UD2L/DATA/BSC%202011/SHARED/TAX/Indra%20Setiawan/others/SPT1770.xls'#$FE_1770_I.$AA$98"</definedName>
    <definedName name="OtherIncome_3">"'file:///C:/Documents%20and%20Settings/PC_KOBSBY_003/Local%20Settings/Temporary%20Internet%20Files/Content.IE5/WZ67UD2L/DATA/BSC%202011/SHARED/TAX/Indra%20Setiawan/others/SPT1770.xls'#$FE_1770_I.$AA$98"</definedName>
    <definedName name="otherincomes">"$#REF!.#REF!#REF!"</definedName>
    <definedName name="otherincomes_3">"$#REF!.#REF!#REF!"</definedName>
    <definedName name="others">"'file:///C:/Documents%20and%20Settings/PC_KOBSBY_003/Local%20Settings/Temporary%20Internet%20Files/Content.IE5/WZ67UD2L/DATA/BSC%202011/SHARED/Clients/I-L/KEBD/Quarter%202002/Q4-2002-c.xls'#$GeneralInfo.$Y$16"</definedName>
    <definedName name="others_3">"'file:///C:/Documents%20and%20Settings/PC_KOBSBY_003/Local%20Settings/Temporary%20Internet%20Files/Content.IE5/WZ67UD2L/DATA/BSC%202011/SHARED/Clients/I-L/KEBD/Quarter%202002/Q4-2002-c.xls'#$GeneralInfo.$Y$16"</definedName>
    <definedName name="othertype">"'file:///C:/Documents%20and%20Settings/PC_KOBSBY_003/Local%20Settings/Temporary%20Internet%20Files/Content.IE5/WZ67UD2L/DATA/BSC%202011/SHARED/Clients/I-L/KEBD/Quarter%202002/Q4-2002-c.xls'#$GeneralInfo.$Y$11"</definedName>
    <definedName name="othertype_3">"'file:///C:/Documents%20and%20Settings/PC_KOBSBY_003/Local%20Settings/Temporary%20Internet%20Files/Content.IE5/WZ67UD2L/DATA/BSC%202011/SHARED/Clients/I-L/KEBD/Quarter%202002/Q4-2002-c.xls'#$GeneralInfo.$Y$11"</definedName>
    <definedName name="Othvol" localSheetId="0">#REF!</definedName>
    <definedName name="Othvol" localSheetId="1">#REF!</definedName>
    <definedName name="Othvol">#REF!</definedName>
    <definedName name="ots" localSheetId="0">{#VALUE!,#N/A,FALSE,0}</definedName>
    <definedName name="ots" localSheetId="1">{#VALUE!,#N/A,FALSE,0}</definedName>
    <definedName name="ots" localSheetId="7">{#VALUE!,#N/A,FALSE,0}</definedName>
    <definedName name="ots">{#VALUE!,#N/A,FALSE,0}</definedName>
    <definedName name="Óu75" localSheetId="0">#REF!</definedName>
    <definedName name="Óu75" localSheetId="1">#REF!</definedName>
    <definedName name="Óu75">#REF!</definedName>
    <definedName name="outboundincomes">"'file:///C:/Documents%20and%20Settings/PC_KOBSBY_003/Local%20Settings/Temporary%20Internet%20Files/Content.IE5/WZ67UD2L/DATA/BSC%202011/SHARED/Clients/I-L/KEBD/Quarter%202002/Q4-2002-c.xls'#$GeneralInfo.$T$82"</definedName>
    <definedName name="outboundincomes_3">"'file:///C:/Documents%20and%20Settings/PC_KOBSBY_003/Local%20Settings/Temporary%20Internet%20Files/Content.IE5/WZ67UD2L/DATA/BSC%202011/SHARED/Clients/I-L/KEBD/Quarter%202002/Q4-2002-c.xls'#$GeneralInfo.$T$82"</definedName>
    <definedName name="OutboundNetIncome">"'file:///C:/Documents%20and%20Settings/PC_KOBSBY_003/Local%20Settings/Temporary%20Internet%20Files/Content.IE5/WZ67UD2L/DATA/BSC%202011/SHARED/TAX/Indra%20Setiawan/others/SPT1770.xls'#$FE_1770_II.$Q$69"</definedName>
    <definedName name="OutboundNetIncome_3">"'file:///C:/Documents%20and%20Settings/PC_KOBSBY_003/Local%20Settings/Temporary%20Internet%20Files/Content.IE5/WZ67UD2L/DATA/BSC%202011/SHARED/TAX/Indra%20Setiawan/others/SPT1770.xls'#$FE_1770_II.$Q$69"</definedName>
    <definedName name="OUTLET" localSheetId="0">#REF!</definedName>
    <definedName name="OUTLET" localSheetId="1">#REF!</definedName>
    <definedName name="OUTLET">#REF!</definedName>
    <definedName name="Outlets">#N/A</definedName>
    <definedName name="outlookrev1" localSheetId="0">#REF!</definedName>
    <definedName name="outlookrev1" localSheetId="1">#REF!</definedName>
    <definedName name="outlookrev1">#REF!</definedName>
    <definedName name="OUTPUT" localSheetId="0">#REF!</definedName>
    <definedName name="OUTPUT">#REF!</definedName>
    <definedName name="OutputCurrency" localSheetId="0">#REF!</definedName>
    <definedName name="OutputCurrency">#REF!</definedName>
    <definedName name="overpaidtax" localSheetId="0">#REF!</definedName>
    <definedName name="overpaidtax">#REF!</definedName>
    <definedName name="overpaidtax_3">"$#REF!.#REF!#REF!"</definedName>
    <definedName name="Ownership" localSheetId="0" hidden="1">OFFSET(#REF!,1,0)</definedName>
    <definedName name="Ownership" localSheetId="1" hidden="1">OFFSET(#REF!,1,0)</definedName>
    <definedName name="Ownership" hidden="1">OFFSET(#REF!,1,0)</definedName>
    <definedName name="oxy" localSheetId="0">#REF!</definedName>
    <definedName name="oxy" localSheetId="1">#REF!</definedName>
    <definedName name="oxy">#REF!</definedName>
    <definedName name="oyt">"'file:///C:/Documents%20and%20Settings/PC_KOBSBY_003/Local%20Settings/Temporary%20Internet%20Files/Content.IE5/WZ67UD2L/DATA/BSC%202011/SHARED/TAX/ROSA/1999/PT%20Betzdearborn%20Persada/Citr-1998/CITR98.xls'#$Marshal.$S$136"</definedName>
    <definedName name="oyt_3">"'file:///C:/Documents%20and%20Settings/PC_KOBSBY_003/Local%20Settings/Temporary%20Internet%20Files/Content.IE5/WZ67UD2L/DATA/BSC%202011/SHARED/TAX/ROSA/1999/PT%20Betzdearborn%20Persada/Citr-1998/CITR98.xls'#$Marshal.$S$136"</definedName>
    <definedName name="p">0.92</definedName>
    <definedName name="p.2.2" localSheetId="0">#REF!</definedName>
    <definedName name="p.2.2" localSheetId="1">#REF!</definedName>
    <definedName name="p.2.2">#REF!</definedName>
    <definedName name="P.list" localSheetId="0">#REF!</definedName>
    <definedName name="P.list">#REF!</definedName>
    <definedName name="P.T.ECCO_INDONESIA" localSheetId="0">#REF!</definedName>
    <definedName name="P.T.ECCO_INDONESIA" localSheetId="1">#REF!</definedName>
    <definedName name="P.T.ECCO_INDONESIA">#REF!</definedName>
    <definedName name="P_2_4" localSheetId="0">#REF!</definedName>
    <definedName name="P_2_4">#REF!</definedName>
    <definedName name="p_3">"$#REF!.$#REF!$#REF!"</definedName>
    <definedName name="p_atk" localSheetId="0">#REF!</definedName>
    <definedName name="p_atk" localSheetId="1">#REF!</definedName>
    <definedName name="p_atk">#REF!</definedName>
    <definedName name="p_cmc" localSheetId="0">#REF!</definedName>
    <definedName name="p_cmc">#REF!</definedName>
    <definedName name="p_hang" localSheetId="0">#REF!</definedName>
    <definedName name="p_hang">#REF!</definedName>
    <definedName name="P_L1" localSheetId="0">#REF!</definedName>
    <definedName name="P_L1">#REF!</definedName>
    <definedName name="P_L2" localSheetId="0">#REF!</definedName>
    <definedName name="P_L2">#REF!</definedName>
    <definedName name="p_obt" localSheetId="0">#REF!</definedName>
    <definedName name="p_obt">#REF!</definedName>
    <definedName name="p_pb" localSheetId="0">#REF!</definedName>
    <definedName name="p_pb">#REF!</definedName>
    <definedName name="p_rt" localSheetId="0">#REF!</definedName>
    <definedName name="p_rt">#REF!</definedName>
    <definedName name="p_sang" localSheetId="0">#REF!</definedName>
    <definedName name="p_sang">#REF!</definedName>
    <definedName name="P_V" localSheetId="0">#REF!</definedName>
    <definedName name="P_V">#REF!</definedName>
    <definedName name="P_Y">#N/A</definedName>
    <definedName name="p1_villas" localSheetId="0">#REF!</definedName>
    <definedName name="p1_villas" localSheetId="1">#REF!</definedName>
    <definedName name="p1_villas">#REF!</definedName>
    <definedName name="p3yuni" localSheetId="0">#REF!</definedName>
    <definedName name="p3yuni">#REF!</definedName>
    <definedName name="p5.2" localSheetId="0">#REF!</definedName>
    <definedName name="p5.2">#REF!</definedName>
    <definedName name="PA" localSheetId="0">#REF!</definedName>
    <definedName name="PA">#REF!</definedName>
    <definedName name="PA1_1" localSheetId="0">#REF!</definedName>
    <definedName name="PA1_1">#REF!</definedName>
    <definedName name="pabrik_mtc" localSheetId="0">#REF!</definedName>
    <definedName name="pabrik_mtc">#REF!</definedName>
    <definedName name="Pack_counts_Trade" localSheetId="0">#REF!</definedName>
    <definedName name="Pack_counts_Trade">#REF!</definedName>
    <definedName name="PAGE_1" localSheetId="0">#REF!</definedName>
    <definedName name="PAGE_1" localSheetId="1">#REF!</definedName>
    <definedName name="PAGE_1">#REF!</definedName>
    <definedName name="PAGE_2" localSheetId="0">#REF!</definedName>
    <definedName name="PAGE_2" localSheetId="1">#REF!</definedName>
    <definedName name="PAGE_2">#REF!</definedName>
    <definedName name="PAIII_" localSheetId="0">{"'Sheet1'!$L$16"}</definedName>
    <definedName name="PAIII_" localSheetId="1">{"'Sheet1'!$L$16"}</definedName>
    <definedName name="PAIII_" localSheetId="7">{"'Sheet1'!$L$16"}</definedName>
    <definedName name="PAIII_">{"'Sheet1'!$L$16"}</definedName>
    <definedName name="palanning" localSheetId="0">(#REF!,#REF!,#REF!,#REF!,#REF!,#REF!,#REF!,#REF!,#REF!,#REF!,#REF!,#REF!)</definedName>
    <definedName name="palanning" localSheetId="1">(#REF!,#REF!,#REF!,#REF!,#REF!,#REF!,#REF!,#REF!,#REF!,#REF!,#REF!,#REF!)</definedName>
    <definedName name="palanning">(#REF!,#REF!,#REF!,#REF!,#REF!,#REF!,#REF!,#REF!,#REF!,#REF!,#REF!,#REF!)</definedName>
    <definedName name="Panen" localSheetId="0">#REF!</definedName>
    <definedName name="Panen" localSheetId="1">#REF!</definedName>
    <definedName name="Panen">#REF!</definedName>
    <definedName name="Panen_sd" localSheetId="0">#REF!</definedName>
    <definedName name="Panen_sd" localSheetId="1">#REF!</definedName>
    <definedName name="Panen_sd">#REF!</definedName>
    <definedName name="Par" localSheetId="0">#REF!</definedName>
    <definedName name="Par" localSheetId="1">#REF!</definedName>
    <definedName name="Par">#REF!</definedName>
    <definedName name="Par_12" localSheetId="0">#REF!</definedName>
    <definedName name="Par_12" localSheetId="1">#REF!</definedName>
    <definedName name="Par_12">#REF!</definedName>
    <definedName name="Par_17">NA()</definedName>
    <definedName name="Par_17_1">#N/A</definedName>
    <definedName name="Par_17_1_1">NA()</definedName>
    <definedName name="Par_17_1_6">NA()</definedName>
    <definedName name="Par_17_10">NA()</definedName>
    <definedName name="Par_17_12" localSheetId="0">#REF!</definedName>
    <definedName name="Par_17_12" localSheetId="1">#REF!</definedName>
    <definedName name="Par_17_12">#REF!</definedName>
    <definedName name="Par_17_17" localSheetId="0">#REF!</definedName>
    <definedName name="Par_17_17" localSheetId="1">#REF!</definedName>
    <definedName name="Par_17_17">#REF!</definedName>
    <definedName name="Par_17_17_10" localSheetId="0">#REF!</definedName>
    <definedName name="Par_17_17_10" localSheetId="1">#REF!</definedName>
    <definedName name="Par_17_17_10">#REF!</definedName>
    <definedName name="Par_17_17_2" localSheetId="0">#REF!</definedName>
    <definedName name="Par_17_17_2">#REF!</definedName>
    <definedName name="Par_17_17_4" localSheetId="0">#REF!</definedName>
    <definedName name="Par_17_17_4">#REF!</definedName>
    <definedName name="Par_17_17_6" localSheetId="0">#REF!</definedName>
    <definedName name="Par_17_17_6">#REF!</definedName>
    <definedName name="Par_17_17_7" localSheetId="0">#REF!</definedName>
    <definedName name="Par_17_17_7">#REF!</definedName>
    <definedName name="Par_17_17_8" localSheetId="0">#REF!</definedName>
    <definedName name="Par_17_17_8">#REF!</definedName>
    <definedName name="Par_17_17_9" localSheetId="0">#REF!</definedName>
    <definedName name="Par_17_17_9">#REF!</definedName>
    <definedName name="Par_17_2">NA()</definedName>
    <definedName name="Par_17_6">#N/A</definedName>
    <definedName name="Par_17_6_6">NA()</definedName>
    <definedName name="Par_17_7">#N/A</definedName>
    <definedName name="Par_17_7_6">NA()</definedName>
    <definedName name="Par_17_8">NA()</definedName>
    <definedName name="Par_18">#N/A</definedName>
    <definedName name="Par_18_12" localSheetId="0">#REF!</definedName>
    <definedName name="Par_18_12" localSheetId="1">#REF!</definedName>
    <definedName name="Par_18_12">#REF!</definedName>
    <definedName name="Par_18_17" localSheetId="0">#REF!</definedName>
    <definedName name="Par_18_17">#REF!</definedName>
    <definedName name="Par_18_17_10" localSheetId="0">#REF!</definedName>
    <definedName name="Par_18_17_10">#REF!</definedName>
    <definedName name="Par_18_17_2" localSheetId="0">#REF!</definedName>
    <definedName name="Par_18_17_2">#REF!</definedName>
    <definedName name="Par_18_17_4" localSheetId="0">#REF!</definedName>
    <definedName name="Par_18_17_4">#REF!</definedName>
    <definedName name="Par_18_17_6" localSheetId="0">#REF!</definedName>
    <definedName name="Par_18_17_6">#REF!</definedName>
    <definedName name="Par_18_17_7" localSheetId="0">#REF!</definedName>
    <definedName name="Par_18_17_7">#REF!</definedName>
    <definedName name="Par_18_17_8" localSheetId="0">#REF!</definedName>
    <definedName name="Par_18_17_8">#REF!</definedName>
    <definedName name="Par_18_17_9" localSheetId="0">#REF!</definedName>
    <definedName name="Par_18_17_9">#REF!</definedName>
    <definedName name="Par_18_4">NA()</definedName>
    <definedName name="Par_18_6">#N/A</definedName>
    <definedName name="Par_18_6_6">NA()</definedName>
    <definedName name="Par_18_7">#N/A</definedName>
    <definedName name="Par_18_7_6">NA()</definedName>
    <definedName name="Par_18_8">NA()</definedName>
    <definedName name="Par_19">#N/A</definedName>
    <definedName name="Par_19_12" localSheetId="0">#REF!</definedName>
    <definedName name="Par_19_12" localSheetId="1">#REF!</definedName>
    <definedName name="Par_19_12">#REF!</definedName>
    <definedName name="Par_19_17" localSheetId="0">#REF!</definedName>
    <definedName name="Par_19_17">#REF!</definedName>
    <definedName name="Par_19_17_10" localSheetId="0">#REF!</definedName>
    <definedName name="Par_19_17_10">#REF!</definedName>
    <definedName name="Par_19_17_2" localSheetId="0">#REF!</definedName>
    <definedName name="Par_19_17_2">#REF!</definedName>
    <definedName name="Par_19_17_4" localSheetId="0">#REF!</definedName>
    <definedName name="Par_19_17_4">#REF!</definedName>
    <definedName name="Par_19_17_6" localSheetId="0">#REF!</definedName>
    <definedName name="Par_19_17_6">#REF!</definedName>
    <definedName name="Par_19_17_7" localSheetId="0">#REF!</definedName>
    <definedName name="Par_19_17_7">#REF!</definedName>
    <definedName name="Par_19_17_8" localSheetId="0">#REF!</definedName>
    <definedName name="Par_19_17_8">#REF!</definedName>
    <definedName name="Par_19_17_9" localSheetId="0">#REF!</definedName>
    <definedName name="Par_19_17_9">#REF!</definedName>
    <definedName name="Par_19_4">NA()</definedName>
    <definedName name="Par_19_6">#N/A</definedName>
    <definedName name="Par_19_6_6">NA()</definedName>
    <definedName name="Par_19_7">#N/A</definedName>
    <definedName name="Par_19_7_6">NA()</definedName>
    <definedName name="Par_19_8">NA()</definedName>
    <definedName name="Par_20">#N/A</definedName>
    <definedName name="Par_20_12" localSheetId="0">#REF!</definedName>
    <definedName name="Par_20_12" localSheetId="1">#REF!</definedName>
    <definedName name="Par_20_12">#REF!</definedName>
    <definedName name="Par_20_17" localSheetId="0">#REF!</definedName>
    <definedName name="Par_20_17">#REF!</definedName>
    <definedName name="Par_20_17_10" localSheetId="0">#REF!</definedName>
    <definedName name="Par_20_17_10">#REF!</definedName>
    <definedName name="Par_20_17_2" localSheetId="0">#REF!</definedName>
    <definedName name="Par_20_17_2">#REF!</definedName>
    <definedName name="Par_20_17_4" localSheetId="0">#REF!</definedName>
    <definedName name="Par_20_17_4">#REF!</definedName>
    <definedName name="Par_20_17_6" localSheetId="0">#REF!</definedName>
    <definedName name="Par_20_17_6">#REF!</definedName>
    <definedName name="Par_20_17_7" localSheetId="0">#REF!</definedName>
    <definedName name="Par_20_17_7">#REF!</definedName>
    <definedName name="Par_20_17_8" localSheetId="0">#REF!</definedName>
    <definedName name="Par_20_17_8">#REF!</definedName>
    <definedName name="Par_20_17_9" localSheetId="0">#REF!</definedName>
    <definedName name="Par_20_17_9">#REF!</definedName>
    <definedName name="Par_20_4">NA()</definedName>
    <definedName name="Par_20_6">#N/A</definedName>
    <definedName name="Par_20_6_6">NA()</definedName>
    <definedName name="Par_20_7">#N/A</definedName>
    <definedName name="Par_20_7_6">NA()</definedName>
    <definedName name="Par_20_8">NA()</definedName>
    <definedName name="Par_21">#N/A</definedName>
    <definedName name="Par_21_12" localSheetId="0">#REF!</definedName>
    <definedName name="Par_21_12" localSheetId="1">#REF!</definedName>
    <definedName name="Par_21_12">#REF!</definedName>
    <definedName name="Par_21_17" localSheetId="0">#REF!</definedName>
    <definedName name="Par_21_17">#REF!</definedName>
    <definedName name="Par_21_17_10" localSheetId="0">#REF!</definedName>
    <definedName name="Par_21_17_10">#REF!</definedName>
    <definedName name="Par_21_17_2" localSheetId="0">#REF!</definedName>
    <definedName name="Par_21_17_2">#REF!</definedName>
    <definedName name="Par_21_17_4" localSheetId="0">#REF!</definedName>
    <definedName name="Par_21_17_4">#REF!</definedName>
    <definedName name="Par_21_17_6" localSheetId="0">#REF!</definedName>
    <definedName name="Par_21_17_6">#REF!</definedName>
    <definedName name="Par_21_17_7" localSheetId="0">#REF!</definedName>
    <definedName name="Par_21_17_7">#REF!</definedName>
    <definedName name="Par_21_17_8" localSheetId="0">#REF!</definedName>
    <definedName name="Par_21_17_8">#REF!</definedName>
    <definedName name="Par_21_17_9" localSheetId="0">#REF!</definedName>
    <definedName name="Par_21_17_9">#REF!</definedName>
    <definedName name="Par_21_4">NA()</definedName>
    <definedName name="Par_21_6">#N/A</definedName>
    <definedName name="Par_21_6_6">NA()</definedName>
    <definedName name="Par_21_7">#N/A</definedName>
    <definedName name="Par_21_7_6">NA()</definedName>
    <definedName name="Par_21_8">NA()</definedName>
    <definedName name="Par_3" localSheetId="0">#REF!</definedName>
    <definedName name="Par_3" localSheetId="1">#REF!</definedName>
    <definedName name="Par_3">#REF!</definedName>
    <definedName name="Par_4">NA()</definedName>
    <definedName name="Par_6">#N/A</definedName>
    <definedName name="Par_6_6">NA()</definedName>
    <definedName name="Par_7">#N/A</definedName>
    <definedName name="Par_7_6">NA()</definedName>
    <definedName name="Par_8">NA()</definedName>
    <definedName name="Par_8_10" localSheetId="0">#REF!</definedName>
    <definedName name="Par_8_10" localSheetId="1">#REF!</definedName>
    <definedName name="Par_8_10">#REF!</definedName>
    <definedName name="Par_9" localSheetId="0">#REF!</definedName>
    <definedName name="Par_9">#REF!</definedName>
    <definedName name="parem_èng_VINAPIPE" localSheetId="0">#REF!</definedName>
    <definedName name="parem_èng_VINAPIPE">#REF!</definedName>
    <definedName name="PAretoTSI" localSheetId="0">#REF!</definedName>
    <definedName name="PAretoTSI">#REF!</definedName>
    <definedName name="PARITY" localSheetId="0">#REF!</definedName>
    <definedName name="PARITY">#REF!</definedName>
    <definedName name="PARTISI" localSheetId="0">#REF!</definedName>
    <definedName name="PARTISI">#REF!</definedName>
    <definedName name="PASAR" localSheetId="0">#REF!</definedName>
    <definedName name="PASAR" localSheetId="1">#REF!</definedName>
    <definedName name="PASAR">#REF!</definedName>
    <definedName name="patk" localSheetId="0">#REF!</definedName>
    <definedName name="patk" localSheetId="1">#REF!</definedName>
    <definedName name="patk">#REF!</definedName>
    <definedName name="PatraLink" localSheetId="0">#REF!,#REF!,#REF!,#REF!,#REF!,#REF!</definedName>
    <definedName name="PatraLink" localSheetId="1">#REF!,#REF!,#REF!,#REF!,#REF!,#REF!</definedName>
    <definedName name="PatraLink">#REF!,#REF!,#REF!,#REF!,#REF!,#REF!</definedName>
    <definedName name="PatraNet" localSheetId="0">#REF!,#REF!,#REF!</definedName>
    <definedName name="PatraNet" localSheetId="1">#REF!,#REF!,#REF!</definedName>
    <definedName name="PatraNet">#REF!,#REF!,#REF!</definedName>
    <definedName name="PatraShare" localSheetId="0">#REF!,#REF!,#REF!,#REF!</definedName>
    <definedName name="PatraShare" localSheetId="1">#REF!,#REF!,#REF!,#REF!</definedName>
    <definedName name="PatraShare">#REF!,#REF!,#REF!,#REF!</definedName>
    <definedName name="Pay_Date" localSheetId="0">#REF!</definedName>
    <definedName name="Pay_Date" localSheetId="1">#REF!</definedName>
    <definedName name="Pay_Date">#REF!</definedName>
    <definedName name="Pay_Num" localSheetId="0">#REF!</definedName>
    <definedName name="Pay_Num" localSheetId="1">#REF!</definedName>
    <definedName name="Pay_Num">#REF!</definedName>
    <definedName name="payabl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payabl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payabl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payabl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PAYMENT" localSheetId="0">#REF!</definedName>
    <definedName name="PAYMENT" localSheetId="1">#REF!</definedName>
    <definedName name="PAYMENT">#REF!</definedName>
    <definedName name="Payment_Date" localSheetId="0">DATE(YEAR('LE_KAM_Aug''24'!Loan_Start),MONTH('LE_KAM_Aug''24'!Loan_Start)+Payment_Number,DAY('LE_KAM_Aug''24'!Loan_Start))</definedName>
    <definedName name="Payment_Date" localSheetId="4">DATE(YEAR([0]!Loan_Start),MONTH([0]!Loan_Start)+Payment_Number,DAY([0]!Loan_Start))</definedName>
    <definedName name="Payment_Date" localSheetId="1">DATE(YEAR(MT_Total!Loan_Start),MONTH(MT_Total!Loan_Start)+Payment_Number,DAY(MT_Total!Loan_Start))</definedName>
    <definedName name="Payment_Date" localSheetId="7">DATE(YEAR(Loan_Start),MONTH(Loan_Start)+Payment_Number,DAY(Loan_Start))</definedName>
    <definedName name="Payment_Date">DATE(YEAR(Loan_Start),MONTH(Loan_Start)+Payment_Number,DAY(Loan_Start))</definedName>
    <definedName name="paymentdatepph29">"'file:///C:/Documents%20and%20Settings/PC_KOBSBY_003/Local%20Settings/Temporary%20Internet%20Files/Content.IE5/WZ67UD2L/DATA/BSC%202011/SHARED/Clients/I-L/KEBD/Quarter%202002/Q4-2002-c.xls'#$GeneralInfo.$H$31"</definedName>
    <definedName name="paymentdatepph29_3">"'file:///C:/Documents%20and%20Settings/PC_KOBSBY_003/Local%20Settings/Temporary%20Internet%20Files/Content.IE5/WZ67UD2L/DATA/BSC%202011/SHARED/Clients/I-L/KEBD/Quarter%202002/Q4-2002-c.xls'#$GeneralInfo.$H$31"</definedName>
    <definedName name="PAYS" localSheetId="0">#REF!</definedName>
    <definedName name="PAYS" localSheetId="1">#REF!</definedName>
    <definedName name="PAYS">#REF!</definedName>
    <definedName name="PB_BUMI" localSheetId="0">#REF!</definedName>
    <definedName name="PB_BUMI" localSheetId="1">#REF!</definedName>
    <definedName name="PB_BUMI">#REF!</definedName>
    <definedName name="PB_D" localSheetId="0">#REF!</definedName>
    <definedName name="PB_D" localSheetId="1">#REF!</definedName>
    <definedName name="PB_D">#REF!</definedName>
    <definedName name="pb_e" localSheetId="0">#REF!</definedName>
    <definedName name="pb_e">#REF!</definedName>
    <definedName name="PB_EPMT_N" localSheetId="0">#REF!</definedName>
    <definedName name="PB_EPMT_N" localSheetId="1">#REF!</definedName>
    <definedName name="PB_EPMT_N">#REF!</definedName>
    <definedName name="pb_gdA" localSheetId="0">#REF!</definedName>
    <definedName name="pb_gdA">#REF!</definedName>
    <definedName name="PB_GJTL_N" localSheetId="0">#REF!</definedName>
    <definedName name="PB_GJTL_N" localSheetId="1">#REF!</definedName>
    <definedName name="PB_GJTL_N">#REF!</definedName>
    <definedName name="pb_mtc" localSheetId="0">#REF!</definedName>
    <definedName name="pb_mtc" localSheetId="1">#REF!</definedName>
    <definedName name="pb_mtc">#REF!</definedName>
    <definedName name="pb_pe" localSheetId="0">#REF!</definedName>
    <definedName name="pb_pe">#REF!</definedName>
    <definedName name="PB_SPRTING1" localSheetId="0">#REF!</definedName>
    <definedName name="PB_SPRTING1">#REF!</definedName>
    <definedName name="PBRIK_A" localSheetId="0">#REF!</definedName>
    <definedName name="PBRIK_A" localSheetId="1">#REF!</definedName>
    <definedName name="PBRIK_A">#REF!</definedName>
    <definedName name="PBRIK_BB" localSheetId="0">#REF!</definedName>
    <definedName name="PBRIK_BB" localSheetId="1">#REF!</definedName>
    <definedName name="PBRIK_BB">#REF!</definedName>
    <definedName name="PBRIK_BC" localSheetId="0">#REF!</definedName>
    <definedName name="PBRIK_BC" localSheetId="1">#REF!</definedName>
    <definedName name="PBRIK_BC">#REF!</definedName>
    <definedName name="PBRIK_BCC" localSheetId="0">#REF!</definedName>
    <definedName name="PBRIK_BCC">#REF!</definedName>
    <definedName name="PBRIK_C" localSheetId="0">#REF!</definedName>
    <definedName name="PBRIK_C">#REF!</definedName>
    <definedName name="pbrik_d" localSheetId="0">#REF!</definedName>
    <definedName name="pbrik_d" localSheetId="1">#REF!</definedName>
    <definedName name="pbrik_d">#REF!</definedName>
    <definedName name="PBRIK_DD" localSheetId="0">#REF!</definedName>
    <definedName name="PBRIK_DD">#REF!</definedName>
    <definedName name="PBRIK_FG" localSheetId="0">#REF!</definedName>
    <definedName name="PBRIK_FG" localSheetId="1">#REF!</definedName>
    <definedName name="PBRIK_FG">#REF!</definedName>
    <definedName name="pbrik_fm" localSheetId="0">#REF!</definedName>
    <definedName name="pbrik_fm">#REF!</definedName>
    <definedName name="PBRIK_GA" localSheetId="0">#REF!</definedName>
    <definedName name="PBRIK_GA" localSheetId="1">#REF!</definedName>
    <definedName name="PBRIK_GA">#REF!</definedName>
    <definedName name="PBRIK_GD_A" localSheetId="0">#REF!</definedName>
    <definedName name="PBRIK_GD_A" localSheetId="1">#REF!</definedName>
    <definedName name="PBRIK_GD_A">#REF!</definedName>
    <definedName name="PBRIK_HDR" localSheetId="0">#REF!</definedName>
    <definedName name="PBRIK_HDR" localSheetId="1">#REF!</definedName>
    <definedName name="PBRIK_HDR">#REF!</definedName>
    <definedName name="PBRIK_HRD" localSheetId="0">#REF!</definedName>
    <definedName name="PBRIK_HRD">#REF!</definedName>
    <definedName name="PBRIK_MTC" localSheetId="0">#REF!</definedName>
    <definedName name="PBRIK_MTC">#REF!</definedName>
    <definedName name="PBRIK_OFFICE" localSheetId="0">#REF!</definedName>
    <definedName name="PBRIK_OFFICE">#REF!</definedName>
    <definedName name="PBRIK_OFFICE_1" localSheetId="0">#REF!</definedName>
    <definedName name="PBRIK_OFFICE_1">#REF!</definedName>
    <definedName name="PBRIK_OFFICE1" localSheetId="0">#REF!</definedName>
    <definedName name="PBRIK_OFFICE1">#REF!</definedName>
    <definedName name="pbrik_pe" localSheetId="0">#REF!</definedName>
    <definedName name="pbrik_pe">#REF!</definedName>
    <definedName name="PBRIK_PPIC" localSheetId="0">#REF!</definedName>
    <definedName name="PBRIK_PPIC" localSheetId="1">#REF!</definedName>
    <definedName name="PBRIK_PPIC">#REF!</definedName>
    <definedName name="pbrik_qa" localSheetId="0">#REF!</definedName>
    <definedName name="pbrik_qa">#REF!</definedName>
    <definedName name="pbrik_QC" localSheetId="0">#REF!</definedName>
    <definedName name="pbrik_QC">#REF!</definedName>
    <definedName name="pbrik_sporting1" localSheetId="0">#REF!</definedName>
    <definedName name="pbrik_sporting1">#REF!</definedName>
    <definedName name="pbrik_sprpat" localSheetId="0">#REF!</definedName>
    <definedName name="pbrik_sprpat" localSheetId="1">#REF!</definedName>
    <definedName name="pbrik_sprpat">#REF!</definedName>
    <definedName name="pbrik_sprting" localSheetId="0">#REF!</definedName>
    <definedName name="pbrik_sprting">#REF!</definedName>
    <definedName name="pbrik_tmbrk" localSheetId="0">#REF!</definedName>
    <definedName name="pbrik_tmbrk">#REF!</definedName>
    <definedName name="PBRIK_WHRM" localSheetId="0">#REF!</definedName>
    <definedName name="PBRIK_WHRM">#REF!</definedName>
    <definedName name="pbrk_office" localSheetId="0">#REF!</definedName>
    <definedName name="pbrk_office">#REF!</definedName>
    <definedName name="PCDAT">"9/15/2006"</definedName>
    <definedName name="PCDT2">"20060915"</definedName>
    <definedName name="PChe">#REF!</definedName>
    <definedName name="PCOS" localSheetId="0">#REF!</definedName>
    <definedName name="PCOS" localSheetId="1">#REF!</definedName>
    <definedName name="PCOS">#REF!</definedName>
    <definedName name="pct_1month" localSheetId="0">#REF!</definedName>
    <definedName name="pct_1month" localSheetId="1">#REF!</definedName>
    <definedName name="pct_1month">#REF!</definedName>
    <definedName name="pct_1week" localSheetId="0">#REF!</definedName>
    <definedName name="pct_1week" localSheetId="1">#REF!</definedName>
    <definedName name="pct_1week">#REF!</definedName>
    <definedName name="pct_3days" localSheetId="0">#REF!</definedName>
    <definedName name="pct_3days" localSheetId="1">#REF!</definedName>
    <definedName name="pct_3days">#REF!</definedName>
    <definedName name="pct_churn" localSheetId="0">#REF!</definedName>
    <definedName name="pct_churn" localSheetId="1">#REF!</definedName>
    <definedName name="pct_churn">#REF!</definedName>
    <definedName name="pct_dth" localSheetId="0">#REF!</definedName>
    <definedName name="pct_dth" localSheetId="1">#REF!</definedName>
    <definedName name="pct_dth">#REF!</definedName>
    <definedName name="pct_ott" localSheetId="0">#REF!</definedName>
    <definedName name="pct_ott" localSheetId="1">#REF!</definedName>
    <definedName name="pct_ott">#REF!</definedName>
    <definedName name="pct_rejoin" localSheetId="0">#REF!</definedName>
    <definedName name="pct_rejoin" localSheetId="1">#REF!</definedName>
    <definedName name="pct_rejoin">#REF!</definedName>
    <definedName name="PCTIM">"8:40:41 AM"</definedName>
    <definedName name="PDCAGUST" localSheetId="0">#REF!</definedName>
    <definedName name="PDCAGUST" localSheetId="1">#REF!</definedName>
    <definedName name="PDCAGUST">#REF!</definedName>
    <definedName name="PDCAPR" localSheetId="0">#REF!</definedName>
    <definedName name="PDCAPR">#REF!</definedName>
    <definedName name="PDCDES" localSheetId="0">#REF!</definedName>
    <definedName name="PDCDES">#REF!</definedName>
    <definedName name="PDCFEB" localSheetId="0">#REF!</definedName>
    <definedName name="PDCFEB">#REF!</definedName>
    <definedName name="PDCJAN" localSheetId="0">#REF!</definedName>
    <definedName name="PDCJAN">#REF!</definedName>
    <definedName name="PDCJUL" localSheetId="0">#REF!</definedName>
    <definedName name="PDCJUL">#REF!</definedName>
    <definedName name="PDCJUN" localSheetId="0">#REF!</definedName>
    <definedName name="PDCJUN">#REF!</definedName>
    <definedName name="PDCMEI" localSheetId="0">#REF!</definedName>
    <definedName name="PDCMEI">#REF!</definedName>
    <definedName name="PDCMRT" localSheetId="0">#REF!</definedName>
    <definedName name="PDCMRT">#REF!</definedName>
    <definedName name="PDCNOP" localSheetId="0">#REF!</definedName>
    <definedName name="PDCNOP">#REF!</definedName>
    <definedName name="PDCOKT" localSheetId="0">#REF!</definedName>
    <definedName name="PDCOKT">#REF!</definedName>
    <definedName name="PDCSEPT" localSheetId="0">#REF!</definedName>
    <definedName name="PDCSEPT">#REF!</definedName>
    <definedName name="PDELAPAN" localSheetId="0">#REF!</definedName>
    <definedName name="PDELAPAN" localSheetId="1">#REF!</definedName>
    <definedName name="PDELAPAN">#REF!</definedName>
    <definedName name="PDELAPANBELAS" localSheetId="0">#REF!</definedName>
    <definedName name="PDELAPANBELAS" localSheetId="1">#REF!</definedName>
    <definedName name="PDELAPANBELAS">#REF!</definedName>
    <definedName name="PDELAPANBELASN" localSheetId="0">#REF!</definedName>
    <definedName name="PDELAPANBELASN" localSheetId="1">#REF!</definedName>
    <definedName name="PDELAPANBELASN">#REF!</definedName>
    <definedName name="PDELAPANN" localSheetId="0">#REF!</definedName>
    <definedName name="PDELAPANN">#REF!</definedName>
    <definedName name="PDUA" localSheetId="0">#REF!</definedName>
    <definedName name="PDUA">#REF!</definedName>
    <definedName name="PDUABELAS" localSheetId="0">#REF!</definedName>
    <definedName name="PDUABELAS">#REF!</definedName>
    <definedName name="PDUABELASN" localSheetId="0">#REF!</definedName>
    <definedName name="PDUABELASN">#REF!</definedName>
    <definedName name="PDUAN" localSheetId="0">#REF!</definedName>
    <definedName name="PDUAN">#REF!</definedName>
    <definedName name="PDUAPULUH" localSheetId="0">#REF!</definedName>
    <definedName name="PDUAPULUH">#REF!</definedName>
    <definedName name="PDUAPULUHDELAPAN" localSheetId="0">#REF!</definedName>
    <definedName name="PDUAPULUHDELAPAN">#REF!</definedName>
    <definedName name="PDUAPULUHDELAPANN" localSheetId="0">#REF!</definedName>
    <definedName name="PDUAPULUHDELAPANN">#REF!</definedName>
    <definedName name="PDUAPULUHDUA" localSheetId="0">#REF!</definedName>
    <definedName name="PDUAPULUHDUA">#REF!</definedName>
    <definedName name="PDUAPULUHDUAN" localSheetId="0">#REF!</definedName>
    <definedName name="PDUAPULUHDUAN">#REF!</definedName>
    <definedName name="PDUAPULUHEMPAT" localSheetId="0">#REF!</definedName>
    <definedName name="PDUAPULUHEMPAT">#REF!</definedName>
    <definedName name="PDUAPULUHEMPATN" localSheetId="0">#REF!</definedName>
    <definedName name="PDUAPULUHEMPATN">#REF!</definedName>
    <definedName name="PDUAPULUHENAM" localSheetId="0">#REF!</definedName>
    <definedName name="PDUAPULUHENAM">#REF!</definedName>
    <definedName name="PDUAPULUHENAMN" localSheetId="0">#REF!</definedName>
    <definedName name="PDUAPULUHENAMN">#REF!</definedName>
    <definedName name="PDUAPULUHLIMA" localSheetId="0">#REF!</definedName>
    <definedName name="PDUAPULUHLIMA">#REF!</definedName>
    <definedName name="PDUAPULUHLIMAN" localSheetId="0">#REF!</definedName>
    <definedName name="PDUAPULUHLIMAN">#REF!</definedName>
    <definedName name="PDUAPULUHN" localSheetId="0">#REF!</definedName>
    <definedName name="PDUAPULUHN">#REF!</definedName>
    <definedName name="PDUAPULUHSATU" localSheetId="0">#REF!</definedName>
    <definedName name="PDUAPULUHSATU">#REF!</definedName>
    <definedName name="PDUAPULUHSATUN" localSheetId="0">#REF!</definedName>
    <definedName name="PDUAPULUHSATUN">#REF!</definedName>
    <definedName name="PDUAPULUHSEMBILAN" localSheetId="0">#REF!</definedName>
    <definedName name="PDUAPULUHSEMBILAN">#REF!</definedName>
    <definedName name="PDUAPULUHSEMBILANN" localSheetId="0">#REF!</definedName>
    <definedName name="PDUAPULUHSEMBILANN">#REF!</definedName>
    <definedName name="PDUAPULUHTIGA" localSheetId="0">#REF!</definedName>
    <definedName name="PDUAPULUHTIGA">#REF!</definedName>
    <definedName name="PDUAPULUHTIGAN" localSheetId="0">#REF!</definedName>
    <definedName name="PDUAPULUHTIGAN">#REF!</definedName>
    <definedName name="PDUAPULUHTUJUH" localSheetId="0">#REF!</definedName>
    <definedName name="PDUAPULUHTUJUH">#REF!</definedName>
    <definedName name="PDUAPULUHTUJUHN" localSheetId="0">#REF!</definedName>
    <definedName name="PDUAPULUHTUJUHN">#REF!</definedName>
    <definedName name="PE_BHIT_N" localSheetId="0">#REF!</definedName>
    <definedName name="PE_BHIT_N">#REF!</definedName>
    <definedName name="PE_BNII_J" localSheetId="0">#REF!</definedName>
    <definedName name="PE_BNII_J">#REF!</definedName>
    <definedName name="PE_BUMI" localSheetId="0">#REF!</definedName>
    <definedName name="PE_BUMI">#REF!</definedName>
    <definedName name="PE_BUMI_ADJ" localSheetId="0">#REF!</definedName>
    <definedName name="PE_BUMI_ADJ">#REF!</definedName>
    <definedName name="PE_CTRS_ADJ" localSheetId="0">#REF!</definedName>
    <definedName name="PE_CTRS_ADJ">#REF!</definedName>
    <definedName name="PE_CTRS_J" localSheetId="0">#REF!</definedName>
    <definedName name="PE_CTRS_J">#REF!</definedName>
    <definedName name="PE_DGSA_ADJ" localSheetId="0">#REF!</definedName>
    <definedName name="PE_DGSA_ADJ">#REF!</definedName>
    <definedName name="PE_ETWA_A" localSheetId="0">#REF!</definedName>
    <definedName name="PE_ETWA_A">#REF!</definedName>
    <definedName name="PE_GJTLN" localSheetId="0">#REF!</definedName>
    <definedName name="PE_GJTLN">#REF!</definedName>
    <definedName name="PE_HERO_J" localSheetId="0">#REF!</definedName>
    <definedName name="PE_HERO_J">#REF!</definedName>
    <definedName name="PE_HERO_N" localSheetId="0">#REF!</definedName>
    <definedName name="PE_HERO_N">#REF!</definedName>
    <definedName name="PE_INDRN" localSheetId="0">#REF!</definedName>
    <definedName name="PE_INDRN">#REF!</definedName>
    <definedName name="PE_J_CFIN" localSheetId="0">#REF!</definedName>
    <definedName name="PE_J_CFIN">#REF!</definedName>
    <definedName name="PE_J_R_EPMTN" localSheetId="0">#REF!</definedName>
    <definedName name="PE_J_R_EPMTN">#REF!</definedName>
    <definedName name="PE_J_R_ETWAN" localSheetId="0">#REF!</definedName>
    <definedName name="PE_J_R_ETWAN">#REF!</definedName>
    <definedName name="PE_J_R_LPPS" localSheetId="0">#REF!</definedName>
    <definedName name="PE_J_R_LPPS">#REF!</definedName>
    <definedName name="PE_J_R_MLIAN" localSheetId="0">#REF!</definedName>
    <definedName name="PE_J_R_MLIAN">#REF!</definedName>
    <definedName name="PE_J_R_SULI" localSheetId="0">#REF!</definedName>
    <definedName name="PE_J_R_SULI">#REF!</definedName>
    <definedName name="PE_J_R_TMPIN" localSheetId="0">#REF!</definedName>
    <definedName name="PE_J_R_TMPIN">#REF!</definedName>
    <definedName name="PE_J_RP_BNIIN" localSheetId="0">#REF!</definedName>
    <definedName name="PE_J_RP_BNIIN">#REF!</definedName>
    <definedName name="PE_J_U_BNIIN" localSheetId="0">#REF!</definedName>
    <definedName name="PE_J_U_BNIIN">#REF!</definedName>
    <definedName name="PE_J_U_EPMTN" localSheetId="0">#REF!</definedName>
    <definedName name="PE_J_U_EPMTN">#REF!</definedName>
    <definedName name="PE_J_U_ETWAN" localSheetId="0">#REF!</definedName>
    <definedName name="PE_J_U_ETWAN">#REF!</definedName>
    <definedName name="PE_J_U_INCON" localSheetId="0">#REF!</definedName>
    <definedName name="PE_J_U_INCON">#REF!</definedName>
    <definedName name="PE_J_U_LPPSN" localSheetId="0">#REF!</definedName>
    <definedName name="PE_J_U_LPPSN">#REF!</definedName>
    <definedName name="PE_J_U_MLIAN" localSheetId="0">#REF!</definedName>
    <definedName name="PE_J_U_MLIAN">#REF!</definedName>
    <definedName name="PE_J_U_SULI" localSheetId="0">#REF!</definedName>
    <definedName name="PE_J_U_SULI">#REF!</definedName>
    <definedName name="PE_J_U_TMPIN" localSheetId="0">#REF!</definedName>
    <definedName name="PE_J_U_TMPIN">#REF!</definedName>
    <definedName name="PE_JR_CFIN" localSheetId="0">#REF!</definedName>
    <definedName name="PE_JR_CFIN">#REF!</definedName>
    <definedName name="PE_KOPI_ADJ" localSheetId="0">#REF!</definedName>
    <definedName name="PE_KOPI_ADJ">#REF!</definedName>
    <definedName name="PE_MLIA_ADJ" localSheetId="0">#REF!</definedName>
    <definedName name="PE_MLIA_ADJ">#REF!</definedName>
    <definedName name="PE_RP_DSUC" localSheetId="0">#REF!</definedName>
    <definedName name="PE_RP_DSUC">#REF!</definedName>
    <definedName name="PE_RP_DVLAN" localSheetId="0">#REF!</definedName>
    <definedName name="PE_RP_DVLAN">#REF!</definedName>
    <definedName name="PE_RP_GJTLN" localSheetId="0">#REF!</definedName>
    <definedName name="PE_RP_GJTLN">#REF!</definedName>
    <definedName name="PE_RP_KOPIN" localSheetId="0">#REF!</definedName>
    <definedName name="PE_RP_KOPIN">#REF!</definedName>
    <definedName name="PE_RP_MPPAJ" localSheetId="0">#REF!</definedName>
    <definedName name="PE_RP_MPPAJ">#REF!</definedName>
    <definedName name="PE_SULI_ADJ" localSheetId="0">#REF!</definedName>
    <definedName name="PE_SULI_ADJ">#REF!</definedName>
    <definedName name="PE_TMPI_ADJ" localSheetId="0">#REF!</definedName>
    <definedName name="PE_TMPI_ADJ">#REF!</definedName>
    <definedName name="PE_UNIT_DSUC" localSheetId="0">#REF!</definedName>
    <definedName name="PE_UNIT_DSUC">#REF!</definedName>
    <definedName name="PE_UNIT_DVLAN" localSheetId="0">#REF!</definedName>
    <definedName name="PE_UNIT_DVLAN">#REF!</definedName>
    <definedName name="PE_UNIT_GJTLN" localSheetId="0">#REF!</definedName>
    <definedName name="PE_UNIT_GJTLN">#REF!</definedName>
    <definedName name="PE_UNIT_KOPIN" localSheetId="0">#REF!</definedName>
    <definedName name="PE_UNIT_KOPIN">#REF!</definedName>
    <definedName name="PE_UNIT_MPPAJ" localSheetId="0">#REF!</definedName>
    <definedName name="PE_UNIT_MPPAJ">#REF!</definedName>
    <definedName name="PEJM" localSheetId="0">#REF!</definedName>
    <definedName name="PEJM">#REF!</definedName>
    <definedName name="PEKANAN" localSheetId="0">#REF!</definedName>
    <definedName name="PEKANAN">#REF!</definedName>
    <definedName name="PEMBELI" localSheetId="0">#REF!</definedName>
    <definedName name="PEMBELI">#REF!</definedName>
    <definedName name="PEMBSPAGUST" localSheetId="0">#REF!</definedName>
    <definedName name="PEMBSPAGUST">#REF!</definedName>
    <definedName name="PEMBSPAPR" localSheetId="0">#REF!</definedName>
    <definedName name="PEMBSPAPR">#REF!</definedName>
    <definedName name="PEMBSPDES" localSheetId="0">#REF!</definedName>
    <definedName name="PEMBSPDES">#REF!</definedName>
    <definedName name="PEMBSPFEB" localSheetId="0">#REF!</definedName>
    <definedName name="PEMBSPFEB">#REF!</definedName>
    <definedName name="PEMBSPJAN" localSheetId="0">#REF!</definedName>
    <definedName name="PEMBSPJAN">#REF!</definedName>
    <definedName name="PEMBSPJUL" localSheetId="0">#REF!</definedName>
    <definedName name="PEMBSPJUL">#REF!</definedName>
    <definedName name="PEMBSPJUN" localSheetId="0">#REF!</definedName>
    <definedName name="PEMBSPJUN">#REF!</definedName>
    <definedName name="PEMBSPMEI" localSheetId="0">#REF!</definedName>
    <definedName name="PEMBSPMEI">#REF!</definedName>
    <definedName name="PEMBSPMRT" localSheetId="0">#REF!</definedName>
    <definedName name="PEMBSPMRT">#REF!</definedName>
    <definedName name="PEMBSPNOP" localSheetId="0">#REF!</definedName>
    <definedName name="PEMBSPNOP">#REF!</definedName>
    <definedName name="PEMBSPOKT" localSheetId="0">#REF!</definedName>
    <definedName name="PEMBSPOKT">#REF!</definedName>
    <definedName name="PEMBSPSEPT" localSheetId="0">#REF!</definedName>
    <definedName name="PEMBSPSEPT">#REF!</definedName>
    <definedName name="PEMPAT" localSheetId="0">#REF!</definedName>
    <definedName name="PEMPAT" localSheetId="1">#REF!</definedName>
    <definedName name="PEMPAT">#REF!</definedName>
    <definedName name="PEMPATBELAS" localSheetId="0">#REF!</definedName>
    <definedName name="PEMPATBELAS" localSheetId="1">#REF!</definedName>
    <definedName name="PEMPATBELAS">#REF!</definedName>
    <definedName name="PEMPATBELASN" localSheetId="0">#REF!</definedName>
    <definedName name="PEMPATBELASN" localSheetId="1">#REF!</definedName>
    <definedName name="PEMPATBELASN">#REF!</definedName>
    <definedName name="PEMPATN" localSheetId="0">#REF!</definedName>
    <definedName name="PEMPATN">#REF!</definedName>
    <definedName name="PEMPATPULUH" localSheetId="0">#REF!</definedName>
    <definedName name="PEMPATPULUH">#REF!</definedName>
    <definedName name="PEMPATPULUHDELAPAN" localSheetId="0">#REF!</definedName>
    <definedName name="PEMPATPULUHDELAPAN">#REF!</definedName>
    <definedName name="PEMPATPULUHDELAPANN" localSheetId="0">#REF!</definedName>
    <definedName name="PEMPATPULUHDELAPANN">#REF!</definedName>
    <definedName name="PEMPATPULUHDUA" localSheetId="0">#REF!</definedName>
    <definedName name="PEMPATPULUHDUA">#REF!</definedName>
    <definedName name="PEMPATPULUHDUAN" localSheetId="0">#REF!</definedName>
    <definedName name="PEMPATPULUHDUAN">#REF!</definedName>
    <definedName name="PEMPATPULUHEMPAT" localSheetId="0">#REF!</definedName>
    <definedName name="PEMPATPULUHEMPAT">#REF!</definedName>
    <definedName name="PEMPATPULUHEMPATN" localSheetId="0">#REF!</definedName>
    <definedName name="PEMPATPULUHEMPATN">#REF!</definedName>
    <definedName name="PEMPATPULUHENAM" localSheetId="0">#REF!</definedName>
    <definedName name="PEMPATPULUHENAM">#REF!</definedName>
    <definedName name="PEMPATPULUHENAMN" localSheetId="0">#REF!</definedName>
    <definedName name="PEMPATPULUHENAMN">#REF!</definedName>
    <definedName name="PEMPATPULUHLIMA" localSheetId="0">#REF!</definedName>
    <definedName name="PEMPATPULUHLIMA">#REF!</definedName>
    <definedName name="PEMPATPULUHLIMAN" localSheetId="0">#REF!</definedName>
    <definedName name="PEMPATPULUHLIMAN">#REF!</definedName>
    <definedName name="PEMPATPULUHN" localSheetId="0">#REF!</definedName>
    <definedName name="PEMPATPULUHN">#REF!</definedName>
    <definedName name="PEMPATPULUHSATU" localSheetId="0">#REF!</definedName>
    <definedName name="PEMPATPULUHSATU">#REF!</definedName>
    <definedName name="PEMPATPULUHSATUN" localSheetId="0">#REF!</definedName>
    <definedName name="PEMPATPULUHSATUN">#REF!</definedName>
    <definedName name="PEMPATPULUHSEMBILAN" localSheetId="0">#REF!</definedName>
    <definedName name="PEMPATPULUHSEMBILAN">#REF!</definedName>
    <definedName name="PEMPATPULUHSEMBILANN" localSheetId="0">#REF!</definedName>
    <definedName name="PEMPATPULUHSEMBILANN">#REF!</definedName>
    <definedName name="PEMPATPULUHTIGA" localSheetId="0">#REF!</definedName>
    <definedName name="PEMPATPULUHTIGA">#REF!</definedName>
    <definedName name="PEMPATPULUHTIGAN" localSheetId="0">#REF!</definedName>
    <definedName name="PEMPATPULUHTIGAN">#REF!</definedName>
    <definedName name="PEMPATPULUHTUJUH" localSheetId="0">#REF!</definedName>
    <definedName name="PEMPATPULUHTUJUH">#REF!</definedName>
    <definedName name="PEMPATPULUHTUJUHN" localSheetId="0">#REF!</definedName>
    <definedName name="PEMPATPULUHTUJUHN">#REF!</definedName>
    <definedName name="PENAM" localSheetId="0">#REF!</definedName>
    <definedName name="PENAM">#REF!</definedName>
    <definedName name="PENAMBAHAN_COST_TRADING" localSheetId="0">#REF!</definedName>
    <definedName name="PENAMBAHAN_COST_TRADING">#REF!</definedName>
    <definedName name="PENAMBAHAN_PAR_TRADING" localSheetId="0">#REF!</definedName>
    <definedName name="PENAMBAHAN_PAR_TRADING">#REF!</definedName>
    <definedName name="PENAMBELAS" localSheetId="0">#REF!</definedName>
    <definedName name="PENAMBELAS">#REF!</definedName>
    <definedName name="PENAMBELASN" localSheetId="0">#REF!</definedName>
    <definedName name="PENAMBELASN">#REF!</definedName>
    <definedName name="PENAMN" localSheetId="0">#REF!</definedName>
    <definedName name="PENAMN">#REF!</definedName>
    <definedName name="penawa" localSheetId="0" hidden="1">#REF!</definedName>
    <definedName name="penawa" hidden="1">#REF!</definedName>
    <definedName name="penawaran" localSheetId="0" hidden="1">#REF!</definedName>
    <definedName name="penawaran" hidden="1">#REF!</definedName>
    <definedName name="penawaran1" localSheetId="0">#REF!</definedName>
    <definedName name="penawaran1">#REF!</definedName>
    <definedName name="PENDAPATAN" localSheetId="0">#REF!</definedName>
    <definedName name="PENDAPATAN" localSheetId="1">#REF!</definedName>
    <definedName name="PENDAPATAN">#REF!</definedName>
    <definedName name="PENDAPATAN_5" localSheetId="0">#REF!</definedName>
    <definedName name="PENDAPATAN_5" localSheetId="1">#REF!</definedName>
    <definedName name="PENDAPATAN_5">#REF!</definedName>
    <definedName name="pendaptbunga">"$#REF!.#REF!#REF!"</definedName>
    <definedName name="pendaptbunga_3">"$#REF!.#REF!#REF!"</definedName>
    <definedName name="pendaptlain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endaptlain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ENGECATAN" localSheetId="0">#REF!</definedName>
    <definedName name="PENGECATAN" localSheetId="1">#REF!</definedName>
    <definedName name="PENGECATAN">#REF!</definedName>
    <definedName name="pengobat5546">"'file://Imam/client/Client/Dai%20Hwa/Annual%20Tax%20Return/spt%20dai%20hwa%202001%20paling%20akhir.xls'#$'SUMMARY NDE'.$F$12"</definedName>
    <definedName name="PENGURANGAN_COST_TRADING" localSheetId="0">#REF!</definedName>
    <definedName name="PENGURANGAN_COST_TRADING" localSheetId="1">#REF!</definedName>
    <definedName name="PENGURANGAN_COST_TRADING">#REF!</definedName>
    <definedName name="PENGURANGAN_PAR_TRADING" localSheetId="0">#REF!</definedName>
    <definedName name="PENGURANGAN_PAR_TRADING">#REF!</definedName>
    <definedName name="PENJ" localSheetId="0" hidden="1">#REF!</definedName>
    <definedName name="PENJ" localSheetId="1" hidden="1">#REF!</definedName>
    <definedName name="PENJ" hidden="1">#REF!</definedName>
    <definedName name="PENJ.MPP" localSheetId="0">#REF!</definedName>
    <definedName name="PENJ.MPP">#REF!</definedName>
    <definedName name="PENJ.MPP_3" localSheetId="0">#REF!</definedName>
    <definedName name="PENJ.MPP_3">#REF!</definedName>
    <definedName name="PENJ.MPP_4" localSheetId="0">#REF!</definedName>
    <definedName name="PENJ.MPP_4">#REF!</definedName>
    <definedName name="PENJ.MPP_64" localSheetId="0">#REF!</definedName>
    <definedName name="PENJ.MPP_64">#REF!</definedName>
    <definedName name="PENJ.MPP_65" localSheetId="0">#REF!</definedName>
    <definedName name="PENJ.MPP_65">#REF!</definedName>
    <definedName name="Penjelasan" localSheetId="0" hidden="1">#REF!</definedName>
    <definedName name="Penjelasan" hidden="1">#REF!</definedName>
    <definedName name="PENJSPAGUST" localSheetId="0">#REF!</definedName>
    <definedName name="PENJSPAGUST">#REF!</definedName>
    <definedName name="PENJSPAPR" localSheetId="0">#REF!</definedName>
    <definedName name="PENJSPAPR">#REF!</definedName>
    <definedName name="PENJSPDES" localSheetId="0">#REF!</definedName>
    <definedName name="PENJSPDES">#REF!</definedName>
    <definedName name="PENJSPFEB" localSheetId="0">#REF!</definedName>
    <definedName name="PENJSPFEB">#REF!</definedName>
    <definedName name="PENJSPJAN" localSheetId="0">#REF!</definedName>
    <definedName name="PENJSPJAN">#REF!</definedName>
    <definedName name="PENJSPJUL" localSheetId="0">#REF!</definedName>
    <definedName name="PENJSPJUL">#REF!</definedName>
    <definedName name="PENJSPJUN" localSheetId="0">#REF!</definedName>
    <definedName name="PENJSPJUN">#REF!</definedName>
    <definedName name="PENJSPMEI" localSheetId="0">#REF!</definedName>
    <definedName name="PENJSPMEI">#REF!</definedName>
    <definedName name="PENJSPMRT" localSheetId="0">#REF!</definedName>
    <definedName name="PENJSPMRT">#REF!</definedName>
    <definedName name="PENJSPNOP" localSheetId="0">#REF!</definedName>
    <definedName name="PENJSPNOP">#REF!</definedName>
    <definedName name="PENJSPOKT" localSheetId="0">#REF!</definedName>
    <definedName name="PENJSPOKT">#REF!</definedName>
    <definedName name="PENJSPSEPT" localSheetId="0">#REF!</definedName>
    <definedName name="PENJSPSEPT">#REF!</definedName>
    <definedName name="pensionfund">"'file:///C:/Documents%20and%20Settings/PC_KOBSBY_003/Local%20Settings/Temporary%20Internet%20Files/Content.IE5/WZ67UD2L/DATA/BSC%202011/SHARED/Clients/I-L/KEBD/Quarter%202002/Q4-2002-c.xls'#$GeneralInfo.$Y$15"</definedName>
    <definedName name="pensionfund_3">"'file:///C:/Documents%20and%20Settings/PC_KOBSBY_003/Local%20Settings/Temporary%20Internet%20Files/Content.IE5/WZ67UD2L/DATA/BSC%202011/SHARED/Clients/I-L/KEBD/Quarter%202002/Q4-2002-c.xls'#$GeneralInfo.$Y$15"</definedName>
    <definedName name="PENY">"$#REF!.#REF!#REF!"</definedName>
    <definedName name="PENY_3">"$#REF!.#REF!#REF!"</definedName>
    <definedName name="PENYBKLJAN" localSheetId="0">#REF!</definedName>
    <definedName name="PENYBKLJAN" localSheetId="1">#REF!</definedName>
    <definedName name="PENYBKLJAN">#REF!</definedName>
    <definedName name="PER" localSheetId="0">#REF!</definedName>
    <definedName name="PER" localSheetId="1">#REF!</definedName>
    <definedName name="PER">#REF!</definedName>
    <definedName name="PercentageOfSalesSpinner" localSheetId="0">#REF!</definedName>
    <definedName name="PercentageOfSalesSpinner" localSheetId="1">#REF!</definedName>
    <definedName name="PercentageOfSalesSpinner">#REF!</definedName>
    <definedName name="perf" localSheetId="0">{"Summary report",#N/A,FALSE,"BBH";"Details - chart",#N/A,FALSE,"BBH"}</definedName>
    <definedName name="perf" localSheetId="1">{"Summary report",#N/A,FALSE,"BBH";"Details - chart",#N/A,FALSE,"BBH"}</definedName>
    <definedName name="perf" localSheetId="7">{"Summary report",#N/A,FALSE,"BBH";"Details - chart",#N/A,FALSE,"BBH"}</definedName>
    <definedName name="perf">{"Summary report",#N/A,FALSE,"BBH";"Details - chart",#N/A,FALSE,"BBH"}</definedName>
    <definedName name="PERIKSA">#N/A</definedName>
    <definedName name="PERIOD" localSheetId="0">#REF!</definedName>
    <definedName name="PERIOD" localSheetId="1">#REF!</definedName>
    <definedName name="PERIOD">#REF!</definedName>
    <definedName name="PeriodBox" localSheetId="0">#REF!</definedName>
    <definedName name="PeriodBox" localSheetId="1">#REF!</definedName>
    <definedName name="PeriodBox">#REF!</definedName>
    <definedName name="Periode" localSheetId="0">#REF!</definedName>
    <definedName name="Periode" localSheetId="1">#REF!</definedName>
    <definedName name="Periode">#REF!</definedName>
    <definedName name="periodFrom" localSheetId="0">#REF!</definedName>
    <definedName name="periodFrom" localSheetId="1">#REF!</definedName>
    <definedName name="periodFrom">#REF!</definedName>
    <definedName name="Periodic">"#REF!"</definedName>
    <definedName name="Periods" localSheetId="0">#REF!</definedName>
    <definedName name="Periods" localSheetId="1">#REF!</definedName>
    <definedName name="Periods">#REF!</definedName>
    <definedName name="PERIODSETNAME1">"#N/A"</definedName>
    <definedName name="PeriodsInYear" localSheetId="0">#REF!</definedName>
    <definedName name="PeriodsInYear" localSheetId="1">#REF!</definedName>
    <definedName name="PeriodsInYear">#REF!</definedName>
    <definedName name="PERIOR" localSheetId="0">#REF!</definedName>
    <definedName name="PERIOR">#REF!</definedName>
    <definedName name="peripherals" localSheetId="0">#REF!</definedName>
    <definedName name="peripherals" localSheetId="1">#REF!</definedName>
    <definedName name="peripherals">#REF!</definedName>
    <definedName name="permanent" localSheetId="0">#REF!</definedName>
    <definedName name="permanent">#REF!</definedName>
    <definedName name="PERSONELCOST">"'file:///C:/Documents%20and%20Settings/PC_KOBSBY_003/Local%20Settings/Temporary%20Internet%20Files/Content.IE5/WZ67UD2L/DATA/BSC%202011/SHARED/TAX/Trisna/RBW/PHARMAS/1998/CITR/marshall.xls'#$Marshal.$A$1"</definedName>
    <definedName name="PERSONELCOST_3">"'file:///C:/Documents%20and%20Settings/PC_KOBSBY_003/Local%20Settings/Temporary%20Internet%20Files/Content.IE5/WZ67UD2L/DATA/BSC%202011/SHARED/TAX/Trisna/RBW/PHARMAS/1998/CITR/marshall.xls'#$Marshal.$A$1"</definedName>
    <definedName name="personnelcost">"$#REF!.#REF!#REF!"</definedName>
    <definedName name="personnelcost_">"'file:///C:/Documents%20and%20Settings/PC_KOBSBY_003/Local%20Settings/Temporary%20Internet%20Files/Content.IE5/WZ67UD2L/DATA/BSC%202011/SHARED/TAX/Mulyo/Maitland%20Smith/2000/MAithland%20-%20citr%20-%20new%20-%20Dec%202000-a.xls'#$Marshal.$J$207"</definedName>
    <definedName name="personnelcost__3">"'file:///C:/Documents%20and%20Settings/PC_KOBSBY_003/Local%20Settings/Temporary%20Internet%20Files/Content.IE5/WZ67UD2L/DATA/BSC%202011/SHARED/TAX/Mulyo/Maitland%20Smith/2000/MAithland%20-%20citr%20-%20new%20-%20Dec%202000-a.xls'#$Marshal.$J$207"</definedName>
    <definedName name="personnelcost_3">"$#REF!.#REF!#REF!"</definedName>
    <definedName name="Peruntukan" localSheetId="0">#REF!</definedName>
    <definedName name="Peruntukan" localSheetId="1">#REF!</definedName>
    <definedName name="Peruntukan">#REF!</definedName>
    <definedName name="PF" localSheetId="0">#REF!</definedName>
    <definedName name="PF">#REF!</definedName>
    <definedName name="PG" localSheetId="0">#REF!</definedName>
    <definedName name="PG" localSheetId="1">#REF!</definedName>
    <definedName name="PG">#REF!</definedName>
    <definedName name="pgia" localSheetId="0">#REF!</definedName>
    <definedName name="pgia">#REF!</definedName>
    <definedName name="PHAN" localSheetId="0">{#N/A,#N/A,FALSE,"CCTV"}</definedName>
    <definedName name="PHAN" localSheetId="1">{#N/A,#N/A,FALSE,"CCTV"}</definedName>
    <definedName name="PHAN" localSheetId="7">{#N/A,#N/A,FALSE,"CCTV"}</definedName>
    <definedName name="PHAN">{#N/A,#N/A,FALSE,"CCTV"}</definedName>
    <definedName name="phanphu" localSheetId="0" hidden="1">{#N/A,#N/A,FALSE,"Chi tiÆt"}</definedName>
    <definedName name="phanphu" localSheetId="1" hidden="1">{#N/A,#N/A,FALSE,"Chi tiÆt"}</definedName>
    <definedName name="phanphu" localSheetId="7" hidden="1">{#N/A,#N/A,FALSE,"Chi tiÆt"}</definedName>
    <definedName name="phanphu" hidden="1">{#N/A,#N/A,FALSE,"Chi tiÆt"}</definedName>
    <definedName name="PHAT">#REF!</definedName>
    <definedName name="Phaûi_traû_noäi_boä___tieàn_trôï_giaù_cho_xaõ_vieân" localSheetId="0">#REF!</definedName>
    <definedName name="Phaûi_traû_noäi_boä___tieàn_trôï_giaù_cho_xaõ_vieân" localSheetId="1">#REF!</definedName>
    <definedName name="Phaûi_traû_noäi_boä___tieàn_trôï_giaù_cho_xaõ_vieân">#REF!</definedName>
    <definedName name="Phep" localSheetId="0">SUMPRODUCT(--(#REF!="P")*(#REF!&lt;&gt;"chủ nhật"))</definedName>
    <definedName name="Phep" localSheetId="1">SUMPRODUCT(--(#REF!="P")*(#REF!&lt;&gt;"chủ nhật"))</definedName>
    <definedName name="Phep">SUMPRODUCT(--(#REF!="P")*(#REF!&lt;&gt;"chủ nhật"))</definedName>
    <definedName name="Phepnuangay" localSheetId="1">SUMPRODUCT(--(#REF!="P/-")*(#REF!&lt;&gt;"chủ nhật"))+SUMPRODUCT(--(#REF!="-/P")*(#REF!&lt;&gt;"chủ nhật"))</definedName>
    <definedName name="Phepnuangay">SUMPRODUCT(--(#REF!="P/-")*(#REF!&lt;&gt;"chủ nhật"))+SUMPRODUCT(--(#REF!="-/P")*(#REF!&lt;&gt;"chủ nhật"))</definedName>
    <definedName name="PHI" localSheetId="0">#REF!</definedName>
    <definedName name="PHI" localSheetId="1">#REF!</definedName>
    <definedName name="PHI">#REF!</definedName>
    <definedName name="PHI_3" localSheetId="0">#REF!</definedName>
    <definedName name="PHI_3">#REF!</definedName>
    <definedName name="PHI_4" localSheetId="0">#REF!</definedName>
    <definedName name="PHI_4">#REF!</definedName>
    <definedName name="Phil" localSheetId="0">{#N/A,#N/A,FALSE,"DCF Summary";#N/A,#N/A,FALSE,"Casema";#N/A,#N/A,FALSE,"Casema NoTel";#N/A,#N/A,FALSE,"UK";#N/A,#N/A,FALSE,"RCF";#N/A,#N/A,FALSE,"Intercable CZ";#N/A,#N/A,FALSE,"Interkabel P"}</definedName>
    <definedName name="Phil" localSheetId="1">{#N/A,#N/A,FALSE,"DCF Summary";#N/A,#N/A,FALSE,"Casema";#N/A,#N/A,FALSE,"Casema NoTel";#N/A,#N/A,FALSE,"UK";#N/A,#N/A,FALSE,"RCF";#N/A,#N/A,FALSE,"Intercable CZ";#N/A,#N/A,FALSE,"Interkabel P"}</definedName>
    <definedName name="Phil" localSheetId="7">{#N/A,#N/A,FALSE,"DCF Summary";#N/A,#N/A,FALSE,"Casema";#N/A,#N/A,FALSE,"Casema NoTel";#N/A,#N/A,FALSE,"UK";#N/A,#N/A,FALSE,"RCF";#N/A,#N/A,FALSE,"Intercable CZ";#N/A,#N/A,FALSE,"Interkabel P"}</definedName>
    <definedName name="Phil">{#N/A,#N/A,FALSE,"DCF Summary";#N/A,#N/A,FALSE,"Casema";#N/A,#N/A,FALSE,"Casema NoTel";#N/A,#N/A,FALSE,"UK";#N/A,#N/A,FALSE,"RCF";#N/A,#N/A,FALSE,"Intercable CZ";#N/A,#N/A,FALSE,"Interkabel P"}</definedName>
    <definedName name="Philip" localSheetId="0">#REF!</definedName>
    <definedName name="Philip" localSheetId="1">#REF!</definedName>
    <definedName name="Philip">#REF!</definedName>
    <definedName name="philippine" localSheetId="0">#REF!</definedName>
    <definedName name="philippine" localSheetId="1">#REF!</definedName>
    <definedName name="philippine">#REF!</definedName>
    <definedName name="Phone" localSheetId="0">#REF!</definedName>
    <definedName name="Phone">#REF!</definedName>
    <definedName name="PHP" localSheetId="0">#REF!</definedName>
    <definedName name="PHP">#REF!</definedName>
    <definedName name="phu" localSheetId="0" hidden="1">{"'Sheet1'!$L$16"}</definedName>
    <definedName name="phu" localSheetId="1" hidden="1">{"'Sheet1'!$L$16"}</definedName>
    <definedName name="phu" localSheetId="7" hidden="1">{"'Sheet1'!$L$16"}</definedName>
    <definedName name="phu" hidden="1">{"'Sheet1'!$L$16"}</definedName>
    <definedName name="phu_luc_vua" localSheetId="0">#REF!</definedName>
    <definedName name="phu_luc_vua">#REF!</definedName>
    <definedName name="PHUNHUAN" localSheetId="0">#REF!</definedName>
    <definedName name="PHUNHUAN">#REF!</definedName>
    <definedName name="PHUONGDONG" localSheetId="0">#REF!</definedName>
    <definedName name="PHUONGDONG">#REF!</definedName>
    <definedName name="phuphan" localSheetId="0" hidden="1">{"'Sheet1'!$L$16"}</definedName>
    <definedName name="phuphan" localSheetId="1" hidden="1">{"'Sheet1'!$L$16"}</definedName>
    <definedName name="phuphan" localSheetId="7" hidden="1">{"'Sheet1'!$L$16"}</definedName>
    <definedName name="phuphan" hidden="1">{"'Sheet1'!$L$16"}</definedName>
    <definedName name="PhuYen">#REF!</definedName>
    <definedName name="pi">3.14159265</definedName>
    <definedName name="PIC">OFFSET(#REF!,0,0,COUNTIF(#REF!,"&gt;&lt;0"),1)</definedName>
    <definedName name="PICA" localSheetId="0">#REF!</definedName>
    <definedName name="PICA" localSheetId="1">#REF!</definedName>
    <definedName name="PICA">#REF!</definedName>
    <definedName name="PILIH" localSheetId="0">#REF!</definedName>
    <definedName name="PILIH">#REF!</definedName>
    <definedName name="Pilot" localSheetId="0">#REF!</definedName>
    <definedName name="Pilot">#REF!</definedName>
    <definedName name="Pilota" localSheetId="0">#REF!</definedName>
    <definedName name="Pilota">#REF!</definedName>
    <definedName name="PINTU" localSheetId="0">#REF!</definedName>
    <definedName name="PINTU">#REF!</definedName>
    <definedName name="pird">3.14159265/180</definedName>
    <definedName name="pitch" localSheetId="0">{#N/A,#N/A,TRUE,"Cover sheet";#N/A,#N/A,TRUE,"INPUTS";#N/A,#N/A,TRUE,"OUTPUTS";#N/A,#N/A,TRUE,"VALUATION"}</definedName>
    <definedName name="pitch" localSheetId="1">{#N/A,#N/A,TRUE,"Cover sheet";#N/A,#N/A,TRUE,"INPUTS";#N/A,#N/A,TRUE,"OUTPUTS";#N/A,#N/A,TRUE,"VALUATION"}</definedName>
    <definedName name="pitch" localSheetId="7">{#N/A,#N/A,TRUE,"Cover sheet";#N/A,#N/A,TRUE,"INPUTS";#N/A,#N/A,TRUE,"OUTPUTS";#N/A,#N/A,TRUE,"VALUATION"}</definedName>
    <definedName name="pitch">{#N/A,#N/A,TRUE,"Cover sheet";#N/A,#N/A,TRUE,"INPUTS";#N/A,#N/A,TRUE,"OUTPUTS";#N/A,#N/A,TRUE,"VALUATION"}</definedName>
    <definedName name="PIUTAFFI" localSheetId="0">#REF!</definedName>
    <definedName name="PIUTAFFI" localSheetId="1">#REF!</definedName>
    <definedName name="PIUTAFFI">#REF!</definedName>
    <definedName name="PIUTAFFI_5" localSheetId="0">#REF!</definedName>
    <definedName name="PIUTAFFI_5">#REF!</definedName>
    <definedName name="PIUTLAIN" localSheetId="0">#REF!</definedName>
    <definedName name="PIUTLAIN">#REF!</definedName>
    <definedName name="PIUTLAIN_5" localSheetId="0">#REF!</definedName>
    <definedName name="PIUTLAIN_5">#REF!</definedName>
    <definedName name="PIUTUSAHA" localSheetId="0">#REF!</definedName>
    <definedName name="PIUTUSAHA">#REF!</definedName>
    <definedName name="PIUTUSAHA_5" localSheetId="0">#REF!</definedName>
    <definedName name="PIUTUSAHA_5">#REF!</definedName>
    <definedName name="PJ" localSheetId="0">#REF!</definedName>
    <definedName name="PJ">#REF!</definedName>
    <definedName name="pjcopy" localSheetId="0">#REF!</definedName>
    <definedName name="pjcopy">#REF!</definedName>
    <definedName name="PJMts" localSheetId="0">#REF!</definedName>
    <definedName name="PJMts">#REF!</definedName>
    <definedName name="PK" localSheetId="0">#REF!</definedName>
    <definedName name="PK">#REF!</definedName>
    <definedName name="PK_DN" localSheetId="0">#REF!</definedName>
    <definedName name="PK_DN">#REF!</definedName>
    <definedName name="PKBN">"'file:///C:/Documents%20and%20Settings/PC_KOBSBY_003/Local%20Settings/Temporary%20Internet%20Files/Content.IE5/WZ67UD2L/Acc_rgms/acc-rgms-d/MY%20DOCUMENT/FILES/sunardi/1999/rgms1299.xls'#$TBM.$A$1"</definedName>
    <definedName name="PKKem">#REF!</definedName>
    <definedName name="PKPPENJUAL" localSheetId="0">#REF!</definedName>
    <definedName name="PKPPENJUAL" localSheetId="1">#REF!</definedName>
    <definedName name="PKPPENJUAL">#REF!</definedName>
    <definedName name="PL" localSheetId="0">#REF!</definedName>
    <definedName name="PL">#REF!</definedName>
    <definedName name="PL_???___P.B.___REST_P.B._????">#N/A</definedName>
    <definedName name="pl_all" localSheetId="0">#REF!</definedName>
    <definedName name="pl_all" localSheetId="1">#REF!</definedName>
    <definedName name="pl_all">#REF!</definedName>
    <definedName name="pl_ism" localSheetId="0">#REF!</definedName>
    <definedName name="pl_ism">#REF!</definedName>
    <definedName name="pl_jkt">"$#REF!.#REF!#REF!"</definedName>
    <definedName name="pl_jkt_3">"$#REF!.#REF!#REF!"</definedName>
    <definedName name="pl_org.indf" localSheetId="0">#REF!</definedName>
    <definedName name="pl_org.indf" localSheetId="1">#REF!</definedName>
    <definedName name="pl_org.indf">#REF!</definedName>
    <definedName name="PL_SBY">"$#REF!.#REF!#REF!"</definedName>
    <definedName name="PL_SBY_3">"$#REF!.#REF!#REF!"</definedName>
    <definedName name="PL_指示燈___P.B.___REST_P.B._壓扣開關">#N/A</definedName>
    <definedName name="PLa">#REF!</definedName>
    <definedName name="PLAN" localSheetId="0">#REF!</definedName>
    <definedName name="PLAN" localSheetId="1">#REF!</definedName>
    <definedName name="PLAN">#REF!</definedName>
    <definedName name="PLAN92" localSheetId="0">#REF!</definedName>
    <definedName name="PLAN92">#REF!</definedName>
    <definedName name="PLAN92VA" localSheetId="0">#REF!</definedName>
    <definedName name="PLAN92VA">#REF!</definedName>
    <definedName name="Planning" localSheetId="0">#REF!</definedName>
    <definedName name="Planning" localSheetId="1">#REF!</definedName>
    <definedName name="Planning">#REF!</definedName>
    <definedName name="Plant_Building" localSheetId="0">#REF!</definedName>
    <definedName name="Plant_Building">#REF!</definedName>
    <definedName name="Plant_Equipment" localSheetId="0">#REF!</definedName>
    <definedName name="Plant_Equipment">#REF!</definedName>
    <definedName name="PLANT_I">"$#REF!.#REF!#REF!"</definedName>
    <definedName name="PLANT_I_3">"$#REF!.#REF!#REF!"</definedName>
    <definedName name="PlantSeq" localSheetId="0">#REF!</definedName>
    <definedName name="PlantSeq" localSheetId="1">#REF!</definedName>
    <definedName name="PlantSeq">#REF!</definedName>
    <definedName name="PlantSeqAcs" localSheetId="0">#REF!</definedName>
    <definedName name="PlantSeqAcs">#REF!</definedName>
    <definedName name="Plat" localSheetId="0">#REF!</definedName>
    <definedName name="Plat">#REF!</definedName>
    <definedName name="PLATFORM_RANGE_INPUT" localSheetId="0">#REF!</definedName>
    <definedName name="PLATFORM_RANGE_INPUT" localSheetId="1">#REF!</definedName>
    <definedName name="PLATFORM_RANGE_INPUT">#REF!</definedName>
    <definedName name="PLIMA" localSheetId="0">#REF!</definedName>
    <definedName name="PLIMA" localSheetId="1">#REF!</definedName>
    <definedName name="PLIMA">#REF!</definedName>
    <definedName name="PLIMABELAS" localSheetId="0">#REF!</definedName>
    <definedName name="PLIMABELAS" localSheetId="1">#REF!</definedName>
    <definedName name="PLIMABELAS">#REF!</definedName>
    <definedName name="PLIMABELASN" localSheetId="0">#REF!</definedName>
    <definedName name="PLIMABELASN">#REF!</definedName>
    <definedName name="PLIMAN" localSheetId="0">#REF!</definedName>
    <definedName name="PLIMAN">#REF!</definedName>
    <definedName name="PLIMAPULUH" localSheetId="0">#REF!</definedName>
    <definedName name="PLIMAPULUH">#REF!</definedName>
    <definedName name="PLIMAPULUHDUA" localSheetId="0">#REF!</definedName>
    <definedName name="PLIMAPULUHDUA">#REF!</definedName>
    <definedName name="PLIMAPULUHDUAN" localSheetId="0">#REF!</definedName>
    <definedName name="PLIMAPULUHDUAN">#REF!</definedName>
    <definedName name="PLIMAPULUHEMPAT" localSheetId="0">#REF!</definedName>
    <definedName name="PLIMAPULUHEMPAT">#REF!</definedName>
    <definedName name="PLIMAPULUHEMPATN" localSheetId="0">#REF!</definedName>
    <definedName name="PLIMAPULUHEMPATN">#REF!</definedName>
    <definedName name="PLIMAPULUHN" localSheetId="0">#REF!</definedName>
    <definedName name="PLIMAPULUHN">#REF!</definedName>
    <definedName name="PLIMAPULUHSATU" localSheetId="0">#REF!</definedName>
    <definedName name="PLIMAPULUHSATU">#REF!</definedName>
    <definedName name="PLIMAPULUHSATUN" localSheetId="0">#REF!</definedName>
    <definedName name="PLIMAPULUHSATUN">#REF!</definedName>
    <definedName name="PLIMAPULUHTIGA" localSheetId="0">#REF!</definedName>
    <definedName name="PLIMAPULUHTIGA">#REF!</definedName>
    <definedName name="PLIMAPULUHTIGAN" localSheetId="0">#REF!</definedName>
    <definedName name="PLIMAPULUHTIGAN">#REF!</definedName>
    <definedName name="PLIST" localSheetId="0">#REF!</definedName>
    <definedName name="PLIST">#REF!</definedName>
    <definedName name="PLKAR" localSheetId="0">#REF!</definedName>
    <definedName name="PLKAR" localSheetId="1">#REF!</definedName>
    <definedName name="PLKAR">#REF!</definedName>
    <definedName name="PlotRange" localSheetId="0">#REF!</definedName>
    <definedName name="PlotRange">#REF!</definedName>
    <definedName name="Pls">#N/A</definedName>
    <definedName name="PLTI">"'file:///C:/Documents%20and%20Settings/PC_KOBSBY_003/Local%20Settings/Temporary%20Internet%20Files/Content.IE5/WZ67UD2L/Acc_rgms/acc-rgms-d/MY%20DOCUMENT/FILES/sunardi/1999/rgms1299.xls'#$TBM.$A$1"</definedName>
    <definedName name="PM" localSheetId="0">#REF!</definedName>
    <definedName name="PM" localSheetId="1">#REF!</definedName>
    <definedName name="PM">#REF!</definedName>
    <definedName name="PMS" localSheetId="0">{"'Sheet1'!$L$16"}</definedName>
    <definedName name="PMS" localSheetId="1">{"'Sheet1'!$L$16"}</definedName>
    <definedName name="PMS" localSheetId="7">{"'Sheet1'!$L$16"}</definedName>
    <definedName name="PMS">{"'Sheet1'!$L$16"}</definedName>
    <definedName name="PNG" localSheetId="0">#REF!</definedName>
    <definedName name="PNG" localSheetId="1">#REF!</definedName>
    <definedName name="PNG">#REF!</definedName>
    <definedName name="PNSPrice" localSheetId="0">#REF!</definedName>
    <definedName name="PNSPrice">#REF!</definedName>
    <definedName name="po" localSheetId="0" hidden="1">{#N/A,#N/A,FALSE,"DATA"}</definedName>
    <definedName name="po" localSheetId="1" hidden="1">{#N/A,#N/A,FALSE,"DATA"}</definedName>
    <definedName name="po" localSheetId="7" hidden="1">{#N/A,#N/A,FALSE,"DATA"}</definedName>
    <definedName name="po" hidden="1">{#N/A,#N/A,FALSE,"DATA"}</definedName>
    <definedName name="POFFICE" localSheetId="0">#REF!</definedName>
    <definedName name="POFFICE" localSheetId="1">#REF!</definedName>
    <definedName name="POFFICE">#REF!</definedName>
    <definedName name="POI" localSheetId="0">#REF!</definedName>
    <definedName name="POI" localSheetId="1">#REF!</definedName>
    <definedName name="POI">#REF!</definedName>
    <definedName name="PoissonSpares" localSheetId="0">#REF!</definedName>
    <definedName name="PoissonSpares" localSheetId="1">#REF!</definedName>
    <definedName name="PoissonSpares">#REF!</definedName>
    <definedName name="pol" localSheetId="0">#REF!</definedName>
    <definedName name="pol" localSheetId="1">#REF!</definedName>
    <definedName name="pol">#REF!</definedName>
    <definedName name="Poland">"#N/A"</definedName>
    <definedName name="Pond_Sold" localSheetId="0">#REF!</definedName>
    <definedName name="Pond_Sold" localSheetId="1">#REF!</definedName>
    <definedName name="Pond_Sold">#REF!</definedName>
    <definedName name="PONDASI" localSheetId="0">#REF!</definedName>
    <definedName name="PONDASI">#REF!</definedName>
    <definedName name="PONG" localSheetId="0">#REF!</definedName>
    <definedName name="PONG" localSheetId="1">#REF!</definedName>
    <definedName name="PONG">#REF!</definedName>
    <definedName name="PONL" localSheetId="0">{#N/A,#N/A,TRUE,"Cover sheet";#N/A,#N/A,TRUE,"INPUTS";#N/A,#N/A,TRUE,"OUTPUTS";#N/A,#N/A,TRUE,"VALUATION"}</definedName>
    <definedName name="PONL" localSheetId="1">{#N/A,#N/A,TRUE,"Cover sheet";#N/A,#N/A,TRUE,"INPUTS";#N/A,#N/A,TRUE,"OUTPUTS";#N/A,#N/A,TRUE,"VALUATION"}</definedName>
    <definedName name="PONL" localSheetId="7">{#N/A,#N/A,TRUE,"Cover sheet";#N/A,#N/A,TRUE,"INPUTS";#N/A,#N/A,TRUE,"OUTPUTS";#N/A,#N/A,TRUE,"VALUATION"}</definedName>
    <definedName name="PONL">{#N/A,#N/A,TRUE,"Cover sheet";#N/A,#N/A,TRUE,"INPUTS";#N/A,#N/A,TRUE,"OUTPUTS";#N/A,#N/A,TRUE,"VALUATION"}</definedName>
    <definedName name="Popn" localSheetId="0">{"'Sheet1'!$L$16"}</definedName>
    <definedName name="Popn" localSheetId="1">{"'Sheet1'!$L$16"}</definedName>
    <definedName name="Popn" localSheetId="7">{"'Sheet1'!$L$16"}</definedName>
    <definedName name="Popn">{"'Sheet1'!$L$16"}</definedName>
    <definedName name="Pos_Jaga" localSheetId="0">#REF!</definedName>
    <definedName name="Pos_Jaga" localSheetId="1">#REF!</definedName>
    <definedName name="Pos_Jaga">#REF!</definedName>
    <definedName name="POSCODE">"'file:///C:/Documents%20and%20Settings/PC_KOBSBY_003/Local%20Settings/Temporary%20Internet%20Files/Content.IE5/WZ67UD2L/DATA/BSC%202011/SHARED/TAX/Indra%20Setiawan/others/SPT1770.xls'#$FE_1770_P1.$AY$29"</definedName>
    <definedName name="POSCODE_3">"'file:///C:/Documents%20and%20Settings/PC_KOBSBY_003/Local%20Settings/Temporary%20Internet%20Files/Content.IE5/WZ67UD2L/DATA/BSC%202011/SHARED/TAX/Indra%20Setiawan/others/SPT1770.xls'#$FE_1770_P1.$AY$29"</definedName>
    <definedName name="POSISI" localSheetId="0">#REF!</definedName>
    <definedName name="POSISI" localSheetId="1">#REF!</definedName>
    <definedName name="POSISI">#REF!</definedName>
    <definedName name="POSITIF" localSheetId="0">#REF!</definedName>
    <definedName name="POSITIF">#REF!</definedName>
    <definedName name="POSITIF_13" localSheetId="0">#REF!</definedName>
    <definedName name="POSITIF_13" localSheetId="1">#REF!</definedName>
    <definedName name="POSITIF_13">#REF!</definedName>
    <definedName name="POSITIF_22" localSheetId="0">#REF!</definedName>
    <definedName name="POSITIF_22" localSheetId="1">#REF!</definedName>
    <definedName name="POSITIF_22">#REF!</definedName>
    <definedName name="Position" localSheetId="0">#REF!</definedName>
    <definedName name="Position" localSheetId="1">#REF!</definedName>
    <definedName name="Position">#REF!</definedName>
    <definedName name="postedcreditamount" localSheetId="0">#REF!</definedName>
    <definedName name="postedcreditamount" localSheetId="1">#REF!</definedName>
    <definedName name="postedcreditamount">#REF!</definedName>
    <definedName name="posteddebitamount" localSheetId="0">#REF!</definedName>
    <definedName name="posteddebitamount" localSheetId="1">#REF!</definedName>
    <definedName name="posteddebitamount">#REF!</definedName>
    <definedName name="postednaturalamount" localSheetId="0">#REF!</definedName>
    <definedName name="postednaturalamount">#REF!</definedName>
    <definedName name="postednetbalance" localSheetId="0">#REF!</definedName>
    <definedName name="postednetbalance">#REF!</definedName>
    <definedName name="postel5506">"'file://Imam/client/Client/Dai%20Hwa/Annual%20Tax%20Return/spt%20dai%20hwa%202001%20paling%20akhir.xls'#$'SUMMARY NDE'.$F$7"</definedName>
    <definedName name="postel6206">"'file://Imam/client/Client/Dai%20Hwa/Annual%20Tax%20Return/spt%20dai%20hwa%202001%20paling%20akhir.xls'#$'SUMMARY NDE'.$F$14"</definedName>
    <definedName name="POSTERRORSTOSUSP1">"#N/A"</definedName>
    <definedName name="Postmix_CO2_Tanks">#REF!</definedName>
    <definedName name="Postmix_Machines" localSheetId="0">#REF!</definedName>
    <definedName name="Postmix_Machines" localSheetId="1">#REF!</definedName>
    <definedName name="Postmix_Machines">#REF!</definedName>
    <definedName name="POTMSR1" localSheetId="0">#REF!</definedName>
    <definedName name="POTMSR1">#REF!</definedName>
    <definedName name="POTMSR4" localSheetId="0">#REF!</definedName>
    <definedName name="POTMSR4">#REF!</definedName>
    <definedName name="POTMSR5" localSheetId="0">#REF!</definedName>
    <definedName name="POTMSR5">#REF!</definedName>
    <definedName name="POTMSR6" localSheetId="0">#REF!</definedName>
    <definedName name="POTMSR6">#REF!</definedName>
    <definedName name="POTMSR7" localSheetId="0">#REF!</definedName>
    <definedName name="POTMSR7">#REF!</definedName>
    <definedName name="POTMSR8" localSheetId="0">#REF!</definedName>
    <definedName name="POTMSR8">#REF!</definedName>
    <definedName name="POTMSR9" localSheetId="0">#REF!</definedName>
    <definedName name="POTMSR9">#REF!</definedName>
    <definedName name="PP" localSheetId="0">#REF!</definedName>
    <definedName name="PP" localSheetId="1">#REF!</definedName>
    <definedName name="PP">#REF!</definedName>
    <definedName name="PPATK" localSheetId="0">#REF!</definedName>
    <definedName name="PPATK" localSheetId="1">#REF!</definedName>
    <definedName name="PPATK">#REF!</definedName>
    <definedName name="PPCMC" localSheetId="0">#REF!</definedName>
    <definedName name="PPCMC" localSheetId="1">#REF!</definedName>
    <definedName name="PPCMC">#REF!</definedName>
    <definedName name="PPD" localSheetId="0" hidden="1">#REF!</definedName>
    <definedName name="PPD" hidden="1">#REF!</definedName>
    <definedName name="ppe" localSheetId="0" hidden="1">#REF!</definedName>
    <definedName name="ppe" hidden="1">#REF!</definedName>
    <definedName name="PPh21total">"'file:///C:/Documents%20and%20Settings/PC_KOBSBY_003/Local%20Settings/Temporary%20Internet%20Files/Content.IE5/WZ67UD2L/DATA/BSC%202011/SHARED/TAX/Indra%20Setiawan/others/SPT1770.xls'#$FE_1770_II.$I$42"</definedName>
    <definedName name="PPh21total_3">"'file:///C:/Documents%20and%20Settings/PC_KOBSBY_003/Local%20Settings/Temporary%20Internet%20Files/Content.IE5/WZ67UD2L/DATA/BSC%202011/SHARED/TAX/Indra%20Setiawan/others/SPT1770.xls'#$FE_1770_II.$I$42"</definedName>
    <definedName name="PPh22total">"'file:///C:/Documents%20and%20Settings/PC_KOBSBY_003/Local%20Settings/Temporary%20Internet%20Files/Content.IE5/WZ67UD2L/DATA/BSC%202011/SHARED/Clients/I-L/KEBD/Quarter%202002/Q4-2002-c.xls'#$GeneralInfo.$T$78"</definedName>
    <definedName name="PPh22total_3">"'file:///C:/Documents%20and%20Settings/PC_KOBSBY_003/Local%20Settings/Temporary%20Internet%20Files/Content.IE5/WZ67UD2L/DATA/BSC%202011/SHARED/Clients/I-L/KEBD/Quarter%202002/Q4-2002-c.xls'#$GeneralInfo.$T$78"</definedName>
    <definedName name="PPh23total">"'file:///C:/Documents%20and%20Settings/PC_KOBSBY_003/Local%20Settings/Temporary%20Internet%20Files/Content.IE5/WZ67UD2L/DATA/BSC%202011/SHARED/Clients/I-L/KEBD/Quarter%202002/Q4-2002-c.xls'#$GeneralInfo.$T$79"</definedName>
    <definedName name="PPh23total_3">"'file:///C:/Documents%20and%20Settings/PC_KOBSBY_003/Local%20Settings/Temporary%20Internet%20Files/Content.IE5/WZ67UD2L/DATA/BSC%202011/SHARED/Clients/I-L/KEBD/Quarter%202002/Q4-2002-c.xls'#$GeneralInfo.$T$79"</definedName>
    <definedName name="pph24refund">"'file:///C:/Documents%20and%20Settings/PC_KOBSBY_003/Local%20Settings/Temporary%20Internet%20Files/Content.IE5/WZ67UD2L/DATA/BSC%202011/SHARED/Clients/I-L/KEBD/Quarter%202002/Q4-2002-c.xls'#$GeneralInfo.$T$83"</definedName>
    <definedName name="pph24refund_3">"'file:///C:/Documents%20and%20Settings/PC_KOBSBY_003/Local%20Settings/Temporary%20Internet%20Files/Content.IE5/WZ67UD2L/DATA/BSC%202011/SHARED/Clients/I-L/KEBD/Quarter%202002/Q4-2002-c.xls'#$GeneralInfo.$T$83"</definedName>
    <definedName name="PPh24total">"'file:///C:/Documents%20and%20Settings/PC_KOBSBY_003/Local%20Settings/Temporary%20Internet%20Files/Content.IE5/WZ67UD2L/DATA/BSC%202011/SHARED/Clients/I-L/KEBD/Quarter%202002/Q4-2002-c.xls'#$GeneralInfo.$T$81"</definedName>
    <definedName name="PPh24total_3">"'file:///C:/Documents%20and%20Settings/PC_KOBSBY_003/Local%20Settings/Temporary%20Internet%20Files/Content.IE5/WZ67UD2L/DATA/BSC%202011/SHARED/Clients/I-L/KEBD/Quarter%202002/Q4-2002-c.xls'#$GeneralInfo.$T$81"</definedName>
    <definedName name="pph25calculation">"'file:///C:/Documents%20and%20Settings/PC_KOBSBY_003/Local%20Settings/Temporary%20Internet%20Files/Content.IE5/WZ67UD2L/DATA/BSC%202011/SHARED/Clients/I-L/KEBD/Quarter%202002/Q4-2002-c.xls'#$GeneralInfo.$H$40"</definedName>
    <definedName name="pph25calculation_3">"'file:///C:/Documents%20and%20Settings/PC_KOBSBY_003/Local%20Settings/Temporary%20Internet%20Files/Content.IE5/WZ67UD2L/DATA/BSC%202011/SHARED/Clients/I-L/KEBD/Quarter%202002/Q4-2002-c.xls'#$GeneralInfo.$H$40"</definedName>
    <definedName name="pph25calculation01">"'file:///C:/Documents%20and%20Settings/PC_KOBSBY_003/Local%20Settings/Temporary%20Internet%20Files/Content.IE5/WZ67UD2L/DATA/BSC%202011/SHARED/Clients/I-L/KEBD/Quarter%202002/Q4-2002-c.xls'#$GeneralInfo.$U$33"</definedName>
    <definedName name="pph25calculation01_3">"'file:///C:/Documents%20and%20Settings/PC_KOBSBY_003/Local%20Settings/Temporary%20Internet%20Files/Content.IE5/WZ67UD2L/DATA/BSC%202011/SHARED/Clients/I-L/KEBD/Quarter%202002/Q4-2002-c.xls'#$GeneralInfo.$U$33"</definedName>
    <definedName name="pph25calculation02">"'file:///C:/Documents%20and%20Settings/PC_KOBSBY_003/Local%20Settings/Temporary%20Internet%20Files/Content.IE5/WZ67UD2L/DATA/BSC%202011/SHARED/Clients/I-L/KEBD/Quarter%202002/Q4-2002-c.xls'#$GeneralInfo.$U$35"</definedName>
    <definedName name="pph25calculation02_3">"'file:///C:/Documents%20and%20Settings/PC_KOBSBY_003/Local%20Settings/Temporary%20Internet%20Files/Content.IE5/WZ67UD2L/DATA/BSC%202011/SHARED/Clients/I-L/KEBD/Quarter%202002/Q4-2002-c.xls'#$GeneralInfo.$U$35"</definedName>
    <definedName name="pph25calculation02amt">"'file:///C:/Documents%20and%20Settings/PC_KOBSBY_003/Local%20Settings/Temporary%20Internet%20Files/Content.IE5/WZ67UD2L/DATA/BSC%202011/SHARED/Clients/I-L/KEBD/Quarter%202002/Q4-2002-c.xls'#$GeneralInfo.$Y$36"</definedName>
    <definedName name="pph25calculation02amt_3">"'file:///C:/Documents%20and%20Settings/PC_KOBSBY_003/Local%20Settings/Temporary%20Internet%20Files/Content.IE5/WZ67UD2L/DATA/BSC%202011/SHARED/Clients/I-L/KEBD/Quarter%202002/Q4-2002-c.xls'#$GeneralInfo.$Y$36"</definedName>
    <definedName name="pph25exstp">"'file:///C:/Documents%20and%20Settings/PC_KOBSBY_003/Local%20Settings/Temporary%20Internet%20Files/Content.IE5/WZ67UD2L/DATA/BSC%202011/SHARED/Clients/I-L/KEBD/Quarter%202002/Q4-2002-c.xls'#$GeneralInfo.$T$75"</definedName>
    <definedName name="pph25exstp_3">"'file:///C:/Documents%20and%20Settings/PC_KOBSBY_003/Local%20Settings/Temporary%20Internet%20Files/Content.IE5/WZ67UD2L/DATA/BSC%202011/SHARED/Clients/I-L/KEBD/Quarter%202002/Q4-2002-c.xls'#$GeneralInfo.$T$75"</definedName>
    <definedName name="pph25total">"'file:///C:/Documents%20and%20Settings/PC_KOBSBY_003/Local%20Settings/Temporary%20Internet%20Files/Content.IE5/WZ67UD2L/DATA/BSC%202011/SHARED/Clients/I-L/KEBD/Quarter%202002/Q4-2002-c.xls'#$GeneralInfo.$T$74"</definedName>
    <definedName name="pph25total_3">"'file:///C:/Documents%20and%20Settings/PC_KOBSBY_003/Local%20Settings/Temporary%20Internet%20Files/Content.IE5/WZ67UD2L/DATA/BSC%202011/SHARED/Clients/I-L/KEBD/Quarter%202002/Q4-2002-c.xls'#$GeneralInfo.$T$74"</definedName>
    <definedName name="PPhGvBtotal">"'file:///C:/Documents%20and%20Settings/PC_KOBSBY_003/Local%20Settings/Temporary%20Internet%20Files/Content.IE5/WZ67UD2L/DATA/BSC%202011/SHARED/Clients/I-L/KEBD/Quarter%202002/Q4-2002-c.xls'#$GeneralInfo.$T$80"</definedName>
    <definedName name="PPhGvBtotal_3">"'file:///C:/Documents%20and%20Settings/PC_KOBSBY_003/Local%20Settings/Temporary%20Internet%20Files/Content.IE5/WZ67UD2L/DATA/BSC%202011/SHARED/Clients/I-L/KEBD/Quarter%202002/Q4-2002-c.xls'#$GeneralInfo.$T$80"</definedName>
    <definedName name="pphlnbtotal">"'file:///C:/Documents%20and%20Settings/PC_KOBSBY_003/Local%20Settings/Temporary%20Internet%20Files/Content.IE5/WZ67UD2L/DATA/BSC%202011/SHARED/Clients/I-L/KEBD/Quarter%202002/Q4-2002-c.xls'#$GeneralInfo.$T$77"</definedName>
    <definedName name="pphlnbtotal_3">"'file:///C:/Documents%20and%20Settings/PC_KOBSBY_003/Local%20Settings/Temporary%20Internet%20Files/Content.IE5/WZ67UD2L/DATA/BSC%202011/SHARED/Clients/I-L/KEBD/Quarter%202002/Q4-2002-c.xls'#$GeneralInfo.$T$77"</definedName>
    <definedName name="PPHPS22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2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3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4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4_3">"'file:///C:/Documents%20and%20Settings/PC_KOBSBY_003/Local%20Settings/Temporary%20Internet%20Files/Content.IE5/WZ67UD2L/DATA/BSC%202011/Client/Korea%20Exch.%20Bank%20Danamon/Annual%20Tax%20Return/Draft/SHARED/TAX/CRIST/Aiwa/Indonesia/1998/Cor-''98-2.xls'#"</definedName>
    <definedName name="PPHPS25" localSheetId="0">#REF!</definedName>
    <definedName name="PPHPS25" localSheetId="1">#REF!</definedName>
    <definedName name="PPHPS25">#REF!</definedName>
    <definedName name="PPHPS25_3">"$#REF!.#REF!#REF!"</definedName>
    <definedName name="PPIC_OBT" localSheetId="0">#REF!</definedName>
    <definedName name="PPIC_OBT" localSheetId="1">#REF!</definedName>
    <definedName name="PPIC_OBT">#REF!</definedName>
    <definedName name="PPLSP403" localSheetId="0">{"'Sheet1'!$L$16"}</definedName>
    <definedName name="PPLSP403" localSheetId="1">{"'Sheet1'!$L$16"}</definedName>
    <definedName name="PPLSP403" localSheetId="7">{"'Sheet1'!$L$16"}</definedName>
    <definedName name="PPLSP403">{"'Sheet1'!$L$16"}</definedName>
    <definedName name="PPn" localSheetId="0">#REF!</definedName>
    <definedName name="PPn">#REF!</definedName>
    <definedName name="PPN_MASUKAN" localSheetId="0">#REF!</definedName>
    <definedName name="PPN_MASUKAN" localSheetId="1">#REF!</definedName>
    <definedName name="PPN_MASUKAN">#REF!</definedName>
    <definedName name="PPOBT" localSheetId="0">#REF!</definedName>
    <definedName name="PPOBT" localSheetId="1">#REF!</definedName>
    <definedName name="PPOBT">#REF!</definedName>
    <definedName name="ppp" localSheetId="0">#REF!</definedName>
    <definedName name="ppp" localSheetId="1">#REF!</definedName>
    <definedName name="ppp">#REF!</definedName>
    <definedName name="pppatk" localSheetId="0">#REF!</definedName>
    <definedName name="pppatk">#REF!</definedName>
    <definedName name="PPPB" localSheetId="0">#REF!</definedName>
    <definedName name="PPPB">#REF!</definedName>
    <definedName name="pppp" localSheetId="0">#REF!</definedName>
    <definedName name="pppp">#REF!</definedName>
    <definedName name="ｐｐｐｐ" localSheetId="0">{"'Sheet1'!$L$16"}</definedName>
    <definedName name="ｐｐｐｐ" localSheetId="1">{"'Sheet1'!$L$16"}</definedName>
    <definedName name="ｐｐｐｐ" localSheetId="7">{"'Sheet1'!$L$16"}</definedName>
    <definedName name="ｐｐｐｐ">{"'Sheet1'!$L$16"}</definedName>
    <definedName name="ppppppppppppppp" localSheetId="0">{#N/A,#N/A,FALSE,"Sheet1"}</definedName>
    <definedName name="ppppppppppppppp" localSheetId="1">{#N/A,#N/A,FALSE,"Sheet1"}</definedName>
    <definedName name="ppppppppppppppp" localSheetId="7">{#N/A,#N/A,FALSE,"Sheet1"}</definedName>
    <definedName name="ppppppppppppppp">{#N/A,#N/A,FALSE,"Sheet1"}</definedName>
    <definedName name="pppppppppppppppppppppppp" localSheetId="0">{#N/A,#N/A,FALSE,"Sheet1"}</definedName>
    <definedName name="pppppppppppppppppppppppp" localSheetId="1">{#N/A,#N/A,FALSE,"Sheet1"}</definedName>
    <definedName name="pppppppppppppppppppppppp" localSheetId="7">{#N/A,#N/A,FALSE,"Sheet1"}</definedName>
    <definedName name="pppppppppppppppppppppppp">{#N/A,#N/A,FALSE,"Sheet1"}</definedName>
    <definedName name="pppppppppppppppppppppppppppppppppp" localSheetId="0">{"'Feb 99'!$A$1:$G$30"}</definedName>
    <definedName name="pppppppppppppppppppppppppppppppppp" localSheetId="1">{"'Feb 99'!$A$1:$G$30"}</definedName>
    <definedName name="pppppppppppppppppppppppppppppppppp" localSheetId="7">{"'Feb 99'!$A$1:$G$30"}</definedName>
    <definedName name="pppppppppppppppppppppppppppppppppp">{"'Feb 99'!$A$1:$G$30"}</definedName>
    <definedName name="pPrint_titles" localSheetId="0">#REF!</definedName>
    <definedName name="pPrint_titles">#REF!</definedName>
    <definedName name="PPRT" localSheetId="0">#REF!</definedName>
    <definedName name="PPRT">#REF!</definedName>
    <definedName name="PR" localSheetId="0">#REF!</definedName>
    <definedName name="PR">#REF!</definedName>
    <definedName name="prange" localSheetId="0">F_INCOME,F_BALANCE,f_free_cash_flow,f_ratios,f_valuation</definedName>
    <definedName name="prange" localSheetId="4">F_INCOME,F_BALANCE,f_free_cash_flow,f_ratios,f_valuation</definedName>
    <definedName name="prange" localSheetId="1">F_INCOME,F_BALANCE,f_free_cash_flow,f_ratios,f_valuation</definedName>
    <definedName name="prange" localSheetId="7">F_INCOME,F_BALANCE,f_free_cash_flow,f_ratios,f_valuation</definedName>
    <definedName name="prange">F_INCOME,F_BALANCE,f_free_cash_flow,f_ratios,f_valuation</definedName>
    <definedName name="prb1.5" localSheetId="0">#REF!</definedName>
    <definedName name="prb1.5" localSheetId="7">#REF!</definedName>
    <definedName name="prb1.5">#REF!</definedName>
    <definedName name="prb2.0" localSheetId="0">#REF!</definedName>
    <definedName name="prb2.0">#REF!</definedName>
    <definedName name="prdbgt" localSheetId="0">#REF!</definedName>
    <definedName name="prdbgt" localSheetId="1">#REF!</definedName>
    <definedName name="prdbgt">#REF!</definedName>
    <definedName name="prdtbs" localSheetId="0">#REF!</definedName>
    <definedName name="prdtbs" localSheetId="1">#REF!</definedName>
    <definedName name="prdtbs">#REF!</definedName>
    <definedName name="Premix_Machines" localSheetId="0">#REF!</definedName>
    <definedName name="Premix_Machines">#REF!</definedName>
    <definedName name="PREP_MUST_START" localSheetId="0">#REF!</definedName>
    <definedName name="PREP_MUST_START" localSheetId="1">#REF!</definedName>
    <definedName name="PREP_MUST_START">#REF!</definedName>
    <definedName name="Pres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1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2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3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4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A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A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A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A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ident">"$#REF!.#REF!#REF!"</definedName>
    <definedName name="President_3">"$#REF!.#REF!#REF!"</definedName>
    <definedName name="pri" localSheetId="0">#REF!</definedName>
    <definedName name="pri" localSheetId="1">#REF!</definedName>
    <definedName name="pri">#REF!</definedName>
    <definedName name="PRICE" localSheetId="0">#REF!</definedName>
    <definedName name="PRICE">#REF!</definedName>
    <definedName name="price_type" localSheetId="0">#REF!</definedName>
    <definedName name="price_type">#REF!</definedName>
    <definedName name="PRICE1" localSheetId="0">#REF!</definedName>
    <definedName name="PRICE1">#REF!</definedName>
    <definedName name="price2" localSheetId="0">#REF!</definedName>
    <definedName name="price2">#REF!</definedName>
    <definedName name="priceee" localSheetId="0">#REF!</definedName>
    <definedName name="priceee">#REF!</definedName>
    <definedName name="pricelist" localSheetId="0">#REF!</definedName>
    <definedName name="pricelist">#REF!</definedName>
    <definedName name="PRICES" localSheetId="0">#REF!</definedName>
    <definedName name="PRICES">#REF!</definedName>
    <definedName name="PRICESLIST" localSheetId="0">#REF!</definedName>
    <definedName name="PRICESLIST">#REF!</definedName>
    <definedName name="PRICESMONTH" localSheetId="0">#REF!</definedName>
    <definedName name="PRICESMONTH">#REF!</definedName>
    <definedName name="Pricing" localSheetId="0">#REF!</definedName>
    <definedName name="Pricing" localSheetId="1">#REF!</definedName>
    <definedName name="Pricing">#REF!</definedName>
    <definedName name="Primary" localSheetId="0">#REF!</definedName>
    <definedName name="Primary" localSheetId="1">#REF!</definedName>
    <definedName name="Primary">#REF!</definedName>
    <definedName name="Primary_sales__for_use" localSheetId="0">#REF!</definedName>
    <definedName name="Primary_sales__for_use">#REF!</definedName>
    <definedName name="Prin_Area2" localSheetId="0">#REF!</definedName>
    <definedName name="Prin_Area2" localSheetId="1">#REF!</definedName>
    <definedName name="Prin_Area2">#REF!</definedName>
    <definedName name="Prin1" localSheetId="0">#REF!</definedName>
    <definedName name="Prin1">#REF!</definedName>
    <definedName name="Prin10" localSheetId="0">#REF!</definedName>
    <definedName name="Prin10">#REF!</definedName>
    <definedName name="Prin11" localSheetId="0">#REF!</definedName>
    <definedName name="Prin11">#REF!</definedName>
    <definedName name="Prin12" localSheetId="0">#REF!</definedName>
    <definedName name="Prin12">#REF!</definedName>
    <definedName name="Prin13" localSheetId="0">#REF!</definedName>
    <definedName name="Prin13">#REF!</definedName>
    <definedName name="Prin14" localSheetId="0">#REF!</definedName>
    <definedName name="Prin14">#REF!</definedName>
    <definedName name="Prin15" localSheetId="0">#REF!</definedName>
    <definedName name="Prin15">#REF!</definedName>
    <definedName name="Prin16" localSheetId="0">#REF!</definedName>
    <definedName name="Prin16">#REF!</definedName>
    <definedName name="Prin17" localSheetId="0">#REF!</definedName>
    <definedName name="Prin17">#REF!</definedName>
    <definedName name="Prin18" localSheetId="0">#REF!</definedName>
    <definedName name="Prin18">#REF!</definedName>
    <definedName name="Prin19" localSheetId="0">#REF!</definedName>
    <definedName name="Prin19">#REF!</definedName>
    <definedName name="Prin2" localSheetId="0">#REF!</definedName>
    <definedName name="Prin2">#REF!</definedName>
    <definedName name="Prin20" localSheetId="0">#REF!</definedName>
    <definedName name="Prin20">#REF!</definedName>
    <definedName name="Prin21" localSheetId="0">#REF!</definedName>
    <definedName name="Prin21">#REF!</definedName>
    <definedName name="Prin3" localSheetId="0">#REF!</definedName>
    <definedName name="Prin3">#REF!</definedName>
    <definedName name="Prin4" localSheetId="0">#REF!</definedName>
    <definedName name="Prin4">#REF!</definedName>
    <definedName name="Prin5" localSheetId="0">#REF!</definedName>
    <definedName name="Prin5">#REF!</definedName>
    <definedName name="Prin6" localSheetId="0">#REF!</definedName>
    <definedName name="Prin6">#REF!</definedName>
    <definedName name="Prin7" localSheetId="0">#REF!</definedName>
    <definedName name="Prin7">#REF!</definedName>
    <definedName name="Prin8" localSheetId="0">#REF!</definedName>
    <definedName name="Prin8">#REF!</definedName>
    <definedName name="Prin9" localSheetId="0">#REF!</definedName>
    <definedName name="Prin9">#REF!</definedName>
    <definedName name="Princ" localSheetId="0">#REF!</definedName>
    <definedName name="Princ" localSheetId="1">#REF!</definedName>
    <definedName name="Princ">#REF!</definedName>
    <definedName name="print" localSheetId="0">#REF!</definedName>
    <definedName name="print" localSheetId="1">#REF!</definedName>
    <definedName name="print">#REF!</definedName>
    <definedName name="PRINT_3">"$#REF!.#REF!#REF!"</definedName>
    <definedName name="_xlnm.Print_Area" localSheetId="0">#REF!</definedName>
    <definedName name="_xlnm.Print_Area" localSheetId="1">#REF!</definedName>
    <definedName name="_xlnm.Print_Area">#REF!</definedName>
    <definedName name="Print_Area_1" localSheetId="0">#REF!</definedName>
    <definedName name="Print_Area_1" localSheetId="1">#REF!</definedName>
    <definedName name="Print_Area_1">#REF!</definedName>
    <definedName name="Print_Area_18" localSheetId="0">#REF!</definedName>
    <definedName name="Print_Area_18">#REF!</definedName>
    <definedName name="Print_Area_18_10" localSheetId="0">#REF!</definedName>
    <definedName name="Print_Area_18_10">#REF!</definedName>
    <definedName name="Print_Area_6" localSheetId="0">#REF!</definedName>
    <definedName name="Print_Area_6">#REF!</definedName>
    <definedName name="Print_Area_6_10" localSheetId="0">#REF!</definedName>
    <definedName name="Print_Area_6_10">#REF!</definedName>
    <definedName name="Print_Area_6_2" localSheetId="0">#REF!</definedName>
    <definedName name="Print_Area_6_2">#REF!</definedName>
    <definedName name="Print_Area_8" localSheetId="0">#REF!</definedName>
    <definedName name="Print_Area_8">#REF!</definedName>
    <definedName name="Print_Area_8_10" localSheetId="0">#REF!</definedName>
    <definedName name="Print_Area_8_10">#REF!</definedName>
    <definedName name="Print_Area_8_2" localSheetId="0">#REF!</definedName>
    <definedName name="Print_Area_8_2">#REF!</definedName>
    <definedName name="PRINT_AREA_MI" localSheetId="0">#REF!</definedName>
    <definedName name="PRINT_AREA_MI">#REF!</definedName>
    <definedName name="PRINT_AREA_MI___0" localSheetId="0">#REF!</definedName>
    <definedName name="PRINT_AREA_MI___0">#REF!</definedName>
    <definedName name="PRINT_AREA_MI_1" localSheetId="0">#REF!</definedName>
    <definedName name="PRINT_AREA_MI_1">#REF!</definedName>
    <definedName name="PRINT_AREA_MI_10" localSheetId="0">#REF!</definedName>
    <definedName name="PRINT_AREA_MI_10" localSheetId="1">#REF!</definedName>
    <definedName name="PRINT_AREA_MI_10">#REF!</definedName>
    <definedName name="PRINT_AREA_MI_11">#N/A</definedName>
    <definedName name="PRINT_AREA_MI_12" localSheetId="0">#REF!</definedName>
    <definedName name="PRINT_AREA_MI_12" localSheetId="1">#REF!</definedName>
    <definedName name="PRINT_AREA_MI_12">#REF!</definedName>
    <definedName name="PRINT_AREA_MI_13">NA()</definedName>
    <definedName name="PRINT_AREA_MI_14">NA()</definedName>
    <definedName name="PRINT_AREA_MI_15" localSheetId="0">#REF!</definedName>
    <definedName name="PRINT_AREA_MI_15" localSheetId="1">#REF!</definedName>
    <definedName name="PRINT_AREA_MI_15">#REF!</definedName>
    <definedName name="PRINT_AREA_MI_16">NA()</definedName>
    <definedName name="PRINT_AREA_MI_17" localSheetId="0">#REF!</definedName>
    <definedName name="PRINT_AREA_MI_17" localSheetId="1">#REF!</definedName>
    <definedName name="PRINT_AREA_MI_17">#REF!</definedName>
    <definedName name="PRINT_AREA_MI_17_10" localSheetId="0">#REF!</definedName>
    <definedName name="PRINT_AREA_MI_17_10">#REF!</definedName>
    <definedName name="PRINT_AREA_MI_17_2" localSheetId="0">#REF!</definedName>
    <definedName name="PRINT_AREA_MI_17_2">#REF!</definedName>
    <definedName name="PRINT_AREA_MI_17_4" localSheetId="0">#REF!</definedName>
    <definedName name="PRINT_AREA_MI_17_4">#REF!</definedName>
    <definedName name="PRINT_AREA_MI_17_6" localSheetId="0">#REF!</definedName>
    <definedName name="PRINT_AREA_MI_17_6">#REF!</definedName>
    <definedName name="PRINT_AREA_MI_17_7" localSheetId="0">#REF!</definedName>
    <definedName name="PRINT_AREA_MI_17_7">#REF!</definedName>
    <definedName name="PRINT_AREA_MI_17_8" localSheetId="0">#REF!</definedName>
    <definedName name="PRINT_AREA_MI_17_8">#REF!</definedName>
    <definedName name="PRINT_AREA_MI_17_9" localSheetId="0">#REF!</definedName>
    <definedName name="PRINT_AREA_MI_17_9">#REF!</definedName>
    <definedName name="PRINT_AREA_MI_18">NA()</definedName>
    <definedName name="PRINT_AREA_MI_19" localSheetId="0">#REF!</definedName>
    <definedName name="PRINT_AREA_MI_19" localSheetId="1">#REF!</definedName>
    <definedName name="PRINT_AREA_MI_19">#REF!</definedName>
    <definedName name="PRINT_AREA_MI_2">NA()</definedName>
    <definedName name="PRINT_AREA_MI_20">NA()</definedName>
    <definedName name="PRINT_AREA_MI_21">NA()</definedName>
    <definedName name="PRINT_AREA_MI_22" localSheetId="0">#REF!</definedName>
    <definedName name="PRINT_AREA_MI_22" localSheetId="1">#REF!</definedName>
    <definedName name="PRINT_AREA_MI_22">#REF!</definedName>
    <definedName name="PRINT_AREA_MI_23">NA()</definedName>
    <definedName name="PRINT_AREA_MI_24">NA()</definedName>
    <definedName name="PRINT_AREA_MI_25">NA()</definedName>
    <definedName name="PRINT_AREA_MI_26" localSheetId="0">#REF!</definedName>
    <definedName name="PRINT_AREA_MI_26" localSheetId="1">#REF!</definedName>
    <definedName name="PRINT_AREA_MI_26">#REF!</definedName>
    <definedName name="PRINT_AREA_MI_27">NA()</definedName>
    <definedName name="PRINT_AREA_MI_28">NA()</definedName>
    <definedName name="PRINT_AREA_MI_3" localSheetId="0">#REF!</definedName>
    <definedName name="PRINT_AREA_MI_3" localSheetId="1">#REF!</definedName>
    <definedName name="PRINT_AREA_MI_3">#REF!</definedName>
    <definedName name="PRINT_AREA_MI_3_10" localSheetId="0">#REF!</definedName>
    <definedName name="PRINT_AREA_MI_3_10" localSheetId="1">#REF!</definedName>
    <definedName name="PRINT_AREA_MI_3_10">#REF!</definedName>
    <definedName name="PRINT_AREA_MI_4" localSheetId="0">#REF!</definedName>
    <definedName name="PRINT_AREA_MI_4" localSheetId="1">#REF!</definedName>
    <definedName name="PRINT_AREA_MI_4">#REF!</definedName>
    <definedName name="PRINT_AREA_MI_5" localSheetId="0">#REF!</definedName>
    <definedName name="PRINT_AREA_MI_5" localSheetId="1">#REF!</definedName>
    <definedName name="PRINT_AREA_MI_5">#REF!</definedName>
    <definedName name="PRINT_AREA_MI_5_10" localSheetId="0">#REF!</definedName>
    <definedName name="PRINT_AREA_MI_5_10" localSheetId="1">#REF!</definedName>
    <definedName name="PRINT_AREA_MI_5_10">#REF!</definedName>
    <definedName name="PRINT_AREA_MI_6">#N/A</definedName>
    <definedName name="PRINT_AREA_MI_6_6">NA()</definedName>
    <definedName name="PRINT_AREA_MI_7">#N/A</definedName>
    <definedName name="PRINT_AREA_MI_7_6">NA()</definedName>
    <definedName name="PRINT_AREA_MI_8">NA()</definedName>
    <definedName name="PRINT_AREA_MI_8_6">#N/A</definedName>
    <definedName name="PRINT_AREA_MI_9" localSheetId="0">#REF!</definedName>
    <definedName name="PRINT_AREA_MI_9" localSheetId="1">#REF!</definedName>
    <definedName name="PRINT_AREA_MI_9">#REF!</definedName>
    <definedName name="print_area_mi2" localSheetId="0">#REF!</definedName>
    <definedName name="print_area_mi2" localSheetId="1">#REF!</definedName>
    <definedName name="print_area_mi2">#REF!</definedName>
    <definedName name="Print_Area_Reset" localSheetId="0">#N/A</definedName>
    <definedName name="Print_Area_Reset" localSheetId="1">#N/A</definedName>
    <definedName name="Print_Area_Reset">#REF!</definedName>
    <definedName name="Print_Area1" localSheetId="0">#REF!</definedName>
    <definedName name="Print_Area1">#REF!</definedName>
    <definedName name="Print_equip" localSheetId="0">#REF!</definedName>
    <definedName name="Print_equip" localSheetId="1">#REF!</definedName>
    <definedName name="Print_equip">#REF!</definedName>
    <definedName name="Print_tannery" localSheetId="0">#REF!</definedName>
    <definedName name="Print_tannery" localSheetId="1">#REF!</definedName>
    <definedName name="Print_tannery">#REF!</definedName>
    <definedName name="print_title" localSheetId="0">#REF!</definedName>
    <definedName name="print_title" localSheetId="1">#REF!</definedName>
    <definedName name="print_title">#REF!</definedName>
    <definedName name="_xlnm.Print_Titles" localSheetId="0">#REF!</definedName>
    <definedName name="_xlnm.Print_Titles">#REF!</definedName>
    <definedName name="Print_Titles_MI" localSheetId="0">#REF!</definedName>
    <definedName name="Print_Titles_MI">#REF!</definedName>
    <definedName name="Print_Titles_MI_1" localSheetId="0">#REF!</definedName>
    <definedName name="Print_Titles_MI_1" localSheetId="1">#REF!</definedName>
    <definedName name="Print_Titles_MI_1">#REF!</definedName>
    <definedName name="PRINT_TITLES_MI_10" localSheetId="0">#REF!</definedName>
    <definedName name="PRINT_TITLES_MI_10" localSheetId="1">#REF!</definedName>
    <definedName name="PRINT_TITLES_MI_10">#REF!</definedName>
    <definedName name="PRINT_TITLES_MI_11" localSheetId="0">#REF!</definedName>
    <definedName name="PRINT_TITLES_MI_11" localSheetId="1">#REF!</definedName>
    <definedName name="PRINT_TITLES_MI_11">#REF!</definedName>
    <definedName name="PRINT_TITLES_MI_12">"$#REF!.$A$1:$IV$7"</definedName>
    <definedName name="PRINT_TITLES_MI_13" localSheetId="0">#REF!</definedName>
    <definedName name="PRINT_TITLES_MI_13" localSheetId="1">#REF!</definedName>
    <definedName name="PRINT_TITLES_MI_13">#REF!</definedName>
    <definedName name="PRINT_TITLES_MI_13_10" localSheetId="0">#REF!</definedName>
    <definedName name="PRINT_TITLES_MI_13_10">#REF!</definedName>
    <definedName name="PRINT_TITLES_MI_13_11" localSheetId="0">#REF!</definedName>
    <definedName name="PRINT_TITLES_MI_13_11">#REF!</definedName>
    <definedName name="PRINT_TITLES_MI_13_15" localSheetId="0">#REF!</definedName>
    <definedName name="PRINT_TITLES_MI_13_15">#REF!</definedName>
    <definedName name="PRINT_TITLES_MI_13_17" localSheetId="0">#REF!</definedName>
    <definedName name="PRINT_TITLES_MI_13_17">#REF!</definedName>
    <definedName name="PRINT_TITLES_MI_13_19" localSheetId="0">#REF!</definedName>
    <definedName name="PRINT_TITLES_MI_13_19">#REF!</definedName>
    <definedName name="PRINT_TITLES_MI_13_22" localSheetId="0">#REF!</definedName>
    <definedName name="PRINT_TITLES_MI_13_22">#REF!</definedName>
    <definedName name="PRINT_TITLES_MI_13_26" localSheetId="0">#REF!</definedName>
    <definedName name="PRINT_TITLES_MI_13_26">#REF!</definedName>
    <definedName name="PRINT_TITLES_MI_13_8" localSheetId="0">#REF!</definedName>
    <definedName name="PRINT_TITLES_MI_13_8">#REF!</definedName>
    <definedName name="PRINT_TITLES_MI_13_9" localSheetId="0">#REF!</definedName>
    <definedName name="PRINT_TITLES_MI_13_9">#REF!</definedName>
    <definedName name="PRINT_TITLES_MI_15" localSheetId="0">#REF!</definedName>
    <definedName name="PRINT_TITLES_MI_15">#REF!</definedName>
    <definedName name="PRINT_TITLES_MI_17" localSheetId="0">#REF!</definedName>
    <definedName name="PRINT_TITLES_MI_17">#REF!</definedName>
    <definedName name="PRINT_TITLES_MI_19" localSheetId="0">#REF!</definedName>
    <definedName name="PRINT_TITLES_MI_19">#REF!</definedName>
    <definedName name="PRINT_TITLES_MI_22" localSheetId="0">#REF!</definedName>
    <definedName name="PRINT_TITLES_MI_22">#REF!</definedName>
    <definedName name="PRINT_TITLES_MI_26" localSheetId="0">#REF!</definedName>
    <definedName name="PRINT_TITLES_MI_26">#REF!</definedName>
    <definedName name="Print_Titles_MI_3">"$#REF!.#REF!#REF!"</definedName>
    <definedName name="PRINT_TITLES_MI_5" localSheetId="0">#REF!</definedName>
    <definedName name="PRINT_TITLES_MI_5" localSheetId="1">#REF!</definedName>
    <definedName name="PRINT_TITLES_MI_5">#REF!</definedName>
    <definedName name="PRINT_TITLES_MI_5_10" localSheetId="0">#REF!</definedName>
    <definedName name="PRINT_TITLES_MI_5_10">#REF!</definedName>
    <definedName name="PRINT_TITLES_MI_5_11" localSheetId="0">#REF!</definedName>
    <definedName name="PRINT_TITLES_MI_5_11">#REF!</definedName>
    <definedName name="PRINT_TITLES_MI_5_15" localSheetId="0">#REF!</definedName>
    <definedName name="PRINT_TITLES_MI_5_15">#REF!</definedName>
    <definedName name="PRINT_TITLES_MI_5_17" localSheetId="0">#REF!</definedName>
    <definedName name="PRINT_TITLES_MI_5_17">#REF!</definedName>
    <definedName name="PRINT_TITLES_MI_5_19" localSheetId="0">#REF!</definedName>
    <definedName name="PRINT_TITLES_MI_5_19">#REF!</definedName>
    <definedName name="PRINT_TITLES_MI_5_22" localSheetId="0">#REF!</definedName>
    <definedName name="PRINT_TITLES_MI_5_22">#REF!</definedName>
    <definedName name="PRINT_TITLES_MI_5_26" localSheetId="0">#REF!</definedName>
    <definedName name="PRINT_TITLES_MI_5_26">#REF!</definedName>
    <definedName name="PRINT_TITLES_MI_5_7" localSheetId="0">#REF!</definedName>
    <definedName name="PRINT_TITLES_MI_5_7">#REF!</definedName>
    <definedName name="PRINT_TITLES_MI_5_8" localSheetId="0">#REF!</definedName>
    <definedName name="PRINT_TITLES_MI_5_8">#REF!</definedName>
    <definedName name="PRINT_TITLES_MI_5_9" localSheetId="0">#REF!</definedName>
    <definedName name="PRINT_TITLES_MI_5_9">#REF!</definedName>
    <definedName name="PRINT_TITLES_MI_6" localSheetId="0">#REF!</definedName>
    <definedName name="PRINT_TITLES_MI_6">#REF!</definedName>
    <definedName name="PRINT_TITLES_MI_6_10" localSheetId="0">#REF!</definedName>
    <definedName name="PRINT_TITLES_MI_6_10">#REF!</definedName>
    <definedName name="PRINT_TITLES_MI_6_11" localSheetId="0">#REF!</definedName>
    <definedName name="PRINT_TITLES_MI_6_11">#REF!</definedName>
    <definedName name="PRINT_TITLES_MI_6_15" localSheetId="0">#REF!</definedName>
    <definedName name="PRINT_TITLES_MI_6_15">#REF!</definedName>
    <definedName name="PRINT_TITLES_MI_6_17" localSheetId="0">#REF!</definedName>
    <definedName name="PRINT_TITLES_MI_6_17">#REF!</definedName>
    <definedName name="PRINT_TITLES_MI_6_19" localSheetId="0">#REF!</definedName>
    <definedName name="PRINT_TITLES_MI_6_19">#REF!</definedName>
    <definedName name="PRINT_TITLES_MI_6_22" localSheetId="0">#REF!</definedName>
    <definedName name="PRINT_TITLES_MI_6_22">#REF!</definedName>
    <definedName name="PRINT_TITLES_MI_6_26" localSheetId="0">#REF!</definedName>
    <definedName name="PRINT_TITLES_MI_6_26">#REF!</definedName>
    <definedName name="PRINT_TITLES_MI_6_8" localSheetId="0">#REF!</definedName>
    <definedName name="PRINT_TITLES_MI_6_8">#REF!</definedName>
    <definedName name="PRINT_TITLES_MI_6_9" localSheetId="0">#REF!</definedName>
    <definedName name="PRINT_TITLES_MI_6_9">#REF!</definedName>
    <definedName name="PRINT_TITLES_MI_7" localSheetId="0">#REF!</definedName>
    <definedName name="PRINT_TITLES_MI_7">#REF!</definedName>
    <definedName name="PRINT_TITLES_MI_7_10" localSheetId="0">#REF!</definedName>
    <definedName name="PRINT_TITLES_MI_7_10">#REF!</definedName>
    <definedName name="PRINT_TITLES_MI_7_11" localSheetId="0">#REF!</definedName>
    <definedName name="PRINT_TITLES_MI_7_11">#REF!</definedName>
    <definedName name="PRINT_TITLES_MI_7_15" localSheetId="0">#REF!</definedName>
    <definedName name="PRINT_TITLES_MI_7_15">#REF!</definedName>
    <definedName name="PRINT_TITLES_MI_7_17" localSheetId="0">#REF!</definedName>
    <definedName name="PRINT_TITLES_MI_7_17">#REF!</definedName>
    <definedName name="PRINT_TITLES_MI_7_19" localSheetId="0">#REF!</definedName>
    <definedName name="PRINT_TITLES_MI_7_19">#REF!</definedName>
    <definedName name="PRINT_TITLES_MI_7_22" localSheetId="0">#REF!</definedName>
    <definedName name="PRINT_TITLES_MI_7_22">#REF!</definedName>
    <definedName name="PRINT_TITLES_MI_7_26" localSheetId="0">#REF!</definedName>
    <definedName name="PRINT_TITLES_MI_7_26">#REF!</definedName>
    <definedName name="PRINT_TITLES_MI_7_8" localSheetId="0">#REF!</definedName>
    <definedName name="PRINT_TITLES_MI_7_8">#REF!</definedName>
    <definedName name="PRINT_TITLES_MI_7_9" localSheetId="0">#REF!</definedName>
    <definedName name="PRINT_TITLES_MI_7_9">#REF!</definedName>
    <definedName name="PRINT_TITLES_MI_8" localSheetId="0">#REF!</definedName>
    <definedName name="PRINT_TITLES_MI_8">#REF!</definedName>
    <definedName name="PRINT_TITLES_MI_8_10" localSheetId="0">#REF!</definedName>
    <definedName name="PRINT_TITLES_MI_8_10">#REF!</definedName>
    <definedName name="PRINT_TITLES_MI_8_11" localSheetId="0">#REF!</definedName>
    <definedName name="PRINT_TITLES_MI_8_11">#REF!</definedName>
    <definedName name="PRINT_TITLES_MI_8_15" localSheetId="0">#REF!</definedName>
    <definedName name="PRINT_TITLES_MI_8_15">#REF!</definedName>
    <definedName name="PRINT_TITLES_MI_8_17" localSheetId="0">#REF!</definedName>
    <definedName name="PRINT_TITLES_MI_8_17">#REF!</definedName>
    <definedName name="PRINT_TITLES_MI_8_19" localSheetId="0">#REF!</definedName>
    <definedName name="PRINT_TITLES_MI_8_19">#REF!</definedName>
    <definedName name="PRINT_TITLES_MI_8_22" localSheetId="0">#REF!</definedName>
    <definedName name="PRINT_TITLES_MI_8_22">#REF!</definedName>
    <definedName name="PRINT_TITLES_MI_8_26" localSheetId="0">#REF!</definedName>
    <definedName name="PRINT_TITLES_MI_8_26">#REF!</definedName>
    <definedName name="PRINT_TITLES_MI_8_8" localSheetId="0">#REF!</definedName>
    <definedName name="PRINT_TITLES_MI_8_8">#REF!</definedName>
    <definedName name="PRINT_TITLES_MI_8_9" localSheetId="0">#REF!</definedName>
    <definedName name="PRINT_TITLES_MI_8_9">#REF!</definedName>
    <definedName name="PRINT_TITLES_MI_9" localSheetId="0">#REF!</definedName>
    <definedName name="PRINT_TITLES_MI_9">#REF!</definedName>
    <definedName name="Print_upper" localSheetId="0">#REF!</definedName>
    <definedName name="Print_upper">#REF!</definedName>
    <definedName name="print_vehicle" localSheetId="0">#REF!</definedName>
    <definedName name="print_vehicle">#REF!</definedName>
    <definedName name="PRINT1" localSheetId="0">#REF!</definedName>
    <definedName name="PRINT1">#REF!</definedName>
    <definedName name="PRINT1_3" localSheetId="0">#REF!</definedName>
    <definedName name="PRINT1_3">#REF!</definedName>
    <definedName name="PRINT1_4" localSheetId="0">#REF!</definedName>
    <definedName name="PRINT1_4">#REF!</definedName>
    <definedName name="PRINT1_64" localSheetId="0">#REF!</definedName>
    <definedName name="PRINT1_64">#REF!</definedName>
    <definedName name="PRINT1_65" localSheetId="0">#REF!</definedName>
    <definedName name="PRINT1_65">#REF!</definedName>
    <definedName name="PRINT2" localSheetId="0">#REF!</definedName>
    <definedName name="PRINT2">#REF!</definedName>
    <definedName name="PRINT2_3" localSheetId="0">#REF!</definedName>
    <definedName name="PRINT2_3">#REF!</definedName>
    <definedName name="PRINT2_4" localSheetId="0">#REF!</definedName>
    <definedName name="PRINT2_4">#REF!</definedName>
    <definedName name="PRINT2_64" localSheetId="0">#REF!</definedName>
    <definedName name="PRINT2_64">#REF!</definedName>
    <definedName name="PRINT2_65" localSheetId="0">#REF!</definedName>
    <definedName name="PRINT2_65">#REF!</definedName>
    <definedName name="PRINTA" localSheetId="0">#REF!</definedName>
    <definedName name="PRINTA">#REF!</definedName>
    <definedName name="PRINTALL" localSheetId="0">#REF!</definedName>
    <definedName name="PRINTALL">#REF!</definedName>
    <definedName name="PRINTAPP" localSheetId="0">#REF!</definedName>
    <definedName name="PRINTAPP">#REF!</definedName>
    <definedName name="PrintArea" localSheetId="0">#REF!</definedName>
    <definedName name="PrintArea">#REF!</definedName>
    <definedName name="PrintArea_3">"$#REF!.#REF!#REF!"</definedName>
    <definedName name="printarea_Table">#REF!</definedName>
    <definedName name="PRINTASS" localSheetId="0">#REF!</definedName>
    <definedName name="PRINTASS" localSheetId="1">#REF!</definedName>
    <definedName name="PRINTASS">#REF!</definedName>
    <definedName name="PRINTB" localSheetId="0">#REF!</definedName>
    <definedName name="PRINTB">#REF!</definedName>
    <definedName name="PRINTBAL" localSheetId="0">#REF!</definedName>
    <definedName name="PRINTBAL">#REF!</definedName>
    <definedName name="PRINTBBEXEC" localSheetId="0">#REF!</definedName>
    <definedName name="PRINTBBEXEC">#REF!</definedName>
    <definedName name="PRINTC" localSheetId="0">#REF!</definedName>
    <definedName name="PRINTC">#REF!</definedName>
    <definedName name="PRINTCASH" localSheetId="0">#REF!</definedName>
    <definedName name="PRINTCASH">#REF!</definedName>
    <definedName name="PRINTDATA" localSheetId="0">#REF!</definedName>
    <definedName name="PRINTDATA">#REF!</definedName>
    <definedName name="PRINTPANDL" localSheetId="0">#REF!</definedName>
    <definedName name="PRINTPANDL">#REF!</definedName>
    <definedName name="PRINTPVCALCS" localSheetId="0">#REF!</definedName>
    <definedName name="PRINTPVCALCS">#REF!</definedName>
    <definedName name="PRINTSENS" localSheetId="0">#REF!</definedName>
    <definedName name="PRINTSENS">#REF!</definedName>
    <definedName name="PRINTSYN" localSheetId="0">#REF!</definedName>
    <definedName name="PRINTSYN">#REF!</definedName>
    <definedName name="PRINTTITLE" localSheetId="0">#REF!</definedName>
    <definedName name="PRINTTITLE">#REF!</definedName>
    <definedName name="PRIOR">" 7"</definedName>
    <definedName name="Priority">#N/A</definedName>
    <definedName name="prjName">"$#REF!.$F$19"</definedName>
    <definedName name="prjNo">"$#REF!.$F$17"</definedName>
    <definedName name="prlngkpn_pbrik" localSheetId="0">#REF!</definedName>
    <definedName name="prlngkpn_pbrik" localSheetId="1">#REF!</definedName>
    <definedName name="prlngkpn_pbrik">#REF!</definedName>
    <definedName name="pro" localSheetId="0">#REF!</definedName>
    <definedName name="pro">#REF!</definedName>
    <definedName name="PROD" localSheetId="0">OFFSET(#REF!,0,0,COUNTA(#REF!),1)</definedName>
    <definedName name="PROD">OFFSET(#REF!,0,0,COUNTA(#REF!),1)</definedName>
    <definedName name="ProdForm" localSheetId="0" hidden="1">#REF!</definedName>
    <definedName name="ProdForm" localSheetId="1" hidden="1">#REF!</definedName>
    <definedName name="ProdForm" hidden="1">#REF!</definedName>
    <definedName name="Product" localSheetId="0" hidden="1">#REF!</definedName>
    <definedName name="Product" localSheetId="1" hidden="1">#REF!</definedName>
    <definedName name="Product" hidden="1">#REF!</definedName>
    <definedName name="Product_Name" localSheetId="0">#REF!</definedName>
    <definedName name="Product_Name">#REF!</definedName>
    <definedName name="ProductForm">"#N/A"</definedName>
    <definedName name="Products" localSheetId="0">#REF!</definedName>
    <definedName name="Products" localSheetId="1">#REF!</definedName>
    <definedName name="Products">#REF!</definedName>
    <definedName name="PRODUK" localSheetId="0">#REF!</definedName>
    <definedName name="PRODUK" localSheetId="1">#REF!</definedName>
    <definedName name="PRODUK">#REF!</definedName>
    <definedName name="PRODUK_1">NA()</definedName>
    <definedName name="PRODUK_2">NA()</definedName>
    <definedName name="Produktivitas" localSheetId="0">#REF!</definedName>
    <definedName name="Produktivitas" localSheetId="1">#REF!</definedName>
    <definedName name="Produktivitas">#REF!</definedName>
    <definedName name="program" localSheetId="0">#REF!</definedName>
    <definedName name="program" localSheetId="1">#REF!</definedName>
    <definedName name="program">#REF!</definedName>
    <definedName name="PROJ" localSheetId="0">#REF!</definedName>
    <definedName name="PROJ" localSheetId="1">#REF!</definedName>
    <definedName name="PROJ">#REF!</definedName>
    <definedName name="PROJ01" localSheetId="0">#REF!</definedName>
    <definedName name="PROJ01" localSheetId="1">#REF!</definedName>
    <definedName name="PROJ01">#REF!</definedName>
    <definedName name="Project" localSheetId="0" hidden="1">#REF!</definedName>
    <definedName name="Project" localSheetId="1" hidden="1">#REF!</definedName>
    <definedName name="Project" hidden="1">#REF!</definedName>
    <definedName name="Project_Start" localSheetId="0">#REF!</definedName>
    <definedName name="Project_Start">#REF!</definedName>
    <definedName name="project_status">"#N/A"</definedName>
    <definedName name="project_type">"#N/A"</definedName>
    <definedName name="Project2" localSheetId="0">#REF!</definedName>
    <definedName name="Project2" localSheetId="1">#REF!</definedName>
    <definedName name="Project2">#REF!</definedName>
    <definedName name="PROJECTED_ANIMATION_START" localSheetId="0">#REF!</definedName>
    <definedName name="PROJECTED_ANIMATION_START">#REF!</definedName>
    <definedName name="PROJECTION" localSheetId="0">#REF!</definedName>
    <definedName name="PROJECTION">#REF!</definedName>
    <definedName name="ProjectName" localSheetId="0">{"Client Name or Project Name"}</definedName>
    <definedName name="ProjectName" localSheetId="1">{"Client Name or Project Name"}</definedName>
    <definedName name="ProjectName" localSheetId="7">{"Client Name or Project Name"}</definedName>
    <definedName name="ProjectName">{"Client Name or Project Name"}</definedName>
    <definedName name="promo" localSheetId="0">#REF!</definedName>
    <definedName name="promo">#REF!</definedName>
    <definedName name="promodiscount">"#N/A"</definedName>
    <definedName name="promodiscountabs">"#N/A"</definedName>
    <definedName name="promomechanics">"#N/A"</definedName>
    <definedName name="promoobjective">"#N/A"</definedName>
    <definedName name="promotactics">"#N/A"</definedName>
    <definedName name="Property">"$#REF!.#REF!#REF!"</definedName>
    <definedName name="Property_3">"$#REF!.#REF!#REF!"</definedName>
    <definedName name="propinsi" localSheetId="0">#REF!</definedName>
    <definedName name="propinsi" localSheetId="1">#REF!</definedName>
    <definedName name="propinsi">#REF!</definedName>
    <definedName name="PROPOSAL" localSheetId="0">#REF!</definedName>
    <definedName name="PROPOSAL" localSheetId="1">#REF!</definedName>
    <definedName name="PROPOSAL">#REF!</definedName>
    <definedName name="PROTECT" localSheetId="0">#REF!</definedName>
    <definedName name="PROTECT" localSheetId="1">#REF!</definedName>
    <definedName name="PROTECT">#REF!</definedName>
    <definedName name="Protex" localSheetId="0">#REF!</definedName>
    <definedName name="Protex">#REF!</definedName>
    <definedName name="prova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localSheetId="7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bonus20802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rovbonus20802_3">"'file:///C:/Documents%20and%20Settings/PC_KOBSBY_003/Local%20Settings/Temporary%20Internet%20Files/Content.IE5/WZ67UD2L/DATA/BSC%202011/Documents%20and%20Settings/fahri/Local%20Settings/Temp/SPT%201771%20Tahun%202005%20-%20s.d%20Nov%20(20-2-06)%20tuk%20Ya"</definedName>
    <definedName name="Province">#REF!</definedName>
    <definedName name="PROVISION">"'file:///C:/Documents%20and%20Settings/PC_KOBSBY_003/Local%20Settings/Temporary%20Internet%20Files/Content.IE5/WZ67UD2L/DATA/BSC%202011/SHARED/TAX/Trisna/RBW/PHARMAS/1998/CITR/marshall.xls'#$Marshal.$A$1"</definedName>
    <definedName name="PROVISION_3">"'file:///C:/Documents%20and%20Settings/PC_KOBSBY_003/Local%20Settings/Temporary%20Internet%20Files/Content.IE5/WZ67UD2L/DATA/BSC%202011/SHARED/TAX/Trisna/RBW/PHARMAS/1998/CITR/marshall.xls'#$Marshal.$A$1"</definedName>
    <definedName name="provisions">"$#REF!.#REF!#REF!"</definedName>
    <definedName name="provisions_3">"$#REF!.#REF!#REF!"</definedName>
    <definedName name="provretire20801">"$#REF!.#REF!#REF!"</definedName>
    <definedName name="provretire20801_3">"$#REF!.#REF!#REF!"</definedName>
    <definedName name="proxy">"'file:///C:/Documents%20and%20Settings/PC_KOBSBY_003/Local%20Settings/Temporary%20Internet%20Files/Content.IE5/WZ67UD2L/DATA/BSC%202011/SHARED/Clients/I-L/KEBD/Quarter%202002/Q4-2002-c.xls'#$GeneralInfo.$S$40"</definedName>
    <definedName name="proxy_3">"'file:///C:/Documents%20and%20Settings/PC_KOBSBY_003/Local%20Settings/Temporary%20Internet%20Files/Content.IE5/WZ67UD2L/DATA/BSC%202011/SHARED/Clients/I-L/KEBD/Quarter%202002/Q4-2002-c.xls'#$GeneralInfo.$S$40"</definedName>
    <definedName name="PRV3UNIT" localSheetId="0">#REF!</definedName>
    <definedName name="PRV3UNIT" localSheetId="1">#REF!</definedName>
    <definedName name="PRV3UNIT">#REF!</definedName>
    <definedName name="PRV4UNIT" localSheetId="0">#REF!</definedName>
    <definedName name="PRV4UNIT">#REF!</definedName>
    <definedName name="pryk" localSheetId="0" hidden="1">#REF!</definedName>
    <definedName name="pryk" hidden="1">#REF!</definedName>
    <definedName name="Ps0312_AfterClosing" localSheetId="0">#REF!</definedName>
    <definedName name="Ps0312_AfterClosing">#REF!</definedName>
    <definedName name="Ps0312_AfterConsol" localSheetId="0">#REF!</definedName>
    <definedName name="Ps0312_AfterConsol">#REF!</definedName>
    <definedName name="Ps0412_AfterConsol" localSheetId="0">#REF!</definedName>
    <definedName name="Ps0412_AfterConsol">#REF!</definedName>
    <definedName name="Ps0412_AfterMForm" localSheetId="0">#REF!</definedName>
    <definedName name="Ps0412_AfterMForm">#REF!</definedName>
    <definedName name="Ps0512_AfterClosing" localSheetId="0">#REF!</definedName>
    <definedName name="Ps0512_AfterClosing">#REF!</definedName>
    <definedName name="Ps0512_AfterMForm051220" localSheetId="0">#REF!</definedName>
    <definedName name="Ps0512_AfterMForm051220">#REF!</definedName>
    <definedName name="Ps0512_B4Closing" localSheetId="0">#REF!</definedName>
    <definedName name="Ps0512_B4Closing">#REF!</definedName>
    <definedName name="PSATU" localSheetId="0">#REF!</definedName>
    <definedName name="PSATU">#REF!</definedName>
    <definedName name="PSATUN" localSheetId="0">#REF!</definedName>
    <definedName name="PSATUN">#REF!</definedName>
    <definedName name="PSCKC" localSheetId="0">#REF!</definedName>
    <definedName name="PSCKC">#REF!</definedName>
    <definedName name="PSCKN" localSheetId="0">#REF!</definedName>
    <definedName name="PSCKN">#REF!</definedName>
    <definedName name="psd" localSheetId="0">#REF!</definedName>
    <definedName name="psd">#REF!</definedName>
    <definedName name="PSDKC" localSheetId="0">#REF!</definedName>
    <definedName name="PSDKC">#REF!</definedName>
    <definedName name="PSDKN" localSheetId="0">#REF!</definedName>
    <definedName name="PSDKN">#REF!</definedName>
    <definedName name="PSEBELAS" localSheetId="0">#REF!</definedName>
    <definedName name="PSEBELAS">#REF!</definedName>
    <definedName name="PSEBELASN" localSheetId="0">#REF!</definedName>
    <definedName name="PSEBELASN">#REF!</definedName>
    <definedName name="PSEMBILAN" localSheetId="0">#REF!</definedName>
    <definedName name="PSEMBILAN">#REF!</definedName>
    <definedName name="PSEMBILANBELAS" localSheetId="0">#REF!</definedName>
    <definedName name="PSEMBILANBELAS">#REF!</definedName>
    <definedName name="PSEMBILANBELASN" localSheetId="0">#REF!</definedName>
    <definedName name="PSEMBILANBELASN">#REF!</definedName>
    <definedName name="PSEMBILANN" localSheetId="0">#REF!</definedName>
    <definedName name="PSEMBILANN">#REF!</definedName>
    <definedName name="PSEPULUH" localSheetId="0">#REF!</definedName>
    <definedName name="PSEPULUH">#REF!</definedName>
    <definedName name="PSEPULUHN" localSheetId="0">#REF!</definedName>
    <definedName name="PSEPULUHN">#REF!</definedName>
    <definedName name="psm" localSheetId="0">{"'Sheet1'!$L$16"}</definedName>
    <definedName name="psm" localSheetId="1">{"'Sheet1'!$L$16"}</definedName>
    <definedName name="psm" localSheetId="7">{"'Sheet1'!$L$16"}</definedName>
    <definedName name="psm">{"'Sheet1'!$L$16"}</definedName>
    <definedName name="PST">#REF!</definedName>
    <definedName name="PSWFormInput_0" localSheetId="0">#REF!</definedName>
    <definedName name="PSWFormInput_0">#REF!</definedName>
    <definedName name="PSWFormInput_1" localSheetId="0">#REF!</definedName>
    <definedName name="PSWFormInput_1">#REF!</definedName>
    <definedName name="PSWFormInput_2" localSheetId="0">#REF!</definedName>
    <definedName name="PSWFormInput_2">#REF!</definedName>
    <definedName name="PSWFormInput_3" localSheetId="0">#REF!</definedName>
    <definedName name="PSWFormInput_3">#REF!</definedName>
    <definedName name="PSWFormList_0" localSheetId="0">#REF!</definedName>
    <definedName name="PSWFormList_0">#REF!</definedName>
    <definedName name="PSWFormList_1" localSheetId="0">#REF!</definedName>
    <definedName name="PSWFormList_1">#REF!</definedName>
    <definedName name="PSWFormList_2" localSheetId="0">#REF!</definedName>
    <definedName name="PSWFormList_2">#REF!</definedName>
    <definedName name="PSWFormList_3" localSheetId="0">#REF!</definedName>
    <definedName name="PSWFormList_3">#REF!</definedName>
    <definedName name="PSWOutput_0" localSheetId="0">#REF!</definedName>
    <definedName name="PSWOutput_0">#REF!</definedName>
    <definedName name="PSWSeries_0_0_Labels" localSheetId="0">#REF!</definedName>
    <definedName name="PSWSeries_0_0_Labels">#REF!</definedName>
    <definedName name="PSWSeries_0_0_Values" localSheetId="0">#REF!</definedName>
    <definedName name="PSWSeries_0_0_Values">#REF!</definedName>
    <definedName name="PSWSeries_1_0_Labels" localSheetId="0">#REF!</definedName>
    <definedName name="PSWSeries_1_0_Labels">#REF!</definedName>
    <definedName name="PSWSeries_1_0_Values" localSheetId="0">#REF!</definedName>
    <definedName name="PSWSeries_1_0_Values">#REF!</definedName>
    <definedName name="PSWSeries_2_0_Labels" localSheetId="0">#REF!</definedName>
    <definedName name="PSWSeries_2_0_Labels">#REF!</definedName>
    <definedName name="PSWSeries_2_0_Values" localSheetId="0">#REF!</definedName>
    <definedName name="PSWSeries_2_0_Values">#REF!</definedName>
    <definedName name="PSWSeries_3_0_Labels" localSheetId="0">#REF!</definedName>
    <definedName name="PSWSeries_3_0_Labels">#REF!</definedName>
    <definedName name="PSWSeries_3_0_Values" localSheetId="0">#REF!</definedName>
    <definedName name="PSWSeries_3_0_Values">#REF!</definedName>
    <definedName name="PSWSeries_3_1_Labels" localSheetId="0">#REF!</definedName>
    <definedName name="PSWSeries_3_1_Labels">#REF!</definedName>
    <definedName name="PSWSeries_3_1_Values" localSheetId="0">#REF!</definedName>
    <definedName name="PSWSeries_3_1_Values">#REF!</definedName>
    <definedName name="PSWSeries_3_2_Labels" localSheetId="0">#REF!</definedName>
    <definedName name="PSWSeries_3_2_Labels">#REF!</definedName>
    <definedName name="PSWSeries_3_2_Values" localSheetId="0">#REF!</definedName>
    <definedName name="PSWSeries_3_2_Values">#REF!</definedName>
    <definedName name="PSWSeries_4_0_Values" localSheetId="0">#REF!</definedName>
    <definedName name="PSWSeries_4_0_Values">#REF!</definedName>
    <definedName name="Pt" localSheetId="0">#REF!</definedName>
    <definedName name="Pt">#REF!</definedName>
    <definedName name="pt_3">"'file:///C:/Documents%20and%20Settings/PC_KOBSBY_003/Local%20Settings/Temporary%20Internet%20Files/Content.IE5/WZ67UD2L/DATA/BSC%202011/SHARED/Clients/I-L/KEBD/Quarter%202002/Q4-2002-c.xls'#$GeneralInfo.$J$15"</definedName>
    <definedName name="PT_Duong">#REF!</definedName>
    <definedName name="ptdg" localSheetId="0">#REF!</definedName>
    <definedName name="ptdg" localSheetId="1">#REF!</definedName>
    <definedName name="ptdg">#REF!</definedName>
    <definedName name="PTDG_cau" localSheetId="0">#REF!</definedName>
    <definedName name="PTDG_cau">#REF!</definedName>
    <definedName name="ptdg_cong" localSheetId="0">#REF!</definedName>
    <definedName name="ptdg_cong">#REF!</definedName>
    <definedName name="ptdg_duong" localSheetId="0">#REF!</definedName>
    <definedName name="ptdg_duong">#REF!</definedName>
    <definedName name="ptdg_ke" localSheetId="0">#REF!</definedName>
    <definedName name="ptdg_ke">#REF!</definedName>
    <definedName name="ptich" localSheetId="0">{#N/A,#N/A,TRUE,"Cover sheet";#N/A,#N/A,TRUE,"INPUTS";#N/A,#N/A,TRUE,"OUTPUTS";#N/A,#N/A,TRUE,"VALUATION"}</definedName>
    <definedName name="ptich" localSheetId="1">{#N/A,#N/A,TRUE,"Cover sheet";#N/A,#N/A,TRUE,"INPUTS";#N/A,#N/A,TRUE,"OUTPUTS";#N/A,#N/A,TRUE,"VALUATION"}</definedName>
    <definedName name="ptich" localSheetId="7">{#N/A,#N/A,TRUE,"Cover sheet";#N/A,#N/A,TRUE,"INPUTS";#N/A,#N/A,TRUE,"OUTPUTS";#N/A,#N/A,TRUE,"VALUATION"}</definedName>
    <definedName name="ptich">{#N/A,#N/A,TRUE,"Cover sheet";#N/A,#N/A,TRUE,"INPUTS";#N/A,#N/A,TRUE,"OUTPUTS";#N/A,#N/A,TRUE,"VALUATION"}</definedName>
    <definedName name="PTIGA" localSheetId="0">#REF!</definedName>
    <definedName name="PTIGA" localSheetId="1">#REF!</definedName>
    <definedName name="PTIGA">#REF!</definedName>
    <definedName name="PTIGABELAS" localSheetId="0">#REF!</definedName>
    <definedName name="PTIGABELAS">#REF!</definedName>
    <definedName name="PTIGABELASN" localSheetId="0">#REF!</definedName>
    <definedName name="PTIGABELASN">#REF!</definedName>
    <definedName name="PTIGAN" localSheetId="0">#REF!</definedName>
    <definedName name="PTIGAN">#REF!</definedName>
    <definedName name="PTIGAPULUH" localSheetId="0">#REF!</definedName>
    <definedName name="PTIGAPULUH">#REF!</definedName>
    <definedName name="PTIGAPULUHDELAPAN" localSheetId="0">#REF!</definedName>
    <definedName name="PTIGAPULUHDELAPAN">#REF!</definedName>
    <definedName name="PTIGAPULUHDELAPANN" localSheetId="0">#REF!</definedName>
    <definedName name="PTIGAPULUHDELAPANN">#REF!</definedName>
    <definedName name="PTIGAPULUHDUA" localSheetId="0">#REF!</definedName>
    <definedName name="PTIGAPULUHDUA">#REF!</definedName>
    <definedName name="PTIGAPULUHDUAN" localSheetId="0">#REF!</definedName>
    <definedName name="PTIGAPULUHDUAN">#REF!</definedName>
    <definedName name="PTIGAPULUHEMPAT" localSheetId="0">#REF!</definedName>
    <definedName name="PTIGAPULUHEMPAT">#REF!</definedName>
    <definedName name="PTIGAPULUHEMPATN" localSheetId="0">#REF!</definedName>
    <definedName name="PTIGAPULUHEMPATN">#REF!</definedName>
    <definedName name="PTIGAPULUHENAM" localSheetId="0">#REF!</definedName>
    <definedName name="PTIGAPULUHENAM">#REF!</definedName>
    <definedName name="PTIGAPULUHENAMN" localSheetId="0">#REF!</definedName>
    <definedName name="PTIGAPULUHENAMN">#REF!</definedName>
    <definedName name="PTIGAPULUHLIMA" localSheetId="0">#REF!</definedName>
    <definedName name="PTIGAPULUHLIMA">#REF!</definedName>
    <definedName name="PTIGAPULUHLIMAN" localSheetId="0">#REF!</definedName>
    <definedName name="PTIGAPULUHLIMAN">#REF!</definedName>
    <definedName name="PTIGAPULUHN" localSheetId="0">#REF!</definedName>
    <definedName name="PTIGAPULUHN">#REF!</definedName>
    <definedName name="PTIGAPULUHSATU" localSheetId="0">#REF!</definedName>
    <definedName name="PTIGAPULUHSATU">#REF!</definedName>
    <definedName name="PTIGAPULUHSATUN" localSheetId="0">#REF!</definedName>
    <definedName name="PTIGAPULUHSATUN">#REF!</definedName>
    <definedName name="PTIGAPULUHSEMBILAN" localSheetId="0">#REF!</definedName>
    <definedName name="PTIGAPULUHSEMBILAN">#REF!</definedName>
    <definedName name="PTIGAPULUHSEMBILANN" localSheetId="0">#REF!</definedName>
    <definedName name="PTIGAPULUHSEMBILANN">#REF!</definedName>
    <definedName name="PTIGAPULUHTIGA" localSheetId="0">#REF!</definedName>
    <definedName name="PTIGAPULUHTIGA">#REF!</definedName>
    <definedName name="PTIGAPULUHTIGAN" localSheetId="0">#REF!</definedName>
    <definedName name="PTIGAPULUHTIGAN">#REF!</definedName>
    <definedName name="PTIGAPULUHTUJUH" localSheetId="0">#REF!</definedName>
    <definedName name="PTIGAPULUHTUJUH">#REF!</definedName>
    <definedName name="PTIGAPULUHTUJUHN" localSheetId="0">#REF!</definedName>
    <definedName name="PTIGAPULUHTUJUHN">#REF!</definedName>
    <definedName name="PTNC" localSheetId="0">#REF!</definedName>
    <definedName name="PTNC">#REF!</definedName>
    <definedName name="Ptra" localSheetId="0">#REF!</definedName>
    <definedName name="Ptra">#REF!</definedName>
    <definedName name="PTUJUH" localSheetId="0">#REF!</definedName>
    <definedName name="PTUJUH">#REF!</definedName>
    <definedName name="PTUJUHBELAS" localSheetId="0">#REF!</definedName>
    <definedName name="PTUJUHBELAS">#REF!</definedName>
    <definedName name="PTUJUHBELASN" localSheetId="0">#REF!</definedName>
    <definedName name="PTUJUHBELASN">#REF!</definedName>
    <definedName name="PTUJUHN" localSheetId="0">#REF!</definedName>
    <definedName name="PTUJUHN">#REF!</definedName>
    <definedName name="Puchong_Utama">"#N/A"</definedName>
    <definedName name="PUFCHSE">#REF!</definedName>
    <definedName name="PUFSCORN" localSheetId="0">#REF!</definedName>
    <definedName name="PUFSCORN" localSheetId="1">#REF!</definedName>
    <definedName name="PUFSCORN">#REF!</definedName>
    <definedName name="PUNGUT" localSheetId="0">#REF!</definedName>
    <definedName name="PUNGUT">#REF!</definedName>
    <definedName name="PUNGUT1" localSheetId="0">#REF!</definedName>
    <definedName name="PUNGUT1">#REF!</definedName>
    <definedName name="PURCENT10" localSheetId="0">#REF!</definedName>
    <definedName name="PURCENT10">#REF!</definedName>
    <definedName name="PURCHASE" localSheetId="0">#REF!</definedName>
    <definedName name="PURCHASE">#REF!</definedName>
    <definedName name="PurchasesPerMonth" localSheetId="0">#REF!</definedName>
    <definedName name="PurchasesPerMonth">#REF!</definedName>
    <definedName name="PVCALCS_P" localSheetId="0">#REF!</definedName>
    <definedName name="PVCALCS_P">#REF!</definedName>
    <definedName name="PVT" localSheetId="0">OFFSET(#REF!,0,0,COUNTA(#REF!),10)</definedName>
    <definedName name="PVT">OFFSET(#REF!,0,0,COUNTA(#REF!),10)</definedName>
    <definedName name="PVTPVT" localSheetId="0">OFFSET(#REF!,0,0,COUNTA(#REF!),13)</definedName>
    <definedName name="PVTPVT">OFFSET(#REF!,0,0,COUNTA(#REF!),13)</definedName>
    <definedName name="PWKT" localSheetId="0">#REF!</definedName>
    <definedName name="PWKT" localSheetId="1">#REF!</definedName>
    <definedName name="PWKT">#REF!</definedName>
    <definedName name="PYFA" localSheetId="0">#REF!</definedName>
    <definedName name="PYFA" localSheetId="1">#REF!</definedName>
    <definedName name="PYFA">#REF!</definedName>
    <definedName name="pyy" localSheetId="0">#REF!</definedName>
    <definedName name="pyy">#REF!</definedName>
    <definedName name="q" localSheetId="0">#REF!</definedName>
    <definedName name="q" localSheetId="1">#REF!</definedName>
    <definedName name="q">#REF!</definedName>
    <definedName name="q_1">NA()</definedName>
    <definedName name="q_10">NA()</definedName>
    <definedName name="q_11">NA()</definedName>
    <definedName name="q_12">NA()</definedName>
    <definedName name="q_13">NA()</definedName>
    <definedName name="q_14">NA()</definedName>
    <definedName name="q_15">NA()</definedName>
    <definedName name="q_16">NA()</definedName>
    <definedName name="q_17">NA()</definedName>
    <definedName name="q_18">NA()</definedName>
    <definedName name="q_19">NA()</definedName>
    <definedName name="q_2">NA()</definedName>
    <definedName name="q_2_1">NA()</definedName>
    <definedName name="q_20">NA()</definedName>
    <definedName name="q_21">NA()</definedName>
    <definedName name="q_22">NA()</definedName>
    <definedName name="q_23">NA()</definedName>
    <definedName name="q_24">NA()</definedName>
    <definedName name="q_25">NA()</definedName>
    <definedName name="q_26">NA()</definedName>
    <definedName name="q_27">NA()</definedName>
    <definedName name="q_28">NA()</definedName>
    <definedName name="q_3" localSheetId="0">#REF!</definedName>
    <definedName name="q_3" localSheetId="1">#REF!</definedName>
    <definedName name="q_3">#REF!</definedName>
    <definedName name="q_4" localSheetId="0">#REF!</definedName>
    <definedName name="q_4" localSheetId="1">#REF!</definedName>
    <definedName name="q_4">#REF!</definedName>
    <definedName name="q_5" localSheetId="0">#REF!</definedName>
    <definedName name="q_5" localSheetId="1">#REF!</definedName>
    <definedName name="q_5">#REF!</definedName>
    <definedName name="q_6" localSheetId="0">#REF!</definedName>
    <definedName name="q_6">#REF!</definedName>
    <definedName name="q_7" localSheetId="0">#REF!</definedName>
    <definedName name="q_7">#REF!</definedName>
    <definedName name="q_8">NA()</definedName>
    <definedName name="q_8_6">#N/A</definedName>
    <definedName name="q_9">NA()</definedName>
    <definedName name="Q_Check_Master_Exp" localSheetId="0">#REF!</definedName>
    <definedName name="Q_Check_Master_Exp" localSheetId="1">#REF!</definedName>
    <definedName name="Q_Check_Master_Exp">#REF!</definedName>
    <definedName name="q2acc" localSheetId="0">{#N/A,#N/A,TRUE,"Data Elements-Staffing";#N/A,#N/A,TRUE,"Data Elements-Exp Driv &amp; Assump";#N/A,#N/A,TRUE,"Staffing Sheet";#N/A,#N/A,TRUE,"Income";#N/A,#N/A,TRUE,"Income Summary";#N/A,#N/A,TRUE,"Staffing Summary"}</definedName>
    <definedName name="q2acc" localSheetId="1">{#N/A,#N/A,TRUE,"Data Elements-Staffing";#N/A,#N/A,TRUE,"Data Elements-Exp Driv &amp; Assump";#N/A,#N/A,TRUE,"Staffing Sheet";#N/A,#N/A,TRUE,"Income";#N/A,#N/A,TRUE,"Income Summary";#N/A,#N/A,TRUE,"Staffing Summary"}</definedName>
    <definedName name="q2acc" localSheetId="7">{#N/A,#N/A,TRUE,"Data Elements-Staffing";#N/A,#N/A,TRUE,"Data Elements-Exp Driv &amp; Assump";#N/A,#N/A,TRUE,"Staffing Sheet";#N/A,#N/A,TRUE,"Income";#N/A,#N/A,TRUE,"Income Summary";#N/A,#N/A,TRUE,"Staffing Summary"}</definedName>
    <definedName name="q2acc">{#N/A,#N/A,TRUE,"Data Elements-Staffing";#N/A,#N/A,TRUE,"Data Elements-Exp Driv &amp; Assump";#N/A,#N/A,TRUE,"Staffing Sheet";#N/A,#N/A,TRUE,"Income";#N/A,#N/A,TRUE,"Income Summary";#N/A,#N/A,TRUE,"Staffing Summary"}</definedName>
    <definedName name="q2ss" localSheetId="0">{#N/A,#N/A,TRUE,"Data Elements-Staffing";#N/A,#N/A,TRUE,"Data Elements-Exp Driv &amp; Assump";#N/A,#N/A,TRUE,"Staffing Sheet";#N/A,#N/A,TRUE,"Income";#N/A,#N/A,TRUE,"Income Summary";#N/A,#N/A,TRUE,"Staffing Summary"}</definedName>
    <definedName name="q2ss" localSheetId="1">{#N/A,#N/A,TRUE,"Data Elements-Staffing";#N/A,#N/A,TRUE,"Data Elements-Exp Driv &amp; Assump";#N/A,#N/A,TRUE,"Staffing Sheet";#N/A,#N/A,TRUE,"Income";#N/A,#N/A,TRUE,"Income Summary";#N/A,#N/A,TRUE,"Staffing Summary"}</definedName>
    <definedName name="q2ss" localSheetId="7">{#N/A,#N/A,TRUE,"Data Elements-Staffing";#N/A,#N/A,TRUE,"Data Elements-Exp Driv &amp; Assump";#N/A,#N/A,TRUE,"Staffing Sheet";#N/A,#N/A,TRUE,"Income";#N/A,#N/A,TRUE,"Income Summary";#N/A,#N/A,TRUE,"Staffing Summary"}</definedName>
    <definedName name="q2ss">{#N/A,#N/A,TRUE,"Data Elements-Staffing";#N/A,#N/A,TRUE,"Data Elements-Exp Driv &amp; Assump";#N/A,#N/A,TRUE,"Staffing Sheet";#N/A,#N/A,TRUE,"Income";#N/A,#N/A,TRUE,"Income Summary";#N/A,#N/A,TRUE,"Staffing Summary"}</definedName>
    <definedName name="qa">#REF!</definedName>
    <definedName name="QAA" localSheetId="0">{"TAG1AGMS",#N/A,FALSE,"TAG 1A"}</definedName>
    <definedName name="QAA" localSheetId="1">{"TAG1AGMS",#N/A,FALSE,"TAG 1A"}</definedName>
    <definedName name="QAA" localSheetId="7">{"TAG1AGMS",#N/A,FALSE,"TAG 1A"}</definedName>
    <definedName name="QAA">{"TAG1AGMS",#N/A,FALSE,"TAG 1A"}</definedName>
    <definedName name="qc" localSheetId="0" hidden="1">{#N/A,#N/A,FALSE,"Sheet1";#N/A,#N/A,FALSE,"Sheet2"}</definedName>
    <definedName name="qc" localSheetId="1" hidden="1">{#N/A,#N/A,FALSE,"Sheet1";#N/A,#N/A,FALSE,"Sheet2"}</definedName>
    <definedName name="qc" localSheetId="7" hidden="1">{#N/A,#N/A,FALSE,"Sheet1";#N/A,#N/A,FALSE,"Sheet2"}</definedName>
    <definedName name="qc" hidden="1">{#N/A,#N/A,FALSE,"Sheet1";#N/A,#N/A,FALSE,"Sheet2"}</definedName>
    <definedName name="qcach">#REF!</definedName>
    <definedName name="qd10_gt" localSheetId="0">{"'Sheet1'!$L$16"}</definedName>
    <definedName name="qd10_gt" localSheetId="1">{"'Sheet1'!$L$16"}</definedName>
    <definedName name="qd10_gt" localSheetId="7">{"'Sheet1'!$L$16"}</definedName>
    <definedName name="qd10_gt">{"'Sheet1'!$L$16"}</definedName>
    <definedName name="qe3t3q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3t3q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3t3q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3t3q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fqf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fqf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fqf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fqf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qweq" localSheetId="0">{"Summary",#N/A,TRUE,"Summary";"Assumptions",#N/A,TRUE,"Assumptions";"Combined (Short)",#N/A,TRUE,"Combined Group"}</definedName>
    <definedName name="qeqweq" localSheetId="1">{"Summary",#N/A,TRUE,"Summary";"Assumptions",#N/A,TRUE,"Assumptions";"Combined (Short)",#N/A,TRUE,"Combined Group"}</definedName>
    <definedName name="qeqweq" localSheetId="7">{"Summary",#N/A,TRUE,"Summary";"Assumptions",#N/A,TRUE,"Assumptions";"Combined (Short)",#N/A,TRUE,"Combined Group"}</definedName>
    <definedName name="qeqweq">{"Summary",#N/A,TRUE,"Summary";"Assumptions",#N/A,TRUE,"Assumptions";"Combined (Short)",#N/A,TRUE,"Combined Group"}</definedName>
    <definedName name="qeqweqe" localSheetId="0">{"summary",#N/A,FALSE,"comsat"}</definedName>
    <definedName name="qeqweqe" localSheetId="1">{"summary",#N/A,FALSE,"comsat"}</definedName>
    <definedName name="qeqweqe" localSheetId="7">{"summary",#N/A,FALSE,"comsat"}</definedName>
    <definedName name="qeqweqe">{"summary",#N/A,FALSE,"comsat"}</definedName>
    <definedName name="qeqweq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qweq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qweq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qweq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R" localSheetId="0">#REF!</definedName>
    <definedName name="QER" localSheetId="1">#REF!</definedName>
    <definedName name="QER">#REF!</definedName>
    <definedName name="qẽrwdsfdfwfwdfw" localSheetId="0">{"'Sheet1'!$L$16"}</definedName>
    <definedName name="qẽrwdsfdfwfwdfw" localSheetId="1">{"'Sheet1'!$L$16"}</definedName>
    <definedName name="qẽrwdsfdfwfwdfw" localSheetId="7">{"'Sheet1'!$L$16"}</definedName>
    <definedName name="qẽrwdsfdfwfwdfw">{"'Sheet1'!$L$16"}</definedName>
    <definedName name="qetqwt3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tqwt3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tqwt3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tqwt3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we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we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we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we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ewqeqw" localSheetId="0">{#N/A,#N/A,FALSE,"Gesamt";#N/A,#N/A,FALSE,"Ree KG";#N/A,#N/A,FALSE,"Ree Inter";#N/A,#N/A,FALSE,"BTM";#N/A,#N/A,FALSE,"GmbH";#N/A,#N/A,FALSE,"Sonstige"}</definedName>
    <definedName name="qewqeqw" localSheetId="1">{#N/A,#N/A,FALSE,"Gesamt";#N/A,#N/A,FALSE,"Ree KG";#N/A,#N/A,FALSE,"Ree Inter";#N/A,#N/A,FALSE,"BTM";#N/A,#N/A,FALSE,"GmbH";#N/A,#N/A,FALSE,"Sonstige"}</definedName>
    <definedName name="qewqeqw" localSheetId="7">{#N/A,#N/A,FALSE,"Gesamt";#N/A,#N/A,FALSE,"Ree KG";#N/A,#N/A,FALSE,"Ree Inter";#N/A,#N/A,FALSE,"BTM";#N/A,#N/A,FALSE,"GmbH";#N/A,#N/A,FALSE,"Sonstige"}</definedName>
    <definedName name="qewqeqw">{#N/A,#N/A,FALSE,"Gesamt";#N/A,#N/A,FALSE,"Ree KG";#N/A,#N/A,FALSE,"Ree Inter";#N/A,#N/A,FALSE,"BTM";#N/A,#N/A,FALSE,"GmbH";#N/A,#N/A,FALSE,"Sonstige"}</definedName>
    <definedName name="qfwfaf" localSheetId="0" hidden="1">{#N/A,#N/A,TRUE,"BT M200 da 10x20"}</definedName>
    <definedName name="qfwfaf" localSheetId="1" hidden="1">{#N/A,#N/A,TRUE,"BT M200 da 10x20"}</definedName>
    <definedName name="qfwfaf" localSheetId="7" hidden="1">{#N/A,#N/A,TRUE,"BT M200 da 10x20"}</definedName>
    <definedName name="qfwfaf" hidden="1">{#N/A,#N/A,TRUE,"BT M200 da 10x20"}</definedName>
    <definedName name="qh">#REF!</definedName>
    <definedName name="qq" localSheetId="0">#REF!</definedName>
    <definedName name="qq" localSheetId="1">#REF!</definedName>
    <definedName name="qq">#REF!</definedName>
    <definedName name="QQ_1">NA()</definedName>
    <definedName name="QQ_10" localSheetId="0">#REF!</definedName>
    <definedName name="QQ_10" localSheetId="1">#REF!</definedName>
    <definedName name="QQ_10">#REF!</definedName>
    <definedName name="QQ_11" localSheetId="0">#REF!</definedName>
    <definedName name="QQ_11" localSheetId="1">#REF!</definedName>
    <definedName name="QQ_11">#REF!</definedName>
    <definedName name="QQ_12" localSheetId="0">#REF!</definedName>
    <definedName name="QQ_12" localSheetId="1">#REF!</definedName>
    <definedName name="QQ_12">#REF!</definedName>
    <definedName name="QQ_2">NA()</definedName>
    <definedName name="QQ_2_1">NA()</definedName>
    <definedName name="QQ_2_1_1">NA()</definedName>
    <definedName name="QQ_2_2">NA()</definedName>
    <definedName name="QQ_3" localSheetId="0">#REF!</definedName>
    <definedName name="QQ_3" localSheetId="1">#REF!</definedName>
    <definedName name="QQ_3">#REF!</definedName>
    <definedName name="QQ_4" localSheetId="0">#REF!</definedName>
    <definedName name="QQ_4">#REF!</definedName>
    <definedName name="QQ_5" localSheetId="0">#REF!</definedName>
    <definedName name="QQ_5">#REF!</definedName>
    <definedName name="QQ_6" localSheetId="0">#REF!</definedName>
    <definedName name="QQ_6">#REF!</definedName>
    <definedName name="QQ_7" localSheetId="0">#REF!</definedName>
    <definedName name="QQ_7">#REF!</definedName>
    <definedName name="QQ_8" localSheetId="0">#REF!</definedName>
    <definedName name="QQ_8">#REF!</definedName>
    <definedName name="QQ_9" localSheetId="0">#REF!</definedName>
    <definedName name="QQ_9">#REF!</definedName>
    <definedName name="qqq" localSheetId="0">#REF!</definedName>
    <definedName name="qqq">#REF!</definedName>
    <definedName name="QQQ_10" localSheetId="0">#REF!</definedName>
    <definedName name="QQQ_10">#REF!</definedName>
    <definedName name="QQQ_11" localSheetId="0">#REF!</definedName>
    <definedName name="QQQ_11">#REF!</definedName>
    <definedName name="QQQ_12" localSheetId="0">#REF!</definedName>
    <definedName name="QQQ_12">#REF!</definedName>
    <definedName name="QQQ_4" localSheetId="0">#REF!</definedName>
    <definedName name="QQQ_4">#REF!</definedName>
    <definedName name="QQQ_5" localSheetId="0">#REF!</definedName>
    <definedName name="QQQ_5">#REF!</definedName>
    <definedName name="QQQ_6" localSheetId="0">#REF!</definedName>
    <definedName name="QQQ_6">#REF!</definedName>
    <definedName name="QQQ_7" localSheetId="0">#REF!</definedName>
    <definedName name="QQQ_7">#REF!</definedName>
    <definedName name="QQQ_8" localSheetId="0">#REF!</definedName>
    <definedName name="QQQ_8">#REF!</definedName>
    <definedName name="QQQ_9" localSheetId="0">#REF!</definedName>
    <definedName name="QQQ_9">#REF!</definedName>
    <definedName name="QQQQ" localSheetId="0" hidden="1">#REF!</definedName>
    <definedName name="QQQQ" hidden="1">#REF!</definedName>
    <definedName name="qqqqq" localSheetId="0">{"'Sheet1'!$L$16"}</definedName>
    <definedName name="qqqqq" localSheetId="1">{"'Sheet1'!$L$16"}</definedName>
    <definedName name="qqqqq" localSheetId="7">{"'Sheet1'!$L$16"}</definedName>
    <definedName name="qqqqq">{"'Sheet1'!$L$16"}</definedName>
    <definedName name="QQQQQQ" localSheetId="0" hidden="1">#REF!</definedName>
    <definedName name="QQQQQQ" hidden="1">#REF!</definedName>
    <definedName name="qqqqqqqq" localSheetId="0">#REF!</definedName>
    <definedName name="qqqqqqqq">#REF!</definedName>
    <definedName name="QQQQQQQQQ" localSheetId="0">#REF!</definedName>
    <definedName name="QQQQQQQQQ">#REF!</definedName>
    <definedName name="qqqqqqqqqqqq" localSheetId="0">#REF!</definedName>
    <definedName name="qqqqqqqqqqqq">#REF!</definedName>
    <definedName name="qqqqqqqqqqqqqqq" localSheetId="0">#REF!</definedName>
    <definedName name="qqqqqqqqqqqqqqq">#REF!</definedName>
    <definedName name="qqqqqqqqqqqqqqqq" localSheetId="0">#REF!</definedName>
    <definedName name="qqqqqqqqqqqqqqqq">#REF!</definedName>
    <definedName name="qqqqqqqqqqqqqqqqq" localSheetId="0">#REF!</definedName>
    <definedName name="qqqqqqqqqqqqqqqqq">#REF!</definedName>
    <definedName name="qqqqqqqqqqqqqqqqqqqq" localSheetId="0">#REF!</definedName>
    <definedName name="qqqqqqqqqqqqqqqqqqqq">#REF!</definedName>
    <definedName name="qqqqqqqqqqqqqqqqqqqqqq" localSheetId="0">#REF!</definedName>
    <definedName name="qqqqqqqqqqqqqqqqqqqqqq">#REF!</definedName>
    <definedName name="QQQQQQTTTTT" localSheetId="0" hidden="1">#REF!</definedName>
    <definedName name="QQQQQQTTTTT" hidden="1">#REF!</definedName>
    <definedName name="qqweqwrtwesg" localSheetId="0">{#N/A,#N/A,FALSE,"Introduction";#N/A,#N/A,FALSE,"Structure"}</definedName>
    <definedName name="qqweqwrtwesg" localSheetId="1">{#N/A,#N/A,FALSE,"Introduction";#N/A,#N/A,FALSE,"Structure"}</definedName>
    <definedName name="qqweqwrtwesg" localSheetId="7">{#N/A,#N/A,FALSE,"Introduction";#N/A,#N/A,FALSE,"Structure"}</definedName>
    <definedName name="qqweqwrtwesg">{#N/A,#N/A,FALSE,"Introduction";#N/A,#N/A,FALSE,"Structure"}</definedName>
    <definedName name="qqwq" localSheetId="0" hidden="1">{#N/A,#N/A,FALSE,"sum";#N/A,#N/A,FALSE,"MARTV";#N/A,#N/A,FALSE,"APRTV"}</definedName>
    <definedName name="qqwq" localSheetId="1" hidden="1">{#N/A,#N/A,FALSE,"sum";#N/A,#N/A,FALSE,"MARTV";#N/A,#N/A,FALSE,"APRTV"}</definedName>
    <definedName name="qqwq" localSheetId="7" hidden="1">{#N/A,#N/A,FALSE,"sum";#N/A,#N/A,FALSE,"MARTV";#N/A,#N/A,FALSE,"APRTV"}</definedName>
    <definedName name="qqwq" hidden="1">{#N/A,#N/A,FALSE,"sum";#N/A,#N/A,FALSE,"MARTV";#N/A,#N/A,FALSE,"APRTV"}</definedName>
    <definedName name="qqww">#REF!</definedName>
    <definedName name="QRY.3" localSheetId="0" hidden="1">#REF!</definedName>
    <definedName name="QRY.3" localSheetId="1" hidden="1">#REF!</definedName>
    <definedName name="QRY.3" hidden="1">#REF!</definedName>
    <definedName name="qt243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t243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t243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t243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qtdm">#REF!</definedName>
    <definedName name="Qty_in_base_UOM" localSheetId="0">#REF!</definedName>
    <definedName name="Qty_in_base_UOM" localSheetId="1">#REF!</definedName>
    <definedName name="Qty_in_base_UOM">#REF!</definedName>
    <definedName name="QUALITY" localSheetId="0">#REF!</definedName>
    <definedName name="QUALITY">#REF!</definedName>
    <definedName name="QUAN1" localSheetId="0">#REF!</definedName>
    <definedName name="QUAN1">#REF!</definedName>
    <definedName name="QUAN10" localSheetId="0">#REF!</definedName>
    <definedName name="QUAN10">#REF!</definedName>
    <definedName name="QUAN11" localSheetId="0">#REF!</definedName>
    <definedName name="QUAN11">#REF!</definedName>
    <definedName name="QUAN12" localSheetId="0">#REF!</definedName>
    <definedName name="QUAN12">#REF!</definedName>
    <definedName name="QUAN2" localSheetId="0">#REF!</definedName>
    <definedName name="QUAN2">#REF!</definedName>
    <definedName name="QUAN4" localSheetId="0">#REF!</definedName>
    <definedName name="QUAN4">#REF!</definedName>
    <definedName name="QUAN7" localSheetId="0">#REF!</definedName>
    <definedName name="QUAN7">#REF!</definedName>
    <definedName name="QUAN8B" localSheetId="0">#REF!</definedName>
    <definedName name="QUAN8B">#REF!</definedName>
    <definedName name="QuangNgai" localSheetId="0">#REF!</definedName>
    <definedName name="QuangNgai">#REF!</definedName>
    <definedName name="QUANGTIEN2" localSheetId="0">#REF!</definedName>
    <definedName name="QUANGTIEN2">#REF!</definedName>
    <definedName name="Quantities" localSheetId="0">#REF!</definedName>
    <definedName name="Quantities">#REF!</definedName>
    <definedName name="Quarter" localSheetId="0">#REF!</definedName>
    <definedName name="Quarter">#REF!</definedName>
    <definedName name="QUATANG" localSheetId="0">{"'Sheet1'!$L$16"}</definedName>
    <definedName name="QUATANG" localSheetId="1">{"'Sheet1'!$L$16"}</definedName>
    <definedName name="QUATANG" localSheetId="7">{"'Sheet1'!$L$16"}</definedName>
    <definedName name="QUATANG">{"'Sheet1'!$L$16"}</definedName>
    <definedName name="Query_Asset" localSheetId="0">#REF!</definedName>
    <definedName name="Query_Asset">#REF!</definedName>
    <definedName name="QUERY7_FINAL" localSheetId="0">#REF!</definedName>
    <definedName name="QUERY7_FINAL" localSheetId="1">#REF!</definedName>
    <definedName name="QUERY7_FINAL">#REF!</definedName>
    <definedName name="Qunion_Penerimaan_Pabrik" localSheetId="0">#REF!</definedName>
    <definedName name="Qunion_Penerimaan_Pabrik" localSheetId="1">#REF!</definedName>
    <definedName name="Qunion_Penerimaan_Pabrik">#REF!</definedName>
    <definedName name="Qunion_Penjualan_PerBULAN_JULI" localSheetId="0">#REF!</definedName>
    <definedName name="Qunion_Penjualan_PerBULAN_JULI" localSheetId="1">#REF!</definedName>
    <definedName name="Qunion_Penjualan_PerBULAN_JULI">#REF!</definedName>
    <definedName name="quota" localSheetId="0">#REF!</definedName>
    <definedName name="quota">#REF!</definedName>
    <definedName name="QUYHTX" localSheetId="0">#REF!</definedName>
    <definedName name="QUYHTX">#REF!</definedName>
    <definedName name="QUYLUONG" localSheetId="0">#REF!</definedName>
    <definedName name="QUYLUONG">#REF!</definedName>
    <definedName name="qw" localSheetId="0">#REF!</definedName>
    <definedName name="qw" localSheetId="1">#REF!</definedName>
    <definedName name="qw">#REF!</definedName>
    <definedName name="qwd" localSheetId="0" hidden="1">#REF!</definedName>
    <definedName name="qwd" hidden="1">#REF!</definedName>
    <definedName name="qwe" localSheetId="0" hidden="1">{#N/A,#N/A,FALSE,"W-Cons";#N/A,#N/A,FALSE,"MTAs";#N/A,#N/A,FALSE,"BTAs";#N/A,#N/A,FALSE,"D.C.";#N/A,#N/A,FALSE,"L.A."}</definedName>
    <definedName name="qwe" localSheetId="1" hidden="1">{#N/A,#N/A,FALSE,"W-Cons";#N/A,#N/A,FALSE,"MTAs";#N/A,#N/A,FALSE,"BTAs";#N/A,#N/A,FALSE,"D.C.";#N/A,#N/A,FALSE,"L.A."}</definedName>
    <definedName name="qwe" localSheetId="7" hidden="1">{#N/A,#N/A,FALSE,"W-Cons";#N/A,#N/A,FALSE,"MTAs";#N/A,#N/A,FALSE,"BTAs";#N/A,#N/A,FALSE,"D.C.";#N/A,#N/A,FALSE,"L.A."}</definedName>
    <definedName name="qwe" hidden="1">{#N/A,#N/A,FALSE,"W-Cons";#N/A,#N/A,FALSE,"MTAs";#N/A,#N/A,FALSE,"BTAs";#N/A,#N/A,FALSE,"D.C.";#N/A,#N/A,FALSE,"L.A."}</definedName>
    <definedName name="QWE_10" localSheetId="0">#REF!</definedName>
    <definedName name="QWE_10" localSheetId="1">#REF!</definedName>
    <definedName name="QWE_10">#REF!</definedName>
    <definedName name="QWE_11" localSheetId="0">#REF!</definedName>
    <definedName name="QWE_11" localSheetId="1">#REF!</definedName>
    <definedName name="QWE_11">#REF!</definedName>
    <definedName name="QWE_12" localSheetId="0">#REF!</definedName>
    <definedName name="QWE_12" localSheetId="1">#REF!</definedName>
    <definedName name="QWE_12">#REF!</definedName>
    <definedName name="QWE_4" localSheetId="0">#REF!</definedName>
    <definedName name="QWE_4">#REF!</definedName>
    <definedName name="QWE_5" localSheetId="0">#REF!</definedName>
    <definedName name="QWE_5">#REF!</definedName>
    <definedName name="QWE_6" localSheetId="0">#REF!</definedName>
    <definedName name="QWE_6">#REF!</definedName>
    <definedName name="QWE_7" localSheetId="0">#REF!</definedName>
    <definedName name="QWE_7">#REF!</definedName>
    <definedName name="QWE_8" localSheetId="0">#REF!</definedName>
    <definedName name="QWE_8">#REF!</definedName>
    <definedName name="QWE_9" localSheetId="0">#REF!</definedName>
    <definedName name="QWE_9">#REF!</definedName>
    <definedName name="qweqeqrsf" localSheetId="0">{#N/A,#N/A,FALSE,"Introduction";#N/A,#N/A,FALSE,"Structure"}</definedName>
    <definedName name="qweqeqrsf" localSheetId="1">{#N/A,#N/A,FALSE,"Introduction";#N/A,#N/A,FALSE,"Structure"}</definedName>
    <definedName name="qweqeqrsf" localSheetId="7">{#N/A,#N/A,FALSE,"Introduction";#N/A,#N/A,FALSE,"Structure"}</definedName>
    <definedName name="qweqeqrsf">{#N/A,#N/A,FALSE,"Introduction";#N/A,#N/A,FALSE,"Structure"}</definedName>
    <definedName name="qweqweq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eqweq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eqweq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eqweq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eqwerqwer">#REF!</definedName>
    <definedName name="qwer" localSheetId="0" hidden="1">{"Value to Sprint PCS",#N/A,FALSE,"Value to Sprint PCS";"Value to Affiliate",#N/A,FALSE,"Value of 8% Royalty";#N/A,#N/A,FALSE,"Value Summary"}</definedName>
    <definedName name="qwer" localSheetId="1" hidden="1">{"Value to Sprint PCS",#N/A,FALSE,"Value to Sprint PCS";"Value to Affiliate",#N/A,FALSE,"Value of 8% Royalty";#N/A,#N/A,FALSE,"Value Summary"}</definedName>
    <definedName name="qwer" localSheetId="7" hidden="1">{"Value to Sprint PCS",#N/A,FALSE,"Value to Sprint PCS";"Value to Affiliate",#N/A,FALSE,"Value of 8% Royalty";#N/A,#N/A,FALSE,"Value Summary"}</definedName>
    <definedName name="qwer" hidden="1">{"Value to Sprint PCS",#N/A,FALSE,"Value to Sprint PCS";"Value to Affiliate",#N/A,FALSE,"Value of 8% Royalty";#N/A,#N/A,FALSE,"Value Summary"}</definedName>
    <definedName name="QWQQQS\" localSheetId="0">#REF!</definedName>
    <definedName name="QWQQQS\" localSheetId="1">#REF!</definedName>
    <definedName name="QWQQQS\">#REF!</definedName>
    <definedName name="QWQQQS_" localSheetId="0">#REF!</definedName>
    <definedName name="QWQQQS_" localSheetId="1">#REF!</definedName>
    <definedName name="QWQQQS_">#REF!</definedName>
    <definedName name="QWQW" localSheetId="0" hidden="1">#REF!</definedName>
    <definedName name="QWQW" hidden="1">#REF!</definedName>
    <definedName name="qwrdsfs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rdsfs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rdsfs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rdsfs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qwwe" localSheetId="0" hidden="1">#REF!</definedName>
    <definedName name="qwwe" localSheetId="1" hidden="1">#REF!</definedName>
    <definedName name="qwwe" hidden="1">#REF!</definedName>
    <definedName name="qwwqe" localSheetId="0">{"'Sheet1'!$L$16"}</definedName>
    <definedName name="qwwqe" localSheetId="1">{"'Sheet1'!$L$16"}</definedName>
    <definedName name="qwwqe" localSheetId="7">{"'Sheet1'!$L$16"}</definedName>
    <definedName name="qwwqe">{"'Sheet1'!$L$16"}</definedName>
    <definedName name="R_IC_BS" localSheetId="0">#REF!,#REF!,#REF!,#REF!,#REF!,#REF!,#REF!,#REF!</definedName>
    <definedName name="R_IC_BS" localSheetId="1">#REF!,#REF!,#REF!,#REF!,#REF!,#REF!,#REF!,#REF!</definedName>
    <definedName name="R_IC_BS">#REF!,#REF!,#REF!,#REF!,#REF!,#REF!,#REF!,#REF!</definedName>
    <definedName name="R_IC_IS" localSheetId="0">#REF!,#REF!,#REF!,#REF!,#REF!,#REF!,#REF!,#REF!,#REF!</definedName>
    <definedName name="R_IC_IS" localSheetId="1">#REF!,#REF!,#REF!,#REF!,#REF!,#REF!,#REF!,#REF!,#REF!</definedName>
    <definedName name="R_IC_IS">#REF!,#REF!,#REF!,#REF!,#REF!,#REF!,#REF!,#REF!,#REF!</definedName>
    <definedName name="ra11p" localSheetId="0">#REF!</definedName>
    <definedName name="ra11p" localSheetId="1">#REF!</definedName>
    <definedName name="ra11p">#REF!</definedName>
    <definedName name="ra13p" localSheetId="0">#REF!</definedName>
    <definedName name="ra13p" localSheetId="1">#REF!</definedName>
    <definedName name="ra13p">#REF!</definedName>
    <definedName name="rack1" localSheetId="0">#REF!</definedName>
    <definedName name="rack1">#REF!</definedName>
    <definedName name="rack2" localSheetId="0">#REF!</definedName>
    <definedName name="rack2">#REF!</definedName>
    <definedName name="rack3" localSheetId="0">#REF!</definedName>
    <definedName name="rack3">#REF!</definedName>
    <definedName name="rack4" localSheetId="0">#REF!</definedName>
    <definedName name="rack4">#REF!</definedName>
    <definedName name="Radio_Advertising">#N/A</definedName>
    <definedName name="Radler_Extensions" localSheetId="0">#REF!</definedName>
    <definedName name="Radler_Extensions" localSheetId="1">#REF!</definedName>
    <definedName name="Radler_Extensions">#REF!</definedName>
    <definedName name="range" localSheetId="0">#REF!</definedName>
    <definedName name="range" localSheetId="1">#REF!</definedName>
    <definedName name="range">#REF!</definedName>
    <definedName name="RANGE_2_OR3D_INPUT" localSheetId="0">#REF!</definedName>
    <definedName name="RANGE_2_OR3D_INPUT" localSheetId="1">#REF!</definedName>
    <definedName name="RANGE_2_OR3D_INPUT">#REF!</definedName>
    <definedName name="range_bs">"$#REF!.#REF!#REF!"</definedName>
    <definedName name="range_bs_3">"$#REF!.#REF!#REF!"</definedName>
    <definedName name="range_cf">"$#REF!.#REF!#REF!"</definedName>
    <definedName name="range_cf_3">"$#REF!.#REF!#REF!"</definedName>
    <definedName name="range_nrl">"$#REF!.#REF!#REF!"</definedName>
    <definedName name="range_nrl_3">"$#REF!.#REF!#REF!"</definedName>
    <definedName name="range_pl">"$#REF!.#REF!#REF!"</definedName>
    <definedName name="range_pl_3">"$#REF!.#REF!#REF!"</definedName>
    <definedName name="rangking1" localSheetId="0">#REF!</definedName>
    <definedName name="rangking1" localSheetId="1">#REF!</definedName>
    <definedName name="rangking1">#REF!</definedName>
    <definedName name="Ranhxay" localSheetId="0">{"'Sheet1'!$L$16"}</definedName>
    <definedName name="Ranhxay" localSheetId="1">{"'Sheet1'!$L$16"}</definedName>
    <definedName name="Ranhxay" localSheetId="7">{"'Sheet1'!$L$16"}</definedName>
    <definedName name="Ranhxay">{"'Sheet1'!$L$16"}</definedName>
    <definedName name="rate" localSheetId="0">#REF!</definedName>
    <definedName name="rate" localSheetId="1">#REF!</definedName>
    <definedName name="rate">#REF!</definedName>
    <definedName name="rate_dep" localSheetId="0">#REF!</definedName>
    <definedName name="rate_dep" localSheetId="1">#REF!</definedName>
    <definedName name="rate_dep">#REF!</definedName>
    <definedName name="Rate_IDR_Dep" localSheetId="0">#REF!</definedName>
    <definedName name="Rate_IDR_Dep" localSheetId="1">#REF!</definedName>
    <definedName name="Rate_IDR_Dep">#REF!</definedName>
    <definedName name="Rate1">5000</definedName>
    <definedName name="rate10" localSheetId="0">#REF!</definedName>
    <definedName name="rate10" localSheetId="1">#REF!</definedName>
    <definedName name="rate10">#REF!</definedName>
    <definedName name="Rate2004Print" localSheetId="0">#REF!</definedName>
    <definedName name="Rate2004Print" localSheetId="1">#REF!</definedName>
    <definedName name="Rate2004Print">#REF!</definedName>
    <definedName name="Ratecard" localSheetId="0">#REF!</definedName>
    <definedName name="Ratecard" localSheetId="1">#REF!</definedName>
    <definedName name="Ratecard">#REF!</definedName>
    <definedName name="rateù0" localSheetId="0">#REF!</definedName>
    <definedName name="rateù0" localSheetId="1">#REF!</definedName>
    <definedName name="rateù0">#REF!</definedName>
    <definedName name="Ratio" localSheetId="0">#REF!</definedName>
    <definedName name="Ratio">#REF!</definedName>
    <definedName name="RATIO_ACTUAL" localSheetId="0">#REF!</definedName>
    <definedName name="RATIO_ACTUAL">#REF!</definedName>
    <definedName name="RATIO_PROJECTION" localSheetId="0">#REF!</definedName>
    <definedName name="RATIO_PROJECTION">#REF!</definedName>
    <definedName name="RATIO1" localSheetId="0">#REF!</definedName>
    <definedName name="RATIO1">#REF!</definedName>
    <definedName name="RATIO2" localSheetId="0">#REF!</definedName>
    <definedName name="RATIO2">#REF!</definedName>
    <definedName name="RATIO3" localSheetId="0">#REF!</definedName>
    <definedName name="RATIO3">#REF!</definedName>
    <definedName name="Rawang">"#N/A"</definedName>
    <definedName name="RawData" localSheetId="0">#REF!</definedName>
    <definedName name="RawData" localSheetId="1">#REF!</definedName>
    <definedName name="RawData">#REF!</definedName>
    <definedName name="RawHeader" localSheetId="0">#REF!</definedName>
    <definedName name="RawHeader">#REF!</definedName>
    <definedName name="RAYON" localSheetId="0">#REF!</definedName>
    <definedName name="RAYON">#REF!</definedName>
    <definedName name="RAYON_1">NA()</definedName>
    <definedName name="RAYON_2">NA()</definedName>
    <definedName name="rb_total" localSheetId="0">#REF!</definedName>
    <definedName name="rb_total" localSheetId="1">#REF!</definedName>
    <definedName name="rb_total">#REF!</definedName>
    <definedName name="rb10oz" localSheetId="0">#REF!</definedName>
    <definedName name="rb10oz" localSheetId="1">#REF!</definedName>
    <definedName name="rb10oz">#REF!</definedName>
    <definedName name="rb7oz" localSheetId="0">#REF!</definedName>
    <definedName name="rb7oz" localSheetId="1">#REF!</definedName>
    <definedName name="rb7oz">#REF!</definedName>
    <definedName name="RBM" localSheetId="0">#REF!</definedName>
    <definedName name="RBM">#REF!</definedName>
    <definedName name="rc_code">"'file://JK001333/aws/TEMP/hardware100445_B.xls'#$SCORE_RC_Code.$B$11:$C$275"</definedName>
    <definedName name="RCArea" localSheetId="0" hidden="1">#REF!</definedName>
    <definedName name="RCArea" localSheetId="1" hidden="1">#REF!</definedName>
    <definedName name="RCArea" hidden="1">#REF!</definedName>
    <definedName name="rck" localSheetId="0" hidden="1">#REF!</definedName>
    <definedName name="rck" hidden="1">#REF!</definedName>
    <definedName name="RCPN" localSheetId="0">#REF!</definedName>
    <definedName name="RCPN">#REF!</definedName>
    <definedName name="rd" localSheetId="0">#REF!</definedName>
    <definedName name="rd">#REF!</definedName>
    <definedName name="RDD_for_monthly" localSheetId="0">#REF!</definedName>
    <definedName name="RDD_for_monthly">#REF!</definedName>
    <definedName name="rdjmnyz">"$#REF!.$#REF!$#REF!"</definedName>
    <definedName name="rdjmnyz_3">"$#REF!.$#REF!$#REF!"</definedName>
    <definedName name="re" localSheetId="0">#REF!</definedName>
    <definedName name="re" localSheetId="1">#REF!</definedName>
    <definedName name="re">#REF!</definedName>
    <definedName name="RE_BE">#N/A</definedName>
    <definedName name="RE_KU">#N/A</definedName>
    <definedName name="REAKHIR">#N/A</definedName>
    <definedName name="REAL85" localSheetId="0">#REF!</definedName>
    <definedName name="REAL85" localSheetId="1">#REF!</definedName>
    <definedName name="REAL85">#REF!</definedName>
    <definedName name="REASON" localSheetId="0">#REF!</definedName>
    <definedName name="REASON" localSheetId="1">#REF!</definedName>
    <definedName name="REASON">#REF!</definedName>
    <definedName name="REASON_INC_ZER" localSheetId="0">#REF!</definedName>
    <definedName name="REASON_INC_ZER" localSheetId="1">#REF!</definedName>
    <definedName name="REASON_INC_ZER">#REF!</definedName>
    <definedName name="REASON_INC0" localSheetId="0">#REF!</definedName>
    <definedName name="REASON_INC0" localSheetId="1">#REF!</definedName>
    <definedName name="REASON_INC0">#REF!</definedName>
    <definedName name="REASON_N1" localSheetId="0">#REF!</definedName>
    <definedName name="REASON_N1" localSheetId="1">#REF!</definedName>
    <definedName name="REASON_N1">#REF!</definedName>
    <definedName name="REASON09" localSheetId="0">#REF!</definedName>
    <definedName name="REASON09" localSheetId="1">#REF!</definedName>
    <definedName name="REASON09">#REF!</definedName>
    <definedName name="REASON10" localSheetId="0">#REF!</definedName>
    <definedName name="REASON10">#REF!</definedName>
    <definedName name="Reasonableness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easonableness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easonableness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easonableness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EB_1">#REF!</definedName>
    <definedName name="REB_2" localSheetId="0">#REF!</definedName>
    <definedName name="REB_2" localSheetId="1">#REF!</definedName>
    <definedName name="REB_2">#REF!</definedName>
    <definedName name="Rec.13501.0113" localSheetId="0">#REF!</definedName>
    <definedName name="Rec.13501.0113" localSheetId="1">#REF!</definedName>
    <definedName name="Rec.13501.0113">#REF!</definedName>
    <definedName name="record">"#N/A"</definedName>
    <definedName name="_xlnm.Recorder" localSheetId="0">#REF!</definedName>
    <definedName name="_xlnm.Recorder" localSheetId="1">#REF!</definedName>
    <definedName name="_xlnm.Recorder">#REF!</definedName>
    <definedName name="RECORE">"#N/A"</definedName>
    <definedName name="RECOUT" localSheetId="0">#REF!</definedName>
    <definedName name="RECOUT" localSheetId="1">#REF!</definedName>
    <definedName name="RECOUT">#REF!</definedName>
    <definedName name="ree" localSheetId="0">{#N/A,#N/A,TRUE,"Data Elements-Staffing";#N/A,#N/A,TRUE,"Data Elements-Exp Driv &amp; Assump";#N/A,#N/A,TRUE,"Staffing Sheet";#N/A,#N/A,TRUE,"Income";#N/A,#N/A,TRUE,"Income Summary";#N/A,#N/A,TRUE,"Staffing Summary"}</definedName>
    <definedName name="ree" localSheetId="1">{#N/A,#N/A,TRUE,"Data Elements-Staffing";#N/A,#N/A,TRUE,"Data Elements-Exp Driv &amp; Assump";#N/A,#N/A,TRUE,"Staffing Sheet";#N/A,#N/A,TRUE,"Income";#N/A,#N/A,TRUE,"Income Summary";#N/A,#N/A,TRUE,"Staffing Summary"}</definedName>
    <definedName name="ree" localSheetId="7">{#N/A,#N/A,TRUE,"Data Elements-Staffing";#N/A,#N/A,TRUE,"Data Elements-Exp Driv &amp; Assump";#N/A,#N/A,TRUE,"Staffing Sheet";#N/A,#N/A,TRUE,"Income";#N/A,#N/A,TRUE,"Income Summary";#N/A,#N/A,TRUE,"Staffing Summary"}</definedName>
    <definedName name="ree">{#N/A,#N/A,TRUE,"Data Elements-Staffing";#N/A,#N/A,TRUE,"Data Elements-Exp Driv &amp; Assump";#N/A,#N/A,TRUE,"Staffing Sheet";#N/A,#N/A,TRUE,"Income";#N/A,#N/A,TRUE,"Income Summary";#N/A,#N/A,TRUE,"Staffing Summary"}</definedName>
    <definedName name="REF" localSheetId="0">#REF!</definedName>
    <definedName name="REF" localSheetId="1">#REF!</definedName>
    <definedName name="REF">#REF!</definedName>
    <definedName name="REF_3" localSheetId="0">#REF!</definedName>
    <definedName name="REF_3">#REF!</definedName>
    <definedName name="ref_SKU" localSheetId="0">#REF!</definedName>
    <definedName name="ref_SKU">#REF!</definedName>
    <definedName name="refg" localSheetId="0">{#N/A,#N/A,TRUE,"Cover sheet";#N/A,#N/A,TRUE,"INPUTS";#N/A,#N/A,TRUE,"OUTPUTS";#N/A,#N/A,TRUE,"VALUATION"}</definedName>
    <definedName name="refg" localSheetId="1">{#N/A,#N/A,TRUE,"Cover sheet";#N/A,#N/A,TRUE,"INPUTS";#N/A,#N/A,TRUE,"OUTPUTS";#N/A,#N/A,TRUE,"VALUATION"}</definedName>
    <definedName name="refg" localSheetId="7">{#N/A,#N/A,TRUE,"Cover sheet";#N/A,#N/A,TRUE,"INPUTS";#N/A,#N/A,TRUE,"OUTPUTS";#N/A,#N/A,TRUE,"VALUATION"}</definedName>
    <definedName name="refg">{#N/A,#N/A,TRUE,"Cover sheet";#N/A,#N/A,TRUE,"INPUTS";#N/A,#N/A,TRUE,"OUTPUTS";#N/A,#N/A,TRUE,"VALUATION"}</definedName>
    <definedName name="refund">"'file:///C:/Documents%20and%20Settings/PC_KOBSBY_003/Local%20Settings/Temporary%20Internet%20Files/Content.IE5/WZ67UD2L/DATA/BSC%202011/SHARED/Clients/I-L/KEBD/Quarter%202002/Q4-2002-c.xls'#$GeneralInfo.$H$33"</definedName>
    <definedName name="refund_3">"'file:///C:/Documents%20and%20Settings/PC_KOBSBY_003/Local%20Settings/Temporary%20Internet%20Files/Content.IE5/WZ67UD2L/DATA/BSC%202011/SHARED/Clients/I-L/KEBD/Quarter%202002/Q4-2002-c.xls'#$GeneralInfo.$H$33"</definedName>
    <definedName name="Region" localSheetId="0">#REF!</definedName>
    <definedName name="Region" localSheetId="1">#REF!</definedName>
    <definedName name="Region">#REF!</definedName>
    <definedName name="Regions" localSheetId="0">#REF!</definedName>
    <definedName name="Regions">#REF!</definedName>
    <definedName name="Reifer" localSheetId="0">#REF!</definedName>
    <definedName name="Reifer" localSheetId="1">#REF!</definedName>
    <definedName name="Reifer">#REF!</definedName>
    <definedName name="Rekap" localSheetId="0">#REF!</definedName>
    <definedName name="Rekap" localSheetId="1">#REF!</definedName>
    <definedName name="Rekap">#REF!</definedName>
    <definedName name="Rekap_3">"$#REF!.#REF!#REF!"</definedName>
    <definedName name="REKAP1" localSheetId="0">#REF!</definedName>
    <definedName name="REKAP1" localSheetId="1">#REF!</definedName>
    <definedName name="REKAP1">#REF!</definedName>
    <definedName name="rekap14" localSheetId="0">#REF!</definedName>
    <definedName name="rekap14">#REF!</definedName>
    <definedName name="RekapAktual_BlnLalu" localSheetId="0">#REF!</definedName>
    <definedName name="RekapAktual_BlnLalu" localSheetId="1">#REF!</definedName>
    <definedName name="RekapAktual_BlnLalu">#REF!</definedName>
    <definedName name="RekapBgt_BlnLalu" localSheetId="0">#REF!</definedName>
    <definedName name="RekapBgt_BlnLalu" localSheetId="1">#REF!</definedName>
    <definedName name="RekapBgt_BlnLalu">#REF!</definedName>
    <definedName name="RekapCurahHujan_BlnLalu" localSheetId="0">#REF!</definedName>
    <definedName name="RekapCurahHujan_BlnLalu" localSheetId="1">#REF!</definedName>
    <definedName name="RekapCurahHujan_BlnLalu">#REF!</definedName>
    <definedName name="RekapHariHujan_BlnLalu" localSheetId="0">#REF!</definedName>
    <definedName name="RekapHariHujan_BlnLalu" localSheetId="1">#REF!</definedName>
    <definedName name="RekapHariHujan_BlnLalu">#REF!</definedName>
    <definedName name="REKENING" localSheetId="0">#REF!</definedName>
    <definedName name="REKENING" localSheetId="1">#REF!</definedName>
    <definedName name="REKENING">#REF!</definedName>
    <definedName name="REKENING2" localSheetId="0">#REF!</definedName>
    <definedName name="REKENING2" localSheetId="1">#REF!</definedName>
    <definedName name="REKENING2">#REF!</definedName>
    <definedName name="REKPA" localSheetId="0" hidden="1">#REF!</definedName>
    <definedName name="REKPA" hidden="1">#REF!</definedName>
    <definedName name="rela" localSheetId="0" hidden="1">{#N/A,#N/A,FALSE,"DATA"}</definedName>
    <definedName name="rela" localSheetId="1" hidden="1">{#N/A,#N/A,FALSE,"DATA"}</definedName>
    <definedName name="rela" localSheetId="7" hidden="1">{#N/A,#N/A,FALSE,"DATA"}</definedName>
    <definedName name="rela" hidden="1">{#N/A,#N/A,FALSE,"DATA"}</definedName>
    <definedName name="related" localSheetId="0" hidden="1">{#N/A,#N/A,FALSE,"DATA"}</definedName>
    <definedName name="related" localSheetId="1" hidden="1">{#N/A,#N/A,FALSE,"DATA"}</definedName>
    <definedName name="related" localSheetId="7" hidden="1">{#N/A,#N/A,FALSE,"DATA"}</definedName>
    <definedName name="related" hidden="1">{#N/A,#N/A,FALSE,"DATA"}</definedName>
    <definedName name="Religion" localSheetId="0">#REF!</definedName>
    <definedName name="Religion" localSheetId="1">#REF!</definedName>
    <definedName name="Religion">#REF!</definedName>
    <definedName name="Relocation">"$#REF!.#REF!#REF!"</definedName>
    <definedName name="Relocation_3">"$#REF!.#REF!#REF!"</definedName>
    <definedName name="RemuType" localSheetId="0">#REF!</definedName>
    <definedName name="RemuType" localSheetId="1">#REF!</definedName>
    <definedName name="RemuType">#REF!</definedName>
    <definedName name="RENDERA" localSheetId="0">#REF!</definedName>
    <definedName name="RENDERA">#REF!</definedName>
    <definedName name="RENDERA1" localSheetId="0">#REF!</definedName>
    <definedName name="RENDERA1">#REF!</definedName>
    <definedName name="RENDERA2" localSheetId="0">#REF!</definedName>
    <definedName name="RENDERA2">#REF!</definedName>
    <definedName name="RENDERB" localSheetId="0">#REF!</definedName>
    <definedName name="RENDERB">#REF!</definedName>
    <definedName name="RENDERB1" localSheetId="0">#REF!</definedName>
    <definedName name="RENDERB1">#REF!</definedName>
    <definedName name="RENDERB2" localSheetId="0">#REF!</definedName>
    <definedName name="RENDERB2">#REF!</definedName>
    <definedName name="RENDERC" localSheetId="0">#REF!</definedName>
    <definedName name="RENDERC">#REF!</definedName>
    <definedName name="RENDERC1" localSheetId="0">#REF!</definedName>
    <definedName name="RENDERC1">#REF!</definedName>
    <definedName name="RENDERC2" localSheetId="0">#REF!</definedName>
    <definedName name="RENDERC2">#REF!</definedName>
    <definedName name="rental">"'file:///C:/Documents%20and%20Settings/PC_KOBSBY_003/Local%20Settings/Temporary%20Internet%20Files/Content.IE5/WZ67UD2L/DATA/BSC%202011/SHARED/TAX/Mulyo/Maitland%20Smith/2000/MAithland%20-%20citr%20-%20new%20-%20Dec%202000-a.xls'#$Marshal.$D$217"</definedName>
    <definedName name="rental_3">"'file:///C:/Documents%20and%20Settings/PC_KOBSBY_003/Local%20Settings/Temporary%20Internet%20Files/Content.IE5/WZ67UD2L/DATA/BSC%202011/SHARED/TAX/Mulyo/Maitland%20Smith/2000/MAithland%20-%20citr%20-%20new%20-%20Dec%202000-a.xls'#$Marshal.$D$217"</definedName>
    <definedName name="Rental_Office" localSheetId="0">#REF!</definedName>
    <definedName name="Rental_Office" localSheetId="1">#REF!</definedName>
    <definedName name="Rental_Office">#REF!</definedName>
    <definedName name="rentals">"$#REF!.#REF!#REF!"</definedName>
    <definedName name="rentals_3">"$#REF!.#REF!#REF!"</definedName>
    <definedName name="rep" localSheetId="0">#REF!</definedName>
    <definedName name="rep" localSheetId="1">#REF!</definedName>
    <definedName name="rep">#REF!</definedName>
    <definedName name="Rep_code" localSheetId="0">#REF!</definedName>
    <definedName name="Rep_code">#REF!</definedName>
    <definedName name="repair20220">"$#REF!.#REF!#REF!"</definedName>
    <definedName name="repair20220_3">"$#REF!.#REF!#REF!"</definedName>
    <definedName name="Replace">#N/A</definedName>
    <definedName name="Report">"$#REF!.#REF!#REF!"</definedName>
    <definedName name="Report_3">"$#REF!.#REF!#REF!"</definedName>
    <definedName name="Report_Date" localSheetId="0">#REF!</definedName>
    <definedName name="Report_Date" localSheetId="1">#REF!</definedName>
    <definedName name="Report_Date">#REF!</definedName>
    <definedName name="rẻr34rwer" localSheetId="0">{"HK PR",#N/A,FALSE,"HK";"SUMMARY",#N/A,FALSE,"PAYROLL";"SUMMARY",#N/A,FALSE,"PAYROLL";"HK PR",#N/A,FALSE,"HK"}</definedName>
    <definedName name="rẻr34rwer" localSheetId="1">{"HK PR",#N/A,FALSE,"HK";"SUMMARY",#N/A,FALSE,"PAYROLL";"SUMMARY",#N/A,FALSE,"PAYROLL";"HK PR",#N/A,FALSE,"HK"}</definedName>
    <definedName name="rẻr34rwer" localSheetId="7">{"HK PR",#N/A,FALSE,"HK";"SUMMARY",#N/A,FALSE,"PAYROLL";"SUMMARY",#N/A,FALSE,"PAYROLL";"HK PR",#N/A,FALSE,"HK"}</definedName>
    <definedName name="rẻr34rwer">{"HK PR",#N/A,FALSE,"HK";"SUMMARY",#N/A,FALSE,"PAYROLL";"SUMMARY",#N/A,FALSE,"PAYROLL";"HK PR",#N/A,FALSE,"HK"}</definedName>
    <definedName name="ResiGFA">#REF!</definedName>
    <definedName name="resign_pc" localSheetId="0">#REF!</definedName>
    <definedName name="resign_pc" localSheetId="1">#REF!</definedName>
    <definedName name="resign_pc">#REF!</definedName>
    <definedName name="ResiUnits" localSheetId="0">#REF!</definedName>
    <definedName name="ResiUnits">#REF!</definedName>
    <definedName name="Resp">#N/A</definedName>
    <definedName name="RESPONSIBILITYAPPLICATIONID1">"#N/A"</definedName>
    <definedName name="RESPONSIBILITYID1">"#N/A"</definedName>
    <definedName name="RESPONSIBILITYNAME1">"#N/A"</definedName>
    <definedName name="Restan" localSheetId="0">#REF!</definedName>
    <definedName name="Restan" localSheetId="1">#REF!</definedName>
    <definedName name="Restan">#REF!</definedName>
    <definedName name="result" localSheetId="0">#REF!</definedName>
    <definedName name="result">#REF!</definedName>
    <definedName name="result2" localSheetId="0">#REF!</definedName>
    <definedName name="result2">#REF!</definedName>
    <definedName name="Resume_NP" localSheetId="0">#REF!</definedName>
    <definedName name="Resume_NP" localSheetId="1">#REF!</definedName>
    <definedName name="Resume_NP">#REF!</definedName>
    <definedName name="ret" localSheetId="0">#REF!</definedName>
    <definedName name="ret" localSheetId="1">#REF!</definedName>
    <definedName name="ret">#REF!</definedName>
    <definedName name="RET_10" localSheetId="0">#REF!</definedName>
    <definedName name="RET_10" localSheetId="1">#REF!</definedName>
    <definedName name="RET_10">#REF!</definedName>
    <definedName name="RET_11" localSheetId="0">#REF!</definedName>
    <definedName name="RET_11">#REF!</definedName>
    <definedName name="RET_12" localSheetId="0">#REF!</definedName>
    <definedName name="RET_12">#REF!</definedName>
    <definedName name="RET_6" localSheetId="0">#REF!</definedName>
    <definedName name="RET_6">#REF!</definedName>
    <definedName name="RET_7" localSheetId="0">#REF!</definedName>
    <definedName name="RET_7">#REF!</definedName>
    <definedName name="RET_8" localSheetId="0">#REF!</definedName>
    <definedName name="RET_8">#REF!</definedName>
    <definedName name="RET_9" localSheetId="0">#REF!</definedName>
    <definedName name="RET_9">#REF!</definedName>
    <definedName name="Retail">"$#REF!.#REF!#REF!"</definedName>
    <definedName name="Retail_3">"$#REF!.#REF!#REF!"</definedName>
    <definedName name="RETCPN" localSheetId="0">#REF!</definedName>
    <definedName name="RETCPN" localSheetId="1">#REF!</definedName>
    <definedName name="RETCPN">#REF!</definedName>
    <definedName name="RETETERT" localSheetId="0">#REF!</definedName>
    <definedName name="RETETERT" localSheetId="1">#REF!</definedName>
    <definedName name="RETETERT">#REF!</definedName>
    <definedName name="RetirementAge" localSheetId="0">#REF!</definedName>
    <definedName name="RetirementAge">#REF!</definedName>
    <definedName name="RETNON" localSheetId="0">#REF!</definedName>
    <definedName name="RETNON">#REF!</definedName>
    <definedName name="RETSRG" localSheetId="0">#REF!</definedName>
    <definedName name="RETSRG">#REF!</definedName>
    <definedName name="RETTGR" localSheetId="0">#REF!</definedName>
    <definedName name="RETTGR" localSheetId="1">#REF!</definedName>
    <definedName name="RETTGR">#REF!</definedName>
    <definedName name="Retur" localSheetId="0">#REF!</definedName>
    <definedName name="Retur" localSheetId="1">#REF!</definedName>
    <definedName name="Retur">#REF!</definedName>
    <definedName name="RETUR06" localSheetId="0">#REF!</definedName>
    <definedName name="RETUR06" localSheetId="1">#REF!</definedName>
    <definedName name="RETUR06">#REF!</definedName>
    <definedName name="retur11" localSheetId="0">#REF!</definedName>
    <definedName name="retur11" localSheetId="1">#REF!</definedName>
    <definedName name="retur11">#REF!</definedName>
    <definedName name="retur12" localSheetId="0">#REF!</definedName>
    <definedName name="retur12">#REF!</definedName>
    <definedName name="RETURBELI" localSheetId="0">#REF!</definedName>
    <definedName name="RETURBELI">#REF!</definedName>
    <definedName name="returcpn" localSheetId="0">#REF!</definedName>
    <definedName name="returcpn">#REF!</definedName>
    <definedName name="returjual" localSheetId="0">#REF!</definedName>
    <definedName name="returjual">#REF!</definedName>
    <definedName name="RETURJUAL10" localSheetId="0">#REF!</definedName>
    <definedName name="RETURJUAL10">#REF!</definedName>
    <definedName name="returjual12" localSheetId="0">#REF!</definedName>
    <definedName name="returjual12">#REF!</definedName>
    <definedName name="returkotor" localSheetId="0">#REF!</definedName>
    <definedName name="returkotor">#REF!</definedName>
    <definedName name="ReturnOption" localSheetId="0">#REF!</definedName>
    <definedName name="ReturnOption">#REF!</definedName>
    <definedName name="ReturnOptTable" localSheetId="0">#REF!</definedName>
    <definedName name="ReturnOptTable">#REF!</definedName>
    <definedName name="returpab" localSheetId="0">#REF!</definedName>
    <definedName name="returpab">#REF!</definedName>
    <definedName name="returpab11" localSheetId="0">#REF!</definedName>
    <definedName name="returpab11">#REF!</definedName>
    <definedName name="REVAL" localSheetId="0">#REF!</definedName>
    <definedName name="REVAL">#REF!</definedName>
    <definedName name="REVBAD06" localSheetId="0">#REF!</definedName>
    <definedName name="REVBAD06">#REF!</definedName>
    <definedName name="REVENUE" localSheetId="0">#REF!</definedName>
    <definedName name="REVENUE">#REF!</definedName>
    <definedName name="REVGOODSTOK06" localSheetId="0">#REF!</definedName>
    <definedName name="REVGOODSTOK06">#REF!</definedName>
    <definedName name="REVHPP" localSheetId="0">#REF!</definedName>
    <definedName name="REVHPP">#REF!</definedName>
    <definedName name="Revised_with_increased30s" localSheetId="0" hidden="1">#REF!</definedName>
    <definedName name="Revised_with_increased30s" hidden="1">#REF!</definedName>
    <definedName name="rew" localSheetId="0">#REF!</definedName>
    <definedName name="rew">#REF!</definedName>
    <definedName name="REW_10" localSheetId="0">#REF!</definedName>
    <definedName name="REW_10">#REF!</definedName>
    <definedName name="REW_11" localSheetId="0">#REF!</definedName>
    <definedName name="REW_11">#REF!</definedName>
    <definedName name="REW_12" localSheetId="0">#REF!</definedName>
    <definedName name="REW_12">#REF!</definedName>
    <definedName name="REW_4" localSheetId="0">#REF!</definedName>
    <definedName name="REW_4">#REF!</definedName>
    <definedName name="REW_5" localSheetId="0">#REF!</definedName>
    <definedName name="REW_5">#REF!</definedName>
    <definedName name="REW_6" localSheetId="0">#REF!</definedName>
    <definedName name="REW_6">#REF!</definedName>
    <definedName name="REW_7" localSheetId="0">#REF!</definedName>
    <definedName name="REW_7">#REF!</definedName>
    <definedName name="REW_8" localSheetId="0">#REF!</definedName>
    <definedName name="REW_8">#REF!</definedName>
    <definedName name="REW_9" localSheetId="0">#REF!</definedName>
    <definedName name="REW_9">#REF!</definedName>
    <definedName name="REWARD" localSheetId="0">#REF!</definedName>
    <definedName name="REWARD" localSheetId="1">#REF!</definedName>
    <definedName name="REWARD">#REF!</definedName>
    <definedName name="reyertwetw" localSheetId="0">{"page1",#N/A,FALSE,"comsat"}</definedName>
    <definedName name="reyertwetw" localSheetId="1">{"page1",#N/A,FALSE,"comsat"}</definedName>
    <definedName name="reyertwetw" localSheetId="7">{"page1",#N/A,FALSE,"comsat"}</definedName>
    <definedName name="reyertwetw">{"page1",#N/A,FALSE,"comsat"}</definedName>
    <definedName name="RF">"$#REF!.#REF!#REF!"</definedName>
    <definedName name="RF_3">"$#REF!.#REF!#REF!"</definedName>
    <definedName name="RFN" localSheetId="0">#REF!</definedName>
    <definedName name="RFN" localSheetId="1">#REF!</definedName>
    <definedName name="RFN">#REF!</definedName>
    <definedName name="RFP003A" localSheetId="0">#REF!</definedName>
    <definedName name="RFP003A">#REF!</definedName>
    <definedName name="RFP003B" localSheetId="0">#REF!</definedName>
    <definedName name="RFP003B">#REF!</definedName>
    <definedName name="RFP003C" localSheetId="0">#REF!</definedName>
    <definedName name="RFP003C">#REF!</definedName>
    <definedName name="RFP003D" localSheetId="0">#REF!</definedName>
    <definedName name="RFP003D">#REF!</definedName>
    <definedName name="RFP003E" localSheetId="0">#REF!</definedName>
    <definedName name="RFP003E">#REF!</definedName>
    <definedName name="RFP003F" localSheetId="0">#REF!</definedName>
    <definedName name="RFP003F">#REF!</definedName>
    <definedName name="rge" localSheetId="0">#REF!</definedName>
    <definedName name="rge">#REF!</definedName>
    <definedName name="rghaertyjyruj">"#N/A"</definedName>
    <definedName name="RGLB" localSheetId="0">#REF!</definedName>
    <definedName name="RGLB" localSheetId="1">#REF!</definedName>
    <definedName name="RGLB">#REF!</definedName>
    <definedName name="rg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r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r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r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tr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gwgyh" localSheetId="0">{"'Sheet1'!$L$16"}</definedName>
    <definedName name="rgwgyh" localSheetId="1">{"'Sheet1'!$L$16"}</definedName>
    <definedName name="rgwgyh" localSheetId="7">{"'Sheet1'!$L$16"}</definedName>
    <definedName name="rgwgyh">{"'Sheet1'!$L$16"}</definedName>
    <definedName name="RHC" localSheetId="0">#REF!</definedName>
    <definedName name="RHC">#REF!</definedName>
    <definedName name="RHC_10" localSheetId="0">#REF!</definedName>
    <definedName name="RHC_10" localSheetId="1">#REF!</definedName>
    <definedName name="RHC_10">#REF!</definedName>
    <definedName name="RHC_6">"$#REF!.$C$10:$N$10"</definedName>
    <definedName name="RHC_8" localSheetId="0">#REF!</definedName>
    <definedName name="RHC_8" localSheetId="1">#REF!</definedName>
    <definedName name="RHC_8">#REF!</definedName>
    <definedName name="RHC5_10" localSheetId="0">#REF!</definedName>
    <definedName name="RHC5_10" localSheetId="1">#REF!</definedName>
    <definedName name="RHC5_10">#REF!</definedName>
    <definedName name="RHODIA" localSheetId="0">{"'DocTypeCode'!$A$142:$A$226"}</definedName>
    <definedName name="RHODIA" localSheetId="1">{"'DocTypeCode'!$A$142:$A$226"}</definedName>
    <definedName name="RHODIA" localSheetId="7">{"'DocTypeCode'!$A$142:$A$226"}</definedName>
    <definedName name="RHODIA">{"'DocTypeCode'!$A$142:$A$226"}</definedName>
    <definedName name="rhrthrt">#REF!</definedName>
    <definedName name="rhw4rh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hw4rh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hw4rh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hw4rh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iacove">#REF!</definedName>
    <definedName name="Richeese_Ahh_15g" localSheetId="0">#REF!</definedName>
    <definedName name="Richeese_Ahh_15g" localSheetId="1">#REF!</definedName>
    <definedName name="Richeese_Ahh_15g">#REF!</definedName>
    <definedName name="Richeese_Tincan_350g" localSheetId="0">#REF!</definedName>
    <definedName name="Richeese_Tincan_350g" localSheetId="1">#REF!</definedName>
    <definedName name="Richeese_Tincan_350g">#REF!</definedName>
    <definedName name="Richeese_Wafer_130_gr___TET" localSheetId="0">#REF!</definedName>
    <definedName name="Richeese_Wafer_130_gr___TET" localSheetId="1">#REF!</definedName>
    <definedName name="Richeese_Wafer_130_gr___TET">#REF!</definedName>
    <definedName name="Richeese_Wafer_130g" localSheetId="0">#REF!</definedName>
    <definedName name="Richeese_Wafer_130g" localSheetId="1">#REF!</definedName>
    <definedName name="Richeese_Wafer_130g">#REF!</definedName>
    <definedName name="Richeese_Wafer_140g" localSheetId="0">#REF!</definedName>
    <definedName name="Richeese_Wafer_140g" localSheetId="1">#REF!</definedName>
    <definedName name="Richeese_Wafer_140g">#REF!</definedName>
    <definedName name="Richeese_Wafer_16g" localSheetId="0">#REF!</definedName>
    <definedName name="Richeese_Wafer_16g" localSheetId="1">#REF!</definedName>
    <definedName name="Richeese_Wafer_16g">#REF!</definedName>
    <definedName name="Richeese_Wafer_16g___Tết" localSheetId="0">#REF!</definedName>
    <definedName name="Richeese_Wafer_16g___Tết" localSheetId="1">#REF!</definedName>
    <definedName name="Richeese_Wafer_16g___Tết">#REF!</definedName>
    <definedName name="Richeese_Wafer_20g" localSheetId="0">#REF!</definedName>
    <definedName name="Richeese_Wafer_20g" localSheetId="1">#REF!</definedName>
    <definedName name="Richeese_Wafer_20g">#REF!</definedName>
    <definedName name="Richeese_Wafer_24g" localSheetId="0">#REF!</definedName>
    <definedName name="Richeese_Wafer_24g" localSheetId="1">#REF!</definedName>
    <definedName name="Richeese_Wafer_24g">#REF!</definedName>
    <definedName name="Richeese_Wafer_50g" localSheetId="0">#REF!</definedName>
    <definedName name="Richeese_Wafer_50g" localSheetId="1">#REF!</definedName>
    <definedName name="Richeese_Wafer_50g">#REF!</definedName>
    <definedName name="Richeese_Wafer_50g_Tet" localSheetId="0">#REF!</definedName>
    <definedName name="Richeese_Wafer_50g_Tet" localSheetId="1">#REF!</definedName>
    <definedName name="Richeese_Wafer_50g_Tet">#REF!</definedName>
    <definedName name="Richeese_Wafer_52g" localSheetId="0">#REF!</definedName>
    <definedName name="Richeese_Wafer_52g" localSheetId="1">#REF!</definedName>
    <definedName name="Richeese_Wafer_52g">#REF!</definedName>
    <definedName name="Richeese_Wafer_7.5g" localSheetId="0">#REF!</definedName>
    <definedName name="Richeese_Wafer_7.5g" localSheetId="1">#REF!</definedName>
    <definedName name="Richeese_Wafer_7.5g">#REF!</definedName>
    <definedName name="Richeese_Wafer_8_g" localSheetId="0">#REF!</definedName>
    <definedName name="Richeese_Wafer_8_g" localSheetId="1">#REF!</definedName>
    <definedName name="Richeese_Wafer_8_g">#REF!</definedName>
    <definedName name="Richoco_Pasta_8g" localSheetId="0">#REF!</definedName>
    <definedName name="Richoco_Pasta_8g" localSheetId="1">#REF!</definedName>
    <definedName name="Richoco_Pasta_8g">#REF!</definedName>
    <definedName name="Richoco_Wafer_130g" localSheetId="0">#REF!</definedName>
    <definedName name="Richoco_Wafer_130g" localSheetId="1">#REF!</definedName>
    <definedName name="Richoco_Wafer_130g">#REF!</definedName>
    <definedName name="Richoco_Wafer_140g" localSheetId="0">#REF!</definedName>
    <definedName name="Richoco_Wafer_140g" localSheetId="1">#REF!</definedName>
    <definedName name="Richoco_Wafer_140g">#REF!</definedName>
    <definedName name="Richoco_Wafer_16g" localSheetId="0">#REF!</definedName>
    <definedName name="Richoco_Wafer_16g" localSheetId="1">#REF!</definedName>
    <definedName name="Richoco_Wafer_16g">#REF!</definedName>
    <definedName name="Richoco_Wafer_20g" localSheetId="0">#REF!</definedName>
    <definedName name="Richoco_Wafer_20g" localSheetId="1">#REF!</definedName>
    <definedName name="Richoco_Wafer_20g">#REF!</definedName>
    <definedName name="Richoco_Wafer_24g" localSheetId="0">#REF!</definedName>
    <definedName name="Richoco_Wafer_24g" localSheetId="1">#REF!</definedName>
    <definedName name="Richoco_Wafer_24g">#REF!</definedName>
    <definedName name="Richoco_Wafer_50g" localSheetId="0">#REF!</definedName>
    <definedName name="Richoco_Wafer_50g" localSheetId="1">#REF!</definedName>
    <definedName name="Richoco_Wafer_50g">#REF!</definedName>
    <definedName name="Richoco_Wafer_52g" localSheetId="0">#REF!</definedName>
    <definedName name="Richoco_Wafer_52g" localSheetId="1">#REF!</definedName>
    <definedName name="Richoco_Wafer_52g">#REF!</definedName>
    <definedName name="RICUNITS" localSheetId="0">#REF!</definedName>
    <definedName name="RICUNITS" localSheetId="1">#REF!</definedName>
    <definedName name="RICUNITS">#REF!</definedName>
    <definedName name="RINALDI" localSheetId="0">#REF!</definedName>
    <definedName name="RINALDI" localSheetId="1">#REF!</definedName>
    <definedName name="RINALDI">#REF!</definedName>
    <definedName name="rinjani" localSheetId="0">IF(#REF!*#REF!*#REF!*'LE_KAM_Aug''24'!Loan_Start&gt;0,1,0)</definedName>
    <definedName name="rinjani" localSheetId="1">IF(#REF!*#REF!*#REF!*MT_Total!Loan_Start&gt;0,1,0)</definedName>
    <definedName name="rinjani" localSheetId="7">IF(#REF!*#REF!*#REF!*#REF!&gt;0,1,0)</definedName>
    <definedName name="rinjani">IF(#REF!*#REF!*#REF!*#REF!&gt;0,1,0)</definedName>
    <definedName name="rinjanidelima" localSheetId="0">IF(#REF!,'LE_KAM_Aug''24'!Header_Row+#REF!,'LE_KAM_Aug''24'!Header_Row)</definedName>
    <definedName name="rinjanidelima" localSheetId="1">IF(#REF!,Header_Row+#REF!,Header_Row)</definedName>
    <definedName name="rinjanidelima" localSheetId="7">IF(#REF!,Header_Row+#REF!,Header_Row)</definedName>
    <definedName name="rinjanidelima">IF(#REF!,Header_Row+#REF!,Header_Row)</definedName>
    <definedName name="ririn" localSheetId="0">#N/A</definedName>
    <definedName name="ririn" localSheetId="1">#N/A</definedName>
    <definedName name="ririn">#REF!</definedName>
    <definedName name="ririndelima" localSheetId="0">DATE(YEAR('LE_KAM_Aug''24'!Loan_Start),MONTH('LE_KAM_Aug''24'!Loan_Start)+Payment_Number,DAY('LE_KAM_Aug''24'!Loan_Start))</definedName>
    <definedName name="ririndelima" localSheetId="4">DATE(YEAR([0]!Loan_Start),MONTH([0]!Loan_Start)+Payment_Number,DAY([0]!Loan_Start))</definedName>
    <definedName name="ririndelima" localSheetId="1">DATE(YEAR(MT_Total!Loan_Start),MONTH(MT_Total!Loan_Start)+Payment_Number,DAY(MT_Total!Loan_Start))</definedName>
    <definedName name="ririndelima" localSheetId="7">DATE(YEAR(Loan_Start),MONTH(Loan_Start)+Payment_Number,DAY(Loan_Start))</definedName>
    <definedName name="ririndelima">DATE(YEAR(Loan_Start),MONTH(Loan_Start)+Payment_Number,DAY(Loan_Start))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iver" localSheetId="0">#REF!</definedName>
    <definedName name="River" localSheetId="7">#REF!</definedName>
    <definedName name="River">#REF!</definedName>
    <definedName name="River_Code" localSheetId="0">#REF!</definedName>
    <definedName name="River_Code">#REF!</definedName>
    <definedName name="RJE" localSheetId="0">{#N/A,#N/A,FALSE,"Sheet1"}</definedName>
    <definedName name="RJE" localSheetId="1">{#N/A,#N/A,FALSE,"Sheet1"}</definedName>
    <definedName name="RJE" localSheetId="7">{#N/A,#N/A,FALSE,"Sheet1"}</definedName>
    <definedName name="RJE">{#N/A,#N/A,FALSE,"Sheet1"}</definedName>
    <definedName name="RKP" localSheetId="0">#REF!</definedName>
    <definedName name="RKP" localSheetId="1">#REF!</definedName>
    <definedName name="RKP">#REF!</definedName>
    <definedName name="RKPAGUSTUS" localSheetId="0">#REF!</definedName>
    <definedName name="RKPAGUSTUS" localSheetId="1">#REF!</definedName>
    <definedName name="RKPAGUSTUS">#REF!</definedName>
    <definedName name="RKPDES" localSheetId="0">#REF!</definedName>
    <definedName name="RKPDES" localSheetId="1">#REF!</definedName>
    <definedName name="RKPDES">#REF!</definedName>
    <definedName name="RKPDESEMBER" localSheetId="0">#REF!</definedName>
    <definedName name="RKPDESEMBER">#REF!</definedName>
    <definedName name="RKPDESEMBER1" localSheetId="0">#REF!</definedName>
    <definedName name="RKPDESEMBER1" localSheetId="1">#REF!</definedName>
    <definedName name="RKPDESEMBER1">#REF!</definedName>
    <definedName name="RkpKF">"$#REF!.#REF!#REF!"</definedName>
    <definedName name="RkpKF_3">"$#REF!.#REF!#REF!"</definedName>
    <definedName name="RKPNOVEMBER" localSheetId="0">#REF!</definedName>
    <definedName name="RKPNOVEMBER" localSheetId="1">#REF!</definedName>
    <definedName name="RKPNOVEMBER">#REF!</definedName>
    <definedName name="RKPOKTOBER" localSheetId="0">#REF!</definedName>
    <definedName name="RKPOKTOBER">#REF!</definedName>
    <definedName name="RKPSEPTEMBER" localSheetId="0">#REF!</definedName>
    <definedName name="RKPSEPTEMBER">#REF!</definedName>
    <definedName name="RKPSEPTEMBER1" localSheetId="0">#REF!</definedName>
    <definedName name="RKPSEPTEMBER1">#REF!</definedName>
    <definedName name="Rks" localSheetId="0">#REF!</definedName>
    <definedName name="Rks">#REF!</definedName>
    <definedName name="rl" localSheetId="0">#REF!</definedName>
    <definedName name="rl">#REF!</definedName>
    <definedName name="RM" localSheetId="0">OFFSET(#REF!,0,0,COUNTA(#REF!)-1)</definedName>
    <definedName name="RM" localSheetId="1">OFFSET(#REF!,0,0,COUNTA(#REF!)-1)</definedName>
    <definedName name="RM">OFFSET(#REF!,0,0,COUNTA(#REF!)-1)</definedName>
    <definedName name="rm_data" localSheetId="0">#REF!</definedName>
    <definedName name="rm_data" localSheetId="1">#REF!</definedName>
    <definedName name="rm_data">#REF!</definedName>
    <definedName name="RMB" localSheetId="0">#REF!</definedName>
    <definedName name="RMB" localSheetId="1">#REF!</definedName>
    <definedName name="RMB">#REF!</definedName>
    <definedName name="rmcAccount">2605</definedName>
    <definedName name="rmcApplication">"group"</definedName>
    <definedName name="rmcCategory">"ACT95"</definedName>
    <definedName name="rmcFrequency">"MON"</definedName>
    <definedName name="rmcName">"97RODM"</definedName>
    <definedName name="RMCOptions">"*000000000000000"</definedName>
    <definedName name="rmcPeriod">9513</definedName>
    <definedName name="rmh_tgga" localSheetId="0">#REF!</definedName>
    <definedName name="rmh_tgga" localSheetId="1">#REF!</definedName>
    <definedName name="rmh_tgga">#REF!</definedName>
    <definedName name="RO" localSheetId="0">OFFSET(#REF!,0,0,COUNTA(#REF!,0,0)-2,27)</definedName>
    <definedName name="RO">OFFSET(#REF!,0,0,COUNTA(#REF!,0,0)-2,27)</definedName>
    <definedName name="RO_BASE" localSheetId="0">OFFSET(#REF!,0,0,COUNTA(#REF!)-2,30)</definedName>
    <definedName name="RO_BASE">OFFSET(#REF!,0,0,COUNTA(#REF!)-2,30)</definedName>
    <definedName name="RO_REG2" localSheetId="0">INDEX(#REF!,COUNTA(#REF!)):INDEX(#REF!,COUNTA(#REF!))</definedName>
    <definedName name="RO_REG2" localSheetId="1">INDEX(#REF!,COUNTA(#REF!)):INDEX(#REF!,COUNTA(#REF!))</definedName>
    <definedName name="RO_REG2">INDEX(#REF!,COUNTA(#REF!)):INDEX(#REF!,COUNTA(#REF!))</definedName>
    <definedName name="roa" localSheetId="0">#REF!</definedName>
    <definedName name="roa" localSheetId="1">#REF!</definedName>
    <definedName name="roa">#REF!</definedName>
    <definedName name="ROA_MTD_P1" localSheetId="0">OFFSET(#REF!,0,0,COUNT(#REF!),1)</definedName>
    <definedName name="ROA_MTD_P1" localSheetId="1">OFFSET(#REF!,0,0,COUNT(#REF!),1)</definedName>
    <definedName name="ROA_MTD_P1">OFFSET(#REF!,0,0,COUNT(#REF!),1)</definedName>
    <definedName name="ROA_MTD_P2" localSheetId="0">OFFSET(#REF!,0,0,COUNT(#REF!),1)</definedName>
    <definedName name="ROA_MTD_P2">OFFSET(#REF!,0,0,COUNT(#REF!),1)</definedName>
    <definedName name="ROA_MTD_P3" localSheetId="0">OFFSET(#REF!,0,0,COUNT(#REF!),1)</definedName>
    <definedName name="ROA_MTD_P3">OFFSET(#REF!,0,0,COUNT(#REF!),1)</definedName>
    <definedName name="ROA_MTD_P4" localSheetId="0">OFFSET(#REF!,0,0,COUNT(#REF!),1)</definedName>
    <definedName name="ROA_MTD_P4">OFFSET(#REF!,0,0,COUNT(#REF!),1)</definedName>
    <definedName name="Road_Code" localSheetId="0">#REF!</definedName>
    <definedName name="Road_Code" localSheetId="1">#REF!</definedName>
    <definedName name="Road_Code">#REF!</definedName>
    <definedName name="Road_Name" localSheetId="0">#REF!</definedName>
    <definedName name="Road_Name" localSheetId="1">#REF!</definedName>
    <definedName name="Road_Name">#REF!</definedName>
    <definedName name="RoadNo_373" localSheetId="0">#REF!</definedName>
    <definedName name="RoadNo_373" localSheetId="1">#REF!</definedName>
    <definedName name="RoadNo_373">#REF!</definedName>
    <definedName name="Roads">#N/A</definedName>
    <definedName name="ROFFICE" localSheetId="0">#REF!</definedName>
    <definedName name="ROFFICE" localSheetId="1">#REF!</definedName>
    <definedName name="ROFFICE">#REF!</definedName>
    <definedName name="Role" localSheetId="0">#REF!</definedName>
    <definedName name="Role" localSheetId="1">#REF!</definedName>
    <definedName name="Role">#REF!</definedName>
    <definedName name="Roles" localSheetId="0">#REF!</definedName>
    <definedName name="Roles">#REF!</definedName>
    <definedName name="Romania">"#N/A"</definedName>
    <definedName name="rong1">#REF!</definedName>
    <definedName name="rong2" localSheetId="0">#REF!</definedName>
    <definedName name="rong2" localSheetId="1">#REF!</definedName>
    <definedName name="rong2">#REF!</definedName>
    <definedName name="rong3" localSheetId="0">#REF!</definedName>
    <definedName name="rong3" localSheetId="1">#REF!</definedName>
    <definedName name="rong3">#REF!</definedName>
    <definedName name="rong4" localSheetId="0">#REF!</definedName>
    <definedName name="rong4">#REF!</definedName>
    <definedName name="rong5" localSheetId="0">#REF!</definedName>
    <definedName name="rong5">#REF!</definedName>
    <definedName name="rong6" localSheetId="0">#REF!</definedName>
    <definedName name="rong6">#REF!</definedName>
    <definedName name="Rooms" localSheetId="0">#REF!</definedName>
    <definedName name="Rooms">#REF!</definedName>
    <definedName name="rot" localSheetId="0">#REF!</definedName>
    <definedName name="rot" localSheetId="1">#REF!</definedName>
    <definedName name="rot">#REF!</definedName>
    <definedName name="rotsc" localSheetId="0" hidden="1">{"'Sheet1'!$L$16"}</definedName>
    <definedName name="rotsc" localSheetId="1" hidden="1">{"'Sheet1'!$L$16"}</definedName>
    <definedName name="rotsc" localSheetId="7" hidden="1">{"'Sheet1'!$L$16"}</definedName>
    <definedName name="rotsc" hidden="1">{"'Sheet1'!$L$16"}</definedName>
    <definedName name="rotxha" localSheetId="0">#REF!</definedName>
    <definedName name="rotxha" localSheetId="1">#REF!</definedName>
    <definedName name="rotxha">#REF!</definedName>
    <definedName name="Row" localSheetId="0">#REF!</definedName>
    <definedName name="Row" localSheetId="1">#REF!</definedName>
    <definedName name="Row">#REF!</definedName>
    <definedName name="ROWSHIFT" localSheetId="0">#REF!</definedName>
    <definedName name="ROWSHIFT" localSheetId="1">#REF!</definedName>
    <definedName name="ROWSHIFT">#REF!</definedName>
    <definedName name="ROWSTOUPLOAD1">"#N/A"</definedName>
    <definedName name="royalties">"$#REF!.#REF!#REF!"</definedName>
    <definedName name="royalties_3">"$#REF!.#REF!#REF!"</definedName>
    <definedName name="Rp" localSheetId="0">#REF!</definedName>
    <definedName name="Rp" localSheetId="1">#REF!</definedName>
    <definedName name="Rp">#REF!</definedName>
    <definedName name="RP_ANTM_T" localSheetId="0">#REF!</definedName>
    <definedName name="RP_ANTM_T">#REF!</definedName>
    <definedName name="RP_BMRA" localSheetId="0">#REF!</definedName>
    <definedName name="RP_BMRA">#REF!</definedName>
    <definedName name="RP_BNGA_19" localSheetId="0">#REF!</definedName>
    <definedName name="RP_BNGA_19">#REF!</definedName>
    <definedName name="RP_BNLI" localSheetId="0">#REF!</definedName>
    <definedName name="RP_BNLI">#REF!</definedName>
    <definedName name="RP_BUMI_N" localSheetId="0">#REF!</definedName>
    <definedName name="RP_BUMI_N">#REF!</definedName>
    <definedName name="RP_BUNI" localSheetId="0">#REF!</definedName>
    <definedName name="RP_BUNI">#REF!</definedName>
    <definedName name="RP_CEKA" localSheetId="0">#REF!</definedName>
    <definedName name="RP_CEKA">#REF!</definedName>
    <definedName name="RP_CTRS" localSheetId="0">#REF!</definedName>
    <definedName name="RP_CTRS">#REF!</definedName>
    <definedName name="RP_DNKS" localSheetId="0">#REF!</definedName>
    <definedName name="RP_DNKS">#REF!</definedName>
    <definedName name="RP_DYNA" localSheetId="0">#REF!</definedName>
    <definedName name="RP_DYNA">#REF!</definedName>
    <definedName name="RP_FISK" localSheetId="0">#REF!</definedName>
    <definedName name="RP_FISK">#REF!</definedName>
    <definedName name="RP_GGST" localSheetId="0">#REF!</definedName>
    <definedName name="RP_GGST">#REF!</definedName>
    <definedName name="RP_INRU" localSheetId="0">#REF!</definedName>
    <definedName name="RP_INRU">#REF!</definedName>
    <definedName name="RP_KOMI" localSheetId="0">#REF!</definedName>
    <definedName name="RP_KOMI">#REF!</definedName>
    <definedName name="RP_LSIP" localSheetId="0">#REF!</definedName>
    <definedName name="RP_LSIP">#REF!</definedName>
    <definedName name="RP_MDRN" localSheetId="0">#REF!</definedName>
    <definedName name="RP_MDRN">#REF!</definedName>
    <definedName name="RP_MEDC" localSheetId="0">#REF!</definedName>
    <definedName name="RP_MEDC">#REF!</definedName>
    <definedName name="RP_MYOR" localSheetId="0">#REF!</definedName>
    <definedName name="RP_MYOR">#REF!</definedName>
    <definedName name="RP_PTRO" localSheetId="0">#REF!</definedName>
    <definedName name="RP_PTRO">#REF!</definedName>
    <definedName name="RP_SMSM" localSheetId="0">#REF!</definedName>
    <definedName name="RP_SMSM">#REF!</definedName>
    <definedName name="RP_SULIN" localSheetId="0">#REF!</definedName>
    <definedName name="RP_SULIN">#REF!</definedName>
    <definedName name="RP_TBLA" localSheetId="0">#REF!</definedName>
    <definedName name="RP_TBLA">#REF!</definedName>
    <definedName name="RP_ULTJ" localSheetId="0">#REF!</definedName>
    <definedName name="RP_ULTJ">#REF!</definedName>
    <definedName name="RP_UNSP" localSheetId="0">#REF!</definedName>
    <definedName name="RP_UNSP">#REF!</definedName>
    <definedName name="RP_WICO" localSheetId="0">#REF!</definedName>
    <definedName name="RP_WICO">#REF!</definedName>
    <definedName name="RPF_02" localSheetId="0">#REF!</definedName>
    <definedName name="RPF_02">#REF!</definedName>
    <definedName name="rpint_titles" localSheetId="0">#REF!</definedName>
    <definedName name="rpint_titles">#REF!</definedName>
    <definedName name="RPTs1" localSheetId="0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RPTs1" localSheetId="1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RPTs1" localSheetId="7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RPTs1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rqwr" localSheetId="0">{"'Sheet1'!$L$16"}</definedName>
    <definedName name="rqwr" localSheetId="1">{"'Sheet1'!$L$16"}</definedName>
    <definedName name="rqwr" localSheetId="7">{"'Sheet1'!$L$16"}</definedName>
    <definedName name="rqwr">{"'Sheet1'!$L$16"}</definedName>
    <definedName name="RR" localSheetId="0">#REF!</definedName>
    <definedName name="RR">#REF!</definedName>
    <definedName name="RR_1">NA()</definedName>
    <definedName name="RR_1_1">NA()</definedName>
    <definedName name="RR_10">NA()</definedName>
    <definedName name="RR_12">NA()</definedName>
    <definedName name="RR_13">NA()</definedName>
    <definedName name="RR_2">NA()</definedName>
    <definedName name="RR_2_1">NA()</definedName>
    <definedName name="RR_3" localSheetId="0">#REF!</definedName>
    <definedName name="RR_3" localSheetId="1">#REF!</definedName>
    <definedName name="RR_3">#REF!</definedName>
    <definedName name="RR_34">NA()</definedName>
    <definedName name="RR_4" localSheetId="0">#REF!</definedName>
    <definedName name="RR_4" localSheetId="1">#REF!</definedName>
    <definedName name="RR_4">#REF!</definedName>
    <definedName name="RR_5" localSheetId="0">#REF!</definedName>
    <definedName name="RR_5" localSheetId="1">#REF!</definedName>
    <definedName name="RR_5">#REF!</definedName>
    <definedName name="RR_6">#N/A</definedName>
    <definedName name="RR_7">NA()</definedName>
    <definedName name="RR_8">NA()</definedName>
    <definedName name="RR_8_6">#N/A</definedName>
    <definedName name="RR_9">NA()</definedName>
    <definedName name="rrehe" localSheetId="0">{"Tages_D",#N/A,FALSE,"Tagesbericht";"Tages_PL",#N/A,FALSE,"Tagesbericht"}</definedName>
    <definedName name="rrehe" localSheetId="1">{"Tages_D",#N/A,FALSE,"Tagesbericht";"Tages_PL",#N/A,FALSE,"Tagesbericht"}</definedName>
    <definedName name="rrehe" localSheetId="7">{"Tages_D",#N/A,FALSE,"Tagesbericht";"Tages_PL",#N/A,FALSE,"Tagesbericht"}</definedName>
    <definedName name="rrehe">{"Tages_D",#N/A,FALSE,"Tagesbericht";"Tages_PL",#N/A,FALSE,"Tagesbericht"}</definedName>
    <definedName name="rrr" localSheetId="0">#REF!</definedName>
    <definedName name="rrr" localSheetId="1">#REF!</definedName>
    <definedName name="rrr">#REF!</definedName>
    <definedName name="RRRR" localSheetId="0">#REF!</definedName>
    <definedName name="RRRR" localSheetId="1">#REF!</definedName>
    <definedName name="RRRR">#REF!</definedName>
    <definedName name="RRRR_1">NA()</definedName>
    <definedName name="RRRR_10">NA()</definedName>
    <definedName name="RRRR_11">NA()</definedName>
    <definedName name="RRRR_12">NA()</definedName>
    <definedName name="RRRR_13">NA()</definedName>
    <definedName name="RRRR_14">NA()</definedName>
    <definedName name="RRRR_15">NA()</definedName>
    <definedName name="RRRR_16">NA()</definedName>
    <definedName name="RRRR_17">NA()</definedName>
    <definedName name="RRRR_18">NA()</definedName>
    <definedName name="RRRR_19">NA()</definedName>
    <definedName name="RRRR_2">NA()</definedName>
    <definedName name="RRRR_2_1">NA()</definedName>
    <definedName name="RRRR_20">NA()</definedName>
    <definedName name="RRRR_21">NA()</definedName>
    <definedName name="RRRR_22">NA()</definedName>
    <definedName name="RRRR_23">NA()</definedName>
    <definedName name="RRRR_24">NA()</definedName>
    <definedName name="RRRR_25">NA()</definedName>
    <definedName name="RRRR_26">NA()</definedName>
    <definedName name="RRRR_27">NA()</definedName>
    <definedName name="RRRR_28">NA()</definedName>
    <definedName name="RRRR_3" localSheetId="0">#REF!</definedName>
    <definedName name="RRRR_3" localSheetId="1">#REF!</definedName>
    <definedName name="RRRR_3">#REF!</definedName>
    <definedName name="RRRR_4" localSheetId="0">#REF!</definedName>
    <definedName name="RRRR_4" localSheetId="1">#REF!</definedName>
    <definedName name="RRRR_4">#REF!</definedName>
    <definedName name="RRRR_5" localSheetId="0">#REF!</definedName>
    <definedName name="RRRR_5" localSheetId="1">#REF!</definedName>
    <definedName name="RRRR_5">#REF!</definedName>
    <definedName name="RRRR_6" localSheetId="0">#REF!</definedName>
    <definedName name="RRRR_6">#REF!</definedName>
    <definedName name="RRRR_7">NA()</definedName>
    <definedName name="RRRR_8">NA()</definedName>
    <definedName name="RRRR_8_6">#N/A</definedName>
    <definedName name="RRRR_9">NA()</definedName>
    <definedName name="rrrrr" localSheetId="0">#REF!</definedName>
    <definedName name="rrrrr" localSheetId="1">#REF!</definedName>
    <definedName name="rrrrr">#REF!</definedName>
    <definedName name="RRRRR_1">NA()</definedName>
    <definedName name="RRRRR_10">NA()</definedName>
    <definedName name="RRRRR_11">NA()</definedName>
    <definedName name="RRRRR_12">NA()</definedName>
    <definedName name="RRRRR_13">NA()</definedName>
    <definedName name="RRRRR_14">NA()</definedName>
    <definedName name="RRRRR_15">NA()</definedName>
    <definedName name="RRRRR_16">NA()</definedName>
    <definedName name="RRRRR_17">NA()</definedName>
    <definedName name="RRRRR_18">NA()</definedName>
    <definedName name="RRRRR_19">NA()</definedName>
    <definedName name="RRRRR_2">NA()</definedName>
    <definedName name="RRRRR_2_1">NA()</definedName>
    <definedName name="RRRRR_20">NA()</definedName>
    <definedName name="RRRRR_21">NA()</definedName>
    <definedName name="RRRRR_22">NA()</definedName>
    <definedName name="RRRRR_23">NA()</definedName>
    <definedName name="RRRRR_24">NA()</definedName>
    <definedName name="RRRRR_25">NA()</definedName>
    <definedName name="RRRRR_26">NA()</definedName>
    <definedName name="RRRRR_27">NA()</definedName>
    <definedName name="RRRRR_28">NA()</definedName>
    <definedName name="RRRRR_3" localSheetId="0">#REF!</definedName>
    <definedName name="RRRRR_3" localSheetId="1">#REF!</definedName>
    <definedName name="RRRRR_3">#REF!</definedName>
    <definedName name="RRRRR_4" localSheetId="0">#REF!</definedName>
    <definedName name="RRRRR_4">#REF!</definedName>
    <definedName name="RRRRR_5" localSheetId="0">#REF!</definedName>
    <definedName name="RRRRR_5">#REF!</definedName>
    <definedName name="RRRRR_6" localSheetId="0">#REF!</definedName>
    <definedName name="RRRRR_6">#REF!</definedName>
    <definedName name="RRRRR_7">NA()</definedName>
    <definedName name="RRRRR_8">NA()</definedName>
    <definedName name="RRRRR_8_6">#N/A</definedName>
    <definedName name="RRRRR_9">NA()</definedName>
    <definedName name="rrrrrr" localSheetId="0">#REF!</definedName>
    <definedName name="rrrrrr" localSheetId="1">#REF!</definedName>
    <definedName name="rrrrrr">#REF!</definedName>
    <definedName name="rrrrrrrtt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rrrrrrtt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rrrrrrtt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rrrrrrtt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sdfjng">"$#REF!.#REF!#REF!"</definedName>
    <definedName name="rsdfjng_3">"$#REF!.#REF!#REF!"</definedName>
    <definedName name="rsdrzdj">"$#REF!.#REF!#REF!"</definedName>
    <definedName name="rsdrzdj_3">"$#REF!.#REF!#REF!"</definedName>
    <definedName name="Rsm_PERUMAHAN" localSheetId="0">#REF!</definedName>
    <definedName name="Rsm_PERUMAHAN" localSheetId="1">#REF!</definedName>
    <definedName name="Rsm_PERUMAHAN">#REF!</definedName>
    <definedName name="RSRG" localSheetId="0">#REF!</definedName>
    <definedName name="RSRG">#REF!</definedName>
    <definedName name="rstkja">"'file:///C:/Documents%20and%20Settings/PC_KOBSBY_003/Local%20Settings/Temporary%20Internet%20Files/Content.IE5/WZ67UD2L/DATA/BSC%202011/SHARED/TAX/Trisna/RBW/PHARMAS/1998/CITR/marshall.xls'#$Marshal.$A$1"</definedName>
    <definedName name="rstkja_3">"'file:///C:/Documents%20and%20Settings/PC_KOBSBY_003/Local%20Settings/Temporary%20Internet%20Files/Content.IE5/WZ67UD2L/DATA/BSC%202011/SHARED/TAX/Trisna/RBW/PHARMAS/1998/CITR/marshall.xls'#$Marshal.$A$1"</definedName>
    <definedName name="RT" localSheetId="0">#REF!</definedName>
    <definedName name="RT" localSheetId="1">#REF!</definedName>
    <definedName name="RT">#REF!</definedName>
    <definedName name="RT_A" localSheetId="0">#REF!</definedName>
    <definedName name="RT_A" localSheetId="1">#REF!</definedName>
    <definedName name="RT_A">#REF!</definedName>
    <definedName name="RT_BC" localSheetId="0">#REF!</definedName>
    <definedName name="RT_BC">#REF!</definedName>
    <definedName name="rt_d" localSheetId="0">#REF!</definedName>
    <definedName name="rt_d">#REF!</definedName>
    <definedName name="RT_DD" localSheetId="0">#REF!</definedName>
    <definedName name="RT_DD">#REF!</definedName>
    <definedName name="RT_FG" localSheetId="0">#REF!</definedName>
    <definedName name="RT_FG" localSheetId="1">#REF!</definedName>
    <definedName name="RT_FG">#REF!</definedName>
    <definedName name="rt_fm" localSheetId="0">#REF!</definedName>
    <definedName name="rt_fm">#REF!</definedName>
    <definedName name="RT_GA" localSheetId="0">#REF!</definedName>
    <definedName name="RT_GA" localSheetId="1">#REF!</definedName>
    <definedName name="RT_GA">#REF!</definedName>
    <definedName name="RT_HRD" localSheetId="0">#REF!</definedName>
    <definedName name="RT_HRD" localSheetId="1">#REF!</definedName>
    <definedName name="RT_HRD">#REF!</definedName>
    <definedName name="rt_mtc" localSheetId="0">#REF!</definedName>
    <definedName name="rt_mtc" localSheetId="1">#REF!</definedName>
    <definedName name="rt_mtc">#REF!</definedName>
    <definedName name="rt_office" localSheetId="0">#REF!</definedName>
    <definedName name="rt_office">#REF!</definedName>
    <definedName name="RT_PBRIK" localSheetId="0">#REF!</definedName>
    <definedName name="RT_PBRIK" localSheetId="1">#REF!</definedName>
    <definedName name="RT_PBRIK">#REF!</definedName>
    <definedName name="rt_pe" localSheetId="0">#REF!</definedName>
    <definedName name="rt_pe">#REF!</definedName>
    <definedName name="RT_PPIC" localSheetId="0">#REF!</definedName>
    <definedName name="RT_PPIC" localSheetId="1">#REF!</definedName>
    <definedName name="RT_PPIC">#REF!</definedName>
    <definedName name="rt_qa" localSheetId="0">#REF!</definedName>
    <definedName name="rt_qa">#REF!</definedName>
    <definedName name="rt_QC" localSheetId="0">#REF!</definedName>
    <definedName name="rt_QC">#REF!</definedName>
    <definedName name="rt_sporting1" localSheetId="0">#REF!</definedName>
    <definedName name="rt_sporting1">#REF!</definedName>
    <definedName name="rt_sprpat" localSheetId="0">#REF!</definedName>
    <definedName name="rt_sprpat" localSheetId="1">#REF!</definedName>
    <definedName name="rt_sprpat">#REF!</definedName>
    <definedName name="rt_sprting" localSheetId="0">#REF!</definedName>
    <definedName name="rt_sprting">#REF!</definedName>
    <definedName name="RT_TMBRK" localSheetId="0">#REF!</definedName>
    <definedName name="RT_TMBRK" localSheetId="1">#REF!</definedName>
    <definedName name="RT_TMBRK">#REF!</definedName>
    <definedName name="RT_WHRM" localSheetId="0">#REF!</definedName>
    <definedName name="RT_WHRM">#REF!</definedName>
    <definedName name="rtagust" localSheetId="0">#REF!</definedName>
    <definedName name="rtagust">#REF!</definedName>
    <definedName name="rtapril" localSheetId="0">#REF!</definedName>
    <definedName name="rtapril">#REF!</definedName>
    <definedName name="rtdes" localSheetId="0">#REF!</definedName>
    <definedName name="rtdes">#REF!</definedName>
    <definedName name="rtfeb" localSheetId="0">#REF!</definedName>
    <definedName name="rtfeb">#REF!</definedName>
    <definedName name="rtgff" localSheetId="0">#REF!</definedName>
    <definedName name="rtgff" localSheetId="1">#REF!</definedName>
    <definedName name="rtgff">#REF!</definedName>
    <definedName name="rtht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tht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tht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tht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tjan" localSheetId="0">#REF!</definedName>
    <definedName name="rtjan" localSheetId="1">#REF!</definedName>
    <definedName name="rtjan">#REF!</definedName>
    <definedName name="rtjuli" localSheetId="0">#REF!</definedName>
    <definedName name="rtjuli">#REF!</definedName>
    <definedName name="rtjuni" localSheetId="0">#REF!</definedName>
    <definedName name="rtjuni">#REF!</definedName>
    <definedName name="rtmaret" localSheetId="0">#REF!</definedName>
    <definedName name="rtmaret">#REF!</definedName>
    <definedName name="rtmei" localSheetId="0">#REF!</definedName>
    <definedName name="rtmei">#REF!</definedName>
    <definedName name="rtnop" localSheetId="0">#REF!</definedName>
    <definedName name="rtnop">#REF!</definedName>
    <definedName name="rtokt" localSheetId="0">#REF!</definedName>
    <definedName name="rtokt">#REF!</definedName>
    <definedName name="RTR" localSheetId="0">#REF!</definedName>
    <definedName name="RTR" localSheetId="1">#REF!</definedName>
    <definedName name="RTR">#REF!</definedName>
    <definedName name="rtrr" localSheetId="0">{"Tages_D",#N/A,FALSE,"Tagesbericht";"Tages_PL",#N/A,FALSE,"Tagesbericht"}</definedName>
    <definedName name="rtrr" localSheetId="1">{"Tages_D",#N/A,FALSE,"Tagesbericht";"Tages_PL",#N/A,FALSE,"Tagesbericht"}</definedName>
    <definedName name="rtrr" localSheetId="7">{"Tages_D",#N/A,FALSE,"Tagesbericht";"Tages_PL",#N/A,FALSE,"Tagesbericht"}</definedName>
    <definedName name="rtrr">{"Tages_D",#N/A,FALSE,"Tagesbericht";"Tages_PL",#N/A,FALSE,"Tagesbericht"}</definedName>
    <definedName name="RTRT" localSheetId="0">#REF!</definedName>
    <definedName name="RTRT" localSheetId="1">#REF!</definedName>
    <definedName name="RTRT">#REF!</definedName>
    <definedName name="RTRT_1">NA()</definedName>
    <definedName name="RTRT_1_1">NA()</definedName>
    <definedName name="RTRT_10">NA()</definedName>
    <definedName name="RTRT_12">NA()</definedName>
    <definedName name="RTRT_13">NA()</definedName>
    <definedName name="RTRT_2">NA()</definedName>
    <definedName name="RTRT_2_1">NA()</definedName>
    <definedName name="RTRT_3" localSheetId="0">#REF!</definedName>
    <definedName name="RTRT_3" localSheetId="1">#REF!</definedName>
    <definedName name="RTRT_3">#REF!</definedName>
    <definedName name="RTRT_34">NA()</definedName>
    <definedName name="RTRT_4" localSheetId="0">#REF!</definedName>
    <definedName name="RTRT_4" localSheetId="1">#REF!</definedName>
    <definedName name="RTRT_4">#REF!</definedName>
    <definedName name="RTRT_5" localSheetId="0">#REF!</definedName>
    <definedName name="RTRT_5" localSheetId="1">#REF!</definedName>
    <definedName name="RTRT_5">#REF!</definedName>
    <definedName name="RTRT_6">#N/A</definedName>
    <definedName name="RTRT_7">NA()</definedName>
    <definedName name="RTRT_8">NA()</definedName>
    <definedName name="RTRT_8_6">#N/A</definedName>
    <definedName name="RTRT_9">NA()</definedName>
    <definedName name="rtsept" localSheetId="0">#REF!</definedName>
    <definedName name="rtsept" localSheetId="1">#REF!</definedName>
    <definedName name="rtsept">#REF!</definedName>
    <definedName name="RTY" localSheetId="0">#REF!</definedName>
    <definedName name="RTY" localSheetId="1">#REF!</definedName>
    <definedName name="RTY">#REF!</definedName>
    <definedName name="rtyrtyt" localSheetId="0">#REF!</definedName>
    <definedName name="rtyrtyt">#REF!</definedName>
    <definedName name="rtytry" localSheetId="0">#REF!</definedName>
    <definedName name="rtytry">#REF!</definedName>
    <definedName name="RUDI" localSheetId="0">#REF!</definedName>
    <definedName name="RUDI" localSheetId="1">#REF!</definedName>
    <definedName name="RUDI">#REF!</definedName>
    <definedName name="RUGILABA" localSheetId="0">#REF!</definedName>
    <definedName name="RUGILABA" localSheetId="1">#REF!</definedName>
    <definedName name="RUGILABA">#REF!</definedName>
    <definedName name="RUGILABA_5" localSheetId="0">#REF!</definedName>
    <definedName name="RUGILABA_5" localSheetId="1">#REF!</definedName>
    <definedName name="RUGILABA_5">#REF!</definedName>
    <definedName name="Rumah_Tinggal" localSheetId="0">#REF!</definedName>
    <definedName name="Rumah_Tinggal">#REF!</definedName>
    <definedName name="RUNSENS" localSheetId="0">#REF!</definedName>
    <definedName name="RUNSENS" localSheetId="1">#REF!</definedName>
    <definedName name="RUNSENS">#REF!</definedName>
    <definedName name="RUNSENS1" localSheetId="0">#REF!</definedName>
    <definedName name="RUNSENS1" localSheetId="1">#REF!</definedName>
    <definedName name="RUNSENS1">#REF!</definedName>
    <definedName name="RUNSENS2" localSheetId="0">#REF!</definedName>
    <definedName name="RUNSENS2" localSheetId="1">#REF!</definedName>
    <definedName name="RUNSENS2">#REF!</definedName>
    <definedName name="rupiah">"'file:///C:/Documents%20and%20Settings/PC_KOBSBY_003/Local%20Settings/Temporary%20Internet%20Files/Content.IE5/WZ67UD2L/DATA/BSC%202011/SHARED/Clients/I-L/KEBD/Quarter%202002/Q4-2002-c.xls'#$GeneralInfo.$J$21"</definedName>
    <definedName name="rupiah_3">"'file:///C:/Documents%20and%20Settings/PC_KOBSBY_003/Local%20Settings/Temporary%20Internet%20Files/Content.IE5/WZ67UD2L/DATA/BSC%202011/SHARED/Clients/I-L/KEBD/Quarter%202002/Q4-2002-c.xls'#$GeneralInfo.$J$21"</definedName>
    <definedName name="RWD_2BLN" localSheetId="0">OFFSET(#REF!,0,0,COUNTA(#REF!,0,0)-4,4)</definedName>
    <definedName name="RWD_2BLN">OFFSET(#REF!,0,0,COUNTA(#REF!,0,0)-4,4)</definedName>
    <definedName name="RWD_3BLN" localSheetId="0">OFFSET(#REF!,0,0,COUNTA(#REF!,0,0)-4,4)</definedName>
    <definedName name="RWD_3BLN">OFFSET(#REF!,0,0,COUNTA(#REF!,0,0)-4,4)</definedName>
    <definedName name="RWD_3BLN_KSNI" localSheetId="0">OFFSET(#REF!,0,0,COUNTA(#REF!,0,0)-4,4)</definedName>
    <definedName name="RWD_3BLN_KSNI">OFFSET(#REF!,0,0,COUNTA(#REF!,0,0)-4,4)</definedName>
    <definedName name="RWD_3BLN_LOTTE" localSheetId="0">OFFSET(#REF!,0,0,COUNTA(#REF!,0,0)-4,4)</definedName>
    <definedName name="RWD_3BLN_LOTTE">OFFSET(#REF!,0,0,COUNTA(#REF!,0,0)-4,4)</definedName>
    <definedName name="RWD_3BLN_SIMBA" localSheetId="0">OFFSET(#REF!,0,0,COUNTA(#REF!,0,0)-4,4)</definedName>
    <definedName name="RWD_3BLN_SIMBA">OFFSET(#REF!,0,0,COUNTA(#REF!,0,0)-4,4)</definedName>
    <definedName name="RWD_BULANAN" localSheetId="0">OFFSET(#REF!,0,0,COUNTA(#REF!,0,0)-4,4)</definedName>
    <definedName name="RWD_BULANAN">OFFSET(#REF!,0,0,COUNTA(#REF!,0,0)-4,4)</definedName>
    <definedName name="RWD_BULANAN_LOTTE" localSheetId="0">OFFSET(#REF!,0,0,COUNTA(#REF!,0,0)-4,4)</definedName>
    <definedName name="RWD_BULANAN_LOTTE">OFFSET(#REF!,0,0,COUNTA(#REF!,0,0)-4,4)</definedName>
    <definedName name="RWD_BULANAN_SIMBA" localSheetId="0">OFFSET(#REF!,0,0,COUNTA(#REF!,0,0)-4,4)</definedName>
    <definedName name="RWD_BULANAN_SIMBA">OFFSET(#REF!,0,0,COUNTA(#REF!,0,0)-4,4)</definedName>
    <definedName name="RWD_FEB" localSheetId="0">OFFSET(#REF!,0,0,COUNTA(#REF!,0,0)-3,2)</definedName>
    <definedName name="RWD_FEB">OFFSET(#REF!,0,0,COUNTA(#REF!,0,0)-3,2)</definedName>
    <definedName name="rwer" localSheetId="0">{"'Sheet1'!$L$16"}</definedName>
    <definedName name="rwer" localSheetId="1">{"'Sheet1'!$L$16"}</definedName>
    <definedName name="rwer" localSheetId="7">{"'Sheet1'!$L$16"}</definedName>
    <definedName name="rwer">{"'Sheet1'!$L$16"}</definedName>
    <definedName name="Rwvu.CapersView." localSheetId="0" hidden="1">#REF!</definedName>
    <definedName name="Rwvu.CapersView." localSheetId="1" hidden="1">#REF!</definedName>
    <definedName name="Rwvu.CapersView." hidden="1">#REF!</definedName>
    <definedName name="Rwvu.Japan_Capers_Ed_Pub." localSheetId="0" hidden="1">#REF!</definedName>
    <definedName name="Rwvu.Japan_Capers_Ed_Pub." localSheetId="1" hidden="1">#REF!</definedName>
    <definedName name="Rwvu.Japan_Capers_Ed_Pub." hidden="1">#REF!</definedName>
    <definedName name="Rwvu.KJP_CC." localSheetId="0" hidden="1">#REF!</definedName>
    <definedName name="Rwvu.KJP_CC." hidden="1">#REF!</definedName>
    <definedName name="rwwrrww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wwrrww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wwrrww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wwrrww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Rx_ETHICAL__PT_BII" localSheetId="0">#REF!</definedName>
    <definedName name="Rx_ETHICAL__PT_BII" localSheetId="1">#REF!</definedName>
    <definedName name="Rx_ETHICAL__PT_BII">#REF!</definedName>
    <definedName name="Rx_HOSPITAL___PT_BII" localSheetId="0">#REF!</definedName>
    <definedName name="Rx_HOSPITAL___PT_BII">#REF!</definedName>
    <definedName name="RYN" localSheetId="0">#REF!</definedName>
    <definedName name="RYN" localSheetId="1">#REF!</definedName>
    <definedName name="RYN">#REF!</definedName>
    <definedName name="RYU" localSheetId="0">#REF!</definedName>
    <definedName name="RYU" localSheetId="1">#REF!</definedName>
    <definedName name="RYU">#REF!</definedName>
    <definedName name="ryur" localSheetId="0">#REF!</definedName>
    <definedName name="ryur" localSheetId="1">#REF!</definedName>
    <definedName name="ryur">#REF!</definedName>
    <definedName name="s" localSheetId="0" hidden="1">#REF!</definedName>
    <definedName name="s" localSheetId="1" hidden="1">#REF!</definedName>
    <definedName name="s">#REF!</definedName>
    <definedName name="S_1" localSheetId="0">#REF!</definedName>
    <definedName name="S_1">#REF!</definedName>
    <definedName name="S_2" localSheetId="0">#REF!</definedName>
    <definedName name="S_2">#REF!</definedName>
    <definedName name="S_2_Bï_v_nh" localSheetId="0">#REF!</definedName>
    <definedName name="S_2_Bï_v_nh">#REF!</definedName>
    <definedName name="S_AcctDes" localSheetId="0">#REF!</definedName>
    <definedName name="S_AcctDes">#REF!</definedName>
    <definedName name="S_Adjust" localSheetId="0">#REF!</definedName>
    <definedName name="S_Adjust">#REF!</definedName>
    <definedName name="S_Adjust_GT" localSheetId="0">#REF!</definedName>
    <definedName name="S_Adjust_GT">#REF!</definedName>
    <definedName name="S_AJE_Tot" localSheetId="0">#REF!</definedName>
    <definedName name="S_AJE_Tot">#REF!</definedName>
    <definedName name="S_AJE_Tot_GT" localSheetId="0">#REF!</definedName>
    <definedName name="S_AJE_Tot_GT">#REF!</definedName>
    <definedName name="S_ANTM_T" localSheetId="0">#REF!</definedName>
    <definedName name="S_ANTM_T">#REF!</definedName>
    <definedName name="S_ASTR" localSheetId="0">#REF!</definedName>
    <definedName name="S_ASTR">#REF!</definedName>
    <definedName name="S_BMRA" localSheetId="0">#REF!</definedName>
    <definedName name="S_BMRA">#REF!</definedName>
    <definedName name="S_BNGA_19" localSheetId="0">#REF!</definedName>
    <definedName name="S_BNGA_19">#REF!</definedName>
    <definedName name="S_BNLI" localSheetId="0">#REF!</definedName>
    <definedName name="S_BNLI">#REF!</definedName>
    <definedName name="S_BUMI_N" localSheetId="0">#REF!</definedName>
    <definedName name="S_BUMI_N">#REF!</definedName>
    <definedName name="S_BUNI" localSheetId="0">#REF!</definedName>
    <definedName name="S_BUNI">#REF!</definedName>
    <definedName name="S_CEKA" localSheetId="0">#REF!</definedName>
    <definedName name="S_CEKA">#REF!</definedName>
    <definedName name="S_CompNum" localSheetId="0">#REF!</definedName>
    <definedName name="S_CompNum">#REF!</definedName>
    <definedName name="S_CTRS" localSheetId="0">#REF!</definedName>
    <definedName name="S_CTRS">#REF!</definedName>
    <definedName name="S_CY_Beg" localSheetId="0">#REF!</definedName>
    <definedName name="S_CY_Beg">#REF!</definedName>
    <definedName name="S_CY_Beg_GT" localSheetId="0">#REF!</definedName>
    <definedName name="S_CY_Beg_GT">#REF!</definedName>
    <definedName name="S_CY_End" localSheetId="0">#REF!</definedName>
    <definedName name="S_CY_End">#REF!</definedName>
    <definedName name="S_CY_End_GT" localSheetId="0">#REF!</definedName>
    <definedName name="S_CY_End_GT">#REF!</definedName>
    <definedName name="S_Diff_Amt" localSheetId="0">#REF!</definedName>
    <definedName name="S_Diff_Amt">#REF!</definedName>
    <definedName name="S_Diff_Pct" localSheetId="0">#REF!</definedName>
    <definedName name="S_Diff_Pct">#REF!</definedName>
    <definedName name="S_DYNA" localSheetId="0">#REF!</definedName>
    <definedName name="S_DYNA">#REF!</definedName>
    <definedName name="S_GrpNum" localSheetId="0">#REF!</definedName>
    <definedName name="S_GrpNum">#REF!</definedName>
    <definedName name="S_Headings" localSheetId="0">#REF!</definedName>
    <definedName name="S_Headings">#REF!</definedName>
    <definedName name="S_KeyValue" localSheetId="0">#REF!</definedName>
    <definedName name="S_KeyValue">#REF!</definedName>
    <definedName name="S_KOMI" localSheetId="0">#REF!</definedName>
    <definedName name="S_KOMI">#REF!</definedName>
    <definedName name="S_LSIP" localSheetId="0">#REF!</definedName>
    <definedName name="S_LSIP">#REF!</definedName>
    <definedName name="S_MYOR" localSheetId="0">#REF!</definedName>
    <definedName name="S_MYOR">#REF!</definedName>
    <definedName name="S_PY_End" localSheetId="0">#REF!</definedName>
    <definedName name="S_PY_End">#REF!</definedName>
    <definedName name="S_PY_End_GT" localSheetId="0">#REF!</definedName>
    <definedName name="S_PY_End_GT">#REF!</definedName>
    <definedName name="S_RJE_Tot" localSheetId="0">#REF!</definedName>
    <definedName name="S_RJE_Tot">#REF!</definedName>
    <definedName name="S_RJE_Tot_GT" localSheetId="0">#REF!</definedName>
    <definedName name="S_RJE_Tot_GT">#REF!</definedName>
    <definedName name="S_RowNum" localSheetId="0">#REF!</definedName>
    <definedName name="S_RowNum">#REF!</definedName>
    <definedName name="s75F29" localSheetId="0">#REF!</definedName>
    <definedName name="s75F29">#REF!</definedName>
    <definedName name="SA">"#N/A"</definedName>
    <definedName name="SAD">#REF!</definedName>
    <definedName name="sadas" localSheetId="0">#REF!</definedName>
    <definedName name="sadas" localSheetId="1">#REF!</definedName>
    <definedName name="sadas">#REF!</definedName>
    <definedName name="sadasdsad" localSheetId="0">#REF!</definedName>
    <definedName name="sadasdsad" localSheetId="1">#REF!</definedName>
    <definedName name="sadasdsad">#REF!</definedName>
    <definedName name="sadassa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adassa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adassa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adassa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adfds" localSheetId="0">{#N/A,#N/A,TRUE,"Data Elements-Staffing";#N/A,#N/A,TRUE,"Data Elements-Exp Driv &amp; Assump";#N/A,#N/A,TRUE,"Staffing Sheet";#N/A,#N/A,TRUE,"Income";#N/A,#N/A,TRUE,"Income Summary";#N/A,#N/A,TRUE,"Staffing Summary"}</definedName>
    <definedName name="sadfds" localSheetId="1">{#N/A,#N/A,TRUE,"Data Elements-Staffing";#N/A,#N/A,TRUE,"Data Elements-Exp Driv &amp; Assump";#N/A,#N/A,TRUE,"Staffing Sheet";#N/A,#N/A,TRUE,"Income";#N/A,#N/A,TRUE,"Income Summary";#N/A,#N/A,TRUE,"Staffing Summary"}</definedName>
    <definedName name="sadfds" localSheetId="7">{#N/A,#N/A,TRUE,"Data Elements-Staffing";#N/A,#N/A,TRUE,"Data Elements-Exp Driv &amp; Assump";#N/A,#N/A,TRUE,"Staffing Sheet";#N/A,#N/A,TRUE,"Income";#N/A,#N/A,TRUE,"Income Summary";#N/A,#N/A,TRUE,"Staffing Summary"}</definedName>
    <definedName name="sadfds">{#N/A,#N/A,TRUE,"Data Elements-Staffing";#N/A,#N/A,TRUE,"Data Elements-Exp Driv &amp; Assump";#N/A,#N/A,TRUE,"Staffing Sheet";#N/A,#N/A,TRUE,"Income";#N/A,#N/A,TRUE,"Income Summary";#N/A,#N/A,TRUE,"Staffing Summary"}</definedName>
    <definedName name="sadjhg" localSheetId="0">#REF!</definedName>
    <definedName name="sadjhg" localSheetId="1">#REF!</definedName>
    <definedName name="sadjhg">#REF!</definedName>
    <definedName name="sadsa" localSheetId="0" hidden="1">#REF!</definedName>
    <definedName name="sadsa" hidden="1">#REF!</definedName>
    <definedName name="saere" localSheetId="0">{#N/A,#N/A,TRUE,"Data Elements-Staffing";#N/A,#N/A,TRUE,"Data Elements-Exp Driv &amp; Assump";#N/A,#N/A,TRUE,"Staffing Sheet";#N/A,#N/A,TRUE,"Income";#N/A,#N/A,TRUE,"Income Summary";#N/A,#N/A,TRUE,"Staffing Summary"}</definedName>
    <definedName name="saere" localSheetId="1">{#N/A,#N/A,TRUE,"Data Elements-Staffing";#N/A,#N/A,TRUE,"Data Elements-Exp Driv &amp; Assump";#N/A,#N/A,TRUE,"Staffing Sheet";#N/A,#N/A,TRUE,"Income";#N/A,#N/A,TRUE,"Income Summary";#N/A,#N/A,TRUE,"Staffing Summary"}</definedName>
    <definedName name="saere" localSheetId="7">{#N/A,#N/A,TRUE,"Data Elements-Staffing";#N/A,#N/A,TRUE,"Data Elements-Exp Driv &amp; Assump";#N/A,#N/A,TRUE,"Staffing Sheet";#N/A,#N/A,TRUE,"Income";#N/A,#N/A,TRUE,"Income Summary";#N/A,#N/A,TRUE,"Staffing Summary"}</definedName>
    <definedName name="saere">{#N/A,#N/A,TRUE,"Data Elements-Staffing";#N/A,#N/A,TRUE,"Data Elements-Exp Driv &amp; Assump";#N/A,#N/A,TRUE,"Staffing Sheet";#N/A,#N/A,TRUE,"Income";#N/A,#N/A,TRUE,"Income Summary";#N/A,#N/A,TRUE,"Staffing Summary"}</definedName>
    <definedName name="saf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af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af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af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afsadf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safsadf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safsadf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safsadf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safsaf" localSheetId="0">{"PA1",#N/A,FALSE,"BORDMW";"pa2",#N/A,FALSE,"BORDMW";"PA3",#N/A,FALSE,"BORDMW";"PA4",#N/A,FALSE,"BORDMW"}</definedName>
    <definedName name="safsaf" localSheetId="1">{"PA1",#N/A,FALSE,"BORDMW";"pa2",#N/A,FALSE,"BORDMW";"PA3",#N/A,FALSE,"BORDMW";"PA4",#N/A,FALSE,"BORDMW"}</definedName>
    <definedName name="safsaf" localSheetId="7">{"PA1",#N/A,FALSE,"BORDMW";"pa2",#N/A,FALSE,"BORDMW";"PA3",#N/A,FALSE,"BORDMW";"PA4",#N/A,FALSE,"BORDMW"}</definedName>
    <definedName name="safsaf">{"PA1",#N/A,FALSE,"BORDMW";"pa2",#N/A,FALSE,"BORDMW";"PA3",#N/A,FALSE,"BORDMW";"PA4",#N/A,FALSE,"BORDMW"}</definedName>
    <definedName name="sagdffvb" localSheetId="0">{"page1",#N/A,FALSE,"comsat"}</definedName>
    <definedName name="sagdffvb" localSheetId="1">{"page1",#N/A,FALSE,"comsat"}</definedName>
    <definedName name="sagdffvb" localSheetId="7">{"page1",#N/A,FALSE,"comsat"}</definedName>
    <definedName name="sagdffvb">{"page1",#N/A,FALSE,"comsat"}</definedName>
    <definedName name="sagsgasdg" localSheetId="0">{"Cover",#N/A,TRUE,"Cover Sheet";"Summary",#N/A,TRUE,"Summary";"Assumptions",#N/A,TRUE,"Assumptions";#N/A,#N/A,TRUE,"Broker Mean";"Acquirer",#N/A,TRUE,"A - Acquirer";"Target",#N/A,TRUE,"T-Target";"Combined (Full)",#N/A,TRUE,"Combined Group";#N/A,#N/A,TRUE,"Comp ROIC";#N/A,#N/A,TRUE,"Sensitivity";#N/A,#N/A,TRUE,"Credit Graph";#N/A,#N/A,TRUE,"Debt Schedule"}</definedName>
    <definedName name="sagsgasdg" localSheetId="1">{"Cover",#N/A,TRUE,"Cover Sheet";"Summary",#N/A,TRUE,"Summary";"Assumptions",#N/A,TRUE,"Assumptions";#N/A,#N/A,TRUE,"Broker Mean";"Acquirer",#N/A,TRUE,"A - Acquirer";"Target",#N/A,TRUE,"T-Target";"Combined (Full)",#N/A,TRUE,"Combined Group";#N/A,#N/A,TRUE,"Comp ROIC";#N/A,#N/A,TRUE,"Sensitivity";#N/A,#N/A,TRUE,"Credit Graph";#N/A,#N/A,TRUE,"Debt Schedule"}</definedName>
    <definedName name="sagsgasdg" localSheetId="7">{"Cover",#N/A,TRUE,"Cover Sheet";"Summary",#N/A,TRUE,"Summary";"Assumptions",#N/A,TRUE,"Assumptions";#N/A,#N/A,TRUE,"Broker Mean";"Acquirer",#N/A,TRUE,"A - Acquirer";"Target",#N/A,TRUE,"T-Target";"Combined (Full)",#N/A,TRUE,"Combined Group";#N/A,#N/A,TRUE,"Comp ROIC";#N/A,#N/A,TRUE,"Sensitivity";#N/A,#N/A,TRUE,"Credit Graph";#N/A,#N/A,TRUE,"Debt Schedule"}</definedName>
    <definedName name="sagsgasdg">{"Cover",#N/A,TRUE,"Cover Sheet";"Summary",#N/A,TRUE,"Summary";"Assumptions",#N/A,TRUE,"Assumptions";#N/A,#N/A,TRUE,"Broker Mean";"Acquirer",#N/A,TRUE,"A - Acquirer";"Target",#N/A,TRUE,"T-Target";"Combined (Full)",#N/A,TRUE,"Combined Group";#N/A,#N/A,TRUE,"Comp ROIC";#N/A,#N/A,TRUE,"Sensitivity";#N/A,#N/A,TRUE,"Credit Graph";#N/A,#N/A,TRUE,"Debt Schedule"}</definedName>
    <definedName name="SAHAM" localSheetId="0" hidden="1">#REF!</definedName>
    <definedName name="SAHAM" localSheetId="1" hidden="1">#REF!</definedName>
    <definedName name="SAHAM" hidden="1">#REF!</definedName>
    <definedName name="SAI" localSheetId="0">#REF!</definedName>
    <definedName name="SAI">#REF!</definedName>
    <definedName name="SAI_10" localSheetId="0">#REF!</definedName>
    <definedName name="SAI_10" localSheetId="1">#REF!</definedName>
    <definedName name="SAI_10">#REF!</definedName>
    <definedName name="SAJAKA" localSheetId="0">#REF!</definedName>
    <definedName name="SAJAKA" localSheetId="1">#REF!</definedName>
    <definedName name="SAJAKA">#REF!</definedName>
    <definedName name="Sakthi" localSheetId="0" hidden="1">#REF!</definedName>
    <definedName name="Sakthi" localSheetId="1" hidden="1">#REF!</definedName>
    <definedName name="Sakthi" hidden="1">#REF!</definedName>
    <definedName name="sal_data" localSheetId="0">#REF!</definedName>
    <definedName name="sal_data" localSheetId="1">#REF!</definedName>
    <definedName name="sal_data">#REF!</definedName>
    <definedName name="sal_date" localSheetId="0">#REF!</definedName>
    <definedName name="sal_date">#REF!</definedName>
    <definedName name="Sal_inc" localSheetId="0">#REF!</definedName>
    <definedName name="Sal_inc" localSheetId="1">#REF!</definedName>
    <definedName name="Sal_inc">#REF!</definedName>
    <definedName name="sal_rate" localSheetId="0">#REF!</definedName>
    <definedName name="sal_rate">#REF!</definedName>
    <definedName name="salah">#N/A</definedName>
    <definedName name="salah2">#N/A</definedName>
    <definedName name="salah3">#N/A</definedName>
    <definedName name="salary" localSheetId="0">#REF!</definedName>
    <definedName name="salary" localSheetId="1">#REF!</definedName>
    <definedName name="salary">#REF!</definedName>
    <definedName name="SALARY09" localSheetId="0">#REF!</definedName>
    <definedName name="SALARY09" localSheetId="1">#REF!</definedName>
    <definedName name="SALARY09">#REF!</definedName>
    <definedName name="SALARY10" localSheetId="0">#REF!</definedName>
    <definedName name="SALARY10" localSheetId="1">#REF!</definedName>
    <definedName name="SALARY10">#REF!</definedName>
    <definedName name="SALDO_AKHIR" localSheetId="0">#REF!</definedName>
    <definedName name="SALDO_AKHIR" localSheetId="1">#REF!</definedName>
    <definedName name="SALDO_AKHIR">#REF!</definedName>
    <definedName name="SALDO_GS" localSheetId="0">#REF!</definedName>
    <definedName name="SALDO_GS">#REF!</definedName>
    <definedName name="SALDO_GS_CPN" localSheetId="0">#REF!</definedName>
    <definedName name="SALDO_GS_CPN">#REF!</definedName>
    <definedName name="SALDO_SALES" localSheetId="0">#REF!</definedName>
    <definedName name="SALDO_SALES">#REF!</definedName>
    <definedName name="sale" localSheetId="0">#REF!</definedName>
    <definedName name="sale">#REF!</definedName>
    <definedName name="sale01" localSheetId="0">#REF!</definedName>
    <definedName name="sale01">#REF!</definedName>
    <definedName name="sale02" localSheetId="0">#REF!</definedName>
    <definedName name="sale02">#REF!</definedName>
    <definedName name="sale03" localSheetId="0">#REF!</definedName>
    <definedName name="sale03">#REF!</definedName>
    <definedName name="sale0809" localSheetId="0">#REF!</definedName>
    <definedName name="sale0809">#REF!</definedName>
    <definedName name="SALEFBREWERY" localSheetId="0">#REF!</definedName>
    <definedName name="SALEFBREWERY">#REF!</definedName>
    <definedName name="saleplan" localSheetId="0">#REF!</definedName>
    <definedName name="saleplan">#REF!</definedName>
    <definedName name="SALES" localSheetId="0">#REF!</definedName>
    <definedName name="SALES">#REF!</definedName>
    <definedName name="Sales___Fresh">"#N/A"</definedName>
    <definedName name="SALES_1">NA()</definedName>
    <definedName name="SALES_2">NA()</definedName>
    <definedName name="Sales_Performance_by_unit" localSheetId="0">#REF!</definedName>
    <definedName name="Sales_Performance_by_unit" localSheetId="1">#REF!</definedName>
    <definedName name="Sales_Performance_by_unit">#REF!</definedName>
    <definedName name="SALESMAN" localSheetId="0">#REF!</definedName>
    <definedName name="SALESMAN" localSheetId="1">#REF!</definedName>
    <definedName name="SALESMAN">#REF!</definedName>
    <definedName name="SALESMAN_1">NA()</definedName>
    <definedName name="SALESMAN_2">NA()</definedName>
    <definedName name="SalMonths" localSheetId="0">#REF!</definedName>
    <definedName name="SalMonths" localSheetId="1">#REF!</definedName>
    <definedName name="SalMonths">#REF!</definedName>
    <definedName name="salnew" localSheetId="0">#REF!</definedName>
    <definedName name="salnew">#REF!</definedName>
    <definedName name="SALREP" localSheetId="0">#REF!</definedName>
    <definedName name="SALREP" localSheetId="1">#REF!</definedName>
    <definedName name="SALREP">#REF!</definedName>
    <definedName name="SAMCO" localSheetId="0">#REF!</definedName>
    <definedName name="SAMCO">#REF!</definedName>
    <definedName name="SAMPAI" localSheetId="0">#REF!</definedName>
    <definedName name="SAMPAI" localSheetId="1">#REF!</definedName>
    <definedName name="SAMPAI">#REF!</definedName>
    <definedName name="san" localSheetId="0">#REF!</definedName>
    <definedName name="san">#REF!</definedName>
    <definedName name="SANG" localSheetId="0">#REF!</definedName>
    <definedName name="SANG" localSheetId="1">#REF!</definedName>
    <definedName name="SANG">#REF!</definedName>
    <definedName name="SANIA" localSheetId="0">#REF!</definedName>
    <definedName name="SANIA">#REF!</definedName>
    <definedName name="SANIA1" localSheetId="0">#REF!</definedName>
    <definedName name="SANIA1">#REF!</definedName>
    <definedName name="SANIA2" localSheetId="0">#REF!</definedName>
    <definedName name="SANIA2">#REF!</definedName>
    <definedName name="SANIB" localSheetId="0">#REF!</definedName>
    <definedName name="SANIB">#REF!</definedName>
    <definedName name="SANIB1" localSheetId="0">#REF!</definedName>
    <definedName name="SANIB1">#REF!</definedName>
    <definedName name="SANIB2" localSheetId="0">#REF!</definedName>
    <definedName name="SANIB2">#REF!</definedName>
    <definedName name="SANIC" localSheetId="0">#REF!</definedName>
    <definedName name="SANIC">#REF!</definedName>
    <definedName name="SANIC1" localSheetId="0">#REF!</definedName>
    <definedName name="SANIC1">#REF!</definedName>
    <definedName name="SANIC2" localSheetId="0">#REF!</definedName>
    <definedName name="SANIC2">#REF!</definedName>
    <definedName name="Sanitasi" localSheetId="0" hidden="1">#REF!</definedName>
    <definedName name="Sanitasi" hidden="1">#REF!</definedName>
    <definedName name="Sanlg5" localSheetId="0">#REF!</definedName>
    <definedName name="Sanlg5">#REF!</definedName>
    <definedName name="santunan" localSheetId="0">#REF!</definedName>
    <definedName name="santunan" localSheetId="1">#REF!</definedName>
    <definedName name="santunan">#REF!</definedName>
    <definedName name="SANWC">"#N/A"</definedName>
    <definedName name="saø" localSheetId="0">{"'Sheet1'!$L$16"}</definedName>
    <definedName name="saø" localSheetId="1">{"'Sheet1'!$L$16"}</definedName>
    <definedName name="saø" localSheetId="7">{"'Sheet1'!$L$16"}</definedName>
    <definedName name="saø">{"'Sheet1'!$L$16"}</definedName>
    <definedName name="SAP" localSheetId="0">#REF!</definedName>
    <definedName name="SAP" localSheetId="1">#REF!</definedName>
    <definedName name="SAP">#REF!</definedName>
    <definedName name="SAPBEXdnldView" hidden="1">"3UQTG61FWD0NXQT53AUYKZNNK"</definedName>
    <definedName name="SAPBEXhrIndnt" hidden="1">"Wide"</definedName>
    <definedName name="SAPBEXrevision" hidden="1">19</definedName>
    <definedName name="SAPBEXsysID" hidden="1">"GFP"</definedName>
    <definedName name="SAPBEXwbID" hidden="1">"DICDQ2GD7PTBMID2LIK3LA4MD"</definedName>
    <definedName name="SAPCrosstab1" localSheetId="0">#REF!</definedName>
    <definedName name="SAPCrosstab1" localSheetId="1">#REF!</definedName>
    <definedName name="SAPCrosstab1">#REF!</definedName>
    <definedName name="SAPCrosstab2" localSheetId="0">#REF!</definedName>
    <definedName name="SAPCrosstab2" localSheetId="1">#REF!</definedName>
    <definedName name="SAPCrosstab2">#REF!</definedName>
    <definedName name="SAPFuncF4Help" localSheetId="0">Main.SAPF4Help()</definedName>
    <definedName name="SAPFuncF4Help" localSheetId="4">Main.SAPF4Help()</definedName>
    <definedName name="SAPFuncF4Help" localSheetId="1">Main.SAPF4Help()</definedName>
    <definedName name="SAPFuncF4Help" localSheetId="7">Main.SAPF4Help()</definedName>
    <definedName name="SAPFuncF4Help">Main.SAPF4Help()</definedName>
    <definedName name="SAPsysID" hidden="1">"708C5W7SBKP804JT78WJ0JNKI"</definedName>
    <definedName name="SAPwbID" hidden="1">"ARS"</definedName>
    <definedName name="sasas" localSheetId="0">#REF!</definedName>
    <definedName name="sasas" localSheetId="1">#REF!</definedName>
    <definedName name="sasas">#REF!</definedName>
    <definedName name="sasasa" localSheetId="0">#REF!</definedName>
    <definedName name="sasasa">#REF!</definedName>
    <definedName name="SASC" localSheetId="0" hidden="1">#REF!</definedName>
    <definedName name="SASC" hidden="1">#REF!</definedName>
    <definedName name="sat">"#REF!"</definedName>
    <definedName name="SATA" localSheetId="0">#REF!</definedName>
    <definedName name="SATA" localSheetId="1">#REF!</definedName>
    <definedName name="SATA">#REF!</definedName>
    <definedName name="satgsadgad" localSheetId="0">{"Compco",#N/A,FALSE,"CWS";"Summary",#N/A,FALSE,"CWS";"WACC",#N/A,FALSE,"CWS"}</definedName>
    <definedName name="satgsadgad" localSheetId="1">{"Compco",#N/A,FALSE,"CWS";"Summary",#N/A,FALSE,"CWS";"WACC",#N/A,FALSE,"CWS"}</definedName>
    <definedName name="satgsadgad" localSheetId="7">{"Compco",#N/A,FALSE,"CWS";"Summary",#N/A,FALSE,"CWS";"WACC",#N/A,FALSE,"CWS"}</definedName>
    <definedName name="satgsadgad">{"Compco",#N/A,FALSE,"CWS";"Summary",#N/A,FALSE,"CWS";"WACC",#N/A,FALSE,"CWS"}</definedName>
    <definedName name="SATU" localSheetId="0">#REF!</definedName>
    <definedName name="SATU" localSheetId="1">#REF!</definedName>
    <definedName name="SATU">#REF!</definedName>
    <definedName name="SATU_10" localSheetId="0">#REF!</definedName>
    <definedName name="SATU_10" localSheetId="1">#REF!</definedName>
    <definedName name="SATU_10">#REF!</definedName>
    <definedName name="SATU_10_10" localSheetId="0">#REF!</definedName>
    <definedName name="SATU_10_10">#REF!</definedName>
    <definedName name="SATU_10_11" localSheetId="0">#REF!</definedName>
    <definedName name="SATU_10_11">#REF!</definedName>
    <definedName name="SATU_10_15" localSheetId="0">#REF!</definedName>
    <definedName name="SATU_10_15">#REF!</definedName>
    <definedName name="SATU_10_17" localSheetId="0">#REF!</definedName>
    <definedName name="SATU_10_17">#REF!</definedName>
    <definedName name="SATU_10_19" localSheetId="0">#REF!</definedName>
    <definedName name="SATU_10_19">#REF!</definedName>
    <definedName name="SATU_10_22" localSheetId="0">#REF!</definedName>
    <definedName name="SATU_10_22">#REF!</definedName>
    <definedName name="SATU_10_26" localSheetId="0">#REF!</definedName>
    <definedName name="SATU_10_26">#REF!</definedName>
    <definedName name="SATU_10_8" localSheetId="0">#REF!</definedName>
    <definedName name="SATU_10_8">#REF!</definedName>
    <definedName name="SATU_10_9" localSheetId="0">#REF!</definedName>
    <definedName name="SATU_10_9">#REF!</definedName>
    <definedName name="Sau" localSheetId="0">#REF!</definedName>
    <definedName name="Sau">#REF!</definedName>
    <definedName name="saya" localSheetId="0">#REF!</definedName>
    <definedName name="saya" localSheetId="1">#REF!</definedName>
    <definedName name="saya">#REF!</definedName>
    <definedName name="SB" localSheetId="0">#REF!</definedName>
    <definedName name="SB">#REF!</definedName>
    <definedName name="SB13_EXCHANGE" localSheetId="0">#REF!</definedName>
    <definedName name="SB13_EXCHANGE">#REF!</definedName>
    <definedName name="SBRAND" localSheetId="0">#REF!</definedName>
    <definedName name="SBRAND">#REF!</definedName>
    <definedName name="SBS" localSheetId="0">#REF!</definedName>
    <definedName name="SBS" localSheetId="1">#REF!</definedName>
    <definedName name="SBS">#REF!</definedName>
    <definedName name="sby">"$#REF!.#REF!#REF!"</definedName>
    <definedName name="sby_3">"$#REF!.#REF!#REF!"</definedName>
    <definedName name="SBY_AMT">"$#REF!.#REF!#REF!"</definedName>
    <definedName name="SBY_AMT_3">"$#REF!.#REF!#REF!"</definedName>
    <definedName name="SBY_AMT_NR">"$#REF!.#REF!#REF!"</definedName>
    <definedName name="SBY_AMT_NR_3">"$#REF!.#REF!#REF!"</definedName>
    <definedName name="SBY_AMT_R">"$#REF!.#REF!#REF!"</definedName>
    <definedName name="SBY_AMT_R_3">"$#REF!.#REF!#REF!"</definedName>
    <definedName name="sby_bal">"$#REF!.#REF!#REF!"</definedName>
    <definedName name="sby_bal_3">"$#REF!.#REF!#REF!"</definedName>
    <definedName name="SC" localSheetId="0">#REF!</definedName>
    <definedName name="SC" localSheetId="1">#REF!</definedName>
    <definedName name="SC">#REF!</definedName>
    <definedName name="scao98" localSheetId="0">#REF!</definedName>
    <definedName name="scao98">#REF!</definedName>
    <definedName name="SCCR" localSheetId="0">#REF!</definedName>
    <definedName name="SCCR">#REF!</definedName>
    <definedName name="SCDT" localSheetId="0">#REF!</definedName>
    <definedName name="SCDT">#REF!</definedName>
    <definedName name="Scenario" localSheetId="0">#REF!</definedName>
    <definedName name="Scenario">#REF!</definedName>
    <definedName name="Scenario_Korrektion_1">"#N/A"</definedName>
    <definedName name="Scenario_Korrektion_2">"#N/A"</definedName>
    <definedName name="SCH" localSheetId="0">#REF!</definedName>
    <definedName name="SCH" localSheetId="1">#REF!</definedName>
    <definedName name="SCH">#REF!</definedName>
    <definedName name="Schaltzeitraum" localSheetId="0">#REF!</definedName>
    <definedName name="Schaltzeitraum" localSheetId="1">#REF!</definedName>
    <definedName name="Schaltzeitraum">#REF!</definedName>
    <definedName name="Sched_Pay" localSheetId="0">#REF!</definedName>
    <definedName name="Sched_Pay" localSheetId="1">#REF!</definedName>
    <definedName name="Sched_Pay">#REF!</definedName>
    <definedName name="Scheduled_Extra_Payments" localSheetId="0">#REF!</definedName>
    <definedName name="Scheduled_Extra_Payments" localSheetId="1">#REF!</definedName>
    <definedName name="Scheduled_Extra_Payments">#REF!</definedName>
    <definedName name="Scheduled_Interest_Rate" localSheetId="0">#REF!</definedName>
    <definedName name="Scheduled_Interest_Rate" localSheetId="1">#REF!</definedName>
    <definedName name="Scheduled_Interest_Rate">#REF!</definedName>
    <definedName name="Scheduled_Monthly_Payment" localSheetId="0">#REF!</definedName>
    <definedName name="Scheduled_Monthly_Payment">#REF!</definedName>
    <definedName name="scores3" localSheetId="0">#REF!</definedName>
    <definedName name="scores3" localSheetId="1">#REF!</definedName>
    <definedName name="scores3">#REF!</definedName>
    <definedName name="scores4" localSheetId="0">#REF!</definedName>
    <definedName name="scores4">#REF!</definedName>
    <definedName name="Screenshots" localSheetId="0" hidden="1">{#N/A,#N/A,FALSE,"W-Cons";#N/A,#N/A,FALSE,"MTAs";#N/A,#N/A,FALSE,"BTAs";#N/A,#N/A,FALSE,"D.C.";#N/A,#N/A,FALSE,"L.A."}</definedName>
    <definedName name="Screenshots" localSheetId="1" hidden="1">{#N/A,#N/A,FALSE,"W-Cons";#N/A,#N/A,FALSE,"MTAs";#N/A,#N/A,FALSE,"BTAs";#N/A,#N/A,FALSE,"D.C.";#N/A,#N/A,FALSE,"L.A."}</definedName>
    <definedName name="Screenshots" localSheetId="7" hidden="1">{#N/A,#N/A,FALSE,"W-Cons";#N/A,#N/A,FALSE,"MTAs";#N/A,#N/A,FALSE,"BTAs";#N/A,#N/A,FALSE,"D.C.";#N/A,#N/A,FALSE,"L.A."}</definedName>
    <definedName name="Screenshots" hidden="1">{#N/A,#N/A,FALSE,"W-Cons";#N/A,#N/A,FALSE,"MTAs";#N/A,#N/A,FALSE,"BTAs";#N/A,#N/A,FALSE,"D.C.";#N/A,#N/A,FALSE,"L.A."}</definedName>
    <definedName name="SCT_BKTC">#REF!</definedName>
    <definedName name="scw" localSheetId="0">#REF!</definedName>
    <definedName name="scw" localSheetId="1">#REF!</definedName>
    <definedName name="scw">#REF!</definedName>
    <definedName name="SD" localSheetId="0">#REF!</definedName>
    <definedName name="SD" localSheetId="1">#REF!</definedName>
    <definedName name="SD">#REF!</definedName>
    <definedName name="sd3p" localSheetId="0">#REF!</definedName>
    <definedName name="sd3p">#REF!</definedName>
    <definedName name="SDA" localSheetId="0">#REF!</definedName>
    <definedName name="SDA" localSheetId="1">#REF!</definedName>
    <definedName name="SDA">#REF!</definedName>
    <definedName name="SDA_10" localSheetId="0">#REF!</definedName>
    <definedName name="SDA_10" localSheetId="1">#REF!</definedName>
    <definedName name="SDA_10">#REF!</definedName>
    <definedName name="SDA_11" localSheetId="0">#REF!</definedName>
    <definedName name="SDA_11" localSheetId="1">#REF!</definedName>
    <definedName name="SDA_11">#REF!</definedName>
    <definedName name="SDA_12" localSheetId="0">#REF!</definedName>
    <definedName name="SDA_12" localSheetId="1">#REF!</definedName>
    <definedName name="SDA_12">#REF!</definedName>
    <definedName name="SDA_4" localSheetId="0">#REF!</definedName>
    <definedName name="SDA_4">#REF!</definedName>
    <definedName name="SDA_5" localSheetId="0">#REF!</definedName>
    <definedName name="SDA_5">#REF!</definedName>
    <definedName name="SDA_6" localSheetId="0">#REF!</definedName>
    <definedName name="SDA_6">#REF!</definedName>
    <definedName name="SDA_7" localSheetId="0">#REF!</definedName>
    <definedName name="SDA_7">#REF!</definedName>
    <definedName name="SDA_8" localSheetId="0">#REF!</definedName>
    <definedName name="SDA_8">#REF!</definedName>
    <definedName name="SDA_9" localSheetId="0">#REF!</definedName>
    <definedName name="SDA_9">#REF!</definedName>
    <definedName name="sdaasdasda" localSheetId="0" hidden="1">#REF!</definedName>
    <definedName name="sdaasdasda" hidden="1">#REF!</definedName>
    <definedName name="sdad" localSheetId="0">#REF!</definedName>
    <definedName name="sdad">#REF!</definedName>
    <definedName name="sdadss" localSheetId="0">{"HK PR",#N/A,FALSE,"HK";"SUMMARY",#N/A,FALSE,"PAYROLL";"SUMMARY",#N/A,FALSE,"PAYROLL";"HK PR",#N/A,FALSE,"HK"}</definedName>
    <definedName name="sdadss" localSheetId="1">{"HK PR",#N/A,FALSE,"HK";"SUMMARY",#N/A,FALSE,"PAYROLL";"SUMMARY",#N/A,FALSE,"PAYROLL";"HK PR",#N/A,FALSE,"HK"}</definedName>
    <definedName name="sdadss" localSheetId="7">{"HK PR",#N/A,FALSE,"HK";"SUMMARY",#N/A,FALSE,"PAYROLL";"SUMMARY",#N/A,FALSE,"PAYROLL";"HK PR",#N/A,FALSE,"HK"}</definedName>
    <definedName name="sdadss">{"HK PR",#N/A,FALSE,"HK";"SUMMARY",#N/A,FALSE,"PAYROLL";"SUMMARY",#N/A,FALSE,"PAYROLL";"HK PR",#N/A,FALSE,"HK"}</definedName>
    <definedName name="sdas" localSheetId="0" hidden="1">#REF!</definedName>
    <definedName name="sdas" localSheetId="1" hidden="1">#REF!</definedName>
    <definedName name="sdas" hidden="1">#REF!</definedName>
    <definedName name="sdasd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asd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asd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asd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asdasd" localSheetId="0">#REF!</definedName>
    <definedName name="sdasdasd" localSheetId="1">#REF!</definedName>
    <definedName name="sdasdasd">#REF!</definedName>
    <definedName name="sdasdasds" localSheetId="0">#REF!</definedName>
    <definedName name="sdasdasds">#REF!</definedName>
    <definedName name="SDC_OH_HF" localSheetId="0">#REF!</definedName>
    <definedName name="SDC_OH_HF">#REF!</definedName>
    <definedName name="SDCHF" localSheetId="0">#REF!</definedName>
    <definedName name="SDCHF">#REF!</definedName>
    <definedName name="sdd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d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d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d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DIEUCHINH">#REF!</definedName>
    <definedName name="SDDL" localSheetId="0">#REF!</definedName>
    <definedName name="SDDL" localSheetId="1">#REF!</definedName>
    <definedName name="SDDL">#REF!</definedName>
    <definedName name="SDEWEA" localSheetId="0">{#N/A,#N/A,TRUE,"Data Elements-Staffing";#N/A,#N/A,TRUE,"Data Elements-Exp Driv &amp; Assump";#N/A,#N/A,TRUE,"Staffing Sheet";#N/A,#N/A,TRUE,"Income";#N/A,#N/A,TRUE,"Income Summary";#N/A,#N/A,TRUE,"Staffing Summary"}</definedName>
    <definedName name="SDEWEA" localSheetId="1">{#N/A,#N/A,TRUE,"Data Elements-Staffing";#N/A,#N/A,TRUE,"Data Elements-Exp Driv &amp; Assump";#N/A,#N/A,TRUE,"Staffing Sheet";#N/A,#N/A,TRUE,"Income";#N/A,#N/A,TRUE,"Income Summary";#N/A,#N/A,TRUE,"Staffing Summary"}</definedName>
    <definedName name="SDEWEA" localSheetId="7">{#N/A,#N/A,TRUE,"Data Elements-Staffing";#N/A,#N/A,TRUE,"Data Elements-Exp Driv &amp; Assump";#N/A,#N/A,TRUE,"Staffing Sheet";#N/A,#N/A,TRUE,"Income";#N/A,#N/A,TRUE,"Income Summary";#N/A,#N/A,TRUE,"Staffing Summary"}</definedName>
    <definedName name="SDEWEA">{#N/A,#N/A,TRUE,"Data Elements-Staffing";#N/A,#N/A,TRUE,"Data Elements-Exp Driv &amp; Assump";#N/A,#N/A,TRUE,"Staffing Sheet";#N/A,#N/A,TRUE,"Income";#N/A,#N/A,TRUE,"Income Summary";#N/A,#N/A,TRUE,"Staffing Summary"}</definedName>
    <definedName name="sdf" localSheetId="0" hidden="1">#REF!</definedName>
    <definedName name="sdf" localSheetId="1" hidden="1">#REF!</definedName>
    <definedName name="sdf" hidden="1">#REF!</definedName>
    <definedName name="sdfasgvxcv" localSheetId="0">{"PA1",#N/A,FALSE,"BORDMW";"pa2",#N/A,FALSE,"BORDMW";"PA3",#N/A,FALSE,"BORDMW";"PA4",#N/A,FALSE,"BORDMW"}</definedName>
    <definedName name="sdfasgvxcv" localSheetId="1">{"PA1",#N/A,FALSE,"BORDMW";"pa2",#N/A,FALSE,"BORDMW";"PA3",#N/A,FALSE,"BORDMW";"PA4",#N/A,FALSE,"BORDMW"}</definedName>
    <definedName name="sdfasgvxcv" localSheetId="7">{"PA1",#N/A,FALSE,"BORDMW";"pa2",#N/A,FALSE,"BORDMW";"PA3",#N/A,FALSE,"BORDMW";"PA4",#N/A,FALSE,"BORDMW"}</definedName>
    <definedName name="sdfasgvxcv">{"PA1",#N/A,FALSE,"BORDMW";"pa2",#N/A,FALSE,"BORDMW";"PA3",#N/A,FALSE,"BORDMW";"PA4",#N/A,FALSE,"BORDMW"}</definedName>
    <definedName name="sdfd" localSheetId="0">{"Book1"}</definedName>
    <definedName name="sdfd" localSheetId="1">{"Book1"}</definedName>
    <definedName name="sdfd" localSheetId="7">{"Book1"}</definedName>
    <definedName name="sdfd">{"Book1"}</definedName>
    <definedName name="sdfda" localSheetId="0">{"'Sheet1'!$L$16"}</definedName>
    <definedName name="sdfda" localSheetId="1">{"'Sheet1'!$L$16"}</definedName>
    <definedName name="sdfda" localSheetId="7">{"'Sheet1'!$L$16"}</definedName>
    <definedName name="sdfda">{"'Sheet1'!$L$16"}</definedName>
    <definedName name="sdff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ff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ff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ff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ffgd" localSheetId="0">{"'Sheet1'!$L$16"}</definedName>
    <definedName name="sdffgd" localSheetId="1">{"'Sheet1'!$L$16"}</definedName>
    <definedName name="sdffgd" localSheetId="7">{"'Sheet1'!$L$16"}</definedName>
    <definedName name="sdffgd">{"'Sheet1'!$L$16"}</definedName>
    <definedName name="sdfghjk" localSheetId="0">#REF!</definedName>
    <definedName name="sdfghjk">#REF!</definedName>
    <definedName name="sdfhnyj" localSheetId="0">{"page1",#N/A,FALSE,"CWS";"page2",#N/A,FALSE,"CWS";"summary",#N/A,FALSE,"CWS"}</definedName>
    <definedName name="sdfhnyj" localSheetId="1">{"page1",#N/A,FALSE,"CWS";"page2",#N/A,FALSE,"CWS";"summary",#N/A,FALSE,"CWS"}</definedName>
    <definedName name="sdfhnyj" localSheetId="7">{"page1",#N/A,FALSE,"CWS";"page2",#N/A,FALSE,"CWS";"summary",#N/A,FALSE,"CWS"}</definedName>
    <definedName name="sdfhnyj">{"page1",#N/A,FALSE,"CWS";"page2",#N/A,FALSE,"CWS";"summary",#N/A,FALSE,"CWS"}</definedName>
    <definedName name="sdfs" localSheetId="0">{"'Sheet1'!$L$16"}</definedName>
    <definedName name="sdfs" localSheetId="1">{"'Sheet1'!$L$16"}</definedName>
    <definedName name="sdfs" localSheetId="7">{"'Sheet1'!$L$16"}</definedName>
    <definedName name="sdfs">{"'Sheet1'!$L$16"}</definedName>
    <definedName name="sdfsdf" localSheetId="0">{"Summary report",#N/A,FALSE,"BBH";"Details - chart",#N/A,FALSE,"BBH"}</definedName>
    <definedName name="sdfsdf" localSheetId="1">{"Summary report",#N/A,FALSE,"BBH";"Details - chart",#N/A,FALSE,"BBH"}</definedName>
    <definedName name="sdfsdf" localSheetId="7">{"Summary report",#N/A,FALSE,"BBH";"Details - chart",#N/A,FALSE,"BBH"}</definedName>
    <definedName name="sdfsdf">{"Summary report",#N/A,FALSE,"BBH";"Details - chart",#N/A,FALSE,"BBH"}</definedName>
    <definedName name="sdfsdfsd" localSheetId="0">{"'Sheet1'!$L$16"}</definedName>
    <definedName name="sdfsdfsd" localSheetId="1">{"'Sheet1'!$L$16"}</definedName>
    <definedName name="sdfsdfsd" localSheetId="7">{"'Sheet1'!$L$16"}</definedName>
    <definedName name="sdfsdfsd">{"'Sheet1'!$L$16"}</definedName>
    <definedName name="sdfsef">#REF!</definedName>
    <definedName name="sdfsgsp" localSheetId="0" hidden="1">{#N/A,#N/A,FALSE,"sum";#N/A,#N/A,FALSE,"MARTV";#N/A,#N/A,FALSE,"APRTV"}</definedName>
    <definedName name="sdfsgsp" localSheetId="1" hidden="1">{#N/A,#N/A,FALSE,"sum";#N/A,#N/A,FALSE,"MARTV";#N/A,#N/A,FALSE,"APRTV"}</definedName>
    <definedName name="sdfsgsp" localSheetId="7" hidden="1">{#N/A,#N/A,FALSE,"sum";#N/A,#N/A,FALSE,"MARTV";#N/A,#N/A,FALSE,"APRTV"}</definedName>
    <definedName name="sdfsgsp" hidden="1">{#N/A,#N/A,FALSE,"sum";#N/A,#N/A,FALSE,"MARTV";#N/A,#N/A,FALSE,"APRTV"}</definedName>
    <definedName name="sdfupoisdf" localSheetId="0" hidden="1">{"'Sheet1'!$L$16"}</definedName>
    <definedName name="sdfupoisdf" localSheetId="1" hidden="1">{"'Sheet1'!$L$16"}</definedName>
    <definedName name="sdfupoisdf" localSheetId="7" hidden="1">{"'Sheet1'!$L$16"}</definedName>
    <definedName name="sdfupoisdf" hidden="1">{"'Sheet1'!$L$16"}</definedName>
    <definedName name="sd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dgd" localSheetId="0">#REF!</definedName>
    <definedName name="sdgd" localSheetId="1">#REF!</definedName>
    <definedName name="sdgd">#REF!</definedName>
    <definedName name="sdgfsdgdsg" localSheetId="0" hidden="1">{"'Sheet1'!$L$16"}</definedName>
    <definedName name="sdgfsdgdsg" localSheetId="1" hidden="1">{"'Sheet1'!$L$16"}</definedName>
    <definedName name="sdgfsdgdsg" localSheetId="7" hidden="1">{"'Sheet1'!$L$16"}</definedName>
    <definedName name="sdgfsdgdsg" hidden="1">{"'Sheet1'!$L$16"}</definedName>
    <definedName name="sdgjpsghslfdk" localSheetId="0" hidden="1">{#N/A,#N/A,TRUE,"BT M200 da 10x20"}</definedName>
    <definedName name="sdgjpsghslfdk" localSheetId="1" hidden="1">{#N/A,#N/A,TRUE,"BT M200 da 10x20"}</definedName>
    <definedName name="sdgjpsghslfdk" localSheetId="7" hidden="1">{#N/A,#N/A,TRUE,"BT M200 da 10x20"}</definedName>
    <definedName name="sdgjpsghslfdk" hidden="1">{#N/A,#N/A,TRUE,"BT M200 da 10x20"}</definedName>
    <definedName name="sdgrh" localSheetId="0">{"'Sheet1'!$L$16"}</definedName>
    <definedName name="sdgrh" localSheetId="1">{"'Sheet1'!$L$16"}</definedName>
    <definedName name="sdgrh" localSheetId="7">{"'Sheet1'!$L$16"}</definedName>
    <definedName name="sdgrh">{"'Sheet1'!$L$16"}</definedName>
    <definedName name="sdgs" localSheetId="0" hidden="1">{"'Sheet1'!$L$16"}</definedName>
    <definedName name="sdgs" localSheetId="1" hidden="1">{"'Sheet1'!$L$16"}</definedName>
    <definedName name="sdgs" localSheetId="7" hidden="1">{"'Sheet1'!$L$16"}</definedName>
    <definedName name="sdgs" hidden="1">{"'Sheet1'!$L$16"}</definedName>
    <definedName name="sdhg" localSheetId="0" hidden="1">{"'Sheet1'!$L$16"}</definedName>
    <definedName name="sdhg" localSheetId="1" hidden="1">{"'Sheet1'!$L$16"}</definedName>
    <definedName name="sdhg" localSheetId="7" hidden="1">{"'Sheet1'!$L$16"}</definedName>
    <definedName name="sdhg" hidden="1">{"'Sheet1'!$L$16"}</definedName>
    <definedName name="sdhgjhdg" localSheetId="0" hidden="1">{"'Sheet1'!$L$16"}</definedName>
    <definedName name="sdhgjhdg" localSheetId="1" hidden="1">{"'Sheet1'!$L$16"}</definedName>
    <definedName name="sdhgjhdg" localSheetId="7" hidden="1">{"'Sheet1'!$L$16"}</definedName>
    <definedName name="sdhgjhdg" hidden="1">{"'Sheet1'!$L$16"}</definedName>
    <definedName name="sdjgjk" localSheetId="0" hidden="1">{"'Sheet1'!$L$16"}</definedName>
    <definedName name="sdjgjk" localSheetId="1" hidden="1">{"'Sheet1'!$L$16"}</definedName>
    <definedName name="sdjgjk" localSheetId="7" hidden="1">{"'Sheet1'!$L$16"}</definedName>
    <definedName name="sdjgjk" hidden="1">{"'Sheet1'!$L$16"}</definedName>
    <definedName name="sdjh0et" localSheetId="0">{"'Sheet1'!$L$16"}</definedName>
    <definedName name="sdjh0et" localSheetId="1">{"'Sheet1'!$L$16"}</definedName>
    <definedName name="sdjh0et" localSheetId="7">{"'Sheet1'!$L$16"}</definedName>
    <definedName name="sdjh0et">{"'Sheet1'!$L$16"}</definedName>
    <definedName name="sdlfkdklsf" localSheetId="0">{"'Sheet1'!$L$16"}</definedName>
    <definedName name="sdlfkdklsf" localSheetId="1">{"'Sheet1'!$L$16"}</definedName>
    <definedName name="sdlfkdklsf" localSheetId="7">{"'Sheet1'!$L$16"}</definedName>
    <definedName name="sdlfkdklsf">{"'Sheet1'!$L$16"}</definedName>
    <definedName name="SDMONG">#REF!</definedName>
    <definedName name="SDR" localSheetId="0">#REF!</definedName>
    <definedName name="SDR">#REF!</definedName>
    <definedName name="sds" localSheetId="0">{"'Sheet1'!$L$16"}</definedName>
    <definedName name="sds" localSheetId="1">{"'Sheet1'!$L$16"}</definedName>
    <definedName name="sds" localSheetId="7">{"'Sheet1'!$L$16"}</definedName>
    <definedName name="sds">{"'Sheet1'!$L$16"}</definedName>
    <definedName name="sdsad" localSheetId="0">{"F3 detail",#N/A,FALSE,"F1";"F3 Presentation",#N/A,FALSE,"F3 "}</definedName>
    <definedName name="sdsad" localSheetId="1">{"F3 detail",#N/A,FALSE,"F1";"F3 Presentation",#N/A,FALSE,"F3 "}</definedName>
    <definedName name="sdsad" localSheetId="7">{"F3 detail",#N/A,FALSE,"F1";"F3 Presentation",#N/A,FALSE,"F3 "}</definedName>
    <definedName name="sdsad">{"F3 detail",#N/A,FALSE,"F1";"F3 Presentation",#N/A,FALSE,"F3 "}</definedName>
    <definedName name="sdsadsa" localSheetId="0" hidden="1">{#N/A,#N/A,FALSE,"Sheet1";#N/A,#N/A,FALSE,"Sheet2"}</definedName>
    <definedName name="sdsadsa" localSheetId="1" hidden="1">{#N/A,#N/A,FALSE,"Sheet1";#N/A,#N/A,FALSE,"Sheet2"}</definedName>
    <definedName name="sdsadsa" localSheetId="7" hidden="1">{#N/A,#N/A,FALSE,"Sheet1";#N/A,#N/A,FALSE,"Sheet2"}</definedName>
    <definedName name="sdsadsa" hidden="1">{#N/A,#N/A,FALSE,"Sheet1";#N/A,#N/A,FALSE,"Sheet2"}</definedName>
    <definedName name="sdsdasd" localSheetId="0">{"HK PR",#N/A,FALSE,"HK";"SUMMARY",#N/A,FALSE,"PAYROLL";"SUMMARY",#N/A,FALSE,"PAYROLL";"HK PR",#N/A,FALSE,"HK"}</definedName>
    <definedName name="sdsdasd" localSheetId="1">{"HK PR",#N/A,FALSE,"HK";"SUMMARY",#N/A,FALSE,"PAYROLL";"SUMMARY",#N/A,FALSE,"PAYROLL";"HK PR",#N/A,FALSE,"HK"}</definedName>
    <definedName name="sdsdasd" localSheetId="7">{"HK PR",#N/A,FALSE,"HK";"SUMMARY",#N/A,FALSE,"PAYROLL";"SUMMARY",#N/A,FALSE,"PAYROLL";"HK PR",#N/A,FALSE,"HK"}</definedName>
    <definedName name="sdsdasd">{"HK PR",#N/A,FALSE,"HK";"SUMMARY",#N/A,FALSE,"PAYROLL";"SUMMARY",#N/A,FALSE,"PAYROLL";"HK PR",#N/A,FALSE,"HK"}</definedName>
    <definedName name="sdsds" localSheetId="0">{"HK PR",#N/A,FALSE,"HK";"SUMMARY",#N/A,FALSE,"PAYROLL";"SUMMARY",#N/A,FALSE,"PAYROLL";"HK PR",#N/A,FALSE,"HK"}</definedName>
    <definedName name="sdsds" localSheetId="1">{"HK PR",#N/A,FALSE,"HK";"SUMMARY",#N/A,FALSE,"PAYROLL";"SUMMARY",#N/A,FALSE,"PAYROLL";"HK PR",#N/A,FALSE,"HK"}</definedName>
    <definedName name="sdsds" localSheetId="7">{"HK PR",#N/A,FALSE,"HK";"SUMMARY",#N/A,FALSE,"PAYROLL";"SUMMARY",#N/A,FALSE,"PAYROLL";"HK PR",#N/A,FALSE,"HK"}</definedName>
    <definedName name="sdsds">{"HK PR",#N/A,FALSE,"HK";"SUMMARY",#N/A,FALSE,"PAYROLL";"SUMMARY",#N/A,FALSE,"PAYROLL";"HK PR",#N/A,FALSE,"HK"}</definedName>
    <definedName name="SDU" localSheetId="0">#REF!</definedName>
    <definedName name="SDU" localSheetId="1">#REF!</definedName>
    <definedName name="SDU">#REF!</definedName>
    <definedName name="sdz" localSheetId="0">{"'Sheet1'!$L$16"}</definedName>
    <definedName name="sdz" localSheetId="1">{"'Sheet1'!$L$16"}</definedName>
    <definedName name="sdz" localSheetId="7">{"'Sheet1'!$L$16"}</definedName>
    <definedName name="sdz">{"'Sheet1'!$L$16"}</definedName>
    <definedName name="se" localSheetId="0">#REF!</definedName>
    <definedName name="se" localSheetId="1">#REF!</definedName>
    <definedName name="se">#REF!</definedName>
    <definedName name="SE_2" localSheetId="0">#REF!</definedName>
    <definedName name="SE_2" localSheetId="1">#REF!</definedName>
    <definedName name="SE_2">#REF!</definedName>
    <definedName name="Secondary" localSheetId="0">#REF!</definedName>
    <definedName name="Secondary" localSheetId="1">#REF!</definedName>
    <definedName name="Secondary">#REF!</definedName>
    <definedName name="Section" localSheetId="0">#REF!</definedName>
    <definedName name="Section" localSheetId="1">#REF!</definedName>
    <definedName name="Section">#REF!</definedName>
    <definedName name="SectionHead" localSheetId="0">#REF!</definedName>
    <definedName name="SectionHead" localSheetId="1">#REF!</definedName>
    <definedName name="SectionHead">#REF!</definedName>
    <definedName name="SEDI" localSheetId="0">#REF!</definedName>
    <definedName name="SEDI">#REF!</definedName>
    <definedName name="sefsgdsg" localSheetId="0">{#N/A,#N/A,TRUE,"Data Elements-Staffing";#N/A,#N/A,TRUE,"Data Elements-Exp Driv &amp; Assump";#N/A,#N/A,TRUE,"Staffing Sheet";#N/A,#N/A,TRUE,"Income";#N/A,#N/A,TRUE,"Income Summary";#N/A,#N/A,TRUE,"Staffing Summary"}</definedName>
    <definedName name="sefsgdsg" localSheetId="1">{#N/A,#N/A,TRUE,"Data Elements-Staffing";#N/A,#N/A,TRUE,"Data Elements-Exp Driv &amp; Assump";#N/A,#N/A,TRUE,"Staffing Sheet";#N/A,#N/A,TRUE,"Income";#N/A,#N/A,TRUE,"Income Summary";#N/A,#N/A,TRUE,"Staffing Summary"}</definedName>
    <definedName name="sefsgdsg" localSheetId="7">{#N/A,#N/A,TRUE,"Data Elements-Staffing";#N/A,#N/A,TRUE,"Data Elements-Exp Driv &amp; Assump";#N/A,#N/A,TRUE,"Staffing Sheet";#N/A,#N/A,TRUE,"Income";#N/A,#N/A,TRUE,"Income Summary";#N/A,#N/A,TRUE,"Staffing Summary"}</definedName>
    <definedName name="sefsgdsg">{#N/A,#N/A,TRUE,"Data Elements-Staffing";#N/A,#N/A,TRUE,"Data Elements-Exp Driv &amp; Assump";#N/A,#N/A,TRUE,"Staffing Sheet";#N/A,#N/A,TRUE,"Income";#N/A,#N/A,TRUE,"Income Summary";#N/A,#N/A,TRUE,"Staffing Summary"}</definedName>
    <definedName name="SegA" localSheetId="0">#REF!</definedName>
    <definedName name="SegA" localSheetId="1">#REF!</definedName>
    <definedName name="SegA">#REF!</definedName>
    <definedName name="SegB" localSheetId="0">#REF!</definedName>
    <definedName name="SegB">#REF!</definedName>
    <definedName name="SegC" localSheetId="0">#REF!</definedName>
    <definedName name="SegC">#REF!</definedName>
    <definedName name="SegD" localSheetId="0">#REF!</definedName>
    <definedName name="SegD">#REF!</definedName>
    <definedName name="SegE" localSheetId="0">#REF!</definedName>
    <definedName name="SegE">#REF!</definedName>
    <definedName name="SegF" localSheetId="0">#REF!</definedName>
    <definedName name="SegF">#REF!</definedName>
    <definedName name="SEGMENT_DEC" localSheetId="0">#REF!</definedName>
    <definedName name="SEGMENT_DEC" localSheetId="1">#REF!</definedName>
    <definedName name="SEGMENT_DEC">#REF!</definedName>
    <definedName name="SEKTORAL" localSheetId="0">#REF!</definedName>
    <definedName name="SEKTORAL" localSheetId="1">#REF!</definedName>
    <definedName name="SEKTORAL">#REF!</definedName>
    <definedName name="sektroral" localSheetId="0">#REF!</definedName>
    <definedName name="sektroral" localSheetId="1">#REF!</definedName>
    <definedName name="sektroral">#REF!</definedName>
    <definedName name="SEL" localSheetId="0">#REF!</definedName>
    <definedName name="SEL" localSheetId="1">#REF!</definedName>
    <definedName name="SEL">#REF!</definedName>
    <definedName name="SELF_MEDICATION___PT_BII" localSheetId="0">#REF!</definedName>
    <definedName name="SELF_MEDICATION___PT_BII" localSheetId="1">#REF!</definedName>
    <definedName name="SELF_MEDICATION___PT_BII">#REF!</definedName>
    <definedName name="SelfPaidTax">"'file:///T:/SHARED/TAX/SUKENDAR/CITR/SPT-1770-BLANK.xls'#$FE_1770_P1.$AL$103"</definedName>
    <definedName name="Sell">#N/A</definedName>
    <definedName name="Selling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elling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elling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elling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emua" localSheetId="0">#REF!</definedName>
    <definedName name="semua" localSheetId="1">#REF!</definedName>
    <definedName name="semua">#REF!</definedName>
    <definedName name="sencount" hidden="1">1</definedName>
    <definedName name="SENG" localSheetId="0">#REF!</definedName>
    <definedName name="SENG" localSheetId="1">#REF!</definedName>
    <definedName name="SENG">#REF!</definedName>
    <definedName name="Sens" localSheetId="0">{#N/A,#N/A,FALSE,"Sensitivity"}</definedName>
    <definedName name="Sens" localSheetId="1">{#N/A,#N/A,FALSE,"Sensitivity"}</definedName>
    <definedName name="Sens" localSheetId="7">{#N/A,#N/A,FALSE,"Sensitivity"}</definedName>
    <definedName name="Sens">{#N/A,#N/A,FALSE,"Sensitivity"}</definedName>
    <definedName name="SENS_P" localSheetId="0">#REF!</definedName>
    <definedName name="SENS_P" localSheetId="1">#REF!</definedName>
    <definedName name="SENS_P">#REF!</definedName>
    <definedName name="Sensation" localSheetId="0">#REF!</definedName>
    <definedName name="Sensation">#REF!</definedName>
    <definedName name="sensitivity" localSheetId="0">#REF!</definedName>
    <definedName name="sensitivity">#REF!</definedName>
    <definedName name="Sensitivity_Analysis___Land_Cost_only__with_HHP_as_Newco" localSheetId="0">#REF!</definedName>
    <definedName name="Sensitivity_Analysis___Land_Cost_only__with_HHP_as_Newco">#REF!</definedName>
    <definedName name="Sensitivity_Analysis___Maintain_original_land_cost_but_convert_HHP_s_request_to_share" localSheetId="0">#REF!</definedName>
    <definedName name="Sensitivity_Analysis___Maintain_original_land_cost_but_convert_HHP_s_request_to_share">#REF!</definedName>
    <definedName name="Sensus" localSheetId="0">#REF!</definedName>
    <definedName name="Sensus" localSheetId="1">#REF!</definedName>
    <definedName name="Sensus">#REF!</definedName>
    <definedName name="Sensus_sd" localSheetId="0">#REF!</definedName>
    <definedName name="Sensus_sd" localSheetId="1">#REF!</definedName>
    <definedName name="Sensus_sd">#REF!</definedName>
    <definedName name="Sep" localSheetId="0">#REF!</definedName>
    <definedName name="Sep" localSheetId="1">#REF!</definedName>
    <definedName name="sep">#REF!</definedName>
    <definedName name="SepSum" localSheetId="0">#REF!</definedName>
    <definedName name="SepSum" localSheetId="1">#REF!</definedName>
    <definedName name="SepSum">#REF!</definedName>
    <definedName name="september" localSheetId="0">#REF!</definedName>
    <definedName name="september" localSheetId="1">#REF!</definedName>
    <definedName name="september">#REF!</definedName>
    <definedName name="september_10" localSheetId="0">#REF!</definedName>
    <definedName name="september_10" localSheetId="1">#REF!</definedName>
    <definedName name="september_10">#REF!</definedName>
    <definedName name="september_6">"$#REF!.$B$90:$N$100"</definedName>
    <definedName name="september_8" localSheetId="0">#REF!</definedName>
    <definedName name="september_8" localSheetId="1">#REF!</definedName>
    <definedName name="september_8">#REF!</definedName>
    <definedName name="SER" localSheetId="0">#REF!</definedName>
    <definedName name="SER">#REF!</definedName>
    <definedName name="SER_10" localSheetId="0">#REF!</definedName>
    <definedName name="SER_10" localSheetId="1">#REF!</definedName>
    <definedName name="SER_10">#REF!</definedName>
    <definedName name="SER_11" localSheetId="0">#REF!</definedName>
    <definedName name="SER_11" localSheetId="1">#REF!</definedName>
    <definedName name="SER_11">#REF!</definedName>
    <definedName name="SER_12" localSheetId="0">#REF!</definedName>
    <definedName name="SER_12" localSheetId="1">#REF!</definedName>
    <definedName name="SER_12">#REF!</definedName>
    <definedName name="SER_6" localSheetId="0">#REF!</definedName>
    <definedName name="SER_6">#REF!</definedName>
    <definedName name="SER_7" localSheetId="0">#REF!</definedName>
    <definedName name="SER_7">#REF!</definedName>
    <definedName name="SER_8" localSheetId="0">#REF!</definedName>
    <definedName name="SER_8">#REF!</definedName>
    <definedName name="SER_9" localSheetId="0">#REF!</definedName>
    <definedName name="SER_9">#REF!</definedName>
    <definedName name="sergewrgtw" localSheetId="0">{"'Sheet1'!$L$16"}</definedName>
    <definedName name="sergewrgtw" localSheetId="1">{"'Sheet1'!$L$16"}</definedName>
    <definedName name="sergewrgtw" localSheetId="7">{"'Sheet1'!$L$16"}</definedName>
    <definedName name="sergewrgtw">{"'Sheet1'!$L$16"}</definedName>
    <definedName name="SERGI" localSheetId="0">#REF!</definedName>
    <definedName name="SERGI">#REF!</definedName>
    <definedName name="sertipikat1" localSheetId="0">#REF!</definedName>
    <definedName name="sertipikat1">#REF!</definedName>
    <definedName name="service">"'file:///C:/Documents%20and%20Settings/PC_KOBSBY_003/Local%20Settings/Temporary%20Internet%20Files/Content.IE5/WZ67UD2L/DATA/BSC%202011/SHARED/Clients/I-L/KEBD/Quarter%202002/Q4-2002-c.xls'#$GeneralInfo.$Y$10"</definedName>
    <definedName name="service_3">"'file:///C:/Documents%20and%20Settings/PC_KOBSBY_003/Local%20Settings/Temporary%20Internet%20Files/Content.IE5/WZ67UD2L/DATA/BSC%202011/SHARED/Clients/I-L/KEBD/Quarter%202002/Q4-2002-c.xls'#$GeneralInfo.$Y$10"</definedName>
    <definedName name="set" localSheetId="0">#REF!</definedName>
    <definedName name="set" localSheetId="1">#REF!</definedName>
    <definedName name="set">#REF!</definedName>
    <definedName name="SetBulan" localSheetId="0">#REF!</definedName>
    <definedName name="SetBulan">#REF!</definedName>
    <definedName name="SetBulan_2">NA()</definedName>
    <definedName name="SetBulan_6">#N/A</definedName>
    <definedName name="setf38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etf38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etf38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etf38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etiawangsa">"#N/A"</definedName>
    <definedName name="SETOFBOOKSID1">"#N/A"</definedName>
    <definedName name="SETOFBOOKSNAME1">"#N/A"</definedName>
    <definedName name="SEVE">#REF!</definedName>
    <definedName name="SEVILLA1" localSheetId="0">#REF!</definedName>
    <definedName name="SEVILLA1" localSheetId="1">#REF!</definedName>
    <definedName name="SEVILLA1">#REF!</definedName>
    <definedName name="SEVILLA3" localSheetId="0">#REF!</definedName>
    <definedName name="SEVILLA3">#REF!</definedName>
    <definedName name="SEVILLA4" localSheetId="0">#REF!</definedName>
    <definedName name="SEVILLA4">#REF!</definedName>
    <definedName name="SEWA" localSheetId="0">#REF!</definedName>
    <definedName name="SEWA" localSheetId="1">#REF!</definedName>
    <definedName name="SEWA">#REF!</definedName>
    <definedName name="sex" localSheetId="0">#REF!</definedName>
    <definedName name="sex">#REF!</definedName>
    <definedName name="sf">1.1</definedName>
    <definedName name="sFADSGHfj">"#N/A"</definedName>
    <definedName name="sfd">#REF!</definedName>
    <definedName name="sff" localSheetId="0" hidden="1">{"'Sheet1'!$L$16"}</definedName>
    <definedName name="sff" localSheetId="1" hidden="1">{"'Sheet1'!$L$16"}</definedName>
    <definedName name="sff" localSheetId="7" hidden="1">{"'Sheet1'!$L$16"}</definedName>
    <definedName name="sff" hidden="1">{"'Sheet1'!$L$16"}</definedName>
    <definedName name="sfgdshte" localSheetId="0" hidden="1">{#N/A,#N/A,TRUE,"BT M200 da 10x20"}</definedName>
    <definedName name="sfgdshte" localSheetId="1" hidden="1">{#N/A,#N/A,TRUE,"BT M200 da 10x20"}</definedName>
    <definedName name="sfgdshte" localSheetId="7" hidden="1">{#N/A,#N/A,TRUE,"BT M200 da 10x20"}</definedName>
    <definedName name="sfgdshte" hidden="1">{#N/A,#N/A,TRUE,"BT M200 da 10x20"}</definedName>
    <definedName name="sfgrgew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fgrgew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fgrgew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fgrgew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fgsf" localSheetId="0">{"page1",#N/A,FALSE,"comsat"}</definedName>
    <definedName name="sfgsf" localSheetId="1">{"page1",#N/A,FALSE,"comsat"}</definedName>
    <definedName name="sfgsf" localSheetId="7">{"page1",#N/A,FALSE,"comsat"}</definedName>
    <definedName name="sfgsf">{"page1",#N/A,FALSE,"comsat"}</definedName>
    <definedName name="sfr" localSheetId="0">{#N/A,#N/A,FALSE,"Gesamt";#N/A,#N/A,FALSE,"Ree KG";#N/A,#N/A,FALSE,"Ree Inter";#N/A,#N/A,FALSE,"BTM";#N/A,#N/A,FALSE,"GmbH";#N/A,#N/A,FALSE,"Sonstige"}</definedName>
    <definedName name="sfr" localSheetId="1">{#N/A,#N/A,FALSE,"Gesamt";#N/A,#N/A,FALSE,"Ree KG";#N/A,#N/A,FALSE,"Ree Inter";#N/A,#N/A,FALSE,"BTM";#N/A,#N/A,FALSE,"GmbH";#N/A,#N/A,FALSE,"Sonstige"}</definedName>
    <definedName name="sfr" localSheetId="7">{#N/A,#N/A,FALSE,"Gesamt";#N/A,#N/A,FALSE,"Ree KG";#N/A,#N/A,FALSE,"Ree Inter";#N/A,#N/A,FALSE,"BTM";#N/A,#N/A,FALSE,"GmbH";#N/A,#N/A,FALSE,"Sonstige"}</definedName>
    <definedName name="sfr">{#N/A,#N/A,FALSE,"Gesamt";#N/A,#N/A,FALSE,"Ree KG";#N/A,#N/A,FALSE,"Ree Inter";#N/A,#N/A,FALSE,"BTM";#N/A,#N/A,FALSE,"GmbH";#N/A,#N/A,FALSE,"Sonstige"}</definedName>
    <definedName name="sfs">#REF!</definedName>
    <definedName name="sfsgsfhg" localSheetId="0">{"'Sheet1'!$L$16"}</definedName>
    <definedName name="sfsgsfhg" localSheetId="1">{"'Sheet1'!$L$16"}</definedName>
    <definedName name="sfsgsfhg" localSheetId="7">{"'Sheet1'!$L$16"}</definedName>
    <definedName name="sfsgsfhg">{"'Sheet1'!$L$16"}</definedName>
    <definedName name="SFSSF" localSheetId="0" hidden="1">#REF!</definedName>
    <definedName name="SFSSF" localSheetId="1" hidden="1">#REF!</definedName>
    <definedName name="SFSSF" hidden="1">#REF!</definedName>
    <definedName name="sfvsavsvasvsvas" localSheetId="0">{"PA1",#N/A,FALSE,"BORDMW";"pa2",#N/A,FALSE,"BORDMW";"PA3",#N/A,FALSE,"BORDMW";"PA4",#N/A,FALSE,"BORDMW"}</definedName>
    <definedName name="sfvsavsvasvsvas" localSheetId="1">{"PA1",#N/A,FALSE,"BORDMW";"pa2",#N/A,FALSE,"BORDMW";"PA3",#N/A,FALSE,"BORDMW";"PA4",#N/A,FALSE,"BORDMW"}</definedName>
    <definedName name="sfvsavsvasvsvas" localSheetId="7">{"PA1",#N/A,FALSE,"BORDMW";"pa2",#N/A,FALSE,"BORDMW";"PA3",#N/A,FALSE,"BORDMW";"PA4",#N/A,FALSE,"BORDMW"}</definedName>
    <definedName name="sfvsavsvasvsvas">{"PA1",#N/A,FALSE,"BORDMW";"pa2",#N/A,FALSE,"BORDMW";"PA3",#N/A,FALSE,"BORDMW";"PA4",#N/A,FALSE,"BORDMW"}</definedName>
    <definedName name="SG" localSheetId="0">#REF!</definedName>
    <definedName name="SG" localSheetId="1">#REF!</definedName>
    <definedName name="SG">#REF!</definedName>
    <definedName name="SG_format" localSheetId="0">#REF!</definedName>
    <definedName name="SG_format">#REF!</definedName>
    <definedName name="sg1.">#N/A</definedName>
    <definedName name="sg2.">#N/A</definedName>
    <definedName name="SGD" localSheetId="0">#REF!</definedName>
    <definedName name="SGD" localSheetId="1">#REF!</definedName>
    <definedName name="SGD">#REF!</definedName>
    <definedName name="sgdsgGdsg">"$#REF!.#REF!#REF!"</definedName>
    <definedName name="sgdsgGdsg_3">"$#REF!.#REF!#REF!"</definedName>
    <definedName name="sgfdsfaf" localSheetId="0" hidden="1">{"'Sheet1'!$L$16"}</definedName>
    <definedName name="sgfdsfaf" localSheetId="1" hidden="1">{"'Sheet1'!$L$16"}</definedName>
    <definedName name="sgfdsfaf" localSheetId="7" hidden="1">{"'Sheet1'!$L$16"}</definedName>
    <definedName name="sgfdsfaf" hidden="1">{"'Sheet1'!$L$16"}</definedName>
    <definedName name="SGG" localSheetId="0">{"'Sheet1'!$L$16"}</definedName>
    <definedName name="SGG" localSheetId="1">{"'Sheet1'!$L$16"}</definedName>
    <definedName name="SGG" localSheetId="7">{"'Sheet1'!$L$16"}</definedName>
    <definedName name="SGG">{"'Sheet1'!$L$16"}</definedName>
    <definedName name="sghfgestre" localSheetId="0" hidden="1">{#N/A,#N/A,TRUE,"BT M200 da 10x20"}</definedName>
    <definedName name="sghfgestre" localSheetId="1" hidden="1">{#N/A,#N/A,TRUE,"BT M200 da 10x20"}</definedName>
    <definedName name="sghfgestre" localSheetId="7" hidden="1">{#N/A,#N/A,TRUE,"BT M200 da 10x20"}</definedName>
    <definedName name="sghfgestre" hidden="1">{#N/A,#N/A,TRUE,"BT M200 da 10x20"}</definedName>
    <definedName name="sgnc" localSheetId="0">#REF!</definedName>
    <definedName name="sgnc" localSheetId="1">#REF!</definedName>
    <definedName name="sgnc">#REF!</definedName>
    <definedName name="SGP" localSheetId="0">#REF!</definedName>
    <definedName name="SGP" localSheetId="1">#REF!</definedName>
    <definedName name="SGP">#REF!</definedName>
    <definedName name="sgvl" localSheetId="0">#REF!</definedName>
    <definedName name="sgvl">#REF!</definedName>
    <definedName name="SHA" localSheetId="0">#REF!</definedName>
    <definedName name="SHA" localSheetId="1">#REF!</definedName>
    <definedName name="SHA">#REF!</definedName>
    <definedName name="Shah_Alam_S18">"#N/A"</definedName>
    <definedName name="shanghai" localSheetId="0">#REF!</definedName>
    <definedName name="shanghai" localSheetId="1">#REF!</definedName>
    <definedName name="shanghai">#REF!</definedName>
    <definedName name="Share_Count" localSheetId="0">#REF!</definedName>
    <definedName name="Share_Count">#REF!</definedName>
    <definedName name="Share_Price" localSheetId="0">#REF!</definedName>
    <definedName name="Share_Price">#REF!</definedName>
    <definedName name="shas" localSheetId="0">{"F3 detail",#N/A,FALSE,"F1";"F3 Presentation",#N/A,FALSE,"F3 "}</definedName>
    <definedName name="shas" localSheetId="1">{"F3 detail",#N/A,FALSE,"F1";"F3 Presentation",#N/A,FALSE,"F3 "}</definedName>
    <definedName name="shas" localSheetId="7">{"F3 detail",#N/A,FALSE,"F1";"F3 Presentation",#N/A,FALSE,"F3 "}</definedName>
    <definedName name="shas">{"F3 detail",#N/A,FALSE,"F1";"F3 Presentation",#N/A,FALSE,"F3 "}</definedName>
    <definedName name="SHB" localSheetId="0">#REF!</definedName>
    <definedName name="SHB" localSheetId="1">#REF!</definedName>
    <definedName name="SHB">#REF!</definedName>
    <definedName name="SHC" localSheetId="0">#REF!</definedName>
    <definedName name="SHC">#REF!</definedName>
    <definedName name="SHD" localSheetId="0">#REF!</definedName>
    <definedName name="SHD">#REF!</definedName>
    <definedName name="Sheet1" localSheetId="0">#REF!</definedName>
    <definedName name="Sheet1">#REF!</definedName>
    <definedName name="sheet1_10" localSheetId="0">#REF!</definedName>
    <definedName name="sheet1_10" localSheetId="1">#REF!</definedName>
    <definedName name="sheet1_10">#REF!</definedName>
    <definedName name="sheet3" localSheetId="0">#REF!</definedName>
    <definedName name="sheet3" localSheetId="1">#REF!</definedName>
    <definedName name="sheet3">#REF!</definedName>
    <definedName name="sheetnew" localSheetId="0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sheetnew" localSheetId="1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sheetnew" localSheetId="7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sheetnew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sheetw">"#N/A"</definedName>
    <definedName name="shgd">"#N/A"</definedName>
    <definedName name="SHIFT1" localSheetId="0">#REF!</definedName>
    <definedName name="SHIFT1" localSheetId="1">#REF!</definedName>
    <definedName name="SHIFT1">#REF!</definedName>
    <definedName name="shingapore" localSheetId="0">#REF!</definedName>
    <definedName name="shingapore">#REF!</definedName>
    <definedName name="SHIP" localSheetId="0">#REF!</definedName>
    <definedName name="SHIP" localSheetId="1">#REF!</definedName>
    <definedName name="SHIP">#REF!</definedName>
    <definedName name="Ship_to_Customer" localSheetId="0">#REF!</definedName>
    <definedName name="Ship_to_Customer" localSheetId="1">#REF!</definedName>
    <definedName name="Ship_to_Customer">#REF!</definedName>
    <definedName name="Ship_to_Name" localSheetId="0">#REF!</definedName>
    <definedName name="Ship_to_Name" localSheetId="1">#REF!</definedName>
    <definedName name="Ship_to_Name">#REF!</definedName>
    <definedName name="SHM" localSheetId="0" hidden="1">#REF!</definedName>
    <definedName name="SHM" localSheetId="1" hidden="1">#REF!</definedName>
    <definedName name="SHM" hidden="1">#REF!</definedName>
    <definedName name="sho" localSheetId="0">#REF!</definedName>
    <definedName name="sho">#REF!</definedName>
    <definedName name="Show.Acct.Update.Warning" localSheetId="0">#REF!</definedName>
    <definedName name="Show.Acct.Update.Warning" localSheetId="1">#REF!</definedName>
    <definedName name="Show.Acct.Update.Warning">#REF!</definedName>
    <definedName name="Show.MDB.Update.Warning" localSheetId="0">#REF!</definedName>
    <definedName name="Show.MDB.Update.Warning">#REF!</definedName>
    <definedName name="shrsdgrhs" localSheetId="0" hidden="1">{#N/A,#N/A,FALSE,"sum";#N/A,#N/A,FALSE,"MARTV";#N/A,#N/A,FALSE,"APRTV"}</definedName>
    <definedName name="shrsdgrhs" localSheetId="1" hidden="1">{#N/A,#N/A,FALSE,"sum";#N/A,#N/A,FALSE,"MARTV";#N/A,#N/A,FALSE,"APRTV"}</definedName>
    <definedName name="shrsdgrhs" localSheetId="7" hidden="1">{#N/A,#N/A,FALSE,"sum";#N/A,#N/A,FALSE,"MARTV";#N/A,#N/A,FALSE,"APRTV"}</definedName>
    <definedName name="shrsdgrhs" hidden="1">{#N/A,#N/A,FALSE,"sum";#N/A,#N/A,FALSE,"MARTV";#N/A,#N/A,FALSE,"APRTV"}</definedName>
    <definedName name="sht" localSheetId="0">#REF!</definedName>
    <definedName name="sht" localSheetId="1">#REF!</definedName>
    <definedName name="sht">#REF!</definedName>
    <definedName name="sht3p" localSheetId="0">#REF!</definedName>
    <definedName name="sht3p">#REF!</definedName>
    <definedName name="sieucao" localSheetId="0">#REF!</definedName>
    <definedName name="sieucao" localSheetId="1">#REF!</definedName>
    <definedName name="sieucao">#REF!</definedName>
    <definedName name="signdate">"'file:///C:/Documents%20and%20Settings/PC_KOBSBY_003/Local%20Settings/Temporary%20Internet%20Files/Content.IE5/WZ67UD2L/DATA/BSC%202011/SHARED/Clients/I-L/KEBD/Quarter%202002/Q4-2002-c.xls'#$GeneralInfo.$O$44"</definedName>
    <definedName name="signdate_3">"'file:///C:/Documents%20and%20Settings/PC_KOBSBY_003/Local%20Settings/Temporary%20Internet%20Files/Content.IE5/WZ67UD2L/DATA/BSC%202011/SHARED/Clients/I-L/KEBD/Quarter%202002/Q4-2002-c.xls'#$GeneralInfo.$O$44"</definedName>
    <definedName name="signername">"'file:///C:/Documents%20and%20Settings/PC_KOBSBY_003/Local%20Settings/Temporary%20Internet%20Files/Content.IE5/WZ67UD2L/DATA/BSC%202011/SHARED/Clients/I-L/KEBD/2001%20CITR/kebd-1771-2001.xls'#$GeneralInfo.$O$42"</definedName>
    <definedName name="signername_3">"'file:///C:/Documents%20and%20Settings/PC_KOBSBY_003/Local%20Settings/Temporary%20Internet%20Files/Content.IE5/WZ67UD2L/DATA/BSC%202011/SHARED/Clients/I-L/KEBD/2001%20CITR/kebd-1771-2001.xls'#$GeneralInfo.$O$42"</definedName>
    <definedName name="signplace">"'file:///C:/Documents%20and%20Settings/PC_KOBSBY_003/Local%20Settings/Temporary%20Internet%20Files/Content.IE5/WZ67UD2L/DATA/BSC%202011/SHARED/Clients/I-L/KEBD/Quarter%202002/Q4-2002-c.xls'#$GeneralInfo.$O$43"</definedName>
    <definedName name="signplace_3">"'file:///C:/Documents%20and%20Settings/PC_KOBSBY_003/Local%20Settings/Temporary%20Internet%20Files/Content.IE5/WZ67UD2L/DATA/BSC%202011/SHARED/Clients/I-L/KEBD/Quarter%202002/Q4-2002-c.xls'#$GeneralInfo.$O$43"</definedName>
    <definedName name="Simba_choco_chips_30g" localSheetId="0">#REF!</definedName>
    <definedName name="Simba_choco_chips_30g" localSheetId="1">#REF!</definedName>
    <definedName name="Simba_choco_chips_30g">#REF!</definedName>
    <definedName name="Simba_ngũ_cốc_2_in_1_24g" localSheetId="0">#REF!</definedName>
    <definedName name="Simba_ngũ_cốc_2_in_1_24g" localSheetId="1">#REF!</definedName>
    <definedName name="Simba_ngũ_cốc_2_in_1_24g">#REF!</definedName>
    <definedName name="SIMP" localSheetId="0">#REF!</definedName>
    <definedName name="SIMP" localSheetId="1">#REF!</definedName>
    <definedName name="SIMP">#REF!</definedName>
    <definedName name="SIN.bank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IN.bank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IN.bank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IN.bank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singapore" localSheetId="0">#REF!</definedName>
    <definedName name="singapore" localSheetId="1">#REF!</definedName>
    <definedName name="singapore">#REF!</definedName>
    <definedName name="sip">"'file://JK001333/aws/WINDOWS/TEMP/notesE1EF34/WINDOWS/TEMP/notesE1EF34/WINDOWS/TEMP/notesE1EF34/Documents%20and%20Settings/gracoc/My%20Documents/clients/IIS%20and%20AARJ%20Dec%202003/Taxation%20IIS%20Riau%20+%20AARJ%20Group/Data-'#$TBM.$A$1"</definedName>
    <definedName name="Site" localSheetId="0">#REF!</definedName>
    <definedName name="Site" localSheetId="1">#REF!</definedName>
    <definedName name="Site">#REF!</definedName>
    <definedName name="Site_Name" localSheetId="0">#REF!</definedName>
    <definedName name="Site_Name">#REF!</definedName>
    <definedName name="size" localSheetId="0">#REF!</definedName>
    <definedName name="size">#REF!</definedName>
    <definedName name="sjvhgasglaiw" localSheetId="0">{"'Sheet1'!$L$16"}</definedName>
    <definedName name="sjvhgasglaiw" localSheetId="1">{"'Sheet1'!$L$16"}</definedName>
    <definedName name="sjvhgasglaiw" localSheetId="7">{"'Sheet1'!$L$16"}</definedName>
    <definedName name="sjvhgasglaiw">{"'Sheet1'!$L$16"}</definedName>
    <definedName name="ska" localSheetId="0">#REF!</definedName>
    <definedName name="ska" localSheetId="1">#REF!</definedName>
    <definedName name="ska">#REF!</definedName>
    <definedName name="SKU__with__" localSheetId="0">#REF!</definedName>
    <definedName name="SKU__with__" localSheetId="1">#REF!</definedName>
    <definedName name="SKU__with__">#REF!</definedName>
    <definedName name="SKUcoverage" localSheetId="0">#REF!</definedName>
    <definedName name="SKUcoverage">#REF!</definedName>
    <definedName name="SKUI" localSheetId="0">#REF!</definedName>
    <definedName name="SKUI">#REF!</definedName>
    <definedName name="SKUINF" localSheetId="0">#REF!</definedName>
    <definedName name="SKUINF">#REF!</definedName>
    <definedName name="SKUs" localSheetId="0">#REF!</definedName>
    <definedName name="SKUs">#REF!</definedName>
    <definedName name="SL">#N/A</definedName>
    <definedName name="SL_CRD" localSheetId="0">#REF!</definedName>
    <definedName name="SL_CRD" localSheetId="1">#REF!</definedName>
    <definedName name="SL_CRD">#REF!</definedName>
    <definedName name="SL_CRS" localSheetId="0">#REF!</definedName>
    <definedName name="SL_CRS">#REF!</definedName>
    <definedName name="SL_CS" localSheetId="0">#REF!</definedName>
    <definedName name="SL_CS">#REF!</definedName>
    <definedName name="SL_DD" localSheetId="0">#REF!</definedName>
    <definedName name="SL_DD">#REF!</definedName>
    <definedName name="slaes">"#N/A"</definedName>
    <definedName name="slg">#REF!</definedName>
    <definedName name="Slicer_Distributor">#N/A</definedName>
    <definedName name="Slicer_Khu_vực">#N/A</definedName>
    <definedName name="Slicer_Khu_vực1">#N/A</definedName>
    <definedName name="Slicer_Khu_vực2">#N/A</definedName>
    <definedName name="Slicer_Khu_vực3">#N/A</definedName>
    <definedName name="Slicer_Khu_vực4">#N/A</definedName>
    <definedName name="Slicer_Tên_NVBH">#N/A</definedName>
    <definedName name="Slicer_Tên_NVBH1">#N/A</definedName>
    <definedName name="Slicer_Tên_NVBH2">#N/A</definedName>
    <definedName name="Slicer_Tên_NVBH3">#N/A</definedName>
    <definedName name="Slicer_Tên_NVBH4">#N/A</definedName>
    <definedName name="Slicer_Vùng">#N/A</definedName>
    <definedName name="Slicer_Vùng1">#N/A</definedName>
    <definedName name="slk">#REF!</definedName>
    <definedName name="sll" localSheetId="0">#REF!</definedName>
    <definedName name="sll" localSheetId="1">#REF!</definedName>
    <definedName name="sll">#REF!</definedName>
    <definedName name="slm">"'file:///C:/Documents%20and%20Settings/PC_KOBSBY_003/Local%20Settings/Temporary%20Internet%20Files/Content.IE5/WZ67UD2L/DATA/BSC%202011/SHARED/Clients/I-L/KEBD/Quarter%202002/Q4-2002-c.xls'#$GeneralInfo.$V$21"</definedName>
    <definedName name="slm_3">"'file:///C:/Documents%20and%20Settings/PC_KOBSBY_003/Local%20Settings/Temporary%20Internet%20Files/Content.IE5/WZ67UD2L/DATA/BSC%202011/SHARED/Clients/I-L/KEBD/Quarter%202002/Q4-2002-c.xls'#$GeneralInfo.$V$21"</definedName>
    <definedName name="SLS_SRG" localSheetId="0">#REF!</definedName>
    <definedName name="SLS_SRG" localSheetId="1">#REF!</definedName>
    <definedName name="SLS_SRG">#REF!</definedName>
    <definedName name="SLS2CDOWN" localSheetId="0">#REF!</definedName>
    <definedName name="SLS2CDOWN" localSheetId="1">#REF!</definedName>
    <definedName name="SLS2CDOWN">#REF!</definedName>
    <definedName name="SLS3AUP" localSheetId="0">#REF!</definedName>
    <definedName name="SLS3AUP" localSheetId="1">#REF!</definedName>
    <definedName name="SLS3AUP">#REF!</definedName>
    <definedName name="sm" localSheetId="0">#REF!</definedName>
    <definedName name="sm" localSheetId="1">#REF!</definedName>
    <definedName name="sm">#REF!</definedName>
    <definedName name="smtr5" localSheetId="0">#REF!</definedName>
    <definedName name="smtr5" localSheetId="1">#REF!</definedName>
    <definedName name="smtr5">#REF!</definedName>
    <definedName name="snohdtsp" localSheetId="0">{"'Sheet1'!$L$16"}</definedName>
    <definedName name="snohdtsp" localSheetId="1">{"'Sheet1'!$L$16"}</definedName>
    <definedName name="snohdtsp" localSheetId="7">{"'Sheet1'!$L$16"}</definedName>
    <definedName name="snohdtsp">{"'Sheet1'!$L$16"}</definedName>
    <definedName name="SO">#REF!</definedName>
    <definedName name="so_pgn" localSheetId="0">#REF!</definedName>
    <definedName name="so_pgn">#REF!</definedName>
    <definedName name="Số_RQ" localSheetId="0">#REF!</definedName>
    <definedName name="Số_RQ" localSheetId="1">#REF!</definedName>
    <definedName name="Số_RQ">#REF!</definedName>
    <definedName name="Số_thùng" localSheetId="0">#REF!</definedName>
    <definedName name="Số_thùng" localSheetId="1">#REF!</definedName>
    <definedName name="Số_thùng">#REF!</definedName>
    <definedName name="soc3p" localSheetId="0">#REF!</definedName>
    <definedName name="soc3p">#REF!</definedName>
    <definedName name="SOCT" localSheetId="0">#REF!</definedName>
    <definedName name="SOCT">#REF!</definedName>
    <definedName name="SOCTGS" localSheetId="0">#REF!</definedName>
    <definedName name="SOCTGS">#REF!</definedName>
    <definedName name="soet1" localSheetId="0" hidden="1">#REF!</definedName>
    <definedName name="soet1" localSheetId="1" hidden="1">#REF!</definedName>
    <definedName name="soet1" hidden="1">#REF!</definedName>
    <definedName name="Software" localSheetId="0">#REF!</definedName>
    <definedName name="Software" localSheetId="1">#REF!</definedName>
    <definedName name="Software">#REF!</definedName>
    <definedName name="Software_Options" localSheetId="0">#REF!</definedName>
    <definedName name="Software_Options">#REF!</definedName>
    <definedName name="Soi" localSheetId="0">#REF!</definedName>
    <definedName name="Soi">#REF!</definedName>
    <definedName name="Solan">#N/A</definedName>
    <definedName name="solieu" localSheetId="0">#REF!</definedName>
    <definedName name="solieu" localSheetId="1">#REF!</definedName>
    <definedName name="solieu">#REF!</definedName>
    <definedName name="Soluongbim" localSheetId="0">#REF!</definedName>
    <definedName name="Soluongbim">#REF!</definedName>
    <definedName name="solver_adj" localSheetId="0" hidden="1">#REF!</definedName>
    <definedName name="solver_adj" hidden="1">#REF!</definedName>
    <definedName name="solver_drv">2</definedName>
    <definedName name="solver_est">2</definedName>
    <definedName name="solver_itr">32767</definedName>
    <definedName name="solver_lhs1" localSheetId="0">#REF!</definedName>
    <definedName name="solver_lhs1" localSheetId="1">#REF!</definedName>
    <definedName name="solver_lhs1">#REF!</definedName>
    <definedName name="solver_lin" hidden="1">0</definedName>
    <definedName name="solver_num" hidden="1">0</definedName>
    <definedName name="solver_nwt">1</definedName>
    <definedName name="solver_opt" localSheetId="0" hidden="1">#REF!</definedName>
    <definedName name="solver_opt" localSheetId="1" hidden="1">#REF!</definedName>
    <definedName name="solver_opt" hidden="1">#REF!</definedName>
    <definedName name="solver_pre">0.00000000001</definedName>
    <definedName name="solver_rel1">1</definedName>
    <definedName name="solver_rel2">1</definedName>
    <definedName name="solver_rhs1">0.15</definedName>
    <definedName name="solver_scl">0</definedName>
    <definedName name="solver_sho">0</definedName>
    <definedName name="solver_tim">32767</definedName>
    <definedName name="solver_tmp" localSheetId="0" hidden="1">#REF!</definedName>
    <definedName name="solver_tmp" localSheetId="1" hidden="1">#REF!</definedName>
    <definedName name="solver_tmp" hidden="1">#REF!</definedName>
    <definedName name="solver_tol">0.000000001</definedName>
    <definedName name="solver_typ" hidden="1">3</definedName>
    <definedName name="solver_val" hidden="1">0</definedName>
    <definedName name="son">#REF!</definedName>
    <definedName name="SON_1" localSheetId="0">#REF!</definedName>
    <definedName name="SON_1" localSheetId="1">#REF!</definedName>
    <definedName name="SON_1">#REF!</definedName>
    <definedName name="SON_2" localSheetId="0">#REF!</definedName>
    <definedName name="SON_2">#REF!</definedName>
    <definedName name="SON_3" localSheetId="0">#REF!</definedName>
    <definedName name="SON_3">#REF!</definedName>
    <definedName name="SONAJ" localSheetId="0">#REF!</definedName>
    <definedName name="SONAJ">#REF!</definedName>
    <definedName name="SORT" localSheetId="0">#REF!</definedName>
    <definedName name="SORT">#REF!</definedName>
    <definedName name="SORT_AREA" localSheetId="0">#REF!</definedName>
    <definedName name="SORT_AREA">#REF!</definedName>
    <definedName name="SORT_AREA_13" localSheetId="0">#REF!</definedName>
    <definedName name="SORT_AREA_13">#REF!</definedName>
    <definedName name="SORTI" localSheetId="0">#REF!</definedName>
    <definedName name="SORTI">#REF!</definedName>
    <definedName name="SOTIEN" localSheetId="0">OFFSET(#REF!,COUNTA(#REF!)-1,0,1)</definedName>
    <definedName name="SOTIEN">OFFSET(#REF!,COUNTA(#REF!)-1,0,1)</definedName>
    <definedName name="SOTIEN_BKTC" localSheetId="0">#REF!</definedName>
    <definedName name="SOTIEN_BKTC" localSheetId="1">#REF!</definedName>
    <definedName name="SOTIEN_BKTC">#REF!</definedName>
    <definedName name="SOTIEN_CO" localSheetId="0">#REF!</definedName>
    <definedName name="SOTIEN_CO">#REF!</definedName>
    <definedName name="SOTIEN_NO" localSheetId="0">#REF!</definedName>
    <definedName name="SOTIEN_NO">#REF!</definedName>
    <definedName name="Source" localSheetId="0">#REF!</definedName>
    <definedName name="Source">#REF!</definedName>
    <definedName name="South_Africa">"#N/A"</definedName>
    <definedName name="South_City">"#N/A"</definedName>
    <definedName name="SP" localSheetId="0">#REF!</definedName>
    <definedName name="SP" localSheetId="1">#REF!</definedName>
    <definedName name="SP">#REF!</definedName>
    <definedName name="sp_bq" localSheetId="0">#REF!</definedName>
    <definedName name="sp_bq">#REF!</definedName>
    <definedName name="sp_bv" localSheetId="0">#REF!</definedName>
    <definedName name="sp_bv">#REF!</definedName>
    <definedName name="sp_ck" localSheetId="0">#REF!</definedName>
    <definedName name="sp_ck">#REF!</definedName>
    <definedName name="sp_d1" localSheetId="0">#REF!</definedName>
    <definedName name="sp_d1">#REF!</definedName>
    <definedName name="sp_d2" localSheetId="0">#REF!</definedName>
    <definedName name="sp_d2">#REF!</definedName>
    <definedName name="sp_d3" localSheetId="0">#REF!</definedName>
    <definedName name="sp_d3">#REF!</definedName>
    <definedName name="sp_dl" localSheetId="0">#REF!</definedName>
    <definedName name="sp_dl">#REF!</definedName>
    <definedName name="sp_kcs" localSheetId="0">#REF!</definedName>
    <definedName name="sp_kcs">#REF!</definedName>
    <definedName name="sp_nb" localSheetId="0">#REF!</definedName>
    <definedName name="sp_nb">#REF!</definedName>
    <definedName name="sp_ngio" localSheetId="0">#REF!</definedName>
    <definedName name="sp_ngio">#REF!</definedName>
    <definedName name="sp_nv" localSheetId="0">#REF!</definedName>
    <definedName name="sp_nv">#REF!</definedName>
    <definedName name="sp_t3" localSheetId="0">#REF!</definedName>
    <definedName name="sp_t3">#REF!</definedName>
    <definedName name="sp_t4" localSheetId="0">#REF!</definedName>
    <definedName name="sp_t4">#REF!</definedName>
    <definedName name="sp_t5" localSheetId="0">#REF!</definedName>
    <definedName name="sp_t5">#REF!</definedName>
    <definedName name="sp_t6" localSheetId="0">#REF!</definedName>
    <definedName name="sp_t6">#REF!</definedName>
    <definedName name="sp_tc" localSheetId="0">#REF!</definedName>
    <definedName name="sp_tc">#REF!</definedName>
    <definedName name="sp_tm" localSheetId="0">#REF!</definedName>
    <definedName name="sp_tm">#REF!</definedName>
    <definedName name="sp_vs" localSheetId="0">#REF!</definedName>
    <definedName name="sp_vs">#REF!</definedName>
    <definedName name="sp_xh" localSheetId="0">#REF!</definedName>
    <definedName name="sp_xh">#REF!</definedName>
    <definedName name="SPAN" localSheetId="0">#REF!</definedName>
    <definedName name="SPAN">#REF!</definedName>
    <definedName name="SPAN_No" localSheetId="0">#REF!</definedName>
    <definedName name="SPAN_No">#REF!</definedName>
    <definedName name="Spanner_Auto_File">"C:\My Documents\tinh cdo.x2a"</definedName>
    <definedName name="spares2" localSheetId="0">#REF!</definedName>
    <definedName name="spares2" localSheetId="1">#REF!</definedName>
    <definedName name="spares2">#REF!</definedName>
    <definedName name="SPATH">"ID400B\X25PRT04"</definedName>
    <definedName name="SPDAT">"9/15/2006"</definedName>
    <definedName name="SPDT2">"20060915"</definedName>
    <definedName name="SPEC" localSheetId="0">#REF!</definedName>
    <definedName name="SPEC" localSheetId="1">#REF!</definedName>
    <definedName name="SPEC">#REF!</definedName>
    <definedName name="spec_10" localSheetId="0">#REF!</definedName>
    <definedName name="spec_10" localSheetId="1">#REF!</definedName>
    <definedName name="spec_10">#REF!</definedName>
    <definedName name="spec_3">"$#REF!.#REF!#REF!"</definedName>
    <definedName name="SpecialPrice" localSheetId="0" hidden="1">#REF!</definedName>
    <definedName name="SpecialPrice" localSheetId="1" hidden="1">#REF!</definedName>
    <definedName name="SpecialPrice" hidden="1">#REF!</definedName>
    <definedName name="Specialty">"#N/A"</definedName>
    <definedName name="SPECSUMMARY" localSheetId="0">#REF!</definedName>
    <definedName name="SPECSUMMARY" localSheetId="1">#REF!</definedName>
    <definedName name="SPECSUMMARY">#REF!</definedName>
    <definedName name="spk1p" localSheetId="0">#REF!</definedName>
    <definedName name="spk1p">#REF!</definedName>
    <definedName name="spk3p" localSheetId="0">#REF!</definedName>
    <definedName name="spk3p">#REF!</definedName>
    <definedName name="SPm21_2">"$#REF!.#REF!#REF!"</definedName>
    <definedName name="SPm21_2_3">"$#REF!.#REF!#REF!"</definedName>
    <definedName name="SPNAM">"PLTTBR"</definedName>
    <definedName name="SPNMB">"8490"</definedName>
    <definedName name="SPO42T" localSheetId="0">#REF!</definedName>
    <definedName name="SPO42T" localSheetId="1">#REF!</definedName>
    <definedName name="SPO42T">#REF!</definedName>
    <definedName name="SPO42T_1" localSheetId="0">#REF!</definedName>
    <definedName name="SPO42T_1" localSheetId="1">#REF!</definedName>
    <definedName name="SPO42T_1">#REF!</definedName>
    <definedName name="SPO42T_2" localSheetId="0">#REF!</definedName>
    <definedName name="SPO42T_2">#REF!</definedName>
    <definedName name="SPOT광주">"#N/A"</definedName>
    <definedName name="Sprack">#REF!</definedName>
    <definedName name="SPRPAT_AT" localSheetId="0">#REF!</definedName>
    <definedName name="SPRPAT_AT" localSheetId="1">#REF!</definedName>
    <definedName name="SPRPAT_AT">#REF!</definedName>
    <definedName name="sprpat_atk" localSheetId="0">#REF!</definedName>
    <definedName name="sprpat_atk">#REF!</definedName>
    <definedName name="SPRPAT_OBT" localSheetId="0">#REF!</definedName>
    <definedName name="SPRPAT_OBT">#REF!</definedName>
    <definedName name="SPRPAT_PB" localSheetId="0">#REF!</definedName>
    <definedName name="SPRPAT_PB">#REF!</definedName>
    <definedName name="sprpat_pbrik" localSheetId="0">#REF!</definedName>
    <definedName name="sprpat_pbrik">#REF!</definedName>
    <definedName name="SPRPAT_RT" localSheetId="0">#REF!</definedName>
    <definedName name="SPRPAT_RT">#REF!</definedName>
    <definedName name="SPRTING_AL" localSheetId="0">#REF!</definedName>
    <definedName name="SPRTING_AL">#REF!</definedName>
    <definedName name="SPT23_1">"$#REF!.#REF!#REF!"</definedName>
    <definedName name="SPT23_1_3">"$#REF!.#REF!#REF!"</definedName>
    <definedName name="SPT23_2">"$#REF!.#REF!#REF!"</definedName>
    <definedName name="SPT23_2_3">"$#REF!.#REF!#REF!"</definedName>
    <definedName name="SPTIM">"08:36:53"</definedName>
    <definedName name="SPWS_WBID">"5AE468A8-33AD-4533-A697-A17945E65B85"</definedName>
    <definedName name="sr" localSheetId="0">{#N/A,#N/A,TRUE,"Data Elements-Staffing";#N/A,#N/A,TRUE,"Data Elements-Exp Driv &amp; Assump";#N/A,#N/A,TRUE,"Staffing Sheet";#N/A,#N/A,TRUE,"Income";#N/A,#N/A,TRUE,"Income Summary";#N/A,#N/A,TRUE,"Staffing Summary"}</definedName>
    <definedName name="sr" localSheetId="1">{#N/A,#N/A,TRUE,"Data Elements-Staffing";#N/A,#N/A,TRUE,"Data Elements-Exp Driv &amp; Assump";#N/A,#N/A,TRUE,"Staffing Sheet";#N/A,#N/A,TRUE,"Income";#N/A,#N/A,TRUE,"Income Summary";#N/A,#N/A,TRUE,"Staffing Summary"}</definedName>
    <definedName name="sr" localSheetId="7">{#N/A,#N/A,TRUE,"Data Elements-Staffing";#N/A,#N/A,TRUE,"Data Elements-Exp Driv &amp; Assump";#N/A,#N/A,TRUE,"Staffing Sheet";#N/A,#N/A,TRUE,"Income";#N/A,#N/A,TRUE,"Income Summary";#N/A,#N/A,TRUE,"Staffing Summary"}</definedName>
    <definedName name="sr">{#N/A,#N/A,TRUE,"Data Elements-Staffing";#N/A,#N/A,TRUE,"Data Elements-Exp Driv &amp; Assump";#N/A,#N/A,TRUE,"Staffing Sheet";#N/A,#N/A,TRUE,"Income";#N/A,#N/A,TRUE,"Income Summary";#N/A,#N/A,TRUE,"Staffing Summary"}</definedName>
    <definedName name="SRAC1" localSheetId="0">#REF!</definedName>
    <definedName name="SRAC1" localSheetId="1">#REF!</definedName>
    <definedName name="SRAC1">#REF!</definedName>
    <definedName name="SRAC10" localSheetId="0">#REF!</definedName>
    <definedName name="SRAC10">#REF!</definedName>
    <definedName name="SRAC11" localSheetId="0">#REF!</definedName>
    <definedName name="SRAC11">#REF!</definedName>
    <definedName name="SRAC12" localSheetId="0">#REF!</definedName>
    <definedName name="SRAC12">#REF!</definedName>
    <definedName name="SRAC2" localSheetId="0">#REF!</definedName>
    <definedName name="SRAC2">#REF!</definedName>
    <definedName name="SRAC3" localSheetId="0">#REF!</definedName>
    <definedName name="SRAC3">#REF!</definedName>
    <definedName name="SRAC4" localSheetId="0">#REF!</definedName>
    <definedName name="SRAC4">#REF!</definedName>
    <definedName name="SRAC5" localSheetId="0">#REF!</definedName>
    <definedName name="SRAC5">#REF!</definedName>
    <definedName name="SRAC6" localSheetId="0">#REF!</definedName>
    <definedName name="SRAC6">#REF!</definedName>
    <definedName name="SRAC7" localSheetId="0">#REF!</definedName>
    <definedName name="SRAC7">#REF!</definedName>
    <definedName name="SRAC8" localSheetId="0">#REF!</definedName>
    <definedName name="SRAC8">#REF!</definedName>
    <definedName name="SRAC9" localSheetId="0">#REF!</definedName>
    <definedName name="SRAC9">#REF!</definedName>
    <definedName name="Sri_Gombak">"#N/A"</definedName>
    <definedName name="srr" localSheetId="0">{#N/A,#N/A,TRUE,"Data Elements-Staffing";#N/A,#N/A,TRUE,"Data Elements-Exp Driv &amp; Assump";#N/A,#N/A,TRUE,"Staffing Sheet";#N/A,#N/A,TRUE,"Income";#N/A,#N/A,TRUE,"Income Summary";#N/A,#N/A,TRUE,"Staffing Summary"}</definedName>
    <definedName name="srr" localSheetId="1">{#N/A,#N/A,TRUE,"Data Elements-Staffing";#N/A,#N/A,TRUE,"Data Elements-Exp Driv &amp; Assump";#N/A,#N/A,TRUE,"Staffing Sheet";#N/A,#N/A,TRUE,"Income";#N/A,#N/A,TRUE,"Income Summary";#N/A,#N/A,TRUE,"Staffing Summary"}</definedName>
    <definedName name="srr" localSheetId="7">{#N/A,#N/A,TRUE,"Data Elements-Staffing";#N/A,#N/A,TRUE,"Data Elements-Exp Driv &amp; Assump";#N/A,#N/A,TRUE,"Staffing Sheet";#N/A,#N/A,TRUE,"Income";#N/A,#N/A,TRUE,"Income Summary";#N/A,#N/A,TRUE,"Staffing Summary"}</definedName>
    <definedName name="srr">{#N/A,#N/A,TRUE,"Data Elements-Staffing";#N/A,#N/A,TRUE,"Data Elements-Exp Driv &amp; Assump";#N/A,#N/A,TRUE,"Staffing Sheet";#N/A,#N/A,TRUE,"Income";#N/A,#N/A,TRUE,"Income Summary";#N/A,#N/A,TRUE,"Staffing Summary"}</definedName>
    <definedName name="srtert" localSheetId="0">{#N/A,#N/A,TRUE,"Data Elements-Staffing";#N/A,#N/A,TRUE,"Data Elements-Exp Driv &amp; Assump";#N/A,#N/A,TRUE,"Staffing Sheet";#N/A,#N/A,TRUE,"Income";#N/A,#N/A,TRUE,"Income Summary";#N/A,#N/A,TRUE,"Staffing Summary"}</definedName>
    <definedName name="srtert" localSheetId="1">{#N/A,#N/A,TRUE,"Data Elements-Staffing";#N/A,#N/A,TRUE,"Data Elements-Exp Driv &amp; Assump";#N/A,#N/A,TRUE,"Staffing Sheet";#N/A,#N/A,TRUE,"Income";#N/A,#N/A,TRUE,"Income Summary";#N/A,#N/A,TRUE,"Staffing Summary"}</definedName>
    <definedName name="srtert" localSheetId="7">{#N/A,#N/A,TRUE,"Data Elements-Staffing";#N/A,#N/A,TRUE,"Data Elements-Exp Driv &amp; Assump";#N/A,#N/A,TRUE,"Staffing Sheet";#N/A,#N/A,TRUE,"Income";#N/A,#N/A,TRUE,"Income Summary";#N/A,#N/A,TRUE,"Staffing Summary"}</definedName>
    <definedName name="srtert">{#N/A,#N/A,TRUE,"Data Elements-Staffing";#N/A,#N/A,TRUE,"Data Elements-Exp Driv &amp; Assump";#N/A,#N/A,TRUE,"Staffing Sheet";#N/A,#N/A,TRUE,"Income";#N/A,#N/A,TRUE,"Income Summary";#N/A,#N/A,TRUE,"Staffing Summary"}</definedName>
    <definedName name="ss" localSheetId="0">#REF!</definedName>
    <definedName name="ss" localSheetId="1">#REF!</definedName>
    <definedName name="ss">#REF!</definedName>
    <definedName name="Ss_10" localSheetId="0">#REF!</definedName>
    <definedName name="Ss_10" localSheetId="1">#REF!</definedName>
    <definedName name="Ss_10">#REF!</definedName>
    <definedName name="SS_12" localSheetId="0">#REF!</definedName>
    <definedName name="SS_12" localSheetId="1">#REF!</definedName>
    <definedName name="SS_12">#REF!</definedName>
    <definedName name="SS_17" localSheetId="0">#REF!</definedName>
    <definedName name="SS_17" localSheetId="1">#REF!</definedName>
    <definedName name="SS_17">#REF!</definedName>
    <definedName name="SS_17_1">#N/A</definedName>
    <definedName name="SS_17_1_1">NA()</definedName>
    <definedName name="SS_17_1_6">NA()</definedName>
    <definedName name="SS_17_10" localSheetId="0">#REF!</definedName>
    <definedName name="SS_17_10" localSheetId="1">#REF!</definedName>
    <definedName name="SS_17_10">#REF!</definedName>
    <definedName name="SS_17_12" localSheetId="0">#REF!</definedName>
    <definedName name="SS_17_12" localSheetId="1">#REF!</definedName>
    <definedName name="SS_17_12">#REF!</definedName>
    <definedName name="SS_17_17" localSheetId="0">#REF!</definedName>
    <definedName name="SS_17_17" localSheetId="1">#REF!</definedName>
    <definedName name="SS_17_17">#REF!</definedName>
    <definedName name="SS_17_17_10" localSheetId="0">#REF!</definedName>
    <definedName name="SS_17_17_10">#REF!</definedName>
    <definedName name="SS_17_17_2" localSheetId="0">#REF!</definedName>
    <definedName name="SS_17_17_2">#REF!</definedName>
    <definedName name="SS_17_17_4" localSheetId="0">#REF!</definedName>
    <definedName name="SS_17_17_4">#REF!</definedName>
    <definedName name="SS_17_17_6" localSheetId="0">#REF!</definedName>
    <definedName name="SS_17_17_6">#REF!</definedName>
    <definedName name="SS_17_17_7" localSheetId="0">#REF!</definedName>
    <definedName name="SS_17_17_7">#REF!</definedName>
    <definedName name="SS_17_17_8" localSheetId="0">#REF!</definedName>
    <definedName name="SS_17_17_8">#REF!</definedName>
    <definedName name="SS_17_17_9" localSheetId="0">#REF!</definedName>
    <definedName name="SS_17_17_9">#REF!</definedName>
    <definedName name="SS_17_2" localSheetId="0">#REF!</definedName>
    <definedName name="SS_17_2">#REF!</definedName>
    <definedName name="SS_17_4">NA()</definedName>
    <definedName name="SS_17_6">#N/A</definedName>
    <definedName name="SS_17_6_6">NA()</definedName>
    <definedName name="SS_17_7">#N/A</definedName>
    <definedName name="SS_17_7_6">NA()</definedName>
    <definedName name="SS_17_8">NA()</definedName>
    <definedName name="SS_17_9" localSheetId="0">#REF!</definedName>
    <definedName name="SS_17_9" localSheetId="1">#REF!</definedName>
    <definedName name="SS_17_9">#REF!</definedName>
    <definedName name="SS_18">#N/A</definedName>
    <definedName name="SS_18_12" localSheetId="0">#REF!</definedName>
    <definedName name="SS_18_12" localSheetId="1">#REF!</definedName>
    <definedName name="SS_18_12">#REF!</definedName>
    <definedName name="SS_18_17" localSheetId="0">#REF!</definedName>
    <definedName name="SS_18_17">#REF!</definedName>
    <definedName name="SS_18_17_10" localSheetId="0">#REF!</definedName>
    <definedName name="SS_18_17_10">#REF!</definedName>
    <definedName name="SS_18_17_2" localSheetId="0">#REF!</definedName>
    <definedName name="SS_18_17_2">#REF!</definedName>
    <definedName name="SS_18_17_4" localSheetId="0">#REF!</definedName>
    <definedName name="SS_18_17_4">#REF!</definedName>
    <definedName name="SS_18_17_6" localSheetId="0">#REF!</definedName>
    <definedName name="SS_18_17_6">#REF!</definedName>
    <definedName name="SS_18_17_7" localSheetId="0">#REF!</definedName>
    <definedName name="SS_18_17_7">#REF!</definedName>
    <definedName name="SS_18_17_8" localSheetId="0">#REF!</definedName>
    <definedName name="SS_18_17_8">#REF!</definedName>
    <definedName name="SS_18_17_9" localSheetId="0">#REF!</definedName>
    <definedName name="SS_18_17_9">#REF!</definedName>
    <definedName name="SS_18_4">NA()</definedName>
    <definedName name="SS_18_6">#N/A</definedName>
    <definedName name="SS_18_6_6">NA()</definedName>
    <definedName name="SS_18_7">#N/A</definedName>
    <definedName name="SS_18_7_6">NA()</definedName>
    <definedName name="SS_18_8">NA()</definedName>
    <definedName name="SS_19">#N/A</definedName>
    <definedName name="SS_19_12" localSheetId="0">#REF!</definedName>
    <definedName name="SS_19_12" localSheetId="1">#REF!</definedName>
    <definedName name="SS_19_12">#REF!</definedName>
    <definedName name="SS_19_17" localSheetId="0">#REF!</definedName>
    <definedName name="SS_19_17">#REF!</definedName>
    <definedName name="SS_19_17_10" localSheetId="0">#REF!</definedName>
    <definedName name="SS_19_17_10">#REF!</definedName>
    <definedName name="SS_19_17_2" localSheetId="0">#REF!</definedName>
    <definedName name="SS_19_17_2">#REF!</definedName>
    <definedName name="SS_19_17_4" localSheetId="0">#REF!</definedName>
    <definedName name="SS_19_17_4">#REF!</definedName>
    <definedName name="SS_19_17_6" localSheetId="0">#REF!</definedName>
    <definedName name="SS_19_17_6">#REF!</definedName>
    <definedName name="SS_19_17_7" localSheetId="0">#REF!</definedName>
    <definedName name="SS_19_17_7">#REF!</definedName>
    <definedName name="SS_19_17_8" localSheetId="0">#REF!</definedName>
    <definedName name="SS_19_17_8">#REF!</definedName>
    <definedName name="SS_19_17_9" localSheetId="0">#REF!</definedName>
    <definedName name="SS_19_17_9">#REF!</definedName>
    <definedName name="SS_19_4">NA()</definedName>
    <definedName name="SS_19_6">#N/A</definedName>
    <definedName name="SS_19_6_6">NA()</definedName>
    <definedName name="SS_19_7">#N/A</definedName>
    <definedName name="SS_19_7_6">NA()</definedName>
    <definedName name="SS_19_8">NA()</definedName>
    <definedName name="SS_20">#N/A</definedName>
    <definedName name="SS_20_12" localSheetId="0">#REF!</definedName>
    <definedName name="SS_20_12" localSheetId="1">#REF!</definedName>
    <definedName name="SS_20_12">#REF!</definedName>
    <definedName name="SS_20_17" localSheetId="0">#REF!</definedName>
    <definedName name="SS_20_17">#REF!</definedName>
    <definedName name="SS_20_17_10" localSheetId="0">#REF!</definedName>
    <definedName name="SS_20_17_10">#REF!</definedName>
    <definedName name="SS_20_17_2" localSheetId="0">#REF!</definedName>
    <definedName name="SS_20_17_2">#REF!</definedName>
    <definedName name="SS_20_17_4" localSheetId="0">#REF!</definedName>
    <definedName name="SS_20_17_4">#REF!</definedName>
    <definedName name="SS_20_17_6" localSheetId="0">#REF!</definedName>
    <definedName name="SS_20_17_6">#REF!</definedName>
    <definedName name="SS_20_17_7" localSheetId="0">#REF!</definedName>
    <definedName name="SS_20_17_7">#REF!</definedName>
    <definedName name="SS_20_17_8" localSheetId="0">#REF!</definedName>
    <definedName name="SS_20_17_8">#REF!</definedName>
    <definedName name="SS_20_17_9" localSheetId="0">#REF!</definedName>
    <definedName name="SS_20_17_9">#REF!</definedName>
    <definedName name="SS_20_4">NA()</definedName>
    <definedName name="SS_20_6">#N/A</definedName>
    <definedName name="SS_20_6_6">NA()</definedName>
    <definedName name="SS_20_7">#N/A</definedName>
    <definedName name="SS_20_7_6">NA()</definedName>
    <definedName name="SS_20_8">NA()</definedName>
    <definedName name="SS_21">#N/A</definedName>
    <definedName name="SS_21_12" localSheetId="0">#REF!</definedName>
    <definedName name="SS_21_12" localSheetId="1">#REF!</definedName>
    <definedName name="SS_21_12">#REF!</definedName>
    <definedName name="SS_21_17" localSheetId="0">#REF!</definedName>
    <definedName name="SS_21_17">#REF!</definedName>
    <definedName name="SS_21_17_10" localSheetId="0">#REF!</definedName>
    <definedName name="SS_21_17_10">#REF!</definedName>
    <definedName name="SS_21_17_2" localSheetId="0">#REF!</definedName>
    <definedName name="SS_21_17_2">#REF!</definedName>
    <definedName name="SS_21_17_4" localSheetId="0">#REF!</definedName>
    <definedName name="SS_21_17_4">#REF!</definedName>
    <definedName name="SS_21_17_6" localSheetId="0">#REF!</definedName>
    <definedName name="SS_21_17_6">#REF!</definedName>
    <definedName name="SS_21_17_7" localSheetId="0">#REF!</definedName>
    <definedName name="SS_21_17_7">#REF!</definedName>
    <definedName name="SS_21_17_8" localSheetId="0">#REF!</definedName>
    <definedName name="SS_21_17_8">#REF!</definedName>
    <definedName name="SS_21_17_9" localSheetId="0">#REF!</definedName>
    <definedName name="SS_21_17_9">#REF!</definedName>
    <definedName name="SS_21_4">NA()</definedName>
    <definedName name="SS_21_6">#N/A</definedName>
    <definedName name="SS_21_6_6">NA()</definedName>
    <definedName name="SS_21_7">#N/A</definedName>
    <definedName name="SS_21_7_6">NA()</definedName>
    <definedName name="SS_21_8">NA()</definedName>
    <definedName name="SS_3" localSheetId="0">#REF!</definedName>
    <definedName name="SS_3" localSheetId="1">#REF!</definedName>
    <definedName name="SS_3">#REF!</definedName>
    <definedName name="SS_4">NA()</definedName>
    <definedName name="SS_6">#N/A</definedName>
    <definedName name="SS_6_6">NA()</definedName>
    <definedName name="SS_7">#N/A</definedName>
    <definedName name="SS_7_6">NA()</definedName>
    <definedName name="SS_8">NA()</definedName>
    <definedName name="SS_8_10" localSheetId="0">#REF!</definedName>
    <definedName name="SS_8_10" localSheetId="1">#REF!</definedName>
    <definedName name="SS_8_10">#REF!</definedName>
    <definedName name="SS_9" localSheetId="0">#REF!</definedName>
    <definedName name="SS_9">#REF!</definedName>
    <definedName name="ssddddd" localSheetId="0">#REF!</definedName>
    <definedName name="ssddddd">#REF!</definedName>
    <definedName name="ssnew">"$#REF!.#REF!#REF!"</definedName>
    <definedName name="ssnew_3">"$#REF!.#REF!#REF!"</definedName>
    <definedName name="SSP_Final">"$#REF!.#REF!#REF!"</definedName>
    <definedName name="SSP_Final_3">"$#REF!.#REF!#REF!"</definedName>
    <definedName name="SSP21_tjo">"$#REF!.#REF!#REF!"</definedName>
    <definedName name="SSP21_tjo_3">"$#REF!.#REF!#REF!"</definedName>
    <definedName name="SSP21_tsk">"Text Box 20"</definedName>
    <definedName name="SSP23_tsk">"$#REF!.#REF!#REF!"</definedName>
    <definedName name="SSP23_tsk_3">"$#REF!.#REF!#REF!"</definedName>
    <definedName name="SSP25_tjo">"$#REF!.#REF!#REF!"</definedName>
    <definedName name="SSP25_tjo_3">"$#REF!.#REF!#REF!"</definedName>
    <definedName name="SSP25_tsk">"$#REF!.#REF!#REF!"</definedName>
    <definedName name="SSP25_tsk_3">"$#REF!.#REF!#REF!"</definedName>
    <definedName name="ssppph29">"'file:///C:/Documents%20and%20Settings/PC_KOBSBY_003/Local%20Settings/Temporary%20Internet%20Files/Content.IE5/WZ67UD2L/DATA/BSC%202011/SHARED/Clients/I-L/KEBD/Quarter%202002/Q4-2002-c.xls'#$GeneralInfo.$S$38"</definedName>
    <definedName name="ssppph29_3">"'file:///C:/Documents%20and%20Settings/PC_KOBSBY_003/Local%20Settings/Temporary%20Internet%20Files/Content.IE5/WZ67UD2L/DATA/BSC%202011/SHARED/Clients/I-L/KEBD/Quarter%202002/Q4-2002-c.xls'#$GeneralInfo.$S$38"</definedName>
    <definedName name="SSPppn_tjo">"$#REF!.#REF!#REF!"</definedName>
    <definedName name="SSPppn_tjo_3">"$#REF!.#REF!#REF!"</definedName>
    <definedName name="SSPppn_tsk">"$#REF!.#REF!#REF!"</definedName>
    <definedName name="SSPppn_tsk_3">"$#REF!.#REF!#REF!"</definedName>
    <definedName name="sss" localSheetId="0" hidden="1">{#N/A,#N/A,FALSE,"Sheet1";#N/A,#N/A,FALSE,"Sheet2"}</definedName>
    <definedName name="sss" localSheetId="1" hidden="1">{#N/A,#N/A,FALSE,"Sheet1";#N/A,#N/A,FALSE,"Sheet2"}</definedName>
    <definedName name="sss" localSheetId="7" hidden="1">{#N/A,#N/A,FALSE,"Sheet1";#N/A,#N/A,FALSE,"Sheet2"}</definedName>
    <definedName name="sss" hidden="1">{#N/A,#N/A,FALSE,"Sheet1";#N/A,#N/A,FALSE,"Sheet2"}</definedName>
    <definedName name="SSSS" localSheetId="0" hidden="1">#REF!</definedName>
    <definedName name="SSSS" localSheetId="1" hidden="1">#REF!</definedName>
    <definedName name="SSSS" hidden="1">#REF!</definedName>
    <definedName name="ssss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1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2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" localSheetId="0">#REF!</definedName>
    <definedName name="sssss" localSheetId="1">#REF!</definedName>
    <definedName name="sssss">#REF!</definedName>
    <definedName name="sssss2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2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2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2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s" localSheetId="0">#REF!</definedName>
    <definedName name="ssssss" localSheetId="1">#REF!</definedName>
    <definedName name="ssssss">#REF!</definedName>
    <definedName name="sssssss" localSheetId="0">#REF!</definedName>
    <definedName name="sssssss">#REF!</definedName>
    <definedName name="ssssssss" localSheetId="0">#REF!</definedName>
    <definedName name="ssssssss">#REF!</definedName>
    <definedName name="sssssssss" localSheetId="0">#REF!</definedName>
    <definedName name="sssssssss">#REF!</definedName>
    <definedName name="sssssssssaaaaaaa" localSheetId="0">#REF!</definedName>
    <definedName name="sssssssssaaaaaaa">#REF!</definedName>
    <definedName name="ssssssssss" localSheetId="0">#REF!</definedName>
    <definedName name="ssssssssss">#REF!</definedName>
    <definedName name="ssv" localSheetId="0">#REF!</definedName>
    <definedName name="ssv">#REF!</definedName>
    <definedName name="ssxsdcdsfcdsf" localSheetId="0">{"HK PR",#N/A,FALSE,"HK";"SUMMARY",#N/A,FALSE,"PAYROLL";"SUMMARY",#N/A,FALSE,"PAYROLL";"HK PR",#N/A,FALSE,"HK"}</definedName>
    <definedName name="ssxsdcdsfcdsf" localSheetId="1">{"HK PR",#N/A,FALSE,"HK";"SUMMARY",#N/A,FALSE,"PAYROLL";"SUMMARY",#N/A,FALSE,"PAYROLL";"HK PR",#N/A,FALSE,"HK"}</definedName>
    <definedName name="ssxsdcdsfcdsf" localSheetId="7">{"HK PR",#N/A,FALSE,"HK";"SUMMARY",#N/A,FALSE,"PAYROLL";"SUMMARY",#N/A,FALSE,"PAYROLL";"HK PR",#N/A,FALSE,"HK"}</definedName>
    <definedName name="ssxsdcdsfcdsf">{"HK PR",#N/A,FALSE,"HK";"SUMMARY",#N/A,FALSE,"PAYROLL";"SUMMARY",#N/A,FALSE,"PAYROLL";"HK PR",#N/A,FALSE,"HK"}</definedName>
    <definedName name="ST_TH2_131">3</definedName>
    <definedName name="st2.06">#REF!</definedName>
    <definedName name="st3p" localSheetId="0">#REF!</definedName>
    <definedName name="st3p" localSheetId="1">#REF!</definedName>
    <definedName name="st3p">#REF!</definedName>
    <definedName name="STAFF" localSheetId="0">OFFSET(#REF!,0,0,COUNTA(#REF!),1)</definedName>
    <definedName name="STAFF" localSheetId="1">OFFSET(#REF!,0,0,COUNTA(#REF!),1)</definedName>
    <definedName name="STAFF">OFFSET(#REF!,0,0,COUNTA(#REF!),1)</definedName>
    <definedName name="STANDARD_COLUMN" localSheetId="0">#REF!</definedName>
    <definedName name="STANDARD_COLUMN" localSheetId="1">#REF!</definedName>
    <definedName name="STANDARD_COLUMN">#REF!</definedName>
    <definedName name="Start_1" localSheetId="0">#REF!</definedName>
    <definedName name="Start_1" localSheetId="1">#REF!</definedName>
    <definedName name="Start_1">#REF!</definedName>
    <definedName name="Start_10" localSheetId="0">#REF!</definedName>
    <definedName name="Start_10" localSheetId="1">#REF!</definedName>
    <definedName name="Start_10">#REF!</definedName>
    <definedName name="Start_11" localSheetId="0">#REF!</definedName>
    <definedName name="Start_11">#REF!</definedName>
    <definedName name="Start_12" localSheetId="0">#REF!</definedName>
    <definedName name="Start_12">#REF!</definedName>
    <definedName name="Start_13" localSheetId="0">#REF!</definedName>
    <definedName name="Start_13">#REF!</definedName>
    <definedName name="Start_2" localSheetId="0">#REF!</definedName>
    <definedName name="Start_2">#REF!</definedName>
    <definedName name="Start_3" localSheetId="0">#REF!</definedName>
    <definedName name="Start_3">#REF!</definedName>
    <definedName name="Start_4" localSheetId="0">#REF!</definedName>
    <definedName name="Start_4">#REF!</definedName>
    <definedName name="Start_5" localSheetId="0">#REF!</definedName>
    <definedName name="Start_5">#REF!</definedName>
    <definedName name="Start_6" localSheetId="0">#REF!</definedName>
    <definedName name="Start_6">#REF!</definedName>
    <definedName name="Start_7" localSheetId="0">#REF!</definedName>
    <definedName name="Start_7">#REF!</definedName>
    <definedName name="Start_8" localSheetId="0">#REF!</definedName>
    <definedName name="Start_8">#REF!</definedName>
    <definedName name="Start_9" localSheetId="0">#REF!</definedName>
    <definedName name="Start_9">#REF!</definedName>
    <definedName name="START_DATE" localSheetId="0">#REF!</definedName>
    <definedName name="START_DATE">#REF!</definedName>
    <definedName name="STARTJOURNALIMPORT1">"#N/A"</definedName>
    <definedName name="startyear">"'file:///C:/Documents%20and%20Settings/PC_KOBSBY_003/Local%20Settings/Temporary%20Internet%20Files/Content.IE5/WZ67UD2L/DATA/BSC%202011/SHARED/Clients/I-L/KEBD/Quarter%202002/Q4-2002-c.xls'#$GeneralInfo.$P$25"</definedName>
    <definedName name="startyear_3">"'file:///C:/Documents%20and%20Settings/PC_KOBSBY_003/Local%20Settings/Temporary%20Internet%20Files/Content.IE5/WZ67UD2L/DATA/BSC%202011/SHARED/Clients/I-L/KEBD/Quarter%202002/Q4-2002-c.xls'#$GeneralInfo.$P$25"</definedName>
    <definedName name="STATE">"*READY"</definedName>
    <definedName name="Status" localSheetId="0">#REF!</definedName>
    <definedName name="Status" localSheetId="1">#REF!</definedName>
    <definedName name="Status">#REF!</definedName>
    <definedName name="Status_kary" localSheetId="0">#REF!</definedName>
    <definedName name="Status_kary" localSheetId="1">#REF!</definedName>
    <definedName name="Status_kary">#REF!</definedName>
    <definedName name="Status_kary_13" localSheetId="0">#REF!</definedName>
    <definedName name="Status_kary_13" localSheetId="1">#REF!</definedName>
    <definedName name="Status_kary_13">#REF!</definedName>
    <definedName name="Status_kary_22" localSheetId="0">#REF!</definedName>
    <definedName name="Status_kary_22" localSheetId="1">#REF!</definedName>
    <definedName name="Status_kary_22">#REF!</definedName>
    <definedName name="statusA">"TM1 2004"</definedName>
    <definedName name="statusB">"TM2 2004"</definedName>
    <definedName name="STATUT" localSheetId="0">#REF!</definedName>
    <definedName name="STATUT" localSheetId="1">#REF!</definedName>
    <definedName name="STATUT">#REF!</definedName>
    <definedName name="STD" localSheetId="0">#REF!</definedName>
    <definedName name="STD">#REF!</definedName>
    <definedName name="stef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1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2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5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5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5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5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7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7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7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3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4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4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4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4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5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5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5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5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r16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r16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r16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r16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FTI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STFTI_3">"'file:///C:/Documents%20and%20Settings/PC_KOBSBY_003/Local%20Settings/Temporary%20Internet%20Files/Content.IE5/WZ67UD2L/DATA/BSC%202011/Client/Korea%20Exch.%20Bank%20Danamon/Annual%20Tax%20Return/Draft/My%20documents/clients/CITR.xls'#$Marshal.$A$1"</definedName>
    <definedName name="stk">#REF!</definedName>
    <definedName name="STK_AWAL" localSheetId="0">#REF!</definedName>
    <definedName name="STK_AWAL" localSheetId="1">#REF!</definedName>
    <definedName name="STK_AWAL">#REF!</definedName>
    <definedName name="stobad11" localSheetId="0">#REF!</definedName>
    <definedName name="stobad11">#REF!</definedName>
    <definedName name="Stock_Out_Report_Up_Date_21_September_2005" localSheetId="0">#REF!</definedName>
    <definedName name="Stock_Out_Report_Up_Date_21_September_2005">#REF!</definedName>
    <definedName name="Stock_Out_Report_Up_Date_31_Oktober_2005" localSheetId="0">#REF!</definedName>
    <definedName name="Stock_Out_Report_Up_Date_31_Oktober_2005">#REF!</definedName>
    <definedName name="StockDate" localSheetId="0">#REF!</definedName>
    <definedName name="StockDate">#REF!</definedName>
    <definedName name="StockDate_2">NA()</definedName>
    <definedName name="StockDate_6">#N/A</definedName>
    <definedName name="stogood11" localSheetId="0">#REF!</definedName>
    <definedName name="stogood11" localSheetId="1">#REF!</definedName>
    <definedName name="stogood11">#REF!</definedName>
    <definedName name="stok_april" localSheetId="0">#REF!</definedName>
    <definedName name="stok_april">#REF!</definedName>
    <definedName name="stok11" localSheetId="0">#REF!</definedName>
    <definedName name="stok11">#REF!</definedName>
    <definedName name="stok1103" localSheetId="0">#REF!</definedName>
    <definedName name="stok1103" localSheetId="1">#REF!</definedName>
    <definedName name="stok1103">#REF!</definedName>
    <definedName name="STOKBAD10" localSheetId="0">#REF!</definedName>
    <definedName name="STOKBAD10" localSheetId="1">#REF!</definedName>
    <definedName name="STOKBAD10">#REF!</definedName>
    <definedName name="stokbadsl11" localSheetId="0">#REF!</definedName>
    <definedName name="stokbadsl11" localSheetId="1">#REF!</definedName>
    <definedName name="stokbadsl11">#REF!</definedName>
    <definedName name="STOKGOOD10" localSheetId="0">#REF!</definedName>
    <definedName name="STOKGOOD10" localSheetId="1">#REF!</definedName>
    <definedName name="STOKGOOD10">#REF!</definedName>
    <definedName name="stokgoodpkl11" localSheetId="0">#REF!</definedName>
    <definedName name="stokgoodpkl11">#REF!</definedName>
    <definedName name="stokgoodsl11" localSheetId="0">#REF!</definedName>
    <definedName name="stokgoodsl11">#REF!</definedName>
    <definedName name="STOKPKL09" localSheetId="0">#REF!</definedName>
    <definedName name="STOKPKL09">#REF!</definedName>
    <definedName name="STOKPKL10" localSheetId="0">#REF!</definedName>
    <definedName name="STOKPKL10" localSheetId="1">#REF!</definedName>
    <definedName name="STOKPKL10">#REF!</definedName>
    <definedName name="stokpklbad11" localSheetId="0">#REF!</definedName>
    <definedName name="stokpklbad11" localSheetId="1">#REF!</definedName>
    <definedName name="stokpklbad11">#REF!</definedName>
    <definedName name="stoksmg10" localSheetId="0">#REF!</definedName>
    <definedName name="stoksmg10">#REF!</definedName>
    <definedName name="stoksmgbad11" localSheetId="0">#REF!</definedName>
    <definedName name="stoksmgbad11" localSheetId="1">#REF!</definedName>
    <definedName name="stoksmgbad11">#REF!</definedName>
    <definedName name="stoksmggood11" localSheetId="0">#REF!</definedName>
    <definedName name="stoksmggood11" localSheetId="1">#REF!</definedName>
    <definedName name="stoksmggood11">#REF!</definedName>
    <definedName name="STOKSOLO10" localSheetId="0">#REF!</definedName>
    <definedName name="STOKSOLO10" localSheetId="1">#REF!</definedName>
    <definedName name="STOKSOLO10">#REF!</definedName>
    <definedName name="stoopenbad11" localSheetId="0">#REF!</definedName>
    <definedName name="stoopenbad11">#REF!</definedName>
    <definedName name="stoopengood11" localSheetId="0">#REF!</definedName>
    <definedName name="stoopengood11">#REF!</definedName>
    <definedName name="Store_code" localSheetId="0">#REF!</definedName>
    <definedName name="Store_code" localSheetId="1">#REF!</definedName>
    <definedName name="Store_code">#REF!</definedName>
    <definedName name="store_info">"#REF!"</definedName>
    <definedName name="STOSMG10" localSheetId="0">#REF!</definedName>
    <definedName name="STOSMG10" localSheetId="1">#REF!</definedName>
    <definedName name="STOSMG10">#REF!</definedName>
    <definedName name="STREET_DATE_RANGE" localSheetId="0">#REF!</definedName>
    <definedName name="STREET_DATE_RANGE">#REF!</definedName>
    <definedName name="STRUCT_COST" localSheetId="0">#REF!</definedName>
    <definedName name="STRUCT_COST">#REF!</definedName>
    <definedName name="STRUCT_DEP" localSheetId="0">#REF!</definedName>
    <definedName name="STRUCT_DEP">#REF!</definedName>
    <definedName name="STRUKTUR" localSheetId="0">#REF!</definedName>
    <definedName name="STRUKTUR">#REF!</definedName>
    <definedName name="Stt" localSheetId="0">#REF!</definedName>
    <definedName name="Stt">#REF!</definedName>
    <definedName name="SUB_ACCTS_34">NA()</definedName>
    <definedName name="sub_brand" localSheetId="0">#REF!</definedName>
    <definedName name="sub_brand" localSheetId="1">#REF!</definedName>
    <definedName name="sub_brand">#REF!</definedName>
    <definedName name="sub_cat" localSheetId="0">#REF!</definedName>
    <definedName name="sub_cat">#REF!</definedName>
    <definedName name="Sub_cat1" localSheetId="0">OFFSET(#REF!,1,MATCH(#REF!,#REF!,0)-1,COUNTA(OFFSET(#REF!,1,MATCH(#REF!,#REF!,0)-1,50,1)),1)</definedName>
    <definedName name="Sub_cat1" localSheetId="1">OFFSET(#REF!,1,MATCH(#REF!,#REF!,0)-1,COUNTA(OFFSET(#REF!,1,MATCH(#REF!,#REF!,0)-1,50,1)),1)</definedName>
    <definedName name="Sub_cat1">OFFSET(#REF!,1,MATCH(#REF!,#REF!,0)-1,COUNTA(OFFSET(#REF!,1,MATCH(#REF!,#REF!,0)-1,50,1)),1)</definedName>
    <definedName name="Sub_Cat2" localSheetId="0">OFFSET(#REF!,1,MATCH(#REF!,#REF!,0)-1,COUNTA(OFFSET(#REF!,1,MATCH(#REF!,#REF!,0)-1,50,1)),1)</definedName>
    <definedName name="Sub_Cat2" localSheetId="1">OFFSET(#REF!,1,MATCH(#REF!,#REF!,0)-1,COUNTA(OFFSET(#REF!,1,MATCH(#REF!,#REF!,0)-1,50,1)),1)</definedName>
    <definedName name="Sub_Cat2">OFFSET(#REF!,1,MATCH(#REF!,#REF!,0)-1,COUNTA(OFFSET(#REF!,1,MATCH(#REF!,#REF!,0)-1,50,1)),1)</definedName>
    <definedName name="SUB_JN" localSheetId="0">#REF!</definedName>
    <definedName name="SUB_JN" localSheetId="1">#REF!</definedName>
    <definedName name="SUB_JN">#REF!</definedName>
    <definedName name="SUBAC" localSheetId="0">#REF!</definedName>
    <definedName name="SUBAC" localSheetId="1">#REF!</definedName>
    <definedName name="SUBAC">#REF!</definedName>
    <definedName name="subcat" localSheetId="0">#REF!</definedName>
    <definedName name="subcat">#REF!</definedName>
    <definedName name="Subcatname" localSheetId="0">#REF!</definedName>
    <definedName name="Subcatname" localSheetId="1">#REF!</definedName>
    <definedName name="Subcatname">#REF!</definedName>
    <definedName name="SubDist" localSheetId="0">#REF!</definedName>
    <definedName name="SubDist" localSheetId="1">#REF!</definedName>
    <definedName name="SubDist">#REF!</definedName>
    <definedName name="SubDist_2">NA()</definedName>
    <definedName name="SubDist_6">#N/A</definedName>
    <definedName name="SubProductForm">"#N/A"</definedName>
    <definedName name="Subsidiary">#REF!</definedName>
    <definedName name="SUD" localSheetId="0" hidden="1">{#N/A,#N/A,FALSE,"Act.Fcst Costs"}</definedName>
    <definedName name="SUD" localSheetId="1" hidden="1">{#N/A,#N/A,FALSE,"Act.Fcst Costs"}</definedName>
    <definedName name="SUD" localSheetId="7" hidden="1">{#N/A,#N/A,FALSE,"Act.Fcst Costs"}</definedName>
    <definedName name="SUD" hidden="1">{#N/A,#N/A,FALSE,"Act.Fcst Costs"}</definedName>
    <definedName name="SUD_31.12.07" localSheetId="0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D_31.12.07" localSheetId="1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D_31.12.07" localSheetId="7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D_31.12.07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SULI" localSheetId="0">#REF!</definedName>
    <definedName name="SULI" localSheetId="1">#REF!</definedName>
    <definedName name="SULI">#REF!</definedName>
    <definedName name="sum" localSheetId="0">#REF!</definedName>
    <definedName name="sum" localSheetId="1">#REF!</definedName>
    <definedName name="sum">#REF!</definedName>
    <definedName name="Sum_South" localSheetId="0">#REF!</definedName>
    <definedName name="Sum_South" localSheetId="1">#REF!</definedName>
    <definedName name="Sum_South">#REF!</definedName>
    <definedName name="SUMBER_DATA" localSheetId="0">OFFSET(#REF!,0,0,#REF!,25)</definedName>
    <definedName name="SUMBER_DATA" localSheetId="1">OFFSET(#REF!,0,0,#REF!,25)</definedName>
    <definedName name="SUMBER_DATA" localSheetId="7">OFFSET(#REF!,0,0,#REF!,25)</definedName>
    <definedName name="SUMBER_DATA">OFFSET(#REF!,0,0,#REF!,25)</definedName>
    <definedName name="SUMDATA" localSheetId="0">#REF!</definedName>
    <definedName name="SUMDATA" localSheetId="1">#REF!</definedName>
    <definedName name="SUMDATA">#REF!</definedName>
    <definedName name="SUMMARY" localSheetId="0">#REF!</definedName>
    <definedName name="SUMMARY" localSheetId="1">#REF!</definedName>
    <definedName name="SUMMARY">#REF!</definedName>
    <definedName name="Summary_Budget_Form_For_Development_Expenditure" localSheetId="0">#REF!</definedName>
    <definedName name="Summary_Budget_Form_For_Development_Expenditure">#REF!</definedName>
    <definedName name="summarybranches">"'file:///C:/Documents%20and%20Settings/PC_KOBSBY_003/Local%20Settings/Temporary%20Internet%20Files/Content.IE5/WZ67UD2L/DATA/BSC%202011/SHARED/Clients/I-L/KEBD/Quarter%202002/Q4-2002-c.xls'#$GeneralInfo.$Z$56"</definedName>
    <definedName name="summarybranches_3">"'file:///C:/Documents%20and%20Settings/PC_KOBSBY_003/Local%20Settings/Temporary%20Internet%20Files/Content.IE5/WZ67UD2L/DATA/BSC%202011/SHARED/Clients/I-L/KEBD/Quarter%202002/Q4-2002-c.xls'#$GeneralInfo.$Z$56"</definedName>
    <definedName name="summaryofficers">"'file:///C:/Documents%20and%20Settings/PC_KOBSBY_003/Local%20Settings/Temporary%20Internet%20Files/Content.IE5/WZ67UD2L/DATA/BSC%202011/SHARED/Clients/I-L/KEBD/Quarter%202002/Q4-2002-c.xls'#$GeneralInfo.$Z$54"</definedName>
    <definedName name="summaryofficers_3">"'file:///C:/Documents%20and%20Settings/PC_KOBSBY_003/Local%20Settings/Temporary%20Internet%20Files/Content.IE5/WZ67UD2L/DATA/BSC%202011/SHARED/Clients/I-L/KEBD/Quarter%202002/Q4-2002-c.xls'#$GeneralInfo.$Z$54"</definedName>
    <definedName name="summarypph22">"'file:///C:/Documents%20and%20Settings/PC_KOBSBY_003/Local%20Settings/Temporary%20Internet%20Files/Content.IE5/WZ67UD2L/DATA/BSC%202011/SHARED/Clients/I-L/KEBD/Quarter%202002/Q4-2002-c.xls'#$GeneralInfo.$Z$48"</definedName>
    <definedName name="summarypph22_3">"'file:///C:/Documents%20and%20Settings/PC_KOBSBY_003/Local%20Settings/Temporary%20Internet%20Files/Content.IE5/WZ67UD2L/DATA/BSC%202011/SHARED/Clients/I-L/KEBD/Quarter%202002/Q4-2002-c.xls'#$GeneralInfo.$Z$48"</definedName>
    <definedName name="summarypph23">"'file:///C:/Documents%20and%20Settings/PC_KOBSBY_003/Local%20Settings/Temporary%20Internet%20Files/Content.IE5/WZ67UD2L/DATA/BSC%202011/SHARED/Clients/I-L/KEBD/Quarter%202002/Q4-2002-c.xls'#$GeneralInfo.$Z$49"</definedName>
    <definedName name="summarypph23_3">"'file:///C:/Documents%20and%20Settings/PC_KOBSBY_003/Local%20Settings/Temporary%20Internet%20Files/Content.IE5/WZ67UD2L/DATA/BSC%202011/SHARED/Clients/I-L/KEBD/Quarter%202002/Q4-2002-c.xls'#$GeneralInfo.$Z$49"</definedName>
    <definedName name="summarypph24">"'file:///C:/Documents%20and%20Settings/PC_KOBSBY_003/Local%20Settings/Temporary%20Internet%20Files/Content.IE5/WZ67UD2L/DATA/BSC%202011/SHARED/Clients/I-L/KEBD/Quarter%202002/Q4-2002-c.xls'#$GeneralInfo.$Z$51"</definedName>
    <definedName name="summarypph24_3">"'file:///C:/Documents%20and%20Settings/PC_KOBSBY_003/Local%20Settings/Temporary%20Internet%20Files/Content.IE5/WZ67UD2L/DATA/BSC%202011/SHARED/Clients/I-L/KEBD/Quarter%202002/Q4-2002-c.xls'#$GeneralInfo.$Z$51"</definedName>
    <definedName name="summarypph25">"'file:///C:/Documents%20and%20Settings/PC_KOBSBY_003/Local%20Settings/Temporary%20Internet%20Files/Content.IE5/WZ67UD2L/DATA/BSC%202011/SHARED/Clients/I-L/KEBD/Quarter%202002/Q4-2002-c.xls'#$GeneralInfo.$Z$52"</definedName>
    <definedName name="summarypph25_3">"'file:///C:/Documents%20and%20Settings/PC_KOBSBY_003/Local%20Settings/Temporary%20Internet%20Files/Content.IE5/WZ67UD2L/DATA/BSC%202011/SHARED/Clients/I-L/KEBD/Quarter%202002/Q4-2002-c.xls'#$GeneralInfo.$Z$52"</definedName>
    <definedName name="summarypphgvb">"'file:///C:/Documents%20and%20Settings/PC_KOBSBY_003/Local%20Settings/Temporary%20Internet%20Files/Content.IE5/WZ67UD2L/DATA/BSC%202011/SHARED/Clients/I-L/KEBD/Quarter%202002/Q4-2002-c.xls'#$GeneralInfo.$Z$50"</definedName>
    <definedName name="summarypphgvb_3">"'file:///C:/Documents%20and%20Settings/PC_KOBSBY_003/Local%20Settings/Temporary%20Internet%20Files/Content.IE5/WZ67UD2L/DATA/BSC%202011/SHARED/Clients/I-L/KEBD/Quarter%202002/Q4-2002-c.xls'#$GeneralInfo.$Z$50"</definedName>
    <definedName name="summaryrecipients">"'file:///C:/Documents%20and%20Settings/PC_KOBSBY_003/Local%20Settings/Temporary%20Internet%20Files/Content.IE5/WZ67UD2L/DATA/BSC%202011/SHARED/Clients/I-L/KEBD/Quarter%202002/Q4-2002-c.xls'#$GeneralInfo.$Z$53"</definedName>
    <definedName name="summaryrecipients_3">"'file:///C:/Documents%20and%20Settings/PC_KOBSBY_003/Local%20Settings/Temporary%20Internet%20Files/Content.IE5/WZ67UD2L/DATA/BSC%202011/SHARED/Clients/I-L/KEBD/Quarter%202002/Q4-2002-c.xls'#$GeneralInfo.$Z$53"</definedName>
    <definedName name="summaryshareholders">"'file:///C:/Documents%20and%20Settings/PC_KOBSBY_003/Local%20Settings/Temporary%20Internet%20Files/Content.IE5/WZ67UD2L/DATA/BSC%202011/SHARED/Clients/I-L/KEBD/Quarter%202002/Q4-2002-c.xls'#$GeneralInfo.$Z$55"</definedName>
    <definedName name="summaryshareholders_3">"'file:///C:/Documents%20and%20Settings/PC_KOBSBY_003/Local%20Settings/Temporary%20Internet%20Files/Content.IE5/WZ67UD2L/DATA/BSC%202011/SHARED/Clients/I-L/KEBD/Quarter%202002/Q4-2002-c.xls'#$GeneralInfo.$Z$55"</definedName>
    <definedName name="sumTB">#REF!</definedName>
    <definedName name="sumXL" localSheetId="0">#REF!</definedName>
    <definedName name="sumXL" localSheetId="1">#REF!</definedName>
    <definedName name="sumXL">#REF!</definedName>
    <definedName name="Sungai_Petani">"#N/A"</definedName>
    <definedName name="Sunway">"#N/A"</definedName>
    <definedName name="sup_data" localSheetId="0">#REF!</definedName>
    <definedName name="sup_data" localSheetId="1">#REF!</definedName>
    <definedName name="sup_data">#REF!</definedName>
    <definedName name="supcode2013" localSheetId="0">#REF!</definedName>
    <definedName name="supcode2013">#REF!</definedName>
    <definedName name="Supervisor" localSheetId="0">#REF!</definedName>
    <definedName name="Supervisor">#REF!</definedName>
    <definedName name="SUPPLIER" localSheetId="0">#REF!</definedName>
    <definedName name="SUPPLIER">#REF!</definedName>
    <definedName name="SupplierCode" localSheetId="0">#REF!</definedName>
    <definedName name="SupplierCode">#REF!</definedName>
    <definedName name="SupplierName" localSheetId="0">#REF!</definedName>
    <definedName name="SupplierName">#REF!</definedName>
    <definedName name="supportatl">"#N/A"</definedName>
    <definedName name="supportbtl">"#N/A"</definedName>
    <definedName name="SUPRI" localSheetId="0">#REF!</definedName>
    <definedName name="SUPRI" localSheetId="1">#REF!</definedName>
    <definedName name="SUPRI">#REF!</definedName>
    <definedName name="SUPRI_12" localSheetId="0">#REF!</definedName>
    <definedName name="SUPRI_12">#REF!</definedName>
    <definedName name="SUPRI_17" localSheetId="0">#REF!</definedName>
    <definedName name="SUPRI_17">#REF!</definedName>
    <definedName name="SUPRI_17_1">#N/A</definedName>
    <definedName name="SUPRI_17_1_1">NA()</definedName>
    <definedName name="SUPRI_17_1_6">NA()</definedName>
    <definedName name="SUPRI_17_10" localSheetId="0">#REF!</definedName>
    <definedName name="SUPRI_17_10" localSheetId="1">#REF!</definedName>
    <definedName name="SUPRI_17_10">#REF!</definedName>
    <definedName name="SUPRI_17_12" localSheetId="0">#REF!</definedName>
    <definedName name="SUPRI_17_12">#REF!</definedName>
    <definedName name="SUPRI_17_17" localSheetId="0">#REF!</definedName>
    <definedName name="SUPRI_17_17">#REF!</definedName>
    <definedName name="SUPRI_17_17_10" localSheetId="0">#REF!</definedName>
    <definedName name="SUPRI_17_17_10">#REF!</definedName>
    <definedName name="SUPRI_17_17_2" localSheetId="0">#REF!</definedName>
    <definedName name="SUPRI_17_17_2">#REF!</definedName>
    <definedName name="SUPRI_17_17_4" localSheetId="0">#REF!</definedName>
    <definedName name="SUPRI_17_17_4">#REF!</definedName>
    <definedName name="SUPRI_17_17_6" localSheetId="0">#REF!</definedName>
    <definedName name="SUPRI_17_17_6">#REF!</definedName>
    <definedName name="SUPRI_17_17_7" localSheetId="0">#REF!</definedName>
    <definedName name="SUPRI_17_17_7">#REF!</definedName>
    <definedName name="SUPRI_17_17_8" localSheetId="0">#REF!</definedName>
    <definedName name="SUPRI_17_17_8">#REF!</definedName>
    <definedName name="SUPRI_17_17_9" localSheetId="0">#REF!</definedName>
    <definedName name="SUPRI_17_17_9">#REF!</definedName>
    <definedName name="SUPRI_17_2" localSheetId="0">#REF!</definedName>
    <definedName name="SUPRI_17_2">#REF!</definedName>
    <definedName name="SUPRI_17_4">NA()</definedName>
    <definedName name="SUPRI_17_6">#N/A</definedName>
    <definedName name="SUPRI_17_6_6">NA()</definedName>
    <definedName name="SUPRI_17_7">#N/A</definedName>
    <definedName name="SUPRI_17_7_6">NA()</definedName>
    <definedName name="SUPRI_17_8">NA()</definedName>
    <definedName name="SUPRI_17_9" localSheetId="0">#REF!</definedName>
    <definedName name="SUPRI_17_9" localSheetId="1">#REF!</definedName>
    <definedName name="SUPRI_17_9">#REF!</definedName>
    <definedName name="SUPRI_18">#N/A</definedName>
    <definedName name="SUPRI_18_12" localSheetId="0">#REF!</definedName>
    <definedName name="SUPRI_18_12" localSheetId="1">#REF!</definedName>
    <definedName name="SUPRI_18_12">#REF!</definedName>
    <definedName name="SUPRI_18_17" localSheetId="0">#REF!</definedName>
    <definedName name="SUPRI_18_17">#REF!</definedName>
    <definedName name="SUPRI_18_17_10" localSheetId="0">#REF!</definedName>
    <definedName name="SUPRI_18_17_10">#REF!</definedName>
    <definedName name="SUPRI_18_17_2" localSheetId="0">#REF!</definedName>
    <definedName name="SUPRI_18_17_2">#REF!</definedName>
    <definedName name="SUPRI_18_17_4" localSheetId="0">#REF!</definedName>
    <definedName name="SUPRI_18_17_4">#REF!</definedName>
    <definedName name="SUPRI_18_17_6" localSheetId="0">#REF!</definedName>
    <definedName name="SUPRI_18_17_6">#REF!</definedName>
    <definedName name="SUPRI_18_17_7" localSheetId="0">#REF!</definedName>
    <definedName name="SUPRI_18_17_7">#REF!</definedName>
    <definedName name="SUPRI_18_17_8" localSheetId="0">#REF!</definedName>
    <definedName name="SUPRI_18_17_8">#REF!</definedName>
    <definedName name="SUPRI_18_17_9" localSheetId="0">#REF!</definedName>
    <definedName name="SUPRI_18_17_9">#REF!</definedName>
    <definedName name="SUPRI_18_4">NA()</definedName>
    <definedName name="SUPRI_18_6">#N/A</definedName>
    <definedName name="SUPRI_18_6_6">NA()</definedName>
    <definedName name="SUPRI_18_7">#N/A</definedName>
    <definedName name="SUPRI_18_7_6">NA()</definedName>
    <definedName name="SUPRI_18_8">NA()</definedName>
    <definedName name="SUPRI_19">#N/A</definedName>
    <definedName name="SUPRI_19_12" localSheetId="0">#REF!</definedName>
    <definedName name="SUPRI_19_12" localSheetId="1">#REF!</definedName>
    <definedName name="SUPRI_19_12">#REF!</definedName>
    <definedName name="SUPRI_19_17" localSheetId="0">#REF!</definedName>
    <definedName name="SUPRI_19_17">#REF!</definedName>
    <definedName name="SUPRI_19_17_10" localSheetId="0">#REF!</definedName>
    <definedName name="SUPRI_19_17_10">#REF!</definedName>
    <definedName name="SUPRI_19_17_2" localSheetId="0">#REF!</definedName>
    <definedName name="SUPRI_19_17_2">#REF!</definedName>
    <definedName name="SUPRI_19_17_4" localSheetId="0">#REF!</definedName>
    <definedName name="SUPRI_19_17_4">#REF!</definedName>
    <definedName name="SUPRI_19_17_6" localSheetId="0">#REF!</definedName>
    <definedName name="SUPRI_19_17_6">#REF!</definedName>
    <definedName name="SUPRI_19_17_7" localSheetId="0">#REF!</definedName>
    <definedName name="SUPRI_19_17_7">#REF!</definedName>
    <definedName name="SUPRI_19_17_8" localSheetId="0">#REF!</definedName>
    <definedName name="SUPRI_19_17_8">#REF!</definedName>
    <definedName name="SUPRI_19_17_9" localSheetId="0">#REF!</definedName>
    <definedName name="SUPRI_19_17_9">#REF!</definedName>
    <definedName name="SUPRI_19_4">NA()</definedName>
    <definedName name="SUPRI_19_6">#N/A</definedName>
    <definedName name="SUPRI_19_6_6">NA()</definedName>
    <definedName name="SUPRI_19_7">#N/A</definedName>
    <definedName name="SUPRI_19_7_6">NA()</definedName>
    <definedName name="SUPRI_19_8">NA()</definedName>
    <definedName name="SUPRI_20">#N/A</definedName>
    <definedName name="SUPRI_20_12" localSheetId="0">#REF!</definedName>
    <definedName name="SUPRI_20_12" localSheetId="1">#REF!</definedName>
    <definedName name="SUPRI_20_12">#REF!</definedName>
    <definedName name="SUPRI_20_17" localSheetId="0">#REF!</definedName>
    <definedName name="SUPRI_20_17">#REF!</definedName>
    <definedName name="SUPRI_20_17_10" localSheetId="0">#REF!</definedName>
    <definedName name="SUPRI_20_17_10">#REF!</definedName>
    <definedName name="SUPRI_20_17_2" localSheetId="0">#REF!</definedName>
    <definedName name="SUPRI_20_17_2">#REF!</definedName>
    <definedName name="SUPRI_20_17_4" localSheetId="0">#REF!</definedName>
    <definedName name="SUPRI_20_17_4">#REF!</definedName>
    <definedName name="SUPRI_20_17_6" localSheetId="0">#REF!</definedName>
    <definedName name="SUPRI_20_17_6">#REF!</definedName>
    <definedName name="SUPRI_20_17_7" localSheetId="0">#REF!</definedName>
    <definedName name="SUPRI_20_17_7">#REF!</definedName>
    <definedName name="SUPRI_20_17_8" localSheetId="0">#REF!</definedName>
    <definedName name="SUPRI_20_17_8">#REF!</definedName>
    <definedName name="SUPRI_20_17_9" localSheetId="0">#REF!</definedName>
    <definedName name="SUPRI_20_17_9">#REF!</definedName>
    <definedName name="SUPRI_20_4">NA()</definedName>
    <definedName name="SUPRI_20_6">#N/A</definedName>
    <definedName name="SUPRI_20_6_6">NA()</definedName>
    <definedName name="SUPRI_20_7">#N/A</definedName>
    <definedName name="SUPRI_20_7_6">NA()</definedName>
    <definedName name="SUPRI_20_8">NA()</definedName>
    <definedName name="SUPRI_21">#N/A</definedName>
    <definedName name="SUPRI_21_12" localSheetId="0">#REF!</definedName>
    <definedName name="SUPRI_21_12" localSheetId="1">#REF!</definedName>
    <definedName name="SUPRI_21_12">#REF!</definedName>
    <definedName name="SUPRI_21_17" localSheetId="0">#REF!</definedName>
    <definedName name="SUPRI_21_17">#REF!</definedName>
    <definedName name="SUPRI_21_17_10" localSheetId="0">#REF!</definedName>
    <definedName name="SUPRI_21_17_10">#REF!</definedName>
    <definedName name="SUPRI_21_17_2" localSheetId="0">#REF!</definedName>
    <definedName name="SUPRI_21_17_2">#REF!</definedName>
    <definedName name="SUPRI_21_17_4" localSheetId="0">#REF!</definedName>
    <definedName name="SUPRI_21_17_4">#REF!</definedName>
    <definedName name="SUPRI_21_17_6" localSheetId="0">#REF!</definedName>
    <definedName name="SUPRI_21_17_6">#REF!</definedName>
    <definedName name="SUPRI_21_17_7" localSheetId="0">#REF!</definedName>
    <definedName name="SUPRI_21_17_7">#REF!</definedName>
    <definedName name="SUPRI_21_17_8" localSheetId="0">#REF!</definedName>
    <definedName name="SUPRI_21_17_8">#REF!</definedName>
    <definedName name="SUPRI_21_17_9" localSheetId="0">#REF!</definedName>
    <definedName name="SUPRI_21_17_9">#REF!</definedName>
    <definedName name="SUPRI_21_4">NA()</definedName>
    <definedName name="SUPRI_21_6">#N/A</definedName>
    <definedName name="SUPRI_21_6_6">NA()</definedName>
    <definedName name="SUPRI_21_7">#N/A</definedName>
    <definedName name="SUPRI_21_7_6">NA()</definedName>
    <definedName name="SUPRI_21_8">NA()</definedName>
    <definedName name="SUPRI_3" localSheetId="0">#REF!</definedName>
    <definedName name="SUPRI_3" localSheetId="1">#REF!</definedName>
    <definedName name="SUPRI_3">#REF!</definedName>
    <definedName name="SUPRI_4">NA()</definedName>
    <definedName name="SUPRI_6">#N/A</definedName>
    <definedName name="SUPRI_6_6">NA()</definedName>
    <definedName name="SUPRI_7">#N/A</definedName>
    <definedName name="SUPRI_7_6">NA()</definedName>
    <definedName name="SUPRI_8">NA()</definedName>
    <definedName name="SUPRI_8_10" localSheetId="0">#REF!</definedName>
    <definedName name="SUPRI_8_10" localSheetId="1">#REF!</definedName>
    <definedName name="SUPRI_8_10">#REF!</definedName>
    <definedName name="SUPRI_9" localSheetId="0">#REF!</definedName>
    <definedName name="SUPRI_9">#REF!</definedName>
    <definedName name="Surat_Tanah" localSheetId="0">#REF!</definedName>
    <definedName name="Surat_Tanah">#REF!</definedName>
    <definedName name="susan">"Comment 15"</definedName>
    <definedName name="SUV" localSheetId="0">#REF!</definedName>
    <definedName name="SUV" localSheetId="1">#REF!</definedName>
    <definedName name="SUV">#REF!</definedName>
    <definedName name="sv">#N/A</definedName>
    <definedName name="svc_data" localSheetId="0">#REF!</definedName>
    <definedName name="svc_data" localSheetId="1">#REF!</definedName>
    <definedName name="svc_data">#REF!</definedName>
    <definedName name="svds" localSheetId="0">#REF!</definedName>
    <definedName name="svds">#REF!</definedName>
    <definedName name="SvgsByRetirement" localSheetId="0">#REF!</definedName>
    <definedName name="SvgsByRetirement">#REF!</definedName>
    <definedName name="SvgsforLife" localSheetId="0">#REF!</definedName>
    <definedName name="SvgsforLife">#REF!</definedName>
    <definedName name="SvgsPerDay" localSheetId="0">#REF!</definedName>
    <definedName name="SvgsPerDay">#REF!</definedName>
    <definedName name="SvgsPerMonth" localSheetId="0">#REF!</definedName>
    <definedName name="SvgsPerMonth">#REF!</definedName>
    <definedName name="SvgsPerYear" localSheetId="0">#REF!</definedName>
    <definedName name="SvgsPerYear">#REF!</definedName>
    <definedName name="svn">#N/A</definedName>
    <definedName name="sw" localSheetId="0">{#N/A,#N/A,TRUE,"Data Elements-Staffing";#N/A,#N/A,TRUE,"Data Elements-Exp Driv &amp; Assump";#N/A,#N/A,TRUE,"Staffing Sheet";#N/A,#N/A,TRUE,"Income";#N/A,#N/A,TRUE,"Income Summary";#N/A,#N/A,TRUE,"Staffing Summary"}</definedName>
    <definedName name="sw" localSheetId="1">{#N/A,#N/A,TRUE,"Data Elements-Staffing";#N/A,#N/A,TRUE,"Data Elements-Exp Driv &amp; Assump";#N/A,#N/A,TRUE,"Staffing Sheet";#N/A,#N/A,TRUE,"Income";#N/A,#N/A,TRUE,"Income Summary";#N/A,#N/A,TRUE,"Staffing Summary"}</definedName>
    <definedName name="sw" localSheetId="7">{#N/A,#N/A,TRUE,"Data Elements-Staffing";#N/A,#N/A,TRUE,"Data Elements-Exp Driv &amp; Assump";#N/A,#N/A,TRUE,"Staffing Sheet";#N/A,#N/A,TRUE,"Income";#N/A,#N/A,TRUE,"Income Summary";#N/A,#N/A,TRUE,"Staffing Summary"}</definedName>
    <definedName name="sw">{#N/A,#N/A,TRUE,"Data Elements-Staffing";#N/A,#N/A,TRUE,"Data Elements-Exp Driv &amp; Assump";#N/A,#N/A,TRUE,"Staffing Sheet";#N/A,#N/A,TRUE,"Income";#N/A,#N/A,TRUE,"Income Summary";#N/A,#N/A,TRUE,"Staffing Summary"}</definedName>
    <definedName name="Swm">1.87</definedName>
    <definedName name="Swn">1.87</definedName>
    <definedName name="swqsq" localSheetId="0">{#N/A,#N/A,FALSE,"Income State.";#N/A,#N/A,FALSE,"B-S"}</definedName>
    <definedName name="swqsq" localSheetId="1">{#N/A,#N/A,FALSE,"Income State.";#N/A,#N/A,FALSE,"B-S"}</definedName>
    <definedName name="swqsq" localSheetId="7">{#N/A,#N/A,FALSE,"Income State.";#N/A,#N/A,FALSE,"B-S"}</definedName>
    <definedName name="swqsq">{#N/A,#N/A,FALSE,"Income State.";#N/A,#N/A,FALSE,"B-S"}</definedName>
    <definedName name="Swvu.CapersView." localSheetId="0" hidden="1">#REF!</definedName>
    <definedName name="Swvu.CapersView." localSheetId="1" hidden="1">#REF!</definedName>
    <definedName name="Swvu.CapersView." hidden="1">#REF!</definedName>
    <definedName name="Swvu.Japan_Capers_Ed_Pub." localSheetId="0" hidden="1">#REF!</definedName>
    <definedName name="Swvu.Japan_Capers_Ed_Pub." hidden="1">#REF!</definedName>
    <definedName name="Swvu.KJP_CC." localSheetId="0" hidden="1">#REF!</definedName>
    <definedName name="Swvu.KJP_CC." hidden="1">#REF!</definedName>
    <definedName name="swww" localSheetId="0">{#N/A,#N/A,TRUE,"Data Elements-Staffing";#N/A,#N/A,TRUE,"Data Elements-Exp Driv &amp; Assump";#N/A,#N/A,TRUE,"Staffing Sheet";#N/A,#N/A,TRUE,"Income";#N/A,#N/A,TRUE,"Income Summary";#N/A,#N/A,TRUE,"Staffing Summary"}</definedName>
    <definedName name="swww" localSheetId="1">{#N/A,#N/A,TRUE,"Data Elements-Staffing";#N/A,#N/A,TRUE,"Data Elements-Exp Driv &amp; Assump";#N/A,#N/A,TRUE,"Staffing Sheet";#N/A,#N/A,TRUE,"Income";#N/A,#N/A,TRUE,"Income Summary";#N/A,#N/A,TRUE,"Staffing Summary"}</definedName>
    <definedName name="swww" localSheetId="7">{#N/A,#N/A,TRUE,"Data Elements-Staffing";#N/A,#N/A,TRUE,"Data Elements-Exp Driv &amp; Assump";#N/A,#N/A,TRUE,"Staffing Sheet";#N/A,#N/A,TRUE,"Income";#N/A,#N/A,TRUE,"Income Summary";#N/A,#N/A,TRUE,"Staffing Summary"}</definedName>
    <definedName name="swww">{#N/A,#N/A,TRUE,"Data Elements-Staffing";#N/A,#N/A,TRUE,"Data Elements-Exp Driv &amp; Assump";#N/A,#N/A,TRUE,"Staffing Sheet";#N/A,#N/A,TRUE,"Income";#N/A,#N/A,TRUE,"Income Summary";#N/A,#N/A,TRUE,"Staffing Summary"}</definedName>
    <definedName name="SX" localSheetId="0">#REF!</definedName>
    <definedName name="SX" localSheetId="1">#REF!</definedName>
    <definedName name="SX">#REF!</definedName>
    <definedName name="SXDWEW" localSheetId="0">{#N/A,#N/A,TRUE,"Data Elements-Staffing";#N/A,#N/A,TRUE,"Data Elements-Exp Driv &amp; Assump";#N/A,#N/A,TRUE,"Staffing Sheet";#N/A,#N/A,TRUE,"Income";#N/A,#N/A,TRUE,"Income Summary";#N/A,#N/A,TRUE,"Staffing Summary"}</definedName>
    <definedName name="SXDWEW" localSheetId="1">{#N/A,#N/A,TRUE,"Data Elements-Staffing";#N/A,#N/A,TRUE,"Data Elements-Exp Driv &amp; Assump";#N/A,#N/A,TRUE,"Staffing Sheet";#N/A,#N/A,TRUE,"Income";#N/A,#N/A,TRUE,"Income Summary";#N/A,#N/A,TRUE,"Staffing Summary"}</definedName>
    <definedName name="SXDWEW" localSheetId="7">{#N/A,#N/A,TRUE,"Data Elements-Staffing";#N/A,#N/A,TRUE,"Data Elements-Exp Driv &amp; Assump";#N/A,#N/A,TRUE,"Staffing Sheet";#N/A,#N/A,TRUE,"Income";#N/A,#N/A,TRUE,"Income Summary";#N/A,#N/A,TRUE,"Staffing Summary"}</definedName>
    <definedName name="SXDWEW">{#N/A,#N/A,TRUE,"Data Elements-Staffing";#N/A,#N/A,TRUE,"Data Elements-Exp Driv &amp; Assump";#N/A,#N/A,TRUE,"Staffing Sheet";#N/A,#N/A,TRUE,"Income";#N/A,#N/A,TRUE,"Income Summary";#N/A,#N/A,TRUE,"Staffing Summary"}</definedName>
    <definedName name="SYA" localSheetId="0">#REF!</definedName>
    <definedName name="SYA" localSheetId="1">#REF!</definedName>
    <definedName name="SYA">#REF!</definedName>
    <definedName name="SYB" localSheetId="0">#REF!</definedName>
    <definedName name="SYB">#REF!</definedName>
    <definedName name="SYC" localSheetId="0">#REF!</definedName>
    <definedName name="SYC">#REF!</definedName>
    <definedName name="SYD" localSheetId="0">#REF!</definedName>
    <definedName name="SYD">#REF!</definedName>
    <definedName name="Syn_USD_Rate" localSheetId="0">#REF!</definedName>
    <definedName name="Syn_USD_Rate" localSheetId="1">#REF!</definedName>
    <definedName name="Syn_USD_Rate">#REF!</definedName>
    <definedName name="SYNERGIES_P" localSheetId="0">#REF!</definedName>
    <definedName name="SYNERGIES_P" localSheetId="1">#REF!</definedName>
    <definedName name="SYNERGIES_P">#REF!</definedName>
    <definedName name="Syrup_Tanks" localSheetId="0">#REF!</definedName>
    <definedName name="Syrup_Tanks">#REF!</definedName>
    <definedName name="szdhxgfj" localSheetId="0">{"F3 Presentation",#N/A,FALSE,"F3 ";"F3 detail",#N/A,FALSE,"F3 "}</definedName>
    <definedName name="szdhxgfj" localSheetId="1">{"F3 Presentation",#N/A,FALSE,"F3 ";"F3 detail",#N/A,FALSE,"F3 "}</definedName>
    <definedName name="szdhxgfj" localSheetId="7">{"F3 Presentation",#N/A,FALSE,"F3 ";"F3 detail",#N/A,FALSE,"F3 "}</definedName>
    <definedName name="szdhxgfj">{"F3 Presentation",#N/A,FALSE,"F3 ";"F3 detail",#N/A,FALSE,"F3 "}</definedName>
    <definedName name="t" localSheetId="0">#N/A</definedName>
    <definedName name="t" localSheetId="1">#N/A</definedName>
    <definedName name="t">#REF!</definedName>
    <definedName name="T.nhËp" localSheetId="0">#REF!</definedName>
    <definedName name="T.nhËp">#REF!</definedName>
    <definedName name="t_1">#N/A</definedName>
    <definedName name="T_BARANG_KD_NPN" localSheetId="0">#REF!</definedName>
    <definedName name="T_BARANG_KD_NPN" localSheetId="1">#REF!</definedName>
    <definedName name="T_BARANG_KD_NPN">#REF!</definedName>
    <definedName name="t_Cust" localSheetId="0">OFFSET(#REF!,0,0,COUNTA(#REF!,0,0)-3,4)</definedName>
    <definedName name="t_Cust">OFFSET(#REF!,0,0,COUNTA(#REF!,0,0)-3,4)</definedName>
    <definedName name="t_DBase" localSheetId="0">OFFSET(#REF!,0,0,COUNTA(#REF!,0,0)-2,21)</definedName>
    <definedName name="t_DBase" localSheetId="1">OFFSET(#REF!,0,0,COUNTA(#REF!,0,0)-2,21)</definedName>
    <definedName name="t_DBase">OFFSET(#REF!,0,0,COUNTA(#REF!,0,0)-2,21)</definedName>
    <definedName name="t_do" localSheetId="0">#REF!</definedName>
    <definedName name="t_do" localSheetId="1">#REF!</definedName>
    <definedName name="t_do">#REF!</definedName>
    <definedName name="T_GTM_9570" localSheetId="0">#REF!</definedName>
    <definedName name="T_GTM_9570" localSheetId="1">#REF!</definedName>
    <definedName name="T_GTM_9570">#REF!</definedName>
    <definedName name="t_KELAS" localSheetId="0">OFFSET(#REF!,0,0,COUNT(#REF!,0,0)-2,2)</definedName>
    <definedName name="t_KELAS">OFFSET(#REF!,0,0,COUNT(#REF!,0,0)-2,2)</definedName>
    <definedName name="t_kelas_lotte" localSheetId="0">#REF!</definedName>
    <definedName name="t_kelas_lotte" localSheetId="1">#REF!</definedName>
    <definedName name="t_kelas_lotte">#REF!</definedName>
    <definedName name="t_kelas_simba" localSheetId="0">#REF!</definedName>
    <definedName name="t_kelas_simba">#REF!</definedName>
    <definedName name="t_List_Peserta" localSheetId="0">OFFSET(#REF!,0,0,COUNTA(#REF!,0,0)-3,6)</definedName>
    <definedName name="t_List_Peserta">OFFSET(#REF!,0,0,COUNTA(#REF!,0,0)-3,6)</definedName>
    <definedName name="T_Master_Kegiatan_Promosi" localSheetId="0">#REF!</definedName>
    <definedName name="T_Master_Kegiatan_Promosi" localSheetId="1">#REF!</definedName>
    <definedName name="T_Master_Kegiatan_Promosi">#REF!</definedName>
    <definedName name="t_nga" localSheetId="0">#REF!</definedName>
    <definedName name="t_nga">#REF!</definedName>
    <definedName name="T_Outlet" localSheetId="0">OFFSET(#REF!,0,0,COUNT(#REF!,0,0)-1,29)</definedName>
    <definedName name="T_Outlet" localSheetId="1">OFFSET(#REF!,0,0,COUNT(#REF!,0,0)-1,29)</definedName>
    <definedName name="T_Outlet">OFFSET(#REF!,0,0,COUNT(#REF!,0,0)-1,29)</definedName>
    <definedName name="t_phuc" localSheetId="0">#REF!</definedName>
    <definedName name="t_phuc" localSheetId="1">#REF!</definedName>
    <definedName name="t_phuc">#REF!</definedName>
    <definedName name="t_phuong" localSheetId="0">#REF!</definedName>
    <definedName name="t_phuong" localSheetId="1">#REF!</definedName>
    <definedName name="t_phuong">#REF!</definedName>
    <definedName name="T_Rekap" localSheetId="0">OFFSET(#REF!,0,0,COUNTA(#REF!,0,0)-2,14)</definedName>
    <definedName name="T_Rekap" localSheetId="1">OFFSET(#REF!,0,0,COUNTA(#REF!,0,0)-2,14)</definedName>
    <definedName name="T_Rekap">OFFSET(#REF!,0,0,COUNTA(#REF!,0,0)-2,14)</definedName>
    <definedName name="t_tin" localSheetId="0">#REF!</definedName>
    <definedName name="t_tin" localSheetId="1">#REF!</definedName>
    <definedName name="t_tin">#REF!</definedName>
    <definedName name="T04." localSheetId="0">#REF!</definedName>
    <definedName name="T04." localSheetId="1">#REF!</definedName>
    <definedName name="T04.">#REF!</definedName>
    <definedName name="T1_INF" localSheetId="0">#REF!</definedName>
    <definedName name="T1_INF" localSheetId="1">#REF!</definedName>
    <definedName name="T1_INF">#REF!</definedName>
    <definedName name="t101p" localSheetId="0">#REF!</definedName>
    <definedName name="t101p">#REF!</definedName>
    <definedName name="t103p" localSheetId="0">#REF!</definedName>
    <definedName name="t103p">#REF!</definedName>
    <definedName name="t105mnc" localSheetId="0">#REF!</definedName>
    <definedName name="t105mnc">#REF!</definedName>
    <definedName name="t10m" localSheetId="0">#REF!</definedName>
    <definedName name="t10m">#REF!</definedName>
    <definedName name="t10nc" localSheetId="0">#REF!</definedName>
    <definedName name="t10nc">#REF!</definedName>
    <definedName name="t10nc1p" localSheetId="0">#REF!</definedName>
    <definedName name="t10nc1p">#REF!</definedName>
    <definedName name="t10ncm" localSheetId="0">#REF!</definedName>
    <definedName name="t10ncm">#REF!</definedName>
    <definedName name="t10vl" localSheetId="0">#REF!</definedName>
    <definedName name="t10vl">#REF!</definedName>
    <definedName name="t10vl1p" localSheetId="0">#REF!</definedName>
    <definedName name="t10vl1p">#REF!</definedName>
    <definedName name="t121p" localSheetId="0">#REF!</definedName>
    <definedName name="t121p">#REF!</definedName>
    <definedName name="t123p" localSheetId="0">#REF!</definedName>
    <definedName name="t123p">#REF!</definedName>
    <definedName name="t12ki1" localSheetId="0">{"'Sheet1'!$L$16"}</definedName>
    <definedName name="t12ki1" localSheetId="1">{"'Sheet1'!$L$16"}</definedName>
    <definedName name="t12ki1" localSheetId="7">{"'Sheet1'!$L$16"}</definedName>
    <definedName name="t12ki1">{"'Sheet1'!$L$16"}</definedName>
    <definedName name="t12m" localSheetId="0">#REF!</definedName>
    <definedName name="t12m">#REF!</definedName>
    <definedName name="t12mnc" localSheetId="0">#REF!</definedName>
    <definedName name="t12mnc">#REF!</definedName>
    <definedName name="t12nc" localSheetId="0">#REF!</definedName>
    <definedName name="t12nc">#REF!</definedName>
    <definedName name="t12nc3p" localSheetId="0">#REF!</definedName>
    <definedName name="t12nc3p">#REF!</definedName>
    <definedName name="t12ncm" localSheetId="0">#REF!</definedName>
    <definedName name="t12ncm">#REF!</definedName>
    <definedName name="t12vl" localSheetId="0">#REF!</definedName>
    <definedName name="t12vl">#REF!</definedName>
    <definedName name="t12vl3p" localSheetId="0">#REF!</definedName>
    <definedName name="t12vl3p">#REF!</definedName>
    <definedName name="t141p" localSheetId="0">#REF!</definedName>
    <definedName name="t141p">#REF!</definedName>
    <definedName name="t143p" localSheetId="0">#REF!</definedName>
    <definedName name="t143p">#REF!</definedName>
    <definedName name="t14m" localSheetId="0">#REF!</definedName>
    <definedName name="t14m">#REF!</definedName>
    <definedName name="t14mnc" localSheetId="0">#REF!</definedName>
    <definedName name="t14mnc">#REF!</definedName>
    <definedName name="t14nc" localSheetId="0">#REF!</definedName>
    <definedName name="t14nc">#REF!</definedName>
    <definedName name="t14nc3p" localSheetId="0">#REF!</definedName>
    <definedName name="t14nc3p">#REF!</definedName>
    <definedName name="t14ncm" localSheetId="0">#REF!</definedName>
    <definedName name="t14ncm">#REF!</definedName>
    <definedName name="T14vc" localSheetId="0">#REF!</definedName>
    <definedName name="T14vc">#REF!</definedName>
    <definedName name="t14vl" localSheetId="0">#REF!</definedName>
    <definedName name="t14vl">#REF!</definedName>
    <definedName name="t14vl3p" localSheetId="0">#REF!</definedName>
    <definedName name="t14vl3p">#REF!</definedName>
    <definedName name="T2_INF" localSheetId="0">#REF!</definedName>
    <definedName name="T2_INF">#REF!</definedName>
    <definedName name="T203P" localSheetId="0">#REF!</definedName>
    <definedName name="T203P">#REF!</definedName>
    <definedName name="t20m" localSheetId="0">#REF!</definedName>
    <definedName name="t20m">#REF!</definedName>
    <definedName name="t20ncm" localSheetId="0">#REF!</definedName>
    <definedName name="t20ncm">#REF!</definedName>
    <definedName name="T4." localSheetId="0">#REF!</definedName>
    <definedName name="T4.">#REF!</definedName>
    <definedName name="T44QUAN3" localSheetId="0">#REF!</definedName>
    <definedName name="T44QUAN3">#REF!</definedName>
    <definedName name="T45GOVAP1" localSheetId="0">#REF!</definedName>
    <definedName name="T45GOVAP1">#REF!</definedName>
    <definedName name="T45HCUCHI" localSheetId="0">#REF!</definedName>
    <definedName name="T45HCUCHI">#REF!</definedName>
    <definedName name="T45HHOCMON" localSheetId="0">#REF!</definedName>
    <definedName name="T45HHOCMON">#REF!</definedName>
    <definedName name="T45QBINHCHANH" localSheetId="0">#REF!</definedName>
    <definedName name="T45QBINHCHANH">#REF!</definedName>
    <definedName name="T45QBINHTAN" localSheetId="0">#REF!</definedName>
    <definedName name="T45QBINHTAN">#REF!</definedName>
    <definedName name="T45QBINHTHANH1" localSheetId="0">#REF!</definedName>
    <definedName name="T45QBINHTHANH1">#REF!</definedName>
    <definedName name="T45QBINHTHANH2" localSheetId="0">#REF!</definedName>
    <definedName name="T45QBINHTHANH2">#REF!</definedName>
    <definedName name="T45QGOVAP1" localSheetId="0">#REF!</definedName>
    <definedName name="T45QGOVAP1">#REF!</definedName>
    <definedName name="T45QGOVAP2" localSheetId="0">#REF!</definedName>
    <definedName name="T45QGOVAP2">#REF!</definedName>
    <definedName name="T45QPHUNHUAN" localSheetId="0">#REF!</definedName>
    <definedName name="T45QPHUNHUAN">#REF!</definedName>
    <definedName name="T45QTANBINH2" localSheetId="0">#REF!</definedName>
    <definedName name="T45QTANBINH2">#REF!</definedName>
    <definedName name="T45QTANHBINH1" localSheetId="0">#REF!</definedName>
    <definedName name="T45QTANHBINH1">#REF!</definedName>
    <definedName name="T45QTANPHU" localSheetId="0">#REF!</definedName>
    <definedName name="T45QTANPHU">#REF!</definedName>
    <definedName name="T45QTHUDUC1" localSheetId="0">#REF!</definedName>
    <definedName name="T45QTHUDUC1">#REF!</definedName>
    <definedName name="T45QTHUDUC2" localSheetId="0">#REF!</definedName>
    <definedName name="T45QTHUDUC2">#REF!</definedName>
    <definedName name="T45QUAN1" localSheetId="0">#REF!</definedName>
    <definedName name="T45QUAN1">#REF!</definedName>
    <definedName name="T45QUAN10" localSheetId="0">#REF!</definedName>
    <definedName name="T45QUAN10">#REF!</definedName>
    <definedName name="T45QUAN11" localSheetId="0">#REF!</definedName>
    <definedName name="T45QUAN11">#REF!</definedName>
    <definedName name="T45QUAN12" localSheetId="0">#REF!</definedName>
    <definedName name="T45QUAN12">#REF!</definedName>
    <definedName name="T45QUAN2" localSheetId="0">#REF!</definedName>
    <definedName name="T45QUAN2">#REF!</definedName>
    <definedName name="T45QUAN3" localSheetId="0">#REF!</definedName>
    <definedName name="T45QUAN3">#REF!</definedName>
    <definedName name="T45QUAN4" localSheetId="0">#REF!</definedName>
    <definedName name="T45QUAN4">#REF!</definedName>
    <definedName name="T45QUAN6A" localSheetId="0">#REF!</definedName>
    <definedName name="T45QUAN6A">#REF!</definedName>
    <definedName name="T45QUAN6B" localSheetId="0">#REF!</definedName>
    <definedName name="T45QUAN6B">#REF!</definedName>
    <definedName name="T45QUAN7" localSheetId="0">#REF!</definedName>
    <definedName name="T45QUAN7">#REF!</definedName>
    <definedName name="T45QUAN8B" localSheetId="0">#REF!</definedName>
    <definedName name="T45QUAN8B">#REF!</definedName>
    <definedName name="T45QUAN9" localSheetId="0">#REF!</definedName>
    <definedName name="T45QUAN9">#REF!</definedName>
    <definedName name="t7m" localSheetId="0">#REF!</definedName>
    <definedName name="t7m">#REF!</definedName>
    <definedName name="t7nc" localSheetId="0">#REF!</definedName>
    <definedName name="t7nc">#REF!</definedName>
    <definedName name="t7vl" localSheetId="0">#REF!</definedName>
    <definedName name="t7vl">#REF!</definedName>
    <definedName name="t84mnc" localSheetId="0">#REF!</definedName>
    <definedName name="t84mnc">#REF!</definedName>
    <definedName name="t8m" localSheetId="0">#REF!</definedName>
    <definedName name="t8m">#REF!</definedName>
    <definedName name="t8nc" localSheetId="0">#REF!</definedName>
    <definedName name="t8nc">#REF!</definedName>
    <definedName name="t8vl" localSheetId="0">#REF!</definedName>
    <definedName name="t8vl">#REF!</definedName>
    <definedName name="ta" localSheetId="0">{"'Sheet1'!$L$16"}</definedName>
    <definedName name="ta" localSheetId="1">{"'Sheet1'!$L$16"}</definedName>
    <definedName name="ta" localSheetId="7">{"'Sheet1'!$L$16"}</definedName>
    <definedName name="ta">{"'Sheet1'!$L$16"}</definedName>
    <definedName name="TAB" localSheetId="0">#REF!</definedName>
    <definedName name="TAB" localSheetId="1">#REF!</definedName>
    <definedName name="TAB">#REF!</definedName>
    <definedName name="TAB_1">NA()</definedName>
    <definedName name="TAB_10">NA()</definedName>
    <definedName name="TAB_11">NA()</definedName>
    <definedName name="TAB_12">NA()</definedName>
    <definedName name="TAB_13">NA()</definedName>
    <definedName name="TAB_14">NA()</definedName>
    <definedName name="TAB_15">NA()</definedName>
    <definedName name="TAB_16">NA()</definedName>
    <definedName name="TAB_17">NA()</definedName>
    <definedName name="TAB_18">NA()</definedName>
    <definedName name="TAB_19">NA()</definedName>
    <definedName name="TAB_2">NA()</definedName>
    <definedName name="TAB_2_1">NA()</definedName>
    <definedName name="TAB_2_1_1">NA()</definedName>
    <definedName name="TAB_2_2">NA()</definedName>
    <definedName name="TAB_20">NA()</definedName>
    <definedName name="TAB_21">NA()</definedName>
    <definedName name="TAB_22">NA()</definedName>
    <definedName name="TAB_23">NA()</definedName>
    <definedName name="TAB_24">NA()</definedName>
    <definedName name="TAB_25" localSheetId="0">#REF!</definedName>
    <definedName name="TAB_25" localSheetId="1">#REF!</definedName>
    <definedName name="TAB_25">#REF!</definedName>
    <definedName name="TAB_25_1">NA()</definedName>
    <definedName name="TAB_25_1_1">NA()</definedName>
    <definedName name="TAB_25_2">NA()</definedName>
    <definedName name="TAB_25_2_1">NA()</definedName>
    <definedName name="TAB_25_6">#N/A</definedName>
    <definedName name="TAB_26">NA()</definedName>
    <definedName name="TAB_27">NA()</definedName>
    <definedName name="TAB_28">NA()</definedName>
    <definedName name="TAB_3" localSheetId="0">#REF!</definedName>
    <definedName name="TAB_3" localSheetId="1">#REF!</definedName>
    <definedName name="TAB_3">#REF!</definedName>
    <definedName name="TAB_4" localSheetId="0">#REF!</definedName>
    <definedName name="TAB_4" localSheetId="1">#REF!</definedName>
    <definedName name="TAB_4">#REF!</definedName>
    <definedName name="TAB_5" localSheetId="0">#REF!</definedName>
    <definedName name="TAB_5" localSheetId="1">#REF!</definedName>
    <definedName name="TAB_5">#REF!</definedName>
    <definedName name="TAB_6" localSheetId="0">#REF!</definedName>
    <definedName name="TAB_6">#REF!</definedName>
    <definedName name="TAB_7" localSheetId="0">#REF!</definedName>
    <definedName name="TAB_7">#REF!</definedName>
    <definedName name="TAB_8">NA()</definedName>
    <definedName name="TAB_8_6">#N/A</definedName>
    <definedName name="TAB_9">NA()</definedName>
    <definedName name="TABEL" localSheetId="0">#REF!</definedName>
    <definedName name="TABEL" localSheetId="1">#REF!</definedName>
    <definedName name="TABEL">#REF!</definedName>
    <definedName name="Tabel_1" localSheetId="0">#REF!</definedName>
    <definedName name="Tabel_1">#REF!</definedName>
    <definedName name="Tabel_1_1">NA()</definedName>
    <definedName name="Tabel_1_1_1">NA()</definedName>
    <definedName name="Tabel_1_10">NA()</definedName>
    <definedName name="Tabel_1_11">NA()</definedName>
    <definedName name="Tabel_1_12">NA()</definedName>
    <definedName name="Tabel_1_13">NA()</definedName>
    <definedName name="Tabel_1_14">NA()</definedName>
    <definedName name="Tabel_1_15">NA()</definedName>
    <definedName name="Tabel_1_16">NA()</definedName>
    <definedName name="Tabel_1_17">NA()</definedName>
    <definedName name="Tabel_1_18">NA()</definedName>
    <definedName name="Tabel_1_19">NA()</definedName>
    <definedName name="Tabel_1_2">NA()</definedName>
    <definedName name="Tabel_1_2_1">NA()</definedName>
    <definedName name="Tabel_1_2_1_1">NA()</definedName>
    <definedName name="Tabel_1_2_2">NA()</definedName>
    <definedName name="Tabel_1_20">NA()</definedName>
    <definedName name="Tabel_1_21">NA()</definedName>
    <definedName name="Tabel_1_22">NA()</definedName>
    <definedName name="Tabel_1_23">NA()</definedName>
    <definedName name="Tabel_1_24">NA()</definedName>
    <definedName name="Tabel_1_25" localSheetId="0">#REF!</definedName>
    <definedName name="Tabel_1_25" localSheetId="1">#REF!</definedName>
    <definedName name="Tabel_1_25">#REF!</definedName>
    <definedName name="Tabel_1_25_1">NA()</definedName>
    <definedName name="Tabel_1_25_1_1">NA()</definedName>
    <definedName name="Tabel_1_25_2">NA()</definedName>
    <definedName name="Tabel_1_25_2_1">NA()</definedName>
    <definedName name="Tabel_1_25_6">#N/A</definedName>
    <definedName name="Tabel_1_26">NA()</definedName>
    <definedName name="Tabel_1_27">NA()</definedName>
    <definedName name="Tabel_1_28">NA()</definedName>
    <definedName name="Tabel_1_3" localSheetId="0">#REF!</definedName>
    <definedName name="Tabel_1_3" localSheetId="1">#REF!</definedName>
    <definedName name="Tabel_1_3">#REF!</definedName>
    <definedName name="Tabel_1_4" localSheetId="0">#REF!</definedName>
    <definedName name="Tabel_1_4">#REF!</definedName>
    <definedName name="Tabel_1_5" localSheetId="0">#REF!</definedName>
    <definedName name="Tabel_1_5">#REF!</definedName>
    <definedName name="Tabel_1_6" localSheetId="0">#REF!</definedName>
    <definedName name="Tabel_1_6">#REF!</definedName>
    <definedName name="Tabel_1_7" localSheetId="0">#REF!</definedName>
    <definedName name="Tabel_1_7">#REF!</definedName>
    <definedName name="Tabel_1_8">NA()</definedName>
    <definedName name="Tabel_1_8_6">#N/A</definedName>
    <definedName name="Tabel_1_9">NA()</definedName>
    <definedName name="Tabel_10" localSheetId="0">#REF!</definedName>
    <definedName name="Tabel_10" localSheetId="1">#REF!</definedName>
    <definedName name="Tabel_10">#REF!</definedName>
    <definedName name="Tabel_10_1">NA()</definedName>
    <definedName name="Tabel_10_10">NA()</definedName>
    <definedName name="Tabel_10_11">NA()</definedName>
    <definedName name="Tabel_10_12">NA()</definedName>
    <definedName name="Tabel_10_13">NA()</definedName>
    <definedName name="Tabel_10_14">NA()</definedName>
    <definedName name="Tabel_10_15">NA()</definedName>
    <definedName name="Tabel_10_16">NA()</definedName>
    <definedName name="Tabel_10_17">NA()</definedName>
    <definedName name="Tabel_10_18">NA()</definedName>
    <definedName name="Tabel_10_19">NA()</definedName>
    <definedName name="Tabel_10_2">NA()</definedName>
    <definedName name="Tabel_10_2_1">NA()</definedName>
    <definedName name="Tabel_10_2_1_1">NA()</definedName>
    <definedName name="Tabel_10_2_2">NA()</definedName>
    <definedName name="Tabel_10_20">NA()</definedName>
    <definedName name="Tabel_10_21">NA()</definedName>
    <definedName name="Tabel_10_22">NA()</definedName>
    <definedName name="Tabel_10_23">NA()</definedName>
    <definedName name="Tabel_10_24">NA()</definedName>
    <definedName name="Tabel_10_25" localSheetId="0">#REF!</definedName>
    <definedName name="Tabel_10_25" localSheetId="1">#REF!</definedName>
    <definedName name="Tabel_10_25">#REF!</definedName>
    <definedName name="Tabel_10_25_1">NA()</definedName>
    <definedName name="Tabel_10_25_1_1">NA()</definedName>
    <definedName name="Tabel_10_25_2">NA()</definedName>
    <definedName name="Tabel_10_25_2_1">NA()</definedName>
    <definedName name="Tabel_10_25_6">#N/A</definedName>
    <definedName name="Tabel_10_26">NA()</definedName>
    <definedName name="Tabel_10_27">NA()</definedName>
    <definedName name="Tabel_10_28">NA()</definedName>
    <definedName name="Tabel_10_3" localSheetId="0">#REF!</definedName>
    <definedName name="Tabel_10_3" localSheetId="1">#REF!</definedName>
    <definedName name="Tabel_10_3">#REF!</definedName>
    <definedName name="Tabel_10_4" localSheetId="0">#REF!</definedName>
    <definedName name="Tabel_10_4">#REF!</definedName>
    <definedName name="Tabel_10_5" localSheetId="0">#REF!</definedName>
    <definedName name="Tabel_10_5">#REF!</definedName>
    <definedName name="Tabel_10_6" localSheetId="0">#REF!</definedName>
    <definedName name="Tabel_10_6">#REF!</definedName>
    <definedName name="Tabel_10_7" localSheetId="0">#REF!</definedName>
    <definedName name="Tabel_10_7">#REF!</definedName>
    <definedName name="Tabel_10_8">NA()</definedName>
    <definedName name="Tabel_10_8_6">#N/A</definedName>
    <definedName name="Tabel_10_9">NA()</definedName>
    <definedName name="tabel_11">#N/A</definedName>
    <definedName name="Tabel_12" localSheetId="0">#REF!</definedName>
    <definedName name="Tabel_12" localSheetId="1">#REF!</definedName>
    <definedName name="Tabel_12">#REF!</definedName>
    <definedName name="Tabel_12_1">NA()</definedName>
    <definedName name="Tabel_12_10">NA()</definedName>
    <definedName name="Tabel_12_11">NA()</definedName>
    <definedName name="Tabel_12_12">NA()</definedName>
    <definedName name="Tabel_12_13">NA()</definedName>
    <definedName name="Tabel_12_14">NA()</definedName>
    <definedName name="Tabel_12_15">NA()</definedName>
    <definedName name="Tabel_12_16">NA()</definedName>
    <definedName name="Tabel_12_17">NA()</definedName>
    <definedName name="Tabel_12_18">NA()</definedName>
    <definedName name="Tabel_12_19">NA()</definedName>
    <definedName name="Tabel_12_2">NA()</definedName>
    <definedName name="Tabel_12_2_1">NA()</definedName>
    <definedName name="Tabel_12_2_1_1">NA()</definedName>
    <definedName name="Tabel_12_2_2">NA()</definedName>
    <definedName name="Tabel_12_20">NA()</definedName>
    <definedName name="Tabel_12_21">NA()</definedName>
    <definedName name="Tabel_12_22">NA()</definedName>
    <definedName name="Tabel_12_23">NA()</definedName>
    <definedName name="Tabel_12_24">NA()</definedName>
    <definedName name="Tabel_12_25" localSheetId="0">#REF!</definedName>
    <definedName name="Tabel_12_25" localSheetId="1">#REF!</definedName>
    <definedName name="Tabel_12_25">#REF!</definedName>
    <definedName name="Tabel_12_25_1">NA()</definedName>
    <definedName name="Tabel_12_25_1_1">NA()</definedName>
    <definedName name="Tabel_12_25_2">NA()</definedName>
    <definedName name="Tabel_12_25_2_1">NA()</definedName>
    <definedName name="Tabel_12_25_6">#N/A</definedName>
    <definedName name="Tabel_12_26">NA()</definedName>
    <definedName name="Tabel_12_27">NA()</definedName>
    <definedName name="Tabel_12_28">NA()</definedName>
    <definedName name="Tabel_12_3" localSheetId="0">#REF!</definedName>
    <definedName name="Tabel_12_3" localSheetId="1">#REF!</definedName>
    <definedName name="Tabel_12_3">#REF!</definedName>
    <definedName name="Tabel_12_4" localSheetId="0">#REF!</definedName>
    <definedName name="Tabel_12_4">#REF!</definedName>
    <definedName name="Tabel_12_5" localSheetId="0">#REF!</definedName>
    <definedName name="Tabel_12_5">#REF!</definedName>
    <definedName name="Tabel_12_6" localSheetId="0">#REF!</definedName>
    <definedName name="Tabel_12_6">#REF!</definedName>
    <definedName name="Tabel_12_7" localSheetId="0">#REF!</definedName>
    <definedName name="Tabel_12_7">#REF!</definedName>
    <definedName name="Tabel_12_8">NA()</definedName>
    <definedName name="Tabel_12_8_6">#N/A</definedName>
    <definedName name="Tabel_12_9">NA()</definedName>
    <definedName name="Tabel_14" localSheetId="0">#REF!</definedName>
    <definedName name="Tabel_14" localSheetId="1">#REF!</definedName>
    <definedName name="Tabel_14">#REF!</definedName>
    <definedName name="Tabel_14_1">NA()</definedName>
    <definedName name="Tabel_14_10">NA()</definedName>
    <definedName name="Tabel_14_11">NA()</definedName>
    <definedName name="Tabel_14_12">NA()</definedName>
    <definedName name="Tabel_14_13">NA()</definedName>
    <definedName name="Tabel_14_14">NA()</definedName>
    <definedName name="Tabel_14_15">NA()</definedName>
    <definedName name="Tabel_14_16">NA()</definedName>
    <definedName name="Tabel_14_17">NA()</definedName>
    <definedName name="Tabel_14_18">NA()</definedName>
    <definedName name="Tabel_14_19">NA()</definedName>
    <definedName name="Tabel_14_2">NA()</definedName>
    <definedName name="Tabel_14_2_1">NA()</definedName>
    <definedName name="Tabel_14_2_1_1">NA()</definedName>
    <definedName name="Tabel_14_2_2">NA()</definedName>
    <definedName name="Tabel_14_20">NA()</definedName>
    <definedName name="Tabel_14_21">NA()</definedName>
    <definedName name="Tabel_14_22">NA()</definedName>
    <definedName name="Tabel_14_23">NA()</definedName>
    <definedName name="Tabel_14_24">NA()</definedName>
    <definedName name="Tabel_14_25" localSheetId="0">#REF!</definedName>
    <definedName name="Tabel_14_25" localSheetId="1">#REF!</definedName>
    <definedName name="Tabel_14_25">#REF!</definedName>
    <definedName name="Tabel_14_25_1">NA()</definedName>
    <definedName name="Tabel_14_25_1_1">NA()</definedName>
    <definedName name="Tabel_14_25_2">NA()</definedName>
    <definedName name="Tabel_14_25_2_1">NA()</definedName>
    <definedName name="Tabel_14_25_6">#N/A</definedName>
    <definedName name="Tabel_14_26">NA()</definedName>
    <definedName name="Tabel_14_27">NA()</definedName>
    <definedName name="Tabel_14_28">NA()</definedName>
    <definedName name="Tabel_14_3" localSheetId="0">#REF!</definedName>
    <definedName name="Tabel_14_3" localSheetId="1">#REF!</definedName>
    <definedName name="Tabel_14_3">#REF!</definedName>
    <definedName name="Tabel_14_4" localSheetId="0">#REF!</definedName>
    <definedName name="Tabel_14_4">#REF!</definedName>
    <definedName name="Tabel_14_5" localSheetId="0">#REF!</definedName>
    <definedName name="Tabel_14_5">#REF!</definedName>
    <definedName name="Tabel_14_6" localSheetId="0">#REF!</definedName>
    <definedName name="Tabel_14_6">#REF!</definedName>
    <definedName name="Tabel_14_7" localSheetId="0">#REF!</definedName>
    <definedName name="Tabel_14_7">#REF!</definedName>
    <definedName name="Tabel_14_8">NA()</definedName>
    <definedName name="Tabel_14_8_6">#N/A</definedName>
    <definedName name="Tabel_14_9">NA()</definedName>
    <definedName name="TABEL_15" localSheetId="0">#REF!</definedName>
    <definedName name="TABEL_15" localSheetId="1">#REF!</definedName>
    <definedName name="TABEL_15">#REF!</definedName>
    <definedName name="TABEL_17" localSheetId="0">#REF!</definedName>
    <definedName name="TABEL_17">#REF!</definedName>
    <definedName name="TABEL_19" localSheetId="0">#REF!</definedName>
    <definedName name="TABEL_19">#REF!</definedName>
    <definedName name="Tabel_2" localSheetId="0">#REF!</definedName>
    <definedName name="Tabel_2">#REF!</definedName>
    <definedName name="Tabel_2_1">NA()</definedName>
    <definedName name="Tabel_2_1_1">NA()</definedName>
    <definedName name="Tabel_2_1_1_1">NA()</definedName>
    <definedName name="Tabel_2_10">NA()</definedName>
    <definedName name="Tabel_2_11">NA()</definedName>
    <definedName name="Tabel_2_12">NA()</definedName>
    <definedName name="Tabel_2_13">NA()</definedName>
    <definedName name="Tabel_2_14">NA()</definedName>
    <definedName name="Tabel_2_15">NA()</definedName>
    <definedName name="Tabel_2_16">NA()</definedName>
    <definedName name="Tabel_2_17">NA()</definedName>
    <definedName name="Tabel_2_18">NA()</definedName>
    <definedName name="Tabel_2_19">NA()</definedName>
    <definedName name="Tabel_2_2">NA()</definedName>
    <definedName name="Tabel_2_2_1">NA()</definedName>
    <definedName name="Tabel_2_2_1_1">NA()</definedName>
    <definedName name="Tabel_2_2_2">NA()</definedName>
    <definedName name="Tabel_2_20">NA()</definedName>
    <definedName name="Tabel_2_21">NA()</definedName>
    <definedName name="Tabel_2_22">NA()</definedName>
    <definedName name="Tabel_2_23">NA()</definedName>
    <definedName name="Tabel_2_24">NA()</definedName>
    <definedName name="Tabel_2_25" localSheetId="0">#REF!</definedName>
    <definedName name="Tabel_2_25" localSheetId="1">#REF!</definedName>
    <definedName name="Tabel_2_25">#REF!</definedName>
    <definedName name="Tabel_2_25_1">NA()</definedName>
    <definedName name="Tabel_2_25_1_1">NA()</definedName>
    <definedName name="Tabel_2_25_2">NA()</definedName>
    <definedName name="Tabel_2_25_2_1">NA()</definedName>
    <definedName name="Tabel_2_25_6">#N/A</definedName>
    <definedName name="Tabel_2_26">NA()</definedName>
    <definedName name="Tabel_2_27">NA()</definedName>
    <definedName name="Tabel_2_28">NA()</definedName>
    <definedName name="Tabel_2_3" localSheetId="0">#REF!</definedName>
    <definedName name="Tabel_2_3" localSheetId="1">#REF!</definedName>
    <definedName name="Tabel_2_3">#REF!</definedName>
    <definedName name="Tabel_2_4" localSheetId="0">#REF!</definedName>
    <definedName name="Tabel_2_4">#REF!</definedName>
    <definedName name="Tabel_2_5" localSheetId="0">#REF!</definedName>
    <definedName name="Tabel_2_5">#REF!</definedName>
    <definedName name="Tabel_2_6" localSheetId="0">#REF!</definedName>
    <definedName name="Tabel_2_6">#REF!</definedName>
    <definedName name="Tabel_2_7" localSheetId="0">#REF!</definedName>
    <definedName name="Tabel_2_7">#REF!</definedName>
    <definedName name="Tabel_2_8">NA()</definedName>
    <definedName name="Tabel_2_8_6">#N/A</definedName>
    <definedName name="Tabel_2_9">NA()</definedName>
    <definedName name="TABEL_22" localSheetId="0">#REF!</definedName>
    <definedName name="TABEL_22" localSheetId="1">#REF!</definedName>
    <definedName name="TABEL_22">#REF!</definedName>
    <definedName name="TABEL_26" localSheetId="0">#REF!</definedName>
    <definedName name="TABEL_26">#REF!</definedName>
    <definedName name="Tabel_3" localSheetId="0">#REF!</definedName>
    <definedName name="Tabel_3">#REF!</definedName>
    <definedName name="Tabel_3_1">NA()</definedName>
    <definedName name="Tabel_3_10">NA()</definedName>
    <definedName name="Tabel_3_11">NA()</definedName>
    <definedName name="Tabel_3_12">NA()</definedName>
    <definedName name="Tabel_3_13">NA()</definedName>
    <definedName name="Tabel_3_14">NA()</definedName>
    <definedName name="Tabel_3_15">NA()</definedName>
    <definedName name="Tabel_3_16">NA()</definedName>
    <definedName name="Tabel_3_17">NA()</definedName>
    <definedName name="Tabel_3_18">NA()</definedName>
    <definedName name="Tabel_3_19">NA()</definedName>
    <definedName name="Tabel_3_2">NA()</definedName>
    <definedName name="Tabel_3_2_1">NA()</definedName>
    <definedName name="Tabel_3_2_1_1">NA()</definedName>
    <definedName name="Tabel_3_2_2">NA()</definedName>
    <definedName name="Tabel_3_20">NA()</definedName>
    <definedName name="Tabel_3_21">NA()</definedName>
    <definedName name="Tabel_3_22">NA()</definedName>
    <definedName name="Tabel_3_23">NA()</definedName>
    <definedName name="Tabel_3_24">NA()</definedName>
    <definedName name="Tabel_3_25" localSheetId="0">#REF!</definedName>
    <definedName name="Tabel_3_25" localSheetId="1">#REF!</definedName>
    <definedName name="Tabel_3_25">#REF!</definedName>
    <definedName name="Tabel_3_25_1">NA()</definedName>
    <definedName name="Tabel_3_25_1_1">NA()</definedName>
    <definedName name="Tabel_3_25_2">NA()</definedName>
    <definedName name="Tabel_3_25_2_1">NA()</definedName>
    <definedName name="Tabel_3_25_6">#N/A</definedName>
    <definedName name="Tabel_3_26">NA()</definedName>
    <definedName name="Tabel_3_27">NA()</definedName>
    <definedName name="Tabel_3_28">NA()</definedName>
    <definedName name="Tabel_3_3" localSheetId="0">#REF!</definedName>
    <definedName name="Tabel_3_3" localSheetId="1">#REF!</definedName>
    <definedName name="Tabel_3_3">#REF!</definedName>
    <definedName name="Tabel_3_4" localSheetId="0">#REF!</definedName>
    <definedName name="Tabel_3_4">#REF!</definedName>
    <definedName name="Tabel_3_5" localSheetId="0">#REF!</definedName>
    <definedName name="Tabel_3_5">#REF!</definedName>
    <definedName name="Tabel_3_6" localSheetId="0">#REF!</definedName>
    <definedName name="Tabel_3_6">#REF!</definedName>
    <definedName name="Tabel_3_7" localSheetId="0">#REF!</definedName>
    <definedName name="Tabel_3_7">#REF!</definedName>
    <definedName name="Tabel_3_8">NA()</definedName>
    <definedName name="Tabel_3_8_6">#N/A</definedName>
    <definedName name="Tabel_3_9">NA()</definedName>
    <definedName name="Tabel_4" localSheetId="0">#REF!</definedName>
    <definedName name="Tabel_4" localSheetId="1">#REF!</definedName>
    <definedName name="Tabel_4">#REF!</definedName>
    <definedName name="Tabel_4_1">NA()</definedName>
    <definedName name="Tabel_4_10">NA()</definedName>
    <definedName name="Tabel_4_11">NA()</definedName>
    <definedName name="Tabel_4_12">NA()</definedName>
    <definedName name="Tabel_4_13">NA()</definedName>
    <definedName name="Tabel_4_14">NA()</definedName>
    <definedName name="Tabel_4_15">NA()</definedName>
    <definedName name="Tabel_4_16">NA()</definedName>
    <definedName name="Tabel_4_17">NA()</definedName>
    <definedName name="Tabel_4_18">NA()</definedName>
    <definedName name="Tabel_4_19">NA()</definedName>
    <definedName name="Tabel_4_2">NA()</definedName>
    <definedName name="Tabel_4_2_1">NA()</definedName>
    <definedName name="Tabel_4_2_1_1">NA()</definedName>
    <definedName name="Tabel_4_2_2">NA()</definedName>
    <definedName name="Tabel_4_20">NA()</definedName>
    <definedName name="Tabel_4_21">NA()</definedName>
    <definedName name="Tabel_4_22">NA()</definedName>
    <definedName name="Tabel_4_23">NA()</definedName>
    <definedName name="Tabel_4_24">NA()</definedName>
    <definedName name="Tabel_4_25" localSheetId="0">#REF!</definedName>
    <definedName name="Tabel_4_25" localSheetId="1">#REF!</definedName>
    <definedName name="Tabel_4_25">#REF!</definedName>
    <definedName name="Tabel_4_25_1">NA()</definedName>
    <definedName name="Tabel_4_25_1_1">NA()</definedName>
    <definedName name="Tabel_4_25_2">NA()</definedName>
    <definedName name="Tabel_4_25_2_1">NA()</definedName>
    <definedName name="Tabel_4_25_6">#N/A</definedName>
    <definedName name="Tabel_4_26">NA()</definedName>
    <definedName name="Tabel_4_27">NA()</definedName>
    <definedName name="Tabel_4_28">NA()</definedName>
    <definedName name="Tabel_4_3" localSheetId="0">#REF!</definedName>
    <definedName name="Tabel_4_3" localSheetId="1">#REF!</definedName>
    <definedName name="Tabel_4_3">#REF!</definedName>
    <definedName name="Tabel_4_4" localSheetId="0">#REF!</definedName>
    <definedName name="Tabel_4_4">#REF!</definedName>
    <definedName name="Tabel_4_5" localSheetId="0">#REF!</definedName>
    <definedName name="Tabel_4_5">#REF!</definedName>
    <definedName name="Tabel_4_6" localSheetId="0">#REF!</definedName>
    <definedName name="Tabel_4_6">#REF!</definedName>
    <definedName name="Tabel_4_7" localSheetId="0">#REF!</definedName>
    <definedName name="Tabel_4_7">#REF!</definedName>
    <definedName name="Tabel_4_8">NA()</definedName>
    <definedName name="Tabel_4_8_6">#N/A</definedName>
    <definedName name="Tabel_4_9">NA()</definedName>
    <definedName name="TABEL_5" localSheetId="0">#REF!</definedName>
    <definedName name="TABEL_5" localSheetId="1">#REF!</definedName>
    <definedName name="TABEL_5">#REF!</definedName>
    <definedName name="Tabel_6" localSheetId="0">#REF!</definedName>
    <definedName name="Tabel_6">#REF!</definedName>
    <definedName name="Tabel_6_1">NA()</definedName>
    <definedName name="Tabel_6_10">NA()</definedName>
    <definedName name="Tabel_6_11">NA()</definedName>
    <definedName name="Tabel_6_12" localSheetId="0">#REF!</definedName>
    <definedName name="Tabel_6_12" localSheetId="1">#REF!</definedName>
    <definedName name="Tabel_6_12">#REF!</definedName>
    <definedName name="Tabel_6_12_1">NA()</definedName>
    <definedName name="Tabel_6_12_1_1">NA()</definedName>
    <definedName name="Tabel_6_12_12" localSheetId="0">#REF!</definedName>
    <definedName name="Tabel_6_12_12" localSheetId="1">#REF!</definedName>
    <definedName name="Tabel_6_12_12">#REF!</definedName>
    <definedName name="Tabel_6_12_12_5" localSheetId="0">#REF!</definedName>
    <definedName name="Tabel_6_12_12_5" localSheetId="1">#REF!</definedName>
    <definedName name="Tabel_6_12_12_5">#REF!</definedName>
    <definedName name="Tabel_6_12_2">NA()</definedName>
    <definedName name="Tabel_6_12_2_1">NA()</definedName>
    <definedName name="Tabel_6_12_3" localSheetId="0">#REF!</definedName>
    <definedName name="Tabel_6_12_3" localSheetId="1">#REF!</definedName>
    <definedName name="Tabel_6_12_3">#REF!</definedName>
    <definedName name="Tabel_6_12_4" localSheetId="0">#REF!</definedName>
    <definedName name="Tabel_6_12_4" localSheetId="1">#REF!</definedName>
    <definedName name="Tabel_6_12_4">#REF!</definedName>
    <definedName name="Tabel_6_12_5" localSheetId="0">#REF!</definedName>
    <definedName name="Tabel_6_12_5" localSheetId="1">#REF!</definedName>
    <definedName name="Tabel_6_12_5">#REF!</definedName>
    <definedName name="Tabel_6_12_6">#N/A</definedName>
    <definedName name="Tabel_6_13">NA()</definedName>
    <definedName name="Tabel_6_14">NA()</definedName>
    <definedName name="Tabel_6_15">NA()</definedName>
    <definedName name="Tabel_6_16">NA()</definedName>
    <definedName name="Tabel_6_17">NA()</definedName>
    <definedName name="Tabel_6_18">NA()</definedName>
    <definedName name="Tabel_6_19">NA()</definedName>
    <definedName name="Tabel_6_2">NA()</definedName>
    <definedName name="Tabel_6_2_1">NA()</definedName>
    <definedName name="Tabel_6_2_1_1">NA()</definedName>
    <definedName name="Tabel_6_2_2">NA()</definedName>
    <definedName name="Tabel_6_20">NA()</definedName>
    <definedName name="Tabel_6_21" localSheetId="0">#REF!</definedName>
    <definedName name="Tabel_6_21" localSheetId="1">#REF!</definedName>
    <definedName name="Tabel_6_21">#REF!</definedName>
    <definedName name="Tabel_6_21_1">NA()</definedName>
    <definedName name="Tabel_6_21_1_1">NA()</definedName>
    <definedName name="Tabel_6_21_12" localSheetId="0">#REF!</definedName>
    <definedName name="Tabel_6_21_12" localSheetId="1">#REF!</definedName>
    <definedName name="Tabel_6_21_12">#REF!</definedName>
    <definedName name="Tabel_6_21_12_5" localSheetId="0">#REF!</definedName>
    <definedName name="Tabel_6_21_12_5" localSheetId="1">#REF!</definedName>
    <definedName name="Tabel_6_21_12_5">#REF!</definedName>
    <definedName name="Tabel_6_21_2">NA()</definedName>
    <definedName name="Tabel_6_21_2_1">NA()</definedName>
    <definedName name="Tabel_6_21_3" localSheetId="0">#REF!</definedName>
    <definedName name="Tabel_6_21_3" localSheetId="1">#REF!</definedName>
    <definedName name="Tabel_6_21_3">#REF!</definedName>
    <definedName name="Tabel_6_21_4" localSheetId="0">#REF!</definedName>
    <definedName name="Tabel_6_21_4" localSheetId="1">#REF!</definedName>
    <definedName name="Tabel_6_21_4">#REF!</definedName>
    <definedName name="Tabel_6_21_5" localSheetId="0">#REF!</definedName>
    <definedName name="Tabel_6_21_5" localSheetId="1">#REF!</definedName>
    <definedName name="Tabel_6_21_5">#REF!</definedName>
    <definedName name="Tabel_6_21_6">#N/A</definedName>
    <definedName name="Tabel_6_22" localSheetId="0">#REF!</definedName>
    <definedName name="Tabel_6_22" localSheetId="1">#REF!</definedName>
    <definedName name="Tabel_6_22">#REF!</definedName>
    <definedName name="Tabel_6_22_1">NA()</definedName>
    <definedName name="Tabel_6_22_1_1">NA()</definedName>
    <definedName name="Tabel_6_22_12" localSheetId="0">#REF!</definedName>
    <definedName name="Tabel_6_22_12" localSheetId="1">#REF!</definedName>
    <definedName name="Tabel_6_22_12">#REF!</definedName>
    <definedName name="Tabel_6_22_12_5" localSheetId="0">#REF!</definedName>
    <definedName name="Tabel_6_22_12_5" localSheetId="1">#REF!</definedName>
    <definedName name="Tabel_6_22_12_5">#REF!</definedName>
    <definedName name="Tabel_6_22_2">NA()</definedName>
    <definedName name="Tabel_6_22_2_1">NA()</definedName>
    <definedName name="Tabel_6_22_3" localSheetId="0">#REF!</definedName>
    <definedName name="Tabel_6_22_3" localSheetId="1">#REF!</definedName>
    <definedName name="Tabel_6_22_3">#REF!</definedName>
    <definedName name="Tabel_6_22_4" localSheetId="0">#REF!</definedName>
    <definedName name="Tabel_6_22_4" localSheetId="1">#REF!</definedName>
    <definedName name="Tabel_6_22_4">#REF!</definedName>
    <definedName name="Tabel_6_22_5" localSheetId="0">#REF!</definedName>
    <definedName name="Tabel_6_22_5" localSheetId="1">#REF!</definedName>
    <definedName name="Tabel_6_22_5">#REF!</definedName>
    <definedName name="Tabel_6_22_6">#N/A</definedName>
    <definedName name="Tabel_6_23">NA()</definedName>
    <definedName name="Tabel_6_24">NA()</definedName>
    <definedName name="Tabel_6_25" localSheetId="0">#REF!</definedName>
    <definedName name="Tabel_6_25" localSheetId="1">#REF!</definedName>
    <definedName name="Tabel_6_25">#REF!</definedName>
    <definedName name="Tabel_6_25_1">NA()</definedName>
    <definedName name="Tabel_6_25_1_1">NA()</definedName>
    <definedName name="Tabel_6_25_2">NA()</definedName>
    <definedName name="Tabel_6_25_2_1">NA()</definedName>
    <definedName name="Tabel_6_25_6">#N/A</definedName>
    <definedName name="Tabel_6_26">NA()</definedName>
    <definedName name="Tabel_6_27">NA()</definedName>
    <definedName name="Tabel_6_28">NA()</definedName>
    <definedName name="Tabel_6_3" localSheetId="0">#REF!</definedName>
    <definedName name="Tabel_6_3" localSheetId="1">#REF!</definedName>
    <definedName name="Tabel_6_3">#REF!</definedName>
    <definedName name="Tabel_6_4" localSheetId="0">#REF!</definedName>
    <definedName name="Tabel_6_4" localSheetId="1">#REF!</definedName>
    <definedName name="Tabel_6_4">#REF!</definedName>
    <definedName name="Tabel_6_4_1">NA()</definedName>
    <definedName name="Tabel_6_4_12" localSheetId="0">#REF!</definedName>
    <definedName name="Tabel_6_4_12" localSheetId="1">#REF!</definedName>
    <definedName name="Tabel_6_4_12">#REF!</definedName>
    <definedName name="Tabel_6_4_12_5" localSheetId="0">#REF!</definedName>
    <definedName name="Tabel_6_4_12_5" localSheetId="1">#REF!</definedName>
    <definedName name="Tabel_6_4_12_5">#REF!</definedName>
    <definedName name="Tabel_6_4_2">NA()</definedName>
    <definedName name="Tabel_6_4_2_1">NA()</definedName>
    <definedName name="Tabel_6_4_3" localSheetId="0">#REF!</definedName>
    <definedName name="Tabel_6_4_3" localSheetId="1">#REF!</definedName>
    <definedName name="Tabel_6_4_3">#REF!</definedName>
    <definedName name="Tabel_6_4_4" localSheetId="0">#REF!</definedName>
    <definedName name="Tabel_6_4_4" localSheetId="1">#REF!</definedName>
    <definedName name="Tabel_6_4_4">#REF!</definedName>
    <definedName name="Tabel_6_4_5" localSheetId="0">#REF!</definedName>
    <definedName name="Tabel_6_4_5" localSheetId="1">#REF!</definedName>
    <definedName name="Tabel_6_4_5">#REF!</definedName>
    <definedName name="Tabel_6_4_6">#N/A</definedName>
    <definedName name="Tabel_6_5" localSheetId="0">#REF!</definedName>
    <definedName name="Tabel_6_5" localSheetId="1">#REF!</definedName>
    <definedName name="Tabel_6_5">#REF!</definedName>
    <definedName name="tabel_6_6">NA()</definedName>
    <definedName name="Tabel_6_7" localSheetId="0">#REF!</definedName>
    <definedName name="Tabel_6_7" localSheetId="1">#REF!</definedName>
    <definedName name="Tabel_6_7">#REF!</definedName>
    <definedName name="Tabel_6_8">NA()</definedName>
    <definedName name="Tabel_6_8_6">#N/A</definedName>
    <definedName name="Tabel_6_9">NA()</definedName>
    <definedName name="Tabel_7" localSheetId="0">#REF!</definedName>
    <definedName name="Tabel_7" localSheetId="1">#REF!</definedName>
    <definedName name="Tabel_7">#REF!</definedName>
    <definedName name="Tabel_7_1">NA()</definedName>
    <definedName name="Tabel_7_1_1">NA()</definedName>
    <definedName name="Tabel_7_10">NA()</definedName>
    <definedName name="Tabel_7_11">NA()</definedName>
    <definedName name="Tabel_7_12" localSheetId="0">#REF!</definedName>
    <definedName name="Tabel_7_12" localSheetId="1">#REF!</definedName>
    <definedName name="Tabel_7_12">#REF!</definedName>
    <definedName name="Tabel_7_12_1">NA()</definedName>
    <definedName name="Tabel_7_12_1_1">NA()</definedName>
    <definedName name="Tabel_7_12_12" localSheetId="0">#REF!</definedName>
    <definedName name="Tabel_7_12_12" localSheetId="1">#REF!</definedName>
    <definedName name="Tabel_7_12_12">#REF!</definedName>
    <definedName name="Tabel_7_12_12_5" localSheetId="0">#REF!</definedName>
    <definedName name="Tabel_7_12_12_5" localSheetId="1">#REF!</definedName>
    <definedName name="Tabel_7_12_12_5">#REF!</definedName>
    <definedName name="Tabel_7_12_2">NA()</definedName>
    <definedName name="Tabel_7_12_2_1">NA()</definedName>
    <definedName name="Tabel_7_12_3" localSheetId="0">#REF!</definedName>
    <definedName name="Tabel_7_12_3" localSheetId="1">#REF!</definedName>
    <definedName name="Tabel_7_12_3">#REF!</definedName>
    <definedName name="Tabel_7_12_4" localSheetId="0">#REF!</definedName>
    <definedName name="Tabel_7_12_4" localSheetId="1">#REF!</definedName>
    <definedName name="Tabel_7_12_4">#REF!</definedName>
    <definedName name="Tabel_7_12_5" localSheetId="0">#REF!</definedName>
    <definedName name="Tabel_7_12_5" localSheetId="1">#REF!</definedName>
    <definedName name="Tabel_7_12_5">#REF!</definedName>
    <definedName name="Tabel_7_12_6">#N/A</definedName>
    <definedName name="Tabel_7_13">NA()</definedName>
    <definedName name="Tabel_7_14">NA()</definedName>
    <definedName name="Tabel_7_15">NA()</definedName>
    <definedName name="Tabel_7_16">NA()</definedName>
    <definedName name="Tabel_7_17">NA()</definedName>
    <definedName name="Tabel_7_18">NA()</definedName>
    <definedName name="Tabel_7_19">NA()</definedName>
    <definedName name="Tabel_7_2">NA()</definedName>
    <definedName name="Tabel_7_2_1">NA()</definedName>
    <definedName name="Tabel_7_2_1_1">NA()</definedName>
    <definedName name="Tabel_7_2_2">NA()</definedName>
    <definedName name="Tabel_7_20">NA()</definedName>
    <definedName name="Tabel_7_21" localSheetId="0">#REF!</definedName>
    <definedName name="Tabel_7_21" localSheetId="1">#REF!</definedName>
    <definedName name="Tabel_7_21">#REF!</definedName>
    <definedName name="Tabel_7_21_1">NA()</definedName>
    <definedName name="Tabel_7_21_1_1">NA()</definedName>
    <definedName name="Tabel_7_21_12" localSheetId="0">#REF!</definedName>
    <definedName name="Tabel_7_21_12" localSheetId="1">#REF!</definedName>
    <definedName name="Tabel_7_21_12">#REF!</definedName>
    <definedName name="Tabel_7_21_12_5" localSheetId="0">#REF!</definedName>
    <definedName name="Tabel_7_21_12_5" localSheetId="1">#REF!</definedName>
    <definedName name="Tabel_7_21_12_5">#REF!</definedName>
    <definedName name="Tabel_7_21_2">NA()</definedName>
    <definedName name="Tabel_7_21_2_1">NA()</definedName>
    <definedName name="Tabel_7_21_3" localSheetId="0">#REF!</definedName>
    <definedName name="Tabel_7_21_3" localSheetId="1">#REF!</definedName>
    <definedName name="Tabel_7_21_3">#REF!</definedName>
    <definedName name="Tabel_7_21_4" localSheetId="0">#REF!</definedName>
    <definedName name="Tabel_7_21_4" localSheetId="1">#REF!</definedName>
    <definedName name="Tabel_7_21_4">#REF!</definedName>
    <definedName name="Tabel_7_21_5" localSheetId="0">#REF!</definedName>
    <definedName name="Tabel_7_21_5" localSheetId="1">#REF!</definedName>
    <definedName name="Tabel_7_21_5">#REF!</definedName>
    <definedName name="Tabel_7_21_6">#N/A</definedName>
    <definedName name="Tabel_7_22" localSheetId="0">#REF!</definedName>
    <definedName name="Tabel_7_22" localSheetId="1">#REF!</definedName>
    <definedName name="Tabel_7_22">#REF!</definedName>
    <definedName name="Tabel_7_22_1">NA()</definedName>
    <definedName name="Tabel_7_22_1_1">NA()</definedName>
    <definedName name="Tabel_7_22_12" localSheetId="0">#REF!</definedName>
    <definedName name="Tabel_7_22_12" localSheetId="1">#REF!</definedName>
    <definedName name="Tabel_7_22_12">#REF!</definedName>
    <definedName name="Tabel_7_22_12_5" localSheetId="0">#REF!</definedName>
    <definedName name="Tabel_7_22_12_5" localSheetId="1">#REF!</definedName>
    <definedName name="Tabel_7_22_12_5">#REF!</definedName>
    <definedName name="Tabel_7_22_2">NA()</definedName>
    <definedName name="Tabel_7_22_2_1">NA()</definedName>
    <definedName name="Tabel_7_22_3" localSheetId="0">#REF!</definedName>
    <definedName name="Tabel_7_22_3" localSheetId="1">#REF!</definedName>
    <definedName name="Tabel_7_22_3">#REF!</definedName>
    <definedName name="Tabel_7_22_4" localSheetId="0">#REF!</definedName>
    <definedName name="Tabel_7_22_4" localSheetId="1">#REF!</definedName>
    <definedName name="Tabel_7_22_4">#REF!</definedName>
    <definedName name="Tabel_7_22_5" localSheetId="0">#REF!</definedName>
    <definedName name="Tabel_7_22_5" localSheetId="1">#REF!</definedName>
    <definedName name="Tabel_7_22_5">#REF!</definedName>
    <definedName name="Tabel_7_22_6">#N/A</definedName>
    <definedName name="Tabel_7_23">NA()</definedName>
    <definedName name="Tabel_7_24">NA()</definedName>
    <definedName name="Tabel_7_25" localSheetId="0">#REF!</definedName>
    <definedName name="Tabel_7_25" localSheetId="1">#REF!</definedName>
    <definedName name="Tabel_7_25">#REF!</definedName>
    <definedName name="Tabel_7_25_1">NA()</definedName>
    <definedName name="Tabel_7_25_1_1">NA()</definedName>
    <definedName name="Tabel_7_25_2">NA()</definedName>
    <definedName name="Tabel_7_25_2_1">NA()</definedName>
    <definedName name="Tabel_7_25_6">#N/A</definedName>
    <definedName name="Tabel_7_26">NA()</definedName>
    <definedName name="Tabel_7_27">NA()</definedName>
    <definedName name="Tabel_7_28">NA()</definedName>
    <definedName name="Tabel_7_3" localSheetId="0">#REF!</definedName>
    <definedName name="Tabel_7_3" localSheetId="1">#REF!</definedName>
    <definedName name="Tabel_7_3">#REF!</definedName>
    <definedName name="Tabel_7_4" localSheetId="0">#REF!</definedName>
    <definedName name="Tabel_7_4" localSheetId="1">#REF!</definedName>
    <definedName name="Tabel_7_4">#REF!</definedName>
    <definedName name="Tabel_7_4_1">NA()</definedName>
    <definedName name="Tabel_7_4_12" localSheetId="0">#REF!</definedName>
    <definedName name="Tabel_7_4_12" localSheetId="1">#REF!</definedName>
    <definedName name="Tabel_7_4_12">#REF!</definedName>
    <definedName name="Tabel_7_4_12_5" localSheetId="0">#REF!</definedName>
    <definedName name="Tabel_7_4_12_5" localSheetId="1">#REF!</definedName>
    <definedName name="Tabel_7_4_12_5">#REF!</definedName>
    <definedName name="Tabel_7_4_2">NA()</definedName>
    <definedName name="Tabel_7_4_2_1">NA()</definedName>
    <definedName name="Tabel_7_4_3" localSheetId="0">#REF!</definedName>
    <definedName name="Tabel_7_4_3" localSheetId="1">#REF!</definedName>
    <definedName name="Tabel_7_4_3">#REF!</definedName>
    <definedName name="Tabel_7_4_4" localSheetId="0">#REF!</definedName>
    <definedName name="Tabel_7_4_4" localSheetId="1">#REF!</definedName>
    <definedName name="Tabel_7_4_4">#REF!</definedName>
    <definedName name="Tabel_7_4_5" localSheetId="0">#REF!</definedName>
    <definedName name="Tabel_7_4_5" localSheetId="1">#REF!</definedName>
    <definedName name="Tabel_7_4_5">#REF!</definedName>
    <definedName name="Tabel_7_4_6">#N/A</definedName>
    <definedName name="Tabel_7_5" localSheetId="0">#REF!</definedName>
    <definedName name="Tabel_7_5" localSheetId="1">#REF!</definedName>
    <definedName name="Tabel_7_5">#REF!</definedName>
    <definedName name="tabel_7_6">NA()</definedName>
    <definedName name="Tabel_7_7" localSheetId="0">#REF!</definedName>
    <definedName name="Tabel_7_7" localSheetId="1">#REF!</definedName>
    <definedName name="Tabel_7_7">#REF!</definedName>
    <definedName name="Tabel_7_8">NA()</definedName>
    <definedName name="Tabel_7_8_6">#N/A</definedName>
    <definedName name="Tabel_7_9">NA()</definedName>
    <definedName name="tabel_8">NA()</definedName>
    <definedName name="tabel_8_11">"$#REF!.$B$4:$C$771"</definedName>
    <definedName name="TABEL_8_6">#N/A</definedName>
    <definedName name="tabel_8_7">"$#REF!.$B$4:$C$771"</definedName>
    <definedName name="Tabel_9" localSheetId="0">#REF!</definedName>
    <definedName name="Tabel_9" localSheetId="1">#REF!</definedName>
    <definedName name="Tabel_9">#REF!</definedName>
    <definedName name="Tabel_9_1">NA()</definedName>
    <definedName name="Tabel_9_10">NA()</definedName>
    <definedName name="Tabel_9_11">NA()</definedName>
    <definedName name="Tabel_9_12">NA()</definedName>
    <definedName name="Tabel_9_13">NA()</definedName>
    <definedName name="Tabel_9_14">NA()</definedName>
    <definedName name="Tabel_9_15">NA()</definedName>
    <definedName name="Tabel_9_16">NA()</definedName>
    <definedName name="Tabel_9_17">NA()</definedName>
    <definedName name="Tabel_9_18">NA()</definedName>
    <definedName name="Tabel_9_19">NA()</definedName>
    <definedName name="Tabel_9_2">NA()</definedName>
    <definedName name="Tabel_9_2_1">NA()</definedName>
    <definedName name="Tabel_9_2_1_1">NA()</definedName>
    <definedName name="Tabel_9_2_2">NA()</definedName>
    <definedName name="Tabel_9_20">NA()</definedName>
    <definedName name="Tabel_9_21">NA()</definedName>
    <definedName name="Tabel_9_22">NA()</definedName>
    <definedName name="Tabel_9_23">NA()</definedName>
    <definedName name="Tabel_9_24">NA()</definedName>
    <definedName name="Tabel_9_25" localSheetId="0">#REF!</definedName>
    <definedName name="Tabel_9_25" localSheetId="1">#REF!</definedName>
    <definedName name="Tabel_9_25">#REF!</definedName>
    <definedName name="Tabel_9_25_1">NA()</definedName>
    <definedName name="Tabel_9_25_1_1">NA()</definedName>
    <definedName name="Tabel_9_25_2">NA()</definedName>
    <definedName name="Tabel_9_25_2_1">NA()</definedName>
    <definedName name="Tabel_9_25_6">#N/A</definedName>
    <definedName name="Tabel_9_26">NA()</definedName>
    <definedName name="Tabel_9_27">NA()</definedName>
    <definedName name="Tabel_9_28">NA()</definedName>
    <definedName name="Tabel_9_3" localSheetId="0">#REF!</definedName>
    <definedName name="Tabel_9_3" localSheetId="1">#REF!</definedName>
    <definedName name="Tabel_9_3">#REF!</definedName>
    <definedName name="Tabel_9_4" localSheetId="0">#REF!</definedName>
    <definedName name="Tabel_9_4">#REF!</definedName>
    <definedName name="Tabel_9_5" localSheetId="0">#REF!</definedName>
    <definedName name="Tabel_9_5">#REF!</definedName>
    <definedName name="Tabel_9_6" localSheetId="0">#REF!</definedName>
    <definedName name="Tabel_9_6">#REF!</definedName>
    <definedName name="Tabel_9_7" localSheetId="0">#REF!</definedName>
    <definedName name="Tabel_9_7">#REF!</definedName>
    <definedName name="Tabel_9_8">NA()</definedName>
    <definedName name="Tabel_9_8_6">#N/A</definedName>
    <definedName name="Tabel_9_9">NA()</definedName>
    <definedName name="tabel1" localSheetId="0">#REF!</definedName>
    <definedName name="tabel1" localSheetId="1">#REF!</definedName>
    <definedName name="tabel1">#REF!</definedName>
    <definedName name="tabel1_1">NA()</definedName>
    <definedName name="tabel1_10">NA()</definedName>
    <definedName name="tabel1_11">NA()</definedName>
    <definedName name="tabel1_12">NA()</definedName>
    <definedName name="tabel1_13">NA()</definedName>
    <definedName name="tabel1_14">NA()</definedName>
    <definedName name="tabel1_15">NA()</definedName>
    <definedName name="tabel1_16">NA()</definedName>
    <definedName name="tabel1_17">NA()</definedName>
    <definedName name="tabel1_18">NA()</definedName>
    <definedName name="tabel1_19">NA()</definedName>
    <definedName name="tabel1_2">NA()</definedName>
    <definedName name="tabel1_2_1">NA()</definedName>
    <definedName name="tabel1_2_1_1">NA()</definedName>
    <definedName name="tabel1_2_2">NA()</definedName>
    <definedName name="tabel1_20">NA()</definedName>
    <definedName name="tabel1_21">NA()</definedName>
    <definedName name="tabel1_22">NA()</definedName>
    <definedName name="tabel1_23">NA()</definedName>
    <definedName name="tabel1_24">NA()</definedName>
    <definedName name="tabel1_25" localSheetId="0">#REF!</definedName>
    <definedName name="tabel1_25" localSheetId="1">#REF!</definedName>
    <definedName name="tabel1_25">#REF!</definedName>
    <definedName name="tabel1_25_1">NA()</definedName>
    <definedName name="tabel1_25_1_1">NA()</definedName>
    <definedName name="tabel1_25_2">NA()</definedName>
    <definedName name="tabel1_25_2_1">NA()</definedName>
    <definedName name="tabel1_25_6">#N/A</definedName>
    <definedName name="tabel1_26">NA()</definedName>
    <definedName name="tabel1_27">NA()</definedName>
    <definedName name="tabel1_28">NA()</definedName>
    <definedName name="tabel1_3" localSheetId="0">#REF!</definedName>
    <definedName name="tabel1_3" localSheetId="1">#REF!</definedName>
    <definedName name="tabel1_3">#REF!</definedName>
    <definedName name="tabel1_4" localSheetId="0">#REF!</definedName>
    <definedName name="tabel1_4">#REF!</definedName>
    <definedName name="tabel1_5" localSheetId="0">#REF!</definedName>
    <definedName name="tabel1_5">#REF!</definedName>
    <definedName name="tabel1_6" localSheetId="0">#REF!</definedName>
    <definedName name="tabel1_6">#REF!</definedName>
    <definedName name="tabel1_7" localSheetId="0">#REF!</definedName>
    <definedName name="tabel1_7">#REF!</definedName>
    <definedName name="tabel1_8">NA()</definedName>
    <definedName name="tabel1_8_6">#N/A</definedName>
    <definedName name="tabel1_9">NA()</definedName>
    <definedName name="TABEL2" localSheetId="0">#REF!</definedName>
    <definedName name="TABEL2" localSheetId="1">#REF!</definedName>
    <definedName name="TABEL2">#REF!</definedName>
    <definedName name="TABEL6" localSheetId="0">#REF!</definedName>
    <definedName name="TABEL6">#REF!</definedName>
    <definedName name="TabelKota" localSheetId="0">#REF!</definedName>
    <definedName name="TabelKota" localSheetId="1">#REF!</definedName>
    <definedName name="TabelKota">#REF!</definedName>
    <definedName name="Tabelkotabaru" localSheetId="0">#REF!</definedName>
    <definedName name="Tabelkotabaru" localSheetId="1">#REF!</definedName>
    <definedName name="Tabelkotabaru">#REF!</definedName>
    <definedName name="TabelROA" localSheetId="0">#REF!</definedName>
    <definedName name="TabelROA" localSheetId="1">#REF!</definedName>
    <definedName name="TabelROA">#REF!</definedName>
    <definedName name="TabelROABARU" localSheetId="0">#REF!</definedName>
    <definedName name="TabelROABARU">#REF!</definedName>
    <definedName name="Table" localSheetId="0">#REF!</definedName>
    <definedName name="Table">#REF!</definedName>
    <definedName name="TABLE_2" localSheetId="0">#REF!</definedName>
    <definedName name="TABLE_2" localSheetId="1">#REF!</definedName>
    <definedName name="TABLE_2">#REF!</definedName>
    <definedName name="table_period" localSheetId="0">#REF!</definedName>
    <definedName name="table_period">#REF!</definedName>
    <definedName name="TABLE1" localSheetId="0">#REF!</definedName>
    <definedName name="TABLE1" localSheetId="1">#REF!</definedName>
    <definedName name="TABLE1">#REF!</definedName>
    <definedName name="TABLE2" localSheetId="0">#REF!</definedName>
    <definedName name="TABLE2" localSheetId="1">#REF!</definedName>
    <definedName name="TABLE2">#REF!</definedName>
    <definedName name="table3" localSheetId="0">#REF!</definedName>
    <definedName name="table3">#REF!</definedName>
    <definedName name="TableName">"Dummy"</definedName>
    <definedName name="tableyears">#REF!</definedName>
    <definedName name="tadao" localSheetId="0">#REF!</definedName>
    <definedName name="tadao" localSheetId="1">#REF!</definedName>
    <definedName name="tadao">#REF!</definedName>
    <definedName name="TAG" localSheetId="0">#REF!</definedName>
    <definedName name="TAG">#REF!</definedName>
    <definedName name="TAG_1">NA()</definedName>
    <definedName name="TAG_10">NA()</definedName>
    <definedName name="TAG_11">NA()</definedName>
    <definedName name="TAG_12">NA()</definedName>
    <definedName name="TAG_13">NA()</definedName>
    <definedName name="TAG_14">NA()</definedName>
    <definedName name="TAG_15">NA()</definedName>
    <definedName name="TAG_16">NA()</definedName>
    <definedName name="TAG_17">NA()</definedName>
    <definedName name="TAG_18">NA()</definedName>
    <definedName name="TAG_19">NA()</definedName>
    <definedName name="TAG_2">NA()</definedName>
    <definedName name="TAG_2_1">NA()</definedName>
    <definedName name="TAG_20">NA()</definedName>
    <definedName name="TAG_21">NA()</definedName>
    <definedName name="TAG_22">NA()</definedName>
    <definedName name="TAG_23">NA()</definedName>
    <definedName name="TAG_24">NA()</definedName>
    <definedName name="TAG_25">NA()</definedName>
    <definedName name="TAG_26">NA()</definedName>
    <definedName name="TAG_27">NA()</definedName>
    <definedName name="TAG_28">NA()</definedName>
    <definedName name="TAG_3" localSheetId="0">#REF!</definedName>
    <definedName name="TAG_3" localSheetId="1">#REF!</definedName>
    <definedName name="TAG_3">#REF!</definedName>
    <definedName name="TAG_4" localSheetId="0">#REF!</definedName>
    <definedName name="TAG_4">#REF!</definedName>
    <definedName name="TAG_5" localSheetId="0">#REF!</definedName>
    <definedName name="TAG_5">#REF!</definedName>
    <definedName name="TAG_6" localSheetId="0">#REF!</definedName>
    <definedName name="TAG_6">#REF!</definedName>
    <definedName name="TAG_7">NA()</definedName>
    <definedName name="TAG_8">NA()</definedName>
    <definedName name="TAG_8_6">#N/A</definedName>
    <definedName name="TAG_9">NA()</definedName>
    <definedName name="TAHUN" localSheetId="0">#REF!</definedName>
    <definedName name="TAHUN" localSheetId="1">#REF!</definedName>
    <definedName name="TAHUN">#REF!</definedName>
    <definedName name="TAHUN_1">NA()</definedName>
    <definedName name="TAHUN_2">NA()</definedName>
    <definedName name="TAI_1" localSheetId="0">#REF!</definedName>
    <definedName name="TAI_1" localSheetId="1">#REF!</definedName>
    <definedName name="TAI_1">#REF!</definedName>
    <definedName name="TAI_2" localSheetId="0">#REF!</definedName>
    <definedName name="TAI_2" localSheetId="1">#REF!</definedName>
    <definedName name="TAI_2">#REF!</definedName>
    <definedName name="TAI_3" localSheetId="0">#REF!</definedName>
    <definedName name="TAI_3" localSheetId="1">#REF!</definedName>
    <definedName name="TAI_3">#REF!</definedName>
    <definedName name="TAI_4" localSheetId="0">#REF!</definedName>
    <definedName name="TAI_4">#REF!</definedName>
    <definedName name="Tai_trong" localSheetId="0">#REF!</definedName>
    <definedName name="Tai_trong">#REF!</definedName>
    <definedName name="Taikhoan">#N/A</definedName>
    <definedName name="taiwan" localSheetId="0">#REF!</definedName>
    <definedName name="taiwan" localSheetId="1">#REF!</definedName>
    <definedName name="taiwan">#REF!</definedName>
    <definedName name="tallen2" localSheetId="0">#REF!</definedName>
    <definedName name="tallen2">#REF!</definedName>
    <definedName name="TAM" localSheetId="0">#REF!</definedName>
    <definedName name="TAM">#REF!</definedName>
    <definedName name="Taman_Connaught">"#N/A"</definedName>
    <definedName name="Taman_Dagang">"#N/A"</definedName>
    <definedName name="tamluong" localSheetId="0">{"'Sheet1'!$L$16"}</definedName>
    <definedName name="tamluong" localSheetId="1">{"'Sheet1'!$L$16"}</definedName>
    <definedName name="tamluong" localSheetId="7">{"'Sheet1'!$L$16"}</definedName>
    <definedName name="tamluong">{"'Sheet1'!$L$16"}</definedName>
    <definedName name="tamm" localSheetId="0">{"'Sheet1'!$L$16"}</definedName>
    <definedName name="tamm" localSheetId="1">{"'Sheet1'!$L$16"}</definedName>
    <definedName name="tamm" localSheetId="7">{"'Sheet1'!$L$16"}</definedName>
    <definedName name="tamm">{"'Sheet1'!$L$16"}</definedName>
    <definedName name="tammm" localSheetId="0">{"'Sheet1'!$L$16"}</definedName>
    <definedName name="tammm" localSheetId="1">{"'Sheet1'!$L$16"}</definedName>
    <definedName name="tammm" localSheetId="7">{"'Sheet1'!$L$16"}</definedName>
    <definedName name="tammm">{"'Sheet1'!$L$16"}</definedName>
    <definedName name="TAMTINH">#REF!</definedName>
    <definedName name="TamUngBGD" localSheetId="0">#REF!</definedName>
    <definedName name="TamUngBGD">#REF!</definedName>
    <definedName name="TamUngChiNhanh" localSheetId="0">#REF!</definedName>
    <definedName name="TamUngChiNhanh">#REF!</definedName>
    <definedName name="TamUngKyThuat" localSheetId="0">#REF!</definedName>
    <definedName name="TamUngKyThuat">#REF!</definedName>
    <definedName name="TamUngPXSX" localSheetId="0">#REF!</definedName>
    <definedName name="TamUngPXSX">#REF!</definedName>
    <definedName name="TamUngVP" localSheetId="0">#REF!</definedName>
    <definedName name="TamUngVP">#REF!</definedName>
    <definedName name="tan" localSheetId="0">#REF!</definedName>
    <definedName name="tan">#REF!</definedName>
    <definedName name="Tanah" localSheetId="0">#REF!</definedName>
    <definedName name="Tanah">#REF!</definedName>
    <definedName name="Tanah_" localSheetId="0">#REF!</definedName>
    <definedName name="Tanah_">#REF!</definedName>
    <definedName name="tanaha" localSheetId="0">#REF!</definedName>
    <definedName name="tanaha">#REF!</definedName>
    <definedName name="tanahb" localSheetId="0">#REF!</definedName>
    <definedName name="tanahb">#REF!</definedName>
    <definedName name="TANBINH1" localSheetId="0">#REF!</definedName>
    <definedName name="TANBINH1">#REF!</definedName>
    <definedName name="TANBINH2" localSheetId="0">#REF!</definedName>
    <definedName name="TANBINH2">#REF!</definedName>
    <definedName name="Tanggal" localSheetId="0">#REF!</definedName>
    <definedName name="Tanggal" localSheetId="1">#REF!</definedName>
    <definedName name="Tanggal">#REF!</definedName>
    <definedName name="TANK" localSheetId="0">#REF!</definedName>
    <definedName name="TANK">#REF!</definedName>
    <definedName name="Tanphu" localSheetId="0">#REF!</definedName>
    <definedName name="Tanphu">#REF!</definedName>
    <definedName name="target1" localSheetId="0">#REF!</definedName>
    <definedName name="target1">#REF!</definedName>
    <definedName name="target2" localSheetId="0">#REF!</definedName>
    <definedName name="target2">#REF!</definedName>
    <definedName name="TARGET2005" localSheetId="0">#REF!</definedName>
    <definedName name="TARGET2005" localSheetId="1">#REF!</definedName>
    <definedName name="TARGET2005">#REF!</definedName>
    <definedName name="TARGET2005_10" localSheetId="0">#REF!</definedName>
    <definedName name="TARGET2005_10" localSheetId="1">#REF!</definedName>
    <definedName name="TARGET2005_10">#REF!</definedName>
    <definedName name="target3" localSheetId="0">#REF!</definedName>
    <definedName name="target3">#REF!</definedName>
    <definedName name="target4" localSheetId="0">#REF!</definedName>
    <definedName name="target4">#REF!</definedName>
    <definedName name="target5" localSheetId="0">#REF!</definedName>
    <definedName name="target5">#REF!</definedName>
    <definedName name="TargetTypeList" localSheetId="0">OFFSET(#REF!,0,0,COUNTBLANK(#REF!)-COUNTBLANK(#REF!)-2,1)</definedName>
    <definedName name="TargetTypeList">OFFSET(#REF!,0,0,COUNTBLANK(#REF!)-COUNTBLANK(#REF!)-2,1)</definedName>
    <definedName name="TARGI" localSheetId="0">#REF!</definedName>
    <definedName name="TARGI" localSheetId="1">#REF!</definedName>
    <definedName name="TARGI">#REF!</definedName>
    <definedName name="Tasks" localSheetId="0">#REF!</definedName>
    <definedName name="Tasks" localSheetId="1">#REF!</definedName>
    <definedName name="Tasks">#REF!</definedName>
    <definedName name="TATK" localSheetId="0">#REF!</definedName>
    <definedName name="TATK" localSheetId="1">#REF!</definedName>
    <definedName name="TATK">#REF!</definedName>
    <definedName name="TATK_GDG_D" localSheetId="0">#REF!</definedName>
    <definedName name="TATK_GDG_D" localSheetId="1">#REF!</definedName>
    <definedName name="TATK_GDG_D">#REF!</definedName>
    <definedName name="TATK_OFFICE" localSheetId="0">#REF!</definedName>
    <definedName name="TATK_OFFICE" localSheetId="1">#REF!</definedName>
    <definedName name="TATK_OFFICE">#REF!</definedName>
    <definedName name="TATK_SPAREPART" localSheetId="0">#REF!</definedName>
    <definedName name="TATK_SPAREPART">#REF!</definedName>
    <definedName name="taux" localSheetId="0">#REF!</definedName>
    <definedName name="taux" localSheetId="1">#REF!</definedName>
    <definedName name="taux">#REF!</definedName>
    <definedName name="TAX" localSheetId="0">#REF!</definedName>
    <definedName name="TAX" localSheetId="1">#REF!</definedName>
    <definedName name="TAX">#REF!</definedName>
    <definedName name="TAX_3">"$#REF!.#REF!#REF!"</definedName>
    <definedName name="Tax_Rate">#REF!</definedName>
    <definedName name="taxableincome">"$#REF!.#REF!#REF!"</definedName>
    <definedName name="taxableincome_3">"$#REF!.#REF!#REF!"</definedName>
    <definedName name="taxdue">"$#REF!.#REF!#REF!"</definedName>
    <definedName name="taxdue_3">"$#REF!.#REF!#REF!"</definedName>
    <definedName name="TaxDueMinusTaxCredits">"'file:///T:/SHARED/TAX/SUKENDAR/CITR/SPT-1770-BLANK.xls'#$FE_1770_P1.$AL$89"</definedName>
    <definedName name="taxdueorpaidabroad">"'file:///C:/Documents%20and%20Settings/PC_KOBSBY_003/Local%20Settings/Temporary%20Internet%20Files/Content.IE5/WZ67UD2L/DATA/BSC%202011/SHARED/Clients/I-L/KEBD/Quarter%202002/Q4-2002-c.xls'#$GeneralInfo.$T$84"</definedName>
    <definedName name="taxdueorpaidabroad_3">"'file:///C:/Documents%20and%20Settings/PC_KOBSBY_003/Local%20Settings/Temporary%20Internet%20Files/Content.IE5/WZ67UD2L/DATA/BSC%202011/SHARED/Clients/I-L/KEBD/Quarter%202002/Q4-2002-c.xls'#$GeneralInfo.$T$84"</definedName>
    <definedName name="taxlosstotal">"'file:///C:/Documents%20and%20Settings/PC_KOBSBY_003/Local%20Settings/Temporary%20Internet%20Files/Content.IE5/WZ67UD2L/DATA/BSC%202011/SHARED/Clients/I-L/KEBD/Quarter%202002/Q4-2002-c.xls'#$GeneralInfo.$T$73"</definedName>
    <definedName name="taxlosstotal_3">"'file:///C:/Documents%20and%20Settings/PC_KOBSBY_003/Local%20Settings/Temporary%20Internet%20Files/Content.IE5/WZ67UD2L/DATA/BSC%202011/SHARED/Clients/I-L/KEBD/Quarter%202002/Q4-2002-c.xls'#$GeneralInfo.$T$73"</definedName>
    <definedName name="taxrate" localSheetId="0">#REF!</definedName>
    <definedName name="taxrate" localSheetId="1">#REF!</definedName>
    <definedName name="taxrate">#REF!</definedName>
    <definedName name="TaxTV">10%</definedName>
    <definedName name="TaxXL">5%</definedName>
    <definedName name="TayRiSon">#N/A</definedName>
    <definedName name="TayRyHan">#N/A</definedName>
    <definedName name="tb" localSheetId="0">#REF!</definedName>
    <definedName name="tb" localSheetId="1">#REF!</definedName>
    <definedName name="tb">#REF!</definedName>
    <definedName name="TB_WBS1" localSheetId="0">#REF!</definedName>
    <definedName name="TB_WBS1">#REF!</definedName>
    <definedName name="TB_WBS1___0" localSheetId="0">#REF!</definedName>
    <definedName name="TB_WBS1___0">#REF!</definedName>
    <definedName name="TB_WBS2" localSheetId="0">#REF!</definedName>
    <definedName name="TB_WBS2">#REF!</definedName>
    <definedName name="TB_WBS2___0" localSheetId="0">#REF!</definedName>
    <definedName name="TB_WBS2___0">#REF!</definedName>
    <definedName name="tb00" localSheetId="0">#REF!</definedName>
    <definedName name="tb00">#REF!</definedName>
    <definedName name="TB000c117b_df97_413e_becc_dab6e650e88c" localSheetId="0" hidden="1">#REF!</definedName>
    <definedName name="TB000c117b_df97_413e_becc_dab6e650e88c" hidden="1">#REF!</definedName>
    <definedName name="TB001cbd44_755a_4cf0_a301_e098815cf38b" localSheetId="0" hidden="1">#REF!</definedName>
    <definedName name="TB001cbd44_755a_4cf0_a301_e098815cf38b" hidden="1">#REF!</definedName>
    <definedName name="TB004aa21f_0316_4735_baee_31d6391ff5d4" localSheetId="0" hidden="1">#REF!</definedName>
    <definedName name="TB004aa21f_0316_4735_baee_31d6391ff5d4" hidden="1">#REF!</definedName>
    <definedName name="TB009f9f42_4095_41e9_9b3e_f0c3731b01b9" localSheetId="0" hidden="1">#REF!</definedName>
    <definedName name="TB009f9f42_4095_41e9_9b3e_f0c3731b01b9" hidden="1">#REF!</definedName>
    <definedName name="TB00ae0a33_c6d7_4835_8aa6_4c35179e1f76" localSheetId="0" hidden="1">#REF!</definedName>
    <definedName name="TB00ae0a33_c6d7_4835_8aa6_4c35179e1f76" hidden="1">#REF!</definedName>
    <definedName name="TB0120e6a6_20dd_43b6_a249_6e96ce0d6b1d" localSheetId="0" hidden="1">#REF!</definedName>
    <definedName name="TB0120e6a6_20dd_43b6_a249_6e96ce0d6b1d" hidden="1">#REF!</definedName>
    <definedName name="TB0121d6e1_2fde_46b2_9f20_b7e632f6d3ce" localSheetId="0" hidden="1">#REF!</definedName>
    <definedName name="TB0121d6e1_2fde_46b2_9f20_b7e632f6d3ce" hidden="1">#REF!</definedName>
    <definedName name="TB0148e46f_8f62_4da6_b782_9e86094b4ead" localSheetId="0" hidden="1">#REF!</definedName>
    <definedName name="TB0148e46f_8f62_4da6_b782_9e86094b4ead" hidden="1">#REF!</definedName>
    <definedName name="TB017af806_66ec_4c0b_a7fa_7506a6007117" localSheetId="0" hidden="1">#REF!</definedName>
    <definedName name="TB017af806_66ec_4c0b_a7fa_7506a6007117" hidden="1">#REF!</definedName>
    <definedName name="TB0195a126_54df_48d2_bdfb_78cc21898ac2" localSheetId="0" hidden="1">#REF!</definedName>
    <definedName name="TB0195a126_54df_48d2_bdfb_78cc21898ac2" hidden="1">#REF!</definedName>
    <definedName name="TB01b5666b_e60b_48d7_98b6_122334e07fdf" localSheetId="0" hidden="1">#REF!</definedName>
    <definedName name="TB01b5666b_e60b_48d7_98b6_122334e07fdf" hidden="1">#REF!</definedName>
    <definedName name="TB01ccbaf9_52e8_45fc_bd98_d0f528b4bf80" localSheetId="0" hidden="1">#REF!</definedName>
    <definedName name="TB01ccbaf9_52e8_45fc_bd98_d0f528b4bf80" hidden="1">#REF!</definedName>
    <definedName name="TB01df658f_4b82_4919_806a_124f68339708" localSheetId="0" hidden="1">#REF!</definedName>
    <definedName name="TB01df658f_4b82_4919_806a_124f68339708" hidden="1">#REF!</definedName>
    <definedName name="TB020b0628_9fe6_4c98_af44_9eecfe2ea1f3" localSheetId="0" hidden="1">#REF!</definedName>
    <definedName name="TB020b0628_9fe6_4c98_af44_9eecfe2ea1f3" hidden="1">#REF!</definedName>
    <definedName name="TB020e6883_a475_41df_a223_bab8cf4c262a" localSheetId="0" hidden="1">#REF!</definedName>
    <definedName name="TB020e6883_a475_41df_a223_bab8cf4c262a" hidden="1">#REF!</definedName>
    <definedName name="TB02382427_2692_4177_8e53_9c6d8c6b7927" localSheetId="0" hidden="1">#REF!</definedName>
    <definedName name="TB02382427_2692_4177_8e53_9c6d8c6b7927" hidden="1">#REF!</definedName>
    <definedName name="TB0261e930_56ee_44c0_9d58_c02f04695811" localSheetId="0" hidden="1">#REF!</definedName>
    <definedName name="TB0261e930_56ee_44c0_9d58_c02f04695811" hidden="1">#REF!</definedName>
    <definedName name="TB026c92a6_85e2_4130_a716_94fde4551f98" localSheetId="0" hidden="1">#REF!</definedName>
    <definedName name="TB026c92a6_85e2_4130_a716_94fde4551f98" hidden="1">#REF!</definedName>
    <definedName name="TB0270181f_c771_40d1_96e2_02447eaa4c79" localSheetId="0" hidden="1">#REF!</definedName>
    <definedName name="TB0270181f_c771_40d1_96e2_02447eaa4c79" hidden="1">#REF!</definedName>
    <definedName name="TB027424a0_89f3_4b42_bd12_0ce072b99ac5" localSheetId="0" hidden="1">#REF!</definedName>
    <definedName name="TB027424a0_89f3_4b42_bd12_0ce072b99ac5" hidden="1">#REF!</definedName>
    <definedName name="TB027f490c_d7b1_4630_a1dc_2eb0796133c2" localSheetId="0" hidden="1">#REF!</definedName>
    <definedName name="TB027f490c_d7b1_4630_a1dc_2eb0796133c2" hidden="1">#REF!</definedName>
    <definedName name="TB02d79008_0697_4144_a63c_5c79351987ec" localSheetId="0" hidden="1">#REF!</definedName>
    <definedName name="TB02d79008_0697_4144_a63c_5c79351987ec" hidden="1">#REF!</definedName>
    <definedName name="TB038d7769_7ec1_4b0f_9d39_46451fb654ef" localSheetId="0" hidden="1">#REF!</definedName>
    <definedName name="TB038d7769_7ec1_4b0f_9d39_46451fb654ef" hidden="1">#REF!</definedName>
    <definedName name="TB03a44fb1_b0e8_484d_a32b_a501fc3dd615" localSheetId="0" hidden="1">#REF!</definedName>
    <definedName name="TB03a44fb1_b0e8_484d_a32b_a501fc3dd615" hidden="1">#REF!</definedName>
    <definedName name="TB03ec9373_ed5b_4559_af75_bfcf7ef387e7" localSheetId="0" hidden="1">#REF!</definedName>
    <definedName name="TB03ec9373_ed5b_4559_af75_bfcf7ef387e7" hidden="1">#REF!</definedName>
    <definedName name="TB045b2350_43f6_4265_8ad8_cddd81cfec99" localSheetId="0" hidden="1">#REF!</definedName>
    <definedName name="TB045b2350_43f6_4265_8ad8_cddd81cfec99" hidden="1">#REF!</definedName>
    <definedName name="TB04bc20ab_39c7_444f_ba2b_304ca61f9153" localSheetId="0" hidden="1">#REF!</definedName>
    <definedName name="TB04bc20ab_39c7_444f_ba2b_304ca61f9153" hidden="1">#REF!</definedName>
    <definedName name="TB04ec4491_4167_4778_9538_3583e9ddb5b0" localSheetId="0" hidden="1">#REF!</definedName>
    <definedName name="TB04ec4491_4167_4778_9538_3583e9ddb5b0" hidden="1">#REF!</definedName>
    <definedName name="TB04ede742_df24_42cd_8004_a20d887bb1be" localSheetId="0" hidden="1">#REF!</definedName>
    <definedName name="TB04ede742_df24_42cd_8004_a20d887bb1be" hidden="1">#REF!</definedName>
    <definedName name="TB04f2257b_b2cd_467e_bd39_97ea8e858237" localSheetId="0" hidden="1">#REF!</definedName>
    <definedName name="TB04f2257b_b2cd_467e_bd39_97ea8e858237" hidden="1">#REF!</definedName>
    <definedName name="TB05639ecf_5b0d_46a5_bc41_68bac056fbcb" localSheetId="0" hidden="1">#REF!</definedName>
    <definedName name="TB05639ecf_5b0d_46a5_bc41_68bac056fbcb" hidden="1">#REF!</definedName>
    <definedName name="TB05a3b7bb_b466_4fd0_b86d_b7e2d928d97a" localSheetId="0" hidden="1">#REF!</definedName>
    <definedName name="TB05a3b7bb_b466_4fd0_b86d_b7e2d928d97a" hidden="1">#REF!</definedName>
    <definedName name="TB05ea0e28_1faf_413e_aa86_b3e4bbf707bf" localSheetId="0" hidden="1">#REF!</definedName>
    <definedName name="TB05ea0e28_1faf_413e_aa86_b3e4bbf707bf" hidden="1">#REF!</definedName>
    <definedName name="TB06140fbc_bfc2_4ab3_9526_681dc77c28d3" localSheetId="0" hidden="1">#REF!</definedName>
    <definedName name="TB06140fbc_bfc2_4ab3_9526_681dc77c28d3" hidden="1">#REF!</definedName>
    <definedName name="TB063b3d40_61da_4850_8741_e46b02d157ee" localSheetId="0" hidden="1">#REF!</definedName>
    <definedName name="TB063b3d40_61da_4850_8741_e46b02d157ee" hidden="1">#REF!</definedName>
    <definedName name="TB06738994_5e01_41d1_8b11_16b536dca483" localSheetId="0" hidden="1">#REF!</definedName>
    <definedName name="TB06738994_5e01_41d1_8b11_16b536dca483" hidden="1">#REF!</definedName>
    <definedName name="TB06923e1c_4ef8_477d_a0f8_48ac3bbe35a4" localSheetId="0" hidden="1">#REF!</definedName>
    <definedName name="TB06923e1c_4ef8_477d_a0f8_48ac3bbe35a4" hidden="1">#REF!</definedName>
    <definedName name="TB06955687_9339_4e8c_9b57_da3e240a95cd" localSheetId="0" hidden="1">#REF!</definedName>
    <definedName name="TB06955687_9339_4e8c_9b57_da3e240a95cd" hidden="1">#REF!</definedName>
    <definedName name="TB06bf6654_528c_4611_9842_f204992ea2ac" localSheetId="0" hidden="1">#REF!</definedName>
    <definedName name="TB06bf6654_528c_4611_9842_f204992ea2ac" hidden="1">#REF!</definedName>
    <definedName name="TB06dbfc68_2630_4b02_b5a3_375250196905" localSheetId="0" hidden="1">#REF!</definedName>
    <definedName name="TB06dbfc68_2630_4b02_b5a3_375250196905" hidden="1">#REF!</definedName>
    <definedName name="TB06f05be9_10e9_42e6_be6f_96b4ad4e9764" localSheetId="0" hidden="1">#REF!</definedName>
    <definedName name="TB06f05be9_10e9_42e6_be6f_96b4ad4e9764" hidden="1">#REF!</definedName>
    <definedName name="TB07378bc3_841d_4037_9263_956f487fa4af" localSheetId="0" hidden="1">#REF!</definedName>
    <definedName name="TB07378bc3_841d_4037_9263_956f487fa4af" hidden="1">#REF!</definedName>
    <definedName name="TB073af401_043d_4ed4_821d_c78fb309d037" localSheetId="0" hidden="1">#REF!</definedName>
    <definedName name="TB073af401_043d_4ed4_821d_c78fb309d037" hidden="1">#REF!</definedName>
    <definedName name="TB0741683a_cd1e_4e85_be44_e7a0cf3c638f" localSheetId="0" hidden="1">#REF!</definedName>
    <definedName name="TB0741683a_cd1e_4e85_be44_e7a0cf3c638f" hidden="1">#REF!</definedName>
    <definedName name="TB0747c004_66a1_4fe4_9f94_557007125dea" localSheetId="0" hidden="1">#REF!</definedName>
    <definedName name="TB0747c004_66a1_4fe4_9f94_557007125dea" hidden="1">#REF!</definedName>
    <definedName name="TB075205e4_b590_47ce_894a_851b0557fcb2" localSheetId="0" hidden="1">#REF!</definedName>
    <definedName name="TB075205e4_b590_47ce_894a_851b0557fcb2" hidden="1">#REF!</definedName>
    <definedName name="TB077a222d_cebb_4780_aa51_9eb06ffa4084" localSheetId="0" hidden="1">#REF!</definedName>
    <definedName name="TB077a222d_cebb_4780_aa51_9eb06ffa4084" hidden="1">#REF!</definedName>
    <definedName name="TB077e9bf7_d692_4f59_89a3_f43e26a3edb6" localSheetId="0" hidden="1">#REF!</definedName>
    <definedName name="TB077e9bf7_d692_4f59_89a3_f43e26a3edb6" hidden="1">#REF!</definedName>
    <definedName name="TB07adee9e_df79_4050_b356_73aa3ea3f1c5" localSheetId="0" hidden="1">#REF!</definedName>
    <definedName name="TB07adee9e_df79_4050_b356_73aa3ea3f1c5" hidden="1">#REF!</definedName>
    <definedName name="TB07baaa3f_afa0_4d8c_acfe_68fe9fe67522" localSheetId="0" hidden="1">#REF!</definedName>
    <definedName name="TB07baaa3f_afa0_4d8c_acfe_68fe9fe67522" hidden="1">#REF!</definedName>
    <definedName name="TB07c35054_1ac6_4a5a_8ab1_468cdf32b526" localSheetId="0" hidden="1">#REF!</definedName>
    <definedName name="TB07c35054_1ac6_4a5a_8ab1_468cdf32b526" hidden="1">#REF!</definedName>
    <definedName name="TB07d102d7_2f73_4279_a467_16be9e3ccd65" localSheetId="0" hidden="1">#REF!</definedName>
    <definedName name="TB07d102d7_2f73_4279_a467_16be9e3ccd65" hidden="1">#REF!</definedName>
    <definedName name="TB07ef3053_789c_4c07_a374_3a450e3e522c" localSheetId="0" hidden="1">#REF!</definedName>
    <definedName name="TB07ef3053_789c_4c07_a374_3a450e3e522c" hidden="1">#REF!</definedName>
    <definedName name="TB07ff0388_9aa4_4c81_8643_063e9342951c" localSheetId="0" hidden="1">#REF!</definedName>
    <definedName name="TB07ff0388_9aa4_4c81_8643_063e9342951c" hidden="1">#REF!</definedName>
    <definedName name="TB08082678_c8f3_4676_9cce_f7df7032f734" localSheetId="0" hidden="1">#REF!</definedName>
    <definedName name="TB08082678_c8f3_4676_9cce_f7df7032f734" hidden="1">#REF!</definedName>
    <definedName name="TB08101522_13bb_45fe_9bab_7496bd3e658e" localSheetId="0" hidden="1">#REF!</definedName>
    <definedName name="TB08101522_13bb_45fe_9bab_7496bd3e658e" hidden="1">#REF!</definedName>
    <definedName name="TB08587ac4_a75e_42af_9a40_ad2c009f680c" localSheetId="0" hidden="1">#REF!</definedName>
    <definedName name="TB08587ac4_a75e_42af_9a40_ad2c009f680c" hidden="1">#REF!</definedName>
    <definedName name="TB08a95335_1dbe_4cba_ae7d_7dd26a062b18" localSheetId="0" hidden="1">#REF!</definedName>
    <definedName name="TB08a95335_1dbe_4cba_ae7d_7dd26a062b18" hidden="1">#REF!</definedName>
    <definedName name="TB08f491b3_5366_41e3_927d_f0b4d30f5940" localSheetId="0" hidden="1">#REF!</definedName>
    <definedName name="TB08f491b3_5366_41e3_927d_f0b4d30f5940" hidden="1">#REF!</definedName>
    <definedName name="TB0900d940_6158_4dea_898a_3894e70b9f2d" localSheetId="0" hidden="1">#REF!</definedName>
    <definedName name="TB0900d940_6158_4dea_898a_3894e70b9f2d" hidden="1">#REF!</definedName>
    <definedName name="TB0927d3b1_1b95_4277_8f81_c5fccf99096c" localSheetId="0" hidden="1">#REF!</definedName>
    <definedName name="TB0927d3b1_1b95_4277_8f81_c5fccf99096c" hidden="1">#REF!</definedName>
    <definedName name="TB09339f4b_2f89_4c4c_9084_76eef207f13b" localSheetId="0" hidden="1">#REF!</definedName>
    <definedName name="TB09339f4b_2f89_4c4c_9084_76eef207f13b" hidden="1">#REF!</definedName>
    <definedName name="TB0933e678_50f4_4a9e_b64e_569687bcfdea" localSheetId="0" hidden="1">#REF!</definedName>
    <definedName name="TB0933e678_50f4_4a9e_b64e_569687bcfdea" hidden="1">#REF!</definedName>
    <definedName name="TB09550a77_5109_481f_8604_243476388afc" localSheetId="0" hidden="1">#REF!</definedName>
    <definedName name="TB09550a77_5109_481f_8604_243476388afc" hidden="1">#REF!</definedName>
    <definedName name="TB098f1053_1a0d_4dcd_a5a1_f0f3463f3f5c" localSheetId="0" hidden="1">#REF!</definedName>
    <definedName name="TB098f1053_1a0d_4dcd_a5a1_f0f3463f3f5c" hidden="1">#REF!</definedName>
    <definedName name="TB09ba63e8_45bc_422c_aeb3_521c609df9f1" localSheetId="0" hidden="1">#REF!</definedName>
    <definedName name="TB09ba63e8_45bc_422c_aeb3_521c609df9f1" hidden="1">#REF!</definedName>
    <definedName name="TB0a32335f_9fbb_455c_ae71_850083130638" localSheetId="0" hidden="1">#REF!</definedName>
    <definedName name="TB0a32335f_9fbb_455c_ae71_850083130638" hidden="1">#REF!</definedName>
    <definedName name="TB0ab52def_7aca_4424_be2c_859885e453f6" localSheetId="0" hidden="1">#REF!</definedName>
    <definedName name="TB0ab52def_7aca_4424_be2c_859885e453f6" hidden="1">#REF!</definedName>
    <definedName name="TB0ad16cd0_ddbe_4127_883e_61d617519be4" localSheetId="0" hidden="1">#REF!</definedName>
    <definedName name="TB0ad16cd0_ddbe_4127_883e_61d617519be4" hidden="1">#REF!</definedName>
    <definedName name="TB0ae6c287_8da9_4378_9e52_78eed9d68523" localSheetId="0" hidden="1">#REF!</definedName>
    <definedName name="TB0ae6c287_8da9_4378_9e52_78eed9d68523" hidden="1">#REF!</definedName>
    <definedName name="TB0aeca8c0_526d_4bf5_8007_bd47965249c1" localSheetId="0" hidden="1">#REF!</definedName>
    <definedName name="TB0aeca8c0_526d_4bf5_8007_bd47965249c1" hidden="1">#REF!</definedName>
    <definedName name="TB0afd45d3_6c21_4b97_a488_40701bb4f3a1" localSheetId="0" hidden="1">#REF!</definedName>
    <definedName name="TB0afd45d3_6c21_4b97_a488_40701bb4f3a1" hidden="1">#REF!</definedName>
    <definedName name="TB0b119404_5b9a_4b73_9a0a_464cd94355c3" localSheetId="0" hidden="1">#REF!</definedName>
    <definedName name="TB0b119404_5b9a_4b73_9a0a_464cd94355c3" hidden="1">#REF!</definedName>
    <definedName name="TB0b2ca35d_bc34_4f54_b6aa_ecb3ee31e2d8" localSheetId="0" hidden="1">#REF!</definedName>
    <definedName name="TB0b2ca35d_bc34_4f54_b6aa_ecb3ee31e2d8" hidden="1">#REF!</definedName>
    <definedName name="TB0b785780_11ed_4da2_adc2_d1be6794453f" localSheetId="0" hidden="1">#REF!</definedName>
    <definedName name="TB0b785780_11ed_4da2_adc2_d1be6794453f" hidden="1">#REF!</definedName>
    <definedName name="TB0ba0c4e3_2c64_4ce2_be6c_19dc30735060" localSheetId="0" hidden="1">#REF!</definedName>
    <definedName name="TB0ba0c4e3_2c64_4ce2_be6c_19dc30735060" hidden="1">#REF!</definedName>
    <definedName name="TB0baef717_8509_485f_8cc1_d11841d982cc" localSheetId="0" hidden="1">#REF!</definedName>
    <definedName name="TB0baef717_8509_485f_8cc1_d11841d982cc" hidden="1">#REF!</definedName>
    <definedName name="TB0bbcc672_5c71_43fe_b4be_dd46f9ccebe9" localSheetId="0" hidden="1">#REF!</definedName>
    <definedName name="TB0bbcc672_5c71_43fe_b4be_dd46f9ccebe9" hidden="1">#REF!</definedName>
    <definedName name="TB0bf4cef9_152e_4011_b63e_1c1221d377b6" localSheetId="0" hidden="1">#REF!</definedName>
    <definedName name="TB0bf4cef9_152e_4011_b63e_1c1221d377b6" hidden="1">#REF!</definedName>
    <definedName name="TB0c1f3bfe_84ec_4161_bc2f_53c03bfa4880" localSheetId="0" hidden="1">#REF!</definedName>
    <definedName name="TB0c1f3bfe_84ec_4161_bc2f_53c03bfa4880" hidden="1">#REF!</definedName>
    <definedName name="TB0c2d03c3_b049_4218_bc0d_be99fd425f84" localSheetId="0" hidden="1">#REF!</definedName>
    <definedName name="TB0c2d03c3_b049_4218_bc0d_be99fd425f84" hidden="1">#REF!</definedName>
    <definedName name="TB0c328610_c6a9_4f70_a526_2b6711fa883e" localSheetId="0" hidden="1">#REF!</definedName>
    <definedName name="TB0c328610_c6a9_4f70_a526_2b6711fa883e" hidden="1">#REF!</definedName>
    <definedName name="TB0c4e4d6d_7718_4cda_b73a_98f295562858" localSheetId="0" hidden="1">#REF!</definedName>
    <definedName name="TB0c4e4d6d_7718_4cda_b73a_98f295562858" hidden="1">#REF!</definedName>
    <definedName name="TB0c8e3884_5c64_490a_aa75_6a769b00b459" localSheetId="0" hidden="1">#REF!</definedName>
    <definedName name="TB0c8e3884_5c64_490a_aa75_6a769b00b459" hidden="1">#REF!</definedName>
    <definedName name="TB0ca2e0e9_f637_4d4e_97d5_1a9f082960e8" localSheetId="0" hidden="1">#REF!</definedName>
    <definedName name="TB0ca2e0e9_f637_4d4e_97d5_1a9f082960e8" hidden="1">#REF!</definedName>
    <definedName name="TB0cab163c_580a_472f_b33a_95e80938efd1" localSheetId="0" hidden="1">#REF!</definedName>
    <definedName name="TB0cab163c_580a_472f_b33a_95e80938efd1" hidden="1">#REF!</definedName>
    <definedName name="TB0cb11b25_1759_4e53_a789_4f2c4550eea8" localSheetId="0" hidden="1">#REF!</definedName>
    <definedName name="TB0cb11b25_1759_4e53_a789_4f2c4550eea8" hidden="1">#REF!</definedName>
    <definedName name="TB0cb4f61a_111c_4efa_bda6_ef9c2b358355" localSheetId="0" hidden="1">#REF!</definedName>
    <definedName name="TB0cb4f61a_111c_4efa_bda6_ef9c2b358355" hidden="1">#REF!</definedName>
    <definedName name="TB0cbf2509_749e_4b7a_97ce_18bafa91eebd" localSheetId="0" hidden="1">#REF!</definedName>
    <definedName name="TB0cbf2509_749e_4b7a_97ce_18bafa91eebd" hidden="1">#REF!</definedName>
    <definedName name="TB0ce5e3bc_1f3b_494b_a567_db0ab3bc7ae9" localSheetId="0" hidden="1">#REF!</definedName>
    <definedName name="TB0ce5e3bc_1f3b_494b_a567_db0ab3bc7ae9" hidden="1">#REF!</definedName>
    <definedName name="TB0cfd33cd_1e32_4016_9a46_049d100d1ad7" localSheetId="0" hidden="1">#REF!</definedName>
    <definedName name="TB0cfd33cd_1e32_4016_9a46_049d100d1ad7" hidden="1">#REF!</definedName>
    <definedName name="TB0d4eceda_954e_4f7d_8ac1_9276f94a4739" localSheetId="0" hidden="1">#REF!</definedName>
    <definedName name="TB0d4eceda_954e_4f7d_8ac1_9276f94a4739" hidden="1">#REF!</definedName>
    <definedName name="TB0d6f04a3_04d2_45f5_b68f_1516ba388268" localSheetId="0" hidden="1">#REF!</definedName>
    <definedName name="TB0d6f04a3_04d2_45f5_b68f_1516ba388268" hidden="1">#REF!</definedName>
    <definedName name="TB0d9c71a6_7897_4b84_9b1e_fbeb54c0e544" localSheetId="0" hidden="1">#REF!</definedName>
    <definedName name="TB0d9c71a6_7897_4b84_9b1e_fbeb54c0e544" hidden="1">#REF!</definedName>
    <definedName name="TB0ddadd8b_0345_4c48_b376_407e419f5db1" localSheetId="0" hidden="1">#REF!</definedName>
    <definedName name="TB0ddadd8b_0345_4c48_b376_407e419f5db1" hidden="1">#REF!</definedName>
    <definedName name="TB0df7b1ac_ddba_4bd9_9c44_7060a9c21bba" localSheetId="0" hidden="1">#REF!</definedName>
    <definedName name="TB0df7b1ac_ddba_4bd9_9c44_7060a9c21bba" hidden="1">#REF!</definedName>
    <definedName name="TB0dfb5e8f_5948_4ebf_9d09_d6adc9acce56" localSheetId="0" hidden="1">#REF!</definedName>
    <definedName name="TB0dfb5e8f_5948_4ebf_9d09_d6adc9acce56" hidden="1">#REF!</definedName>
    <definedName name="TB0e761069_3e6a_4533_b7ca_a4e5c3d67b4c" localSheetId="0" hidden="1">#REF!</definedName>
    <definedName name="TB0e761069_3e6a_4533_b7ca_a4e5c3d67b4c" hidden="1">#REF!</definedName>
    <definedName name="TB0e997259_7413_4831_8542_bc832b6c629c" localSheetId="0" hidden="1">#REF!</definedName>
    <definedName name="TB0e997259_7413_4831_8542_bc832b6c629c" hidden="1">#REF!</definedName>
    <definedName name="TB0eae99bb_43d9_4a82_8bcd_0717b4013be0" localSheetId="0" hidden="1">#REF!</definedName>
    <definedName name="TB0eae99bb_43d9_4a82_8bcd_0717b4013be0" hidden="1">#REF!</definedName>
    <definedName name="TB0ed97107_5cb5_452e_939d_18a7b05539bb" localSheetId="0" hidden="1">#REF!</definedName>
    <definedName name="TB0ed97107_5cb5_452e_939d_18a7b05539bb" hidden="1">#REF!</definedName>
    <definedName name="TB0eec11e0_ad42_4e0c_becc_b79a6ce70c66" localSheetId="0" hidden="1">#REF!</definedName>
    <definedName name="TB0eec11e0_ad42_4e0c_becc_b79a6ce70c66" hidden="1">#REF!</definedName>
    <definedName name="TB0ef88bc1_e925_469e_b16e_49523b4d5444" localSheetId="0" hidden="1">#REF!</definedName>
    <definedName name="TB0ef88bc1_e925_469e_b16e_49523b4d5444" hidden="1">#REF!</definedName>
    <definedName name="TB0f8b5686_fca5_42f2_aee3_763049b4d8ab" localSheetId="0" hidden="1">#REF!</definedName>
    <definedName name="TB0f8b5686_fca5_42f2_aee3_763049b4d8ab" hidden="1">#REF!</definedName>
    <definedName name="TB0fec7934_dcd8_4b4c_b97e_ed4a74b69646" localSheetId="0" hidden="1">#REF!</definedName>
    <definedName name="TB0fec7934_dcd8_4b4c_b97e_ed4a74b69646" hidden="1">#REF!</definedName>
    <definedName name="TB0fecaa80_bd0e_4c71_8981_21fbb662c994" localSheetId="0" hidden="1">#REF!</definedName>
    <definedName name="TB0fecaa80_bd0e_4c71_8981_21fbb662c994" hidden="1">#REF!</definedName>
    <definedName name="TB0ff7ab1a_8ea6_40fb_8d33_711e931c9402" localSheetId="0" hidden="1">#REF!</definedName>
    <definedName name="TB0ff7ab1a_8ea6_40fb_8d33_711e931c9402" hidden="1">#REF!</definedName>
    <definedName name="TB10095618_d310_4985_8af6_cbcd50cf7d74" localSheetId="0" hidden="1">#REF!</definedName>
    <definedName name="TB10095618_d310_4985_8af6_cbcd50cf7d74" hidden="1">#REF!</definedName>
    <definedName name="TB103bfafd_da94_4d97_b183_e142a89da725" localSheetId="0" hidden="1">#REF!</definedName>
    <definedName name="TB103bfafd_da94_4d97_b183_e142a89da725" hidden="1">#REF!</definedName>
    <definedName name="TB1041628f_c7e7_4403_bba5_f3a94529cbe6" localSheetId="0" hidden="1">#REF!</definedName>
    <definedName name="TB1041628f_c7e7_4403_bba5_f3a94529cbe6" hidden="1">#REF!</definedName>
    <definedName name="TB108fca0e_4992_4f42_8616_4e015ab01be4" localSheetId="0" hidden="1">#REF!</definedName>
    <definedName name="TB108fca0e_4992_4f42_8616_4e015ab01be4" hidden="1">#REF!</definedName>
    <definedName name="TB10fa4b6a_f33b_4682_b22f_b0620e57edec" localSheetId="0" hidden="1">#REF!</definedName>
    <definedName name="TB10fa4b6a_f33b_4682_b22f_b0620e57edec" hidden="1">#REF!</definedName>
    <definedName name="TB112e1ea5_fd5f_433f_b681_fcb238fb4063" localSheetId="0" hidden="1">#REF!</definedName>
    <definedName name="TB112e1ea5_fd5f_433f_b681_fcb238fb4063" hidden="1">#REF!</definedName>
    <definedName name="TB1147a0a4_0353_4cda_a398_9312465ddbed" localSheetId="0" hidden="1">#REF!</definedName>
    <definedName name="TB1147a0a4_0353_4cda_a398_9312465ddbed" hidden="1">#REF!</definedName>
    <definedName name="TB116e15d8_5f54_4c14_96b9_a9ff9d02c025" localSheetId="0" hidden="1">#REF!</definedName>
    <definedName name="TB116e15d8_5f54_4c14_96b9_a9ff9d02c025" hidden="1">#REF!</definedName>
    <definedName name="TB11e6afe3_9673_440d_a285_c8c73a4d61b7" localSheetId="0" hidden="1">#REF!</definedName>
    <definedName name="TB11e6afe3_9673_440d_a285_c8c73a4d61b7" hidden="1">#REF!</definedName>
    <definedName name="TB11ec1fe6_8786_499f_8af2_81e6e95f0334" localSheetId="0" hidden="1">#REF!</definedName>
    <definedName name="TB11ec1fe6_8786_499f_8af2_81e6e95f0334" hidden="1">#REF!</definedName>
    <definedName name="TB120e671d_0cfa_4425_9724_bfb37f699621" localSheetId="0" hidden="1">#REF!</definedName>
    <definedName name="TB120e671d_0cfa_4425_9724_bfb37f699621" hidden="1">#REF!</definedName>
    <definedName name="TB12686495_7d93_46d7_9c27_0a16b354e541" localSheetId="0" hidden="1">#REF!</definedName>
    <definedName name="TB12686495_7d93_46d7_9c27_0a16b354e541" hidden="1">#REF!</definedName>
    <definedName name="TB126c2189_e1ac_4b0b_a04f_e6a59e1db143" localSheetId="0" hidden="1">#REF!</definedName>
    <definedName name="TB126c2189_e1ac_4b0b_a04f_e6a59e1db143" hidden="1">#REF!</definedName>
    <definedName name="TB126c5b2d_63f7_4bbb_90cb_c65dd7a74ade" localSheetId="0" hidden="1">#REF!</definedName>
    <definedName name="TB126c5b2d_63f7_4bbb_90cb_c65dd7a74ade" hidden="1">#REF!</definedName>
    <definedName name="TB12806311_a0f9_4cf2_9cb9_62b5cc7a4c77" localSheetId="0" hidden="1">#REF!</definedName>
    <definedName name="TB12806311_a0f9_4cf2_9cb9_62b5cc7a4c77" hidden="1">#REF!</definedName>
    <definedName name="TB12851c22_248f_4636_b143_06a627ad8c50" localSheetId="0" hidden="1">#REF!</definedName>
    <definedName name="TB12851c22_248f_4636_b143_06a627ad8c50" hidden="1">#REF!</definedName>
    <definedName name="TB12ba99ec_f007_4e69_a267_1569070d63d2" localSheetId="0" hidden="1">#REF!</definedName>
    <definedName name="TB12ba99ec_f007_4e69_a267_1569070d63d2" hidden="1">#REF!</definedName>
    <definedName name="TB12bdd57b_6ba1_4907_9bb3_9cfd9b285adf" localSheetId="0" hidden="1">#REF!</definedName>
    <definedName name="TB12bdd57b_6ba1_4907_9bb3_9cfd9b285adf" hidden="1">#REF!</definedName>
    <definedName name="TB12ea1809_e509_43f3_82e4_1e04373322b1" localSheetId="0" hidden="1">#REF!</definedName>
    <definedName name="TB12ea1809_e509_43f3_82e4_1e04373322b1" hidden="1">#REF!</definedName>
    <definedName name="TB130798b9_18d9_403c_b962_72336f87983b" localSheetId="0" hidden="1">#REF!</definedName>
    <definedName name="TB130798b9_18d9_403c_b962_72336f87983b" hidden="1">#REF!</definedName>
    <definedName name="TB130f4553_43d9_4ec0_a0dc_fc00425f2f78" localSheetId="0" hidden="1">#REF!</definedName>
    <definedName name="TB130f4553_43d9_4ec0_a0dc_fc00425f2f78" hidden="1">#REF!</definedName>
    <definedName name="TB1384daac_b978_4e21_a343_b66463c21c93" localSheetId="0" hidden="1">#REF!</definedName>
    <definedName name="TB1384daac_b978_4e21_a343_b66463c21c93" hidden="1">#REF!</definedName>
    <definedName name="TB13ab34e1_2c02_46a9_b149_74148f590751" localSheetId="0" hidden="1">#REF!</definedName>
    <definedName name="TB13ab34e1_2c02_46a9_b149_74148f590751" hidden="1">#REF!</definedName>
    <definedName name="TB149b63c7_2a0d_4566_bc8c_ffc7ca2cfc06" localSheetId="0" hidden="1">#REF!</definedName>
    <definedName name="TB149b63c7_2a0d_4566_bc8c_ffc7ca2cfc06" hidden="1">#REF!</definedName>
    <definedName name="TB14afd9e9_6679_414f_9d8e_35f9ba6902b6" localSheetId="0" hidden="1">#REF!</definedName>
    <definedName name="TB14afd9e9_6679_414f_9d8e_35f9ba6902b6" hidden="1">#REF!</definedName>
    <definedName name="TB14b23524_1e1a_43e1_8e48_532f4d25b558" localSheetId="0" hidden="1">#REF!</definedName>
    <definedName name="TB14b23524_1e1a_43e1_8e48_532f4d25b558" hidden="1">#REF!</definedName>
    <definedName name="TB14c105de_de61_422e_8f3e_cf4bfe493083" localSheetId="0" hidden="1">#REF!</definedName>
    <definedName name="TB14c105de_de61_422e_8f3e_cf4bfe493083" hidden="1">#REF!</definedName>
    <definedName name="TB14dbadd2_6e19_4f1f_b6d6_455b198ce608" localSheetId="0" hidden="1">#REF!</definedName>
    <definedName name="TB14dbadd2_6e19_4f1f_b6d6_455b198ce608" hidden="1">#REF!</definedName>
    <definedName name="TB150d79ba_d673_47b2_9e38_97d6c4f50e8a" localSheetId="0" hidden="1">#REF!</definedName>
    <definedName name="TB150d79ba_d673_47b2_9e38_97d6c4f50e8a" hidden="1">#REF!</definedName>
    <definedName name="TB153a8192_8e86_41ef_9f63_ea3a88f675eb" localSheetId="0" hidden="1">#REF!</definedName>
    <definedName name="TB153a8192_8e86_41ef_9f63_ea3a88f675eb" hidden="1">#REF!</definedName>
    <definedName name="TB1584740b_5ee8_4525_8460_211298886afa" localSheetId="0" hidden="1">#REF!</definedName>
    <definedName name="TB1584740b_5ee8_4525_8460_211298886afa" hidden="1">#REF!</definedName>
    <definedName name="TB159f8b7f_7015_4de6_8490_42c3a61706b8" localSheetId="0" hidden="1">#REF!</definedName>
    <definedName name="TB159f8b7f_7015_4de6_8490_42c3a61706b8" hidden="1">#REF!</definedName>
    <definedName name="TB15fd1617_cfd4_4277_a630_efc295b33674" localSheetId="0" hidden="1">#REF!</definedName>
    <definedName name="TB15fd1617_cfd4_4277_a630_efc295b33674" hidden="1">#REF!</definedName>
    <definedName name="TB15ffd093_abbc_4b46_9a1f_06ddabfc64bb" localSheetId="0" hidden="1">#REF!</definedName>
    <definedName name="TB15ffd093_abbc_4b46_9a1f_06ddabfc64bb" hidden="1">#REF!</definedName>
    <definedName name="TB16428134_f540_4c5e_a2f3_bc46f290e103" localSheetId="0" hidden="1">#REF!</definedName>
    <definedName name="TB16428134_f540_4c5e_a2f3_bc46f290e103" hidden="1">#REF!</definedName>
    <definedName name="TB16596d07_d214_43a6_962d_389133be67bf" localSheetId="0" hidden="1">#REF!</definedName>
    <definedName name="TB16596d07_d214_43a6_962d_389133be67bf" hidden="1">#REF!</definedName>
    <definedName name="TB1676ca39_eac7_497a_ad61_3c28efd833a5" localSheetId="0" hidden="1">#REF!</definedName>
    <definedName name="TB1676ca39_eac7_497a_ad61_3c28efd833a5" hidden="1">#REF!</definedName>
    <definedName name="TB167b2841_2539_45d7_b63e_34130675ef5a" localSheetId="0" hidden="1">#REF!</definedName>
    <definedName name="TB167b2841_2539_45d7_b63e_34130675ef5a" hidden="1">#REF!</definedName>
    <definedName name="TB169b02c3_0435_47f1_ae43_571a53cd5301" localSheetId="0" hidden="1">#REF!</definedName>
    <definedName name="TB169b02c3_0435_47f1_ae43_571a53cd5301" hidden="1">#REF!</definedName>
    <definedName name="TB16a84ad3_f61a_49ff_8c38_98a664cd5cb7" localSheetId="0" hidden="1">#REF!</definedName>
    <definedName name="TB16a84ad3_f61a_49ff_8c38_98a664cd5cb7" hidden="1">#REF!</definedName>
    <definedName name="TB16d5edc0_c88d_41e9_aa30_fd8c151a5828" localSheetId="0" hidden="1">#REF!</definedName>
    <definedName name="TB16d5edc0_c88d_41e9_aa30_fd8c151a5828" hidden="1">#REF!</definedName>
    <definedName name="TB170fd1d4_0e85_4a83_9329_1c3c34b77dfa" localSheetId="0" hidden="1">#REF!</definedName>
    <definedName name="TB170fd1d4_0e85_4a83_9329_1c3c34b77dfa" hidden="1">#REF!</definedName>
    <definedName name="TB1760bbed_4b2f_426a_897e_eb773df64b30" localSheetId="0" hidden="1">#REF!</definedName>
    <definedName name="TB1760bbed_4b2f_426a_897e_eb773df64b30" hidden="1">#REF!</definedName>
    <definedName name="TB1767cedd_2eb3_4b67_8e7c_ed6243c08525" localSheetId="0" hidden="1">#REF!</definedName>
    <definedName name="TB1767cedd_2eb3_4b67_8e7c_ed6243c08525" hidden="1">#REF!</definedName>
    <definedName name="TB179e0b7b_01dd_4076_8ce6_0fbac9b5afeb" localSheetId="0" hidden="1">#REF!</definedName>
    <definedName name="TB179e0b7b_01dd_4076_8ce6_0fbac9b5afeb" hidden="1">#REF!</definedName>
    <definedName name="TB17bbb458_9361_4bcf_a343_df5e858de6cc" localSheetId="0" hidden="1">#REF!</definedName>
    <definedName name="TB17bbb458_9361_4bcf_a343_df5e858de6cc" hidden="1">#REF!</definedName>
    <definedName name="TB17c020e0_4c3e_4a29_8b96_4ad1bbc21250" localSheetId="0" hidden="1">#REF!</definedName>
    <definedName name="TB17c020e0_4c3e_4a29_8b96_4ad1bbc21250" hidden="1">#REF!</definedName>
    <definedName name="TB17cb4939_93db_41b6_b9b8_265edb04f00a" localSheetId="0" hidden="1">#REF!</definedName>
    <definedName name="TB17cb4939_93db_41b6_b9b8_265edb04f00a" hidden="1">#REF!</definedName>
    <definedName name="TB180f9cf7_a533_4c38_8aec_ef59c32912b6" localSheetId="0" hidden="1">#REF!</definedName>
    <definedName name="TB180f9cf7_a533_4c38_8aec_ef59c32912b6" hidden="1">#REF!</definedName>
    <definedName name="TB186a9e18_fefb_4711_a595_0cc64aa208e5" localSheetId="0" hidden="1">#REF!</definedName>
    <definedName name="TB186a9e18_fefb_4711_a595_0cc64aa208e5" hidden="1">#REF!</definedName>
    <definedName name="TB19026d5e_8da3_4da9_8af6_2b29710b50b8" localSheetId="0" hidden="1">#REF!</definedName>
    <definedName name="TB19026d5e_8da3_4da9_8af6_2b29710b50b8" hidden="1">#REF!</definedName>
    <definedName name="TB190a556d_c974_4ad1_9061_a047a8638677" localSheetId="0" hidden="1">#REF!</definedName>
    <definedName name="TB190a556d_c974_4ad1_9061_a047a8638677" hidden="1">#REF!</definedName>
    <definedName name="TB190f9d30_bb28_464a_8f1d_82279faaa026" localSheetId="0" hidden="1">#REF!</definedName>
    <definedName name="TB190f9d30_bb28_464a_8f1d_82279faaa026" hidden="1">#REF!</definedName>
    <definedName name="TB1947912c_64a4_4365_b934_6f93ff6881de" localSheetId="0" hidden="1">#REF!</definedName>
    <definedName name="TB1947912c_64a4_4365_b934_6f93ff6881de" hidden="1">#REF!</definedName>
    <definedName name="TB1949727b_10b8_4d88_b607_f56e651fbee7" localSheetId="0" hidden="1">#REF!</definedName>
    <definedName name="TB1949727b_10b8_4d88_b607_f56e651fbee7" hidden="1">#REF!</definedName>
    <definedName name="TB1964d29b_69c6_4e98_801e_59a5babda774" localSheetId="0" hidden="1">#REF!</definedName>
    <definedName name="TB1964d29b_69c6_4e98_801e_59a5babda774" hidden="1">#REF!</definedName>
    <definedName name="TB198f190c_b900_4364_ae68_c76ee667f28d" localSheetId="0" hidden="1">#REF!</definedName>
    <definedName name="TB198f190c_b900_4364_ae68_c76ee667f28d" hidden="1">#REF!</definedName>
    <definedName name="TB19cc31f4_5bdc_4339_926b_d6b30b7e619e" localSheetId="0" hidden="1">#REF!</definedName>
    <definedName name="TB19cc31f4_5bdc_4339_926b_d6b30b7e619e" hidden="1">#REF!</definedName>
    <definedName name="TB19d4dd35_5fa5_4910_9947_03fe7b7ffb1e" localSheetId="0" hidden="1">#REF!</definedName>
    <definedName name="TB19d4dd35_5fa5_4910_9947_03fe7b7ffb1e" hidden="1">#REF!</definedName>
    <definedName name="TB19f9c213_d029_46fc_a595_2f8ad2ec0298" localSheetId="0" hidden="1">#REF!</definedName>
    <definedName name="TB19f9c213_d029_46fc_a595_2f8ad2ec0298" hidden="1">#REF!</definedName>
    <definedName name="TB1a04fd60_febc_4c6a_82e3_4a6599672f4d" localSheetId="0" hidden="1">#REF!</definedName>
    <definedName name="TB1a04fd60_febc_4c6a_82e3_4a6599672f4d" hidden="1">#REF!</definedName>
    <definedName name="TB1a1e72c9_2965_4fdb_938f_03d49b69cd72" localSheetId="0" hidden="1">#REF!</definedName>
    <definedName name="TB1a1e72c9_2965_4fdb_938f_03d49b69cd72" hidden="1">#REF!</definedName>
    <definedName name="TB1a6e7d37_f025_46c9_a6be_2046b6c8ed46" localSheetId="0" hidden="1">#REF!</definedName>
    <definedName name="TB1a6e7d37_f025_46c9_a6be_2046b6c8ed46" hidden="1">#REF!</definedName>
    <definedName name="TB1a74e3fe_cb57_4568_991e_c787526538ce" localSheetId="0" hidden="1">#REF!</definedName>
    <definedName name="TB1a74e3fe_cb57_4568_991e_c787526538ce" hidden="1">#REF!</definedName>
    <definedName name="TB1a882564_f669_424c_9585_85e2e5f55a29" localSheetId="0" hidden="1">#REF!</definedName>
    <definedName name="TB1a882564_f669_424c_9585_85e2e5f55a29" hidden="1">#REF!</definedName>
    <definedName name="TB1a91a64a_8a4c_424b_8574_47e3ac323790" localSheetId="0" hidden="1">#REF!</definedName>
    <definedName name="TB1a91a64a_8a4c_424b_8574_47e3ac323790" hidden="1">#REF!</definedName>
    <definedName name="TB1aa582fb_0078_4cf6_838f_ae47997da49e" localSheetId="0" hidden="1">#REF!</definedName>
    <definedName name="TB1aa582fb_0078_4cf6_838f_ae47997da49e" hidden="1">#REF!</definedName>
    <definedName name="TB1ac2ba79_1207_48b5_ab07_4d46d252802e" localSheetId="0" hidden="1">#REF!</definedName>
    <definedName name="TB1ac2ba79_1207_48b5_ab07_4d46d252802e" hidden="1">#REF!</definedName>
    <definedName name="TB1b1726df_10f3_4f73_a199_99eaeedacdbe" localSheetId="0" hidden="1">#REF!</definedName>
    <definedName name="TB1b1726df_10f3_4f73_a199_99eaeedacdbe" hidden="1">#REF!</definedName>
    <definedName name="TB1b66c510_5682_44b6_b0e0_fa8bc9d278a9" localSheetId="0" hidden="1">#REF!</definedName>
    <definedName name="TB1b66c510_5682_44b6_b0e0_fa8bc9d278a9" hidden="1">#REF!</definedName>
    <definedName name="TB1bf4cc95_b28f_4c5a_a2f6_f2e993f1c7dc" localSheetId="0" hidden="1">#REF!</definedName>
    <definedName name="TB1bf4cc95_b28f_4c5a_a2f6_f2e993f1c7dc" hidden="1">#REF!</definedName>
    <definedName name="TB1c128c6d_ec2c_447c_8826_b6071e016367" localSheetId="0" hidden="1">#REF!</definedName>
    <definedName name="TB1c128c6d_ec2c_447c_8826_b6071e016367" hidden="1">#REF!</definedName>
    <definedName name="TB1c262ca4_07ab_4074_bda0_6c5b84e25451" localSheetId="0" hidden="1">#REF!</definedName>
    <definedName name="TB1c262ca4_07ab_4074_bda0_6c5b84e25451" hidden="1">#REF!</definedName>
    <definedName name="TB1c4915c4_5ce4_43d8_a052_31e686d96e83" localSheetId="0" hidden="1">#REF!</definedName>
    <definedName name="TB1c4915c4_5ce4_43d8_a052_31e686d96e83" hidden="1">#REF!</definedName>
    <definedName name="TB1c4a47a3_19e2_457a_9fff_74df2e7939e1" localSheetId="0" hidden="1">#REF!</definedName>
    <definedName name="TB1c4a47a3_19e2_457a_9fff_74df2e7939e1" hidden="1">#REF!</definedName>
    <definedName name="TB1cab5b9d_55e4_4606_9d2c_6c742d6d1cb2" localSheetId="0" hidden="1">#REF!</definedName>
    <definedName name="TB1cab5b9d_55e4_4606_9d2c_6c742d6d1cb2" hidden="1">#REF!</definedName>
    <definedName name="TB1cc04157_cd0c_4089_b3a4_e270f9998663" localSheetId="0" hidden="1">#REF!</definedName>
    <definedName name="TB1cc04157_cd0c_4089_b3a4_e270f9998663" hidden="1">#REF!</definedName>
    <definedName name="TB1cf5a4e3_c7aa_4f6e_afec_6873be5f4bc8" localSheetId="0" hidden="1">#REF!</definedName>
    <definedName name="TB1cf5a4e3_c7aa_4f6e_afec_6873be5f4bc8" hidden="1">#REF!</definedName>
    <definedName name="TB1d5d6464_1ffc_41cd_86d4_f3949b307da5" localSheetId="0" hidden="1">#REF!</definedName>
    <definedName name="TB1d5d6464_1ffc_41cd_86d4_f3949b307da5" hidden="1">#REF!</definedName>
    <definedName name="TB1d86b8d6_29f5_45fc_bacb_c80a681a9119" localSheetId="0" hidden="1">#REF!</definedName>
    <definedName name="TB1d86b8d6_29f5_45fc_bacb_c80a681a9119" hidden="1">#REF!</definedName>
    <definedName name="TB1d8bc6a5_3a43_4d04_ba75_d725400d213b" localSheetId="0" hidden="1">#REF!</definedName>
    <definedName name="TB1d8bc6a5_3a43_4d04_ba75_d725400d213b" hidden="1">#REF!</definedName>
    <definedName name="TB1d91701a_df93_40d7_bb4c_7f2a111b2e65" localSheetId="0" hidden="1">#REF!</definedName>
    <definedName name="TB1d91701a_df93_40d7_bb4c_7f2a111b2e65" hidden="1">#REF!</definedName>
    <definedName name="TB1daacd19_8852_4877_9b73_a4e9d84a3ba2" localSheetId="0" hidden="1">#REF!</definedName>
    <definedName name="TB1daacd19_8852_4877_9b73_a4e9d84a3ba2" hidden="1">#REF!</definedName>
    <definedName name="TB1dbb919f_709d_4414_825b_a350c28bacc5" localSheetId="0" hidden="1">#REF!</definedName>
    <definedName name="TB1dbb919f_709d_4414_825b_a350c28bacc5" hidden="1">#REF!</definedName>
    <definedName name="TB1e54b4a7_393d_4e8a_ae3f_69b8325e2bd1" localSheetId="0" hidden="1">#REF!</definedName>
    <definedName name="TB1e54b4a7_393d_4e8a_ae3f_69b8325e2bd1" hidden="1">#REF!</definedName>
    <definedName name="TB1e5d1c7b_d286_4b4d_ba63_77c05c05cc23" localSheetId="0" hidden="1">#REF!</definedName>
    <definedName name="TB1e5d1c7b_d286_4b4d_ba63_77c05c05cc23" hidden="1">#REF!</definedName>
    <definedName name="TB1e622967_01a5_4a3d_9b7e_d3f244954095" localSheetId="0" hidden="1">#REF!</definedName>
    <definedName name="TB1e622967_01a5_4a3d_9b7e_d3f244954095" hidden="1">#REF!</definedName>
    <definedName name="TB1e9737e5_6383_4014_b250_6440e632a6dd" localSheetId="0" hidden="1">#REF!</definedName>
    <definedName name="TB1e9737e5_6383_4014_b250_6440e632a6dd" hidden="1">#REF!</definedName>
    <definedName name="TB1ecb961c_3a65_460d_aecf_149c0d5b2f66" localSheetId="0" hidden="1">#REF!</definedName>
    <definedName name="TB1ecb961c_3a65_460d_aecf_149c0d5b2f66" hidden="1">#REF!</definedName>
    <definedName name="TB1eda2857_38ab_49b0_8b00_ae7790d4e1cd" localSheetId="0" hidden="1">#REF!</definedName>
    <definedName name="TB1eda2857_38ab_49b0_8b00_ae7790d4e1cd" hidden="1">#REF!</definedName>
    <definedName name="TB1ee365bf_5e55_4a8d_93dc_e81b2f545b06" localSheetId="0" hidden="1">#REF!</definedName>
    <definedName name="TB1ee365bf_5e55_4a8d_93dc_e81b2f545b06" hidden="1">#REF!</definedName>
    <definedName name="TB1f020405_37fc_43bf_aad5_2ab58429a19a" localSheetId="0" hidden="1">#REF!</definedName>
    <definedName name="TB1f020405_37fc_43bf_aad5_2ab58429a19a" hidden="1">#REF!</definedName>
    <definedName name="TB1f3c6f16_e498_4d6b_bb97_36a1b67607df" localSheetId="0" hidden="1">#REF!</definedName>
    <definedName name="TB1f3c6f16_e498_4d6b_bb97_36a1b67607df" hidden="1">#REF!</definedName>
    <definedName name="TB1f68b02e_4c9a_400c_ad41_c9e5fcfb61b2" localSheetId="0" hidden="1">#REF!</definedName>
    <definedName name="TB1f68b02e_4c9a_400c_ad41_c9e5fcfb61b2" hidden="1">#REF!</definedName>
    <definedName name="TB1f8330a6_1cdb_422d_a7a8_bfa8baf9f541" localSheetId="0" hidden="1">#REF!</definedName>
    <definedName name="TB1f8330a6_1cdb_422d_a7a8_bfa8baf9f541" hidden="1">#REF!</definedName>
    <definedName name="TB1f9f289e_ac0f_4305_93b4_fca92e8abf45" localSheetId="0" hidden="1">#REF!</definedName>
    <definedName name="TB1f9f289e_ac0f_4305_93b4_fca92e8abf45" hidden="1">#REF!</definedName>
    <definedName name="TB1fa1e0b7_d101_4013_972b_c0f26a390320" localSheetId="0" hidden="1">#REF!</definedName>
    <definedName name="TB1fa1e0b7_d101_4013_972b_c0f26a390320" hidden="1">#REF!</definedName>
    <definedName name="TB1fb1d8c1_394a_4ebe_8c5f_d09ac6db0bc5" localSheetId="0" hidden="1">#REF!</definedName>
    <definedName name="TB1fb1d8c1_394a_4ebe_8c5f_d09ac6db0bc5" hidden="1">#REF!</definedName>
    <definedName name="TB1fbf84e4_c069_4b3d_b23f_f1da41f279d0" localSheetId="0" hidden="1">#REF!</definedName>
    <definedName name="TB1fbf84e4_c069_4b3d_b23f_f1da41f279d0" hidden="1">#REF!</definedName>
    <definedName name="TB1fcf2c12_3ab1_4792_890d_85864121aef6" localSheetId="0" hidden="1">#REF!</definedName>
    <definedName name="TB1fcf2c12_3ab1_4792_890d_85864121aef6" hidden="1">#REF!</definedName>
    <definedName name="TB1fda4d3e_ea65_4682_b8ad_ca2a908f3578" localSheetId="0" hidden="1">#REF!</definedName>
    <definedName name="TB1fda4d3e_ea65_4682_b8ad_ca2a908f3578" hidden="1">#REF!</definedName>
    <definedName name="TB1fe43666_a1b4_438d_9b0c_7c23658a781d" localSheetId="0" hidden="1">#REF!</definedName>
    <definedName name="TB1fe43666_a1b4_438d_9b0c_7c23658a781d" hidden="1">#REF!</definedName>
    <definedName name="TB1ff1f7af_1524_4871_8f89_78fd57de2d5f" localSheetId="0" hidden="1">#REF!</definedName>
    <definedName name="TB1ff1f7af_1524_4871_8f89_78fd57de2d5f" hidden="1">#REF!</definedName>
    <definedName name="TB1ffbad1c_42a5_430a_b15e_4e2235b786c3" localSheetId="0" hidden="1">#REF!</definedName>
    <definedName name="TB1ffbad1c_42a5_430a_b15e_4e2235b786c3" hidden="1">#REF!</definedName>
    <definedName name="TB20056b32_2951_44c0_8fd5_3049b98f9375" localSheetId="0" hidden="1">#REF!</definedName>
    <definedName name="TB20056b32_2951_44c0_8fd5_3049b98f9375" hidden="1">#REF!</definedName>
    <definedName name="TB201d96cc_d682_43b4_99c2_43f2824c2d62" localSheetId="0" hidden="1">#REF!</definedName>
    <definedName name="TB201d96cc_d682_43b4_99c2_43f2824c2d62" hidden="1">#REF!</definedName>
    <definedName name="TB202adc59_e940_440d_97f9_6c4a529580ba" localSheetId="0" hidden="1">#REF!</definedName>
    <definedName name="TB202adc59_e940_440d_97f9_6c4a529580ba" hidden="1">#REF!</definedName>
    <definedName name="TB2048b45b_66d0_4026_b84f_4b71be6acbd8" localSheetId="0" hidden="1">#REF!</definedName>
    <definedName name="TB2048b45b_66d0_4026_b84f_4b71be6acbd8" hidden="1">#REF!</definedName>
    <definedName name="TB205dc295_37b7_45a9_9d56_0a45703f01d7" localSheetId="0" hidden="1">#REF!</definedName>
    <definedName name="TB205dc295_37b7_45a9_9d56_0a45703f01d7" hidden="1">#REF!</definedName>
    <definedName name="TB20d77aff_053b_4d25_9d3b_1d62844a271b" localSheetId="0" hidden="1">#REF!</definedName>
    <definedName name="TB20d77aff_053b_4d25_9d3b_1d62844a271b" hidden="1">#REF!</definedName>
    <definedName name="TB20debe09_a03b_451c_8c7a_8d07d2b09fa1" localSheetId="0" hidden="1">#REF!</definedName>
    <definedName name="TB20debe09_a03b_451c_8c7a_8d07d2b09fa1" hidden="1">#REF!</definedName>
    <definedName name="TB20f7bed3_c938_4622_829d_63038b9e5209" localSheetId="0" hidden="1">#REF!</definedName>
    <definedName name="TB20f7bed3_c938_4622_829d_63038b9e5209" hidden="1">#REF!</definedName>
    <definedName name="TB213b3293_edf1_4fc8_8a86_24d5a03a3be1" localSheetId="0" hidden="1">#REF!</definedName>
    <definedName name="TB213b3293_edf1_4fc8_8a86_24d5a03a3be1" hidden="1">#REF!</definedName>
    <definedName name="TB213e8108_91b6_4637_902f_04af317446ab" localSheetId="0" hidden="1">#REF!</definedName>
    <definedName name="TB213e8108_91b6_4637_902f_04af317446ab" hidden="1">#REF!</definedName>
    <definedName name="TB215124ac_3bd1_4c24_b934_121f4a90e660" localSheetId="0" hidden="1">#REF!</definedName>
    <definedName name="TB215124ac_3bd1_4c24_b934_121f4a90e660" hidden="1">#REF!</definedName>
    <definedName name="TB216b3f77_4a99_4ff8_8da9_73bac8a3e3bd" localSheetId="0" hidden="1">#REF!</definedName>
    <definedName name="TB216b3f77_4a99_4ff8_8da9_73bac8a3e3bd" hidden="1">#REF!</definedName>
    <definedName name="TB2191deaa_a96a_42ee_807b_5d6cc785f1fc" localSheetId="0" hidden="1">#REF!</definedName>
    <definedName name="TB2191deaa_a96a_42ee_807b_5d6cc785f1fc" hidden="1">#REF!</definedName>
    <definedName name="TB2194a105_b817_40e5_81f5_4a0950f42c78" localSheetId="0" hidden="1">#REF!</definedName>
    <definedName name="TB2194a105_b817_40e5_81f5_4a0950f42c78" hidden="1">#REF!</definedName>
    <definedName name="TB219a8774_ef96_4ae1_82ad_9e090201f98b" localSheetId="0" hidden="1">#REF!</definedName>
    <definedName name="TB219a8774_ef96_4ae1_82ad_9e090201f98b" hidden="1">#REF!</definedName>
    <definedName name="TB21eb35d6_1d9a_4d34_90e2_b0effb021559" localSheetId="0" hidden="1">#REF!</definedName>
    <definedName name="TB21eb35d6_1d9a_4d34_90e2_b0effb021559" hidden="1">#REF!</definedName>
    <definedName name="TB2215920e_afc6_422e_94d5_f25260f3a761" localSheetId="0" hidden="1">#REF!</definedName>
    <definedName name="TB2215920e_afc6_422e_94d5_f25260f3a761" hidden="1">#REF!</definedName>
    <definedName name="TB2224c6e2_d238_4a73_ad24_eb2ef6821dbc" localSheetId="0" hidden="1">#REF!</definedName>
    <definedName name="TB2224c6e2_d238_4a73_ad24_eb2ef6821dbc" hidden="1">#REF!</definedName>
    <definedName name="TB222b0fce_54aa_4a1f_a4fd_2ffa3a5e6396" localSheetId="0" hidden="1">#REF!</definedName>
    <definedName name="TB222b0fce_54aa_4a1f_a4fd_2ffa3a5e6396" hidden="1">#REF!</definedName>
    <definedName name="TB223c9a77_4970_42bd_93c0_2c3c842260f5" localSheetId="0" hidden="1">#REF!</definedName>
    <definedName name="TB223c9a77_4970_42bd_93c0_2c3c842260f5" hidden="1">#REF!</definedName>
    <definedName name="TB2241bc35_e269_4cb8_b541_8f9bfb2bcd33" localSheetId="0" hidden="1">#REF!</definedName>
    <definedName name="TB2241bc35_e269_4cb8_b541_8f9bfb2bcd33" hidden="1">#REF!</definedName>
    <definedName name="TB22537984_a5be_43fe_9dbe_460ea27c66c7" localSheetId="0" hidden="1">#REF!</definedName>
    <definedName name="TB22537984_a5be_43fe_9dbe_460ea27c66c7" hidden="1">#REF!</definedName>
    <definedName name="TB22a17595_3e35_47cb_9330_28411afbd972" localSheetId="0" hidden="1">#REF!</definedName>
    <definedName name="TB22a17595_3e35_47cb_9330_28411afbd972" hidden="1">#REF!</definedName>
    <definedName name="TB22cd70c3_e615_4051_b895_4ae58172bd0a" localSheetId="0" hidden="1">#REF!</definedName>
    <definedName name="TB22cd70c3_e615_4051_b895_4ae58172bd0a" hidden="1">#REF!</definedName>
    <definedName name="TB22e5d349_4021_43de_9e6a_459516a84afb" localSheetId="0" hidden="1">#REF!</definedName>
    <definedName name="TB22e5d349_4021_43de_9e6a_459516a84afb" hidden="1">#REF!</definedName>
    <definedName name="TB2334664f_cd06_4419_9242_7bdcf89af5f4" localSheetId="0" hidden="1">#REF!</definedName>
    <definedName name="TB2334664f_cd06_4419_9242_7bdcf89af5f4" hidden="1">#REF!</definedName>
    <definedName name="TB23764f17_042e_4aff_bced_04b4e154150d" localSheetId="0" hidden="1">#REF!</definedName>
    <definedName name="TB23764f17_042e_4aff_bced_04b4e154150d" hidden="1">#REF!</definedName>
    <definedName name="TB23906a45_be20_4b92_a2bf_ecfb7d3aa000" localSheetId="0" hidden="1">#REF!</definedName>
    <definedName name="TB23906a45_be20_4b92_a2bf_ecfb7d3aa000" hidden="1">#REF!</definedName>
    <definedName name="TB23c4281c_4712_4260_b963_5bcc6dfdfd58" localSheetId="0" hidden="1">#REF!</definedName>
    <definedName name="TB23c4281c_4712_4260_b963_5bcc6dfdfd58" hidden="1">#REF!</definedName>
    <definedName name="TB23e989e6_82c3_4e2b_b41c_c1bcca3b2c65" localSheetId="0" hidden="1">#REF!</definedName>
    <definedName name="TB23e989e6_82c3_4e2b_b41c_c1bcca3b2c65" hidden="1">#REF!</definedName>
    <definedName name="TB23ea4181_02bd_46db_a187_6c975307c9f7" localSheetId="0" hidden="1">#REF!</definedName>
    <definedName name="TB23ea4181_02bd_46db_a187_6c975307c9f7" hidden="1">#REF!</definedName>
    <definedName name="TB23ef8808_c001_4ca7_8cc9_87a2745751e8" localSheetId="0" hidden="1">#REF!</definedName>
    <definedName name="TB23ef8808_c001_4ca7_8cc9_87a2745751e8" hidden="1">#REF!</definedName>
    <definedName name="TB2464f1c2_e685_4ff0_96ef_d8349d80e5a3" localSheetId="0" hidden="1">#REF!</definedName>
    <definedName name="TB2464f1c2_e685_4ff0_96ef_d8349d80e5a3" hidden="1">#REF!</definedName>
    <definedName name="TB2486affa_f7fa_425f_8148_e9be622c3d9c" localSheetId="0" hidden="1">#REF!</definedName>
    <definedName name="TB2486affa_f7fa_425f_8148_e9be622c3d9c" hidden="1">#REF!</definedName>
    <definedName name="TB24db2ee3_a4c2_4fc4_8e58_be37beef407a" localSheetId="0" hidden="1">#REF!</definedName>
    <definedName name="TB24db2ee3_a4c2_4fc4_8e58_be37beef407a" hidden="1">#REF!</definedName>
    <definedName name="TB24fbfaa2_66b0_4127_953f_7a8a2f025451" localSheetId="0" hidden="1">#REF!</definedName>
    <definedName name="TB24fbfaa2_66b0_4127_953f_7a8a2f025451" hidden="1">#REF!</definedName>
    <definedName name="TB24fc97c1_c563_497d_a347_c6d7eda1a1cb" localSheetId="0" hidden="1">#REF!</definedName>
    <definedName name="TB24fc97c1_c563_497d_a347_c6d7eda1a1cb" hidden="1">#REF!</definedName>
    <definedName name="TB251e6478_5293_41b9_92bc_458f77f71a69" localSheetId="0" hidden="1">#REF!</definedName>
    <definedName name="TB251e6478_5293_41b9_92bc_458f77f71a69" hidden="1">#REF!</definedName>
    <definedName name="TB2539597e_1756_49e4_a275_9a5c06d84522" localSheetId="0" hidden="1">#REF!</definedName>
    <definedName name="TB2539597e_1756_49e4_a275_9a5c06d84522" hidden="1">#REF!</definedName>
    <definedName name="TB2545ed56_ecd6_4d0b_9ebc_4bbe98237c53" localSheetId="0" hidden="1">#REF!</definedName>
    <definedName name="TB2545ed56_ecd6_4d0b_9ebc_4bbe98237c53" hidden="1">#REF!</definedName>
    <definedName name="TB257cab49_d3ff_4cec_9569_57eec081d2c0" localSheetId="0" hidden="1">#REF!</definedName>
    <definedName name="TB257cab49_d3ff_4cec_9569_57eec081d2c0" hidden="1">#REF!</definedName>
    <definedName name="TB2585c8d8_bd6b_422d_a87d_443d67365f6e" localSheetId="0" hidden="1">#REF!</definedName>
    <definedName name="TB2585c8d8_bd6b_422d_a87d_443d67365f6e" hidden="1">#REF!</definedName>
    <definedName name="TB258667b2_2297_4eec_a179_e2573cffa634" localSheetId="0" hidden="1">#REF!</definedName>
    <definedName name="TB258667b2_2297_4eec_a179_e2573cffa634" hidden="1">#REF!</definedName>
    <definedName name="TB25befe03_17f3_4692_9e39_e1682f2ffd8f" localSheetId="0" hidden="1">#REF!</definedName>
    <definedName name="TB25befe03_17f3_4692_9e39_e1682f2ffd8f" hidden="1">#REF!</definedName>
    <definedName name="TB25fe248d_253a_413a_8960_3cc36d748f5b" localSheetId="0" hidden="1">#REF!</definedName>
    <definedName name="TB25fe248d_253a_413a_8960_3cc36d748f5b" hidden="1">#REF!</definedName>
    <definedName name="TB2613fa45_d151_47d2_88c6_64fe415fc317" localSheetId="0" hidden="1">#REF!</definedName>
    <definedName name="TB2613fa45_d151_47d2_88c6_64fe415fc317" hidden="1">#REF!</definedName>
    <definedName name="TB26382b9d_efa5_46de_8555_3eb2cddaa5d7" localSheetId="0" hidden="1">#REF!</definedName>
    <definedName name="TB26382b9d_efa5_46de_8555_3eb2cddaa5d7" hidden="1">#REF!</definedName>
    <definedName name="TB264304ea_0df1_4b53_8ce2_a9ebaf73affa" localSheetId="0" hidden="1">#REF!</definedName>
    <definedName name="TB264304ea_0df1_4b53_8ce2_a9ebaf73affa" hidden="1">#REF!</definedName>
    <definedName name="TB268f3e56_79d0_435e_9805_d5e612681c7b" localSheetId="0" hidden="1">#REF!</definedName>
    <definedName name="TB268f3e56_79d0_435e_9805_d5e612681c7b" hidden="1">#REF!</definedName>
    <definedName name="TB26f8ff07_7c15_4ed0_bbdf_b16f20ffe168" localSheetId="0" hidden="1">#REF!</definedName>
    <definedName name="TB26f8ff07_7c15_4ed0_bbdf_b16f20ffe168" hidden="1">#REF!</definedName>
    <definedName name="TB270a537f_01b9_4386_8fa9_bd886309a9c2" localSheetId="0" hidden="1">#REF!</definedName>
    <definedName name="TB270a537f_01b9_4386_8fa9_bd886309a9c2" hidden="1">#REF!</definedName>
    <definedName name="TB273e4a32_7ae2_4ead_a329_41338e04745b" localSheetId="0" hidden="1">#REF!</definedName>
    <definedName name="TB273e4a32_7ae2_4ead_a329_41338e04745b" hidden="1">#REF!</definedName>
    <definedName name="TB27664811_331f_4541_bee8_24c70b466440" localSheetId="0" hidden="1">#REF!</definedName>
    <definedName name="TB27664811_331f_4541_bee8_24c70b466440" hidden="1">#REF!</definedName>
    <definedName name="TB2773c373_62da_4b34_ad34_c598f6463741" localSheetId="0" hidden="1">#REF!</definedName>
    <definedName name="TB2773c373_62da_4b34_ad34_c598f6463741" hidden="1">#REF!</definedName>
    <definedName name="TB27f900a4_99e1_4b9e_b198_4bbc7b18eb7f" localSheetId="0" hidden="1">#REF!</definedName>
    <definedName name="TB27f900a4_99e1_4b9e_b198_4bbc7b18eb7f" hidden="1">#REF!</definedName>
    <definedName name="TB27fa6107_2588_4113_90f0_e275594afaab" localSheetId="0" hidden="1">#REF!</definedName>
    <definedName name="TB27fa6107_2588_4113_90f0_e275594afaab" hidden="1">#REF!</definedName>
    <definedName name="TB28436495_204e_4254_8da2_20f4fd4748ac" localSheetId="0" hidden="1">#REF!</definedName>
    <definedName name="TB28436495_204e_4254_8da2_20f4fd4748ac" hidden="1">#REF!</definedName>
    <definedName name="TB28ca6ae1_a423_4b65_9de4_ea83e8f684c3" localSheetId="0" hidden="1">#REF!</definedName>
    <definedName name="TB28ca6ae1_a423_4b65_9de4_ea83e8f684c3" hidden="1">#REF!</definedName>
    <definedName name="TB28ddda2e_d90c_4883_b38c_943d07bc2bd6" localSheetId="0" hidden="1">#REF!</definedName>
    <definedName name="TB28ddda2e_d90c_4883_b38c_943d07bc2bd6" hidden="1">#REF!</definedName>
    <definedName name="TB28f2124b_2a4c_4e0d_8345_a20e6e725775" localSheetId="0" hidden="1">#REF!</definedName>
    <definedName name="TB28f2124b_2a4c_4e0d_8345_a20e6e725775" hidden="1">#REF!</definedName>
    <definedName name="TB28f7f2b4_57f4_4d6b_b6fe_cd21e2bb888c" localSheetId="0" hidden="1">#REF!</definedName>
    <definedName name="TB28f7f2b4_57f4_4d6b_b6fe_cd21e2bb888c" hidden="1">#REF!</definedName>
    <definedName name="TB29161627_cbe6_4a8a_9e24_495555ca944f" localSheetId="0" hidden="1">#REF!</definedName>
    <definedName name="TB29161627_cbe6_4a8a_9e24_495555ca944f" hidden="1">#REF!</definedName>
    <definedName name="TB291c0a52_9449_49e3_8cdc_2926665c0636" localSheetId="0" hidden="1">#REF!</definedName>
    <definedName name="TB291c0a52_9449_49e3_8cdc_2926665c0636" hidden="1">#REF!</definedName>
    <definedName name="TB2928bbeb_b713_48d6_ab9e_7263b4a0fdfc" localSheetId="0" hidden="1">#REF!</definedName>
    <definedName name="TB2928bbeb_b713_48d6_ab9e_7263b4a0fdfc" hidden="1">#REF!</definedName>
    <definedName name="TB2954a250_1600_4384_b4f6_fdc15dff7cb2" localSheetId="0" hidden="1">#REF!</definedName>
    <definedName name="TB2954a250_1600_4384_b4f6_fdc15dff7cb2" hidden="1">#REF!</definedName>
    <definedName name="TB29698ce0_1928_4520_a03f_14cd7688f902" localSheetId="0" hidden="1">#REF!</definedName>
    <definedName name="TB29698ce0_1928_4520_a03f_14cd7688f902" hidden="1">#REF!</definedName>
    <definedName name="TB29b514a0_0ad5_4da0_9230_696246cc66a9" localSheetId="0" hidden="1">#REF!</definedName>
    <definedName name="TB29b514a0_0ad5_4da0_9230_696246cc66a9" hidden="1">#REF!</definedName>
    <definedName name="TB29c1be99_5df8_4368_8456_eaa3ae4afef2" localSheetId="0" hidden="1">#REF!</definedName>
    <definedName name="TB29c1be99_5df8_4368_8456_eaa3ae4afef2" hidden="1">#REF!</definedName>
    <definedName name="TB29d7efad_6db3_4a83_bdfb_76a2889a4e06" localSheetId="0" hidden="1">#REF!</definedName>
    <definedName name="TB29d7efad_6db3_4a83_bdfb_76a2889a4e06" hidden="1">#REF!</definedName>
    <definedName name="TB29e2bdcd_2393_4ea8_9c1a_641f6d1a9a03" localSheetId="0" hidden="1">#REF!</definedName>
    <definedName name="TB29e2bdcd_2393_4ea8_9c1a_641f6d1a9a03" hidden="1">#REF!</definedName>
    <definedName name="TB2a9a4c73_269a_46e6_920d_c3ae7bce6a8d" localSheetId="0" hidden="1">#REF!</definedName>
    <definedName name="TB2a9a4c73_269a_46e6_920d_c3ae7bce6a8d" hidden="1">#REF!</definedName>
    <definedName name="TB2accd056_f91b_43ca_86b2_55fa03a0f0aa" localSheetId="0" hidden="1">#REF!</definedName>
    <definedName name="TB2accd056_f91b_43ca_86b2_55fa03a0f0aa" hidden="1">#REF!</definedName>
    <definedName name="TB2ada65b1_999f_4516_9c11_0294d29ef30e" localSheetId="0" hidden="1">#REF!</definedName>
    <definedName name="TB2ada65b1_999f_4516_9c11_0294d29ef30e" hidden="1">#REF!</definedName>
    <definedName name="TB2aee54df_4cff_41d6_abbb_0eaea37c1190" localSheetId="0" hidden="1">#REF!</definedName>
    <definedName name="TB2aee54df_4cff_41d6_abbb_0eaea37c1190" hidden="1">#REF!</definedName>
    <definedName name="TB2b08863b_2f11_4e99_8e05_77febd0bda35" localSheetId="0" hidden="1">#REF!</definedName>
    <definedName name="TB2b08863b_2f11_4e99_8e05_77febd0bda35" hidden="1">#REF!</definedName>
    <definedName name="TB2b1ae6fa_8001_4c03_a940_89cbae252e89" localSheetId="0" hidden="1">#REF!</definedName>
    <definedName name="TB2b1ae6fa_8001_4c03_a940_89cbae252e89" hidden="1">#REF!</definedName>
    <definedName name="TB2b1b0241_ccc2_4f59_a07e_8509116c819c" localSheetId="0" hidden="1">#REF!</definedName>
    <definedName name="TB2b1b0241_ccc2_4f59_a07e_8509116c819c" hidden="1">#REF!</definedName>
    <definedName name="TB2b1c1152_3a31_4264_9932_e313b1fd7aea" localSheetId="0" hidden="1">#REF!</definedName>
    <definedName name="TB2b1c1152_3a31_4264_9932_e313b1fd7aea" hidden="1">#REF!</definedName>
    <definedName name="TB2b61d4b9_449a_4206_bc1a_31ea4fbda099" localSheetId="0" hidden="1">#REF!</definedName>
    <definedName name="TB2b61d4b9_449a_4206_bc1a_31ea4fbda099" hidden="1">#REF!</definedName>
    <definedName name="TB2b86c11d_58e2_49ce_8219_a5c186bd3556" localSheetId="0" hidden="1">#REF!</definedName>
    <definedName name="TB2b86c11d_58e2_49ce_8219_a5c186bd3556" hidden="1">#REF!</definedName>
    <definedName name="TB2bb0f4ec_6247_4837_ab87_efb96ea337b6" localSheetId="0" hidden="1">#REF!</definedName>
    <definedName name="TB2bb0f4ec_6247_4837_ab87_efb96ea337b6" hidden="1">#REF!</definedName>
    <definedName name="TB2bb4a562_d53f_42e1_82f5_16e150cbb03f" localSheetId="0" hidden="1">#REF!</definedName>
    <definedName name="TB2bb4a562_d53f_42e1_82f5_16e150cbb03f" hidden="1">#REF!</definedName>
    <definedName name="TB2c0000f9_2227_4856_b7e7_68595ef82b76" localSheetId="0" hidden="1">#REF!</definedName>
    <definedName name="TB2c0000f9_2227_4856_b7e7_68595ef82b76" hidden="1">#REF!</definedName>
    <definedName name="TB2c2b4711_9a3a_44cf_82da_578150fabfca" localSheetId="0" hidden="1">#REF!</definedName>
    <definedName name="TB2c2b4711_9a3a_44cf_82da_578150fabfca" hidden="1">#REF!</definedName>
    <definedName name="TB2c32f525_44a2_42b7_b0b4_cd9d40529a95" localSheetId="0" hidden="1">#REF!</definedName>
    <definedName name="TB2c32f525_44a2_42b7_b0b4_cd9d40529a95" hidden="1">#REF!</definedName>
    <definedName name="TB2c3aa6c3_e8f0_4395_97d3_a02f58debf36" localSheetId="0" hidden="1">#REF!</definedName>
    <definedName name="TB2c3aa6c3_e8f0_4395_97d3_a02f58debf36" hidden="1">#REF!</definedName>
    <definedName name="TB2c8060d6_b8ae_4a72_9070_ee3b90887083" localSheetId="0" hidden="1">#REF!</definedName>
    <definedName name="TB2c8060d6_b8ae_4a72_9070_ee3b90887083" hidden="1">#REF!</definedName>
    <definedName name="TB2cbdd1d1_5c52_4bb7_b7c7_6f2590326b83" localSheetId="0" hidden="1">#REF!</definedName>
    <definedName name="TB2cbdd1d1_5c52_4bb7_b7c7_6f2590326b83" hidden="1">#REF!</definedName>
    <definedName name="TB2d3c12ee_634a_4c54_b883_acfe2faad262" localSheetId="0" hidden="1">#REF!</definedName>
    <definedName name="TB2d3c12ee_634a_4c54_b883_acfe2faad262" hidden="1">#REF!</definedName>
    <definedName name="TB2d47c10e_8b1e_47a1_a0df_207cce5153c6" localSheetId="0" hidden="1">#REF!</definedName>
    <definedName name="TB2d47c10e_8b1e_47a1_a0df_207cce5153c6" hidden="1">#REF!</definedName>
    <definedName name="TB2d93501f_5538_4bf1_a593_4e1396e082b6" localSheetId="0" hidden="1">#REF!</definedName>
    <definedName name="TB2d93501f_5538_4bf1_a593_4e1396e082b6" hidden="1">#REF!</definedName>
    <definedName name="TB2da5dec3_0146_47f0_a3ea_b36ae4a72f22" localSheetId="0" hidden="1">#REF!</definedName>
    <definedName name="TB2da5dec3_0146_47f0_a3ea_b36ae4a72f22" hidden="1">#REF!</definedName>
    <definedName name="TB2dcb04a7_ea26_4578_89ed_58d4ba97b7f1" localSheetId="0" hidden="1">#REF!</definedName>
    <definedName name="TB2dcb04a7_ea26_4578_89ed_58d4ba97b7f1" hidden="1">#REF!</definedName>
    <definedName name="TB2dec7184_8581_4b01_bdae_e53fab524758" localSheetId="0" hidden="1">#REF!</definedName>
    <definedName name="TB2dec7184_8581_4b01_bdae_e53fab524758" hidden="1">#REF!</definedName>
    <definedName name="TB2e627119_7d1e_41fe_a005_ee046c106f4f" localSheetId="0" hidden="1">#REF!</definedName>
    <definedName name="TB2e627119_7d1e_41fe_a005_ee046c106f4f" hidden="1">#REF!</definedName>
    <definedName name="TB2e7c3f31_9cd6_4318_b4cf_caa4f9c43793" localSheetId="0" hidden="1">#REF!</definedName>
    <definedName name="TB2e7c3f31_9cd6_4318_b4cf_caa4f9c43793" hidden="1">#REF!</definedName>
    <definedName name="TB2e809958_426c_4143_95ed_7f37bcc221e7" localSheetId="0" hidden="1">#REF!</definedName>
    <definedName name="TB2e809958_426c_4143_95ed_7f37bcc221e7" hidden="1">#REF!</definedName>
    <definedName name="TB2f0218ff_50a7_4e6f_bfd3_40c67438bcd1" localSheetId="0" hidden="1">#REF!</definedName>
    <definedName name="TB2f0218ff_50a7_4e6f_bfd3_40c67438bcd1" hidden="1">#REF!</definedName>
    <definedName name="TB2f59314b_4696_4558_ab32_0fd93ba58353" localSheetId="0" hidden="1">#REF!</definedName>
    <definedName name="TB2f59314b_4696_4558_ab32_0fd93ba58353" hidden="1">#REF!</definedName>
    <definedName name="TB2f80f1fd_540e_46e7_a551_e5dc4150e9b7" localSheetId="0" hidden="1">#REF!</definedName>
    <definedName name="TB2f80f1fd_540e_46e7_a551_e5dc4150e9b7" hidden="1">#REF!</definedName>
    <definedName name="TB2f9e353e_9b78_444e_ab86_2813ed4854bb" localSheetId="0" hidden="1">#REF!</definedName>
    <definedName name="TB2f9e353e_9b78_444e_ab86_2813ed4854bb" hidden="1">#REF!</definedName>
    <definedName name="TB2fa35c7a_2954_4c24_be99_936e907f08fd" localSheetId="0" hidden="1">#REF!</definedName>
    <definedName name="TB2fa35c7a_2954_4c24_be99_936e907f08fd" hidden="1">#REF!</definedName>
    <definedName name="TB2ffc27d2_cda5_4994_9536_60499b4e365a" localSheetId="0" hidden="1">#REF!</definedName>
    <definedName name="TB2ffc27d2_cda5_4994_9536_60499b4e365a" hidden="1">#REF!</definedName>
    <definedName name="TB30443b38_d1a2_411f_ab31_b4068f19fd95" localSheetId="0" hidden="1">#REF!</definedName>
    <definedName name="TB30443b38_d1a2_411f_ab31_b4068f19fd95" hidden="1">#REF!</definedName>
    <definedName name="TB30475a4e_82cc_43de_a348_f0467f4c6e29" localSheetId="0" hidden="1">#REF!</definedName>
    <definedName name="TB30475a4e_82cc_43de_a348_f0467f4c6e29" hidden="1">#REF!</definedName>
    <definedName name="TB3072bece_849b_486c_ba50_5ccc0cca9cad" localSheetId="0" hidden="1">#REF!</definedName>
    <definedName name="TB3072bece_849b_486c_ba50_5ccc0cca9cad" hidden="1">#REF!</definedName>
    <definedName name="TB307e846d_74df_4394_b267_a0c9d2b9a526" localSheetId="0" hidden="1">#REF!</definedName>
    <definedName name="TB307e846d_74df_4394_b267_a0c9d2b9a526" hidden="1">#REF!</definedName>
    <definedName name="TB309c2e19_bc23_4cfe_a325_50bb71cdec06" localSheetId="0" hidden="1">#REF!</definedName>
    <definedName name="TB309c2e19_bc23_4cfe_a325_50bb71cdec06" hidden="1">#REF!</definedName>
    <definedName name="TB30c88df6_5a7c_436d_a572_15995021308e" localSheetId="0" hidden="1">#REF!</definedName>
    <definedName name="TB30c88df6_5a7c_436d_a572_15995021308e" hidden="1">#REF!</definedName>
    <definedName name="TB30e4de60_dbf5_4310_8cc0_795df7e3e9db" localSheetId="0" hidden="1">#REF!</definedName>
    <definedName name="TB30e4de60_dbf5_4310_8cc0_795df7e3e9db" hidden="1">#REF!</definedName>
    <definedName name="TB30f29c93_d1f4_4fa2_aef1_f9e9282b5935" localSheetId="0" hidden="1">#REF!</definedName>
    <definedName name="TB30f29c93_d1f4_4fa2_aef1_f9e9282b5935" hidden="1">#REF!</definedName>
    <definedName name="TB315dcc43_ab93_4c54_8767_c0cb6426ff86" localSheetId="0" hidden="1">#REF!</definedName>
    <definedName name="TB315dcc43_ab93_4c54_8767_c0cb6426ff86" hidden="1">#REF!</definedName>
    <definedName name="TB317cb33c_b3dc_44cc_8383_127845c256fb" localSheetId="0" hidden="1">#REF!</definedName>
    <definedName name="TB317cb33c_b3dc_44cc_8383_127845c256fb" hidden="1">#REF!</definedName>
    <definedName name="TB31aa593a_be03_4b49_91fe_5baa4a52d041" localSheetId="0" hidden="1">#REF!</definedName>
    <definedName name="TB31aa593a_be03_4b49_91fe_5baa4a52d041" hidden="1">#REF!</definedName>
    <definedName name="TB31af55b2_ff09_4ac7_8edb_de6ab354520d" localSheetId="0" hidden="1">#REF!</definedName>
    <definedName name="TB31af55b2_ff09_4ac7_8edb_de6ab354520d" hidden="1">#REF!</definedName>
    <definedName name="TB31Dec04" localSheetId="0">#REF!</definedName>
    <definedName name="TB31Dec04">#REF!</definedName>
    <definedName name="TB31fd7114_20d8_49ab_a712_b6411abe105b" localSheetId="0" hidden="1">#REF!</definedName>
    <definedName name="TB31fd7114_20d8_49ab_a712_b6411abe105b" hidden="1">#REF!</definedName>
    <definedName name="TB3228134d_4703_4c52_a2e0_bca1d191c441" localSheetId="0" hidden="1">#REF!</definedName>
    <definedName name="TB3228134d_4703_4c52_a2e0_bca1d191c441" hidden="1">#REF!</definedName>
    <definedName name="TB32443483_2e25_4a1a_8413_223199d4a1cc" localSheetId="0" hidden="1">#REF!</definedName>
    <definedName name="TB32443483_2e25_4a1a_8413_223199d4a1cc" hidden="1">#REF!</definedName>
    <definedName name="TB3250300b_e5bc_43d7_a324_8f7d800f35b6" localSheetId="0" hidden="1">#REF!</definedName>
    <definedName name="TB3250300b_e5bc_43d7_a324_8f7d800f35b6" hidden="1">#REF!</definedName>
    <definedName name="TB32509f4a_87dc_45f4_8ef0_015130368581" localSheetId="0" hidden="1">#REF!</definedName>
    <definedName name="TB32509f4a_87dc_45f4_8ef0_015130368581" hidden="1">#REF!</definedName>
    <definedName name="TB3271dfa2_1ca2_4843_b513_3b86b39e6ffd" localSheetId="0" hidden="1">#REF!</definedName>
    <definedName name="TB3271dfa2_1ca2_4843_b513_3b86b39e6ffd" hidden="1">#REF!</definedName>
    <definedName name="TB3285bc6c_a5e9_4a01_8b19_dc601cc0b3fc" localSheetId="0" hidden="1">#REF!</definedName>
    <definedName name="TB3285bc6c_a5e9_4a01_8b19_dc601cc0b3fc" hidden="1">#REF!</definedName>
    <definedName name="TB32a685bc_9e28_4319_9b23_f3959ad33d34" localSheetId="0" hidden="1">#REF!</definedName>
    <definedName name="TB32a685bc_9e28_4319_9b23_f3959ad33d34" hidden="1">#REF!</definedName>
    <definedName name="TB32ce931e_868e_4c38_9354_676342bce315" localSheetId="0" hidden="1">#REF!</definedName>
    <definedName name="TB32ce931e_868e_4c38_9354_676342bce315" hidden="1">#REF!</definedName>
    <definedName name="TB335f36ad_c2d0_4e10_8f60_798cb8d0c416" localSheetId="0" hidden="1">#REF!</definedName>
    <definedName name="TB335f36ad_c2d0_4e10_8f60_798cb8d0c416" hidden="1">#REF!</definedName>
    <definedName name="TB33720cc3_68b2_47fc_80c9_0febcd154bb3" localSheetId="0" hidden="1">#REF!</definedName>
    <definedName name="TB33720cc3_68b2_47fc_80c9_0febcd154bb3" hidden="1">#REF!</definedName>
    <definedName name="TB3372c258_f6ee_4b98_8710_a4bb217a3e28" localSheetId="0" hidden="1">#REF!</definedName>
    <definedName name="TB3372c258_f6ee_4b98_8710_a4bb217a3e28" hidden="1">#REF!</definedName>
    <definedName name="TB33a23784_260f_460b_a58d_a940d6258eb4" localSheetId="0" hidden="1">#REF!</definedName>
    <definedName name="TB33a23784_260f_460b_a58d_a940d6258eb4" hidden="1">#REF!</definedName>
    <definedName name="TB33a40925_9b11_45fc_8827_031ca00ea92b" localSheetId="0" hidden="1">#REF!</definedName>
    <definedName name="TB33a40925_9b11_45fc_8827_031ca00ea92b" hidden="1">#REF!</definedName>
    <definedName name="TB33bd7614_94b2_4d6a_884c_316256205900" localSheetId="0" hidden="1">#REF!</definedName>
    <definedName name="TB33bd7614_94b2_4d6a_884c_316256205900" hidden="1">#REF!</definedName>
    <definedName name="TB341abd86_6e7f_4745_ab89_64b71606eebf" localSheetId="0" hidden="1">#REF!</definedName>
    <definedName name="TB341abd86_6e7f_4745_ab89_64b71606eebf" hidden="1">#REF!</definedName>
    <definedName name="TB346d4832_1803_4511_8709_a604c050f472" localSheetId="0" hidden="1">#REF!</definedName>
    <definedName name="TB346d4832_1803_4511_8709_a604c050f472" hidden="1">#REF!</definedName>
    <definedName name="TB3470807f_17a9_466b_92ec_21283291662c" localSheetId="0" hidden="1">#REF!</definedName>
    <definedName name="TB3470807f_17a9_466b_92ec_21283291662c" hidden="1">#REF!</definedName>
    <definedName name="TB349befc3_9e9d_4c4a_9ccb_1db029edf674" localSheetId="0" hidden="1">#REF!</definedName>
    <definedName name="TB349befc3_9e9d_4c4a_9ccb_1db029edf674" hidden="1">#REF!</definedName>
    <definedName name="TB349f88ca_ffdf_4809_9929_0b35f714fc8b" localSheetId="0" hidden="1">#REF!</definedName>
    <definedName name="TB349f88ca_ffdf_4809_9929_0b35f714fc8b" hidden="1">#REF!</definedName>
    <definedName name="TB34b2e792_112d_4505_a0ee_e18e6527b3d1" localSheetId="0" hidden="1">#REF!</definedName>
    <definedName name="TB34b2e792_112d_4505_a0ee_e18e6527b3d1" hidden="1">#REF!</definedName>
    <definedName name="TB34ba67a7_6060_4b6c_af30_19b15e214d37" localSheetId="0" hidden="1">#REF!</definedName>
    <definedName name="TB34ba67a7_6060_4b6c_af30_19b15e214d37" hidden="1">#REF!</definedName>
    <definedName name="TB34d3572e_528b_401d_a56e_dc21473cf4b9" localSheetId="0" hidden="1">#REF!</definedName>
    <definedName name="TB34d3572e_528b_401d_a56e_dc21473cf4b9" hidden="1">#REF!</definedName>
    <definedName name="TB34dfedb7_ccb6_4766_95d3_47058156955b" localSheetId="0" hidden="1">#REF!</definedName>
    <definedName name="TB34dfedb7_ccb6_4766_95d3_47058156955b" hidden="1">#REF!</definedName>
    <definedName name="TB34ebc84b_11dc_4a14_bb00_80db44fc507c" localSheetId="0" hidden="1">#REF!</definedName>
    <definedName name="TB34ebc84b_11dc_4a14_bb00_80db44fc507c" hidden="1">#REF!</definedName>
    <definedName name="TB3518631e_2b98_4a68_9e86_4ae4646cd6da" localSheetId="0" hidden="1">#REF!</definedName>
    <definedName name="TB3518631e_2b98_4a68_9e86_4ae4646cd6da" hidden="1">#REF!</definedName>
    <definedName name="TB351a1ca8_13af_4c71_8a3e_0e7e5d8fe8e5" localSheetId="0" hidden="1">#REF!</definedName>
    <definedName name="TB351a1ca8_13af_4c71_8a3e_0e7e5d8fe8e5" hidden="1">#REF!</definedName>
    <definedName name="TB3535eff0_f5eb_4226_9029_e4c5ce35d035" localSheetId="0" hidden="1">#REF!</definedName>
    <definedName name="TB3535eff0_f5eb_4226_9029_e4c5ce35d035" hidden="1">#REF!</definedName>
    <definedName name="TB35534ad4_9888_4c60_90c4_d698220a5b63" localSheetId="0" hidden="1">#REF!</definedName>
    <definedName name="TB35534ad4_9888_4c60_90c4_d698220a5b63" hidden="1">#REF!</definedName>
    <definedName name="TB357327ad_472f_4a49_ab49_5e3a56a2592d" localSheetId="0" hidden="1">#REF!</definedName>
    <definedName name="TB357327ad_472f_4a49_ab49_5e3a56a2592d" hidden="1">#REF!</definedName>
    <definedName name="TB357cf48b_db2e_4a09_8ab6_0f5f1d99ec6d" localSheetId="0" hidden="1">#REF!</definedName>
    <definedName name="TB357cf48b_db2e_4a09_8ab6_0f5f1d99ec6d" hidden="1">#REF!</definedName>
    <definedName name="TB35ab39d6_e6b5_4346_aa25_7c3196187af1" localSheetId="0" hidden="1">#REF!</definedName>
    <definedName name="TB35ab39d6_e6b5_4346_aa25_7c3196187af1" hidden="1">#REF!</definedName>
    <definedName name="TB35de672f_bf09_4f6f_a6c0_828ebbfca127" localSheetId="0" hidden="1">#REF!</definedName>
    <definedName name="TB35de672f_bf09_4f6f_a6c0_828ebbfca127" hidden="1">#REF!</definedName>
    <definedName name="TB36124fce_b263_479f_8615_f306f2657724" localSheetId="0" hidden="1">#REF!</definedName>
    <definedName name="TB36124fce_b263_479f_8615_f306f2657724" hidden="1">#REF!</definedName>
    <definedName name="TB364a5de8_d262_4ca4_9266_7bf439bdccd5" localSheetId="0" hidden="1">#REF!</definedName>
    <definedName name="TB364a5de8_d262_4ca4_9266_7bf439bdccd5" hidden="1">#REF!</definedName>
    <definedName name="TB36637661_49d8_40c9_afbd_7be91a584541" localSheetId="0" hidden="1">#REF!</definedName>
    <definedName name="TB36637661_49d8_40c9_afbd_7be91a584541" hidden="1">#REF!</definedName>
    <definedName name="TB36751cdf_1d83_4286_a74d_e5ac980252d7" localSheetId="0" hidden="1">#REF!</definedName>
    <definedName name="TB36751cdf_1d83_4286_a74d_e5ac980252d7" hidden="1">#REF!</definedName>
    <definedName name="TB367761f3_c674_4f9c_833b_1b884f4eeee9" localSheetId="0" hidden="1">#REF!</definedName>
    <definedName name="TB367761f3_c674_4f9c_833b_1b884f4eeee9" hidden="1">#REF!</definedName>
    <definedName name="TB36987f88_53fb_4215_b816_c9d21ed317de" localSheetId="0" hidden="1">#REF!</definedName>
    <definedName name="TB36987f88_53fb_4215_b816_c9d21ed317de" hidden="1">#REF!</definedName>
    <definedName name="TB36c62420_284f_48d5_8ed2_59c3110ef8c2" localSheetId="0" hidden="1">#REF!</definedName>
    <definedName name="TB36c62420_284f_48d5_8ed2_59c3110ef8c2" hidden="1">#REF!</definedName>
    <definedName name="TB37237ee6_d6d6_43fb_99cd_2066ec496b4e" localSheetId="0" hidden="1">#REF!</definedName>
    <definedName name="TB37237ee6_d6d6_43fb_99cd_2066ec496b4e" hidden="1">#REF!</definedName>
    <definedName name="TB3727821a_c36a_43d1_b31b_e51f3c6e95b2" localSheetId="0" hidden="1">#REF!</definedName>
    <definedName name="TB3727821a_c36a_43d1_b31b_e51f3c6e95b2" hidden="1">#REF!</definedName>
    <definedName name="TB3728c072_8f28_4e49_be20_e6b29859707c" localSheetId="0" hidden="1">#REF!</definedName>
    <definedName name="TB3728c072_8f28_4e49_be20_e6b29859707c" hidden="1">#REF!</definedName>
    <definedName name="TB3761f5b3_dc6c_4c06_9627_e4cccd65a0f8" localSheetId="0" hidden="1">#REF!</definedName>
    <definedName name="TB3761f5b3_dc6c_4c06_9627_e4cccd65a0f8" hidden="1">#REF!</definedName>
    <definedName name="TB379a0885_5824_4e6e_bab8_9e39ccbe2d69" localSheetId="0" hidden="1">#REF!</definedName>
    <definedName name="TB379a0885_5824_4e6e_bab8_9e39ccbe2d69" hidden="1">#REF!</definedName>
    <definedName name="TB37ad258a_2b2d_4249_b233_6d2e803bfa2b" localSheetId="0" hidden="1">#REF!</definedName>
    <definedName name="TB37ad258a_2b2d_4249_b233_6d2e803bfa2b" hidden="1">#REF!</definedName>
    <definedName name="TB37bde7b8_c66a_4530_9c24_75d1ce22965c" localSheetId="0" hidden="1">#REF!</definedName>
    <definedName name="TB37bde7b8_c66a_4530_9c24_75d1ce22965c" hidden="1">#REF!</definedName>
    <definedName name="TB37d6c29e_af1f_4b3d_99a3_dce5d4d8559b" localSheetId="0" hidden="1">#REF!</definedName>
    <definedName name="TB37d6c29e_af1f_4b3d_99a3_dce5d4d8559b" hidden="1">#REF!</definedName>
    <definedName name="TB38163179_b24b_4ee0_ae89_4022b4169aba" localSheetId="0" hidden="1">#REF!</definedName>
    <definedName name="TB38163179_b24b_4ee0_ae89_4022b4169aba" hidden="1">#REF!</definedName>
    <definedName name="TB381af3a4_409f_40f8_b39a_50a263f0335a" localSheetId="0" hidden="1">#REF!</definedName>
    <definedName name="TB381af3a4_409f_40f8_b39a_50a263f0335a" hidden="1">#REF!</definedName>
    <definedName name="TB38380b59_c0ac_48cf_be9e_5341d20c82eb" localSheetId="0" hidden="1">#REF!</definedName>
    <definedName name="TB38380b59_c0ac_48cf_be9e_5341d20c82eb" hidden="1">#REF!</definedName>
    <definedName name="TB38639ca9_de23_4b7b_9478_63663359dc68" localSheetId="0" hidden="1">#REF!</definedName>
    <definedName name="TB38639ca9_de23_4b7b_9478_63663359dc68" hidden="1">#REF!</definedName>
    <definedName name="TB3890d1a7_a099_4928_bb71_13a92ae40e51" localSheetId="0" hidden="1">#REF!</definedName>
    <definedName name="TB3890d1a7_a099_4928_bb71_13a92ae40e51" hidden="1">#REF!</definedName>
    <definedName name="TB38950240_ad03_4197_8ca0_a0fb13ea5199" localSheetId="0" hidden="1">#REF!</definedName>
    <definedName name="TB38950240_ad03_4197_8ca0_a0fb13ea5199" hidden="1">#REF!</definedName>
    <definedName name="TB3897d11f_3bbb_470f_a9e9_c8538f657ddf" localSheetId="0" hidden="1">#REF!</definedName>
    <definedName name="TB3897d11f_3bbb_470f_a9e9_c8538f657ddf" hidden="1">#REF!</definedName>
    <definedName name="TB38b7fd54_214b_4051_9a00_18cfbacafe18" localSheetId="0" hidden="1">#REF!</definedName>
    <definedName name="TB38b7fd54_214b_4051_9a00_18cfbacafe18" hidden="1">#REF!</definedName>
    <definedName name="TB38e57cb1_776d_4e2a_a2dd_dc0064435db2" localSheetId="0" hidden="1">#REF!</definedName>
    <definedName name="TB38e57cb1_776d_4e2a_a2dd_dc0064435db2" hidden="1">#REF!</definedName>
    <definedName name="TB39237f25_8ae0_4c2a_b635_10bf3e8cb6f4" localSheetId="0" hidden="1">#REF!</definedName>
    <definedName name="TB39237f25_8ae0_4c2a_b635_10bf3e8cb6f4" hidden="1">#REF!</definedName>
    <definedName name="TB39331220_22b3_4530_884c_68b3c65730d1" localSheetId="0" hidden="1">#REF!</definedName>
    <definedName name="TB39331220_22b3_4530_884c_68b3c65730d1" hidden="1">#REF!</definedName>
    <definedName name="TB395b4cf5_7fc6_416b_b200_349412f17503" localSheetId="0" hidden="1">#REF!</definedName>
    <definedName name="TB395b4cf5_7fc6_416b_b200_349412f17503" hidden="1">#REF!</definedName>
    <definedName name="TB396ea8b3_0261_4dac_b34e_d561ae81feff" localSheetId="0" hidden="1">#REF!</definedName>
    <definedName name="TB396ea8b3_0261_4dac_b34e_d561ae81feff" hidden="1">#REF!</definedName>
    <definedName name="TB398abad5_2082_423d_9674_a5bcbfe0f685" localSheetId="0" hidden="1">#REF!</definedName>
    <definedName name="TB398abad5_2082_423d_9674_a5bcbfe0f685" hidden="1">#REF!</definedName>
    <definedName name="TB39bbefbc_814c_4612_8728_997233fa7f9e" localSheetId="0" hidden="1">#REF!</definedName>
    <definedName name="TB39bbefbc_814c_4612_8728_997233fa7f9e" hidden="1">#REF!</definedName>
    <definedName name="TB39d19c3b_17a4_4f28_9fa7_abdf58f8e4e6" localSheetId="0" hidden="1">#REF!</definedName>
    <definedName name="TB39d19c3b_17a4_4f28_9fa7_abdf58f8e4e6" hidden="1">#REF!</definedName>
    <definedName name="TB39edec54_b229_458d_b5b7_7db4da07dfcf" localSheetId="0" hidden="1">#REF!</definedName>
    <definedName name="TB39edec54_b229_458d_b5b7_7db4da07dfcf" hidden="1">#REF!</definedName>
    <definedName name="TB3a2d0134_290b_415a_8c76_8bb080f7710d" localSheetId="0" hidden="1">#REF!</definedName>
    <definedName name="TB3a2d0134_290b_415a_8c76_8bb080f7710d" hidden="1">#REF!</definedName>
    <definedName name="TB3a6b71a2_1aa4_4ad2_9d7f_6ad6dc3ef57f" localSheetId="0" hidden="1">#REF!</definedName>
    <definedName name="TB3a6b71a2_1aa4_4ad2_9d7f_6ad6dc3ef57f" hidden="1">#REF!</definedName>
    <definedName name="TB3a923c54_02ef_4baa_8fb0_148e405e4ac9" localSheetId="0" hidden="1">#REF!</definedName>
    <definedName name="TB3a923c54_02ef_4baa_8fb0_148e405e4ac9" hidden="1">#REF!</definedName>
    <definedName name="TB3aa83b83_d155_4d63_97ab_d84cb4920705" localSheetId="0" hidden="1">#REF!</definedName>
    <definedName name="TB3aa83b83_d155_4d63_97ab_d84cb4920705" hidden="1">#REF!</definedName>
    <definedName name="TB3af4ac4c_a50f_4518_9dd2_066071ba4439" localSheetId="0" hidden="1">#REF!</definedName>
    <definedName name="TB3af4ac4c_a50f_4518_9dd2_066071ba4439" hidden="1">#REF!</definedName>
    <definedName name="TB3afaa6ef_eb27_4e49_8577_bc19a84a06d5" localSheetId="0" hidden="1">#REF!</definedName>
    <definedName name="TB3afaa6ef_eb27_4e49_8577_bc19a84a06d5" hidden="1">#REF!</definedName>
    <definedName name="TB3b83da41_0acd_49f1_95c0_97b9a621dce0" localSheetId="0" hidden="1">#REF!</definedName>
    <definedName name="TB3b83da41_0acd_49f1_95c0_97b9a621dce0" hidden="1">#REF!</definedName>
    <definedName name="TB3b890b9c_7d5c_4a6a_8811_835e53244aeb" localSheetId="0" hidden="1">#REF!</definedName>
    <definedName name="TB3b890b9c_7d5c_4a6a_8811_835e53244aeb" hidden="1">#REF!</definedName>
    <definedName name="TB3bb5c6a3_855c_44be_b740_0f05af931f12" localSheetId="0" hidden="1">#REF!</definedName>
    <definedName name="TB3bb5c6a3_855c_44be_b740_0f05af931f12" hidden="1">#REF!</definedName>
    <definedName name="TB3bd24b64_0ac2_4610_a69c_71252e973650" localSheetId="0" hidden="1">#REF!</definedName>
    <definedName name="TB3bd24b64_0ac2_4610_a69c_71252e973650" hidden="1">#REF!</definedName>
    <definedName name="TB3be768ee_1342_4f78_9729_41ae9b4a568d" localSheetId="0" hidden="1">#REF!</definedName>
    <definedName name="TB3be768ee_1342_4f78_9729_41ae9b4a568d" hidden="1">#REF!</definedName>
    <definedName name="TB3c0f03bf_662e_4746_8188_2af9d6692604" localSheetId="0" hidden="1">#REF!</definedName>
    <definedName name="TB3c0f03bf_662e_4746_8188_2af9d6692604" hidden="1">#REF!</definedName>
    <definedName name="TB3c7d2ab6_1606_4ecb_bc7d_b36f7bf2fca6" localSheetId="0" hidden="1">#REF!</definedName>
    <definedName name="TB3c7d2ab6_1606_4ecb_bc7d_b36f7bf2fca6" hidden="1">#REF!</definedName>
    <definedName name="TB3c8f7495_c5fb_4483_9067_ab003db54903" localSheetId="0" hidden="1">#REF!</definedName>
    <definedName name="TB3c8f7495_c5fb_4483_9067_ab003db54903" hidden="1">#REF!</definedName>
    <definedName name="TB3c9a929d_4748_4c19_ad2f_4608340039a1" localSheetId="0" hidden="1">#REF!</definedName>
    <definedName name="TB3c9a929d_4748_4c19_ad2f_4608340039a1" hidden="1">#REF!</definedName>
    <definedName name="TB3cb8b0c5_05cf_4647_b42d_6b55bf7727ea" localSheetId="0" hidden="1">#REF!</definedName>
    <definedName name="TB3cb8b0c5_05cf_4647_b42d_6b55bf7727ea" hidden="1">#REF!</definedName>
    <definedName name="TB3d4fdf2e_307b_442f_bfb2_2e37cddfec61" localSheetId="0" hidden="1">#REF!</definedName>
    <definedName name="TB3d4fdf2e_307b_442f_bfb2_2e37cddfec61" hidden="1">#REF!</definedName>
    <definedName name="TB3d5d3303_2cf6_40fe_8e5a_9b1f93ed0948" localSheetId="0" hidden="1">#REF!</definedName>
    <definedName name="TB3d5d3303_2cf6_40fe_8e5a_9b1f93ed0948" hidden="1">#REF!</definedName>
    <definedName name="TB3d880ddb_5888_4a87_bf86_395d09ca3e8c" localSheetId="0" hidden="1">#REF!</definedName>
    <definedName name="TB3d880ddb_5888_4a87_bf86_395d09ca3e8c" hidden="1">#REF!</definedName>
    <definedName name="TB3d9126e1_78ff_4d81_9084_323c1c137a5a" localSheetId="0" hidden="1">#REF!</definedName>
    <definedName name="TB3d9126e1_78ff_4d81_9084_323c1c137a5a" hidden="1">#REF!</definedName>
    <definedName name="TB3da054c9_3fb8_45c1_941c_036d55b73585" localSheetId="0" hidden="1">#REF!</definedName>
    <definedName name="TB3da054c9_3fb8_45c1_941c_036d55b73585" hidden="1">#REF!</definedName>
    <definedName name="TB3dba2aa4_930f_4d1e_b7e0_176836553b6a" localSheetId="0" hidden="1">#REF!</definedName>
    <definedName name="TB3dba2aa4_930f_4d1e_b7e0_176836553b6a" hidden="1">#REF!</definedName>
    <definedName name="TB3dfad572_c358_4bac_8b8b_edc84020b468" localSheetId="0" hidden="1">#REF!</definedName>
    <definedName name="TB3dfad572_c358_4bac_8b8b_edc84020b468" hidden="1">#REF!</definedName>
    <definedName name="TB3e181ea0_25d4_46f2_8342_ba0dc7613a66" localSheetId="0" hidden="1">#REF!</definedName>
    <definedName name="TB3e181ea0_25d4_46f2_8342_ba0dc7613a66" hidden="1">#REF!</definedName>
    <definedName name="TB3e858dc0_8bfe_4352_bfd6_d61867458272" localSheetId="0" hidden="1">#REF!</definedName>
    <definedName name="TB3e858dc0_8bfe_4352_bfd6_d61867458272" hidden="1">#REF!</definedName>
    <definedName name="TB3f28aa91_ad54_40f6_9ce7_530afc9a316d" localSheetId="0" hidden="1">#REF!</definedName>
    <definedName name="TB3f28aa91_ad54_40f6_9ce7_530afc9a316d" hidden="1">#REF!</definedName>
    <definedName name="TB3fb39b89_ff80_40a9_ba65_57a75b36e43e" localSheetId="0" hidden="1">#REF!</definedName>
    <definedName name="TB3fb39b89_ff80_40a9_ba65_57a75b36e43e" hidden="1">#REF!</definedName>
    <definedName name="TB3fe97a43_e2aa_4652_a4f4_5529cd45be5b" localSheetId="0" hidden="1">#REF!</definedName>
    <definedName name="TB3fe97a43_e2aa_4652_a4f4_5529cd45be5b" hidden="1">#REF!</definedName>
    <definedName name="TB3fec5f33_0ba0_4846_acc5_8029e99ace95" localSheetId="0" hidden="1">#REF!</definedName>
    <definedName name="TB3fec5f33_0ba0_4846_acc5_8029e99ace95" hidden="1">#REF!</definedName>
    <definedName name="TB401876f7_af9e_4f84_8fa6_019237c3b271" localSheetId="0" hidden="1">#REF!</definedName>
    <definedName name="TB401876f7_af9e_4f84_8fa6_019237c3b271" hidden="1">#REF!</definedName>
    <definedName name="TB40583a90_2d7f_43c9_987b_fe4d253a7f0a" localSheetId="0" hidden="1">#REF!</definedName>
    <definedName name="TB40583a90_2d7f_43c9_987b_fe4d253a7f0a" hidden="1">#REF!</definedName>
    <definedName name="TB40724fed_b2ae_4445_a30f_4f6b70e73ea0" localSheetId="0" hidden="1">#REF!</definedName>
    <definedName name="TB40724fed_b2ae_4445_a30f_4f6b70e73ea0" hidden="1">#REF!</definedName>
    <definedName name="TB40ba5d11_f5d6_4009_a5d3_91ebba756c2c" localSheetId="0" hidden="1">#REF!</definedName>
    <definedName name="TB40ba5d11_f5d6_4009_a5d3_91ebba756c2c" hidden="1">#REF!</definedName>
    <definedName name="TB410ebac8_6cad_40b7_84cb_4b8b98194693" localSheetId="0" hidden="1">#REF!</definedName>
    <definedName name="TB410ebac8_6cad_40b7_84cb_4b8b98194693" hidden="1">#REF!</definedName>
    <definedName name="TB418c48be_60e7_4398_85d0_dd9a42605b36" localSheetId="0" hidden="1">#REF!</definedName>
    <definedName name="TB418c48be_60e7_4398_85d0_dd9a42605b36" hidden="1">#REF!</definedName>
    <definedName name="TB41dfceb7_216f_4a83_bfeb_de04f33d2675" localSheetId="0" hidden="1">#REF!</definedName>
    <definedName name="TB41dfceb7_216f_4a83_bfeb_de04f33d2675" hidden="1">#REF!</definedName>
    <definedName name="TB42076902_fda7_4a00_b396_319b1c034692" localSheetId="0" hidden="1">#REF!</definedName>
    <definedName name="TB42076902_fda7_4a00_b396_319b1c034692" hidden="1">#REF!</definedName>
    <definedName name="TB421c7098_1cc3_433b_83d4_bdceb9ddd47d" localSheetId="0" hidden="1">#REF!</definedName>
    <definedName name="TB421c7098_1cc3_433b_83d4_bdceb9ddd47d" hidden="1">#REF!</definedName>
    <definedName name="TB42270e25_05d1_4bf7_9215_230a588306c0" localSheetId="0" hidden="1">#REF!</definedName>
    <definedName name="TB42270e25_05d1_4bf7_9215_230a588306c0" hidden="1">#REF!</definedName>
    <definedName name="TB4237ddcf_0cfc_4b30_bcc7_e62d1d2d2f2d" localSheetId="0" hidden="1">#REF!</definedName>
    <definedName name="TB4237ddcf_0cfc_4b30_bcc7_e62d1d2d2f2d" hidden="1">#REF!</definedName>
    <definedName name="TB4288ece2_89c0_4451_aecd_cb471430ee33" localSheetId="0" hidden="1">#REF!</definedName>
    <definedName name="TB4288ece2_89c0_4451_aecd_cb471430ee33" hidden="1">#REF!</definedName>
    <definedName name="TB42a9ef9f_1cc6_4f90_894e_66d81b79c885" localSheetId="0" hidden="1">#REF!</definedName>
    <definedName name="TB42a9ef9f_1cc6_4f90_894e_66d81b79c885" hidden="1">#REF!</definedName>
    <definedName name="TB42e3263e_26f3_47ad_9417_c15be6824d19" localSheetId="0" hidden="1">#REF!</definedName>
    <definedName name="TB42e3263e_26f3_47ad_9417_c15be6824d19" hidden="1">#REF!</definedName>
    <definedName name="TB437afd62_882c_467c_a007_ad2b7a828cc3" localSheetId="0" hidden="1">#REF!</definedName>
    <definedName name="TB437afd62_882c_467c_a007_ad2b7a828cc3" hidden="1">#REF!</definedName>
    <definedName name="TB4391e4f0_d5c5_47a8_b66a_943e218d118e" localSheetId="0" hidden="1">#REF!</definedName>
    <definedName name="TB4391e4f0_d5c5_47a8_b66a_943e218d118e" hidden="1">#REF!</definedName>
    <definedName name="TB43a99259_148c_414c_9f82_ad874fe3a18b" localSheetId="0" hidden="1">#REF!</definedName>
    <definedName name="TB43a99259_148c_414c_9f82_ad874fe3a18b" hidden="1">#REF!</definedName>
    <definedName name="TB43aa223d_c448_420f_8187_4321978b49ea" localSheetId="0" hidden="1">#REF!</definedName>
    <definedName name="TB43aa223d_c448_420f_8187_4321978b49ea" hidden="1">#REF!</definedName>
    <definedName name="TB43fa4de1_83cb_4613_9a4b_2e2a13427f46" localSheetId="0" hidden="1">#REF!</definedName>
    <definedName name="TB43fa4de1_83cb_4613_9a4b_2e2a13427f46" hidden="1">#REF!</definedName>
    <definedName name="TB441d2315_af11_4a45_84df_c16d7791ab28" localSheetId="0" hidden="1">#REF!</definedName>
    <definedName name="TB441d2315_af11_4a45_84df_c16d7791ab28" hidden="1">#REF!</definedName>
    <definedName name="TB4438573b_8b76_4662_958b_cb2a1bea181f" localSheetId="0" hidden="1">#REF!</definedName>
    <definedName name="TB4438573b_8b76_4662_958b_cb2a1bea181f" hidden="1">#REF!</definedName>
    <definedName name="TB44964efd_f80c_4e73_bcbe_53bef9eaaa9e" localSheetId="0" hidden="1">#REF!</definedName>
    <definedName name="TB44964efd_f80c_4e73_bcbe_53bef9eaaa9e" hidden="1">#REF!</definedName>
    <definedName name="TB44d4d70d_c3ff_440d_84e7_b7f149e2d2e8" localSheetId="0" hidden="1">#REF!</definedName>
    <definedName name="TB44d4d70d_c3ff_440d_84e7_b7f149e2d2e8" hidden="1">#REF!</definedName>
    <definedName name="TB44e848bc_0a1f_4c92_9ed5_a3e864479c6d" localSheetId="0" hidden="1">#REF!</definedName>
    <definedName name="TB44e848bc_0a1f_4c92_9ed5_a3e864479c6d" hidden="1">#REF!</definedName>
    <definedName name="TB451f5dd2_6ea7_488c_abf5_534f861bb1df" localSheetId="0" hidden="1">#REF!</definedName>
    <definedName name="TB451f5dd2_6ea7_488c_abf5_534f861bb1df" hidden="1">#REF!</definedName>
    <definedName name="TB452fb441_48c3_43af_9643_2779850a7bd5" localSheetId="0" hidden="1">#REF!</definedName>
    <definedName name="TB452fb441_48c3_43af_9643_2779850a7bd5" hidden="1">#REF!</definedName>
    <definedName name="TB455e2610_1e21_4846_9d94_4369b650bfe6" localSheetId="0" hidden="1">#REF!</definedName>
    <definedName name="TB455e2610_1e21_4846_9d94_4369b650bfe6" hidden="1">#REF!</definedName>
    <definedName name="TB45800ae9_b481_49da_83ef_3351ebb3d06b" localSheetId="0" hidden="1">#REF!</definedName>
    <definedName name="TB45800ae9_b481_49da_83ef_3351ebb3d06b" hidden="1">#REF!</definedName>
    <definedName name="TB4586e28d_95f4_49d9_99c6_75e9f455fa80" localSheetId="0" hidden="1">#REF!</definedName>
    <definedName name="TB4586e28d_95f4_49d9_99c6_75e9f455fa80" hidden="1">#REF!</definedName>
    <definedName name="TB458ef0c6_b7b6_43eb_a601_5865b61d740f" localSheetId="0" hidden="1">#REF!</definedName>
    <definedName name="TB458ef0c6_b7b6_43eb_a601_5865b61d740f" hidden="1">#REF!</definedName>
    <definedName name="TB45b0425d_c039_4d95_81cc_e231754b4eac" localSheetId="0" hidden="1">#REF!</definedName>
    <definedName name="TB45b0425d_c039_4d95_81cc_e231754b4eac" hidden="1">#REF!</definedName>
    <definedName name="TB45b4a926_e19d_4b14_99e1_4822766295c4" localSheetId="0" hidden="1">#REF!</definedName>
    <definedName name="TB45b4a926_e19d_4b14_99e1_4822766295c4" hidden="1">#REF!</definedName>
    <definedName name="TB45dfe145_cc1c_4283_9571_7314fee9f234" localSheetId="0" hidden="1">#REF!</definedName>
    <definedName name="TB45dfe145_cc1c_4283_9571_7314fee9f234" hidden="1">#REF!</definedName>
    <definedName name="TB46487da1_624a_4f0d_9795_a0a544f70ec0" localSheetId="0" hidden="1">#REF!</definedName>
    <definedName name="TB46487da1_624a_4f0d_9795_a0a544f70ec0" hidden="1">#REF!</definedName>
    <definedName name="TB4655cd5d_37ba_4006_b8cd_3dc8c525b392" localSheetId="0" hidden="1">#REF!</definedName>
    <definedName name="TB4655cd5d_37ba_4006_b8cd_3dc8c525b392" hidden="1">#REF!</definedName>
    <definedName name="TB46626415_b7b0_4f1b_ae4e_0d13bbb7e8c1" localSheetId="0" hidden="1">#REF!</definedName>
    <definedName name="TB46626415_b7b0_4f1b_ae4e_0d13bbb7e8c1" hidden="1">#REF!</definedName>
    <definedName name="TB467b57b8_bbeb_475a_94c2_fb5aa8511cf5" localSheetId="0" hidden="1">#REF!</definedName>
    <definedName name="TB467b57b8_bbeb_475a_94c2_fb5aa8511cf5" hidden="1">#REF!</definedName>
    <definedName name="TB467b5f00_cf5d_4168_ab00_3e698299aec1" localSheetId="0" hidden="1">#REF!</definedName>
    <definedName name="TB467b5f00_cf5d_4168_ab00_3e698299aec1" hidden="1">#REF!</definedName>
    <definedName name="TB46907d10_1c78_4385_8fd5_7a7b57541c3f" localSheetId="0" hidden="1">#REF!</definedName>
    <definedName name="TB46907d10_1c78_4385_8fd5_7a7b57541c3f" hidden="1">#REF!</definedName>
    <definedName name="TB47358069_e87b_4bbe_9b8a_cf2fd36573be" localSheetId="0" hidden="1">#REF!</definedName>
    <definedName name="TB47358069_e87b_4bbe_9b8a_cf2fd36573be" hidden="1">#REF!</definedName>
    <definedName name="TB47725ca5_5c72_4ba6_a21b_d8808e9c1866" localSheetId="0" hidden="1">#REF!</definedName>
    <definedName name="TB47725ca5_5c72_4ba6_a21b_d8808e9c1866" hidden="1">#REF!</definedName>
    <definedName name="TB478582d9_2689_449e_adb6_7f2eae573401" localSheetId="0" hidden="1">#REF!</definedName>
    <definedName name="TB478582d9_2689_449e_adb6_7f2eae573401" hidden="1">#REF!</definedName>
    <definedName name="TB47a5f52e_0518_4858_a2b5_2ae1eff81706" localSheetId="0" hidden="1">#REF!</definedName>
    <definedName name="TB47a5f52e_0518_4858_a2b5_2ae1eff81706" hidden="1">#REF!</definedName>
    <definedName name="TB47aaf181_a390_46b2_93b0_d7ae2bb5612a" localSheetId="0" hidden="1">#REF!</definedName>
    <definedName name="TB47aaf181_a390_46b2_93b0_d7ae2bb5612a" hidden="1">#REF!</definedName>
    <definedName name="TB47abd9a2_61eb_4bd9_9c9d_0d21d05b3962" localSheetId="0" hidden="1">#REF!</definedName>
    <definedName name="TB47abd9a2_61eb_4bd9_9c9d_0d21d05b3962" hidden="1">#REF!</definedName>
    <definedName name="TB47c513b0_17a5_49f9_a634_de5a25e8b55c" localSheetId="0" hidden="1">#REF!</definedName>
    <definedName name="TB47c513b0_17a5_49f9_a634_de5a25e8b55c" hidden="1">#REF!</definedName>
    <definedName name="TB47e272a6_47c5_4b0b_aa90_804604c00618" localSheetId="0" hidden="1">#REF!</definedName>
    <definedName name="TB47e272a6_47c5_4b0b_aa90_804604c00618" hidden="1">#REF!</definedName>
    <definedName name="TB47f56a67_8c6d_458a_b5da_8e4fe5340ace" localSheetId="0" hidden="1">#REF!</definedName>
    <definedName name="TB47f56a67_8c6d_458a_b5da_8e4fe5340ace" hidden="1">#REF!</definedName>
    <definedName name="TB48123527_6d1a_4878_a823_d91f81937d96" localSheetId="0" hidden="1">#REF!</definedName>
    <definedName name="TB48123527_6d1a_4878_a823_d91f81937d96" hidden="1">#REF!</definedName>
    <definedName name="TB4813fc6f_702f_48bc_bdb7_94506ebdb714" localSheetId="0" hidden="1">#REF!</definedName>
    <definedName name="TB4813fc6f_702f_48bc_bdb7_94506ebdb714" hidden="1">#REF!</definedName>
    <definedName name="TB481bdfbf_074b_4421_85d7_5a89bd354f36" localSheetId="0" hidden="1">#REF!</definedName>
    <definedName name="TB481bdfbf_074b_4421_85d7_5a89bd354f36" hidden="1">#REF!</definedName>
    <definedName name="TB4829950e_5188_4663_939a_06442b719e19" localSheetId="0" hidden="1">#REF!</definedName>
    <definedName name="TB4829950e_5188_4663_939a_06442b719e19" hidden="1">#REF!</definedName>
    <definedName name="TB4846288c_f35c_4f1d_9fde_e9c4acb9b826" localSheetId="0" hidden="1">#REF!</definedName>
    <definedName name="TB4846288c_f35c_4f1d_9fde_e9c4acb9b826" hidden="1">#REF!</definedName>
    <definedName name="TB4880bce2_3e0f_430c_9d48_8ecf96c496c9" localSheetId="0" hidden="1">#REF!</definedName>
    <definedName name="TB4880bce2_3e0f_430c_9d48_8ecf96c496c9" hidden="1">#REF!</definedName>
    <definedName name="TB4882c0d9_1efc_4403_af4a_1502cc6ea166" localSheetId="0" hidden="1">#REF!</definedName>
    <definedName name="TB4882c0d9_1efc_4403_af4a_1502cc6ea166" hidden="1">#REF!</definedName>
    <definedName name="TB48cf8307_fab4_4ec5_9f0d_1aafc039a26b" localSheetId="0" hidden="1">#REF!</definedName>
    <definedName name="TB48cf8307_fab4_4ec5_9f0d_1aafc039a26b" hidden="1">#REF!</definedName>
    <definedName name="TB48d0a9d4_a931_47a5_b3d4_addb9d8e1c6f" localSheetId="0" hidden="1">#REF!</definedName>
    <definedName name="TB48d0a9d4_a931_47a5_b3d4_addb9d8e1c6f" hidden="1">#REF!</definedName>
    <definedName name="TB48dbfbda_e6df_4df0_9319_3850bbbd178b" localSheetId="0" hidden="1">#REF!</definedName>
    <definedName name="TB48dbfbda_e6df_4df0_9319_3850bbbd178b" hidden="1">#REF!</definedName>
    <definedName name="TB48ecd501_caea_4b69_95a9_46ac6bbc7c21" localSheetId="0" hidden="1">#REF!</definedName>
    <definedName name="TB48ecd501_caea_4b69_95a9_46ac6bbc7c21" hidden="1">#REF!</definedName>
    <definedName name="TB4905cebd_9408_4c1e_9eaf_c9fd97def301" localSheetId="0" hidden="1">#REF!</definedName>
    <definedName name="TB4905cebd_9408_4c1e_9eaf_c9fd97def301" hidden="1">#REF!</definedName>
    <definedName name="TB49299a12_66ed_4927_84f5_b9916dfd05e1" localSheetId="0" hidden="1">#REF!</definedName>
    <definedName name="TB49299a12_66ed_4927_84f5_b9916dfd05e1" hidden="1">#REF!</definedName>
    <definedName name="TB49487641_024f_40ff_8b51_745375ba1212" localSheetId="0" hidden="1">#REF!</definedName>
    <definedName name="TB49487641_024f_40ff_8b51_745375ba1212" hidden="1">#REF!</definedName>
    <definedName name="TB49e26ce5_0ad0_4110_b31e_3af32af3d9ce" localSheetId="0" hidden="1">#REF!</definedName>
    <definedName name="TB49e26ce5_0ad0_4110_b31e_3af32af3d9ce" hidden="1">#REF!</definedName>
    <definedName name="TB49ec3302_2721_4744_a71e_5c0bf90ee1b4" localSheetId="0" hidden="1">#REF!</definedName>
    <definedName name="TB49ec3302_2721_4744_a71e_5c0bf90ee1b4" hidden="1">#REF!</definedName>
    <definedName name="TB4a394de8_eeea_4e57_aad0_9a64b54f5483" localSheetId="0" hidden="1">#REF!</definedName>
    <definedName name="TB4a394de8_eeea_4e57_aad0_9a64b54f5483" hidden="1">#REF!</definedName>
    <definedName name="TB4a40bf35_1a1e_4cbd_802e_221a596b63af" localSheetId="0" hidden="1">#REF!</definedName>
    <definedName name="TB4a40bf35_1a1e_4cbd_802e_221a596b63af" hidden="1">#REF!</definedName>
    <definedName name="TB4a5f1dd4_d515_4251_8495_a3993ec966e3" localSheetId="0" hidden="1">#REF!</definedName>
    <definedName name="TB4a5f1dd4_d515_4251_8495_a3993ec966e3" hidden="1">#REF!</definedName>
    <definedName name="TB4a80a62d_50c6_4f12_bede_832cf2ca4570" localSheetId="0" hidden="1">#REF!</definedName>
    <definedName name="TB4a80a62d_50c6_4f12_bede_832cf2ca4570" hidden="1">#REF!</definedName>
    <definedName name="TB4aa29fb8_e6b2_4d17_a068_f047d7852a89" localSheetId="0" hidden="1">#REF!</definedName>
    <definedName name="TB4aa29fb8_e6b2_4d17_a068_f047d7852a89" hidden="1">#REF!</definedName>
    <definedName name="TB4aede9d8_73b0_4853_bdf1_fd9b16e89f60" localSheetId="0" hidden="1">#REF!</definedName>
    <definedName name="TB4aede9d8_73b0_4853_bdf1_fd9b16e89f60" hidden="1">#REF!</definedName>
    <definedName name="TB4b34fa75_cb5f_42f5_bda9_30e38b786009" localSheetId="0" hidden="1">#REF!</definedName>
    <definedName name="TB4b34fa75_cb5f_42f5_bda9_30e38b786009" hidden="1">#REF!</definedName>
    <definedName name="TB4b86fe9c_7820_458b_9870_83203b585b10" localSheetId="0" hidden="1">#REF!</definedName>
    <definedName name="TB4b86fe9c_7820_458b_9870_83203b585b10" hidden="1">#REF!</definedName>
    <definedName name="TB4b93831e_8601_46a2_a474_1f8c556cd386" localSheetId="0" hidden="1">#REF!</definedName>
    <definedName name="TB4b93831e_8601_46a2_a474_1f8c556cd386" hidden="1">#REF!</definedName>
    <definedName name="TB4ba3edb7_2785_4c75_ae73_0d2f4078ab5c" localSheetId="0" hidden="1">#REF!</definedName>
    <definedName name="TB4ba3edb7_2785_4c75_ae73_0d2f4078ab5c" hidden="1">#REF!</definedName>
    <definedName name="TB4baa507a_4e7d_4957_9098_2ffd6d9b335c" localSheetId="0" hidden="1">#REF!</definedName>
    <definedName name="TB4baa507a_4e7d_4957_9098_2ffd6d9b335c" hidden="1">#REF!</definedName>
    <definedName name="TB4be91416_7244_419a_ad36_fb1c65c77ae5" localSheetId="0" hidden="1">#REF!</definedName>
    <definedName name="TB4be91416_7244_419a_ad36_fb1c65c77ae5" hidden="1">#REF!</definedName>
    <definedName name="TB4c0b639b_8436_495c_9359_f92a31ad1ee3" localSheetId="0" hidden="1">#REF!</definedName>
    <definedName name="TB4c0b639b_8436_495c_9359_f92a31ad1ee3" hidden="1">#REF!</definedName>
    <definedName name="TB4c52ab9e_aa9a_4cfb_b8fb_f30f8abd036f" localSheetId="0" hidden="1">#REF!</definedName>
    <definedName name="TB4c52ab9e_aa9a_4cfb_b8fb_f30f8abd036f" hidden="1">#REF!</definedName>
    <definedName name="TB4c81f4a7_4bb1_4388_9f56_8421b18c41eb" localSheetId="0" hidden="1">#REF!</definedName>
    <definedName name="TB4c81f4a7_4bb1_4388_9f56_8421b18c41eb" hidden="1">#REF!</definedName>
    <definedName name="TB4c8ddb9a_8737_4c45_947c_de9a2f0a1a8e" localSheetId="0" hidden="1">#REF!</definedName>
    <definedName name="TB4c8ddb9a_8737_4c45_947c_de9a2f0a1a8e" hidden="1">#REF!</definedName>
    <definedName name="TB4c92853e_fd64_4fd2_8588_a89202772159" localSheetId="0" hidden="1">#REF!</definedName>
    <definedName name="TB4c92853e_fd64_4fd2_8588_a89202772159" hidden="1">#REF!</definedName>
    <definedName name="TB4ca257f9_8fcb_41cb_91c7_8306a131d3f9" localSheetId="0" hidden="1">#REF!</definedName>
    <definedName name="TB4ca257f9_8fcb_41cb_91c7_8306a131d3f9" hidden="1">#REF!</definedName>
    <definedName name="TB4cc1f273_1b4c_442e_af5c_49745a727176" localSheetId="0" hidden="1">#REF!</definedName>
    <definedName name="TB4cc1f273_1b4c_442e_af5c_49745a727176" hidden="1">#REF!</definedName>
    <definedName name="TB4cf7da9f_7f3b_4c74_a21d_1c0daf430bbc" localSheetId="0" hidden="1">#REF!</definedName>
    <definedName name="TB4cf7da9f_7f3b_4c74_a21d_1c0daf430bbc" hidden="1">#REF!</definedName>
    <definedName name="TB4d12d0f8_3da4_4d53_9ec5_6b19af29343a" localSheetId="0" hidden="1">#REF!</definedName>
    <definedName name="TB4d12d0f8_3da4_4d53_9ec5_6b19af29343a" hidden="1">#REF!</definedName>
    <definedName name="TB4d1a1e7a_236a_434e_b215_b53088d22654" localSheetId="0" hidden="1">#REF!</definedName>
    <definedName name="TB4d1a1e7a_236a_434e_b215_b53088d22654" hidden="1">#REF!</definedName>
    <definedName name="TB4da2f8d9_e659_4a06_979d_f7aff23da5a4" localSheetId="0" hidden="1">#REF!</definedName>
    <definedName name="TB4da2f8d9_e659_4a06_979d_f7aff23da5a4" hidden="1">#REF!</definedName>
    <definedName name="TB4de78a6e_c07a_45ef_8e3d_858511853fc1" localSheetId="0" hidden="1">#REF!</definedName>
    <definedName name="TB4de78a6e_c07a_45ef_8e3d_858511853fc1" hidden="1">#REF!</definedName>
    <definedName name="TB4e0201b4_1fe8_4560_bdc8_a83164851f4a" localSheetId="0" hidden="1">#REF!</definedName>
    <definedName name="TB4e0201b4_1fe8_4560_bdc8_a83164851f4a" hidden="1">#REF!</definedName>
    <definedName name="TB4e18d57b_e3e0_48b4_b730_3a35f6854e51" localSheetId="0" hidden="1">#REF!</definedName>
    <definedName name="TB4e18d57b_e3e0_48b4_b730_3a35f6854e51" hidden="1">#REF!</definedName>
    <definedName name="TB4e32366f_7610_414e_a455_958bb5b964c9" localSheetId="0" hidden="1">#REF!</definedName>
    <definedName name="TB4e32366f_7610_414e_a455_958bb5b964c9" hidden="1">#REF!</definedName>
    <definedName name="TB4e44f64f_b7a7_49d1_93b2_40f45cf9bf79" localSheetId="0" hidden="1">#REF!</definedName>
    <definedName name="TB4e44f64f_b7a7_49d1_93b2_40f45cf9bf79" hidden="1">#REF!</definedName>
    <definedName name="TB4e4a26cf_fb3e_4109_90fc_db7fb68776d5" localSheetId="0" hidden="1">#REF!</definedName>
    <definedName name="TB4e4a26cf_fb3e_4109_90fc_db7fb68776d5" hidden="1">#REF!</definedName>
    <definedName name="TB4eadaa02_4a15_489a_820b_6ecf48ce0d07" localSheetId="0" hidden="1">#REF!</definedName>
    <definedName name="TB4eadaa02_4a15_489a_820b_6ecf48ce0d07" hidden="1">#REF!</definedName>
    <definedName name="TB4eb20b44_c6c0_4cd1_9f9a_49d49cdf2c05" localSheetId="0" hidden="1">#REF!</definedName>
    <definedName name="TB4eb20b44_c6c0_4cd1_9f9a_49d49cdf2c05" hidden="1">#REF!</definedName>
    <definedName name="TB4ec11468_8409_46cf_899f_658337de5c34" localSheetId="0" hidden="1">#REF!</definedName>
    <definedName name="TB4ec11468_8409_46cf_899f_658337de5c34" hidden="1">#REF!</definedName>
    <definedName name="TB4ec44115_9ec9_448e_a310_45c1b04fd336" localSheetId="0" hidden="1">#REF!</definedName>
    <definedName name="TB4ec44115_9ec9_448e_a310_45c1b04fd336" hidden="1">#REF!</definedName>
    <definedName name="TB4ed8b16e_7cba_4523_9e96_45f43eba3f5c" localSheetId="0" hidden="1">#REF!</definedName>
    <definedName name="TB4ed8b16e_7cba_4523_9e96_45f43eba3f5c" hidden="1">#REF!</definedName>
    <definedName name="TB4f3ea62a_d5ad_42d9_893b_c6818e37f21f" localSheetId="0" hidden="1">#REF!</definedName>
    <definedName name="TB4f3ea62a_d5ad_42d9_893b_c6818e37f21f" hidden="1">#REF!</definedName>
    <definedName name="TB4f60c228_f8d4_4fdc_abf6_3a3f48cc0aaa" localSheetId="0" hidden="1">#REF!</definedName>
    <definedName name="TB4f60c228_f8d4_4fdc_abf6_3a3f48cc0aaa" hidden="1">#REF!</definedName>
    <definedName name="TB4f79f59d_004f_4929_a0ca_226caf1a2557" localSheetId="0" hidden="1">#REF!</definedName>
    <definedName name="TB4f79f59d_004f_4929_a0ca_226caf1a2557" hidden="1">#REF!</definedName>
    <definedName name="TB4f7bc63b_2195_4523_88bb_1ea9ae26a0ad" localSheetId="0" hidden="1">#REF!</definedName>
    <definedName name="TB4f7bc63b_2195_4523_88bb_1ea9ae26a0ad" hidden="1">#REF!</definedName>
    <definedName name="TB4fd0fdc8_866e_4a4d_80ef_97f365888f04" localSheetId="0" hidden="1">#REF!</definedName>
    <definedName name="TB4fd0fdc8_866e_4a4d_80ef_97f365888f04" hidden="1">#REF!</definedName>
    <definedName name="TB50066cdc_8b0c_45af_86a0_d3eff9148a68" localSheetId="0" hidden="1">#REF!</definedName>
    <definedName name="TB50066cdc_8b0c_45af_86a0_d3eff9148a68" hidden="1">#REF!</definedName>
    <definedName name="TB500766c8_df9b_44eb_acd7_f0da4919675f" localSheetId="0" hidden="1">#REF!</definedName>
    <definedName name="TB500766c8_df9b_44eb_acd7_f0da4919675f" hidden="1">#REF!</definedName>
    <definedName name="TB506e48e8_2c3d_435d_a716_027fc30d61fe" localSheetId="0" hidden="1">#REF!</definedName>
    <definedName name="TB506e48e8_2c3d_435d_a716_027fc30d61fe" hidden="1">#REF!</definedName>
    <definedName name="TB506ef7f7_b335_4d7a_889a_aacde85ffae9" localSheetId="0" hidden="1">#REF!</definedName>
    <definedName name="TB506ef7f7_b335_4d7a_889a_aacde85ffae9" hidden="1">#REF!</definedName>
    <definedName name="TB5099c3ed_84eb_409d_a47c_c10ecf77aabf" localSheetId="0" hidden="1">#REF!</definedName>
    <definedName name="TB5099c3ed_84eb_409d_a47c_c10ecf77aabf" hidden="1">#REF!</definedName>
    <definedName name="TB510a8243_c373_4d2f_ae44_361b56a40d62" localSheetId="0" hidden="1">#REF!</definedName>
    <definedName name="TB510a8243_c373_4d2f_ae44_361b56a40d62" hidden="1">#REF!</definedName>
    <definedName name="TB51109aa8_c6cd_40c2_9592_f40a67d87762" localSheetId="0" hidden="1">#REF!</definedName>
    <definedName name="TB51109aa8_c6cd_40c2_9592_f40a67d87762" hidden="1">#REF!</definedName>
    <definedName name="TB511d6201_180c_4606_bc17_be890af002c6" localSheetId="0" hidden="1">#REF!</definedName>
    <definedName name="TB511d6201_180c_4606_bc17_be890af002c6" hidden="1">#REF!</definedName>
    <definedName name="TB513d47cf_e020_41a5_b3d7_3dd053be9056" localSheetId="0" hidden="1">#REF!</definedName>
    <definedName name="TB513d47cf_e020_41a5_b3d7_3dd053be9056" hidden="1">#REF!</definedName>
    <definedName name="TB5173c241_4d91_47a6_8eb5_69d3758c7d14" localSheetId="0" hidden="1">#REF!</definedName>
    <definedName name="TB5173c241_4d91_47a6_8eb5_69d3758c7d14" hidden="1">#REF!</definedName>
    <definedName name="TB51849087_cc6b_431f_abd4_afd9afb29200" localSheetId="0" hidden="1">#REF!</definedName>
    <definedName name="TB51849087_cc6b_431f_abd4_afd9afb29200" hidden="1">#REF!</definedName>
    <definedName name="TB51a28475_9a48_4170_9f5b_1160c03be567" localSheetId="0" hidden="1">#REF!</definedName>
    <definedName name="TB51a28475_9a48_4170_9f5b_1160c03be567" hidden="1">#REF!</definedName>
    <definedName name="TB51c864cd_2136_40bb_9516_a0204f066f0f" localSheetId="0" hidden="1">#REF!</definedName>
    <definedName name="TB51c864cd_2136_40bb_9516_a0204f066f0f" hidden="1">#REF!</definedName>
    <definedName name="TB5216d7c6_5060_40f4_a46d_4c1103b9fa9c" localSheetId="0" hidden="1">#REF!</definedName>
    <definedName name="TB5216d7c6_5060_40f4_a46d_4c1103b9fa9c" hidden="1">#REF!</definedName>
    <definedName name="TB52205d31_3733_40be_b36a_aaacabece38c" localSheetId="0" hidden="1">#REF!</definedName>
    <definedName name="TB52205d31_3733_40be_b36a_aaacabece38c" hidden="1">#REF!</definedName>
    <definedName name="TB524cb6ba_47ea_485b_abe1_90a029b50539" localSheetId="0" hidden="1">#REF!</definedName>
    <definedName name="TB524cb6ba_47ea_485b_abe1_90a029b50539" hidden="1">#REF!</definedName>
    <definedName name="TB52b9710b_c352_4f07_9668_e589d92c7057" localSheetId="0" hidden="1">#REF!</definedName>
    <definedName name="TB52b9710b_c352_4f07_9668_e589d92c7057" hidden="1">#REF!</definedName>
    <definedName name="TB52d1961c_e75d_4c69_a206_1ed8ded45a8a" localSheetId="0" hidden="1">#REF!</definedName>
    <definedName name="TB52d1961c_e75d_4c69_a206_1ed8ded45a8a" hidden="1">#REF!</definedName>
    <definedName name="TB52d46f31_1350_4361_aa51_54a233b028d6" localSheetId="0" hidden="1">#REF!</definedName>
    <definedName name="TB52d46f31_1350_4361_aa51_54a233b028d6" hidden="1">#REF!</definedName>
    <definedName name="TB536b8f67_d589_4c4f_bfd4_9e0441948034" localSheetId="0" hidden="1">#REF!</definedName>
    <definedName name="TB536b8f67_d589_4c4f_bfd4_9e0441948034" hidden="1">#REF!</definedName>
    <definedName name="TB536bb1a8_2cc6_40b1_8f98_276647fef020" localSheetId="0" hidden="1">#REF!</definedName>
    <definedName name="TB536bb1a8_2cc6_40b1_8f98_276647fef020" hidden="1">#REF!</definedName>
    <definedName name="TB537642a2_b8f1_4612_9c37_8db74145e73e" localSheetId="0" hidden="1">#REF!</definedName>
    <definedName name="TB537642a2_b8f1_4612_9c37_8db74145e73e" hidden="1">#REF!</definedName>
    <definedName name="TB53b5a4d7_89be_4deb_b980_de73ecfee845" localSheetId="0" hidden="1">#REF!</definedName>
    <definedName name="TB53b5a4d7_89be_4deb_b980_de73ecfee845" hidden="1">#REF!</definedName>
    <definedName name="TB5437c28a_5997_49a6_9ede_f1da69f3aaee" localSheetId="0" hidden="1">#REF!</definedName>
    <definedName name="TB5437c28a_5997_49a6_9ede_f1da69f3aaee" hidden="1">#REF!</definedName>
    <definedName name="TB545d4371_180f_43ae_82d7_796a0a15a4a3" localSheetId="0" hidden="1">#REF!</definedName>
    <definedName name="TB545d4371_180f_43ae_82d7_796a0a15a4a3" hidden="1">#REF!</definedName>
    <definedName name="TB548a19f9_96f3_4397_afe9_578f311e598a" localSheetId="0" hidden="1">#REF!</definedName>
    <definedName name="TB548a19f9_96f3_4397_afe9_578f311e598a" hidden="1">#REF!</definedName>
    <definedName name="TB5491f609_16a5_45f9_91a2_2b1986f0fcf1" localSheetId="0" hidden="1">#REF!</definedName>
    <definedName name="TB5491f609_16a5_45f9_91a2_2b1986f0fcf1" hidden="1">#REF!</definedName>
    <definedName name="TB54e275d8_54c5_4325_aabd_ea8c70d19b17" localSheetId="0" hidden="1">#REF!</definedName>
    <definedName name="TB54e275d8_54c5_4325_aabd_ea8c70d19b17" hidden="1">#REF!</definedName>
    <definedName name="TB54ee55a9_a5b6_4af5_a1b0_fec84f0f16d3" localSheetId="0" hidden="1">#REF!</definedName>
    <definedName name="TB54ee55a9_a5b6_4af5_a1b0_fec84f0f16d3" hidden="1">#REF!</definedName>
    <definedName name="TB54fd51dc_eb45_47c2_ac4e_1a48c30859d6" localSheetId="0" hidden="1">#REF!</definedName>
    <definedName name="TB54fd51dc_eb45_47c2_ac4e_1a48c30859d6" hidden="1">#REF!</definedName>
    <definedName name="TB550811e9_7d20_447c_a221_4a98d5d073f4" localSheetId="0" hidden="1">#REF!</definedName>
    <definedName name="TB550811e9_7d20_447c_a221_4a98d5d073f4" hidden="1">#REF!</definedName>
    <definedName name="TB550dffc0_45d4_444a_8c48_c895be41f66c" localSheetId="0" hidden="1">#REF!</definedName>
    <definedName name="TB550dffc0_45d4_444a_8c48_c895be41f66c" hidden="1">#REF!</definedName>
    <definedName name="TB55253621_788f_47ef_875c_22cc8470b2a5" localSheetId="0" hidden="1">#REF!</definedName>
    <definedName name="TB55253621_788f_47ef_875c_22cc8470b2a5" hidden="1">#REF!</definedName>
    <definedName name="TB552bdd00_64f6_4e23_b331_474fa27b9cd3" localSheetId="0" hidden="1">#REF!</definedName>
    <definedName name="TB552bdd00_64f6_4e23_b331_474fa27b9cd3" hidden="1">#REF!</definedName>
    <definedName name="TB5550f5a0_dc7c_48a6_862f_559886f137c5" localSheetId="0" hidden="1">#REF!</definedName>
    <definedName name="TB5550f5a0_dc7c_48a6_862f_559886f137c5" hidden="1">#REF!</definedName>
    <definedName name="TB55ade240_4d67_45b1_bddc_0cf5ace4d7a8" localSheetId="0" hidden="1">#REF!</definedName>
    <definedName name="TB55ade240_4d67_45b1_bddc_0cf5ace4d7a8" hidden="1">#REF!</definedName>
    <definedName name="TB560032c5_6d71_4dc1_96f9_94520bb45b99" localSheetId="0" hidden="1">#REF!</definedName>
    <definedName name="TB560032c5_6d71_4dc1_96f9_94520bb45b99" hidden="1">#REF!</definedName>
    <definedName name="TB5663ba4e_6ad2_4d9d_ac26_a13ad7195355" localSheetId="0" hidden="1">#REF!</definedName>
    <definedName name="TB5663ba4e_6ad2_4d9d_ac26_a13ad7195355" hidden="1">#REF!</definedName>
    <definedName name="TB56abefc7_35f7_42f6_8b0d_0d0a4ad96324" localSheetId="0" hidden="1">#REF!</definedName>
    <definedName name="TB56abefc7_35f7_42f6_8b0d_0d0a4ad96324" hidden="1">#REF!</definedName>
    <definedName name="TB56b4345f_6fb6_4eda_bd8f_d4d1a279d6c1" localSheetId="0" hidden="1">#REF!</definedName>
    <definedName name="TB56b4345f_6fb6_4eda_bd8f_d4d1a279d6c1" hidden="1">#REF!</definedName>
    <definedName name="TB56b53153_5355_416d_8e92_3600c0a66e1e" localSheetId="0" hidden="1">#REF!</definedName>
    <definedName name="TB56b53153_5355_416d_8e92_3600c0a66e1e" hidden="1">#REF!</definedName>
    <definedName name="TB56e4c633_2176_4df7_803c_5f8405cf762e" localSheetId="0" hidden="1">#REF!</definedName>
    <definedName name="TB56e4c633_2176_4df7_803c_5f8405cf762e" hidden="1">#REF!</definedName>
    <definedName name="TB56e8d291_7bc4_42c1_8bee_4ce93223f4b5" localSheetId="0" hidden="1">#REF!</definedName>
    <definedName name="TB56e8d291_7bc4_42c1_8bee_4ce93223f4b5" hidden="1">#REF!</definedName>
    <definedName name="TB570c88bc_2175_4568_bdb9_99e4956469d9" localSheetId="0" hidden="1">#REF!</definedName>
    <definedName name="TB570c88bc_2175_4568_bdb9_99e4956469d9" hidden="1">#REF!</definedName>
    <definedName name="TB576b8243_6779_4e84_bfb8_697bc4fd0ca5" localSheetId="0" hidden="1">#REF!</definedName>
    <definedName name="TB576b8243_6779_4e84_bfb8_697bc4fd0ca5" hidden="1">#REF!</definedName>
    <definedName name="TB576c9318_15a9_44dd_90df_6c478785e66c" localSheetId="0" hidden="1">#REF!</definedName>
    <definedName name="TB576c9318_15a9_44dd_90df_6c478785e66c" hidden="1">#REF!</definedName>
    <definedName name="TB576deae2_7e42_494e_bad8_b60f4b7b3386" localSheetId="0" hidden="1">#REF!</definedName>
    <definedName name="TB576deae2_7e42_494e_bad8_b60f4b7b3386" hidden="1">#REF!</definedName>
    <definedName name="TB578c0085_5067_45fd_8f5d_1b49e472fa74" localSheetId="0" hidden="1">#REF!</definedName>
    <definedName name="TB578c0085_5067_45fd_8f5d_1b49e472fa74" hidden="1">#REF!</definedName>
    <definedName name="TB57902012_3922_47ff_845e_33914600292f" localSheetId="0" hidden="1">#REF!</definedName>
    <definedName name="TB57902012_3922_47ff_845e_33914600292f" hidden="1">#REF!</definedName>
    <definedName name="TB57a022ae_ac76_4aae_a338_293d7d8ee688" localSheetId="0" hidden="1">#REF!</definedName>
    <definedName name="TB57a022ae_ac76_4aae_a338_293d7d8ee688" hidden="1">#REF!</definedName>
    <definedName name="TB57cb4a91_c9ad_4d6b_8e9c_e0a226d5159a" localSheetId="0" hidden="1">#REF!</definedName>
    <definedName name="TB57cb4a91_c9ad_4d6b_8e9c_e0a226d5159a" hidden="1">#REF!</definedName>
    <definedName name="TB57ce55db_2e49_4d35_b57b_feda3f9a40af" localSheetId="0" hidden="1">#REF!</definedName>
    <definedName name="TB57ce55db_2e49_4d35_b57b_feda3f9a40af" hidden="1">#REF!</definedName>
    <definedName name="TB57d29772_33e2_446d_ac14_1dd6f47519be" localSheetId="0" hidden="1">#REF!</definedName>
    <definedName name="TB57d29772_33e2_446d_ac14_1dd6f47519be" hidden="1">#REF!</definedName>
    <definedName name="TB57dc0f7d_ce5e_4de2_9ac0_064c5c221c92" localSheetId="0" hidden="1">#REF!</definedName>
    <definedName name="TB57dc0f7d_ce5e_4de2_9ac0_064c5c221c92" hidden="1">#REF!</definedName>
    <definedName name="TB57dc639c_e6ea_45f9_84ac_bc3c97f31c3a" localSheetId="0" hidden="1">#REF!</definedName>
    <definedName name="TB57dc639c_e6ea_45f9_84ac_bc3c97f31c3a" hidden="1">#REF!</definedName>
    <definedName name="TB57e8b7f3_cb32_4d90_89b2_be4f2a3f3e9e" localSheetId="0" hidden="1">#REF!</definedName>
    <definedName name="TB57e8b7f3_cb32_4d90_89b2_be4f2a3f3e9e" hidden="1">#REF!</definedName>
    <definedName name="TB57ef98e5_0922_4dcb_b3b4_3c396efee935" localSheetId="0" hidden="1">#REF!</definedName>
    <definedName name="TB57ef98e5_0922_4dcb_b3b4_3c396efee935" hidden="1">#REF!</definedName>
    <definedName name="TB58a0594c_aa8d_4f72_95e8_66c6115e2f16" localSheetId="0" hidden="1">#REF!</definedName>
    <definedName name="TB58a0594c_aa8d_4f72_95e8_66c6115e2f16" hidden="1">#REF!</definedName>
    <definedName name="TB58a61499_c546_47d5_8c73_673361f6b7ef" localSheetId="0" hidden="1">#REF!</definedName>
    <definedName name="TB58a61499_c546_47d5_8c73_673361f6b7ef" hidden="1">#REF!</definedName>
    <definedName name="TB58fa8a24_90dd_46be_89db_cc5728dd0423" localSheetId="0" hidden="1">#REF!</definedName>
    <definedName name="TB58fa8a24_90dd_46be_89db_cc5728dd0423" hidden="1">#REF!</definedName>
    <definedName name="TB591203b2_1454_4b40_9fbe_246e9bffffae" localSheetId="0" hidden="1">#REF!</definedName>
    <definedName name="TB591203b2_1454_4b40_9fbe_246e9bffffae" hidden="1">#REF!</definedName>
    <definedName name="TB59257d50_7718_4250_9231_64947408cf4a" localSheetId="0" hidden="1">#REF!</definedName>
    <definedName name="TB59257d50_7718_4250_9231_64947408cf4a" hidden="1">#REF!</definedName>
    <definedName name="TB59349b9a_8d45_4ed6_b789_e5830b28314b" localSheetId="0" hidden="1">#REF!</definedName>
    <definedName name="TB59349b9a_8d45_4ed6_b789_e5830b28314b" hidden="1">#REF!</definedName>
    <definedName name="TB5948ca0b_877c_4c60_885b_4a123c45993c" localSheetId="0" hidden="1">#REF!</definedName>
    <definedName name="TB5948ca0b_877c_4c60_885b_4a123c45993c" hidden="1">#REF!</definedName>
    <definedName name="TB5963a261_cd24_4196_bffb_92286670d92e" localSheetId="0" hidden="1">#REF!</definedName>
    <definedName name="TB5963a261_cd24_4196_bffb_92286670d92e" hidden="1">#REF!</definedName>
    <definedName name="TB596a7ef9_49c4_45fd_8b73_832289db65b6" localSheetId="0" hidden="1">#REF!</definedName>
    <definedName name="TB596a7ef9_49c4_45fd_8b73_832289db65b6" hidden="1">#REF!</definedName>
    <definedName name="TB59b9276c_a5aa_46b8_9976_ae85a7832f7a" localSheetId="0" hidden="1">#REF!</definedName>
    <definedName name="TB59b9276c_a5aa_46b8_9976_ae85a7832f7a" hidden="1">#REF!</definedName>
    <definedName name="TB59c42822_e6e0_4cf5_ab05_4beddb1c5328" localSheetId="0" hidden="1">#REF!</definedName>
    <definedName name="TB59c42822_e6e0_4cf5_ab05_4beddb1c5328" hidden="1">#REF!</definedName>
    <definedName name="TB5a4ce84e_a3c1_4645_bf0c_016795eec5ff" localSheetId="0" hidden="1">#REF!</definedName>
    <definedName name="TB5a4ce84e_a3c1_4645_bf0c_016795eec5ff" hidden="1">#REF!</definedName>
    <definedName name="TB5a64de0d_8a13_489c_9915_963d05e298c3" localSheetId="0" hidden="1">#REF!</definedName>
    <definedName name="TB5a64de0d_8a13_489c_9915_963d05e298c3" hidden="1">#REF!</definedName>
    <definedName name="TB5a81ea89_92e2_4a45_b170_1d35e831285c" localSheetId="0" hidden="1">#REF!</definedName>
    <definedName name="TB5a81ea89_92e2_4a45_b170_1d35e831285c" hidden="1">#REF!</definedName>
    <definedName name="TB5aac990d_8f88_4e67_a4d3_bbf4ad1ffff0" localSheetId="0" hidden="1">#REF!</definedName>
    <definedName name="TB5aac990d_8f88_4e67_a4d3_bbf4ad1ffff0" hidden="1">#REF!</definedName>
    <definedName name="TB5ab3d815_80e4_49d7_92d4_1c93cd60b8e9" localSheetId="0" hidden="1">#REF!</definedName>
    <definedName name="TB5ab3d815_80e4_49d7_92d4_1c93cd60b8e9" hidden="1">#REF!</definedName>
    <definedName name="TB5b062eea_d2e4_4258_8060_df944853693d" localSheetId="0" hidden="1">#REF!</definedName>
    <definedName name="TB5b062eea_d2e4_4258_8060_df944853693d" hidden="1">#REF!</definedName>
    <definedName name="TB5b2f8345_4819_43e1_a865_ae713dc6d1bb" localSheetId="0" hidden="1">#REF!</definedName>
    <definedName name="TB5b2f8345_4819_43e1_a865_ae713dc6d1bb" hidden="1">#REF!</definedName>
    <definedName name="TB5b4d91f1_d158_4663_a001_3e3a09b3c103" localSheetId="0" hidden="1">#REF!</definedName>
    <definedName name="TB5b4d91f1_d158_4663_a001_3e3a09b3c103" hidden="1">#REF!</definedName>
    <definedName name="TB5b556b1f_a397_47dd_ba99_8fc0fcc9cabc" localSheetId="0" hidden="1">#REF!</definedName>
    <definedName name="TB5b556b1f_a397_47dd_ba99_8fc0fcc9cabc" hidden="1">#REF!</definedName>
    <definedName name="TB5b686235_a69e_4e7e_a9e3_bc92e1f85e2f" localSheetId="0" hidden="1">#REF!</definedName>
    <definedName name="TB5b686235_a69e_4e7e_a9e3_bc92e1f85e2f" hidden="1">#REF!</definedName>
    <definedName name="TB5b708614_40f3_4fc9_8858_85c9321b533c" localSheetId="0" hidden="1">#REF!</definedName>
    <definedName name="TB5b708614_40f3_4fc9_8858_85c9321b533c" hidden="1">#REF!</definedName>
    <definedName name="TB5bbb8271_e989_4fc2_984a_2f48d60d4048" localSheetId="0" hidden="1">#REF!</definedName>
    <definedName name="TB5bbb8271_e989_4fc2_984a_2f48d60d4048" hidden="1">#REF!</definedName>
    <definedName name="TB5bed84e9_8d7f_44f1_85d7_18c0ddd1d249" localSheetId="0" hidden="1">#REF!</definedName>
    <definedName name="TB5bed84e9_8d7f_44f1_85d7_18c0ddd1d249" hidden="1">#REF!</definedName>
    <definedName name="TB5bf52d89_1406_4c03_b705_4afeb1778e2a" localSheetId="0" hidden="1">#REF!</definedName>
    <definedName name="TB5bf52d89_1406_4c03_b705_4afeb1778e2a" hidden="1">#REF!</definedName>
    <definedName name="TB5c5ffef3_7d53_43d6_926c_0735210cff00" localSheetId="0" hidden="1">#REF!</definedName>
    <definedName name="TB5c5ffef3_7d53_43d6_926c_0735210cff00" hidden="1">#REF!</definedName>
    <definedName name="TB5c64f2e2_a4d4_4841_b007_5bb3f03390a4" localSheetId="0" hidden="1">#REF!</definedName>
    <definedName name="TB5c64f2e2_a4d4_4841_b007_5bb3f03390a4" hidden="1">#REF!</definedName>
    <definedName name="TB5d2b9b73_0d89_471e_baa3_beb55f5e3d78" localSheetId="0" hidden="1">#REF!</definedName>
    <definedName name="TB5d2b9b73_0d89_471e_baa3_beb55f5e3d78" hidden="1">#REF!</definedName>
    <definedName name="TB5d6ea1f1_4317_43f8_8631_ae58abac8067" localSheetId="0" hidden="1">#REF!</definedName>
    <definedName name="TB5d6ea1f1_4317_43f8_8631_ae58abac8067" hidden="1">#REF!</definedName>
    <definedName name="TB5d93e690_4ed1_4b0f_be04_ff08d1b27ccb" localSheetId="0" hidden="1">#REF!</definedName>
    <definedName name="TB5d93e690_4ed1_4b0f_be04_ff08d1b27ccb" hidden="1">#REF!</definedName>
    <definedName name="TB5d9f40c1_18bb_45d3_a57a_6d6ba421db61" localSheetId="0" hidden="1">#REF!</definedName>
    <definedName name="TB5d9f40c1_18bb_45d3_a57a_6d6ba421db61" hidden="1">#REF!</definedName>
    <definedName name="TB5dad7a7d_879b_478d_840c_3d21d08dda81" localSheetId="0" hidden="1">#REF!</definedName>
    <definedName name="TB5dad7a7d_879b_478d_840c_3d21d08dda81" hidden="1">#REF!</definedName>
    <definedName name="TB5dd5a431_81df_4648_95cb_70507ae9ea81" localSheetId="0" hidden="1">#REF!</definedName>
    <definedName name="TB5dd5a431_81df_4648_95cb_70507ae9ea81" hidden="1">#REF!</definedName>
    <definedName name="TB5de4e2f8_0244_4eb7_9658_eecf4765b79a" localSheetId="0" hidden="1">#REF!</definedName>
    <definedName name="TB5de4e2f8_0244_4eb7_9658_eecf4765b79a" hidden="1">#REF!</definedName>
    <definedName name="TB5e4429e8_2b7a_44c3_82da_9a2c251f5dc6" localSheetId="0" hidden="1">#REF!</definedName>
    <definedName name="TB5e4429e8_2b7a_44c3_82da_9a2c251f5dc6" hidden="1">#REF!</definedName>
    <definedName name="TB5e478bb2_99ab_400d_ad97_c2a257001556" localSheetId="0" hidden="1">#REF!</definedName>
    <definedName name="TB5e478bb2_99ab_400d_ad97_c2a257001556" hidden="1">#REF!</definedName>
    <definedName name="TB5e9043c0_47f3_4973_85c5_582e7d735330" localSheetId="0" hidden="1">#REF!</definedName>
    <definedName name="TB5e9043c0_47f3_4973_85c5_582e7d735330" hidden="1">#REF!</definedName>
    <definedName name="TB5eb28c9d_9518_4754_928e_b03ba65e5b72" localSheetId="0" hidden="1">#REF!</definedName>
    <definedName name="TB5eb28c9d_9518_4754_928e_b03ba65e5b72" hidden="1">#REF!</definedName>
    <definedName name="TB5ed6ccd7_0ad6_4d98_acc3_5caf663f6bf7" localSheetId="0" hidden="1">#REF!</definedName>
    <definedName name="TB5ed6ccd7_0ad6_4d98_acc3_5caf663f6bf7" hidden="1">#REF!</definedName>
    <definedName name="TB5f2c5a16_7685_4cf8_8f0e_2b48bd612a54" localSheetId="0" hidden="1">#REF!</definedName>
    <definedName name="TB5f2c5a16_7685_4cf8_8f0e_2b48bd612a54" hidden="1">#REF!</definedName>
    <definedName name="TB5f4fa182_704d_47bd_8da1_fa3d471a56ec" localSheetId="0" hidden="1">#REF!</definedName>
    <definedName name="TB5f4fa182_704d_47bd_8da1_fa3d471a56ec" hidden="1">#REF!</definedName>
    <definedName name="TB5f71b1ff_bb94_4577_87e2_840fe79b2ff1" localSheetId="0" hidden="1">#REF!</definedName>
    <definedName name="TB5f71b1ff_bb94_4577_87e2_840fe79b2ff1" hidden="1">#REF!</definedName>
    <definedName name="TB5f8c0aae_7149_4f80_a862_48047be45b33" localSheetId="0" hidden="1">#REF!</definedName>
    <definedName name="TB5f8c0aae_7149_4f80_a862_48047be45b33" hidden="1">#REF!</definedName>
    <definedName name="TB5fc1e39b_bab5_41b2_b87a_6c7e612c6963" localSheetId="0" hidden="1">#REF!</definedName>
    <definedName name="TB5fc1e39b_bab5_41b2_b87a_6c7e612c6963" hidden="1">#REF!</definedName>
    <definedName name="TB5fe19f1f_4b19_490f_9737_37fc677df47a" localSheetId="0" hidden="1">#REF!</definedName>
    <definedName name="TB5fe19f1f_4b19_490f_9737_37fc677df47a" hidden="1">#REF!</definedName>
    <definedName name="TB601c1bba_3706_46ee_ae1f_9e85730f99e5" localSheetId="0" hidden="1">#REF!</definedName>
    <definedName name="TB601c1bba_3706_46ee_ae1f_9e85730f99e5" hidden="1">#REF!</definedName>
    <definedName name="TB60572bf1_4f4e_4261_9455_87abc7c53de8" localSheetId="0" hidden="1">#REF!</definedName>
    <definedName name="TB60572bf1_4f4e_4261_9455_87abc7c53de8" hidden="1">#REF!</definedName>
    <definedName name="TB60635159_bfa9_41dc_9470_d5a3124fea57" localSheetId="0" hidden="1">#REF!</definedName>
    <definedName name="TB60635159_bfa9_41dc_9470_d5a3124fea57" hidden="1">#REF!</definedName>
    <definedName name="TB608e1f6f_d8ca_4bd7_bd44_a20f6fda89f2" localSheetId="0" hidden="1">#REF!</definedName>
    <definedName name="TB608e1f6f_d8ca_4bd7_bd44_a20f6fda89f2" hidden="1">#REF!</definedName>
    <definedName name="TB609496c6_c290_4332_85b6_0ac37474cca3" localSheetId="0" hidden="1">#REF!</definedName>
    <definedName name="TB609496c6_c290_4332_85b6_0ac37474cca3" hidden="1">#REF!</definedName>
    <definedName name="TB60a09aa7_67ce_45dd_adc3_ae5a703e84b2" localSheetId="0" hidden="1">#REF!</definedName>
    <definedName name="TB60a09aa7_67ce_45dd_adc3_ae5a703e84b2" hidden="1">#REF!</definedName>
    <definedName name="TB60a7f6eb_c8da_4d16_ad37_98abbc629ea1" localSheetId="0" hidden="1">#REF!</definedName>
    <definedName name="TB60a7f6eb_c8da_4d16_ad37_98abbc629ea1" hidden="1">#REF!</definedName>
    <definedName name="TB61391441_73df_44cd_a084_ebf34e5e615d" localSheetId="0" hidden="1">#REF!</definedName>
    <definedName name="TB61391441_73df_44cd_a084_ebf34e5e615d" hidden="1">#REF!</definedName>
    <definedName name="TB613c32d9_2722_43ae_bdb5_c3421d5923ec" localSheetId="0" hidden="1">#REF!</definedName>
    <definedName name="TB613c32d9_2722_43ae_bdb5_c3421d5923ec" hidden="1">#REF!</definedName>
    <definedName name="TB6145242e_3f1f_469a_a2a9_fa5ea0ee025e" localSheetId="0" hidden="1">#REF!</definedName>
    <definedName name="TB6145242e_3f1f_469a_a2a9_fa5ea0ee025e" hidden="1">#REF!</definedName>
    <definedName name="TB61834e39_7f00_4daa_8e17_64dcade4d2ba" localSheetId="0" hidden="1">#REF!</definedName>
    <definedName name="TB61834e39_7f00_4daa_8e17_64dcade4d2ba" hidden="1">#REF!</definedName>
    <definedName name="TB61c7cf9d_31bf_42c6_906a_967823fabce4" localSheetId="0" hidden="1">#REF!</definedName>
    <definedName name="TB61c7cf9d_31bf_42c6_906a_967823fabce4" hidden="1">#REF!</definedName>
    <definedName name="TB61edf2df_2f98_4336_ad08_ce0368106f4c" localSheetId="0" hidden="1">#REF!</definedName>
    <definedName name="TB61edf2df_2f98_4336_ad08_ce0368106f4c" hidden="1">#REF!</definedName>
    <definedName name="TB61fe47aa_f2c5_4160_aaa0_0ff2d3c80bff" localSheetId="0" hidden="1">#REF!</definedName>
    <definedName name="TB61fe47aa_f2c5_4160_aaa0_0ff2d3c80bff" hidden="1">#REF!</definedName>
    <definedName name="TB624b1e4f_ef0f_4bce_86d4_7daa7ec5258c" localSheetId="0" hidden="1">#REF!</definedName>
    <definedName name="TB624b1e4f_ef0f_4bce_86d4_7daa7ec5258c" hidden="1">#REF!</definedName>
    <definedName name="TB625fb456_d202_44c6_84bc_6cd01d42e452" localSheetId="0" hidden="1">#REF!</definedName>
    <definedName name="TB625fb456_d202_44c6_84bc_6cd01d42e452" hidden="1">#REF!</definedName>
    <definedName name="TB6284c682_c769_4844_a217_4a209ad10c2b" localSheetId="0" hidden="1">#REF!</definedName>
    <definedName name="TB6284c682_c769_4844_a217_4a209ad10c2b" hidden="1">#REF!</definedName>
    <definedName name="TB62949571_9e26_4f6d_be99_fe9c585781b2" localSheetId="0" hidden="1">#REF!</definedName>
    <definedName name="TB62949571_9e26_4f6d_be99_fe9c585781b2" hidden="1">#REF!</definedName>
    <definedName name="TB629d8def_749a_4869_8ea9_300ff4501d27" localSheetId="0" hidden="1">#REF!</definedName>
    <definedName name="TB629d8def_749a_4869_8ea9_300ff4501d27" hidden="1">#REF!</definedName>
    <definedName name="TB62acd2c1_c472_44e4_9095_2b9b9faaf3a0" localSheetId="0" hidden="1">#REF!</definedName>
    <definedName name="TB62acd2c1_c472_44e4_9095_2b9b9faaf3a0" hidden="1">#REF!</definedName>
    <definedName name="TB62cf968b_6769_4cc4_836a_11d6358f9029" localSheetId="0" hidden="1">#REF!</definedName>
    <definedName name="TB62cf968b_6769_4cc4_836a_11d6358f9029" hidden="1">#REF!</definedName>
    <definedName name="TB62d3f394_8a9c_4fb9_8f5c_621c0422907b" localSheetId="0" hidden="1">#REF!</definedName>
    <definedName name="TB62d3f394_8a9c_4fb9_8f5c_621c0422907b" hidden="1">#REF!</definedName>
    <definedName name="TB62f02f3a_c107_4028_b258_feca98419b89" localSheetId="0" hidden="1">#REF!</definedName>
    <definedName name="TB62f02f3a_c107_4028_b258_feca98419b89" hidden="1">#REF!</definedName>
    <definedName name="TB6340efb1_d8a1_45b7_b887_f62e30a07bcd" localSheetId="0" hidden="1">#REF!</definedName>
    <definedName name="TB6340efb1_d8a1_45b7_b887_f62e30a07bcd" hidden="1">#REF!</definedName>
    <definedName name="TB63429b42_4637_45cc_b2ea_f6ac45bda8c0" localSheetId="0" hidden="1">#REF!</definedName>
    <definedName name="TB63429b42_4637_45cc_b2ea_f6ac45bda8c0" hidden="1">#REF!</definedName>
    <definedName name="TB634c2109_ec17_42de_8769_396fc16ed066" localSheetId="0" hidden="1">#REF!</definedName>
    <definedName name="TB634c2109_ec17_42de_8769_396fc16ed066" hidden="1">#REF!</definedName>
    <definedName name="TB63dcdd87_f060_4ccb_a8d8_d0e590766a5d" localSheetId="0" hidden="1">#REF!</definedName>
    <definedName name="TB63dcdd87_f060_4ccb_a8d8_d0e590766a5d" hidden="1">#REF!</definedName>
    <definedName name="TB63e79036_c5f4_4ac0_bf73_fd074916ba70" localSheetId="0" hidden="1">#REF!</definedName>
    <definedName name="TB63e79036_c5f4_4ac0_bf73_fd074916ba70" hidden="1">#REF!</definedName>
    <definedName name="TB63fcb6ea_8414_4057_a1fb_7bd578e3b74a" localSheetId="0" hidden="1">#REF!</definedName>
    <definedName name="TB63fcb6ea_8414_4057_a1fb_7bd578e3b74a" hidden="1">#REF!</definedName>
    <definedName name="TB63ff5c8b_bcc1_4246_813f_b074958d4980" localSheetId="0" hidden="1">#REF!</definedName>
    <definedName name="TB63ff5c8b_bcc1_4246_813f_b074958d4980" hidden="1">#REF!</definedName>
    <definedName name="TB64343f0d_0efa_4dbe_882f_4eab12e87451" localSheetId="0" hidden="1">#REF!</definedName>
    <definedName name="TB64343f0d_0efa_4dbe_882f_4eab12e87451" hidden="1">#REF!</definedName>
    <definedName name="TB645515cb_d832_4192_8902_b53f964a720d" localSheetId="0" hidden="1">#REF!</definedName>
    <definedName name="TB645515cb_d832_4192_8902_b53f964a720d" hidden="1">#REF!</definedName>
    <definedName name="TB646c84e6_ff9b_4733_9ad2_9885fd1dde24" localSheetId="0" hidden="1">#REF!</definedName>
    <definedName name="TB646c84e6_ff9b_4733_9ad2_9885fd1dde24" hidden="1">#REF!</definedName>
    <definedName name="TB64979e78_f547_4265_8b75_11178f7e89c6" localSheetId="0" hidden="1">#REF!</definedName>
    <definedName name="TB64979e78_f547_4265_8b75_11178f7e89c6" hidden="1">#REF!</definedName>
    <definedName name="TB64985f84_88b9_4d63_afdf_d365cabc3c1b" localSheetId="0" hidden="1">#REF!</definedName>
    <definedName name="TB64985f84_88b9_4d63_afdf_d365cabc3c1b" hidden="1">#REF!</definedName>
    <definedName name="TB64ba8dff_9664_4bf0_b848_30c603496910" localSheetId="0" hidden="1">#REF!</definedName>
    <definedName name="TB64ba8dff_9664_4bf0_b848_30c603496910" hidden="1">#REF!</definedName>
    <definedName name="TB64d80851_6c8a_4b8f_b176_44633c4fa938" localSheetId="0" hidden="1">#REF!</definedName>
    <definedName name="TB64d80851_6c8a_4b8f_b176_44633c4fa938" hidden="1">#REF!</definedName>
    <definedName name="TB65249622_1367_41a5_9a6f_282e8a4a5743" localSheetId="0" hidden="1">#REF!</definedName>
    <definedName name="TB65249622_1367_41a5_9a6f_282e8a4a5743" hidden="1">#REF!</definedName>
    <definedName name="TB6537a544_77a7_4a8f_9bbe_022a86c1633e" localSheetId="0" hidden="1">#REF!</definedName>
    <definedName name="TB6537a544_77a7_4a8f_9bbe_022a86c1633e" hidden="1">#REF!</definedName>
    <definedName name="TB654e3249_07a7_4e60_8ff8_2ba388b5f5dc" localSheetId="0" hidden="1">#REF!</definedName>
    <definedName name="TB654e3249_07a7_4e60_8ff8_2ba388b5f5dc" hidden="1">#REF!</definedName>
    <definedName name="TB656d2afc_e3eb_40ed_97af_99b618dfb80d" localSheetId="0" hidden="1">#REF!</definedName>
    <definedName name="TB656d2afc_e3eb_40ed_97af_99b618dfb80d" hidden="1">#REF!</definedName>
    <definedName name="TB65b6c156_cd68_48ec_8ffe_288814beb650" localSheetId="0" hidden="1">#REF!</definedName>
    <definedName name="TB65b6c156_cd68_48ec_8ffe_288814beb650" hidden="1">#REF!</definedName>
    <definedName name="TB65ca1de7_98c8_43e0_bf92_5d897d6572de" localSheetId="0" hidden="1">#REF!</definedName>
    <definedName name="TB65ca1de7_98c8_43e0_bf92_5d897d6572de" hidden="1">#REF!</definedName>
    <definedName name="TB65cfffd0_7525_4d3f_9042_2a6bc980feb3" localSheetId="0" hidden="1">#REF!</definedName>
    <definedName name="TB65cfffd0_7525_4d3f_9042_2a6bc980feb3" hidden="1">#REF!</definedName>
    <definedName name="TB6626e46a_9dcb_4cb4_a4cd_ea21ff077d3c" localSheetId="0" hidden="1">#REF!</definedName>
    <definedName name="TB6626e46a_9dcb_4cb4_a4cd_ea21ff077d3c" hidden="1">#REF!</definedName>
    <definedName name="TB6677e5c7_25f4_47fe_84b6_bcdd1c3e2002" localSheetId="0" hidden="1">#REF!</definedName>
    <definedName name="TB6677e5c7_25f4_47fe_84b6_bcdd1c3e2002" hidden="1">#REF!</definedName>
    <definedName name="TB6695d372_3376_455d_8b76_aadd1c494517" localSheetId="0" hidden="1">#REF!</definedName>
    <definedName name="TB6695d372_3376_455d_8b76_aadd1c494517" hidden="1">#REF!</definedName>
    <definedName name="TB66d7c0de_6517_4cdb_9407_6076924d60dc" localSheetId="0" hidden="1">#REF!</definedName>
    <definedName name="TB66d7c0de_6517_4cdb_9407_6076924d60dc" hidden="1">#REF!</definedName>
    <definedName name="TB66f4c818_c6fc_4ed1_b5ae_07e1e0b742ae" localSheetId="0" hidden="1">#REF!</definedName>
    <definedName name="TB66f4c818_c6fc_4ed1_b5ae_07e1e0b742ae" hidden="1">#REF!</definedName>
    <definedName name="TB678cc0fc_c811_401d_b43b_68f5d399b115" localSheetId="0" hidden="1">#REF!</definedName>
    <definedName name="TB678cc0fc_c811_401d_b43b_68f5d399b115" hidden="1">#REF!</definedName>
    <definedName name="TB679044fd_4ebe_4683_add4_75432455cf22" localSheetId="0" hidden="1">#REF!</definedName>
    <definedName name="TB679044fd_4ebe_4683_add4_75432455cf22" hidden="1">#REF!</definedName>
    <definedName name="TB6795392f_8a54_485d_90c5_656cea9c7d2e" localSheetId="0" hidden="1">#REF!</definedName>
    <definedName name="TB6795392f_8a54_485d_90c5_656cea9c7d2e" hidden="1">#REF!</definedName>
    <definedName name="TB6796c761_b5a5_432d_a194_ef2648b3a74d" localSheetId="0" hidden="1">#REF!</definedName>
    <definedName name="TB6796c761_b5a5_432d_a194_ef2648b3a74d" hidden="1">#REF!</definedName>
    <definedName name="TB67a0ccdd_e9bf_4768_aa7e_095c13143973" localSheetId="0" hidden="1">#REF!</definedName>
    <definedName name="TB67a0ccdd_e9bf_4768_aa7e_095c13143973" hidden="1">#REF!</definedName>
    <definedName name="TB67e214ce_54c4_4d5a_9d1d_318bda4d9225" localSheetId="0" hidden="1">#REF!</definedName>
    <definedName name="TB67e214ce_54c4_4d5a_9d1d_318bda4d9225" hidden="1">#REF!</definedName>
    <definedName name="TB67e22c03_8c27_4a76_b68b_68419a23edf0" localSheetId="0" hidden="1">#REF!</definedName>
    <definedName name="TB67e22c03_8c27_4a76_b68b_68419a23edf0" hidden="1">#REF!</definedName>
    <definedName name="TB680ca973_f444_4aa6_8565_d687b86032b3" localSheetId="0" hidden="1">#REF!</definedName>
    <definedName name="TB680ca973_f444_4aa6_8565_d687b86032b3" hidden="1">#REF!</definedName>
    <definedName name="TB68346bf7_bb50_468d_a4f7_cd03e1b1c476" localSheetId="0" hidden="1">#REF!</definedName>
    <definedName name="TB68346bf7_bb50_468d_a4f7_cd03e1b1c476" hidden="1">#REF!</definedName>
    <definedName name="TB689338e2_0e54_4438_bc40_0548e04efaa8" localSheetId="0" hidden="1">#REF!</definedName>
    <definedName name="TB689338e2_0e54_4438_bc40_0548e04efaa8" hidden="1">#REF!</definedName>
    <definedName name="TB68cb700d_b4c5_44ec_9bd1_ff4ce66e3994" localSheetId="0" hidden="1">#REF!</definedName>
    <definedName name="TB68cb700d_b4c5_44ec_9bd1_ff4ce66e3994" hidden="1">#REF!</definedName>
    <definedName name="TB68daac74_37df_415d_aa0a_3338d6796ca2" localSheetId="0" hidden="1">#REF!</definedName>
    <definedName name="TB68daac74_37df_415d_aa0a_3338d6796ca2" hidden="1">#REF!</definedName>
    <definedName name="TB68e30427_b7e8_45ac_88f5_c6bdddd76d6b" localSheetId="0" hidden="1">#REF!</definedName>
    <definedName name="TB68e30427_b7e8_45ac_88f5_c6bdddd76d6b" hidden="1">#REF!</definedName>
    <definedName name="TB691d3ffb_0c23_4a9f_a752_2288a36cf142" localSheetId="0" hidden="1">#REF!</definedName>
    <definedName name="TB691d3ffb_0c23_4a9f_a752_2288a36cf142" hidden="1">#REF!</definedName>
    <definedName name="TB695530d7_4d4d_4fa7_a410_04af108d1daa" localSheetId="0" hidden="1">#REF!</definedName>
    <definedName name="TB695530d7_4d4d_4fa7_a410_04af108d1daa" hidden="1">#REF!</definedName>
    <definedName name="TB6974e0ee_1665_4387_a635_36f50d9a4878" localSheetId="0" hidden="1">#REF!</definedName>
    <definedName name="TB6974e0ee_1665_4387_a635_36f50d9a4878" hidden="1">#REF!</definedName>
    <definedName name="TB69c225a6_3d9d_4301_a0a4_6e1d937d39ef" localSheetId="0" hidden="1">#REF!</definedName>
    <definedName name="TB69c225a6_3d9d_4301_a0a4_6e1d937d39ef" hidden="1">#REF!</definedName>
    <definedName name="TB6a352f47_5fb1_4224_b315_eda570af91cb" localSheetId="0" hidden="1">#REF!</definedName>
    <definedName name="TB6a352f47_5fb1_4224_b315_eda570af91cb" hidden="1">#REF!</definedName>
    <definedName name="TB6a78d577_37ed_4a47_baa7_587abab09921" localSheetId="0" hidden="1">#REF!</definedName>
    <definedName name="TB6a78d577_37ed_4a47_baa7_587abab09921" hidden="1">#REF!</definedName>
    <definedName name="TB6aad406c_77db_40eb_aad4_dd74001680ba" localSheetId="0" hidden="1">#REF!</definedName>
    <definedName name="TB6aad406c_77db_40eb_aad4_dd74001680ba" hidden="1">#REF!</definedName>
    <definedName name="TB6aad87b4_0380_4c7d_8bbf_6360fd4d3165" localSheetId="0" hidden="1">#REF!</definedName>
    <definedName name="TB6aad87b4_0380_4c7d_8bbf_6360fd4d3165" hidden="1">#REF!</definedName>
    <definedName name="TB6ac90a6c_112b_4b2b_b735_4b213447dbae" localSheetId="0" hidden="1">#REF!</definedName>
    <definedName name="TB6ac90a6c_112b_4b2b_b735_4b213447dbae" hidden="1">#REF!</definedName>
    <definedName name="TB6acab8ca_a9b6_4c1e_970a_c032087f8914" localSheetId="0" hidden="1">#REF!</definedName>
    <definedName name="TB6acab8ca_a9b6_4c1e_970a_c032087f8914" hidden="1">#REF!</definedName>
    <definedName name="TB6ad3d2a6_4d5d_4d7f_95b2_6c25e47c3521" localSheetId="0" hidden="1">#REF!</definedName>
    <definedName name="TB6ad3d2a6_4d5d_4d7f_95b2_6c25e47c3521" hidden="1">#REF!</definedName>
    <definedName name="TB6ae45d3a_01d2_4b44_b186_881ce468651a" localSheetId="0" hidden="1">#REF!</definedName>
    <definedName name="TB6ae45d3a_01d2_4b44_b186_881ce468651a" hidden="1">#REF!</definedName>
    <definedName name="TB6b020ebf_513b_442c_9ba9_1e47971e09c3" localSheetId="0" hidden="1">#REF!</definedName>
    <definedName name="TB6b020ebf_513b_442c_9ba9_1e47971e09c3" hidden="1">#REF!</definedName>
    <definedName name="TB6b06c526_99a3_49d9_9778_93d138c3034c" localSheetId="0" hidden="1">#REF!</definedName>
    <definedName name="TB6b06c526_99a3_49d9_9778_93d138c3034c" hidden="1">#REF!</definedName>
    <definedName name="TB6b147926_a2e5_4efb_986c_e6dd91a9df5b" localSheetId="0" hidden="1">#REF!</definedName>
    <definedName name="TB6b147926_a2e5_4efb_986c_e6dd91a9df5b" hidden="1">#REF!</definedName>
    <definedName name="TB6b7c21e4_3a69_4db6_96ad_a90c2b774d8b" localSheetId="0" hidden="1">#REF!</definedName>
    <definedName name="TB6b7c21e4_3a69_4db6_96ad_a90c2b774d8b" hidden="1">#REF!</definedName>
    <definedName name="TB6babb240_0b1a_4faf_98a8_a2c4f4861889" localSheetId="0" hidden="1">#REF!</definedName>
    <definedName name="TB6babb240_0b1a_4faf_98a8_a2c4f4861889" hidden="1">#REF!</definedName>
    <definedName name="TB6bd2b365_83a5_4403_ac57_9a43b021fe4e" localSheetId="0" hidden="1">#REF!</definedName>
    <definedName name="TB6bd2b365_83a5_4403_ac57_9a43b021fe4e" hidden="1">#REF!</definedName>
    <definedName name="TB6bd780e6_7a49_47a3_8b03_cdea7f1a20a1" localSheetId="0" hidden="1">#REF!</definedName>
    <definedName name="TB6bd780e6_7a49_47a3_8b03_cdea7f1a20a1" hidden="1">#REF!</definedName>
    <definedName name="TB6bfde820_bd4b_4006_98a0_ee648178f34c" localSheetId="0" hidden="1">#REF!</definedName>
    <definedName name="TB6bfde820_bd4b_4006_98a0_ee648178f34c" hidden="1">#REF!</definedName>
    <definedName name="TB6c006d86_8a03_4238_8336_5500a957e128" localSheetId="0" hidden="1">#REF!</definedName>
    <definedName name="TB6c006d86_8a03_4238_8336_5500a957e128" hidden="1">#REF!</definedName>
    <definedName name="TB6c0928a6_3130_4465_950b_4952ab53dd21" localSheetId="0" hidden="1">#REF!</definedName>
    <definedName name="TB6c0928a6_3130_4465_950b_4952ab53dd21" hidden="1">#REF!</definedName>
    <definedName name="TB6c5bc45b_6fda_4a3c_a05c_d7b05456d402" localSheetId="0" hidden="1">#REF!</definedName>
    <definedName name="TB6c5bc45b_6fda_4a3c_a05c_d7b05456d402" hidden="1">#REF!</definedName>
    <definedName name="TB6c98e1f2_6061_4661_83d2_10ff7cbb30aa" localSheetId="0" hidden="1">#REF!</definedName>
    <definedName name="TB6c98e1f2_6061_4661_83d2_10ff7cbb30aa" hidden="1">#REF!</definedName>
    <definedName name="TB6cc2991f_a03b_4c56_8f53_ba19f35d7fdd" localSheetId="0" hidden="1">#REF!</definedName>
    <definedName name="TB6cc2991f_a03b_4c56_8f53_ba19f35d7fdd" hidden="1">#REF!</definedName>
    <definedName name="TB6cfa009e_0d13_4c2e_baed_1264ac6165d3" localSheetId="0" hidden="1">#REF!</definedName>
    <definedName name="TB6cfa009e_0d13_4c2e_baed_1264ac6165d3" hidden="1">#REF!</definedName>
    <definedName name="TB6d24c7ec_1fa4_42ec_b9d4_061ba8080ebb" localSheetId="0" hidden="1">#REF!</definedName>
    <definedName name="TB6d24c7ec_1fa4_42ec_b9d4_061ba8080ebb" hidden="1">#REF!</definedName>
    <definedName name="TB6d3e0ced_b5f7_4bbb_b863_3fcc2d0f146c" localSheetId="0" hidden="1">#REF!</definedName>
    <definedName name="TB6d3e0ced_b5f7_4bbb_b863_3fcc2d0f146c" hidden="1">#REF!</definedName>
    <definedName name="TB6d61ab14_890f_46d8_8b7d_caa7a61f4734" localSheetId="0" hidden="1">#REF!</definedName>
    <definedName name="TB6d61ab14_890f_46d8_8b7d_caa7a61f4734" hidden="1">#REF!</definedName>
    <definedName name="TB6da22bfd_232f_4fcc_aa36_54a45cb9fd12" localSheetId="0" hidden="1">#REF!</definedName>
    <definedName name="TB6da22bfd_232f_4fcc_aa36_54a45cb9fd12" hidden="1">#REF!</definedName>
    <definedName name="TB6dbf4083_4032_4bfb_8581_c2bb54410b11" localSheetId="0" hidden="1">#REF!</definedName>
    <definedName name="TB6dbf4083_4032_4bfb_8581_c2bb54410b11" hidden="1">#REF!</definedName>
    <definedName name="TB6ddb892f_f8b7_42dd_a04d_e34225fc356c" localSheetId="0" hidden="1">#REF!</definedName>
    <definedName name="TB6ddb892f_f8b7_42dd_a04d_e34225fc356c" hidden="1">#REF!</definedName>
    <definedName name="TB6e24ddd9_a299_4682_b9af_a249ac3d8656" localSheetId="0" hidden="1">#REF!</definedName>
    <definedName name="TB6e24ddd9_a299_4682_b9af_a249ac3d8656" hidden="1">#REF!</definedName>
    <definedName name="TB6e2ff7c5_80eb_4e27_90f6_2b993c9c8f70" localSheetId="0" hidden="1">#REF!</definedName>
    <definedName name="TB6e2ff7c5_80eb_4e27_90f6_2b993c9c8f70" hidden="1">#REF!</definedName>
    <definedName name="TB6e36dab2_bf14_42bc_a6dc_715d139fc588" localSheetId="0" hidden="1">#REF!</definedName>
    <definedName name="TB6e36dab2_bf14_42bc_a6dc_715d139fc588" hidden="1">#REF!</definedName>
    <definedName name="TB6e77bb44_fcac_436f_896f_4603faa6d8b0" localSheetId="0" hidden="1">#REF!</definedName>
    <definedName name="TB6e77bb44_fcac_436f_896f_4603faa6d8b0" hidden="1">#REF!</definedName>
    <definedName name="TB6ebbc913_ae5e_4c32_9522_3495fba5b669" localSheetId="0" hidden="1">#REF!</definedName>
    <definedName name="TB6ebbc913_ae5e_4c32_9522_3495fba5b669" hidden="1">#REF!</definedName>
    <definedName name="TB6ec5f496_8110_42f7_9df9_805c34bfc793" localSheetId="0" hidden="1">#REF!</definedName>
    <definedName name="TB6ec5f496_8110_42f7_9df9_805c34bfc793" hidden="1">#REF!</definedName>
    <definedName name="TB6edb0ba5_4794_4541_9584_1000929f5569" localSheetId="0" hidden="1">#REF!</definedName>
    <definedName name="TB6edb0ba5_4794_4541_9584_1000929f5569" hidden="1">#REF!</definedName>
    <definedName name="TB6f0aaa36_3317_467b_bec6_cc35ea91d454" localSheetId="0" hidden="1">#REF!</definedName>
    <definedName name="TB6f0aaa36_3317_467b_bec6_cc35ea91d454" hidden="1">#REF!</definedName>
    <definedName name="TB6fa8bec9_fb0e_49d7_8d95_959ebddbead4" localSheetId="0" hidden="1">#REF!</definedName>
    <definedName name="TB6fa8bec9_fb0e_49d7_8d95_959ebddbead4" hidden="1">#REF!</definedName>
    <definedName name="TB70071c34_9715_4e29_a479_d9a25d03dac6" localSheetId="0" hidden="1">#REF!</definedName>
    <definedName name="TB70071c34_9715_4e29_a479_d9a25d03dac6" hidden="1">#REF!</definedName>
    <definedName name="TB70144a96_2bdd_41dd_81c2_d0ef921f8706" localSheetId="0" hidden="1">#REF!</definedName>
    <definedName name="TB70144a96_2bdd_41dd_81c2_d0ef921f8706" hidden="1">#REF!</definedName>
    <definedName name="TB70180054_a7f8_4170_a7a5_b38233143432" localSheetId="0" hidden="1">#REF!</definedName>
    <definedName name="TB70180054_a7f8_4170_a7a5_b38233143432" hidden="1">#REF!</definedName>
    <definedName name="TB7020700e_4f30_4689_ac96_ccd0af7e4411" localSheetId="0" hidden="1">#REF!</definedName>
    <definedName name="TB7020700e_4f30_4689_ac96_ccd0af7e4411" hidden="1">#REF!</definedName>
    <definedName name="TB703f7048_c267_4654_b681_e1fafef93491" localSheetId="0" hidden="1">#REF!</definedName>
    <definedName name="TB703f7048_c267_4654_b681_e1fafef93491" hidden="1">#REF!</definedName>
    <definedName name="TB7090a7c5_ac92_4686_bcdf_86e4a7e997b5" localSheetId="0" hidden="1">#REF!</definedName>
    <definedName name="TB7090a7c5_ac92_4686_bcdf_86e4a7e997b5" hidden="1">#REF!</definedName>
    <definedName name="TB7093a0db_55dc_46f8_9657_7fa9d3b23e7e" localSheetId="0" hidden="1">#REF!</definedName>
    <definedName name="TB7093a0db_55dc_46f8_9657_7fa9d3b23e7e" hidden="1">#REF!</definedName>
    <definedName name="TB70cda34a_ad41_441c_a76a_349debed4921" localSheetId="0" hidden="1">#REF!</definedName>
    <definedName name="TB70cda34a_ad41_441c_a76a_349debed4921" hidden="1">#REF!</definedName>
    <definedName name="TB7149b0aa_71ee_4647_94d8_baaaf28186e4" localSheetId="0" hidden="1">#REF!</definedName>
    <definedName name="TB7149b0aa_71ee_4647_94d8_baaaf28186e4" hidden="1">#REF!</definedName>
    <definedName name="TB7153834d_cf0c_4340_a5f8_5eb429dfde57" localSheetId="0" hidden="1">#REF!</definedName>
    <definedName name="TB7153834d_cf0c_4340_a5f8_5eb429dfde57" hidden="1">#REF!</definedName>
    <definedName name="TB717a44b5_9fa4_45d4_b2d5_977a9bd17b45" localSheetId="0" hidden="1">#REF!</definedName>
    <definedName name="TB717a44b5_9fa4_45d4_b2d5_977a9bd17b45" hidden="1">#REF!</definedName>
    <definedName name="TB71be85c9_f724_4816_9110_67c3192ec94e" localSheetId="0" hidden="1">#REF!</definedName>
    <definedName name="TB71be85c9_f724_4816_9110_67c3192ec94e" hidden="1">#REF!</definedName>
    <definedName name="TB71e9dc54_0bf4_4ee4_afb1_23e3bcd55e9b" localSheetId="0" hidden="1">#REF!</definedName>
    <definedName name="TB71e9dc54_0bf4_4ee4_afb1_23e3bcd55e9b" hidden="1">#REF!</definedName>
    <definedName name="TB722101d5_1a36_4bd1_b641_2d4bcd874a2b" localSheetId="0" hidden="1">#REF!</definedName>
    <definedName name="TB722101d5_1a36_4bd1_b641_2d4bcd874a2b" hidden="1">#REF!</definedName>
    <definedName name="TB72282c94_9650_4e98_91f7_afc2508ba38e" localSheetId="0" hidden="1">#REF!</definedName>
    <definedName name="TB72282c94_9650_4e98_91f7_afc2508ba38e" hidden="1">#REF!</definedName>
    <definedName name="TB723027bb_4e82_4808_9dd0_07e1ea39b019" localSheetId="0" hidden="1">#REF!</definedName>
    <definedName name="TB723027bb_4e82_4808_9dd0_07e1ea39b019" hidden="1">#REF!</definedName>
    <definedName name="TB724e58c0_ca5f_43f8_b083_c3ad2a5c2328" localSheetId="0" hidden="1">#REF!</definedName>
    <definedName name="TB724e58c0_ca5f_43f8_b083_c3ad2a5c2328" hidden="1">#REF!</definedName>
    <definedName name="TB727d4283_8ea1_47a1_9b7d_2ee7d9990966" localSheetId="0" hidden="1">#REF!</definedName>
    <definedName name="TB727d4283_8ea1_47a1_9b7d_2ee7d9990966" hidden="1">#REF!</definedName>
    <definedName name="TB7296a6e3_5efd_4cd8_a725_025bf8d037bd" localSheetId="0" hidden="1">#REF!</definedName>
    <definedName name="TB7296a6e3_5efd_4cd8_a725_025bf8d037bd" hidden="1">#REF!</definedName>
    <definedName name="TB72db2c9a_78c1_4052_9ce0_50dcfc142112" localSheetId="0" hidden="1">#REF!</definedName>
    <definedName name="TB72db2c9a_78c1_4052_9ce0_50dcfc142112" hidden="1">#REF!</definedName>
    <definedName name="TB72dcc9f6_6cf2_442c_b44b_bed2015959d5" localSheetId="0" hidden="1">#REF!</definedName>
    <definedName name="TB72dcc9f6_6cf2_442c_b44b_bed2015959d5" hidden="1">#REF!</definedName>
    <definedName name="TB72ff8aa3_c587_406e_8ae7_07291ac6f78a" localSheetId="0" hidden="1">#REF!</definedName>
    <definedName name="TB72ff8aa3_c587_406e_8ae7_07291ac6f78a" hidden="1">#REF!</definedName>
    <definedName name="TB7319540a_5f10_4782_8e6b_4d2c20db9ed2" localSheetId="0" hidden="1">#REF!</definedName>
    <definedName name="TB7319540a_5f10_4782_8e6b_4d2c20db9ed2" hidden="1">#REF!</definedName>
    <definedName name="TB73b9b078_c24e_4de2_bbdc_c89f573633f6" localSheetId="0" hidden="1">#REF!</definedName>
    <definedName name="TB73b9b078_c24e_4de2_bbdc_c89f573633f6" hidden="1">#REF!</definedName>
    <definedName name="TB73e5e6ee_4492_487d_9d14_b85e6b542426" localSheetId="0" hidden="1">#REF!</definedName>
    <definedName name="TB73e5e6ee_4492_487d_9d14_b85e6b542426" hidden="1">#REF!</definedName>
    <definedName name="TB73f8521a_e491_4acb_95ec_1021d5ff9f17" localSheetId="0" hidden="1">#REF!</definedName>
    <definedName name="TB73f8521a_e491_4acb_95ec_1021d5ff9f17" hidden="1">#REF!</definedName>
    <definedName name="TB740ff501_6094_4425_8a44_6c18977896ce" localSheetId="0" hidden="1">#REF!</definedName>
    <definedName name="TB740ff501_6094_4425_8a44_6c18977896ce" hidden="1">#REF!</definedName>
    <definedName name="TB741fca97_e8a1_4fb9_8e0e_3d753ee97044" localSheetId="0" hidden="1">#REF!</definedName>
    <definedName name="TB741fca97_e8a1_4fb9_8e0e_3d753ee97044" hidden="1">#REF!</definedName>
    <definedName name="TB743ca879_1a90_4fa3_bf93_e5dd5ac1848b" localSheetId="0" hidden="1">#REF!</definedName>
    <definedName name="TB743ca879_1a90_4fa3_bf93_e5dd5ac1848b" hidden="1">#REF!</definedName>
    <definedName name="TB744b7710_d95d_4542_a6a0_ce82f3e9a4a5" localSheetId="0" hidden="1">#REF!</definedName>
    <definedName name="TB744b7710_d95d_4542_a6a0_ce82f3e9a4a5" hidden="1">#REF!</definedName>
    <definedName name="TB749b9142_7d73_4d41_a857_fbfe53b7fcb0" localSheetId="0" hidden="1">#REF!</definedName>
    <definedName name="TB749b9142_7d73_4d41_a857_fbfe53b7fcb0" hidden="1">#REF!</definedName>
    <definedName name="TB74a83003_2c2a_429e_beb2_a67dc906edb1" localSheetId="0" hidden="1">#REF!</definedName>
    <definedName name="TB74a83003_2c2a_429e_beb2_a67dc906edb1" hidden="1">#REF!</definedName>
    <definedName name="TB74b9ecb7_0b1a_49a0_b8d8_3047b7ebf38f" localSheetId="0" hidden="1">#REF!</definedName>
    <definedName name="TB74b9ecb7_0b1a_49a0_b8d8_3047b7ebf38f" hidden="1">#REF!</definedName>
    <definedName name="TB74bd707e_61c2_4efc_bfd5_b2331c092202" localSheetId="0" hidden="1">#REF!</definedName>
    <definedName name="TB74bd707e_61c2_4efc_bfd5_b2331c092202" hidden="1">#REF!</definedName>
    <definedName name="TB75091e85_1074_45ad_a748_3e2c5092623b" localSheetId="0" hidden="1">#REF!</definedName>
    <definedName name="TB75091e85_1074_45ad_a748_3e2c5092623b" hidden="1">#REF!</definedName>
    <definedName name="TB752456b7_e8a2_4703_b6e6_ace6165f168d" localSheetId="0" hidden="1">#REF!</definedName>
    <definedName name="TB752456b7_e8a2_4703_b6e6_ace6165f168d" hidden="1">#REF!</definedName>
    <definedName name="TB752cb924_62f7_4c37_8cfd_b010b1ef979e" localSheetId="0" hidden="1">#REF!</definedName>
    <definedName name="TB752cb924_62f7_4c37_8cfd_b010b1ef979e" hidden="1">#REF!</definedName>
    <definedName name="TB75f43f20_5b70_4327_bbe3_f2621ecf1f7f" localSheetId="0" hidden="1">#REF!</definedName>
    <definedName name="TB75f43f20_5b70_4327_bbe3_f2621ecf1f7f" hidden="1">#REF!</definedName>
    <definedName name="TB76844d45_7860_412f_ad95_21cb2521c033" localSheetId="0" hidden="1">#REF!</definedName>
    <definedName name="TB76844d45_7860_412f_ad95_21cb2521c033" hidden="1">#REF!</definedName>
    <definedName name="TB7721d1a7_7159_4b67_8279_a73e3bb84dd0" localSheetId="0" hidden="1">#REF!</definedName>
    <definedName name="TB7721d1a7_7159_4b67_8279_a73e3bb84dd0" hidden="1">#REF!</definedName>
    <definedName name="TB7771df9e_01e6_46d9_9c9a_f2f61ac72132" localSheetId="0" hidden="1">#REF!</definedName>
    <definedName name="TB7771df9e_01e6_46d9_9c9a_f2f61ac72132" hidden="1">#REF!</definedName>
    <definedName name="TB77e36ad3_088f_4906_831f_9f18907b0f1d" localSheetId="0" hidden="1">#REF!</definedName>
    <definedName name="TB77e36ad3_088f_4906_831f_9f18907b0f1d" hidden="1">#REF!</definedName>
    <definedName name="TB77e7e70c_b81f_4035_85c4_e156388cb792" localSheetId="0" hidden="1">#REF!</definedName>
    <definedName name="TB77e7e70c_b81f_4035_85c4_e156388cb792" hidden="1">#REF!</definedName>
    <definedName name="TB784cc0e2_2991_49ee_ad53_95e343aa960a" localSheetId="0" hidden="1">#REF!</definedName>
    <definedName name="TB784cc0e2_2991_49ee_ad53_95e343aa960a" hidden="1">#REF!</definedName>
    <definedName name="TB785cea9c_8705_48ec_8bc4_7f86a2098400" localSheetId="0" hidden="1">#REF!</definedName>
    <definedName name="TB785cea9c_8705_48ec_8bc4_7f86a2098400" hidden="1">#REF!</definedName>
    <definedName name="TB785da875_ab61_49d6_b9d9_ee314eca3dd4" localSheetId="0" hidden="1">#REF!</definedName>
    <definedName name="TB785da875_ab61_49d6_b9d9_ee314eca3dd4" hidden="1">#REF!</definedName>
    <definedName name="TB786b7156_ecca_47e3_ae38_aaf0fa294ea2" localSheetId="0" hidden="1">#REF!</definedName>
    <definedName name="TB786b7156_ecca_47e3_ae38_aaf0fa294ea2" hidden="1">#REF!</definedName>
    <definedName name="TB78d4f5a3_f568_49fd_b9af_9e4c1d456319" localSheetId="0" hidden="1">#REF!</definedName>
    <definedName name="TB78d4f5a3_f568_49fd_b9af_9e4c1d456319" hidden="1">#REF!</definedName>
    <definedName name="TB7924a503_9a9b_4b8c_ae07_82fb6d7d34ff" localSheetId="0" hidden="1">#REF!</definedName>
    <definedName name="TB7924a503_9a9b_4b8c_ae07_82fb6d7d34ff" hidden="1">#REF!</definedName>
    <definedName name="TB7928b58d_c58d_4ed6_b513_e1c33a6bb701" localSheetId="0" hidden="1">#REF!</definedName>
    <definedName name="TB7928b58d_c58d_4ed6_b513_e1c33a6bb701" hidden="1">#REF!</definedName>
    <definedName name="TB7940ee2a_5bcb_4f38_8497_5655b8f5714e" localSheetId="0" hidden="1">#REF!</definedName>
    <definedName name="TB7940ee2a_5bcb_4f38_8497_5655b8f5714e" hidden="1">#REF!</definedName>
    <definedName name="TB796c19da_400c_4538_81dd_cb827d3d868e" localSheetId="0" hidden="1">#REF!</definedName>
    <definedName name="TB796c19da_400c_4538_81dd_cb827d3d868e" hidden="1">#REF!</definedName>
    <definedName name="TB796c4feb_bc7c_4a2d_b463_a9b5ed008cfa" localSheetId="0" hidden="1">#REF!</definedName>
    <definedName name="TB796c4feb_bc7c_4a2d_b463_a9b5ed008cfa" hidden="1">#REF!</definedName>
    <definedName name="TB79709d14_a8cb_491a_9a96_425e53898f39" localSheetId="0" hidden="1">#REF!</definedName>
    <definedName name="TB79709d14_a8cb_491a_9a96_425e53898f39" hidden="1">#REF!</definedName>
    <definedName name="TB797b7f49_9368_4a3b_8605_2d56187606c9" localSheetId="0" hidden="1">#REF!</definedName>
    <definedName name="TB797b7f49_9368_4a3b_8605_2d56187606c9" hidden="1">#REF!</definedName>
    <definedName name="TB79939cc6_2a14_49c5_aef8_3130b692584c" localSheetId="0" hidden="1">#REF!</definedName>
    <definedName name="TB79939cc6_2a14_49c5_aef8_3130b692584c" hidden="1">#REF!</definedName>
    <definedName name="TB7a343dca_5522_4cea_8897_afde206e6636" localSheetId="0" hidden="1">#REF!</definedName>
    <definedName name="TB7a343dca_5522_4cea_8897_afde206e6636" hidden="1">#REF!</definedName>
    <definedName name="TB7a570524_d7ac_4a05_8ec3_c461000de1ef" localSheetId="0" hidden="1">#REF!</definedName>
    <definedName name="TB7a570524_d7ac_4a05_8ec3_c461000de1ef" hidden="1">#REF!</definedName>
    <definedName name="TB7a5a8344_4dc9_49d6_815b_4e525db5ce0b" localSheetId="0" hidden="1">#REF!</definedName>
    <definedName name="TB7a5a8344_4dc9_49d6_815b_4e525db5ce0b" hidden="1">#REF!</definedName>
    <definedName name="TB7a70e6db_95cd_442e_af53_3180450c86a2" localSheetId="0" hidden="1">#REF!</definedName>
    <definedName name="TB7a70e6db_95cd_442e_af53_3180450c86a2" hidden="1">#REF!</definedName>
    <definedName name="TB7aa63f4a_41a6_45d4_baf0_17f5f266bbda" localSheetId="0" hidden="1">#REF!</definedName>
    <definedName name="TB7aa63f4a_41a6_45d4_baf0_17f5f266bbda" hidden="1">#REF!</definedName>
    <definedName name="TB7ac88396_db8d_47ca_9264_27d50a0c4ec5" localSheetId="0" hidden="1">#REF!</definedName>
    <definedName name="TB7ac88396_db8d_47ca_9264_27d50a0c4ec5" hidden="1">#REF!</definedName>
    <definedName name="TB7b1eba7b_2aa0_4ffe_bb47_4c360c026edb" localSheetId="0" hidden="1">#REF!</definedName>
    <definedName name="TB7b1eba7b_2aa0_4ffe_bb47_4c360c026edb" hidden="1">#REF!</definedName>
    <definedName name="TB7b3e1013_2f9a_413d_aa8a_220f14c758dd" localSheetId="0" hidden="1">#REF!</definedName>
    <definedName name="TB7b3e1013_2f9a_413d_aa8a_220f14c758dd" hidden="1">#REF!</definedName>
    <definedName name="TB7b3f4a1c_0bfd_43d3_aa5d_0f2a49992563" localSheetId="0" hidden="1">#REF!</definedName>
    <definedName name="TB7b3f4a1c_0bfd_43d3_aa5d_0f2a49992563" hidden="1">#REF!</definedName>
    <definedName name="TB7b4d6c97_8fae_4d39_b11c_4ed5a30d38af" localSheetId="0" hidden="1">#REF!</definedName>
    <definedName name="TB7b4d6c97_8fae_4d39_b11c_4ed5a30d38af" hidden="1">#REF!</definedName>
    <definedName name="TB7b76a256_7d9b_4747_80e2_462a98df287e" localSheetId="0" hidden="1">#REF!</definedName>
    <definedName name="TB7b76a256_7d9b_4747_80e2_462a98df287e" hidden="1">#REF!</definedName>
    <definedName name="TB7b8870e4_558b_4b03_a5fb_935a1b27a4b3" localSheetId="0" hidden="1">#REF!</definedName>
    <definedName name="TB7b8870e4_558b_4b03_a5fb_935a1b27a4b3" hidden="1">#REF!</definedName>
    <definedName name="TB7bf711cd_4e03_4a69_ac53_f9f392216489" localSheetId="0" hidden="1">#REF!</definedName>
    <definedName name="TB7bf711cd_4e03_4a69_ac53_f9f392216489" hidden="1">#REF!</definedName>
    <definedName name="TB7c0c1078_568a_48a3_a210_65494e026058" localSheetId="0" hidden="1">#REF!</definedName>
    <definedName name="TB7c0c1078_568a_48a3_a210_65494e026058" hidden="1">#REF!</definedName>
    <definedName name="TB7c1d4fdf_ab79_41b7_8290_f01a3ab053b0" localSheetId="0" hidden="1">#REF!</definedName>
    <definedName name="TB7c1d4fdf_ab79_41b7_8290_f01a3ab053b0" hidden="1">#REF!</definedName>
    <definedName name="TB7c32abcb_0cca_4f65_b093_a2aea1552d84" localSheetId="0" hidden="1">#REF!</definedName>
    <definedName name="TB7c32abcb_0cca_4f65_b093_a2aea1552d84" hidden="1">#REF!</definedName>
    <definedName name="TB7c3d6e2d_23e0_4cfd_b20e_d3b7ee362ff1" localSheetId="0" hidden="1">#REF!</definedName>
    <definedName name="TB7c3d6e2d_23e0_4cfd_b20e_d3b7ee362ff1" hidden="1">#REF!</definedName>
    <definedName name="TB7c43e520_3083_4deb_b1ea_234ce9e7dec7" localSheetId="0" hidden="1">#REF!</definedName>
    <definedName name="TB7c43e520_3083_4deb_b1ea_234ce9e7dec7" hidden="1">#REF!</definedName>
    <definedName name="TB7ca7fe50_3f4a_4049_83f0_fbc8dcde8f79" localSheetId="0" hidden="1">#REF!</definedName>
    <definedName name="TB7ca7fe50_3f4a_4049_83f0_fbc8dcde8f79" hidden="1">#REF!</definedName>
    <definedName name="TB7cd9124f_b5bc_4e11_aa92_49819206c132" localSheetId="0" hidden="1">#REF!</definedName>
    <definedName name="TB7cd9124f_b5bc_4e11_aa92_49819206c132" hidden="1">#REF!</definedName>
    <definedName name="TB7cda30d9_8740_4cd9_a427_f48fe02ac028" localSheetId="0" hidden="1">#REF!</definedName>
    <definedName name="TB7cda30d9_8740_4cd9_a427_f48fe02ac028" hidden="1">#REF!</definedName>
    <definedName name="TB7cdf2fd0_4982_4b1c_a9be_7255f20d6883" localSheetId="0" hidden="1">#REF!</definedName>
    <definedName name="TB7cdf2fd0_4982_4b1c_a9be_7255f20d6883" hidden="1">#REF!</definedName>
    <definedName name="TB7ce2f10a_ffe8_4d32_9e1d_c1de93f848f0" localSheetId="0" hidden="1">#REF!</definedName>
    <definedName name="TB7ce2f10a_ffe8_4d32_9e1d_c1de93f848f0" hidden="1">#REF!</definedName>
    <definedName name="TB7cfe4e46_3fa6_4367_a36b_cdc157be76b5" localSheetId="0" hidden="1">#REF!</definedName>
    <definedName name="TB7cfe4e46_3fa6_4367_a36b_cdc157be76b5" hidden="1">#REF!</definedName>
    <definedName name="TB7d207848_b1a9_4d9b_a8d8_b90f6e29086e" localSheetId="0" hidden="1">#REF!</definedName>
    <definedName name="TB7d207848_b1a9_4d9b_a8d8_b90f6e29086e" hidden="1">#REF!</definedName>
    <definedName name="TB7d542b3b_7dbd_435d_acbb_74f54646d539" localSheetId="0" hidden="1">#REF!</definedName>
    <definedName name="TB7d542b3b_7dbd_435d_acbb_74f54646d539" hidden="1">#REF!</definedName>
    <definedName name="TB7d6faab5_6771_429d_b4e4_353569865be5" localSheetId="0" hidden="1">#REF!</definedName>
    <definedName name="TB7d6faab5_6771_429d_b4e4_353569865be5" hidden="1">#REF!</definedName>
    <definedName name="TB7d75a9cb_12cb_4f39_ae70_c41c7d1ddd48" localSheetId="0" hidden="1">#REF!</definedName>
    <definedName name="TB7d75a9cb_12cb_4f39_ae70_c41c7d1ddd48" hidden="1">#REF!</definedName>
    <definedName name="TB7d7ea495_2d08_4ba6_8d99_b03504e217ee" localSheetId="0" hidden="1">#REF!</definedName>
    <definedName name="TB7d7ea495_2d08_4ba6_8d99_b03504e217ee" hidden="1">#REF!</definedName>
    <definedName name="TB7d874fd8_d0bf_4566_9c6e_6519ae75c25b" localSheetId="0" hidden="1">#REF!</definedName>
    <definedName name="TB7d874fd8_d0bf_4566_9c6e_6519ae75c25b" hidden="1">#REF!</definedName>
    <definedName name="TB7d9610dd_c0be_4b90_9375_4c4e9b499483" localSheetId="0" hidden="1">#REF!</definedName>
    <definedName name="TB7d9610dd_c0be_4b90_9375_4c4e9b499483" hidden="1">#REF!</definedName>
    <definedName name="TB7e039fef_3682_4e83_adea_edb6426f5f8f" localSheetId="0" hidden="1">#REF!</definedName>
    <definedName name="TB7e039fef_3682_4e83_adea_edb6426f5f8f" hidden="1">#REF!</definedName>
    <definedName name="TB7e1775bd_59f5_4c48_838b_d723607f2368" localSheetId="0" hidden="1">#REF!</definedName>
    <definedName name="TB7e1775bd_59f5_4c48_838b_d723607f2368" hidden="1">#REF!</definedName>
    <definedName name="TB7e18b315_11a4_41ca_b1ef_35e693a54cc3" localSheetId="0" hidden="1">#REF!</definedName>
    <definedName name="TB7e18b315_11a4_41ca_b1ef_35e693a54cc3" hidden="1">#REF!</definedName>
    <definedName name="TB7e4b6bdb_fb04_44c2_91f6_b91d7d9911ae" localSheetId="0" hidden="1">#REF!</definedName>
    <definedName name="TB7e4b6bdb_fb04_44c2_91f6_b91d7d9911ae" hidden="1">#REF!</definedName>
    <definedName name="TB7e694666_ff5b_4d7a_b85e_61a1de0a8ed1" localSheetId="0" hidden="1">#REF!</definedName>
    <definedName name="TB7e694666_ff5b_4d7a_b85e_61a1de0a8ed1" hidden="1">#REF!</definedName>
    <definedName name="TB7eb263f4_8850_4759_8cc0_e922a481bc62" localSheetId="0" hidden="1">#REF!</definedName>
    <definedName name="TB7eb263f4_8850_4759_8cc0_e922a481bc62" hidden="1">#REF!</definedName>
    <definedName name="TB7ecaa0df_5e43_42d1_b75e_c247a5dae5e7" localSheetId="0" hidden="1">#REF!</definedName>
    <definedName name="TB7ecaa0df_5e43_42d1_b75e_c247a5dae5e7" hidden="1">#REF!</definedName>
    <definedName name="TB7f3f09f9_7058_4897_b542_a629166218c2" localSheetId="0" hidden="1">#REF!</definedName>
    <definedName name="TB7f3f09f9_7058_4897_b542_a629166218c2" hidden="1">#REF!</definedName>
    <definedName name="TB7f655dd9_e6ba_4ef5_bf09_51d28e4158fb" localSheetId="0" hidden="1">#REF!</definedName>
    <definedName name="TB7f655dd9_e6ba_4ef5_bf09_51d28e4158fb" hidden="1">#REF!</definedName>
    <definedName name="TB7f88e902_4ead_4f9f_ab60_ecad08416885" localSheetId="0" hidden="1">#REF!</definedName>
    <definedName name="TB7f88e902_4ead_4f9f_ab60_ecad08416885" hidden="1">#REF!</definedName>
    <definedName name="TB801c75e8_0971_45d0_95fc_1966980e9506" localSheetId="0" hidden="1">#REF!</definedName>
    <definedName name="TB801c75e8_0971_45d0_95fc_1966980e9506" hidden="1">#REF!</definedName>
    <definedName name="TB801dacb9_c35f_4c32_a03e_be4ae4bdbe68" localSheetId="0" hidden="1">#REF!</definedName>
    <definedName name="TB801dacb9_c35f_4c32_a03e_be4ae4bdbe68" hidden="1">#REF!</definedName>
    <definedName name="TB80205486_1711_4d9f_a96e_ff07e3d3d01a" localSheetId="0" hidden="1">#REF!</definedName>
    <definedName name="TB80205486_1711_4d9f_a96e_ff07e3d3d01a" hidden="1">#REF!</definedName>
    <definedName name="TB8027e5bf_3abc_47bc_a4fb_ef0ded8af146" localSheetId="0" hidden="1">#REF!</definedName>
    <definedName name="TB8027e5bf_3abc_47bc_a4fb_ef0ded8af146" hidden="1">#REF!</definedName>
    <definedName name="TB8082bf7d_68e5_49bd_8b4b_e399e066e47c" localSheetId="0" hidden="1">#REF!</definedName>
    <definedName name="TB8082bf7d_68e5_49bd_8b4b_e399e066e47c" hidden="1">#REF!</definedName>
    <definedName name="TB808fd2bd_9239_4355_b7c2_c799557c1d28" localSheetId="0" hidden="1">#REF!</definedName>
    <definedName name="TB808fd2bd_9239_4355_b7c2_c799557c1d28" hidden="1">#REF!</definedName>
    <definedName name="TB80c56c05_9b9a_4e40_a3e4_9f65f18bb7af" localSheetId="0" hidden="1">#REF!</definedName>
    <definedName name="TB80c56c05_9b9a_4e40_a3e4_9f65f18bb7af" hidden="1">#REF!</definedName>
    <definedName name="TB80fdce6b_452f_4988_aafb_d76ccb1c2350" localSheetId="0" hidden="1">#REF!</definedName>
    <definedName name="TB80fdce6b_452f_4988_aafb_d76ccb1c2350" hidden="1">#REF!</definedName>
    <definedName name="TB811bc972_ff0a_4ef2_adbe_4c8e1ea5b59b" localSheetId="0" hidden="1">#REF!</definedName>
    <definedName name="TB811bc972_ff0a_4ef2_adbe_4c8e1ea5b59b" hidden="1">#REF!</definedName>
    <definedName name="TB812eac7d_56b4_4a72_a906_34a0d0cc7e3d" localSheetId="0" hidden="1">#REF!</definedName>
    <definedName name="TB812eac7d_56b4_4a72_a906_34a0d0cc7e3d" hidden="1">#REF!</definedName>
    <definedName name="TB8134e858_689a_4355_b2d4_e332f485695b" localSheetId="0" hidden="1">#REF!</definedName>
    <definedName name="TB8134e858_689a_4355_b2d4_e332f485695b" hidden="1">#REF!</definedName>
    <definedName name="TB81409d0f_6cbe_4e51_9a91_48e2d1cae87e" localSheetId="0" hidden="1">#REF!</definedName>
    <definedName name="TB81409d0f_6cbe_4e51_9a91_48e2d1cae87e" hidden="1">#REF!</definedName>
    <definedName name="TB817e2dfa_78b7_4640_a0fe_8a7d40baf945" localSheetId="0" hidden="1">#REF!</definedName>
    <definedName name="TB817e2dfa_78b7_4640_a0fe_8a7d40baf945" hidden="1">#REF!</definedName>
    <definedName name="TB81a65d98_8a48_4eb4_99dc_10e921a319a1" localSheetId="0" hidden="1">#REF!</definedName>
    <definedName name="TB81a65d98_8a48_4eb4_99dc_10e921a319a1" hidden="1">#REF!</definedName>
    <definedName name="TB81b6e5c7_dda2_4bab_a10b_c40954b2f51e" localSheetId="0" hidden="1">#REF!</definedName>
    <definedName name="TB81b6e5c7_dda2_4bab_a10b_c40954b2f51e" hidden="1">#REF!</definedName>
    <definedName name="TB81c17990_9424_40d9_b304_0293d009c986" localSheetId="0" hidden="1">#REF!</definedName>
    <definedName name="TB81c17990_9424_40d9_b304_0293d009c986" hidden="1">#REF!</definedName>
    <definedName name="TB81c5e7bf_8759_4df4_8dac_153b44b65595" localSheetId="0" hidden="1">#REF!</definedName>
    <definedName name="TB81c5e7bf_8759_4df4_8dac_153b44b65595" hidden="1">#REF!</definedName>
    <definedName name="TB81d738c2_cfe6_4cf3_9ea4_1209ba47cf6d" localSheetId="0" hidden="1">#REF!</definedName>
    <definedName name="TB81d738c2_cfe6_4cf3_9ea4_1209ba47cf6d" hidden="1">#REF!</definedName>
    <definedName name="TB81de13ee_d650_4070_a4e0_34c9c47c734c" localSheetId="0" hidden="1">#REF!</definedName>
    <definedName name="TB81de13ee_d650_4070_a4e0_34c9c47c734c" hidden="1">#REF!</definedName>
    <definedName name="TB81e8b1a1_21fa_49bb_976b_023552cb79d9" localSheetId="0" hidden="1">#REF!</definedName>
    <definedName name="TB81e8b1a1_21fa_49bb_976b_023552cb79d9" hidden="1">#REF!</definedName>
    <definedName name="TB81ec08b2_f551_4711_a692_86462f1c7ab4" localSheetId="0" hidden="1">#REF!</definedName>
    <definedName name="TB81ec08b2_f551_4711_a692_86462f1c7ab4" hidden="1">#REF!</definedName>
    <definedName name="TB8201a292_285d_4ee5_a065_a2f71e93da8c" localSheetId="0" hidden="1">#REF!</definedName>
    <definedName name="TB8201a292_285d_4ee5_a065_a2f71e93da8c" hidden="1">#REF!</definedName>
    <definedName name="TB8212fce7_3729_40ce_a572_d9f9e6e44ddf" localSheetId="0" hidden="1">#REF!</definedName>
    <definedName name="TB8212fce7_3729_40ce_a572_d9f9e6e44ddf" hidden="1">#REF!</definedName>
    <definedName name="TB825952a5_3795_4f42_a8c7_ecf28ef98f41" localSheetId="0" hidden="1">#REF!</definedName>
    <definedName name="TB825952a5_3795_4f42_a8c7_ecf28ef98f41" hidden="1">#REF!</definedName>
    <definedName name="TB825d25b4_4795_47ec_bbe5_5d053b62ab76" localSheetId="0" hidden="1">#REF!</definedName>
    <definedName name="TB825d25b4_4795_47ec_bbe5_5d053b62ab76" hidden="1">#REF!</definedName>
    <definedName name="TB825facbd_7912_4336_80b8_90210cdb943f" localSheetId="0" hidden="1">#REF!</definedName>
    <definedName name="TB825facbd_7912_4336_80b8_90210cdb943f" hidden="1">#REF!</definedName>
    <definedName name="TB827c3767_c8f8_4f17_bfe1_c0c044fa217e" localSheetId="0" hidden="1">#REF!</definedName>
    <definedName name="TB827c3767_c8f8_4f17_bfe1_c0c044fa217e" hidden="1">#REF!</definedName>
    <definedName name="TB82908e5a_8962_4e4a_9526_deb97542cd69" localSheetId="0" hidden="1">#REF!</definedName>
    <definedName name="TB82908e5a_8962_4e4a_9526_deb97542cd69" hidden="1">#REF!</definedName>
    <definedName name="TB8290d923_80a9_432d_bee4_e36a1b2f8494" localSheetId="0" hidden="1">#REF!</definedName>
    <definedName name="TB8290d923_80a9_432d_bee4_e36a1b2f8494" hidden="1">#REF!</definedName>
    <definedName name="TB829b0da7_fdff_47af_81f5_a98a6ae12d03" localSheetId="0" hidden="1">#REF!</definedName>
    <definedName name="TB829b0da7_fdff_47af_81f5_a98a6ae12d03" hidden="1">#REF!</definedName>
    <definedName name="TB82a525aa_a9fb_4be1_8ace_763fea1e7e78" localSheetId="0" hidden="1">#REF!</definedName>
    <definedName name="TB82a525aa_a9fb_4be1_8ace_763fea1e7e78" hidden="1">#REF!</definedName>
    <definedName name="TB82ed8834_e968_4445_9581_0fbeaffd244a" localSheetId="0" hidden="1">#REF!</definedName>
    <definedName name="TB82ed8834_e968_4445_9581_0fbeaffd244a" hidden="1">#REF!</definedName>
    <definedName name="TB82f23b0a_5237_4eec_a594_b4cbfee55093" localSheetId="0" hidden="1">#REF!</definedName>
    <definedName name="TB82f23b0a_5237_4eec_a594_b4cbfee55093" hidden="1">#REF!</definedName>
    <definedName name="TB82f5da2a_181a_4753_8f9d_b736e43b54e5" localSheetId="0" hidden="1">#REF!</definedName>
    <definedName name="TB82f5da2a_181a_4753_8f9d_b736e43b54e5" hidden="1">#REF!</definedName>
    <definedName name="TB83180dba_246c_4a4c_8993_93063f639735" localSheetId="0" hidden="1">#REF!</definedName>
    <definedName name="TB83180dba_246c_4a4c_8993_93063f639735" hidden="1">#REF!</definedName>
    <definedName name="TB8330560d_1797_4f66_a035_6001fa90d83e" localSheetId="0" hidden="1">#REF!</definedName>
    <definedName name="TB8330560d_1797_4f66_a035_6001fa90d83e" hidden="1">#REF!</definedName>
    <definedName name="TB83368a91_3bcb_4d57_b874_cc7895895dd2" localSheetId="0" hidden="1">#REF!</definedName>
    <definedName name="TB83368a91_3bcb_4d57_b874_cc7895895dd2" hidden="1">#REF!</definedName>
    <definedName name="TB833d82c5_d89d_49ea_85a2_d997be2d566f" localSheetId="0" hidden="1">#REF!</definedName>
    <definedName name="TB833d82c5_d89d_49ea_85a2_d997be2d566f" hidden="1">#REF!</definedName>
    <definedName name="TB83bf767a_6675_4b3c_859f_2fe59fd0e131" localSheetId="0" hidden="1">#REF!</definedName>
    <definedName name="TB83bf767a_6675_4b3c_859f_2fe59fd0e131" hidden="1">#REF!</definedName>
    <definedName name="TB83f726df_7783_4b11_aae6_ae2d6d0d1535" localSheetId="0" hidden="1">#REF!</definedName>
    <definedName name="TB83f726df_7783_4b11_aae6_ae2d6d0d1535" hidden="1">#REF!</definedName>
    <definedName name="TB83fe888f_e8f8_41dd_b669_0254e122b7a9" localSheetId="0" hidden="1">#REF!</definedName>
    <definedName name="TB83fe888f_e8f8_41dd_b669_0254e122b7a9" hidden="1">#REF!</definedName>
    <definedName name="TB84165dea_3af4_400b_9352_524ad0e18041" localSheetId="0" hidden="1">#REF!</definedName>
    <definedName name="TB84165dea_3af4_400b_9352_524ad0e18041" hidden="1">#REF!</definedName>
    <definedName name="TB8420628c_3bc5_4fb8_b17c_c2e53c6cc63d" localSheetId="0" hidden="1">#REF!</definedName>
    <definedName name="TB8420628c_3bc5_4fb8_b17c_c2e53c6cc63d" hidden="1">#REF!</definedName>
    <definedName name="TB845205f4_d6db_436f_adbe_b4982def4cd2" localSheetId="0" hidden="1">#REF!</definedName>
    <definedName name="TB845205f4_d6db_436f_adbe_b4982def4cd2" hidden="1">#REF!</definedName>
    <definedName name="TB845d4d74_4b95_4ade_aae8_511bfbe618a7" localSheetId="0" hidden="1">#REF!</definedName>
    <definedName name="TB845d4d74_4b95_4ade_aae8_511bfbe618a7" hidden="1">#REF!</definedName>
    <definedName name="TB847e3bdd_1021_49a3_895a_0f6dd697d8e0" localSheetId="0" hidden="1">#REF!</definedName>
    <definedName name="TB847e3bdd_1021_49a3_895a_0f6dd697d8e0" hidden="1">#REF!</definedName>
    <definedName name="TB84ac90a7_3085_4bd7_87d0_947628cedfc6" localSheetId="0" hidden="1">#REF!</definedName>
    <definedName name="TB84ac90a7_3085_4bd7_87d0_947628cedfc6" hidden="1">#REF!</definedName>
    <definedName name="TB84c3352e_4bf3_4537_b48e_c6f026db087b" localSheetId="0" hidden="1">#REF!</definedName>
    <definedName name="TB84c3352e_4bf3_4537_b48e_c6f026db087b" hidden="1">#REF!</definedName>
    <definedName name="TB84c874c9_0e39_474c_b60f_6e853c5d65b7" localSheetId="0" hidden="1">#REF!</definedName>
    <definedName name="TB84c874c9_0e39_474c_b60f_6e853c5d65b7" hidden="1">#REF!</definedName>
    <definedName name="TB84e66dc4_e4a7_465c_bb80_06e209ccc750" localSheetId="0" hidden="1">#REF!</definedName>
    <definedName name="TB84e66dc4_e4a7_465c_bb80_06e209ccc750" hidden="1">#REF!</definedName>
    <definedName name="TB85172f59_734d_4ee7_81dc_413158b6af08" localSheetId="0" hidden="1">#REF!</definedName>
    <definedName name="TB85172f59_734d_4ee7_81dc_413158b6af08" hidden="1">#REF!</definedName>
    <definedName name="TB858a0e87_9c64_4b6b_b596_295006cbe7c0" localSheetId="0" hidden="1">#REF!</definedName>
    <definedName name="TB858a0e87_9c64_4b6b_b596_295006cbe7c0" hidden="1">#REF!</definedName>
    <definedName name="TB85c21d09_985f_4cd7_88bf_b72da43fb9b8" localSheetId="0" hidden="1">#REF!</definedName>
    <definedName name="TB85c21d09_985f_4cd7_88bf_b72da43fb9b8" hidden="1">#REF!</definedName>
    <definedName name="TB8638785e_fd2e_4e46_a438_067b8973bad5" localSheetId="0" hidden="1">#REF!</definedName>
    <definedName name="TB8638785e_fd2e_4e46_a438_067b8973bad5" hidden="1">#REF!</definedName>
    <definedName name="TB863cf06c_f151_4e60_b5ee_d4e01cf7e1eb" localSheetId="0" hidden="1">#REF!</definedName>
    <definedName name="TB863cf06c_f151_4e60_b5ee_d4e01cf7e1eb" hidden="1">#REF!</definedName>
    <definedName name="TB867bf50f_1939_4843_bc9a_47a524478616" localSheetId="0" hidden="1">#REF!</definedName>
    <definedName name="TB867bf50f_1939_4843_bc9a_47a524478616" hidden="1">#REF!</definedName>
    <definedName name="TB86d81b2f_0870_40f9_a7fe_39f820fcc168" localSheetId="0" hidden="1">#REF!</definedName>
    <definedName name="TB86d81b2f_0870_40f9_a7fe_39f820fcc168" hidden="1">#REF!</definedName>
    <definedName name="TB870e7a0c_31c9_41dc_a08c_bf83404821b7" localSheetId="0" hidden="1">#REF!</definedName>
    <definedName name="TB870e7a0c_31c9_41dc_a08c_bf83404821b7" hidden="1">#REF!</definedName>
    <definedName name="TB872d3aeb_2363_479b_a856_bfafc8fc4495" localSheetId="0" hidden="1">#REF!</definedName>
    <definedName name="TB872d3aeb_2363_479b_a856_bfafc8fc4495" hidden="1">#REF!</definedName>
    <definedName name="TB873c0aff_056d_41d3_b6ee_c92ca3e65504" localSheetId="0" hidden="1">#REF!</definedName>
    <definedName name="TB873c0aff_056d_41d3_b6ee_c92ca3e65504" hidden="1">#REF!</definedName>
    <definedName name="TB874e1d2d_1034_4bda_b3b4_422ea23e0eb7" localSheetId="0" hidden="1">#REF!</definedName>
    <definedName name="TB874e1d2d_1034_4bda_b3b4_422ea23e0eb7" hidden="1">#REF!</definedName>
    <definedName name="TB877b68d8_4f54_49f4_8a18_1708cb0a5e91" localSheetId="0" hidden="1">#REF!</definedName>
    <definedName name="TB877b68d8_4f54_49f4_8a18_1708cb0a5e91" hidden="1">#REF!</definedName>
    <definedName name="TB878ca54a_3e29_4e00_854c_9862ac87545d" localSheetId="0" hidden="1">#REF!</definedName>
    <definedName name="TB878ca54a_3e29_4e00_854c_9862ac87545d" hidden="1">#REF!</definedName>
    <definedName name="TB878f1dc2_f215_4542_bdd8_46f02d720351" localSheetId="0" hidden="1">#REF!</definedName>
    <definedName name="TB878f1dc2_f215_4542_bdd8_46f02d720351" hidden="1">#REF!</definedName>
    <definedName name="TB87dd9616_07b2_416d_935f_8172afc61f74" localSheetId="0" hidden="1">#REF!</definedName>
    <definedName name="TB87dd9616_07b2_416d_935f_8172afc61f74" hidden="1">#REF!</definedName>
    <definedName name="TB87e29edd_fbf9_401c_9b7a_98e9de32e792" localSheetId="0" hidden="1">#REF!</definedName>
    <definedName name="TB87e29edd_fbf9_401c_9b7a_98e9de32e792" hidden="1">#REF!</definedName>
    <definedName name="TB87fb7142_5bf2_483b_941a_d6d113c92018" localSheetId="0" hidden="1">#REF!</definedName>
    <definedName name="TB87fb7142_5bf2_483b_941a_d6d113c92018" hidden="1">#REF!</definedName>
    <definedName name="TB880a85f7_3ebf_4399_a891_631384d49097" localSheetId="0" hidden="1">#REF!</definedName>
    <definedName name="TB880a85f7_3ebf_4399_a891_631384d49097" hidden="1">#REF!</definedName>
    <definedName name="TB883ac763_7f5b_456f_8da7_8be6fad4a094" localSheetId="0" hidden="1">#REF!</definedName>
    <definedName name="TB883ac763_7f5b_456f_8da7_8be6fad4a094" hidden="1">#REF!</definedName>
    <definedName name="TB88463b63_09af_4c40_9e9c_2aa2fd022c17" localSheetId="0" hidden="1">#REF!</definedName>
    <definedName name="TB88463b63_09af_4c40_9e9c_2aa2fd022c17" hidden="1">#REF!</definedName>
    <definedName name="TB886c03a4_c756_4727_aa57_54c213d28823" localSheetId="0" hidden="1">#REF!</definedName>
    <definedName name="TB886c03a4_c756_4727_aa57_54c213d28823" hidden="1">#REF!</definedName>
    <definedName name="TB88da3d86_15f6_4c62_b73c_5b32b51c2ee5" localSheetId="0" hidden="1">#REF!</definedName>
    <definedName name="TB88da3d86_15f6_4c62_b73c_5b32b51c2ee5" hidden="1">#REF!</definedName>
    <definedName name="TB8914834d_e2ac_47bf_b44f_430230616a98" localSheetId="0" hidden="1">#REF!</definedName>
    <definedName name="TB8914834d_e2ac_47bf_b44f_430230616a98" hidden="1">#REF!</definedName>
    <definedName name="TB8930fec7_8d7f_4ba1_8f62_51eedebb9bda" localSheetId="0" hidden="1">#REF!</definedName>
    <definedName name="TB8930fec7_8d7f_4ba1_8f62_51eedebb9bda" hidden="1">#REF!</definedName>
    <definedName name="TB8933accf_42cd_4c83_a71f_d8fe0d3c0ec4" localSheetId="0" hidden="1">#REF!</definedName>
    <definedName name="TB8933accf_42cd_4c83_a71f_d8fe0d3c0ec4" hidden="1">#REF!</definedName>
    <definedName name="TB8962cd60_c826_4b88_8098_99ca576ca115" localSheetId="0" hidden="1">#REF!</definedName>
    <definedName name="TB8962cd60_c826_4b88_8098_99ca576ca115" hidden="1">#REF!</definedName>
    <definedName name="TB898e6d5d_4e7c_4ea4_8bb0_ccb513dcd27e" localSheetId="0" hidden="1">#REF!</definedName>
    <definedName name="TB898e6d5d_4e7c_4ea4_8bb0_ccb513dcd27e" hidden="1">#REF!</definedName>
    <definedName name="TB89d8f08f_abc1_4c13_8da8_b81d3b369971" localSheetId="0" hidden="1">#REF!</definedName>
    <definedName name="TB89d8f08f_abc1_4c13_8da8_b81d3b369971" hidden="1">#REF!</definedName>
    <definedName name="TB89dcaa70_85fe_4a75_b700_b47594b317c5" localSheetId="0" hidden="1">#REF!</definedName>
    <definedName name="TB89dcaa70_85fe_4a75_b700_b47594b317c5" hidden="1">#REF!</definedName>
    <definedName name="TB89e320ed_a38e_452b_9556_27c1f34781bd" localSheetId="0" hidden="1">#REF!</definedName>
    <definedName name="TB89e320ed_a38e_452b_9556_27c1f34781bd" hidden="1">#REF!</definedName>
    <definedName name="TB89e91842_90cb_4b89_b7f7_cca2c7301e26" localSheetId="0" hidden="1">#REF!</definedName>
    <definedName name="TB89e91842_90cb_4b89_b7f7_cca2c7301e26" hidden="1">#REF!</definedName>
    <definedName name="TB8a0d6711_38cd_488c_9411_acef8ee42e07" localSheetId="0" hidden="1">#REF!</definedName>
    <definedName name="TB8a0d6711_38cd_488c_9411_acef8ee42e07" hidden="1">#REF!</definedName>
    <definedName name="TB8a228a6b_1762_400d_b87a_f60abe2afb65" localSheetId="0" hidden="1">#REF!</definedName>
    <definedName name="TB8a228a6b_1762_400d_b87a_f60abe2afb65" hidden="1">#REF!</definedName>
    <definedName name="TB8a2f4bd5_cb0b_4167_a95f_5cd6186b0fc6" localSheetId="0" hidden="1">#REF!</definedName>
    <definedName name="TB8a2f4bd5_cb0b_4167_a95f_5cd6186b0fc6" hidden="1">#REF!</definedName>
    <definedName name="TB8a876d2c_ff6a_4e1a_8b72_323e673e68d3" localSheetId="0" hidden="1">#REF!</definedName>
    <definedName name="TB8a876d2c_ff6a_4e1a_8b72_323e673e68d3" hidden="1">#REF!</definedName>
    <definedName name="TB8b3c4ff3_1d41_40ff_bade_bfee1dc79d84" localSheetId="0" hidden="1">#REF!</definedName>
    <definedName name="TB8b3c4ff3_1d41_40ff_bade_bfee1dc79d84" hidden="1">#REF!</definedName>
    <definedName name="TB8b3dc79c_fe5e_402e_bbc1_3cf9403530f2" localSheetId="0" hidden="1">#REF!</definedName>
    <definedName name="TB8b3dc79c_fe5e_402e_bbc1_3cf9403530f2" hidden="1">#REF!</definedName>
    <definedName name="TB8b787963_f45e_4f7c_a059_d8e7e54b3977" localSheetId="0" hidden="1">#REF!</definedName>
    <definedName name="TB8b787963_f45e_4f7c_a059_d8e7e54b3977" hidden="1">#REF!</definedName>
    <definedName name="TB8b7ebc11_7c10_4d31_b673_73127a37593c" localSheetId="0" hidden="1">#REF!</definedName>
    <definedName name="TB8b7ebc11_7c10_4d31_b673_73127a37593c" hidden="1">#REF!</definedName>
    <definedName name="TB8b98ec39_5930_4862_8156_576192bfe2b4" localSheetId="0" hidden="1">#REF!</definedName>
    <definedName name="TB8b98ec39_5930_4862_8156_576192bfe2b4" hidden="1">#REF!</definedName>
    <definedName name="TB8c06e971_cfb7_48a8_84b6_eb1feae187e5" localSheetId="0" hidden="1">#REF!</definedName>
    <definedName name="TB8c06e971_cfb7_48a8_84b6_eb1feae187e5" hidden="1">#REF!</definedName>
    <definedName name="TB8c0d6db2_6d27_4991_94df_32121df2d575" localSheetId="0" hidden="1">#REF!</definedName>
    <definedName name="TB8c0d6db2_6d27_4991_94df_32121df2d575" hidden="1">#REF!</definedName>
    <definedName name="TB8c127cda_2e85_42fb_9e99_50e18d5f2aec" localSheetId="0" hidden="1">#REF!</definedName>
    <definedName name="TB8c127cda_2e85_42fb_9e99_50e18d5f2aec" hidden="1">#REF!</definedName>
    <definedName name="TB8c16ef58_6e62_4931_9ae4_8012f938ec40" localSheetId="0" hidden="1">#REF!</definedName>
    <definedName name="TB8c16ef58_6e62_4931_9ae4_8012f938ec40" hidden="1">#REF!</definedName>
    <definedName name="TB8c3eddd3_2801_4236_afd2_bb8ac333ff20" localSheetId="0" hidden="1">#REF!</definedName>
    <definedName name="TB8c3eddd3_2801_4236_afd2_bb8ac333ff20" hidden="1">#REF!</definedName>
    <definedName name="TB8c51e89f_13b6_4bb8_a0a2_563b12342100" localSheetId="0" hidden="1">#REF!</definedName>
    <definedName name="TB8c51e89f_13b6_4bb8_a0a2_563b12342100" hidden="1">#REF!</definedName>
    <definedName name="TB8c624174_6092_48b0_83b0_bafa56383d0b" localSheetId="0" hidden="1">#REF!</definedName>
    <definedName name="TB8c624174_6092_48b0_83b0_bafa56383d0b" hidden="1">#REF!</definedName>
    <definedName name="TB8c72f53e_6e59_4d55_8328_9748a73718cb" localSheetId="0" hidden="1">#REF!</definedName>
    <definedName name="TB8c72f53e_6e59_4d55_8328_9748a73718cb" hidden="1">#REF!</definedName>
    <definedName name="TB8c85e62c_3ec8_426e_8645_78f9eb8acaae" localSheetId="0" hidden="1">#REF!</definedName>
    <definedName name="TB8c85e62c_3ec8_426e_8645_78f9eb8acaae" hidden="1">#REF!</definedName>
    <definedName name="TB8cb21133_4407_4cd5_bd25_784a8994882a" localSheetId="0" hidden="1">#REF!</definedName>
    <definedName name="TB8cb21133_4407_4cd5_bd25_784a8994882a" hidden="1">#REF!</definedName>
    <definedName name="TB8cb56052_dae2_42d7_9781_f2587ea7add5" localSheetId="0" hidden="1">#REF!</definedName>
    <definedName name="TB8cb56052_dae2_42d7_9781_f2587ea7add5" hidden="1">#REF!</definedName>
    <definedName name="TB8cbcf3a9_1e1d_4b6b_93bc_3b165f206a14" localSheetId="0" hidden="1">#REF!</definedName>
    <definedName name="TB8cbcf3a9_1e1d_4b6b_93bc_3b165f206a14" hidden="1">#REF!</definedName>
    <definedName name="TB8cc9531e_0218_455a_9ac3_a006ce0ab2cd" localSheetId="0" hidden="1">#REF!</definedName>
    <definedName name="TB8cc9531e_0218_455a_9ac3_a006ce0ab2cd" hidden="1">#REF!</definedName>
    <definedName name="TB8d2f0e75_0cd1_4d30_9b3c_7b3376e55d44" localSheetId="0" hidden="1">#REF!</definedName>
    <definedName name="TB8d2f0e75_0cd1_4d30_9b3c_7b3376e55d44" hidden="1">#REF!</definedName>
    <definedName name="TB8d48b21d_1be0_42c9_aa29_4ac39b9aff1c" localSheetId="0" hidden="1">#REF!</definedName>
    <definedName name="TB8d48b21d_1be0_42c9_aa29_4ac39b9aff1c" hidden="1">#REF!</definedName>
    <definedName name="TB8d684a07_9285_4e49_9b86_b09feda671f9" localSheetId="0" hidden="1">#REF!</definedName>
    <definedName name="TB8d684a07_9285_4e49_9b86_b09feda671f9" hidden="1">#REF!</definedName>
    <definedName name="TB8d84421b_f738_465a_a8d9_d58e183b5f9d" localSheetId="0" hidden="1">#REF!</definedName>
    <definedName name="TB8d84421b_f738_465a_a8d9_d58e183b5f9d" hidden="1">#REF!</definedName>
    <definedName name="TB8db7454f_d07c_42d3_9a5c_19a700e2a0d9" localSheetId="0" hidden="1">#REF!</definedName>
    <definedName name="TB8db7454f_d07c_42d3_9a5c_19a700e2a0d9" hidden="1">#REF!</definedName>
    <definedName name="TB8dca671a_db64_499c_99ee_c5dd1077b378" localSheetId="0" hidden="1">#REF!</definedName>
    <definedName name="TB8dca671a_db64_499c_99ee_c5dd1077b378" hidden="1">#REF!</definedName>
    <definedName name="TB8de27bd6_0aea_4298_b509_62a6453c3af6" localSheetId="0" hidden="1">#REF!</definedName>
    <definedName name="TB8de27bd6_0aea_4298_b509_62a6453c3af6" hidden="1">#REF!</definedName>
    <definedName name="TB8de73be2_5c9b_4d8f_8070_84e7821f1c9d" localSheetId="0" hidden="1">#REF!</definedName>
    <definedName name="TB8de73be2_5c9b_4d8f_8070_84e7821f1c9d" hidden="1">#REF!</definedName>
    <definedName name="TB8e088e2a_8d38_40c5_a3b4_76e56448187e" localSheetId="0" hidden="1">#REF!</definedName>
    <definedName name="TB8e088e2a_8d38_40c5_a3b4_76e56448187e" hidden="1">#REF!</definedName>
    <definedName name="TB8e0ba710_bea8_4d74_b63b_ea807c13c45e" localSheetId="0" hidden="1">#REF!</definedName>
    <definedName name="TB8e0ba710_bea8_4d74_b63b_ea807c13c45e" hidden="1">#REF!</definedName>
    <definedName name="TB8e5a2839_1a27_44f8_8abc_60cf47bd83bd" localSheetId="0" hidden="1">#REF!</definedName>
    <definedName name="TB8e5a2839_1a27_44f8_8abc_60cf47bd83bd" hidden="1">#REF!</definedName>
    <definedName name="TB8e9e42cd_7ae0_4622_a101_5a837bb028f6" localSheetId="0" hidden="1">#REF!</definedName>
    <definedName name="TB8e9e42cd_7ae0_4622_a101_5a837bb028f6" hidden="1">#REF!</definedName>
    <definedName name="TB8ede2c6d_cb98_4b49_a3f1_43d0a305d3da" localSheetId="0" hidden="1">#REF!</definedName>
    <definedName name="TB8ede2c6d_cb98_4b49_a3f1_43d0a305d3da" hidden="1">#REF!</definedName>
    <definedName name="TB8eefe722_6097_4753_87c6_87e865e5a786" localSheetId="0" hidden="1">#REF!</definedName>
    <definedName name="TB8eefe722_6097_4753_87c6_87e865e5a786" hidden="1">#REF!</definedName>
    <definedName name="TB8ef52c47_0cfe_4d7c_a903_1f6cc6b81883" localSheetId="0" hidden="1">#REF!</definedName>
    <definedName name="TB8ef52c47_0cfe_4d7c_a903_1f6cc6b81883" hidden="1">#REF!</definedName>
    <definedName name="TB8f04a8a0_2ff7_440e_b714_f71d4e8e4604" localSheetId="0" hidden="1">#REF!</definedName>
    <definedName name="TB8f04a8a0_2ff7_440e_b714_f71d4e8e4604" hidden="1">#REF!</definedName>
    <definedName name="TB8f295fd9_681a_48bb_b951_75ebee59ae1b" localSheetId="0" hidden="1">#REF!</definedName>
    <definedName name="TB8f295fd9_681a_48bb_b951_75ebee59ae1b" hidden="1">#REF!</definedName>
    <definedName name="TB8f38fd6c_46f7_452c_88ce_28130768bd0b" localSheetId="0" hidden="1">#REF!</definedName>
    <definedName name="TB8f38fd6c_46f7_452c_88ce_28130768bd0b" hidden="1">#REF!</definedName>
    <definedName name="TB8f51f173_e40b_4cab_9b7c_9548061a7dd7" localSheetId="0" hidden="1">#REF!</definedName>
    <definedName name="TB8f51f173_e40b_4cab_9b7c_9548061a7dd7" hidden="1">#REF!</definedName>
    <definedName name="TB8f93e09f_0999_42fa_9424_7eb5c5a55549" localSheetId="0" hidden="1">#REF!</definedName>
    <definedName name="TB8f93e09f_0999_42fa_9424_7eb5c5a55549" hidden="1">#REF!</definedName>
    <definedName name="TB8fe29a27_8209_4b2e_9b9f_f23b31583e89" localSheetId="0" hidden="1">#REF!</definedName>
    <definedName name="TB8fe29a27_8209_4b2e_9b9f_f23b31583e89" hidden="1">#REF!</definedName>
    <definedName name="TB9039102f_3888_4bc6_951b_4a517c58c0b1" localSheetId="0" hidden="1">#REF!</definedName>
    <definedName name="TB9039102f_3888_4bc6_951b_4a517c58c0b1" hidden="1">#REF!</definedName>
    <definedName name="TB90a45ae0_283d_44d1_b68f_a3e02e6cb768" localSheetId="0" hidden="1">#REF!</definedName>
    <definedName name="TB90a45ae0_283d_44d1_b68f_a3e02e6cb768" hidden="1">#REF!</definedName>
    <definedName name="TB90b7f3fb_cb5e_4875_91d8_8f46020c1cf8" localSheetId="0" hidden="1">#REF!</definedName>
    <definedName name="TB90b7f3fb_cb5e_4875_91d8_8f46020c1cf8" hidden="1">#REF!</definedName>
    <definedName name="TB9114022c_bb3c_485c_9a5b_1f4f071da63b" localSheetId="0" hidden="1">#REF!</definedName>
    <definedName name="TB9114022c_bb3c_485c_9a5b_1f4f071da63b" hidden="1">#REF!</definedName>
    <definedName name="TB912839fd_ec76_4c52_b889_563a0e959a7b" localSheetId="0" hidden="1">#REF!</definedName>
    <definedName name="TB912839fd_ec76_4c52_b889_563a0e959a7b" hidden="1">#REF!</definedName>
    <definedName name="TB916d2b50_a96a_4f61_a12a_93e406811d1f" localSheetId="0" hidden="1">#REF!</definedName>
    <definedName name="TB916d2b50_a96a_4f61_a12a_93e406811d1f" hidden="1">#REF!</definedName>
    <definedName name="TB9177dd8e_00c5_4858_87ec_193922d3118d" localSheetId="0" hidden="1">#REF!</definedName>
    <definedName name="TB9177dd8e_00c5_4858_87ec_193922d3118d" hidden="1">#REF!</definedName>
    <definedName name="TB9181dc78_47f4_45ae_baf4_b6306469866f" localSheetId="0" hidden="1">#REF!</definedName>
    <definedName name="TB9181dc78_47f4_45ae_baf4_b6306469866f" hidden="1">#REF!</definedName>
    <definedName name="TB91a38739_e386_47ae_b8b1_474441cdba29" localSheetId="0" hidden="1">#REF!</definedName>
    <definedName name="TB91a38739_e386_47ae_b8b1_474441cdba29" hidden="1">#REF!</definedName>
    <definedName name="TB91b5a47b_67ec_4667_a587_f8c64e79e05a" localSheetId="0" hidden="1">#REF!</definedName>
    <definedName name="TB91b5a47b_67ec_4667_a587_f8c64e79e05a" hidden="1">#REF!</definedName>
    <definedName name="TB91c097ea_ac63_4c70_a9c3_9df28f4b42e8" localSheetId="0" hidden="1">#REF!</definedName>
    <definedName name="TB91c097ea_ac63_4c70_a9c3_9df28f4b42e8" hidden="1">#REF!</definedName>
    <definedName name="TB9200d357_13de_45a2_a818_13a2ea9c5422" localSheetId="0" hidden="1">#REF!</definedName>
    <definedName name="TB9200d357_13de_45a2_a818_13a2ea9c5422" hidden="1">#REF!</definedName>
    <definedName name="TB920370c1_ca6d_4ad1_8c6f_57acd98cd044" localSheetId="0" hidden="1">#REF!</definedName>
    <definedName name="TB920370c1_ca6d_4ad1_8c6f_57acd98cd044" hidden="1">#REF!</definedName>
    <definedName name="TB920be963_dbd9_4eda_b9d2_972c22d52f2d" localSheetId="0" hidden="1">#REF!</definedName>
    <definedName name="TB920be963_dbd9_4eda_b9d2_972c22d52f2d" hidden="1">#REF!</definedName>
    <definedName name="TB92357db0_38f0_4ef7_aa13_b2e6ff5bbb8b" localSheetId="0" hidden="1">#REF!</definedName>
    <definedName name="TB92357db0_38f0_4ef7_aa13_b2e6ff5bbb8b" hidden="1">#REF!</definedName>
    <definedName name="TB92dbfff9_5831_4ea7_8fca_1d94f3aa0613" localSheetId="0" hidden="1">#REF!</definedName>
    <definedName name="TB92dbfff9_5831_4ea7_8fca_1d94f3aa0613" hidden="1">#REF!</definedName>
    <definedName name="TB930fa2a0_ff32_4e60_aecb_c4d10ebeb218" localSheetId="0" hidden="1">#REF!</definedName>
    <definedName name="TB930fa2a0_ff32_4e60_aecb_c4d10ebeb218" hidden="1">#REF!</definedName>
    <definedName name="TB9370c4e3_196e_46b1_bf10_d98c51794409" localSheetId="0" hidden="1">#REF!</definedName>
    <definedName name="TB9370c4e3_196e_46b1_bf10_d98c51794409" hidden="1">#REF!</definedName>
    <definedName name="TB93a10456_2e30_419f_8e97_928b4cd2457d" localSheetId="0" hidden="1">#REF!</definedName>
    <definedName name="TB93a10456_2e30_419f_8e97_928b4cd2457d" hidden="1">#REF!</definedName>
    <definedName name="TB93a24c89_4837_481f_b7dd_528ab32876ed" localSheetId="0" hidden="1">#REF!</definedName>
    <definedName name="TB93a24c89_4837_481f_b7dd_528ab32876ed" hidden="1">#REF!</definedName>
    <definedName name="TB93b6ac3f_d827_4fb4_a10f_e0336b308bac" localSheetId="0" hidden="1">#REF!</definedName>
    <definedName name="TB93b6ac3f_d827_4fb4_a10f_e0336b308bac" hidden="1">#REF!</definedName>
    <definedName name="TB93b89692_05d7_4d8e_8412_047e61a1a524" localSheetId="0" hidden="1">#REF!</definedName>
    <definedName name="TB93b89692_05d7_4d8e_8412_047e61a1a524" hidden="1">#REF!</definedName>
    <definedName name="TB93e61ec8_8cc0_43d7_a49e_d38f2f1ee627" localSheetId="0" hidden="1">#REF!</definedName>
    <definedName name="TB93e61ec8_8cc0_43d7_a49e_d38f2f1ee627" hidden="1">#REF!</definedName>
    <definedName name="TB93f37da8_c3bf_4be1_a141_ba6a0a3481b2" localSheetId="0" hidden="1">#REF!</definedName>
    <definedName name="TB93f37da8_c3bf_4be1_a141_ba6a0a3481b2" hidden="1">#REF!</definedName>
    <definedName name="TB942b0281_f7f2_441d_84de_f7aad3646f5a" localSheetId="0" hidden="1">#REF!</definedName>
    <definedName name="TB942b0281_f7f2_441d_84de_f7aad3646f5a" hidden="1">#REF!</definedName>
    <definedName name="TB9480ff33_5d6a_4515_8738_6210b0527f57" localSheetId="0" hidden="1">#REF!</definedName>
    <definedName name="TB9480ff33_5d6a_4515_8738_6210b0527f57" hidden="1">#REF!</definedName>
    <definedName name="TB950e2b53_21ed_4af5_afd1_9865e0e5b156" localSheetId="0" hidden="1">#REF!</definedName>
    <definedName name="TB950e2b53_21ed_4af5_afd1_9865e0e5b156" hidden="1">#REF!</definedName>
    <definedName name="TB9510368d_ca06_40e6_b94b_82d07c87f65f" localSheetId="0" hidden="1">#REF!</definedName>
    <definedName name="TB9510368d_ca06_40e6_b94b_82d07c87f65f" hidden="1">#REF!</definedName>
    <definedName name="TB95121857_e57d_45c3_9828_b1c4d7760573" localSheetId="0" hidden="1">#REF!</definedName>
    <definedName name="TB95121857_e57d_45c3_9828_b1c4d7760573" hidden="1">#REF!</definedName>
    <definedName name="TB95976196_3ac2_4f72_a4bd_bd9685de4fb1" localSheetId="0" hidden="1">#REF!</definedName>
    <definedName name="TB95976196_3ac2_4f72_a4bd_bd9685de4fb1" hidden="1">#REF!</definedName>
    <definedName name="TB95ae76f0_7447_4d7c_beee_98a50219e389" localSheetId="0" hidden="1">#REF!</definedName>
    <definedName name="TB95ae76f0_7447_4d7c_beee_98a50219e389" hidden="1">#REF!</definedName>
    <definedName name="TB962746f5_6e47_42ff_a972_3ce9662c0364" localSheetId="0" hidden="1">#REF!</definedName>
    <definedName name="TB962746f5_6e47_42ff_a972_3ce9662c0364" hidden="1">#REF!</definedName>
    <definedName name="TB962f583f_cd96_4754_a552_c1115e9b6f52" localSheetId="0" hidden="1">#REF!</definedName>
    <definedName name="TB962f583f_cd96_4754_a552_c1115e9b6f52" hidden="1">#REF!</definedName>
    <definedName name="TB96332a9d_f1e0_4ec5_acc0_67c2a474327e" localSheetId="0" hidden="1">#REF!</definedName>
    <definedName name="TB96332a9d_f1e0_4ec5_acc0_67c2a474327e" hidden="1">#REF!</definedName>
    <definedName name="TB9691d3ad_7a7f_4620_ad9f_888f2226d35d" localSheetId="0" hidden="1">#REF!</definedName>
    <definedName name="TB9691d3ad_7a7f_4620_ad9f_888f2226d35d" hidden="1">#REF!</definedName>
    <definedName name="TB96b5045e_a048_4b75_83b7_0d5bdd504359" localSheetId="0" hidden="1">#REF!</definedName>
    <definedName name="TB96b5045e_a048_4b75_83b7_0d5bdd504359" hidden="1">#REF!</definedName>
    <definedName name="TB96c5a41d_da17_4368_b70b_e83214e4e038" localSheetId="0" hidden="1">#REF!</definedName>
    <definedName name="TB96c5a41d_da17_4368_b70b_e83214e4e038" hidden="1">#REF!</definedName>
    <definedName name="TB9724aed5_38a1_4b2c_8f39_dbeafae27f48" localSheetId="0" hidden="1">#REF!</definedName>
    <definedName name="TB9724aed5_38a1_4b2c_8f39_dbeafae27f48" hidden="1">#REF!</definedName>
    <definedName name="TB97459010_fc62_495d_99ea_d4c8b0665184" localSheetId="0" hidden="1">#REF!</definedName>
    <definedName name="TB97459010_fc62_495d_99ea_d4c8b0665184" hidden="1">#REF!</definedName>
    <definedName name="TB9749d741_e3bc_482f_995d_f112fb837d6f" localSheetId="0" hidden="1">#REF!</definedName>
    <definedName name="TB9749d741_e3bc_482f_995d_f112fb837d6f" hidden="1">#REF!</definedName>
    <definedName name="TB976589d5_6eed_4c4d_9ae0_144e0e591250" localSheetId="0" hidden="1">#REF!</definedName>
    <definedName name="TB976589d5_6eed_4c4d_9ae0_144e0e591250" hidden="1">#REF!</definedName>
    <definedName name="TB9769fd04_8e50_4416_9eba_82047842e180" localSheetId="0" hidden="1">#REF!</definedName>
    <definedName name="TB9769fd04_8e50_4416_9eba_82047842e180" hidden="1">#REF!</definedName>
    <definedName name="TB977200bb_412a_4f63_9446_d2da72ffbc09" localSheetId="0" hidden="1">#REF!</definedName>
    <definedName name="TB977200bb_412a_4f63_9446_d2da72ffbc09" hidden="1">#REF!</definedName>
    <definedName name="TB9787663e_c659_4f4a_8b8f_c2fc60ae4434" localSheetId="0" hidden="1">#REF!</definedName>
    <definedName name="TB9787663e_c659_4f4a_8b8f_c2fc60ae4434" hidden="1">#REF!</definedName>
    <definedName name="TB97d43118_995a_4802_a713_940375a4b6d1" localSheetId="0" hidden="1">#REF!</definedName>
    <definedName name="TB97d43118_995a_4802_a713_940375a4b6d1" hidden="1">#REF!</definedName>
    <definedName name="TB983dfd97_40e3_47ca_a33d_7ea6bea7e1a0" localSheetId="0" hidden="1">#REF!</definedName>
    <definedName name="TB983dfd97_40e3_47ca_a33d_7ea6bea7e1a0" hidden="1">#REF!</definedName>
    <definedName name="TB984b867d_57e1_4035_878c_286e167e64c6" localSheetId="0" hidden="1">#REF!</definedName>
    <definedName name="TB984b867d_57e1_4035_878c_286e167e64c6" hidden="1">#REF!</definedName>
    <definedName name="TB985eebad_0680_432a_a038_f475fcbf125e" localSheetId="0" hidden="1">#REF!</definedName>
    <definedName name="TB985eebad_0680_432a_a038_f475fcbf125e" hidden="1">#REF!</definedName>
    <definedName name="TB9888299f_8030_4997_addf_977bcec08b60" localSheetId="0" hidden="1">#REF!</definedName>
    <definedName name="TB9888299f_8030_4997_addf_977bcec08b60" hidden="1">#REF!</definedName>
    <definedName name="TB98a7255c_b683_4043_be13_be68d26347c7" localSheetId="0" hidden="1">#REF!</definedName>
    <definedName name="TB98a7255c_b683_4043_be13_be68d26347c7" hidden="1">#REF!</definedName>
    <definedName name="TB98d4bc0a_bf23_4f94_8a80_c9a6446c3205" localSheetId="0" hidden="1">#REF!</definedName>
    <definedName name="TB98d4bc0a_bf23_4f94_8a80_c9a6446c3205" hidden="1">#REF!</definedName>
    <definedName name="TB98e1e1d7_eb0b_4b3a_b0ef_a2ec18bf53f4" localSheetId="0" hidden="1">#REF!</definedName>
    <definedName name="TB98e1e1d7_eb0b_4b3a_b0ef_a2ec18bf53f4" hidden="1">#REF!</definedName>
    <definedName name="TB98ec85f1_1227_494a_9e45_24f47e652fcc" localSheetId="0" hidden="1">#REF!</definedName>
    <definedName name="TB98ec85f1_1227_494a_9e45_24f47e652fcc" hidden="1">#REF!</definedName>
    <definedName name="TB98f1c66c_2dca_4e6b_ad38_7ab0be65615d" localSheetId="0" hidden="1">#REF!</definedName>
    <definedName name="TB98f1c66c_2dca_4e6b_ad38_7ab0be65615d" hidden="1">#REF!</definedName>
    <definedName name="TB99432436_f5f2_4c84_a285_902f27d6ed32" localSheetId="0" hidden="1">#REF!</definedName>
    <definedName name="TB99432436_f5f2_4c84_a285_902f27d6ed32" hidden="1">#REF!</definedName>
    <definedName name="TB9959e8d0_d972_41ce_8a2a_8f53406d3025" localSheetId="0" hidden="1">#REF!</definedName>
    <definedName name="TB9959e8d0_d972_41ce_8a2a_8f53406d3025" hidden="1">#REF!</definedName>
    <definedName name="TB9981b76e_08d6_4dad_930e_05c8afa4eb11" localSheetId="0" hidden="1">#REF!</definedName>
    <definedName name="TB9981b76e_08d6_4dad_930e_05c8afa4eb11" hidden="1">#REF!</definedName>
    <definedName name="TB99e0c3fb_263f_4e3b_adc9_803a1ac06375" localSheetId="0" hidden="1">#REF!</definedName>
    <definedName name="TB99e0c3fb_263f_4e3b_adc9_803a1ac06375" hidden="1">#REF!</definedName>
    <definedName name="TB99e738a4_f85f_492f_9f39_35bb0e36cfd3" localSheetId="0" hidden="1">#REF!</definedName>
    <definedName name="TB99e738a4_f85f_492f_9f39_35bb0e36cfd3" hidden="1">#REF!</definedName>
    <definedName name="TB9a1a479b_bdaf_4685_aaae_838ddcf8d761" localSheetId="0" hidden="1">#REF!</definedName>
    <definedName name="TB9a1a479b_bdaf_4685_aaae_838ddcf8d761" hidden="1">#REF!</definedName>
    <definedName name="TB9a836cfd_bab9_461f_8eb5_475b2f0bae58" localSheetId="0" hidden="1">#REF!</definedName>
    <definedName name="TB9a836cfd_bab9_461f_8eb5_475b2f0bae58" hidden="1">#REF!</definedName>
    <definedName name="TB9b5c38a7_eef7_46be_8be3_a87280d3329d" localSheetId="0" hidden="1">#REF!</definedName>
    <definedName name="TB9b5c38a7_eef7_46be_8be3_a87280d3329d" hidden="1">#REF!</definedName>
    <definedName name="TB9b862993_88fa_403e_8ef0_bbb957c48877" localSheetId="0" hidden="1">#REF!</definedName>
    <definedName name="TB9b862993_88fa_403e_8ef0_bbb957c48877" hidden="1">#REF!</definedName>
    <definedName name="TB9ba4e3d5_e45f_48b3_b0ba_e8cae51464c8" localSheetId="0" hidden="1">#REF!</definedName>
    <definedName name="TB9ba4e3d5_e45f_48b3_b0ba_e8cae51464c8" hidden="1">#REF!</definedName>
    <definedName name="TB9bbbef9d_98e1_47d7_8295_8aed47eed62f" localSheetId="0" hidden="1">#REF!</definedName>
    <definedName name="TB9bbbef9d_98e1_47d7_8295_8aed47eed62f" hidden="1">#REF!</definedName>
    <definedName name="TB9bd674d4_6cfd_4b7a_8160_ee3627a1f68e" localSheetId="0" hidden="1">#REF!</definedName>
    <definedName name="TB9bd674d4_6cfd_4b7a_8160_ee3627a1f68e" hidden="1">#REF!</definedName>
    <definedName name="TB9c6926f0_a6e1_4e78_8938_72b2b69a0452" localSheetId="0" hidden="1">#REF!</definedName>
    <definedName name="TB9c6926f0_a6e1_4e78_8938_72b2b69a0452" hidden="1">#REF!</definedName>
    <definedName name="TB9c767786_7e68_4916_a724_cedd33608f82" localSheetId="0" hidden="1">#REF!</definedName>
    <definedName name="TB9c767786_7e68_4916_a724_cedd33608f82" hidden="1">#REF!</definedName>
    <definedName name="TB9cac42d9_2ad9_46af_ad77_f1b679f01e3e" localSheetId="0" hidden="1">#REF!</definedName>
    <definedName name="TB9cac42d9_2ad9_46af_ad77_f1b679f01e3e" hidden="1">#REF!</definedName>
    <definedName name="TB9cd89e01_bd47_4c8b_b700_bda279e18b7f" localSheetId="0" hidden="1">#REF!</definedName>
    <definedName name="TB9cd89e01_bd47_4c8b_b700_bda279e18b7f" hidden="1">#REF!</definedName>
    <definedName name="TB9d02d35e_0225_474b_bc61_83595ffbad08" localSheetId="0" hidden="1">#REF!</definedName>
    <definedName name="TB9d02d35e_0225_474b_bc61_83595ffbad08" hidden="1">#REF!</definedName>
    <definedName name="TB9d10c5b5_2e2c_4098_a35b_c671f45d6b88" localSheetId="0" hidden="1">#REF!</definedName>
    <definedName name="TB9d10c5b5_2e2c_4098_a35b_c671f45d6b88" hidden="1">#REF!</definedName>
    <definedName name="TB9d24a248_9876_4d9f_8cc4_27deef6fdd42" localSheetId="0" hidden="1">#REF!</definedName>
    <definedName name="TB9d24a248_9876_4d9f_8cc4_27deef6fdd42" hidden="1">#REF!</definedName>
    <definedName name="TB9d27360f_1024_4616_8797_f4fef83b3a80" localSheetId="0" hidden="1">#REF!</definedName>
    <definedName name="TB9d27360f_1024_4616_8797_f4fef83b3a80" hidden="1">#REF!</definedName>
    <definedName name="TB9d29ac68_6a2a_4bd9_aee9_597a862f655c" localSheetId="0" hidden="1">#REF!</definedName>
    <definedName name="TB9d29ac68_6a2a_4bd9_aee9_597a862f655c" hidden="1">#REF!</definedName>
    <definedName name="TB9d3d3aa1_dd28_45ad_92dd_ae4e7f19a434" localSheetId="0" hidden="1">#REF!</definedName>
    <definedName name="TB9d3d3aa1_dd28_45ad_92dd_ae4e7f19a434" hidden="1">#REF!</definedName>
    <definedName name="TB9d75898c_9735_41fa_8e98_2ec3060be035" localSheetId="0" hidden="1">#REF!</definedName>
    <definedName name="TB9d75898c_9735_41fa_8e98_2ec3060be035" hidden="1">#REF!</definedName>
    <definedName name="TB9d7be518_3b15_470b_86be_7cd1ac2271a7" localSheetId="0" hidden="1">#REF!</definedName>
    <definedName name="TB9d7be518_3b15_470b_86be_7cd1ac2271a7" hidden="1">#REF!</definedName>
    <definedName name="TB9d9593b5_e06f_455b_8390_a2c2d0eb71ba" localSheetId="0" hidden="1">#REF!</definedName>
    <definedName name="TB9d9593b5_e06f_455b_8390_a2c2d0eb71ba" hidden="1">#REF!</definedName>
    <definedName name="TB9da2e3c3_304a_4d9c_93e7_e87f6129e7fb" localSheetId="0" hidden="1">#REF!</definedName>
    <definedName name="TB9da2e3c3_304a_4d9c_93e7_e87f6129e7fb" hidden="1">#REF!</definedName>
    <definedName name="TB9da5271b_f590_4038_8055_c3b9a5982728" localSheetId="0" hidden="1">#REF!</definedName>
    <definedName name="TB9da5271b_f590_4038_8055_c3b9a5982728" hidden="1">#REF!</definedName>
    <definedName name="TB9dc154da_360e_4097_8a5c_6b180f8e37c0" localSheetId="0" hidden="1">#REF!</definedName>
    <definedName name="TB9dc154da_360e_4097_8a5c_6b180f8e37c0" hidden="1">#REF!</definedName>
    <definedName name="TB9dde4641_bba1_43bf_ae4e_904c1ff90ec0" localSheetId="0" hidden="1">#REF!</definedName>
    <definedName name="TB9dde4641_bba1_43bf_ae4e_904c1ff90ec0" hidden="1">#REF!</definedName>
    <definedName name="TB9df9947f_80a7_4a71_a9ad_6c647883b430" localSheetId="0" hidden="1">#REF!</definedName>
    <definedName name="TB9df9947f_80a7_4a71_a9ad_6c647883b430" hidden="1">#REF!</definedName>
    <definedName name="TB9e0db55e_f162_4926_a47c_9a9d064cf87a" localSheetId="0" hidden="1">#REF!</definedName>
    <definedName name="TB9e0db55e_f162_4926_a47c_9a9d064cf87a" hidden="1">#REF!</definedName>
    <definedName name="TB9e8d460e_d417_4050_8724_db6b9f360b88" localSheetId="0" hidden="1">#REF!</definedName>
    <definedName name="TB9e8d460e_d417_4050_8724_db6b9f360b88" hidden="1">#REF!</definedName>
    <definedName name="TB9eb9086b_d9d6_4c1c_a0cf_b59350e66c3e" localSheetId="0" hidden="1">#REF!</definedName>
    <definedName name="TB9eb9086b_d9d6_4c1c_a0cf_b59350e66c3e" hidden="1">#REF!</definedName>
    <definedName name="TB9ed20532_52e9_4e87_b465_ee7d2b85fc70" localSheetId="0" hidden="1">#REF!</definedName>
    <definedName name="TB9ed20532_52e9_4e87_b465_ee7d2b85fc70" hidden="1">#REF!</definedName>
    <definedName name="TB9ed643da_7305_4f8f_857a_d355cca9ec72" localSheetId="0" hidden="1">#REF!</definedName>
    <definedName name="TB9ed643da_7305_4f8f_857a_d355cca9ec72" hidden="1">#REF!</definedName>
    <definedName name="TB9edd11fc_7fae_4f07_b05e_9643ea375aee" localSheetId="0" hidden="1">#REF!</definedName>
    <definedName name="TB9edd11fc_7fae_4f07_b05e_9643ea375aee" hidden="1">#REF!</definedName>
    <definedName name="TB9ee90a69_0df5_49c6_966a_7a227a2788e8" localSheetId="0" hidden="1">#REF!</definedName>
    <definedName name="TB9ee90a69_0df5_49c6_966a_7a227a2788e8" hidden="1">#REF!</definedName>
    <definedName name="TB9f1600a4_7a35_46cc_9bcf_2a2117a67bd8" localSheetId="0" hidden="1">#REF!</definedName>
    <definedName name="TB9f1600a4_7a35_46cc_9bcf_2a2117a67bd8" hidden="1">#REF!</definedName>
    <definedName name="TB9f3e050c_7e47_4a2a_a500_caeb4706e438" localSheetId="0" hidden="1">#REF!</definedName>
    <definedName name="TB9f3e050c_7e47_4a2a_a500_caeb4706e438" hidden="1">#REF!</definedName>
    <definedName name="TB9f460273_6a27_4700_bcdf_6a81f78ac41c" localSheetId="0" hidden="1">#REF!</definedName>
    <definedName name="TB9f460273_6a27_4700_bcdf_6a81f78ac41c" hidden="1">#REF!</definedName>
    <definedName name="TB9f551956_cf08_4af6_b210_0144eb848ecd" localSheetId="0" hidden="1">#REF!</definedName>
    <definedName name="TB9f551956_cf08_4af6_b210_0144eb848ecd" hidden="1">#REF!</definedName>
    <definedName name="TB9f5a95a3_7f49_4987_ac9a_923fad7056a4" localSheetId="0" hidden="1">#REF!</definedName>
    <definedName name="TB9f5a95a3_7f49_4987_ac9a_923fad7056a4" hidden="1">#REF!</definedName>
    <definedName name="TB9f6a8a96_9a58_4fae_8c42_206f438f8f19" localSheetId="0" hidden="1">#REF!</definedName>
    <definedName name="TB9f6a8a96_9a58_4fae_8c42_206f438f8f19" hidden="1">#REF!</definedName>
    <definedName name="TB9f86b8f4_af5a_4c36_bbed_f991caeaeca8" localSheetId="0" hidden="1">#REF!</definedName>
    <definedName name="TB9f86b8f4_af5a_4c36_bbed_f991caeaeca8" hidden="1">#REF!</definedName>
    <definedName name="TB9f8af3e8_1b51_48ac_83ce_9c034555b284" localSheetId="0" hidden="1">#REF!</definedName>
    <definedName name="TB9f8af3e8_1b51_48ac_83ce_9c034555b284" hidden="1">#REF!</definedName>
    <definedName name="TBA" localSheetId="0">#REF!</definedName>
    <definedName name="TBA">#REF!</definedName>
    <definedName name="TBa01dc7ca_a4be_4f65_a910_043fbb448e19" localSheetId="0" hidden="1">#REF!</definedName>
    <definedName name="TBa01dc7ca_a4be_4f65_a910_043fbb448e19" hidden="1">#REF!</definedName>
    <definedName name="TBa025e275_21ae_4862_8372_5bd1a99c2f85" localSheetId="0" hidden="1">#REF!</definedName>
    <definedName name="TBa025e275_21ae_4862_8372_5bd1a99c2f85" hidden="1">#REF!</definedName>
    <definedName name="TBa0b411b8_4ce5_431f_bb8e_e8fb065eda5f" localSheetId="0" hidden="1">#REF!</definedName>
    <definedName name="TBa0b411b8_4ce5_431f_bb8e_e8fb065eda5f" hidden="1">#REF!</definedName>
    <definedName name="TBa0dfa038_c4ae_415e_9ddb_56d52d2b9db1" localSheetId="0" hidden="1">#REF!</definedName>
    <definedName name="TBa0dfa038_c4ae_415e_9ddb_56d52d2b9db1" hidden="1">#REF!</definedName>
    <definedName name="TBa0ecc9e4_036b_407b_b88f_1f89c18dd707" localSheetId="0" hidden="1">#REF!</definedName>
    <definedName name="TBa0ecc9e4_036b_407b_b88f_1f89c18dd707" hidden="1">#REF!</definedName>
    <definedName name="TBa117ee78_d17d_4c98_acff_941a7ccc55c1" localSheetId="0" hidden="1">#REF!</definedName>
    <definedName name="TBa117ee78_d17d_4c98_acff_941a7ccc55c1" hidden="1">#REF!</definedName>
    <definedName name="TBa12fb59b_bac2_410f_ba3a_29691a78ffec" localSheetId="0" hidden="1">#REF!</definedName>
    <definedName name="TBa12fb59b_bac2_410f_ba3a_29691a78ffec" hidden="1">#REF!</definedName>
    <definedName name="TBa1322349_978b_468d_918a_99f939388891" localSheetId="0" hidden="1">#REF!</definedName>
    <definedName name="TBa1322349_978b_468d_918a_99f939388891" hidden="1">#REF!</definedName>
    <definedName name="TBa13659ce_ac79_43db_ad67_12702e381b49" localSheetId="0" hidden="1">#REF!</definedName>
    <definedName name="TBa13659ce_ac79_43db_ad67_12702e381b49" hidden="1">#REF!</definedName>
    <definedName name="TBa1403ef2_1306_4065_8003_2aeee394cc99" localSheetId="0" hidden="1">#REF!</definedName>
    <definedName name="TBa1403ef2_1306_4065_8003_2aeee394cc99" hidden="1">#REF!</definedName>
    <definedName name="TBa188cb01_b7fc_435a_ad78_8044b0eed2fa" localSheetId="0" hidden="1">#REF!</definedName>
    <definedName name="TBa188cb01_b7fc_435a_ad78_8044b0eed2fa" hidden="1">#REF!</definedName>
    <definedName name="TBa1b5a80a_6345_4675_bd0b_c32f80ce6101" localSheetId="0" hidden="1">#REF!</definedName>
    <definedName name="TBa1b5a80a_6345_4675_bd0b_c32f80ce6101" hidden="1">#REF!</definedName>
    <definedName name="TBa1ec800e_3071_490d_bec2_f9dc523ed845" localSheetId="0" hidden="1">#REF!</definedName>
    <definedName name="TBa1ec800e_3071_490d_bec2_f9dc523ed845" hidden="1">#REF!</definedName>
    <definedName name="TBa23cecb8_bc9d_4e6b_b161_6814bd72b197" localSheetId="0" hidden="1">#REF!</definedName>
    <definedName name="TBa23cecb8_bc9d_4e6b_b161_6814bd72b197" hidden="1">#REF!</definedName>
    <definedName name="TBa23d8a54_8bbb_4d03_83ea_42430fbe8f0f" localSheetId="0" hidden="1">#REF!</definedName>
    <definedName name="TBa23d8a54_8bbb_4d03_83ea_42430fbe8f0f" hidden="1">#REF!</definedName>
    <definedName name="TBa23f5034_ec82_4f6c_b066_2ceaa74e72d3" localSheetId="0" hidden="1">#REF!</definedName>
    <definedName name="TBa23f5034_ec82_4f6c_b066_2ceaa74e72d3" hidden="1">#REF!</definedName>
    <definedName name="TBa26573f0_afdc_4a27_9357_58737223f268" localSheetId="0" hidden="1">#REF!</definedName>
    <definedName name="TBa26573f0_afdc_4a27_9357_58737223f268" hidden="1">#REF!</definedName>
    <definedName name="TBa268c892_a7fa_4fe6_a5ea_f1a1548bde1d" localSheetId="0" hidden="1">#REF!</definedName>
    <definedName name="TBa268c892_a7fa_4fe6_a5ea_f1a1548bde1d" hidden="1">#REF!</definedName>
    <definedName name="TBa26961a0_211c_481f_942d_a0db77cfe572" localSheetId="0" hidden="1">#REF!</definedName>
    <definedName name="TBa26961a0_211c_481f_942d_a0db77cfe572" hidden="1">#REF!</definedName>
    <definedName name="TBa26e0991_f070_4784_b140_cdc03d32bcd5" localSheetId="0" hidden="1">#REF!</definedName>
    <definedName name="TBa26e0991_f070_4784_b140_cdc03d32bcd5" hidden="1">#REF!</definedName>
    <definedName name="TBa272cb5f_d6e2_4439_834e_3e29c0a39ea6" localSheetId="0" hidden="1">#REF!</definedName>
    <definedName name="TBa272cb5f_d6e2_4439_834e_3e29c0a39ea6" hidden="1">#REF!</definedName>
    <definedName name="TBa2ba3c0f_13eb_4783_b67b_7c7c64dc54fb" localSheetId="0" hidden="1">#REF!</definedName>
    <definedName name="TBa2ba3c0f_13eb_4783_b67b_7c7c64dc54fb" hidden="1">#REF!</definedName>
    <definedName name="TBa2bf4099_8304_46b6_8609_bec6eb424864" localSheetId="0" hidden="1">#REF!</definedName>
    <definedName name="TBa2bf4099_8304_46b6_8609_bec6eb424864" hidden="1">#REF!</definedName>
    <definedName name="TBa3467a68_b21d_44a1_95f9_7e38c704e6f9" localSheetId="0" hidden="1">#REF!</definedName>
    <definedName name="TBa3467a68_b21d_44a1_95f9_7e38c704e6f9" hidden="1">#REF!</definedName>
    <definedName name="TBa3551f96_93c8_4e7a_80ec_338f0137a3b5" localSheetId="0" hidden="1">#REF!</definedName>
    <definedName name="TBa3551f96_93c8_4e7a_80ec_338f0137a3b5" hidden="1">#REF!</definedName>
    <definedName name="TBa3ad4b40_ef6d_40d9_bd2f_dcd2beaff329" localSheetId="0" hidden="1">#REF!</definedName>
    <definedName name="TBa3ad4b40_ef6d_40d9_bd2f_dcd2beaff329" hidden="1">#REF!</definedName>
    <definedName name="TBa3c89051_6769_427a_bab0_a664dcf0cefd" localSheetId="0" hidden="1">#REF!</definedName>
    <definedName name="TBa3c89051_6769_427a_bab0_a664dcf0cefd" hidden="1">#REF!</definedName>
    <definedName name="TBa3de51df_2462_4b42_8b2c_32f970b9b82a" localSheetId="0" hidden="1">#REF!</definedName>
    <definedName name="TBa3de51df_2462_4b42_8b2c_32f970b9b82a" hidden="1">#REF!</definedName>
    <definedName name="TBa4169860_cfd0_4e26_9190_c1b76451c898" localSheetId="0" hidden="1">#REF!</definedName>
    <definedName name="TBa4169860_cfd0_4e26_9190_c1b76451c898" hidden="1">#REF!</definedName>
    <definedName name="TBa417ccec_b9f7_4bea_b14b_407d0f3dedd8" localSheetId="0" hidden="1">#REF!</definedName>
    <definedName name="TBa417ccec_b9f7_4bea_b14b_407d0f3dedd8" hidden="1">#REF!</definedName>
    <definedName name="TBa4475b90_8141_4822_af47_4a3b2c8a9e98" localSheetId="0" hidden="1">#REF!</definedName>
    <definedName name="TBa4475b90_8141_4822_af47_4a3b2c8a9e98" hidden="1">#REF!</definedName>
    <definedName name="TBa44c28ef_a2db_49ab_82f4_f7fa87d8ed37" localSheetId="0" hidden="1">#REF!</definedName>
    <definedName name="TBa44c28ef_a2db_49ab_82f4_f7fa87d8ed37" hidden="1">#REF!</definedName>
    <definedName name="TBa509ce6c_2c29_4e92_9e92_bd54a0263ee5" localSheetId="0" hidden="1">#REF!</definedName>
    <definedName name="TBa509ce6c_2c29_4e92_9e92_bd54a0263ee5" hidden="1">#REF!</definedName>
    <definedName name="TBa50ea2f7_fb63_4e47_b865_876e92d541a8" localSheetId="0" hidden="1">#REF!</definedName>
    <definedName name="TBa50ea2f7_fb63_4e47_b865_876e92d541a8" hidden="1">#REF!</definedName>
    <definedName name="TBa558781e_37b9_4183_9891_5b5aaacff790" localSheetId="0" hidden="1">#REF!</definedName>
    <definedName name="TBa558781e_37b9_4183_9891_5b5aaacff790" hidden="1">#REF!</definedName>
    <definedName name="TBa58828aa_6b01_4faf_a149_85b5d651b567" localSheetId="0" hidden="1">#REF!</definedName>
    <definedName name="TBa58828aa_6b01_4faf_a149_85b5d651b567" hidden="1">#REF!</definedName>
    <definedName name="TBa5a51e24_a90b_446e_adb1_459153c70b19" localSheetId="0" hidden="1">#REF!</definedName>
    <definedName name="TBa5a51e24_a90b_446e_adb1_459153c70b19" hidden="1">#REF!</definedName>
    <definedName name="TBa5ae41ae_31b2_45d0_b615_eedd50cb067e" localSheetId="0" hidden="1">#REF!</definedName>
    <definedName name="TBa5ae41ae_31b2_45d0_b615_eedd50cb067e" hidden="1">#REF!</definedName>
    <definedName name="TBa5e899fb_4e22_4a0e_90c8_8c75b95de14f" localSheetId="0" hidden="1">#REF!</definedName>
    <definedName name="TBa5e899fb_4e22_4a0e_90c8_8c75b95de14f" hidden="1">#REF!</definedName>
    <definedName name="TBa60d24ef_f030_4333_ac8d_963f100380eb" localSheetId="0" hidden="1">#REF!</definedName>
    <definedName name="TBa60d24ef_f030_4333_ac8d_963f100380eb" hidden="1">#REF!</definedName>
    <definedName name="TBa60fe0eb_fb55_41b1_9586_5dc3708b12fe" localSheetId="0" hidden="1">#REF!</definedName>
    <definedName name="TBa60fe0eb_fb55_41b1_9586_5dc3708b12fe" hidden="1">#REF!</definedName>
    <definedName name="TBa615a111_e250_4a7c_bd1e_f735cfbaf815" localSheetId="0" hidden="1">#REF!</definedName>
    <definedName name="TBa615a111_e250_4a7c_bd1e_f735cfbaf815" hidden="1">#REF!</definedName>
    <definedName name="TBa6b0f6be_149f_4033_bfa6_533237cbee87" localSheetId="0" hidden="1">#REF!</definedName>
    <definedName name="TBa6b0f6be_149f_4033_bfa6_533237cbee87" hidden="1">#REF!</definedName>
    <definedName name="TBa6b252e8_e2d9_4e98_859a_52d7c12ec2da" localSheetId="0" hidden="1">#REF!</definedName>
    <definedName name="TBa6b252e8_e2d9_4e98_859a_52d7c12ec2da" hidden="1">#REF!</definedName>
    <definedName name="TBa7396010_dbe0_4d44_b342_6ca00310051d" localSheetId="0" hidden="1">#REF!</definedName>
    <definedName name="TBa7396010_dbe0_4d44_b342_6ca00310051d" hidden="1">#REF!</definedName>
    <definedName name="TBa73fc546_1335_4c11_8e49_8f41da89f77a" localSheetId="0" hidden="1">#REF!</definedName>
    <definedName name="TBa73fc546_1335_4c11_8e49_8f41da89f77a" hidden="1">#REF!</definedName>
    <definedName name="TBa7416e7f_7e2f_4d12_913a_545baad2cfe9" localSheetId="0" hidden="1">#REF!</definedName>
    <definedName name="TBa7416e7f_7e2f_4d12_913a_545baad2cfe9" hidden="1">#REF!</definedName>
    <definedName name="TBa743896f_a800_4668_931d_d0ddebf821a5" localSheetId="0" hidden="1">#REF!</definedName>
    <definedName name="TBa743896f_a800_4668_931d_d0ddebf821a5" hidden="1">#REF!</definedName>
    <definedName name="TBa745fd6f_b0e2_4b91_ba01_f2365c588404" localSheetId="0" hidden="1">#REF!</definedName>
    <definedName name="TBa745fd6f_b0e2_4b91_ba01_f2365c588404" hidden="1">#REF!</definedName>
    <definedName name="TBa78efb2b_0ea6_4ea6_8f20_61838ce422b7" localSheetId="0" hidden="1">#REF!</definedName>
    <definedName name="TBa78efb2b_0ea6_4ea6_8f20_61838ce422b7" hidden="1">#REF!</definedName>
    <definedName name="TBa7a46f77_0b96_4753_b564_1053944ad3a1" localSheetId="0" hidden="1">#REF!</definedName>
    <definedName name="TBa7a46f77_0b96_4753_b564_1053944ad3a1" hidden="1">#REF!</definedName>
    <definedName name="TBa8183759_fa7d_471e_bdeb_55328bd46d6e" localSheetId="0" hidden="1">#REF!</definedName>
    <definedName name="TBa8183759_fa7d_471e_bdeb_55328bd46d6e" hidden="1">#REF!</definedName>
    <definedName name="TBa81cbcb4_713e_4f08_a099_8b94d6b2ca04" localSheetId="0" hidden="1">#REF!</definedName>
    <definedName name="TBa81cbcb4_713e_4f08_a099_8b94d6b2ca04" hidden="1">#REF!</definedName>
    <definedName name="TBa8d2d5f8_e656_467a_91b4_9669e64545ad" localSheetId="0" hidden="1">#REF!</definedName>
    <definedName name="TBa8d2d5f8_e656_467a_91b4_9669e64545ad" hidden="1">#REF!</definedName>
    <definedName name="TBa8dab8c5_d19c_4eaa_8f2d_ba58cdd33f36" localSheetId="0" hidden="1">#REF!</definedName>
    <definedName name="TBa8dab8c5_d19c_4eaa_8f2d_ba58cdd33f36" hidden="1">#REF!</definedName>
    <definedName name="TBa8ffb948_297a_402e_9c20_cfae83c5cad7" localSheetId="0" hidden="1">#REF!</definedName>
    <definedName name="TBa8ffb948_297a_402e_9c20_cfae83c5cad7" hidden="1">#REF!</definedName>
    <definedName name="TBa97f5c5b_d120_4d0b_9594_11d2042917f8" localSheetId="0" hidden="1">#REF!</definedName>
    <definedName name="TBa97f5c5b_d120_4d0b_9594_11d2042917f8" hidden="1">#REF!</definedName>
    <definedName name="TBaa15f093_aa21_4fd2_bc8c_f89a72975f4f" localSheetId="0" hidden="1">#REF!</definedName>
    <definedName name="TBaa15f093_aa21_4fd2_bc8c_f89a72975f4f" hidden="1">#REF!</definedName>
    <definedName name="TBaa6ed7fa_beab_4b47_950e_611b46167e8f" localSheetId="0" hidden="1">#REF!</definedName>
    <definedName name="TBaa6ed7fa_beab_4b47_950e_611b46167e8f" hidden="1">#REF!</definedName>
    <definedName name="TBaa77c8a1_e453_4140_81ff_4b5bb72063e3" localSheetId="0" hidden="1">#REF!</definedName>
    <definedName name="TBaa77c8a1_e453_4140_81ff_4b5bb72063e3" hidden="1">#REF!</definedName>
    <definedName name="TBaa9bf688_10e7_4ed4_b646_4aacec4b0fb4" localSheetId="0" hidden="1">#REF!</definedName>
    <definedName name="TBaa9bf688_10e7_4ed4_b646_4aacec4b0fb4" hidden="1">#REF!</definedName>
    <definedName name="TBaaa23d15_4905_48e2_bc5a_cc907dd81eff" localSheetId="0" hidden="1">#REF!</definedName>
    <definedName name="TBaaa23d15_4905_48e2_bc5a_cc907dd81eff" hidden="1">#REF!</definedName>
    <definedName name="TBaaa8fa5b_5d5e_4d61_adec_56fef1f388d1" localSheetId="0" hidden="1">#REF!</definedName>
    <definedName name="TBaaa8fa5b_5d5e_4d61_adec_56fef1f388d1" hidden="1">#REF!</definedName>
    <definedName name="TBab32f4fb_4a72_4f08_b188_f0df0dfbefe3" localSheetId="0" hidden="1">#REF!</definedName>
    <definedName name="TBab32f4fb_4a72_4f08_b188_f0df0dfbefe3" hidden="1">#REF!</definedName>
    <definedName name="TBab50acbe_7d97_408e_bf86_c7aa3f7ef14a" localSheetId="0" hidden="1">#REF!</definedName>
    <definedName name="TBab50acbe_7d97_408e_bf86_c7aa3f7ef14a" hidden="1">#REF!</definedName>
    <definedName name="TBab5f7635_a696_430c_b0e2_5ddc98eb919c" localSheetId="0" hidden="1">#REF!</definedName>
    <definedName name="TBab5f7635_a696_430c_b0e2_5ddc98eb919c" hidden="1">#REF!</definedName>
    <definedName name="TBab73b8b4_b7c9_4333_83a6_21fbef845509" localSheetId="0" hidden="1">#REF!</definedName>
    <definedName name="TBab73b8b4_b7c9_4333_83a6_21fbef845509" hidden="1">#REF!</definedName>
    <definedName name="TBab8282a1_52f4_42f6_99a8_62cbbaf352cc" localSheetId="0" hidden="1">#REF!</definedName>
    <definedName name="TBab8282a1_52f4_42f6_99a8_62cbbaf352cc" hidden="1">#REF!</definedName>
    <definedName name="TBaba187c0_deb3_409d_8e25_2cf99ea49d81" localSheetId="0" hidden="1">#REF!</definedName>
    <definedName name="TBaba187c0_deb3_409d_8e25_2cf99ea49d81" hidden="1">#REF!</definedName>
    <definedName name="TBac40fffd_764e_4e59_b336_98f99596192d" localSheetId="0" hidden="1">#REF!</definedName>
    <definedName name="TBac40fffd_764e_4e59_b336_98f99596192d" hidden="1">#REF!</definedName>
    <definedName name="TBac7b5256_3be1_4bb9_9a32_b4d5e5f8933e" localSheetId="0" hidden="1">#REF!</definedName>
    <definedName name="TBac7b5256_3be1_4bb9_9a32_b4d5e5f8933e" hidden="1">#REF!</definedName>
    <definedName name="TBacb07ff9_5c00_41ab_ae49_c5bd18b5bff2" localSheetId="0" hidden="1">#REF!</definedName>
    <definedName name="TBacb07ff9_5c00_41ab_ae49_c5bd18b5bff2" hidden="1">#REF!</definedName>
    <definedName name="TBacc3e838_6e3b_4a23_8042_e8c128acb917" localSheetId="0" hidden="1">#REF!</definedName>
    <definedName name="TBacc3e838_6e3b_4a23_8042_e8c128acb917" hidden="1">#REF!</definedName>
    <definedName name="TBacc4eb4f_b5ce_4774_8876_6757975b40ca" localSheetId="0" hidden="1">#REF!</definedName>
    <definedName name="TBacc4eb4f_b5ce_4774_8876_6757975b40ca" hidden="1">#REF!</definedName>
    <definedName name="TBace44e66_8727_4104_a87d_ccf7696add14" localSheetId="0" hidden="1">#REF!</definedName>
    <definedName name="TBace44e66_8727_4104_a87d_ccf7696add14" hidden="1">#REF!</definedName>
    <definedName name="TBad1eb8ad_688c_4770_ad6e_18fac4306aa0" localSheetId="0" hidden="1">#REF!</definedName>
    <definedName name="TBad1eb8ad_688c_4770_ad6e_18fac4306aa0" hidden="1">#REF!</definedName>
    <definedName name="TBad258614_a92e_40dc_88de_4a4de8f388ea" localSheetId="0" hidden="1">#REF!</definedName>
    <definedName name="TBad258614_a92e_40dc_88de_4a4de8f388ea" hidden="1">#REF!</definedName>
    <definedName name="TBad318415_9062_4117_aba8_8cf0a2338df6" localSheetId="0" hidden="1">#REF!</definedName>
    <definedName name="TBad318415_9062_4117_aba8_8cf0a2338df6" hidden="1">#REF!</definedName>
    <definedName name="TBad4620b5_d14d_4130_9710_4bbfd5dd8dc5" localSheetId="0" hidden="1">#REF!</definedName>
    <definedName name="TBad4620b5_d14d_4130_9710_4bbfd5dd8dc5" hidden="1">#REF!</definedName>
    <definedName name="TBad4cab39_94fc_41a4_9685_1b2c3347cfed" localSheetId="0" hidden="1">#REF!</definedName>
    <definedName name="TBad4cab39_94fc_41a4_9685_1b2c3347cfed" hidden="1">#REF!</definedName>
    <definedName name="TBad6a298c_f33f_4901_b0cf_f480c7f69e94" localSheetId="0" hidden="1">#REF!</definedName>
    <definedName name="TBad6a298c_f33f_4901_b0cf_f480c7f69e94" hidden="1">#REF!</definedName>
    <definedName name="TBad8e7c5e_5475_4197_b780_be547bec88ba" localSheetId="0" hidden="1">#REF!</definedName>
    <definedName name="TBad8e7c5e_5475_4197_b780_be547bec88ba" hidden="1">#REF!</definedName>
    <definedName name="TBadfc437b_b17d_4320_8d9d_0888da8f8cfe" localSheetId="0" hidden="1">#REF!</definedName>
    <definedName name="TBadfc437b_b17d_4320_8d9d_0888da8f8cfe" hidden="1">#REF!</definedName>
    <definedName name="TBae051f10_c118_4971_adb9_a1a4fe72892d" localSheetId="0" hidden="1">#REF!</definedName>
    <definedName name="TBae051f10_c118_4971_adb9_a1a4fe72892d" hidden="1">#REF!</definedName>
    <definedName name="TBae610db9_e997_42ed_b56c_da5abcad3c0c" localSheetId="0" hidden="1">#REF!</definedName>
    <definedName name="TBae610db9_e997_42ed_b56c_da5abcad3c0c" hidden="1">#REF!</definedName>
    <definedName name="TBae7afba5_8b64_4424_ad06_8417748ff833" localSheetId="0" hidden="1">#REF!</definedName>
    <definedName name="TBae7afba5_8b64_4424_ad06_8417748ff833" hidden="1">#REF!</definedName>
    <definedName name="TBae8bf9ba_e2f2_49d0_9b81_8c7024ab4a26" localSheetId="0" hidden="1">#REF!</definedName>
    <definedName name="TBae8bf9ba_e2f2_49d0_9b81_8c7024ab4a26" hidden="1">#REF!</definedName>
    <definedName name="TBae8e0e4b_f35b_49ca_8503_87acbd6fce34" localSheetId="0" hidden="1">#REF!</definedName>
    <definedName name="TBae8e0e4b_f35b_49ca_8503_87acbd6fce34" hidden="1">#REF!</definedName>
    <definedName name="TBaf0195f2_46a3_41ec_9d71_0a5a1ade51a0" localSheetId="0" hidden="1">#REF!</definedName>
    <definedName name="TBaf0195f2_46a3_41ec_9d71_0a5a1ade51a0" hidden="1">#REF!</definedName>
    <definedName name="TBaf085a5c_09a4_463f_923e_9ecda76231f7" localSheetId="0" hidden="1">#REF!</definedName>
    <definedName name="TBaf085a5c_09a4_463f_923e_9ecda76231f7" hidden="1">#REF!</definedName>
    <definedName name="TBaf3f632c_f321_4004_9020_111742c74baa" localSheetId="0" hidden="1">#REF!</definedName>
    <definedName name="TBaf3f632c_f321_4004_9020_111742c74baa" hidden="1">#REF!</definedName>
    <definedName name="TBaf54853e_4722_4dda_8224_a6c877205a90" localSheetId="0" hidden="1">#REF!</definedName>
    <definedName name="TBaf54853e_4722_4dda_8224_a6c877205a90" hidden="1">#REF!</definedName>
    <definedName name="TBaf598b9c_edb1_4ecd_aaf6_3d34eae9f6ed" localSheetId="0" hidden="1">#REF!</definedName>
    <definedName name="TBaf598b9c_edb1_4ecd_aaf6_3d34eae9f6ed" hidden="1">#REF!</definedName>
    <definedName name="TBafb1ff53_5f89_4365_9ff7_d088308163a5" localSheetId="0" hidden="1">#REF!</definedName>
    <definedName name="TBafb1ff53_5f89_4365_9ff7_d088308163a5" hidden="1">#REF!</definedName>
    <definedName name="TBafb9393f_f79f_4e3f_b143_89cadf3f85ec" localSheetId="0" hidden="1">#REF!</definedName>
    <definedName name="TBafb9393f_f79f_4e3f_b143_89cadf3f85ec" hidden="1">#REF!</definedName>
    <definedName name="TBafc54c33_6779_49b8_901d_ece5be3aa32c" localSheetId="0" hidden="1">#REF!</definedName>
    <definedName name="TBafc54c33_6779_49b8_901d_ece5be3aa32c" hidden="1">#REF!</definedName>
    <definedName name="TBafcd6b7f_0762_4592_a326_a110ad287b51" localSheetId="0" hidden="1">#REF!</definedName>
    <definedName name="TBafcd6b7f_0762_4592_a326_a110ad287b51" hidden="1">#REF!</definedName>
    <definedName name="TBafdaf584_7ad4_49aa_9801_a226e56e49eb" localSheetId="0" hidden="1">#REF!</definedName>
    <definedName name="TBafdaf584_7ad4_49aa_9801_a226e56e49eb" hidden="1">#REF!</definedName>
    <definedName name="TBb04623c5_dcd8_4e51_933e_e3a633f2fedd" localSheetId="0" hidden="1">#REF!</definedName>
    <definedName name="TBb04623c5_dcd8_4e51_933e_e3a633f2fedd" hidden="1">#REF!</definedName>
    <definedName name="TBb0547c10_22f1_40f9_b93a_8799e0f7f5c6" localSheetId="0" hidden="1">#REF!</definedName>
    <definedName name="TBb0547c10_22f1_40f9_b93a_8799e0f7f5c6" hidden="1">#REF!</definedName>
    <definedName name="TBb0c38df3_7e4f_4b17_b72d_9320d73143ed" localSheetId="0" hidden="1">#REF!</definedName>
    <definedName name="TBb0c38df3_7e4f_4b17_b72d_9320d73143ed" hidden="1">#REF!</definedName>
    <definedName name="TBb0d23a11_f44d_40fe_8be0_55dd246d0caf" localSheetId="0" hidden="1">#REF!</definedName>
    <definedName name="TBb0d23a11_f44d_40fe_8be0_55dd246d0caf" hidden="1">#REF!</definedName>
    <definedName name="TBb0ea0b1f_bf1a_4981_9d17_fac83b1243fc" localSheetId="0" hidden="1">#REF!</definedName>
    <definedName name="TBb0ea0b1f_bf1a_4981_9d17_fac83b1243fc" hidden="1">#REF!</definedName>
    <definedName name="TBb1073735_5ed4_463c_a989_b8814fc3a884" localSheetId="0" hidden="1">#REF!</definedName>
    <definedName name="TBb1073735_5ed4_463c_a989_b8814fc3a884" hidden="1">#REF!</definedName>
    <definedName name="TBb173edcd_761c_45ab_8ed0_3f435eba1e9a" localSheetId="0" hidden="1">#REF!</definedName>
    <definedName name="TBb173edcd_761c_45ab_8ed0_3f435eba1e9a" hidden="1">#REF!</definedName>
    <definedName name="TBb181e123_2cfa_46f4_97da_918186672668" localSheetId="0" hidden="1">#REF!</definedName>
    <definedName name="TBb181e123_2cfa_46f4_97da_918186672668" hidden="1">#REF!</definedName>
    <definedName name="TBb1d2997f_d27a_405e_992f_33914652e1e9" localSheetId="0" hidden="1">#REF!</definedName>
    <definedName name="TBb1d2997f_d27a_405e_992f_33914652e1e9" hidden="1">#REF!</definedName>
    <definedName name="TBb2022182_9321_431c_a8da_1f276fd109e0" localSheetId="0" hidden="1">#REF!</definedName>
    <definedName name="TBb2022182_9321_431c_a8da_1f276fd109e0" hidden="1">#REF!</definedName>
    <definedName name="TBb21c743e_4a8d_4d0d_8f6d_d5ebfdedb928" localSheetId="0" hidden="1">#REF!</definedName>
    <definedName name="TBb21c743e_4a8d_4d0d_8f6d_d5ebfdedb928" hidden="1">#REF!</definedName>
    <definedName name="TBb22b3dd6_977a_4b2f_a9a9_7a5239826e47" localSheetId="0" hidden="1">#REF!</definedName>
    <definedName name="TBb22b3dd6_977a_4b2f_a9a9_7a5239826e47" hidden="1">#REF!</definedName>
    <definedName name="TBb2808e2d_e38c_4618_8b53_48a60ba3e115" localSheetId="0" hidden="1">#REF!</definedName>
    <definedName name="TBb2808e2d_e38c_4618_8b53_48a60ba3e115" hidden="1">#REF!</definedName>
    <definedName name="TBb298acc1_a020_496d_9d6c_cf97d5ffdf47" localSheetId="0" hidden="1">#REF!</definedName>
    <definedName name="TBb298acc1_a020_496d_9d6c_cf97d5ffdf47" hidden="1">#REF!</definedName>
    <definedName name="TBb2d4db48_7d52_4687_b9d6_a74e37b8d8c1" localSheetId="0" hidden="1">#REF!</definedName>
    <definedName name="TBb2d4db48_7d52_4687_b9d6_a74e37b8d8c1" hidden="1">#REF!</definedName>
    <definedName name="TBb2ebb6be_9eb7_4f98_a889_1d41fc71568e" localSheetId="0" hidden="1">#REF!</definedName>
    <definedName name="TBb2ebb6be_9eb7_4f98_a889_1d41fc71568e" hidden="1">#REF!</definedName>
    <definedName name="TBb322b9fb_6aac_49db_9b12_853c85394aec" localSheetId="0" hidden="1">#REF!</definedName>
    <definedName name="TBb322b9fb_6aac_49db_9b12_853c85394aec" hidden="1">#REF!</definedName>
    <definedName name="TBb329c301_9327_402a_941f_c8035df75bd5" localSheetId="0" hidden="1">#REF!</definedName>
    <definedName name="TBb329c301_9327_402a_941f_c8035df75bd5" hidden="1">#REF!</definedName>
    <definedName name="TBb339e48d_8ae8_4e0e_b06e_63d25e228625" localSheetId="0" hidden="1">#REF!</definedName>
    <definedName name="TBb339e48d_8ae8_4e0e_b06e_63d25e228625" hidden="1">#REF!</definedName>
    <definedName name="TBb33a17f1_e982_4788_8da3_0c7e461ed3c4" localSheetId="0" hidden="1">#REF!</definedName>
    <definedName name="TBb33a17f1_e982_4788_8da3_0c7e461ed3c4" hidden="1">#REF!</definedName>
    <definedName name="TBb33f0448_a612_4f71_b37f_558ccea0f492" localSheetId="0" hidden="1">#REF!</definedName>
    <definedName name="TBb33f0448_a612_4f71_b37f_558ccea0f492" hidden="1">#REF!</definedName>
    <definedName name="TBb34c1ad1_d0ff_4d32_8d4a_8794055d9d10" localSheetId="0" hidden="1">#REF!</definedName>
    <definedName name="TBb34c1ad1_d0ff_4d32_8d4a_8794055d9d10" hidden="1">#REF!</definedName>
    <definedName name="TBb3c811ba_41c7_4d36_83dd_f69e2bc91d62" localSheetId="0" hidden="1">#REF!</definedName>
    <definedName name="TBb3c811ba_41c7_4d36_83dd_f69e2bc91d62" hidden="1">#REF!</definedName>
    <definedName name="TBb3da99b1_f818_4d2c_a081_6a00546a8e9b" localSheetId="0" hidden="1">#REF!</definedName>
    <definedName name="TBb3da99b1_f818_4d2c_a081_6a00546a8e9b" hidden="1">#REF!</definedName>
    <definedName name="TBb40017fd_ba0a_4e24_9a5b_feebe7203669" localSheetId="0" hidden="1">#REF!</definedName>
    <definedName name="TBb40017fd_ba0a_4e24_9a5b_feebe7203669" hidden="1">#REF!</definedName>
    <definedName name="TBb4290fd2_c819_464b_81ef_30782e410cfe" localSheetId="0" hidden="1">#REF!</definedName>
    <definedName name="TBb4290fd2_c819_464b_81ef_30782e410cfe" hidden="1">#REF!</definedName>
    <definedName name="TBb445c002_f42a_4fc9_9e1e_b5c67d152172" localSheetId="0" hidden="1">#REF!</definedName>
    <definedName name="TBb445c002_f42a_4fc9_9e1e_b5c67d152172" hidden="1">#REF!</definedName>
    <definedName name="TBb4a72880_c1a6_4419_804a_9ddc9ca1da1a" localSheetId="0" hidden="1">#REF!</definedName>
    <definedName name="TBb4a72880_c1a6_4419_804a_9ddc9ca1da1a" hidden="1">#REF!</definedName>
    <definedName name="TBb4c01b5d_544d_448f_94d7_273859acf59e" localSheetId="0" hidden="1">#REF!</definedName>
    <definedName name="TBb4c01b5d_544d_448f_94d7_273859acf59e" hidden="1">#REF!</definedName>
    <definedName name="TBb542123d_bb65_4d70_94c7_0a76dc4da3e0" localSheetId="0" hidden="1">#REF!</definedName>
    <definedName name="TBb542123d_bb65_4d70_94c7_0a76dc4da3e0" hidden="1">#REF!</definedName>
    <definedName name="TBb566d66b_c1c8_4070_a98f_be62463b998f" localSheetId="0" hidden="1">#REF!</definedName>
    <definedName name="TBb566d66b_c1c8_4070_a98f_be62463b998f" hidden="1">#REF!</definedName>
    <definedName name="TBb56eb4df_9c2b_4cc1_930e_02d16d439ac6" localSheetId="0" hidden="1">#REF!</definedName>
    <definedName name="TBb56eb4df_9c2b_4cc1_930e_02d16d439ac6" hidden="1">#REF!</definedName>
    <definedName name="TBb5f0d455_8ff2_4ddd_83dd_c27dc083cc86" localSheetId="0" hidden="1">#REF!</definedName>
    <definedName name="TBb5f0d455_8ff2_4ddd_83dd_c27dc083cc86" hidden="1">#REF!</definedName>
    <definedName name="TBb639fca8_8cb4_454f_8225_bbc4488cb62e" localSheetId="0" hidden="1">#REF!</definedName>
    <definedName name="TBb639fca8_8cb4_454f_8225_bbc4488cb62e" hidden="1">#REF!</definedName>
    <definedName name="TBb65b76b7_f7b9_496b_ab82_41fefd69e65c" localSheetId="0" hidden="1">#REF!</definedName>
    <definedName name="TBb65b76b7_f7b9_496b_ab82_41fefd69e65c" hidden="1">#REF!</definedName>
    <definedName name="TBb65d953f_e6b6_421a_88eb_3dc52d3486c8" localSheetId="0" hidden="1">#REF!</definedName>
    <definedName name="TBb65d953f_e6b6_421a_88eb_3dc52d3486c8" hidden="1">#REF!</definedName>
    <definedName name="TBb6d3936f_389e_4eaf_8a46_e2ac89e609a4" localSheetId="0" hidden="1">#REF!</definedName>
    <definedName name="TBb6d3936f_389e_4eaf_8a46_e2ac89e609a4" hidden="1">#REF!</definedName>
    <definedName name="TBb6e3b947_8122_48d1_8c86_e058d6922d4b" localSheetId="0" hidden="1">#REF!</definedName>
    <definedName name="TBb6e3b947_8122_48d1_8c86_e058d6922d4b" hidden="1">#REF!</definedName>
    <definedName name="TBb72989ba_fa02_4c7c_9246_1a4d80c98992" localSheetId="0" hidden="1">#REF!</definedName>
    <definedName name="TBb72989ba_fa02_4c7c_9246_1a4d80c98992" hidden="1">#REF!</definedName>
    <definedName name="TBb73bef37_db97_4318_867d_3f1b844a6ea9" localSheetId="0" hidden="1">#REF!</definedName>
    <definedName name="TBb73bef37_db97_4318_867d_3f1b844a6ea9" hidden="1">#REF!</definedName>
    <definedName name="TBb793cc5c_100f_4a65_bd1f_c5e6c433f8bf" localSheetId="0" hidden="1">#REF!</definedName>
    <definedName name="TBb793cc5c_100f_4a65_bd1f_c5e6c433f8bf" hidden="1">#REF!</definedName>
    <definedName name="TBb831695c_9a79_4c45_a887_177eb4589b89" localSheetId="0" hidden="1">#REF!</definedName>
    <definedName name="TBb831695c_9a79_4c45_a887_177eb4589b89" hidden="1">#REF!</definedName>
    <definedName name="TBb8490c52_adf6_405e_9508_5413d5a48526" localSheetId="0" hidden="1">#REF!</definedName>
    <definedName name="TBb8490c52_adf6_405e_9508_5413d5a48526" hidden="1">#REF!</definedName>
    <definedName name="TBb89c8b4a_c204_4003_b948_d28e8bdbab38" localSheetId="0" hidden="1">#REF!</definedName>
    <definedName name="TBb89c8b4a_c204_4003_b948_d28e8bdbab38" hidden="1">#REF!</definedName>
    <definedName name="TBb8a0ff8a_cc4e_41f6_9a7d_5d2ad3626b9a" localSheetId="0" hidden="1">#REF!</definedName>
    <definedName name="TBb8a0ff8a_cc4e_41f6_9a7d_5d2ad3626b9a" hidden="1">#REF!</definedName>
    <definedName name="TBb8b7dea0_12c4_423b_882a_0f3f2a3a115d" localSheetId="0" hidden="1">#REF!</definedName>
    <definedName name="TBb8b7dea0_12c4_423b_882a_0f3f2a3a115d" hidden="1">#REF!</definedName>
    <definedName name="TBb8c3611e_7e21_4b81_9c96_b354258ade0d" localSheetId="0" hidden="1">#REF!</definedName>
    <definedName name="TBb8c3611e_7e21_4b81_9c96_b354258ade0d" hidden="1">#REF!</definedName>
    <definedName name="TBb8d58769_86df_4a89_a300_c7aa5cf6070d" localSheetId="0" hidden="1">#REF!</definedName>
    <definedName name="TBb8d58769_86df_4a89_a300_c7aa5cf6070d" hidden="1">#REF!</definedName>
    <definedName name="TBb8dfa540_61aa_45d0_ae1f_d422681b9a53" localSheetId="0" hidden="1">#REF!</definedName>
    <definedName name="TBb8dfa540_61aa_45d0_ae1f_d422681b9a53" hidden="1">#REF!</definedName>
    <definedName name="TBb8eae70a_1b20_437d_ae48_1445d243d693" localSheetId="0" hidden="1">#REF!</definedName>
    <definedName name="TBb8eae70a_1b20_437d_ae48_1445d243d693" hidden="1">#REF!</definedName>
    <definedName name="TBb8eccd17_a33e_4c58_b0dc_e5a2ab980500" localSheetId="0" hidden="1">#REF!</definedName>
    <definedName name="TBb8eccd17_a33e_4c58_b0dc_e5a2ab980500" hidden="1">#REF!</definedName>
    <definedName name="TBb9150bed_26e2_4725_92d2_be9f8c2d7f98" localSheetId="0" hidden="1">#REF!</definedName>
    <definedName name="TBb9150bed_26e2_4725_92d2_be9f8c2d7f98" hidden="1">#REF!</definedName>
    <definedName name="TBb9bfef97_8b47_4c3b_824b_54fc1dad1a0e" localSheetId="0" hidden="1">#REF!</definedName>
    <definedName name="TBb9bfef97_8b47_4c3b_824b_54fc1dad1a0e" hidden="1">#REF!</definedName>
    <definedName name="TBba1419a2_a51f_4037_9b6d_056ac43ec394" localSheetId="0" hidden="1">#REF!</definedName>
    <definedName name="TBba1419a2_a51f_4037_9b6d_056ac43ec394" hidden="1">#REF!</definedName>
    <definedName name="TBba4b5f28_ee14_4f1e_a0f4_dabeee4f3b65" localSheetId="0" hidden="1">#REF!</definedName>
    <definedName name="TBba4b5f28_ee14_4f1e_a0f4_dabeee4f3b65" hidden="1">#REF!</definedName>
    <definedName name="TBba910f68_46eb_47bc_9368_c238a6de4871" localSheetId="0" hidden="1">#REF!</definedName>
    <definedName name="TBba910f68_46eb_47bc_9368_c238a6de4871" hidden="1">#REF!</definedName>
    <definedName name="TBba95fe2e_1634_4a93_b79e_7cefc303cce4" localSheetId="0" hidden="1">#REF!</definedName>
    <definedName name="TBba95fe2e_1634_4a93_b79e_7cefc303cce4" hidden="1">#REF!</definedName>
    <definedName name="TBbaa9e76e_457f_4df3_b303_38f29bbe9980" localSheetId="0" hidden="1">#REF!</definedName>
    <definedName name="TBbaa9e76e_457f_4df3_b303_38f29bbe9980" hidden="1">#REF!</definedName>
    <definedName name="TBbab6f6d7_0129_4c4e_a946_6e80b412adb9" localSheetId="0" hidden="1">#REF!</definedName>
    <definedName name="TBbab6f6d7_0129_4c4e_a946_6e80b412adb9" hidden="1">#REF!</definedName>
    <definedName name="TBbae56a3b_6831_470d_84de_ab27e505a26b" localSheetId="0" hidden="1">#REF!</definedName>
    <definedName name="TBbae56a3b_6831_470d_84de_ab27e505a26b" hidden="1">#REF!</definedName>
    <definedName name="TBbb0247b1_d1bf_477c_a233_b2f753033db4" localSheetId="0" hidden="1">#REF!</definedName>
    <definedName name="TBbb0247b1_d1bf_477c_a233_b2f753033db4" hidden="1">#REF!</definedName>
    <definedName name="TBbb519a91_7a04_4010_87b1_6e34627760de" localSheetId="0" hidden="1">#REF!</definedName>
    <definedName name="TBbb519a91_7a04_4010_87b1_6e34627760de" hidden="1">#REF!</definedName>
    <definedName name="TBbbb3c833_5e6c_4203_af7b_0dc59e25c8ef" localSheetId="0" hidden="1">#REF!</definedName>
    <definedName name="TBbbb3c833_5e6c_4203_af7b_0dc59e25c8ef" hidden="1">#REF!</definedName>
    <definedName name="TBbbc8ae0e_f347_481f_8444_57590cc7432d" localSheetId="0" hidden="1">#REF!</definedName>
    <definedName name="TBbbc8ae0e_f347_481f_8444_57590cc7432d" hidden="1">#REF!</definedName>
    <definedName name="TBbbcc9eb9_5560_4f2d_a89e_51541b6716b8" localSheetId="0" hidden="1">#REF!</definedName>
    <definedName name="TBbbcc9eb9_5560_4f2d_a89e_51541b6716b8" hidden="1">#REF!</definedName>
    <definedName name="TBbbe47fc0_dfbc_4f24_9c8e_89182032e98c" localSheetId="0" hidden="1">#REF!</definedName>
    <definedName name="TBbbe47fc0_dfbc_4f24_9c8e_89182032e98c" hidden="1">#REF!</definedName>
    <definedName name="TBbc14c626_c753_449b_b5c1_3e0b8e37801b" localSheetId="0" hidden="1">#REF!</definedName>
    <definedName name="TBbc14c626_c753_449b_b5c1_3e0b8e37801b" hidden="1">#REF!</definedName>
    <definedName name="TBbc389497_b01c_4e99_936e_4ad64d37d3fe" localSheetId="0" hidden="1">#REF!</definedName>
    <definedName name="TBbc389497_b01c_4e99_936e_4ad64d37d3fe" hidden="1">#REF!</definedName>
    <definedName name="TBbc52fdff_498f_4f15_9d31_28bef50c882b" localSheetId="0" hidden="1">#REF!</definedName>
    <definedName name="TBbc52fdff_498f_4f15_9d31_28bef50c882b" hidden="1">#REF!</definedName>
    <definedName name="TBbc809d7f_56d6_4e34_9d84_ab9f82c1d83a" localSheetId="0" hidden="1">#REF!</definedName>
    <definedName name="TBbc809d7f_56d6_4e34_9d84_ab9f82c1d83a" hidden="1">#REF!</definedName>
    <definedName name="TBbc8ec354_89f1_479c_95e7_84d6da929593" localSheetId="0" hidden="1">#REF!</definedName>
    <definedName name="TBbc8ec354_89f1_479c_95e7_84d6da929593" hidden="1">#REF!</definedName>
    <definedName name="TBbcd29318_3f71_4bc6_99ee_0ddb2c748613" localSheetId="0" hidden="1">#REF!</definedName>
    <definedName name="TBbcd29318_3f71_4bc6_99ee_0ddb2c748613" hidden="1">#REF!</definedName>
    <definedName name="TBbce0f2b6_dfc8_4565_9e02_22663b9bf336" localSheetId="0" hidden="1">#REF!</definedName>
    <definedName name="TBbce0f2b6_dfc8_4565_9e02_22663b9bf336" hidden="1">#REF!</definedName>
    <definedName name="TBbce1030c_1310_4926_ba4d_0bea2f6264c8" localSheetId="0" hidden="1">#REF!</definedName>
    <definedName name="TBbce1030c_1310_4926_ba4d_0bea2f6264c8" hidden="1">#REF!</definedName>
    <definedName name="TBbce883eb_cd61_4ca4_8972_12820ce6abbf" localSheetId="0" hidden="1">#REF!</definedName>
    <definedName name="TBbce883eb_cd61_4ca4_8972_12820ce6abbf" hidden="1">#REF!</definedName>
    <definedName name="TBbcf0660d_4948_49ad_8874_374f6fa78e7e" localSheetId="0" hidden="1">#REF!</definedName>
    <definedName name="TBbcf0660d_4948_49ad_8874_374f6fa78e7e" hidden="1">#REF!</definedName>
    <definedName name="TBbcfe63cf_ddf4_445c_b42b_eb2ea94b9180" localSheetId="0" hidden="1">#REF!</definedName>
    <definedName name="TBbcfe63cf_ddf4_445c_b42b_eb2ea94b9180" hidden="1">#REF!</definedName>
    <definedName name="TBbd18f2e5_784f_4bfe_a0a1_157f34b6802b" localSheetId="0" hidden="1">#REF!</definedName>
    <definedName name="TBbd18f2e5_784f_4bfe_a0a1_157f34b6802b" hidden="1">#REF!</definedName>
    <definedName name="TBbd7d6ef0_7981_4b7d_8c59_24ead8209ef5" localSheetId="0" hidden="1">#REF!</definedName>
    <definedName name="TBbd7d6ef0_7981_4b7d_8c59_24ead8209ef5" hidden="1">#REF!</definedName>
    <definedName name="TBbd85b0f4_4c6d_4737_868e_396fc076abae" localSheetId="0" hidden="1">#REF!</definedName>
    <definedName name="TBbd85b0f4_4c6d_4737_868e_396fc076abae" hidden="1">#REF!</definedName>
    <definedName name="TBbda15567_d9f5_47f7_8759_a4e242b6f7a7" localSheetId="0" hidden="1">#REF!</definedName>
    <definedName name="TBbda15567_d9f5_47f7_8759_a4e242b6f7a7" hidden="1">#REF!</definedName>
    <definedName name="TBbda54438_1c18_4259_92e0_2490c718c951" localSheetId="0" hidden="1">#REF!</definedName>
    <definedName name="TBbda54438_1c18_4259_92e0_2490c718c951" hidden="1">#REF!</definedName>
    <definedName name="TBbdfd4c40_b3e3_411b_adc9_2d07aa47bbe8" localSheetId="0" hidden="1">#REF!</definedName>
    <definedName name="TBbdfd4c40_b3e3_411b_adc9_2d07aa47bbe8" hidden="1">#REF!</definedName>
    <definedName name="TBbe3d7a00_1406_4237_bff6_7f1d95204db2" localSheetId="0" hidden="1">#REF!</definedName>
    <definedName name="TBbe3d7a00_1406_4237_bff6_7f1d95204db2" hidden="1">#REF!</definedName>
    <definedName name="TBbe4a564a_2b16_423a_b012_0d1576201ea0" localSheetId="0" hidden="1">#REF!</definedName>
    <definedName name="TBbe4a564a_2b16_423a_b012_0d1576201ea0" hidden="1">#REF!</definedName>
    <definedName name="TBbe4daa7d_8016_4588_912e_f73a365f8186" localSheetId="0" hidden="1">#REF!</definedName>
    <definedName name="TBbe4daa7d_8016_4588_912e_f73a365f8186" hidden="1">#REF!</definedName>
    <definedName name="TBbe4ec43e_e129_4e7e_bd25_86ea078f9e1a" localSheetId="0" hidden="1">#REF!</definedName>
    <definedName name="TBbe4ec43e_e129_4e7e_bd25_86ea078f9e1a" hidden="1">#REF!</definedName>
    <definedName name="TBbe7f3fa6_2b8a_4b45_aaee_59028195c07b" localSheetId="0" hidden="1">#REF!</definedName>
    <definedName name="TBbe7f3fa6_2b8a_4b45_aaee_59028195c07b" hidden="1">#REF!</definedName>
    <definedName name="TBbe897df1_0d51_4614_8706_534354492897" localSheetId="0" hidden="1">#REF!</definedName>
    <definedName name="TBbe897df1_0d51_4614_8706_534354492897" hidden="1">#REF!</definedName>
    <definedName name="TBbef2d590_9f3b_4b67_98e6_5e85010276d8" localSheetId="0" hidden="1">#REF!</definedName>
    <definedName name="TBbef2d590_9f3b_4b67_98e6_5e85010276d8" hidden="1">#REF!</definedName>
    <definedName name="TBbf0e1caf_bb82_4168_a8e0_bb0baa2c4f64" localSheetId="0" hidden="1">#REF!</definedName>
    <definedName name="TBbf0e1caf_bb82_4168_a8e0_bb0baa2c4f64" hidden="1">#REF!</definedName>
    <definedName name="TBbf200c0f_8a48_4e17_b21c_ad7c87789f95" localSheetId="0" hidden="1">#REF!</definedName>
    <definedName name="TBbf200c0f_8a48_4e17_b21c_ad7c87789f95" hidden="1">#REF!</definedName>
    <definedName name="TBbf41280c_0fc5_40c4_a8ad_37ec5b061a70" localSheetId="0" hidden="1">#REF!</definedName>
    <definedName name="TBbf41280c_0fc5_40c4_a8ad_37ec5b061a70" hidden="1">#REF!</definedName>
    <definedName name="TBbf89acd5_fbaf_4a57_85e2_6418e862c2be" localSheetId="0" hidden="1">#REF!</definedName>
    <definedName name="TBbf89acd5_fbaf_4a57_85e2_6418e862c2be" hidden="1">#REF!</definedName>
    <definedName name="TBbf8e7ec9_d55b_4bcb_89e4_2f6d6d7a3f73" localSheetId="0" hidden="1">#REF!</definedName>
    <definedName name="TBbf8e7ec9_d55b_4bcb_89e4_2f6d6d7a3f73" hidden="1">#REF!</definedName>
    <definedName name="TBbfa83b53_a3d7_4be3_92f0_ecc30fabaaf4" localSheetId="0" hidden="1">#REF!</definedName>
    <definedName name="TBbfa83b53_a3d7_4be3_92f0_ecc30fabaaf4" hidden="1">#REF!</definedName>
    <definedName name="TBbfaa6a3a_4aa0_4deb_a960_406786cc71db" localSheetId="0" hidden="1">#REF!</definedName>
    <definedName name="TBbfaa6a3a_4aa0_4deb_a960_406786cc71db" hidden="1">#REF!</definedName>
    <definedName name="TBc077df76_c006_4af9_9afa_e58b10a7d893" localSheetId="0" hidden="1">#REF!</definedName>
    <definedName name="TBc077df76_c006_4af9_9afa_e58b10a7d893" hidden="1">#REF!</definedName>
    <definedName name="TBc0a0b33f_099b_43fb_b313_b54a7a2995ba" localSheetId="0" hidden="1">#REF!</definedName>
    <definedName name="TBc0a0b33f_099b_43fb_b313_b54a7a2995ba" hidden="1">#REF!</definedName>
    <definedName name="TBc0a53ab9_3ec0_4fb4_aa5a_7394652484be" localSheetId="0" hidden="1">#REF!</definedName>
    <definedName name="TBc0a53ab9_3ec0_4fb4_aa5a_7394652484be" hidden="1">#REF!</definedName>
    <definedName name="TBc0c762cd_d0ae_4523_aa68_d45135417232" localSheetId="0" hidden="1">#REF!</definedName>
    <definedName name="TBc0c762cd_d0ae_4523_aa68_d45135417232" hidden="1">#REF!</definedName>
    <definedName name="TBc12510ca_8469_46c3_b5b8_c21e694dfef1" localSheetId="0" hidden="1">#REF!</definedName>
    <definedName name="TBc12510ca_8469_46c3_b5b8_c21e694dfef1" hidden="1">#REF!</definedName>
    <definedName name="TBc13695df_d623_49d3_a5a5_960745b4db81" localSheetId="0" hidden="1">#REF!</definedName>
    <definedName name="TBc13695df_d623_49d3_a5a5_960745b4db81" hidden="1">#REF!</definedName>
    <definedName name="TBc13eb905_14b1_4c5c_ba20_a1537ec5f2f7" localSheetId="0" hidden="1">#REF!</definedName>
    <definedName name="TBc13eb905_14b1_4c5c_ba20_a1537ec5f2f7" hidden="1">#REF!</definedName>
    <definedName name="TBc1430abf_658e_4f06_8c1b_848943d7fe4a" localSheetId="0" hidden="1">#REF!</definedName>
    <definedName name="TBc1430abf_658e_4f06_8c1b_848943d7fe4a" hidden="1">#REF!</definedName>
    <definedName name="TBc15628db_df49_4ad5_885f_fd469f707e47" localSheetId="0" hidden="1">#REF!</definedName>
    <definedName name="TBc15628db_df49_4ad5_885f_fd469f707e47" hidden="1">#REF!</definedName>
    <definedName name="TBc186935d_bd28_463c_9cf4_7ad80b4d5daa" localSheetId="0" hidden="1">#REF!</definedName>
    <definedName name="TBc186935d_bd28_463c_9cf4_7ad80b4d5daa" hidden="1">#REF!</definedName>
    <definedName name="TBc1a1962a_dfce_4dff_9dc1_31b0d77eb41a" localSheetId="0" hidden="1">#REF!</definedName>
    <definedName name="TBc1a1962a_dfce_4dff_9dc1_31b0d77eb41a" hidden="1">#REF!</definedName>
    <definedName name="TBc1c742c7_6c0b_4940_a2a7_943dd7dc87dc" localSheetId="0" hidden="1">#REF!</definedName>
    <definedName name="TBc1c742c7_6c0b_4940_a2a7_943dd7dc87dc" hidden="1">#REF!</definedName>
    <definedName name="TBc250c833_20c7_4345_8809_f6ee124ad5dc" localSheetId="0" hidden="1">#REF!</definedName>
    <definedName name="TBc250c833_20c7_4345_8809_f6ee124ad5dc" hidden="1">#REF!</definedName>
    <definedName name="TBc289cd94_a9d1_4541_81a9_cf46e02c328b" localSheetId="0" hidden="1">#REF!</definedName>
    <definedName name="TBc289cd94_a9d1_4541_81a9_cf46e02c328b" hidden="1">#REF!</definedName>
    <definedName name="TBc29860b6_a177_4410_a3bc_ac2775702efb" localSheetId="0" hidden="1">#REF!</definedName>
    <definedName name="TBc29860b6_a177_4410_a3bc_ac2775702efb" hidden="1">#REF!</definedName>
    <definedName name="TBc2c3fba5_c413_4d3a_92a0_ebe340f7106a" localSheetId="0" hidden="1">#REF!</definedName>
    <definedName name="TBc2c3fba5_c413_4d3a_92a0_ebe340f7106a" hidden="1">#REF!</definedName>
    <definedName name="TBc2e9c784_1c28_4671_8f76_5dd08b56144b" localSheetId="0" hidden="1">#REF!</definedName>
    <definedName name="TBc2e9c784_1c28_4671_8f76_5dd08b56144b" hidden="1">#REF!</definedName>
    <definedName name="TBc2ec958e_273e_426e_a541_62b33c7bb37a" localSheetId="0" hidden="1">#REF!</definedName>
    <definedName name="TBc2ec958e_273e_426e_a541_62b33c7bb37a" hidden="1">#REF!</definedName>
    <definedName name="TBc390c222_be18_48d8_ba6d_7dd624d0cace" localSheetId="0" hidden="1">#REF!</definedName>
    <definedName name="TBc390c222_be18_48d8_ba6d_7dd624d0cace" hidden="1">#REF!</definedName>
    <definedName name="TBc3df2d2d_6b38_4038_943d_016269f63ce9" localSheetId="0" hidden="1">#REF!</definedName>
    <definedName name="TBc3df2d2d_6b38_4038_943d_016269f63ce9" hidden="1">#REF!</definedName>
    <definedName name="TBc3fb8407_8fe2_4ac0_9e49_159c719e5478" localSheetId="0" hidden="1">#REF!</definedName>
    <definedName name="TBc3fb8407_8fe2_4ac0_9e49_159c719e5478" hidden="1">#REF!</definedName>
    <definedName name="TBc423a143_d3a6_4339_a967_dc4e0f97a1df" localSheetId="0" hidden="1">#REF!</definedName>
    <definedName name="TBc423a143_d3a6_4339_a967_dc4e0f97a1df" hidden="1">#REF!</definedName>
    <definedName name="TBc43e0e91_5b77_4b4d_a5a6_a20c379f2e91" localSheetId="0" hidden="1">#REF!</definedName>
    <definedName name="TBc43e0e91_5b77_4b4d_a5a6_a20c379f2e91" hidden="1">#REF!</definedName>
    <definedName name="TBc452d4ee_aabd_46bd_8600_736933f2dee2" localSheetId="0" hidden="1">#REF!</definedName>
    <definedName name="TBc452d4ee_aabd_46bd_8600_736933f2dee2" hidden="1">#REF!</definedName>
    <definedName name="TBc498bde6_a92b_485d_802b_c147e57b2235" localSheetId="0" hidden="1">#REF!</definedName>
    <definedName name="TBc498bde6_a92b_485d_802b_c147e57b2235" hidden="1">#REF!</definedName>
    <definedName name="TBc4ab7c7a_e590_4302_8135_ca10fe0b97b3" localSheetId="0" hidden="1">#REF!</definedName>
    <definedName name="TBc4ab7c7a_e590_4302_8135_ca10fe0b97b3" hidden="1">#REF!</definedName>
    <definedName name="TBc4da4053_5907_4de1_9688_4a805c0ab70a" localSheetId="0" hidden="1">#REF!</definedName>
    <definedName name="TBc4da4053_5907_4de1_9688_4a805c0ab70a" hidden="1">#REF!</definedName>
    <definedName name="TBc4fc28ff_b294_4cf7_9a08_02d350fea9b0" localSheetId="0" hidden="1">#REF!</definedName>
    <definedName name="TBc4fc28ff_b294_4cf7_9a08_02d350fea9b0" hidden="1">#REF!</definedName>
    <definedName name="TBc5051487_544a_4640_a2f3_7614d1f7ed36" localSheetId="0" hidden="1">#REF!</definedName>
    <definedName name="TBc5051487_544a_4640_a2f3_7614d1f7ed36" hidden="1">#REF!</definedName>
    <definedName name="TBc53e275a_7f5d_439f_bc67_37f2a7dca931" localSheetId="0" hidden="1">#REF!</definedName>
    <definedName name="TBc53e275a_7f5d_439f_bc67_37f2a7dca931" hidden="1">#REF!</definedName>
    <definedName name="TBc578f9b2_a857_4480_a004_2dd3c5859111" localSheetId="0" hidden="1">#REF!</definedName>
    <definedName name="TBc578f9b2_a857_4480_a004_2dd3c5859111" hidden="1">#REF!</definedName>
    <definedName name="TBc57f00f6_0116_45d7_8653_4417bdba1b00" localSheetId="0" hidden="1">#REF!</definedName>
    <definedName name="TBc57f00f6_0116_45d7_8653_4417bdba1b00" hidden="1">#REF!</definedName>
    <definedName name="TBc59678de_7f15_4b98_8d33_618b25dac337" localSheetId="0" hidden="1">#REF!</definedName>
    <definedName name="TBc59678de_7f15_4b98_8d33_618b25dac337" hidden="1">#REF!</definedName>
    <definedName name="TBc5a49746_8b71_4915_a1a6_5346da429940" localSheetId="0" hidden="1">#REF!</definedName>
    <definedName name="TBc5a49746_8b71_4915_a1a6_5346da429940" hidden="1">#REF!</definedName>
    <definedName name="TBc5bb11c2_85b7_4d59_8114_531c5da4ff9e" localSheetId="0" hidden="1">#REF!</definedName>
    <definedName name="TBc5bb11c2_85b7_4d59_8114_531c5da4ff9e" hidden="1">#REF!</definedName>
    <definedName name="TBc631886e_be68_48b3_a9ad_55d2af87df86" localSheetId="0" hidden="1">#REF!</definedName>
    <definedName name="TBc631886e_be68_48b3_a9ad_55d2af87df86" hidden="1">#REF!</definedName>
    <definedName name="TBc634d8f8_3dcc_4da9_8535_beeaededf9d3" localSheetId="0" hidden="1">#REF!</definedName>
    <definedName name="TBc634d8f8_3dcc_4da9_8535_beeaededf9d3" hidden="1">#REF!</definedName>
    <definedName name="TBc648397b_2d94_449f_a79b_b369dc835066" localSheetId="0" hidden="1">#REF!</definedName>
    <definedName name="TBc648397b_2d94_449f_a79b_b369dc835066" hidden="1">#REF!</definedName>
    <definedName name="TBc65b5743_13f2_49d9_ba54_1fc6a47d7345" localSheetId="0" hidden="1">#REF!</definedName>
    <definedName name="TBc65b5743_13f2_49d9_ba54_1fc6a47d7345" hidden="1">#REF!</definedName>
    <definedName name="TBc690899f_7b73_4cee_96fa_3050a6e606ac" localSheetId="0" hidden="1">#REF!</definedName>
    <definedName name="TBc690899f_7b73_4cee_96fa_3050a6e606ac" hidden="1">#REF!</definedName>
    <definedName name="TBc6c63f4b_e87b_4c23_8348_e484329f3679" localSheetId="0" hidden="1">#REF!</definedName>
    <definedName name="TBc6c63f4b_e87b_4c23_8348_e484329f3679" hidden="1">#REF!</definedName>
    <definedName name="TBc6da3f9e_eef2_433f_8832_278ec72aaac8" localSheetId="0" hidden="1">#REF!</definedName>
    <definedName name="TBc6da3f9e_eef2_433f_8832_278ec72aaac8" hidden="1">#REF!</definedName>
    <definedName name="TBc72df404_68e1_4490_b1a9_583f4d91d20e" localSheetId="0" hidden="1">#REF!</definedName>
    <definedName name="TBc72df404_68e1_4490_b1a9_583f4d91d20e" hidden="1">#REF!</definedName>
    <definedName name="TBc7417551_6073_4184_bd0e_379df8df1d3d" localSheetId="0" hidden="1">#REF!</definedName>
    <definedName name="TBc7417551_6073_4184_bd0e_379df8df1d3d" hidden="1">#REF!</definedName>
    <definedName name="TBc79c4954_d6ab_4008_9780_85d99833fa2b" localSheetId="0" hidden="1">#REF!</definedName>
    <definedName name="TBc79c4954_d6ab_4008_9780_85d99833fa2b" hidden="1">#REF!</definedName>
    <definedName name="TBc7a77ade_992c_4aa4_a9de_2684cfcdbeb7" localSheetId="0" hidden="1">#REF!</definedName>
    <definedName name="TBc7a77ade_992c_4aa4_a9de_2684cfcdbeb7" hidden="1">#REF!</definedName>
    <definedName name="TBc7ce7f30_6251_4f95_a973_a1b89b10f142" localSheetId="0" hidden="1">#REF!</definedName>
    <definedName name="TBc7ce7f30_6251_4f95_a973_a1b89b10f142" hidden="1">#REF!</definedName>
    <definedName name="TBc82a60cb_e3fd_4bbf_9c57_b76af3e189b7" localSheetId="0" hidden="1">#REF!</definedName>
    <definedName name="TBc82a60cb_e3fd_4bbf_9c57_b76af3e189b7" hidden="1">#REF!</definedName>
    <definedName name="TBc89e903f_12c7_4ef0_ab66_532c3e7ce4e5" localSheetId="0" hidden="1">#REF!</definedName>
    <definedName name="TBc89e903f_12c7_4ef0_ab66_532c3e7ce4e5" hidden="1">#REF!</definedName>
    <definedName name="TBc8d5d8b0_a934_4498_adde_bd3b1daa6093" localSheetId="0" hidden="1">#REF!</definedName>
    <definedName name="TBc8d5d8b0_a934_4498_adde_bd3b1daa6093" hidden="1">#REF!</definedName>
    <definedName name="TBc8d8efda_f2c9_4a78_a4ab_1e95aeee2a75" localSheetId="0" hidden="1">#REF!</definedName>
    <definedName name="TBc8d8efda_f2c9_4a78_a4ab_1e95aeee2a75" hidden="1">#REF!</definedName>
    <definedName name="TBc8f9e62a_ae9e_4b41_87ba_de258f7bc336" localSheetId="0" hidden="1">#REF!</definedName>
    <definedName name="TBc8f9e62a_ae9e_4b41_87ba_de258f7bc336" hidden="1">#REF!</definedName>
    <definedName name="TBc918b487_afd6_4831_aa90_49443c348a6a" localSheetId="0" hidden="1">#REF!</definedName>
    <definedName name="TBc918b487_afd6_4831_aa90_49443c348a6a" hidden="1">#REF!</definedName>
    <definedName name="TBc9509935_f7b3_4e79_b306_14a7fd3225d7" localSheetId="0" hidden="1">#REF!</definedName>
    <definedName name="TBc9509935_f7b3_4e79_b306_14a7fd3225d7" hidden="1">#REF!</definedName>
    <definedName name="TBc9581941_6817_4e92_ab6a_2e94f717c37d" localSheetId="0" hidden="1">#REF!</definedName>
    <definedName name="TBc9581941_6817_4e92_ab6a_2e94f717c37d" hidden="1">#REF!</definedName>
    <definedName name="TBc9991c83_a2d2_45e2_b9b2_9243507ada29" localSheetId="0" hidden="1">#REF!</definedName>
    <definedName name="TBc9991c83_a2d2_45e2_b9b2_9243507ada29" hidden="1">#REF!</definedName>
    <definedName name="TBc9dd561e_02d1_4222_b84e_ccda47229386" localSheetId="0" hidden="1">#REF!</definedName>
    <definedName name="TBc9dd561e_02d1_4222_b84e_ccda47229386" hidden="1">#REF!</definedName>
    <definedName name="TBc9e44f88_6f51_45ed_8716_fc8bb36f3850" localSheetId="0" hidden="1">#REF!</definedName>
    <definedName name="TBc9e44f88_6f51_45ed_8716_fc8bb36f3850" hidden="1">#REF!</definedName>
    <definedName name="TBc9fc4e44_a72c_4cd9_bf50_b9b512ebdeed" localSheetId="0" hidden="1">#REF!</definedName>
    <definedName name="TBc9fc4e44_a72c_4cd9_bf50_b9b512ebdeed" hidden="1">#REF!</definedName>
    <definedName name="TBca2b39c8_771f_433f_8110_1af575039f9d" localSheetId="0" hidden="1">#REF!</definedName>
    <definedName name="TBca2b39c8_771f_433f_8110_1af575039f9d" hidden="1">#REF!</definedName>
    <definedName name="TBca5bd65e_aec9_416a_894b_e6903e3cb865" localSheetId="0" hidden="1">#REF!</definedName>
    <definedName name="TBca5bd65e_aec9_416a_894b_e6903e3cb865" hidden="1">#REF!</definedName>
    <definedName name="TBca9998fb_7298_45c8_af92_a87383ccd5de" localSheetId="0" hidden="1">#REF!</definedName>
    <definedName name="TBca9998fb_7298_45c8_af92_a87383ccd5de" hidden="1">#REF!</definedName>
    <definedName name="TBcac9b438_7c36_4ed9_a92e_263e830b4561" localSheetId="0" hidden="1">#REF!</definedName>
    <definedName name="TBcac9b438_7c36_4ed9_a92e_263e830b4561" hidden="1">#REF!</definedName>
    <definedName name="TBcad1011e_ae49_42d8_888b_c457856092bc" localSheetId="0" hidden="1">#REF!</definedName>
    <definedName name="TBcad1011e_ae49_42d8_888b_c457856092bc" hidden="1">#REF!</definedName>
    <definedName name="TBcb2132d9_db38_4369_87ce_f19e11a4bac6" localSheetId="0" hidden="1">#REF!</definedName>
    <definedName name="TBcb2132d9_db38_4369_87ce_f19e11a4bac6" hidden="1">#REF!</definedName>
    <definedName name="TBcb35f911_7ccb_42b1_aaa0_d0db1ea126a5" localSheetId="0" hidden="1">#REF!</definedName>
    <definedName name="TBcb35f911_7ccb_42b1_aaa0_d0db1ea126a5" hidden="1">#REF!</definedName>
    <definedName name="TBcb5cdad7_b672_4e7d_a766_1b3ed575560e" localSheetId="0" hidden="1">#REF!</definedName>
    <definedName name="TBcb5cdad7_b672_4e7d_a766_1b3ed575560e" hidden="1">#REF!</definedName>
    <definedName name="TBcbf4918f_868f_46a0_96f6_1bea6abcc2f0" localSheetId="0" hidden="1">#REF!</definedName>
    <definedName name="TBcbf4918f_868f_46a0_96f6_1bea6abcc2f0" hidden="1">#REF!</definedName>
    <definedName name="TBcbfaaad9_1448_42e2_aed2_04ec6404205c" localSheetId="0" hidden="1">#REF!</definedName>
    <definedName name="TBcbfaaad9_1448_42e2_aed2_04ec6404205c" hidden="1">#REF!</definedName>
    <definedName name="TBcc75fb2e_e750_4dcd_9b2b_0b5d40896d1b" localSheetId="0" hidden="1">#REF!</definedName>
    <definedName name="TBcc75fb2e_e750_4dcd_9b2b_0b5d40896d1b" hidden="1">#REF!</definedName>
    <definedName name="TBcc8a0d80_d6a7_46b6_a589_8c1ef4d3cf42" localSheetId="0" hidden="1">#REF!</definedName>
    <definedName name="TBcc8a0d80_d6a7_46b6_a589_8c1ef4d3cf42" hidden="1">#REF!</definedName>
    <definedName name="TBcc92d8cb_6e32_424f_aa08_2f29f6e6005b" localSheetId="0" hidden="1">#REF!</definedName>
    <definedName name="TBcc92d8cb_6e32_424f_aa08_2f29f6e6005b" hidden="1">#REF!</definedName>
    <definedName name="TBcca22167_f2c2_4295_baae_74c1a6453a67" localSheetId="0" hidden="1">#REF!</definedName>
    <definedName name="TBcca22167_f2c2_4295_baae_74c1a6453a67" hidden="1">#REF!</definedName>
    <definedName name="TBcce79406_7a27_4da8_b19f_9989e34ef554" localSheetId="0" hidden="1">#REF!</definedName>
    <definedName name="TBcce79406_7a27_4da8_b19f_9989e34ef554" hidden="1">#REF!</definedName>
    <definedName name="TBcd0250dc_dc7d_46d3_b581_182893dfc77c" localSheetId="0" hidden="1">#REF!</definedName>
    <definedName name="TBcd0250dc_dc7d_46d3_b581_182893dfc77c" hidden="1">#REF!</definedName>
    <definedName name="TBcda58ab4_e984_4d00_a584_556467a6e0cf" localSheetId="0" hidden="1">#REF!</definedName>
    <definedName name="TBcda58ab4_e984_4d00_a584_556467a6e0cf" hidden="1">#REF!</definedName>
    <definedName name="TBcdc106d7_482c_4af0_a17a_31fcb578412e" localSheetId="0" hidden="1">#REF!</definedName>
    <definedName name="TBcdc106d7_482c_4af0_a17a_31fcb578412e" hidden="1">#REF!</definedName>
    <definedName name="TBcddf551d_753c_4b1f_8ba9_80dd7d1d5e04" localSheetId="0" hidden="1">#REF!</definedName>
    <definedName name="TBcddf551d_753c_4b1f_8ba9_80dd7d1d5e04" hidden="1">#REF!</definedName>
    <definedName name="TBce3d3ecb_c17f_42a0_be61_3c2ce829d70d" localSheetId="0" hidden="1">#REF!</definedName>
    <definedName name="TBce3d3ecb_c17f_42a0_be61_3c2ce829d70d" hidden="1">#REF!</definedName>
    <definedName name="TBce47406d_2041_4d12_a0dc_826da5976cca" localSheetId="0" hidden="1">#REF!</definedName>
    <definedName name="TBce47406d_2041_4d12_a0dc_826da5976cca" hidden="1">#REF!</definedName>
    <definedName name="TBce5911e3_2945_453e_9df2_e14332974944" localSheetId="0" hidden="1">#REF!</definedName>
    <definedName name="TBce5911e3_2945_453e_9df2_e14332974944" hidden="1">#REF!</definedName>
    <definedName name="TBce59b2df_a1be_41b5_801e_f3d1dedbf335" localSheetId="0" hidden="1">#REF!</definedName>
    <definedName name="TBce59b2df_a1be_41b5_801e_f3d1dedbf335" hidden="1">#REF!</definedName>
    <definedName name="TBce77318d_9024_4209_a94a_ecc29e89459b" localSheetId="0" hidden="1">#REF!</definedName>
    <definedName name="TBce77318d_9024_4209_a94a_ecc29e89459b" hidden="1">#REF!</definedName>
    <definedName name="TBcea9d0f1_ff34_48a9_ad76_f94e892bb0d5" localSheetId="0" hidden="1">#REF!</definedName>
    <definedName name="TBcea9d0f1_ff34_48a9_ad76_f94e892bb0d5" hidden="1">#REF!</definedName>
    <definedName name="TBceb81d54_5d4d_4c10_8bce_4b7ee6a8aeb1" localSheetId="0" hidden="1">#REF!</definedName>
    <definedName name="TBceb81d54_5d4d_4c10_8bce_4b7ee6a8aeb1" hidden="1">#REF!</definedName>
    <definedName name="TBcebe0752_2736_47b7_aa1a_9cc830c3ef95" localSheetId="0" hidden="1">#REF!</definedName>
    <definedName name="TBcebe0752_2736_47b7_aa1a_9cc830c3ef95" hidden="1">#REF!</definedName>
    <definedName name="TBcf28921b_4f3c_47ae_ace5_3a64ffd2fbcc" localSheetId="0" hidden="1">#REF!</definedName>
    <definedName name="TBcf28921b_4f3c_47ae_ace5_3a64ffd2fbcc" hidden="1">#REF!</definedName>
    <definedName name="TBcf6d3209_5d24_4b72_b819_77c847941a4f" localSheetId="0" hidden="1">#REF!</definedName>
    <definedName name="TBcf6d3209_5d24_4b72_b819_77c847941a4f" hidden="1">#REF!</definedName>
    <definedName name="TBcf8279c0_0f37_4043_84ba_e0006e5fb1cd" localSheetId="0" hidden="1">#REF!</definedName>
    <definedName name="TBcf8279c0_0f37_4043_84ba_e0006e5fb1cd" hidden="1">#REF!</definedName>
    <definedName name="tbCY" localSheetId="0">#REF!</definedName>
    <definedName name="tbCY">#REF!</definedName>
    <definedName name="TBd013bd89_c002_4015_a81a_07078e01f6dd" localSheetId="0" hidden="1">#REF!</definedName>
    <definedName name="TBd013bd89_c002_4015_a81a_07078e01f6dd" hidden="1">#REF!</definedName>
    <definedName name="TBd013f23d_22fe_4c76_897c_1788d8359e5a" localSheetId="0" hidden="1">#REF!</definedName>
    <definedName name="TBd013f23d_22fe_4c76_897c_1788d8359e5a" hidden="1">#REF!</definedName>
    <definedName name="TBd0479e66_bdfc_4073_a7ac_e29421f80746" localSheetId="0" hidden="1">#REF!</definedName>
    <definedName name="TBd0479e66_bdfc_4073_a7ac_e29421f80746" hidden="1">#REF!</definedName>
    <definedName name="TBd0612b1c_ab63_4054_bbe0_04907208b6ea" localSheetId="0" hidden="1">#REF!</definedName>
    <definedName name="TBd0612b1c_ab63_4054_bbe0_04907208b6ea" hidden="1">#REF!</definedName>
    <definedName name="TBd07c5c4a_3055_4ced_8db7_4f2667448be7" localSheetId="0" hidden="1">#REF!</definedName>
    <definedName name="TBd07c5c4a_3055_4ced_8db7_4f2667448be7" hidden="1">#REF!</definedName>
    <definedName name="TBd0baef5c_3b53_4b88_a15d_2e88c47b5d2d" localSheetId="0" hidden="1">#REF!</definedName>
    <definedName name="TBd0baef5c_3b53_4b88_a15d_2e88c47b5d2d" hidden="1">#REF!</definedName>
    <definedName name="TBd0ca047c_32ac_4fe0_b939_1239c0ef5088" localSheetId="0" hidden="1">#REF!</definedName>
    <definedName name="TBd0ca047c_32ac_4fe0_b939_1239c0ef5088" hidden="1">#REF!</definedName>
    <definedName name="TBd1b1a3ed_848a_43ed_a804_ee34cc2d2d2b" localSheetId="0" hidden="1">#REF!</definedName>
    <definedName name="TBd1b1a3ed_848a_43ed_a804_ee34cc2d2d2b" hidden="1">#REF!</definedName>
    <definedName name="TBd1cef8fb_3f87_4b79_92f0_d9e2a6be2b59" localSheetId="0" hidden="1">#REF!</definedName>
    <definedName name="TBd1cef8fb_3f87_4b79_92f0_d9e2a6be2b59" hidden="1">#REF!</definedName>
    <definedName name="TBd20d6de5_a5e1_486d_8782_6058420be842" localSheetId="0" hidden="1">#REF!</definedName>
    <definedName name="TBd20d6de5_a5e1_486d_8782_6058420be842" hidden="1">#REF!</definedName>
    <definedName name="TBd2472b01_b6a6_4d50_bf7d_4e68426392e9" localSheetId="0" hidden="1">#REF!</definedName>
    <definedName name="TBd2472b01_b6a6_4d50_bf7d_4e68426392e9" hidden="1">#REF!</definedName>
    <definedName name="TBd276e206_ff0a_451f_9e2c_82d217a4155b" localSheetId="0" hidden="1">#REF!</definedName>
    <definedName name="TBd276e206_ff0a_451f_9e2c_82d217a4155b" hidden="1">#REF!</definedName>
    <definedName name="TBd285e45a_e8c6_4b28_bf6d_1af214b8b355" localSheetId="0" hidden="1">#REF!</definedName>
    <definedName name="TBd285e45a_e8c6_4b28_bf6d_1af214b8b355" hidden="1">#REF!</definedName>
    <definedName name="TBd294507e_8a25_4fe9_9e77_4df2ec941d37" localSheetId="0" hidden="1">#REF!</definedName>
    <definedName name="TBd294507e_8a25_4fe9_9e77_4df2ec941d37" hidden="1">#REF!</definedName>
    <definedName name="TBd2c0ab45_b188_477d_8890_0c2eff33a260" localSheetId="0" hidden="1">#REF!</definedName>
    <definedName name="TBd2c0ab45_b188_477d_8890_0c2eff33a260" hidden="1">#REF!</definedName>
    <definedName name="TBd2cbd80b_a9e3_4793_a216_681a92ca967b" localSheetId="0" hidden="1">#REF!</definedName>
    <definedName name="TBd2cbd80b_a9e3_4793_a216_681a92ca967b" hidden="1">#REF!</definedName>
    <definedName name="TBd2d5ecfb_50d8_444e_b96d_f25f305040a7" localSheetId="0" hidden="1">#REF!</definedName>
    <definedName name="TBd2d5ecfb_50d8_444e_b96d_f25f305040a7" hidden="1">#REF!</definedName>
    <definedName name="TBd2d74659_fa48_47ad_a77d_51e9a3576062" localSheetId="0" hidden="1">#REF!</definedName>
    <definedName name="TBd2d74659_fa48_47ad_a77d_51e9a3576062" hidden="1">#REF!</definedName>
    <definedName name="TBd2ff7dc3_bda4_41c3_9973_629a1df7f553" localSheetId="0" hidden="1">#REF!</definedName>
    <definedName name="TBd2ff7dc3_bda4_41c3_9973_629a1df7f553" hidden="1">#REF!</definedName>
    <definedName name="TBd325a102_cd63_46e0_866c_165083eabc77" localSheetId="0" hidden="1">#REF!</definedName>
    <definedName name="TBd325a102_cd63_46e0_866c_165083eabc77" hidden="1">#REF!</definedName>
    <definedName name="TBd35e3147_2ec9_4823_a051_9adca966b087" localSheetId="0" hidden="1">#REF!</definedName>
    <definedName name="TBd35e3147_2ec9_4823_a051_9adca966b087" hidden="1">#REF!</definedName>
    <definedName name="TBd36d06a1_9a13_4419_ba4e_cb95399ac1b0" localSheetId="0" hidden="1">#REF!</definedName>
    <definedName name="TBd36d06a1_9a13_4419_ba4e_cb95399ac1b0" hidden="1">#REF!</definedName>
    <definedName name="TBd385d84e_86a6_4703_90a7_5e03bd26c3b8" localSheetId="0" hidden="1">#REF!</definedName>
    <definedName name="TBd385d84e_86a6_4703_90a7_5e03bd26c3b8" hidden="1">#REF!</definedName>
    <definedName name="TBd39d1b42_aed0_4c5d_b812_0d855472f4c7" localSheetId="0" hidden="1">#REF!</definedName>
    <definedName name="TBd39d1b42_aed0_4c5d_b812_0d855472f4c7" hidden="1">#REF!</definedName>
    <definedName name="TBd3e5b0b6_e6f3_4e5f_92ca_211882b58f12" localSheetId="0" hidden="1">#REF!</definedName>
    <definedName name="TBd3e5b0b6_e6f3_4e5f_92ca_211882b58f12" hidden="1">#REF!</definedName>
    <definedName name="TBd4775ce0_9450_422e_87ee_04d06927b5f9" localSheetId="0" hidden="1">#REF!</definedName>
    <definedName name="TBd4775ce0_9450_422e_87ee_04d06927b5f9" hidden="1">#REF!</definedName>
    <definedName name="TBd4a5b1b6_cd00_4fa6_b043_dbc87047a4ba" localSheetId="0" hidden="1">#REF!</definedName>
    <definedName name="TBd4a5b1b6_cd00_4fa6_b043_dbc87047a4ba" hidden="1">#REF!</definedName>
    <definedName name="TBd4b6c07e_f862_46ff_86a4_6f3bd386f9e4" localSheetId="0" hidden="1">#REF!</definedName>
    <definedName name="TBd4b6c07e_f862_46ff_86a4_6f3bd386f9e4" hidden="1">#REF!</definedName>
    <definedName name="TBd4cfe07e_a9cc_4af4_92f9_ce143c8903a7" localSheetId="0" hidden="1">#REF!</definedName>
    <definedName name="TBd4cfe07e_a9cc_4af4_92f9_ce143c8903a7" hidden="1">#REF!</definedName>
    <definedName name="TBd59de129_704c_4cb8_9656_586a7476ef1c" localSheetId="0" hidden="1">#REF!</definedName>
    <definedName name="TBd59de129_704c_4cb8_9656_586a7476ef1c" hidden="1">#REF!</definedName>
    <definedName name="TBd5a7b1ea_b75c_47b8_aabf_31768d4dcfdf" localSheetId="0" hidden="1">#REF!</definedName>
    <definedName name="TBd5a7b1ea_b75c_47b8_aabf_31768d4dcfdf" hidden="1">#REF!</definedName>
    <definedName name="TBd5e9b7a4_f812_4bc9_8e13_f21e9ea76ef2" localSheetId="0" hidden="1">#REF!</definedName>
    <definedName name="TBd5e9b7a4_f812_4bc9_8e13_f21e9ea76ef2" hidden="1">#REF!</definedName>
    <definedName name="TBd5ec96d3_4367_4f15_b928_58faa7d3a5cd" localSheetId="0" hidden="1">#REF!</definedName>
    <definedName name="TBd5ec96d3_4367_4f15_b928_58faa7d3a5cd" hidden="1">#REF!</definedName>
    <definedName name="TBd5eef29c_d9df_47ad_aff8_ab34fb6494ed" localSheetId="0" hidden="1">#REF!</definedName>
    <definedName name="TBd5eef29c_d9df_47ad_aff8_ab34fb6494ed" hidden="1">#REF!</definedName>
    <definedName name="TBd615e102_38ab_4b99_85a1_3ff783b03425" localSheetId="0" hidden="1">#REF!</definedName>
    <definedName name="TBd615e102_38ab_4b99_85a1_3ff783b03425" hidden="1">#REF!</definedName>
    <definedName name="TBd6165187_940b_4e1b_b281_95ba999ef771" localSheetId="0" hidden="1">#REF!</definedName>
    <definedName name="TBd6165187_940b_4e1b_b281_95ba999ef771" hidden="1">#REF!</definedName>
    <definedName name="TBd630b331_d977_443e_b2f0_b21850ae275d" localSheetId="0" hidden="1">#REF!</definedName>
    <definedName name="TBd630b331_d977_443e_b2f0_b21850ae275d" hidden="1">#REF!</definedName>
    <definedName name="TBd674a81c_8e7d_489c_8cba_f7dc8a4983cc" localSheetId="0" hidden="1">#REF!</definedName>
    <definedName name="TBd674a81c_8e7d_489c_8cba_f7dc8a4983cc" hidden="1">#REF!</definedName>
    <definedName name="TBd6771bd8_0851_4ee0_ab9e_047807734aea" localSheetId="0" hidden="1">#REF!</definedName>
    <definedName name="TBd6771bd8_0851_4ee0_ab9e_047807734aea" hidden="1">#REF!</definedName>
    <definedName name="TBd69eca5a_d95c_4402_8706_694d5881a3bc" localSheetId="0" hidden="1">#REF!</definedName>
    <definedName name="TBd69eca5a_d95c_4402_8706_694d5881a3bc" hidden="1">#REF!</definedName>
    <definedName name="TBd6a98847_9cfe_4b39_8442_e54d3946b266" localSheetId="0" hidden="1">#REF!</definedName>
    <definedName name="TBd6a98847_9cfe_4b39_8442_e54d3946b266" hidden="1">#REF!</definedName>
    <definedName name="TBd73318d5_85e6_4ca7_b5d4_0c50ffd104b9" localSheetId="0" hidden="1">#REF!</definedName>
    <definedName name="TBd73318d5_85e6_4ca7_b5d4_0c50ffd104b9" hidden="1">#REF!</definedName>
    <definedName name="TBd7555a6c_8bf7_4ed7_bc23_9c2b001a7175" localSheetId="0" hidden="1">#REF!</definedName>
    <definedName name="TBd7555a6c_8bf7_4ed7_bc23_9c2b001a7175" hidden="1">#REF!</definedName>
    <definedName name="TBd7fe9be9_5c30_45bf_8968_c30ce3f5e181" localSheetId="0" hidden="1">#REF!</definedName>
    <definedName name="TBd7fe9be9_5c30_45bf_8968_c30ce3f5e181" hidden="1">#REF!</definedName>
    <definedName name="TBd811d73c_caee_46d9_90a6_0a4dfb224548" localSheetId="0" hidden="1">#REF!</definedName>
    <definedName name="TBd811d73c_caee_46d9_90a6_0a4dfb224548" hidden="1">#REF!</definedName>
    <definedName name="TBd823fabe_f98d_4118_a6c4_508cf73a935b" localSheetId="0" hidden="1">#REF!</definedName>
    <definedName name="TBd823fabe_f98d_4118_a6c4_508cf73a935b" hidden="1">#REF!</definedName>
    <definedName name="TBd837e1d9_c60b_4228_bfe1_0edf011e63f5" localSheetId="0" hidden="1">#REF!</definedName>
    <definedName name="TBd837e1d9_c60b_4228_bfe1_0edf011e63f5" hidden="1">#REF!</definedName>
    <definedName name="TBd83b613e_e083_4fd4_8278_af4f545df627" localSheetId="0" hidden="1">#REF!</definedName>
    <definedName name="TBd83b613e_e083_4fd4_8278_af4f545df627" hidden="1">#REF!</definedName>
    <definedName name="TBd861c04a_94ea_4a13_bd8e_ae85bb52fc02" localSheetId="0" hidden="1">#REF!</definedName>
    <definedName name="TBd861c04a_94ea_4a13_bd8e_ae85bb52fc02" hidden="1">#REF!</definedName>
    <definedName name="TBd8c54332_783d_4c41_b359_dddcb0052c6b" localSheetId="0" hidden="1">#REF!</definedName>
    <definedName name="TBd8c54332_783d_4c41_b359_dddcb0052c6b" hidden="1">#REF!</definedName>
    <definedName name="TBd8cbaaae_cfb1_4e18_b64c_22b6cfb6c033" localSheetId="0" hidden="1">#REF!</definedName>
    <definedName name="TBd8cbaaae_cfb1_4e18_b64c_22b6cfb6c033" hidden="1">#REF!</definedName>
    <definedName name="TBd8cd8401_7f58_4ccd_be73_30fe5bb037a1" localSheetId="0" hidden="1">#REF!</definedName>
    <definedName name="TBd8cd8401_7f58_4ccd_be73_30fe5bb037a1" hidden="1">#REF!</definedName>
    <definedName name="TBd8ed3b66_3d1e_4769_b311_33b470e7a020" localSheetId="0" hidden="1">#REF!</definedName>
    <definedName name="TBd8ed3b66_3d1e_4769_b311_33b470e7a020" hidden="1">#REF!</definedName>
    <definedName name="TBd91c4276_e319_457a_af9f_ff97c935e246" localSheetId="0" hidden="1">#REF!</definedName>
    <definedName name="TBd91c4276_e319_457a_af9f_ff97c935e246" hidden="1">#REF!</definedName>
    <definedName name="TBd9709fd1_a823_4495_a9ad_2361cc6a3f70" localSheetId="0" hidden="1">#REF!</definedName>
    <definedName name="TBd9709fd1_a823_4495_a9ad_2361cc6a3f70" hidden="1">#REF!</definedName>
    <definedName name="TBd97522e0_8f0e_4189_97b4_e75856d72a44" localSheetId="0" hidden="1">#REF!</definedName>
    <definedName name="TBd97522e0_8f0e_4189_97b4_e75856d72a44" hidden="1">#REF!</definedName>
    <definedName name="TBd97e25cf_fb05_4c9f_8db8_498890ba6925" localSheetId="0" hidden="1">#REF!</definedName>
    <definedName name="TBd97e25cf_fb05_4c9f_8db8_498890ba6925" hidden="1">#REF!</definedName>
    <definedName name="TBd9892d54_5d43_41c1_bd1d_308d448d528d" localSheetId="0" hidden="1">#REF!</definedName>
    <definedName name="TBd9892d54_5d43_41c1_bd1d_308d448d528d" hidden="1">#REF!</definedName>
    <definedName name="TBd99784d7_c7ab_493a_9f2b_4d355ca65aa1" localSheetId="0" hidden="1">#REF!</definedName>
    <definedName name="TBd99784d7_c7ab_493a_9f2b_4d355ca65aa1" hidden="1">#REF!</definedName>
    <definedName name="TBd9ba467f_e589_4a80_903e_dea251c1a641" localSheetId="0" hidden="1">#REF!</definedName>
    <definedName name="TBd9ba467f_e589_4a80_903e_dea251c1a641" hidden="1">#REF!</definedName>
    <definedName name="TBda2a7fa7_c76f_424d_a0c8_324850b5f150" localSheetId="0" hidden="1">#REF!</definedName>
    <definedName name="TBda2a7fa7_c76f_424d_a0c8_324850b5f150" hidden="1">#REF!</definedName>
    <definedName name="TBda2f0e04_f265_4e08_9f9e_bf7e257fc945" localSheetId="0" hidden="1">#REF!</definedName>
    <definedName name="TBda2f0e04_f265_4e08_9f9e_bf7e257fc945" hidden="1">#REF!</definedName>
    <definedName name="TBdacd5692_ab90_4f71_b538_ef5477c5c02b" localSheetId="0" hidden="1">#REF!</definedName>
    <definedName name="TBdacd5692_ab90_4f71_b538_ef5477c5c02b" hidden="1">#REF!</definedName>
    <definedName name="TBdae03e2c_c15d_4d4f_9e53_68ad8880a44c" localSheetId="0" hidden="1">#REF!</definedName>
    <definedName name="TBdae03e2c_c15d_4d4f_9e53_68ad8880a44c" hidden="1">#REF!</definedName>
    <definedName name="TBdaf3609b_e464_468e_a2cb_09f727053d8d" localSheetId="0" hidden="1">#REF!</definedName>
    <definedName name="TBdaf3609b_e464_468e_a2cb_09f727053d8d" hidden="1">#REF!</definedName>
    <definedName name="TBdb1b0dd7_cd7f_4aaf_8e1b_0033ab8dfefe" localSheetId="0" hidden="1">#REF!</definedName>
    <definedName name="TBdb1b0dd7_cd7f_4aaf_8e1b_0033ab8dfefe" hidden="1">#REF!</definedName>
    <definedName name="TBdb50f4db_c30d_40c8_972d_993864b7e4bf" localSheetId="0" hidden="1">#REF!</definedName>
    <definedName name="TBdb50f4db_c30d_40c8_972d_993864b7e4bf" hidden="1">#REF!</definedName>
    <definedName name="TBdb6b0528_f2ac_4ec9_8c41_7d73b0fea43f" localSheetId="0" hidden="1">#REF!</definedName>
    <definedName name="TBdb6b0528_f2ac_4ec9_8c41_7d73b0fea43f" hidden="1">#REF!</definedName>
    <definedName name="TBdb8ffa43_8e24_47ad_8b94_8cfd2ceb0d3f" localSheetId="0" hidden="1">#REF!</definedName>
    <definedName name="TBdb8ffa43_8e24_47ad_8b94_8cfd2ceb0d3f" hidden="1">#REF!</definedName>
    <definedName name="TBdbab072a_91e1_4bc3_a65c_2377a5cd84e9" localSheetId="0" hidden="1">#REF!</definedName>
    <definedName name="TBdbab072a_91e1_4bc3_a65c_2377a5cd84e9" hidden="1">#REF!</definedName>
    <definedName name="TBdbc42da2_5cab_40d9_bc05_83dbc2236df3" localSheetId="0" hidden="1">#REF!</definedName>
    <definedName name="TBdbc42da2_5cab_40d9_bc05_83dbc2236df3" hidden="1">#REF!</definedName>
    <definedName name="TBdc0dc672_ad41_4c6c_8e08_40f44ce882b2" localSheetId="0" hidden="1">#REF!</definedName>
    <definedName name="TBdc0dc672_ad41_4c6c_8e08_40f44ce882b2" hidden="1">#REF!</definedName>
    <definedName name="TBdc1ce727_ff73_45a9_90fd_03f668a8b576" localSheetId="0" hidden="1">#REF!</definedName>
    <definedName name="TBdc1ce727_ff73_45a9_90fd_03f668a8b576" hidden="1">#REF!</definedName>
    <definedName name="TBdc569296_e6dd_490d_9795_1ec433e4f7b0" localSheetId="0" hidden="1">#REF!</definedName>
    <definedName name="TBdc569296_e6dd_490d_9795_1ec433e4f7b0" hidden="1">#REF!</definedName>
    <definedName name="TBdc5d1101_716a_44a7_874d_09938bcd6783" localSheetId="0" hidden="1">#REF!</definedName>
    <definedName name="TBdc5d1101_716a_44a7_874d_09938bcd6783" hidden="1">#REF!</definedName>
    <definedName name="TBdc937d4a_54c8_457a_802e_163da0fb3c66" localSheetId="0" hidden="1">#REF!</definedName>
    <definedName name="TBdc937d4a_54c8_457a_802e_163da0fb3c66" hidden="1">#REF!</definedName>
    <definedName name="TBdcfbbbda_7354_4e02_b8d6_8feb7c51d179" localSheetId="0" hidden="1">#REF!</definedName>
    <definedName name="TBdcfbbbda_7354_4e02_b8d6_8feb7c51d179" hidden="1">#REF!</definedName>
    <definedName name="tbdd1p" localSheetId="0">#REF!</definedName>
    <definedName name="tbdd1p">#REF!</definedName>
    <definedName name="TBdd2a71c1_0f25_42ff_84e5_84ec74188022" localSheetId="0" hidden="1">#REF!</definedName>
    <definedName name="TBdd2a71c1_0f25_42ff_84e5_84ec74188022" hidden="1">#REF!</definedName>
    <definedName name="tbdd3p" localSheetId="0">#REF!</definedName>
    <definedName name="tbdd3p">#REF!</definedName>
    <definedName name="TBdd76ca49_bfe6_480b_8dd9_cf79ad3d1962" localSheetId="0" hidden="1">#REF!</definedName>
    <definedName name="TBdd76ca49_bfe6_480b_8dd9_cf79ad3d1962" hidden="1">#REF!</definedName>
    <definedName name="tbddsdl" localSheetId="0">#REF!</definedName>
    <definedName name="tbddsdl">#REF!</definedName>
    <definedName name="TBde29fab6_8380_41b4_802c_b7b9f7f694af" localSheetId="0" hidden="1">#REF!</definedName>
    <definedName name="TBde29fab6_8380_41b4_802c_b7b9f7f694af" hidden="1">#REF!</definedName>
    <definedName name="TBde3a203b_7e10_4f9e_baf3_0e86cf96e918" localSheetId="0" hidden="1">#REF!</definedName>
    <definedName name="TBde3a203b_7e10_4f9e_baf3_0e86cf96e918" hidden="1">#REF!</definedName>
    <definedName name="TBde50622d_368e_48e4_9c87_1ec2a2a5b998" localSheetId="0" hidden="1">#REF!</definedName>
    <definedName name="TBde50622d_368e_48e4_9c87_1ec2a2a5b998" hidden="1">#REF!</definedName>
    <definedName name="TBde6e76ed_b643_409b_9e20_a17e18bf0027" localSheetId="0" hidden="1">#REF!</definedName>
    <definedName name="TBde6e76ed_b643_409b_9e20_a17e18bf0027" hidden="1">#REF!</definedName>
    <definedName name="TBdedb5f53_294e_4b2f_b539_939ccf794b3c" localSheetId="0" hidden="1">#REF!</definedName>
    <definedName name="TBdedb5f53_294e_4b2f_b539_939ccf794b3c" hidden="1">#REF!</definedName>
    <definedName name="TBdf1b9dfb_334a_44c2_bb3c_634765d5ed0b" localSheetId="0" hidden="1">#REF!</definedName>
    <definedName name="TBdf1b9dfb_334a_44c2_bb3c_634765d5ed0b" hidden="1">#REF!</definedName>
    <definedName name="TBdf2270b6_08df_47d2_b333_2929051e41f4" localSheetId="0" hidden="1">#REF!</definedName>
    <definedName name="TBdf2270b6_08df_47d2_b333_2929051e41f4" hidden="1">#REF!</definedName>
    <definedName name="TBdf4b97ba_0c0a_476e_8c90_ee10a04bd09c" localSheetId="0" hidden="1">#REF!</definedName>
    <definedName name="TBdf4b97ba_0c0a_476e_8c90_ee10a04bd09c" hidden="1">#REF!</definedName>
    <definedName name="TBdf620130_1920_4e94_a9eb_82cf4f54029f" localSheetId="0" hidden="1">#REF!</definedName>
    <definedName name="TBdf620130_1920_4e94_a9eb_82cf4f54029f" hidden="1">#REF!</definedName>
    <definedName name="TBdf7ad1fa_dae9_4c1a_9aaa_4755a3f64ce8" localSheetId="0" hidden="1">#REF!</definedName>
    <definedName name="TBdf7ad1fa_dae9_4c1a_9aaa_4755a3f64ce8" hidden="1">#REF!</definedName>
    <definedName name="TBdf8a1c9c_36b0_4c32_a85d_ed58d3e9be04" localSheetId="0" hidden="1">#REF!</definedName>
    <definedName name="TBdf8a1c9c_36b0_4c32_a85d_ed58d3e9be04" hidden="1">#REF!</definedName>
    <definedName name="TBdfb6cb1d_de68_4c6e_b5b0_250d5d6c431f" localSheetId="0" hidden="1">#REF!</definedName>
    <definedName name="TBdfb6cb1d_de68_4c6e_b5b0_250d5d6c431f" hidden="1">#REF!</definedName>
    <definedName name="TBdfbf987b_5a0c_4f83_9598_211876b837e7" localSheetId="0" hidden="1">#REF!</definedName>
    <definedName name="TBdfbf987b_5a0c_4f83_9598_211876b837e7" hidden="1">#REF!</definedName>
    <definedName name="TBdfc5731a_a88a_4a52_a18a_2937657dd112" localSheetId="0" hidden="1">#REF!</definedName>
    <definedName name="TBdfc5731a_a88a_4a52_a18a_2937657dd112" hidden="1">#REF!</definedName>
    <definedName name="TBdfd77860_8d27_4be5_8a77_a79ef48ac3ab" localSheetId="0" hidden="1">#REF!</definedName>
    <definedName name="TBdfd77860_8d27_4be5_8a77_a79ef48ac3ab" hidden="1">#REF!</definedName>
    <definedName name="TBdff9b92c_c45e_401d_8bd1_0aac5f0ede10" localSheetId="0" hidden="1">#REF!</definedName>
    <definedName name="TBdff9b92c_c45e_401d_8bd1_0aac5f0ede10" hidden="1">#REF!</definedName>
    <definedName name="TBe010ea90_4df4_4052_9b0b_759079d09f7d" localSheetId="0" hidden="1">#REF!</definedName>
    <definedName name="TBe010ea90_4df4_4052_9b0b_759079d09f7d" hidden="1">#REF!</definedName>
    <definedName name="TBe0167692_2817_41da_8cf3_e409f51b9781" localSheetId="0" hidden="1">#REF!</definedName>
    <definedName name="TBe0167692_2817_41da_8cf3_e409f51b9781" hidden="1">#REF!</definedName>
    <definedName name="TBe01e5723_eb57_48b5_b994_3e46047e2915" localSheetId="0" hidden="1">#REF!</definedName>
    <definedName name="TBe01e5723_eb57_48b5_b994_3e46047e2915" hidden="1">#REF!</definedName>
    <definedName name="TBe051b032_03f0_4304_9193_cb489661f6f0" localSheetId="0" hidden="1">#REF!</definedName>
    <definedName name="TBe051b032_03f0_4304_9193_cb489661f6f0" hidden="1">#REF!</definedName>
    <definedName name="TBe08a40fd_f393_46c2_858e_3038c3ce08c1" localSheetId="0" hidden="1">#REF!</definedName>
    <definedName name="TBe08a40fd_f393_46c2_858e_3038c3ce08c1" hidden="1">#REF!</definedName>
    <definedName name="TBe09ef21a_af7c_4c04_b052_5ffb1fe0b931" localSheetId="0" hidden="1">#REF!</definedName>
    <definedName name="TBe09ef21a_af7c_4c04_b052_5ffb1fe0b931" hidden="1">#REF!</definedName>
    <definedName name="TBe0aceca1_b888_42bc_b93f_f5355bd1f7a2" localSheetId="0" hidden="1">#REF!</definedName>
    <definedName name="TBe0aceca1_b888_42bc_b93f_f5355bd1f7a2" hidden="1">#REF!</definedName>
    <definedName name="TBe0ee79f5_93d5_49a2_baa6_da58cce742c9" localSheetId="0" hidden="1">#REF!</definedName>
    <definedName name="TBe0ee79f5_93d5_49a2_baa6_da58cce742c9" hidden="1">#REF!</definedName>
    <definedName name="TBe107d529_6f8c_45c7_8aa4_7e0e8a98076a" localSheetId="0" hidden="1">#REF!</definedName>
    <definedName name="TBe107d529_6f8c_45c7_8aa4_7e0e8a98076a" hidden="1">#REF!</definedName>
    <definedName name="TBe1465c68_830b_45b0_a389_3298b292a898" localSheetId="0" hidden="1">#REF!</definedName>
    <definedName name="TBe1465c68_830b_45b0_a389_3298b292a898" hidden="1">#REF!</definedName>
    <definedName name="TBe16e5f93_4d11_4f43_8a9f_c30f036530e1" localSheetId="0" hidden="1">#REF!</definedName>
    <definedName name="TBe16e5f93_4d11_4f43_8a9f_c30f036530e1" hidden="1">#REF!</definedName>
    <definedName name="TBe1b43a11_f4dc_436e_abe5_99bab4f8ef2b" localSheetId="0" hidden="1">#REF!</definedName>
    <definedName name="TBe1b43a11_f4dc_436e_abe5_99bab4f8ef2b" hidden="1">#REF!</definedName>
    <definedName name="TBe1e08ded_f2a9_4fb1_a6c0_b5b361b64381" localSheetId="0" hidden="1">#REF!</definedName>
    <definedName name="TBe1e08ded_f2a9_4fb1_a6c0_b5b361b64381" hidden="1">#REF!</definedName>
    <definedName name="TBe1e2e738_aade_4879_b329_061a72499313" localSheetId="0" hidden="1">#REF!</definedName>
    <definedName name="TBe1e2e738_aade_4879_b329_061a72499313" hidden="1">#REF!</definedName>
    <definedName name="TBe1ef7d0b_3659_4808_96b0_b93276a61e94" localSheetId="0" hidden="1">#REF!</definedName>
    <definedName name="TBe1ef7d0b_3659_4808_96b0_b93276a61e94" hidden="1">#REF!</definedName>
    <definedName name="TBe2509d39_4ee1_4ba2_914e_8982d34b7cde" localSheetId="0" hidden="1">#REF!</definedName>
    <definedName name="TBe2509d39_4ee1_4ba2_914e_8982d34b7cde" hidden="1">#REF!</definedName>
    <definedName name="TBe261439a_1615_4b7e_967f_31433bae10eb" localSheetId="0" hidden="1">#REF!</definedName>
    <definedName name="TBe261439a_1615_4b7e_967f_31433bae10eb" hidden="1">#REF!</definedName>
    <definedName name="TBe279ca83_0404_4681_bb71_1c7104bae6df" localSheetId="0" hidden="1">#REF!</definedName>
    <definedName name="TBe279ca83_0404_4681_bb71_1c7104bae6df" hidden="1">#REF!</definedName>
    <definedName name="TBe2b0216a_02c8_403d_8850_b279b6969dee" localSheetId="0" hidden="1">#REF!</definedName>
    <definedName name="TBe2b0216a_02c8_403d_8850_b279b6969dee" hidden="1">#REF!</definedName>
    <definedName name="TBe2dc0578_fdf2_42bc_bf24_aecf1447270c" localSheetId="0" hidden="1">#REF!</definedName>
    <definedName name="TBe2dc0578_fdf2_42bc_bf24_aecf1447270c" hidden="1">#REF!</definedName>
    <definedName name="TBe2ee6c59_32d8_4982_8562_8300343882f0" localSheetId="0" hidden="1">#REF!</definedName>
    <definedName name="TBe2ee6c59_32d8_4982_8562_8300343882f0" hidden="1">#REF!</definedName>
    <definedName name="TBe30a56a2_91a1_43f8_aba5_6ede6723f14c" localSheetId="0" hidden="1">#REF!</definedName>
    <definedName name="TBe30a56a2_91a1_43f8_aba5_6ede6723f14c" hidden="1">#REF!</definedName>
    <definedName name="TBe3169f2d_b367_4e30_99b2_4678e79fb930" localSheetId="0" hidden="1">#REF!</definedName>
    <definedName name="TBe3169f2d_b367_4e30_99b2_4678e79fb930" hidden="1">#REF!</definedName>
    <definedName name="TBe329d1f3_02bb_4d7e_a202_601352865842" localSheetId="0" hidden="1">#REF!</definedName>
    <definedName name="TBe329d1f3_02bb_4d7e_a202_601352865842" hidden="1">#REF!</definedName>
    <definedName name="TBe338d475_d809_4a57_bfeb_c7f48d1ca0c3" localSheetId="0" hidden="1">#REF!</definedName>
    <definedName name="TBe338d475_d809_4a57_bfeb_c7f48d1ca0c3" hidden="1">#REF!</definedName>
    <definedName name="TBe362be99_a49a_4f65_9cd8_d5945ddfab7a" localSheetId="0" hidden="1">#REF!</definedName>
    <definedName name="TBe362be99_a49a_4f65_9cd8_d5945ddfab7a" hidden="1">#REF!</definedName>
    <definedName name="TBe36db388_d5d9_40b7_abce_3c6d5bb38300" localSheetId="0" hidden="1">#REF!</definedName>
    <definedName name="TBe36db388_d5d9_40b7_abce_3c6d5bb38300" hidden="1">#REF!</definedName>
    <definedName name="TBe382f409_6cd6_4b64_8ce9_cc92fb0b5856" localSheetId="0" hidden="1">#REF!</definedName>
    <definedName name="TBe382f409_6cd6_4b64_8ce9_cc92fb0b5856" hidden="1">#REF!</definedName>
    <definedName name="TBe3a733fe_1c38_4fc8_a0b2_df70eb138e08" localSheetId="0" hidden="1">#REF!</definedName>
    <definedName name="TBe3a733fe_1c38_4fc8_a0b2_df70eb138e08" hidden="1">#REF!</definedName>
    <definedName name="TBe3c06b66_b049_42b0_8e38_49c718e7011b" localSheetId="0" hidden="1">#REF!</definedName>
    <definedName name="TBe3c06b66_b049_42b0_8e38_49c718e7011b" hidden="1">#REF!</definedName>
    <definedName name="TBe463c577_77ee_4a66_b645_36071f07dde6" localSheetId="0" hidden="1">#REF!</definedName>
    <definedName name="TBe463c577_77ee_4a66_b645_36071f07dde6" hidden="1">#REF!</definedName>
    <definedName name="TBe4d0adf2_2ded_4b88_a1a1_5f63c2494d3d" localSheetId="0" hidden="1">#REF!</definedName>
    <definedName name="TBe4d0adf2_2ded_4b88_a1a1_5f63c2494d3d" hidden="1">#REF!</definedName>
    <definedName name="TBe4f5dc9f_d47e_42a8_b9cf_e275cad7cd4c" localSheetId="0" hidden="1">#REF!</definedName>
    <definedName name="TBe4f5dc9f_d47e_42a8_b9cf_e275cad7cd4c" hidden="1">#REF!</definedName>
    <definedName name="TBe50d9b3c_6a9a_4d70_8618_8092f4140b55" localSheetId="0" hidden="1">#REF!</definedName>
    <definedName name="TBe50d9b3c_6a9a_4d70_8618_8092f4140b55" hidden="1">#REF!</definedName>
    <definedName name="TBe54e2e73_1720_4860_b6ba_229b8c220b28" localSheetId="0" hidden="1">#REF!</definedName>
    <definedName name="TBe54e2e73_1720_4860_b6ba_229b8c220b28" hidden="1">#REF!</definedName>
    <definedName name="TBe581e91d_3017_4255_9a0d_58bf35ef3362" localSheetId="0" hidden="1">#REF!</definedName>
    <definedName name="TBe581e91d_3017_4255_9a0d_58bf35ef3362" hidden="1">#REF!</definedName>
    <definedName name="TBe58eff7e_e56d_458d_ac41_f3bec7a7ea23" localSheetId="0" hidden="1">#REF!</definedName>
    <definedName name="TBe58eff7e_e56d_458d_ac41_f3bec7a7ea23" hidden="1">#REF!</definedName>
    <definedName name="TBe596ca96_b301_41b8_80d7_f6f235243367" localSheetId="0" hidden="1">#REF!</definedName>
    <definedName name="TBe596ca96_b301_41b8_80d7_f6f235243367" hidden="1">#REF!</definedName>
    <definedName name="TBe59e6a1c_1c48_47b9_bcda_b1b1906f3a11" localSheetId="0" hidden="1">#REF!</definedName>
    <definedName name="TBe59e6a1c_1c48_47b9_bcda_b1b1906f3a11" hidden="1">#REF!</definedName>
    <definedName name="TBe5bbad27_8a81_40a3_b80e_ec36b6962850" localSheetId="0" hidden="1">#REF!</definedName>
    <definedName name="TBe5bbad27_8a81_40a3_b80e_ec36b6962850" hidden="1">#REF!</definedName>
    <definedName name="TBe5c07fe9_d47c_48e4_b39d_d7fa344c69c9" localSheetId="0" hidden="1">#REF!</definedName>
    <definedName name="TBe5c07fe9_d47c_48e4_b39d_d7fa344c69c9" hidden="1">#REF!</definedName>
    <definedName name="TBe6278980_a957_49ba_b149_2793e5cdc1c1" localSheetId="0" hidden="1">#REF!</definedName>
    <definedName name="TBe6278980_a957_49ba_b149_2793e5cdc1c1" hidden="1">#REF!</definedName>
    <definedName name="TBe651cc9e_36b6_433c_a465_a032ddf99952" localSheetId="0" hidden="1">#REF!</definedName>
    <definedName name="TBe651cc9e_36b6_433c_a465_a032ddf99952" hidden="1">#REF!</definedName>
    <definedName name="TBe65a181c_a956_40e3_8933_65da5a9956ee" localSheetId="0" hidden="1">#REF!</definedName>
    <definedName name="TBe65a181c_a956_40e3_8933_65da5a9956ee" hidden="1">#REF!</definedName>
    <definedName name="TBe690597b_5a8e_47ed_ba7f_9d0d5100274d" localSheetId="0" hidden="1">#REF!</definedName>
    <definedName name="TBe690597b_5a8e_47ed_ba7f_9d0d5100274d" hidden="1">#REF!</definedName>
    <definedName name="TBe694f7ac_9d43_4789_a28c_2979bbe470c4" localSheetId="0" hidden="1">#REF!</definedName>
    <definedName name="TBe694f7ac_9d43_4789_a28c_2979bbe470c4" hidden="1">#REF!</definedName>
    <definedName name="TBe6971524_c106_448b_87bd_dccde88138fe" localSheetId="0" hidden="1">#REF!</definedName>
    <definedName name="TBe6971524_c106_448b_87bd_dccde88138fe" hidden="1">#REF!</definedName>
    <definedName name="TBe6b14d15_4ea0_461b_ba59_9862c374dfd1" localSheetId="0" hidden="1">#REF!</definedName>
    <definedName name="TBe6b14d15_4ea0_461b_ba59_9862c374dfd1" hidden="1">#REF!</definedName>
    <definedName name="TBe7108e3a_a6ad_4542_b819_35cce8a01bf8" localSheetId="0" hidden="1">#REF!</definedName>
    <definedName name="TBe7108e3a_a6ad_4542_b819_35cce8a01bf8" hidden="1">#REF!</definedName>
    <definedName name="TBe77538ea_8314_4f56_9220_a9700fa50875" localSheetId="0" hidden="1">#REF!</definedName>
    <definedName name="TBe77538ea_8314_4f56_9220_a9700fa50875" hidden="1">#REF!</definedName>
    <definedName name="TBe79dde33_f747_4d56_9af8_f3642a7f9619" localSheetId="0" hidden="1">#REF!</definedName>
    <definedName name="TBe79dde33_f747_4d56_9af8_f3642a7f9619" hidden="1">#REF!</definedName>
    <definedName name="TBe7ac77b3_7231_4074_9254_928fa17059fd" localSheetId="0" hidden="1">#REF!</definedName>
    <definedName name="TBe7ac77b3_7231_4074_9254_928fa17059fd" hidden="1">#REF!</definedName>
    <definedName name="TBe7cc8dc8_e3b4_4d76_ad7d_c293de3943cc" localSheetId="0" hidden="1">#REF!</definedName>
    <definedName name="TBe7cc8dc8_e3b4_4d76_ad7d_c293de3943cc" hidden="1">#REF!</definedName>
    <definedName name="TBe8187568_a54f_4cd6_beb2_e08f3f038365" localSheetId="0" hidden="1">#REF!</definedName>
    <definedName name="TBe8187568_a54f_4cd6_beb2_e08f3f038365" hidden="1">#REF!</definedName>
    <definedName name="TBe81c9939_b57f_4158_87be_54a4e39152b4" localSheetId="0" hidden="1">#REF!</definedName>
    <definedName name="TBe81c9939_b57f_4158_87be_54a4e39152b4" hidden="1">#REF!</definedName>
    <definedName name="TBe8357942_64c1_4e16_8939_70d7caf1f6f7" localSheetId="0" hidden="1">#REF!</definedName>
    <definedName name="TBe8357942_64c1_4e16_8939_70d7caf1f6f7" hidden="1">#REF!</definedName>
    <definedName name="TBe83ac070_0850_48bb_94d0_ab050d009e8a" localSheetId="0" hidden="1">#REF!</definedName>
    <definedName name="TBe83ac070_0850_48bb_94d0_ab050d009e8a" hidden="1">#REF!</definedName>
    <definedName name="TBe865433f_4052_40c0_aeb9_547c4ec6247d" localSheetId="0" hidden="1">#REF!</definedName>
    <definedName name="TBe865433f_4052_40c0_aeb9_547c4ec6247d" hidden="1">#REF!</definedName>
    <definedName name="TBe8b67e42_b88c_47bf_9238_fac829767739" localSheetId="0" hidden="1">#REF!</definedName>
    <definedName name="TBe8b67e42_b88c_47bf_9238_fac829767739" hidden="1">#REF!</definedName>
    <definedName name="TBe8c70655_db32_4757_b0d5_28b98b10d72e" localSheetId="0" hidden="1">#REF!</definedName>
    <definedName name="TBe8c70655_db32_4757_b0d5_28b98b10d72e" hidden="1">#REF!</definedName>
    <definedName name="TBe8d00da3_121a_49e7_acfc_26b1db9b3f03" localSheetId="0" hidden="1">#REF!</definedName>
    <definedName name="TBe8d00da3_121a_49e7_acfc_26b1db9b3f03" hidden="1">#REF!</definedName>
    <definedName name="TBe8e6289d_b65a_4cd1_88c4_f795b2a1a4ce" localSheetId="0" hidden="1">#REF!</definedName>
    <definedName name="TBe8e6289d_b65a_4cd1_88c4_f795b2a1a4ce" hidden="1">#REF!</definedName>
    <definedName name="TBe8f9048a_130a_4af6_8134_2d2626be01a0" localSheetId="0" hidden="1">#REF!</definedName>
    <definedName name="TBe8f9048a_130a_4af6_8134_2d2626be01a0" hidden="1">#REF!</definedName>
    <definedName name="TBe93ce4d5_5a53_43a2_bc48_2ae914fea8f1" localSheetId="0" hidden="1">#REF!</definedName>
    <definedName name="TBe93ce4d5_5a53_43a2_bc48_2ae914fea8f1" hidden="1">#REF!</definedName>
    <definedName name="TBe96c44eb_3141_441d_b1a6_156338542100" localSheetId="0" hidden="1">#REF!</definedName>
    <definedName name="TBe96c44eb_3141_441d_b1a6_156338542100" hidden="1">#REF!</definedName>
    <definedName name="TBe9912b1a_515d_4fd6_aa98_05c6af785a58" localSheetId="0" hidden="1">#REF!</definedName>
    <definedName name="TBe9912b1a_515d_4fd6_aa98_05c6af785a58" hidden="1">#REF!</definedName>
    <definedName name="TBe9aa20eb_9cc0_435a_9284_19822eb3dfe4" localSheetId="0" hidden="1">#REF!</definedName>
    <definedName name="TBe9aa20eb_9cc0_435a_9284_19822eb3dfe4" hidden="1">#REF!</definedName>
    <definedName name="TBe9c14167_79bf_411f_9502_edc8d457e016" localSheetId="0" hidden="1">#REF!</definedName>
    <definedName name="TBe9c14167_79bf_411f_9502_edc8d457e016" hidden="1">#REF!</definedName>
    <definedName name="TBe9e403b1_2a09_441b_82d8_39001cc9fcdb" localSheetId="0" hidden="1">#REF!</definedName>
    <definedName name="TBe9e403b1_2a09_441b_82d8_39001cc9fcdb" hidden="1">#REF!</definedName>
    <definedName name="TBe9f0b2d1_f029_4667_ae0c_a1ffed3b5007" localSheetId="0" hidden="1">#REF!</definedName>
    <definedName name="TBe9f0b2d1_f029_4667_ae0c_a1ffed3b5007" hidden="1">#REF!</definedName>
    <definedName name="TBeaa6056f_0405_4637_98cf_705f2cb67efc" localSheetId="0" hidden="1">#REF!</definedName>
    <definedName name="TBeaa6056f_0405_4637_98cf_705f2cb67efc" hidden="1">#REF!</definedName>
    <definedName name="TBeaad04eb_720b_4fa0_8320_b274e38995bd" localSheetId="0" hidden="1">#REF!</definedName>
    <definedName name="TBeaad04eb_720b_4fa0_8320_b274e38995bd" hidden="1">#REF!</definedName>
    <definedName name="TBeb046945_640a_4d6c_89ac_252311194974" localSheetId="0" hidden="1">#REF!</definedName>
    <definedName name="TBeb046945_640a_4d6c_89ac_252311194974" hidden="1">#REF!</definedName>
    <definedName name="TBeb04788c_3432_4f24_bbbc_6fccce79e021" localSheetId="0" hidden="1">#REF!</definedName>
    <definedName name="TBeb04788c_3432_4f24_bbbc_6fccce79e021" hidden="1">#REF!</definedName>
    <definedName name="TBeb301838_6be2_414d_9641_34748caf6103" localSheetId="0" hidden="1">#REF!</definedName>
    <definedName name="TBeb301838_6be2_414d_9641_34748caf6103" hidden="1">#REF!</definedName>
    <definedName name="TBeb3cbc63_0fe8_48e1_bc96_9179c054aa03" localSheetId="0" hidden="1">#REF!</definedName>
    <definedName name="TBeb3cbc63_0fe8_48e1_bc96_9179c054aa03" hidden="1">#REF!</definedName>
    <definedName name="TBeb4b2c21_e326_45e7_9542_81182bb7fd03" localSheetId="0" hidden="1">#REF!</definedName>
    <definedName name="TBeb4b2c21_e326_45e7_9542_81182bb7fd03" hidden="1">#REF!</definedName>
    <definedName name="TBebbcf647_8197_4a1a_a8a1_dd3c372f0ac7" localSheetId="0" hidden="1">#REF!</definedName>
    <definedName name="TBebbcf647_8197_4a1a_a8a1_dd3c372f0ac7" hidden="1">#REF!</definedName>
    <definedName name="TBebbdf252_2033_43ad_a4d8_a7018faef361" localSheetId="0" hidden="1">#REF!</definedName>
    <definedName name="TBebbdf252_2033_43ad_a4d8_a7018faef361" hidden="1">#REF!</definedName>
    <definedName name="TBebe5f267_bf44_4a35_9fb4_33c7c8ed7520" localSheetId="0" hidden="1">#REF!</definedName>
    <definedName name="TBebe5f267_bf44_4a35_9fb4_33c7c8ed7520" hidden="1">#REF!</definedName>
    <definedName name="TBec8043a3_4a9b_4265_aa6f_a84fadf9e341" localSheetId="0" hidden="1">#REF!</definedName>
    <definedName name="TBec8043a3_4a9b_4265_aa6f_a84fadf9e341" hidden="1">#REF!</definedName>
    <definedName name="TBecc32409_fd8f_43b5_b1d0_7f30e199bb2b" localSheetId="0" hidden="1">#REF!</definedName>
    <definedName name="TBecc32409_fd8f_43b5_b1d0_7f30e199bb2b" hidden="1">#REF!</definedName>
    <definedName name="TBecf180d4_3b54_459c_ad4a_c10c9a31db38" localSheetId="0" hidden="1">#REF!</definedName>
    <definedName name="TBecf180d4_3b54_459c_ad4a_c10c9a31db38" hidden="1">#REF!</definedName>
    <definedName name="TBeda5d4fc_f8fa_47a1_b305_e93ce38c2fb8" localSheetId="0" hidden="1">#REF!</definedName>
    <definedName name="TBeda5d4fc_f8fa_47a1_b305_e93ce38c2fb8" hidden="1">#REF!</definedName>
    <definedName name="TBedb798dd_2f57_47c7_b858_121f6442881e" localSheetId="0" hidden="1">#REF!</definedName>
    <definedName name="TBedb798dd_2f57_47c7_b858_121f6442881e" hidden="1">#REF!</definedName>
    <definedName name="TBedd5646d_4567_4727_88e1_b99c83b3fe3c" localSheetId="0" hidden="1">#REF!</definedName>
    <definedName name="TBedd5646d_4567_4727_88e1_b99c83b3fe3c" hidden="1">#REF!</definedName>
    <definedName name="TBee010613_7f84_4ee1_b46f_0b2c0e9a56e1" localSheetId="0" hidden="1">#REF!</definedName>
    <definedName name="TBee010613_7f84_4ee1_b46f_0b2c0e9a56e1" hidden="1">#REF!</definedName>
    <definedName name="TBee2c40ff_84b9_4029_b585_8bb23df14fdd" localSheetId="0" hidden="1">#REF!</definedName>
    <definedName name="TBee2c40ff_84b9_4029_b585_8bb23df14fdd" hidden="1">#REF!</definedName>
    <definedName name="TBee44eddd_f36e_4f55_a03a_f04bb64084e2" localSheetId="0" hidden="1">#REF!</definedName>
    <definedName name="TBee44eddd_f36e_4f55_a03a_f04bb64084e2" hidden="1">#REF!</definedName>
    <definedName name="TBeecf39c1_f84b_4256_adf2_f9da9a5696b9" localSheetId="0" hidden="1">#REF!</definedName>
    <definedName name="TBeecf39c1_f84b_4256_adf2_f9da9a5696b9" hidden="1">#REF!</definedName>
    <definedName name="TBeed01daa_86b2_4263_b82b_69b93a8d53b6" localSheetId="0" hidden="1">#REF!</definedName>
    <definedName name="TBeed01daa_86b2_4263_b82b_69b93a8d53b6" hidden="1">#REF!</definedName>
    <definedName name="TBeef91332_4bda_4e77_ac3e_1861c3d9470d" localSheetId="0" hidden="1">#REF!</definedName>
    <definedName name="TBeef91332_4bda_4e77_ac3e_1861c3d9470d" hidden="1">#REF!</definedName>
    <definedName name="TBef38eee9_48e6_4859_ac99_6d4d50b76e9f" localSheetId="0" hidden="1">#REF!</definedName>
    <definedName name="TBef38eee9_48e6_4859_ac99_6d4d50b76e9f" hidden="1">#REF!</definedName>
    <definedName name="TBef4092e2_3ce5_4a0a_ac89_1eaf03f971d0" localSheetId="0" hidden="1">#REF!</definedName>
    <definedName name="TBef4092e2_3ce5_4a0a_ac89_1eaf03f971d0" hidden="1">#REF!</definedName>
    <definedName name="TBef63adbc_89fb_4257_8438_fc8a35bda24e" localSheetId="0" hidden="1">#REF!</definedName>
    <definedName name="TBef63adbc_89fb_4257_8438_fc8a35bda24e" hidden="1">#REF!</definedName>
    <definedName name="TBef7c0ed7_4de4_4330_8399_1d90507858eb" localSheetId="0" hidden="1">#REF!</definedName>
    <definedName name="TBef7c0ed7_4de4_4330_8399_1d90507858eb" hidden="1">#REF!</definedName>
    <definedName name="TBefb4aac6_01a4_4926_9301_30d9f59fb65f" localSheetId="0" hidden="1">#REF!</definedName>
    <definedName name="TBefb4aac6_01a4_4926_9301_30d9f59fb65f" hidden="1">#REF!</definedName>
    <definedName name="TBf023a28c_3dfe_4886_b3ac_a76d6cfc55ef" localSheetId="0" hidden="1">#REF!</definedName>
    <definedName name="TBf023a28c_3dfe_4886_b3ac_a76d6cfc55ef" hidden="1">#REF!</definedName>
    <definedName name="TBf04fd16f_1a56_4c2f_a619_f3cde6d7f40b" localSheetId="0" hidden="1">#REF!</definedName>
    <definedName name="TBf04fd16f_1a56_4c2f_a619_f3cde6d7f40b" hidden="1">#REF!</definedName>
    <definedName name="TBf053a536_4c42_4a0f_90b4_e88ac6f114ae" localSheetId="0" hidden="1">#REF!</definedName>
    <definedName name="TBf053a536_4c42_4a0f_90b4_e88ac6f114ae" hidden="1">#REF!</definedName>
    <definedName name="TBf07e781d_f685_499a_906c_b1e4abc539cc" localSheetId="0" hidden="1">#REF!</definedName>
    <definedName name="TBf07e781d_f685_499a_906c_b1e4abc539cc" hidden="1">#REF!</definedName>
    <definedName name="TBf08da3d4_0421_40c2_8dd0_29ef298316df" localSheetId="0" hidden="1">#REF!</definedName>
    <definedName name="TBf08da3d4_0421_40c2_8dd0_29ef298316df" hidden="1">#REF!</definedName>
    <definedName name="TBf0a35700_d5c8_4e64_b558_6541d564b26a" localSheetId="0" hidden="1">#REF!</definedName>
    <definedName name="TBf0a35700_d5c8_4e64_b558_6541d564b26a" hidden="1">#REF!</definedName>
    <definedName name="TBf0a94be0_4980_4321_8c44_1be1454eabdb" localSheetId="0" hidden="1">#REF!</definedName>
    <definedName name="TBf0a94be0_4980_4321_8c44_1be1454eabdb" hidden="1">#REF!</definedName>
    <definedName name="TBf0df6d98_6ee1_4245_9e21_fff26274caa4" localSheetId="0" hidden="1">#REF!</definedName>
    <definedName name="TBf0df6d98_6ee1_4245_9e21_fff26274caa4" hidden="1">#REF!</definedName>
    <definedName name="TBf15efdc9_d910_4d2d_ac7d_d8f72cca7a59" localSheetId="0" hidden="1">#REF!</definedName>
    <definedName name="TBf15efdc9_d910_4d2d_ac7d_d8f72cca7a59" hidden="1">#REF!</definedName>
    <definedName name="TBf2356aa2_1b4c_47af_a91d_fa8033a35fd3" localSheetId="0" hidden="1">#REF!</definedName>
    <definedName name="TBf2356aa2_1b4c_47af_a91d_fa8033a35fd3" hidden="1">#REF!</definedName>
    <definedName name="TBf2514e99_f8f5_46bd_b7a6_72e23c3efe34" localSheetId="0" hidden="1">#REF!</definedName>
    <definedName name="TBf2514e99_f8f5_46bd_b7a6_72e23c3efe34" hidden="1">#REF!</definedName>
    <definedName name="TBf2ddbb51_c450_40db_a3ef_97a394aaf4b6" localSheetId="0" hidden="1">#REF!</definedName>
    <definedName name="TBf2ddbb51_c450_40db_a3ef_97a394aaf4b6" hidden="1">#REF!</definedName>
    <definedName name="TBf30fd68f_79bc_4a6d_ac22_d0663be93998" localSheetId="0" hidden="1">#REF!</definedName>
    <definedName name="TBf30fd68f_79bc_4a6d_ac22_d0663be93998" hidden="1">#REF!</definedName>
    <definedName name="TBf3653e33_cad8_458f_baee_1aa20f5af26a" localSheetId="0" hidden="1">#REF!</definedName>
    <definedName name="TBf3653e33_cad8_458f_baee_1aa20f5af26a" hidden="1">#REF!</definedName>
    <definedName name="TBf3827c6d_1a0a_4193_9258_672dc116857a" localSheetId="0" hidden="1">#REF!</definedName>
    <definedName name="TBf3827c6d_1a0a_4193_9258_672dc116857a" hidden="1">#REF!</definedName>
    <definedName name="TBf3b82d8f_d4a6_4f75_bf4b_e41253443574" localSheetId="0" hidden="1">#REF!</definedName>
    <definedName name="TBf3b82d8f_d4a6_4f75_bf4b_e41253443574" hidden="1">#REF!</definedName>
    <definedName name="TBf3e3434f_8838_4948_9032_3422bdef5545" localSheetId="0" hidden="1">#REF!</definedName>
    <definedName name="TBf3e3434f_8838_4948_9032_3422bdef5545" hidden="1">#REF!</definedName>
    <definedName name="TBf3e712cd_82bf_4a93_bab4_4dc998734129" localSheetId="0" hidden="1">#REF!</definedName>
    <definedName name="TBf3e712cd_82bf_4a93_bab4_4dc998734129" hidden="1">#REF!</definedName>
    <definedName name="TBf410cdc0_7cfe_4542_a445_ce114baff3a9" localSheetId="0" hidden="1">#REF!</definedName>
    <definedName name="TBf410cdc0_7cfe_4542_a445_ce114baff3a9" hidden="1">#REF!</definedName>
    <definedName name="TBf42b9cab_4d7e_49c1_bfcd_bcf0cb1308dd" localSheetId="0" hidden="1">#REF!</definedName>
    <definedName name="TBf42b9cab_4d7e_49c1_bfcd_bcf0cb1308dd" hidden="1">#REF!</definedName>
    <definedName name="TBf433b0ae_83c7_4d7a_a53f_f06541f339e2" localSheetId="0" hidden="1">#REF!</definedName>
    <definedName name="TBf433b0ae_83c7_4d7a_a53f_f06541f339e2" hidden="1">#REF!</definedName>
    <definedName name="TBf4518c8d_c5ad_4538_815a_da8cd92c630c" localSheetId="0" hidden="1">#REF!</definedName>
    <definedName name="TBf4518c8d_c5ad_4538_815a_da8cd92c630c" hidden="1">#REF!</definedName>
    <definedName name="TBf4739101_eac6_476b_9943_8272ed2e5839" localSheetId="0" hidden="1">#REF!</definedName>
    <definedName name="TBf4739101_eac6_476b_9943_8272ed2e5839" hidden="1">#REF!</definedName>
    <definedName name="TBf482cb62_1e23_43e8_9014_785ba39364b8" localSheetId="0" hidden="1">#REF!</definedName>
    <definedName name="TBf482cb62_1e23_43e8_9014_785ba39364b8" hidden="1">#REF!</definedName>
    <definedName name="TBf49b9c04_4915_4d21_8e7c_f79bc8ffbda7" localSheetId="0" hidden="1">#REF!</definedName>
    <definedName name="TBf49b9c04_4915_4d21_8e7c_f79bc8ffbda7" hidden="1">#REF!</definedName>
    <definedName name="TBf4b375c2_5a8d_46c0_893c_72b0cc851294" localSheetId="0" hidden="1">#REF!</definedName>
    <definedName name="TBf4b375c2_5a8d_46c0_893c_72b0cc851294" hidden="1">#REF!</definedName>
    <definedName name="TBf50ba147_8b16_45b3_8464_462db26c8d24" localSheetId="0" hidden="1">#REF!</definedName>
    <definedName name="TBf50ba147_8b16_45b3_8464_462db26c8d24" hidden="1">#REF!</definedName>
    <definedName name="TBf539a8d7_3ded_4948_b362_9de8e6549658" localSheetId="0" hidden="1">#REF!</definedName>
    <definedName name="TBf539a8d7_3ded_4948_b362_9de8e6549658" hidden="1">#REF!</definedName>
    <definedName name="TBf5879d23_4b85_4d93_889d_99c5d19fcafb" localSheetId="0" hidden="1">#REF!</definedName>
    <definedName name="TBf5879d23_4b85_4d93_889d_99c5d19fcafb" hidden="1">#REF!</definedName>
    <definedName name="TBf5c9abec_694b_4850_a1dc_c1aeb8e46855" localSheetId="0" hidden="1">#REF!</definedName>
    <definedName name="TBf5c9abec_694b_4850_a1dc_c1aeb8e46855" hidden="1">#REF!</definedName>
    <definedName name="TBf5f0a0e6_3c03_4436_8b68_6371caca7acf" localSheetId="0" hidden="1">#REF!</definedName>
    <definedName name="TBf5f0a0e6_3c03_4436_8b68_6371caca7acf" hidden="1">#REF!</definedName>
    <definedName name="TBf642bbae_147b_4bfc_b98d_13506e2a0d44" localSheetId="0" hidden="1">#REF!</definedName>
    <definedName name="TBf642bbae_147b_4bfc_b98d_13506e2a0d44" hidden="1">#REF!</definedName>
    <definedName name="TBf64e9008_9b8a_4352_a482_a38d769f4911" localSheetId="0" hidden="1">#REF!</definedName>
    <definedName name="TBf64e9008_9b8a_4352_a482_a38d769f4911" hidden="1">#REF!</definedName>
    <definedName name="TBf65c4699_d01d_4ac0_bff0_26289f7dad06" localSheetId="0" hidden="1">#REF!</definedName>
    <definedName name="TBf65c4699_d01d_4ac0_bff0_26289f7dad06" hidden="1">#REF!</definedName>
    <definedName name="TBf6a16d4a_5237_46f5_89e0_bf8ac1952538" localSheetId="0" hidden="1">#REF!</definedName>
    <definedName name="TBf6a16d4a_5237_46f5_89e0_bf8ac1952538" hidden="1">#REF!</definedName>
    <definedName name="TBf6a19759_4e66_48cc_9b12_8c7a5462410f" localSheetId="0" hidden="1">#REF!</definedName>
    <definedName name="TBf6a19759_4e66_48cc_9b12_8c7a5462410f" hidden="1">#REF!</definedName>
    <definedName name="TBf6a888f3_f684_4493_b4ee_b0ace97efbb4" localSheetId="0" hidden="1">#REF!</definedName>
    <definedName name="TBf6a888f3_f684_4493_b4ee_b0ace97efbb4" hidden="1">#REF!</definedName>
    <definedName name="TBf6b8c520_debf_49d5_8102_f7482fbc19a2" localSheetId="0" hidden="1">#REF!</definedName>
    <definedName name="TBf6b8c520_debf_49d5_8102_f7482fbc19a2" hidden="1">#REF!</definedName>
    <definedName name="TBf6bdebca_eec0_4e76_bf28_6fe4bb31ee61" localSheetId="0" hidden="1">#REF!</definedName>
    <definedName name="TBf6bdebca_eec0_4e76_bf28_6fe4bb31ee61" hidden="1">#REF!</definedName>
    <definedName name="TBf6d9b5af_3c2c_4d53_b09b_06fae27733bc" localSheetId="0" hidden="1">#REF!</definedName>
    <definedName name="TBf6d9b5af_3c2c_4d53_b09b_06fae27733bc" hidden="1">#REF!</definedName>
    <definedName name="TBf6e281f1_cf66_4b5e_aa83_fc69463b7d00" localSheetId="0" hidden="1">#REF!</definedName>
    <definedName name="TBf6e281f1_cf66_4b5e_aa83_fc69463b7d00" hidden="1">#REF!</definedName>
    <definedName name="TBf6f8b0a2_0b43_4270_aedb_66ef033d50e2" localSheetId="0" hidden="1">#REF!</definedName>
    <definedName name="TBf6f8b0a2_0b43_4270_aedb_66ef033d50e2" hidden="1">#REF!</definedName>
    <definedName name="TBf70650b0_0aa5_47da_8bf6_646676fb4614" localSheetId="0" hidden="1">#REF!</definedName>
    <definedName name="TBf70650b0_0aa5_47da_8bf6_646676fb4614" hidden="1">#REF!</definedName>
    <definedName name="TBf77c91a5_bc1b_49aa_95e3_3de7415d90c0" localSheetId="0" hidden="1">#REF!</definedName>
    <definedName name="TBf77c91a5_bc1b_49aa_95e3_3de7415d90c0" hidden="1">#REF!</definedName>
    <definedName name="TBf7c9671a_5fff_432b_ba02_e65fafac6302" localSheetId="0" hidden="1">#REF!</definedName>
    <definedName name="TBf7c9671a_5fff_432b_ba02_e65fafac6302" hidden="1">#REF!</definedName>
    <definedName name="TBf80c80f2_7265_48bc_a805_812c95b6438e" localSheetId="0" hidden="1">#REF!</definedName>
    <definedName name="TBf80c80f2_7265_48bc_a805_812c95b6438e" hidden="1">#REF!</definedName>
    <definedName name="TBf8754635_a57d_4d4b_9acb_e7440ff4e8ba" localSheetId="0" hidden="1">#REF!</definedName>
    <definedName name="TBf8754635_a57d_4d4b_9acb_e7440ff4e8ba" hidden="1">#REF!</definedName>
    <definedName name="TBf8a25c1f_912c_413c_9d54_e1c936551d7c" localSheetId="0" hidden="1">#REF!</definedName>
    <definedName name="TBf8a25c1f_912c_413c_9d54_e1c936551d7c" hidden="1">#REF!</definedName>
    <definedName name="TBf930d5a3_2b70_463e_8cfd_7b803a430b7d" localSheetId="0" hidden="1">#REF!</definedName>
    <definedName name="TBf930d5a3_2b70_463e_8cfd_7b803a430b7d" hidden="1">#REF!</definedName>
    <definedName name="TBf96b3a3a_4a79_4111_b82e_c2cad585d194" localSheetId="0" hidden="1">#REF!</definedName>
    <definedName name="TBf96b3a3a_4a79_4111_b82e_c2cad585d194" hidden="1">#REF!</definedName>
    <definedName name="TBf97534c3_6f45_4c07_aa3e_c4dff077aad5" localSheetId="0" hidden="1">#REF!</definedName>
    <definedName name="TBf97534c3_6f45_4c07_aa3e_c4dff077aad5" hidden="1">#REF!</definedName>
    <definedName name="TBf99628f5_f05d_46be_bd07_8bc1ea37c592" localSheetId="0" hidden="1">#REF!</definedName>
    <definedName name="TBf99628f5_f05d_46be_bd07_8bc1ea37c592" hidden="1">#REF!</definedName>
    <definedName name="TBfa8b5d78_ab1d_44e8_b98b_f144c29a7b62" localSheetId="0" hidden="1">#REF!</definedName>
    <definedName name="TBfa8b5d78_ab1d_44e8_b98b_f144c29a7b62" hidden="1">#REF!</definedName>
    <definedName name="TBfaa75c20_c525_4d75_98d0_391aa8d7cdcf" localSheetId="0" hidden="1">#REF!</definedName>
    <definedName name="TBfaa75c20_c525_4d75_98d0_391aa8d7cdcf" hidden="1">#REF!</definedName>
    <definedName name="TBfae56d78_2980_45d6_af36_49d27398b55b" localSheetId="0" hidden="1">#REF!</definedName>
    <definedName name="TBfae56d78_2980_45d6_af36_49d27398b55b" hidden="1">#REF!</definedName>
    <definedName name="TBfaf70e28_b59d_4929_9794_e92a622cc91a" localSheetId="0" hidden="1">#REF!</definedName>
    <definedName name="TBfaf70e28_b59d_4929_9794_e92a622cc91a" hidden="1">#REF!</definedName>
    <definedName name="TBfb0aa104_1093_478a_bbe9_e01299b47f69" localSheetId="0" hidden="1">#REF!</definedName>
    <definedName name="TBfb0aa104_1093_478a_bbe9_e01299b47f69" hidden="1">#REF!</definedName>
    <definedName name="TBfbeeaa9d_9afe_4a85_8395_9235f8ac4623" localSheetId="0" hidden="1">#REF!</definedName>
    <definedName name="TBfbeeaa9d_9afe_4a85_8395_9235f8ac4623" hidden="1">#REF!</definedName>
    <definedName name="TBfc67aed2_771b_43f2_b762_fc7bd089dd71" localSheetId="0" hidden="1">#REF!</definedName>
    <definedName name="TBfc67aed2_771b_43f2_b762_fc7bd089dd71" hidden="1">#REF!</definedName>
    <definedName name="TBfcb75415_b118_4d96_af06_ebadd99d54bf" localSheetId="0" hidden="1">#REF!</definedName>
    <definedName name="TBfcb75415_b118_4d96_af06_ebadd99d54bf" hidden="1">#REF!</definedName>
    <definedName name="TBfcc40c4b_bf0a_4a79_9cc0_a9dc6d00ba00" localSheetId="0" hidden="1">#REF!</definedName>
    <definedName name="TBfcc40c4b_bf0a_4a79_9cc0_a9dc6d00ba00" hidden="1">#REF!</definedName>
    <definedName name="TBfcf27a7f_1313_4cb6_8db1_32db2a71bb89" localSheetId="0" hidden="1">#REF!</definedName>
    <definedName name="TBfcf27a7f_1313_4cb6_8db1_32db2a71bb89" hidden="1">#REF!</definedName>
    <definedName name="TBfcfbbc2c_d6fd_4ff7_a9ea_87bc1bf944f5" localSheetId="0" hidden="1">#REF!</definedName>
    <definedName name="TBfcfbbc2c_d6fd_4ff7_a9ea_87bc1bf944f5" hidden="1">#REF!</definedName>
    <definedName name="TBfd0c7908_ddf0_415c_94a4_22c58b4777fc" localSheetId="0" hidden="1">#REF!</definedName>
    <definedName name="TBfd0c7908_ddf0_415c_94a4_22c58b4777fc" hidden="1">#REF!</definedName>
    <definedName name="TBfd389273_3a87_4594_b2a3_ab17d48da874" localSheetId="0" hidden="1">#REF!</definedName>
    <definedName name="TBfd389273_3a87_4594_b2a3_ab17d48da874" hidden="1">#REF!</definedName>
    <definedName name="TBfd38cc42_94f0_4634_985e_2a4519fee501" localSheetId="0" hidden="1">#REF!</definedName>
    <definedName name="TBfd38cc42_94f0_4634_985e_2a4519fee501" hidden="1">#REF!</definedName>
    <definedName name="TBfd7850c2_23f5_42e6_a999_eb559d7a1907" localSheetId="0" hidden="1">#REF!</definedName>
    <definedName name="TBfd7850c2_23f5_42e6_a999_eb559d7a1907" hidden="1">#REF!</definedName>
    <definedName name="TBfd7f83af_381e_4a9b_a3a0_af593846a07a" localSheetId="0" hidden="1">#REF!</definedName>
    <definedName name="TBfd7f83af_381e_4a9b_a3a0_af593846a07a" hidden="1">#REF!</definedName>
    <definedName name="TBfd9c7cbe_8f15_478e_b242_82ac388a3ea1" localSheetId="0" hidden="1">#REF!</definedName>
    <definedName name="TBfd9c7cbe_8f15_478e_b242_82ac388a3ea1" hidden="1">#REF!</definedName>
    <definedName name="TBfdcd6b8c_16b0_4a21_a756_dd4679468cb4" localSheetId="0" hidden="1">#REF!</definedName>
    <definedName name="TBfdcd6b8c_16b0_4a21_a756_dd4679468cb4" hidden="1">#REF!</definedName>
    <definedName name="TBfddf6358_fa67_46bb_9e5d_6517465c3e79" localSheetId="0" hidden="1">#REF!</definedName>
    <definedName name="TBfddf6358_fa67_46bb_9e5d_6517465c3e79" hidden="1">#REF!</definedName>
    <definedName name="TBfe2c3294_52c7_480f_9389_273ad35ebc3f" localSheetId="0" hidden="1">#REF!</definedName>
    <definedName name="TBfe2c3294_52c7_480f_9389_273ad35ebc3f" hidden="1">#REF!</definedName>
    <definedName name="TBfe45651b_0c11_4ae4_b0bc_20ce5146c381" localSheetId="0" hidden="1">#REF!</definedName>
    <definedName name="TBfe45651b_0c11_4ae4_b0bc_20ce5146c381" hidden="1">#REF!</definedName>
    <definedName name="TBfe7f146c_6c57_4acd_8b9b_84561a9fefbb" localSheetId="0" hidden="1">#REF!</definedName>
    <definedName name="TBfe7f146c_6c57_4acd_8b9b_84561a9fefbb" hidden="1">#REF!</definedName>
    <definedName name="TBfe8d89c5_53a5_4764_b2d1_0f2e93f113f8" localSheetId="0" hidden="1">#REF!</definedName>
    <definedName name="TBfe8d89c5_53a5_4764_b2d1_0f2e93f113f8" hidden="1">#REF!</definedName>
    <definedName name="TBfed89874_c5f8_4e33_b7d9_352dc98b1cdf" localSheetId="0" hidden="1">#REF!</definedName>
    <definedName name="TBfed89874_c5f8_4e33_b7d9_352dc98b1cdf" hidden="1">#REF!</definedName>
    <definedName name="TBff2dde63_7bab_4cf0_88f1_b3effd8c6cc6" localSheetId="0" hidden="1">#REF!</definedName>
    <definedName name="TBff2dde63_7bab_4cf0_88f1_b3effd8c6cc6" hidden="1">#REF!</definedName>
    <definedName name="TBff440562_5c39_4e98_85d4_4becb8aeb808" localSheetId="0" hidden="1">#REF!</definedName>
    <definedName name="TBff440562_5c39_4e98_85d4_4becb8aeb808" hidden="1">#REF!</definedName>
    <definedName name="TBff5802bb_f00e_4528_a3ac_447b72564559" localSheetId="0" hidden="1">#REF!</definedName>
    <definedName name="TBff5802bb_f00e_4528_a3ac_447b72564559" hidden="1">#REF!</definedName>
    <definedName name="TBff63c409_e709_43af_b0ab_7f7e26908feb" localSheetId="0" hidden="1">#REF!</definedName>
    <definedName name="TBff63c409_e709_43af_b0ab_7f7e26908feb" hidden="1">#REF!</definedName>
    <definedName name="TBff6975ea_4586_45ab_a2cd_59fbb6f4177c" localSheetId="0" hidden="1">#REF!</definedName>
    <definedName name="TBff6975ea_4586_45ab_a2cd_59fbb6f4177c" hidden="1">#REF!</definedName>
    <definedName name="TBff72f13e_7fe7_440b_8971_6a36e4970a48" localSheetId="0" hidden="1">#REF!</definedName>
    <definedName name="TBff72f13e_7fe7_440b_8971_6a36e4970a48" hidden="1">#REF!</definedName>
    <definedName name="TBff89a9fd_a6e8_428f_be66_dee0134efe2f" localSheetId="0" hidden="1">#REF!</definedName>
    <definedName name="TBff89a9fd_a6e8_428f_be66_dee0134efe2f" hidden="1">#REF!</definedName>
    <definedName name="TBffcf7d6e_5bc4_4ce0_aff5_f206433ee6aa" localSheetId="0" hidden="1">#REF!</definedName>
    <definedName name="TBffcf7d6e_5bc4_4ce0_aff5_f206433ee6aa" hidden="1">#REF!</definedName>
    <definedName name="TBffd19c25_0d58_451b_b898_6df0c91c621f" localSheetId="0" hidden="1">#REF!</definedName>
    <definedName name="TBffd19c25_0d58_451b_b898_6df0c91c621f" hidden="1">#REF!</definedName>
    <definedName name="TBfff83459_0db0_4603_8cef_4e95f05a18ab" localSheetId="0" hidden="1">#REF!</definedName>
    <definedName name="TBfff83459_0db0_4603_8cef_4e95f05a18ab" hidden="1">#REF!</definedName>
    <definedName name="TBI" localSheetId="0">#REF!</definedName>
    <definedName name="TBI">#REF!</definedName>
    <definedName name="tbl_cty1" localSheetId="0">#REF!</definedName>
    <definedName name="tbl_cty1">#REF!</definedName>
    <definedName name="tbl_cty2" localSheetId="0">#REF!</definedName>
    <definedName name="tbl_cty2">#REF!</definedName>
    <definedName name="tbl_FMT">"#REF!"</definedName>
    <definedName name="tbl_HO_PL___Expenses">"$#REF!.#REF!#REF!"</definedName>
    <definedName name="tbl_HO_PL___Expenses_3">"$#REF!.#REF!#REF!"</definedName>
    <definedName name="tbl_ProdInfo" localSheetId="0" hidden="1">#REF!</definedName>
    <definedName name="tbl_ProdInfo" localSheetId="1" hidden="1">#REF!</definedName>
    <definedName name="tbl_ProdInfo" hidden="1">#REF!</definedName>
    <definedName name="Tbl0312_AfterConsol" localSheetId="0">#REF!</definedName>
    <definedName name="Tbl0312_AfterConsol">#REF!</definedName>
    <definedName name="Tbl0412_AfterClosing" localSheetId="0">#REF!</definedName>
    <definedName name="Tbl0412_AfterClosing">#REF!</definedName>
    <definedName name="Tbl0412_AfterConsol" localSheetId="0">#REF!</definedName>
    <definedName name="Tbl0412_AfterConsol">#REF!</definedName>
    <definedName name="Tbl0412AfterMForm" localSheetId="0">#REF!</definedName>
    <definedName name="Tbl0412AfterMForm">#REF!</definedName>
    <definedName name="Tbl0512_B4Closing" localSheetId="0">#REF!</definedName>
    <definedName name="Tbl0512_B4Closing">#REF!</definedName>
    <definedName name="tblJournalEntries" localSheetId="0">#REF!</definedName>
    <definedName name="tblJournalEntries" localSheetId="1">#REF!</definedName>
    <definedName name="tblJournalEntries">#REF!</definedName>
    <definedName name="tblPGCC" localSheetId="0">#REF!</definedName>
    <definedName name="tblPGCC">#REF!</definedName>
    <definedName name="TBM">"$#REF!.#REF!#REF!"</definedName>
    <definedName name="TBM_3">"$#REF!.#REF!#REF!"</definedName>
    <definedName name="tbtr" localSheetId="0">#REF!</definedName>
    <definedName name="tbtr" localSheetId="1">#REF!</definedName>
    <definedName name="tbtr">#REF!</definedName>
    <definedName name="tbtram" localSheetId="0">#REF!</definedName>
    <definedName name="tbtram">#REF!</definedName>
    <definedName name="TBV" localSheetId="0">#REF!</definedName>
    <definedName name="TBV">#REF!</definedName>
    <definedName name="TBWBS1" localSheetId="0">#REF!</definedName>
    <definedName name="TBWBS1">#REF!</definedName>
    <definedName name="TBWBS2" localSheetId="0">#REF!</definedName>
    <definedName name="TBWBS2">#REF!</definedName>
    <definedName name="TBWPL" localSheetId="0">#REF!</definedName>
    <definedName name="TBWPL">#REF!</definedName>
    <definedName name="TBWPL___0" localSheetId="0">#REF!</definedName>
    <definedName name="TBWPL___0">#REF!</definedName>
    <definedName name="TBXRCK">"53|11757824,1|0,52|6780672,51|4204747,49|6697881,55|7929855,11|12632256,56|16777215"</definedName>
    <definedName name="TC">"$#REF!.#REF!#REF!"</definedName>
    <definedName name="TC_3">"$#REF!.#REF!#REF!"</definedName>
    <definedName name="TC_NHANH1">#REF!</definedName>
    <definedName name="TC44HCUCHI" localSheetId="0">#REF!</definedName>
    <definedName name="TC44HCUCHI" localSheetId="1">#REF!</definedName>
    <definedName name="TC44HCUCHI">#REF!</definedName>
    <definedName name="TC44HHOCMON" localSheetId="0">#REF!</definedName>
    <definedName name="TC44HHOCMON" localSheetId="1">#REF!</definedName>
    <definedName name="TC44HHOCMON">#REF!</definedName>
    <definedName name="TC44QBINHCHANH" localSheetId="0">#REF!</definedName>
    <definedName name="TC44QBINHCHANH">#REF!</definedName>
    <definedName name="TC44QBINHTAN" localSheetId="0">#REF!</definedName>
    <definedName name="TC44QBINHTAN">#REF!</definedName>
    <definedName name="TC44QBINHTHANH1" localSheetId="0">#REF!</definedName>
    <definedName name="TC44QBINHTHANH1">#REF!</definedName>
    <definedName name="TC44QBINHTHANH2" localSheetId="0">#REF!</definedName>
    <definedName name="TC44QBINHTHANH2">#REF!</definedName>
    <definedName name="TC44QGOVAP1" localSheetId="0">#REF!</definedName>
    <definedName name="TC44QGOVAP1">#REF!</definedName>
    <definedName name="TC44QGOVAP2" localSheetId="0">#REF!</definedName>
    <definedName name="TC44QGOVAP2">#REF!</definedName>
    <definedName name="TC44QPHUNHUAN" localSheetId="0">#REF!</definedName>
    <definedName name="TC44QPHUNHUAN">#REF!</definedName>
    <definedName name="TC44QTANBINH1" localSheetId="0">#REF!</definedName>
    <definedName name="TC44QTANBINH1">#REF!</definedName>
    <definedName name="TC44QTANBINH2" localSheetId="0">#REF!</definedName>
    <definedName name="TC44QTANBINH2">#REF!</definedName>
    <definedName name="TC44QTANPHU" localSheetId="0">#REF!</definedName>
    <definedName name="TC44QTANPHU">#REF!</definedName>
    <definedName name="TC44QTHUDUC1" localSheetId="0">#REF!</definedName>
    <definedName name="TC44QTHUDUC1">#REF!</definedName>
    <definedName name="TC44QTHUDUC2" localSheetId="0">#REF!</definedName>
    <definedName name="TC44QTHUDUC2">#REF!</definedName>
    <definedName name="TC44QUAN1" localSheetId="0">#REF!</definedName>
    <definedName name="TC44QUAN1">#REF!</definedName>
    <definedName name="TC44QUAN10" localSheetId="0">#REF!</definedName>
    <definedName name="TC44QUAN10">#REF!</definedName>
    <definedName name="TC44QUAN11" localSheetId="0">#REF!</definedName>
    <definedName name="TC44QUAN11">#REF!</definedName>
    <definedName name="TC44QUAN12" localSheetId="0">#REF!</definedName>
    <definedName name="TC44QUAN12">#REF!</definedName>
    <definedName name="TC44QUAN2" localSheetId="0">#REF!</definedName>
    <definedName name="TC44QUAN2">#REF!</definedName>
    <definedName name="TC44QUAN32" localSheetId="0">#REF!</definedName>
    <definedName name="TC44QUAN32">#REF!</definedName>
    <definedName name="TC44QUAN4" localSheetId="0">#REF!</definedName>
    <definedName name="TC44QUAN4">#REF!</definedName>
    <definedName name="TC44QUAN5" localSheetId="0">#REF!</definedName>
    <definedName name="TC44QUAN5">#REF!</definedName>
    <definedName name="TC44QUAN6A" localSheetId="0">#REF!</definedName>
    <definedName name="TC44QUAN6A">#REF!</definedName>
    <definedName name="TC44QUAN6B" localSheetId="0">#REF!</definedName>
    <definedName name="TC44QUAN6B">#REF!</definedName>
    <definedName name="TC44QUAN7" localSheetId="0">#REF!</definedName>
    <definedName name="TC44QUAN7">#REF!</definedName>
    <definedName name="TC44QUAN8A" localSheetId="0">#REF!</definedName>
    <definedName name="TC44QUAN8A">#REF!</definedName>
    <definedName name="TC44QUAN8B" localSheetId="0">#REF!</definedName>
    <definedName name="TC44QUAN8B">#REF!</definedName>
    <definedName name="Tchuan" localSheetId="0">#REF!</definedName>
    <definedName name="Tchuan" localSheetId="1">#REF!</definedName>
    <definedName name="Tchuan">#REF!</definedName>
    <definedName name="TCMC" localSheetId="0">#REF!</definedName>
    <definedName name="TCMC">#REF!</definedName>
    <definedName name="TCMC_GDG_D" localSheetId="0">#REF!</definedName>
    <definedName name="TCMC_GDG_D" localSheetId="1">#REF!</definedName>
    <definedName name="TCMC_GDG_D">#REF!</definedName>
    <definedName name="TCMC_OFFICE" localSheetId="0">#REF!</definedName>
    <definedName name="TCMC_OFFICE">#REF!</definedName>
    <definedName name="TCMC_SPAREPART" localSheetId="0">#REF!</definedName>
    <definedName name="TCMC_SPAREPART">#REF!</definedName>
    <definedName name="tcxxnc" localSheetId="0">#REF!</definedName>
    <definedName name="tcxxnc">#REF!</definedName>
    <definedName name="TCY在职职员人数" localSheetId="0">#REF!</definedName>
    <definedName name="TCY在职职员人数">#REF!</definedName>
    <definedName name="td" localSheetId="0">#REF!</definedName>
    <definedName name="td">#REF!</definedName>
    <definedName name="td10vl" localSheetId="0">#REF!</definedName>
    <definedName name="td10vl">#REF!</definedName>
    <definedName name="td12nc" localSheetId="0">#REF!</definedName>
    <definedName name="td12nc">#REF!</definedName>
    <definedName name="td1cnc" localSheetId="0">#REF!</definedName>
    <definedName name="td1cnc">#REF!</definedName>
    <definedName name="td1cvl" localSheetId="0">#REF!</definedName>
    <definedName name="td1cvl">#REF!</definedName>
    <definedName name="td1p" localSheetId="0">#REF!</definedName>
    <definedName name="td1p">#REF!</definedName>
    <definedName name="TD1pnc" localSheetId="0">#REF!</definedName>
    <definedName name="TD1pnc">#REF!</definedName>
    <definedName name="TD1pvl" localSheetId="0">#REF!</definedName>
    <definedName name="TD1pvl">#REF!</definedName>
    <definedName name="td3p" localSheetId="0">#REF!</definedName>
    <definedName name="td3p">#REF!</definedName>
    <definedName name="tdc84nc" localSheetId="0">#REF!</definedName>
    <definedName name="tdc84nc">#REF!</definedName>
    <definedName name="tdcnc" localSheetId="0">#REF!</definedName>
    <definedName name="tdcnc">#REF!</definedName>
    <definedName name="tdgnc" localSheetId="0">#REF!</definedName>
    <definedName name="tdgnc">#REF!</definedName>
    <definedName name="tdgvl" localSheetId="0">#REF!</definedName>
    <definedName name="tdgvl">#REF!</definedName>
    <definedName name="tdhtnc" localSheetId="0">#REF!</definedName>
    <definedName name="tdhtnc">#REF!</definedName>
    <definedName name="tdhtvl" localSheetId="0">#REF!</definedName>
    <definedName name="tdhtvl">#REF!</definedName>
    <definedName name="tdia" localSheetId="0">#REF!</definedName>
    <definedName name="tdia">#REF!</definedName>
    <definedName name="tdnc" localSheetId="0">#REF!</definedName>
    <definedName name="tdnc">#REF!</definedName>
    <definedName name="tdnc1p" localSheetId="0">#REF!</definedName>
    <definedName name="tdnc1p">#REF!</definedName>
    <definedName name="tdnc3p" localSheetId="0">#REF!</definedName>
    <definedName name="tdnc3p">#REF!</definedName>
    <definedName name="tdo" localSheetId="0">#REF!</definedName>
    <definedName name="tdo">#REF!</definedName>
    <definedName name="tdt1pnc" localSheetId="0">#REF!</definedName>
    <definedName name="tdt1pnc">#REF!</definedName>
    <definedName name="tdt1pvl" localSheetId="0">#REF!</definedName>
    <definedName name="tdt1pvl">#REF!</definedName>
    <definedName name="tdt2cnc" localSheetId="0">#REF!</definedName>
    <definedName name="tdt2cnc">#REF!</definedName>
    <definedName name="tdt2cvl" localSheetId="0">#REF!</definedName>
    <definedName name="tdt2cvl">#REF!</definedName>
    <definedName name="tdtr2cnc" localSheetId="0">#REF!</definedName>
    <definedName name="tdtr2cnc">#REF!</definedName>
    <definedName name="tdtr2cvl" localSheetId="0">#REF!</definedName>
    <definedName name="tdtr2cvl">#REF!</definedName>
    <definedName name="tdtrnc" localSheetId="0">#REF!</definedName>
    <definedName name="tdtrnc">#REF!</definedName>
    <definedName name="tdtrvl" localSheetId="0">#REF!</definedName>
    <definedName name="tdtrvl">#REF!</definedName>
    <definedName name="tdvl" localSheetId="0">#REF!</definedName>
    <definedName name="tdvl">#REF!</definedName>
    <definedName name="tdvl1p" localSheetId="0">#REF!</definedName>
    <definedName name="tdvl1p">#REF!</definedName>
    <definedName name="tdvl3p" localSheetId="0">#REF!</definedName>
    <definedName name="tdvl3p">#REF!</definedName>
    <definedName name="te" localSheetId="0">#REF!</definedName>
    <definedName name="te">#REF!</definedName>
    <definedName name="Tea_H20_Line" localSheetId="0">#REF!</definedName>
    <definedName name="Tea_H20_Line">#REF!</definedName>
    <definedName name="TECH_PERF" localSheetId="0">#REF!</definedName>
    <definedName name="TECH_PERF">#REF!</definedName>
    <definedName name="Technical" localSheetId="0">#REF!</definedName>
    <definedName name="Technical">#REF!</definedName>
    <definedName name="tedd" localSheetId="0">{#N/A,#N/A,TRUE,"Data Elements-Staffing";#N/A,#N/A,TRUE,"Data Elements-Exp Driv &amp; Assump";#N/A,#N/A,TRUE,"Staffing Sheet";#N/A,#N/A,TRUE,"Income";#N/A,#N/A,TRUE,"Income Summary";#N/A,#N/A,TRUE,"Staffing Summary"}</definedName>
    <definedName name="tedd" localSheetId="1">{#N/A,#N/A,TRUE,"Data Elements-Staffing";#N/A,#N/A,TRUE,"Data Elements-Exp Driv &amp; Assump";#N/A,#N/A,TRUE,"Staffing Sheet";#N/A,#N/A,TRUE,"Income";#N/A,#N/A,TRUE,"Income Summary";#N/A,#N/A,TRUE,"Staffing Summary"}</definedName>
    <definedName name="tedd" localSheetId="7">{#N/A,#N/A,TRUE,"Data Elements-Staffing";#N/A,#N/A,TRUE,"Data Elements-Exp Driv &amp; Assump";#N/A,#N/A,TRUE,"Staffing Sheet";#N/A,#N/A,TRUE,"Income";#N/A,#N/A,TRUE,"Income Summary";#N/A,#N/A,TRUE,"Staffing Summary"}</definedName>
    <definedName name="tedd">{#N/A,#N/A,TRUE,"Data Elements-Staffing";#N/A,#N/A,TRUE,"Data Elements-Exp Driv &amp; Assump";#N/A,#N/A,TRUE,"Staffing Sheet";#N/A,#N/A,TRUE,"Income";#N/A,#N/A,TRUE,"Income Summary";#N/A,#N/A,TRUE,"Staffing Summary"}</definedName>
    <definedName name="temp">#REF!</definedName>
    <definedName name="Temp_Br" localSheetId="0">#REF!</definedName>
    <definedName name="Temp_Br" localSheetId="1">#REF!</definedName>
    <definedName name="Temp_Br">#REF!</definedName>
    <definedName name="TEMPBR" localSheetId="0">#REF!</definedName>
    <definedName name="TEMPBR" localSheetId="1">#REF!</definedName>
    <definedName name="TEMPBR">#REF!</definedName>
    <definedName name="TEMPLATENUMBER1">"#N/A"</definedName>
    <definedName name="TEMPLATESTYLE1">"#N/A"</definedName>
    <definedName name="TEMPLATETYPE1">"#N/A"</definedName>
    <definedName name="Ten_dtpn">#REF!</definedName>
    <definedName name="Tên_NVBH" localSheetId="0">#REF!</definedName>
    <definedName name="Tên_NVBH" localSheetId="1">#REF!</definedName>
    <definedName name="Tên_NVBH">#REF!</definedName>
    <definedName name="tenck" localSheetId="0">#REF!</definedName>
    <definedName name="tenck">#REF!</definedName>
    <definedName name="tentk" localSheetId="0">#REF!</definedName>
    <definedName name="tentk">#REF!</definedName>
    <definedName name="tenvung" localSheetId="0">#REF!</definedName>
    <definedName name="tenvung">#REF!</definedName>
    <definedName name="tes" localSheetId="0" hidden="1">#REF!</definedName>
    <definedName name="tes" localSheetId="1" hidden="1">#REF!</definedName>
    <definedName name="tes" hidden="1">#REF!</definedName>
    <definedName name="test" localSheetId="0" hidden="1">#REF!</definedName>
    <definedName name="test" localSheetId="1" hidden="1">#REF!</definedName>
    <definedName name="test" hidden="1">#REF!</definedName>
    <definedName name="TEST0" localSheetId="0">#REF!</definedName>
    <definedName name="TEST0">#REF!</definedName>
    <definedName name="TEST0_10">NA()</definedName>
    <definedName name="TEST0_11">NA()</definedName>
    <definedName name="TEST0_12">NA()</definedName>
    <definedName name="TEST0_13">NA()</definedName>
    <definedName name="TEST0_14">NA()</definedName>
    <definedName name="TEST0_15">NA()</definedName>
    <definedName name="TEST0_16">NA()</definedName>
    <definedName name="TEST0_17">NA()</definedName>
    <definedName name="TEST0_18">NA()</definedName>
    <definedName name="TEST0_19">NA()</definedName>
    <definedName name="TEST0_2">NA()</definedName>
    <definedName name="TEST0_20">NA()</definedName>
    <definedName name="TEST0_21">NA()</definedName>
    <definedName name="TEST0_22">NA()</definedName>
    <definedName name="TEST0_23">NA()</definedName>
    <definedName name="TEST0_24">NA()</definedName>
    <definedName name="TEST0_25">NA()</definedName>
    <definedName name="TEST0_26">NA()</definedName>
    <definedName name="TEST0_27">NA()</definedName>
    <definedName name="TEST0_28">NA()</definedName>
    <definedName name="TEST0_3" localSheetId="0">#REF!</definedName>
    <definedName name="TEST0_3" localSheetId="1">#REF!</definedName>
    <definedName name="TEST0_3">#REF!</definedName>
    <definedName name="TEST0_4" localSheetId="0">#REF!</definedName>
    <definedName name="TEST0_4">#REF!</definedName>
    <definedName name="TEST0_5" localSheetId="0">#REF!</definedName>
    <definedName name="TEST0_5">#REF!</definedName>
    <definedName name="TEST0_6" localSheetId="0">#REF!</definedName>
    <definedName name="TEST0_6">#REF!</definedName>
    <definedName name="TEST0_7">NA()</definedName>
    <definedName name="TEST0_8">NA()</definedName>
    <definedName name="TEST0_8_6">#N/A</definedName>
    <definedName name="TEST0_9">NA()</definedName>
    <definedName name="TEST0a" localSheetId="0">#REF!</definedName>
    <definedName name="TEST0a" localSheetId="1">#REF!</definedName>
    <definedName name="TEST0a">#REF!</definedName>
    <definedName name="TEST1" localSheetId="0">#REF!</definedName>
    <definedName name="TEST1">#REF!</definedName>
    <definedName name="TEST1_10">NA()</definedName>
    <definedName name="TEST1_11">NA()</definedName>
    <definedName name="TEST1_12">NA()</definedName>
    <definedName name="TEST1_13">NA()</definedName>
    <definedName name="TEST1_14">NA()</definedName>
    <definedName name="TEST1_15">NA()</definedName>
    <definedName name="TEST1_16">NA()</definedName>
    <definedName name="TEST1_17">NA()</definedName>
    <definedName name="TEST1_18">NA()</definedName>
    <definedName name="TEST1_19">NA()</definedName>
    <definedName name="TEST1_2">NA()</definedName>
    <definedName name="TEST1_20">NA()</definedName>
    <definedName name="TEST1_21">NA()</definedName>
    <definedName name="TEST1_22">NA()</definedName>
    <definedName name="TEST1_23">NA()</definedName>
    <definedName name="TEST1_24">NA()</definedName>
    <definedName name="TEST1_25">NA()</definedName>
    <definedName name="TEST1_26">NA()</definedName>
    <definedName name="TEST1_27">NA()</definedName>
    <definedName name="TEST1_28">NA()</definedName>
    <definedName name="TEST1_3" localSheetId="0">#REF!</definedName>
    <definedName name="TEST1_3" localSheetId="1">#REF!</definedName>
    <definedName name="TEST1_3">#REF!</definedName>
    <definedName name="TEST1_4" localSheetId="0">#REF!</definedName>
    <definedName name="TEST1_4">#REF!</definedName>
    <definedName name="TEST1_5" localSheetId="0">#REF!</definedName>
    <definedName name="TEST1_5">#REF!</definedName>
    <definedName name="TEST1_6" localSheetId="0">#REF!</definedName>
    <definedName name="TEST1_6">#REF!</definedName>
    <definedName name="TEST1_7">NA()</definedName>
    <definedName name="TEST1_8">NA()</definedName>
    <definedName name="TEST1_8_6">#N/A</definedName>
    <definedName name="TEST1_9">NA()</definedName>
    <definedName name="TEST10" localSheetId="0">#REF!</definedName>
    <definedName name="TEST10" localSheetId="1">#REF!</definedName>
    <definedName name="TEST10">#REF!</definedName>
    <definedName name="TEST10a" localSheetId="0">#REF!</definedName>
    <definedName name="TEST10a">#REF!</definedName>
    <definedName name="TEST11" localSheetId="0">#REF!</definedName>
    <definedName name="TEST11">#REF!</definedName>
    <definedName name="TEST11a" localSheetId="0">#REF!</definedName>
    <definedName name="TEST11a">#REF!</definedName>
    <definedName name="TEST12" localSheetId="0">#REF!</definedName>
    <definedName name="TEST12">#REF!</definedName>
    <definedName name="TEST12a" localSheetId="0">#REF!</definedName>
    <definedName name="TEST12a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5" localSheetId="0">#REF!</definedName>
    <definedName name="TEST15">#REF!</definedName>
    <definedName name="TEST16" localSheetId="0">#REF!</definedName>
    <definedName name="TEST16">#REF!</definedName>
    <definedName name="TEST17" localSheetId="0">#REF!</definedName>
    <definedName name="TEST17">#REF!</definedName>
    <definedName name="TEST18" localSheetId="0">#REF!</definedName>
    <definedName name="TEST18">#REF!</definedName>
    <definedName name="TEST19" localSheetId="0">#REF!</definedName>
    <definedName name="TEST19">#REF!</definedName>
    <definedName name="test2" localSheetId="0" hidden="1">#REF!</definedName>
    <definedName name="test2" hidden="1">#REF!</definedName>
    <definedName name="TEST2_10">NA()</definedName>
    <definedName name="TEST2_11">NA()</definedName>
    <definedName name="TEST2_12">NA()</definedName>
    <definedName name="TEST2_13">NA()</definedName>
    <definedName name="TEST2_14">NA()</definedName>
    <definedName name="TEST2_15">NA()</definedName>
    <definedName name="TEST2_16">NA()</definedName>
    <definedName name="TEST2_17">NA()</definedName>
    <definedName name="TEST2_18">NA()</definedName>
    <definedName name="TEST2_19">NA()</definedName>
    <definedName name="TEST2_2">NA()</definedName>
    <definedName name="TEST2_20">NA()</definedName>
    <definedName name="TEST2_21">NA()</definedName>
    <definedName name="TEST2_22">NA()</definedName>
    <definedName name="TEST2_23">NA()</definedName>
    <definedName name="TEST2_24">NA()</definedName>
    <definedName name="TEST2_25">NA()</definedName>
    <definedName name="TEST2_26">NA()</definedName>
    <definedName name="TEST2_27">NA()</definedName>
    <definedName name="TEST2_28">NA()</definedName>
    <definedName name="TEST2_3" localSheetId="0">#REF!</definedName>
    <definedName name="TEST2_3" localSheetId="1">#REF!</definedName>
    <definedName name="TEST2_3">#REF!</definedName>
    <definedName name="TEST2_4" localSheetId="0">#REF!</definedName>
    <definedName name="TEST2_4">#REF!</definedName>
    <definedName name="TEST2_5" localSheetId="0">#REF!</definedName>
    <definedName name="TEST2_5">#REF!</definedName>
    <definedName name="TEST2_6" localSheetId="0">#REF!</definedName>
    <definedName name="TEST2_6">#REF!</definedName>
    <definedName name="TEST2_7">NA()</definedName>
    <definedName name="TEST2_8">NA()</definedName>
    <definedName name="TEST2_8_6">#N/A</definedName>
    <definedName name="TEST2_9">NA()</definedName>
    <definedName name="TEST20" localSheetId="0">#REF!</definedName>
    <definedName name="TEST20" localSheetId="1">#REF!</definedName>
    <definedName name="TEST20">#REF!</definedName>
    <definedName name="TEST21" localSheetId="0">#REF!</definedName>
    <definedName name="TEST21">#REF!</definedName>
    <definedName name="TEST22" localSheetId="0">#REF!</definedName>
    <definedName name="TEST22">#REF!</definedName>
    <definedName name="TEST23" localSheetId="0">#REF!</definedName>
    <definedName name="TEST23">#REF!</definedName>
    <definedName name="TEST24" localSheetId="0">#REF!</definedName>
    <definedName name="TEST24">#REF!</definedName>
    <definedName name="TEST25" localSheetId="0">#REF!</definedName>
    <definedName name="TEST25">#REF!</definedName>
    <definedName name="TEST26" localSheetId="0">#REF!</definedName>
    <definedName name="TEST26">#REF!</definedName>
    <definedName name="TEST27" localSheetId="0">#REF!</definedName>
    <definedName name="TEST27">#REF!</definedName>
    <definedName name="TEST28" localSheetId="0">#REF!</definedName>
    <definedName name="TEST28">#REF!</definedName>
    <definedName name="TEST29" localSheetId="0">#REF!</definedName>
    <definedName name="TEST29">#REF!</definedName>
    <definedName name="test3" localSheetId="0">#REF!</definedName>
    <definedName name="test3">#REF!</definedName>
    <definedName name="TEST30" localSheetId="0">#REF!</definedName>
    <definedName name="TEST30">#REF!</definedName>
    <definedName name="TEST31" localSheetId="0">#REF!</definedName>
    <definedName name="TEST31">#REF!</definedName>
    <definedName name="TEST32" localSheetId="0">#REF!</definedName>
    <definedName name="TEST32">#REF!</definedName>
    <definedName name="TEST33" localSheetId="0">#REF!</definedName>
    <definedName name="TEST33">#REF!</definedName>
    <definedName name="TEST34" localSheetId="0">#REF!</definedName>
    <definedName name="TEST34">#REF!</definedName>
    <definedName name="test4" localSheetId="0">#REF!</definedName>
    <definedName name="test4">#REF!</definedName>
    <definedName name="test5" localSheetId="0" hidden="1">#REF!</definedName>
    <definedName name="test5" hidden="1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9a" localSheetId="0">#REF!</definedName>
    <definedName name="TEST9a">#REF!</definedName>
    <definedName name="TESTHKEY" localSheetId="0">#REF!</definedName>
    <definedName name="TESTHKEY" localSheetId="1">#REF!</definedName>
    <definedName name="TESTHKEY">#REF!</definedName>
    <definedName name="TESTHKEY_2">NA()</definedName>
    <definedName name="TESTHKEY_3" localSheetId="0">#REF!</definedName>
    <definedName name="TESTHKEY_3" localSheetId="1">#REF!</definedName>
    <definedName name="TESTHKEY_3">#REF!</definedName>
    <definedName name="TESTHKEY_4" localSheetId="0">#REF!</definedName>
    <definedName name="TESTHKEY_4" localSheetId="1">#REF!</definedName>
    <definedName name="TESTHKEY_4">#REF!</definedName>
    <definedName name="TESTHKEY_5" localSheetId="0">#REF!</definedName>
    <definedName name="TESTHKEY_5" localSheetId="1">#REF!</definedName>
    <definedName name="TESTHKEY_5">#REF!</definedName>
    <definedName name="TESTHKEY_6" localSheetId="0">#REF!</definedName>
    <definedName name="TESTHKEY_6">#REF!</definedName>
    <definedName name="TESTHKEY_7">NA()</definedName>
    <definedName name="TESTHKEY_8">NA()</definedName>
    <definedName name="TESTHKEY_8_6">#N/A</definedName>
    <definedName name="TESTHKEY2" localSheetId="0">#REF!</definedName>
    <definedName name="TESTHKEY2" localSheetId="1">#REF!</definedName>
    <definedName name="TESTHKEY2">#REF!</definedName>
    <definedName name="testing">"$#REF!.#REF!#REF!"</definedName>
    <definedName name="testing_3">"$#REF!.#REF!#REF!"</definedName>
    <definedName name="TESTKEYS" localSheetId="0">#REF!</definedName>
    <definedName name="TESTKEYS" localSheetId="1">#REF!</definedName>
    <definedName name="TESTKEYS">#REF!</definedName>
    <definedName name="TESTKEYS_10">NA()</definedName>
    <definedName name="TESTKEYS_11">NA()</definedName>
    <definedName name="TESTKEYS_12">NA()</definedName>
    <definedName name="TESTKEYS_13">NA()</definedName>
    <definedName name="TESTKEYS_14">NA()</definedName>
    <definedName name="TESTKEYS_15">NA()</definedName>
    <definedName name="TESTKEYS_16">NA()</definedName>
    <definedName name="TESTKEYS_17">NA()</definedName>
    <definedName name="TESTKEYS_18">NA()</definedName>
    <definedName name="TESTKEYS_19">NA()</definedName>
    <definedName name="TESTKEYS_2">NA()</definedName>
    <definedName name="TESTKEYS_20">NA()</definedName>
    <definedName name="TESTKEYS_21">NA()</definedName>
    <definedName name="TESTKEYS_22">NA()</definedName>
    <definedName name="TESTKEYS_23">NA()</definedName>
    <definedName name="TESTKEYS_24">NA()</definedName>
    <definedName name="TESTKEYS_25">NA()</definedName>
    <definedName name="TESTKEYS_26">NA()</definedName>
    <definedName name="TESTKEYS_27">NA()</definedName>
    <definedName name="TESTKEYS_28">NA()</definedName>
    <definedName name="TESTKEYS_3" localSheetId="0">#REF!</definedName>
    <definedName name="TESTKEYS_3" localSheetId="1">#REF!</definedName>
    <definedName name="TESTKEYS_3">#REF!</definedName>
    <definedName name="TESTKEYS_4" localSheetId="0">#REF!</definedName>
    <definedName name="TESTKEYS_4">#REF!</definedName>
    <definedName name="TESTKEYS_5" localSheetId="0">#REF!</definedName>
    <definedName name="TESTKEYS_5">#REF!</definedName>
    <definedName name="TESTKEYS_6" localSheetId="0">#REF!</definedName>
    <definedName name="TESTKEYS_6">#REF!</definedName>
    <definedName name="TESTKEYS_7">NA()</definedName>
    <definedName name="TESTKEYS_8">NA()</definedName>
    <definedName name="TESTKEYS_8_6">#N/A</definedName>
    <definedName name="TESTKEYS_9">NA()</definedName>
    <definedName name="TESTKEYS2" localSheetId="0">#REF!</definedName>
    <definedName name="TESTKEYS2" localSheetId="1">#REF!</definedName>
    <definedName name="TESTKEYS2">#REF!</definedName>
    <definedName name="TESTVKEY" localSheetId="0">#REF!</definedName>
    <definedName name="TESTVKEY">#REF!</definedName>
    <definedName name="TESTVKEY_2">NA()</definedName>
    <definedName name="TESTVKEY_3" localSheetId="0">#REF!</definedName>
    <definedName name="TESTVKEY_3" localSheetId="1">#REF!</definedName>
    <definedName name="TESTVKEY_3">#REF!</definedName>
    <definedName name="TESTVKEY_4" localSheetId="0">#REF!</definedName>
    <definedName name="TESTVKEY_4">#REF!</definedName>
    <definedName name="TESTVKEY_5" localSheetId="0">#REF!</definedName>
    <definedName name="TESTVKEY_5">#REF!</definedName>
    <definedName name="TESTVKEY_6" localSheetId="0">#REF!</definedName>
    <definedName name="TESTVKEY_6">#REF!</definedName>
    <definedName name="TESTVKEY_7">NA()</definedName>
    <definedName name="TESTVKEY_8">NA()</definedName>
    <definedName name="TESTVKEY_8_6">#N/A</definedName>
    <definedName name="TESTVKEY2" localSheetId="0">#REF!</definedName>
    <definedName name="TESTVKEY2" localSheetId="1">#REF!</definedName>
    <definedName name="TESTVKEY2">#REF!</definedName>
    <definedName name="tett2" localSheetId="0">#REF!</definedName>
    <definedName name="tett2">#REF!</definedName>
    <definedName name="tew" localSheetId="0">{#N/A,#N/A,FALSE,"Gesamt";#N/A,#N/A,FALSE,"Ree KG";#N/A,#N/A,FALSE,"Ree Inter";#N/A,#N/A,FALSE,"BTM";#N/A,#N/A,FALSE,"GmbH";#N/A,#N/A,FALSE,"Sonstige"}</definedName>
    <definedName name="tew" localSheetId="1">{#N/A,#N/A,FALSE,"Gesamt";#N/A,#N/A,FALSE,"Ree KG";#N/A,#N/A,FALSE,"Ree Inter";#N/A,#N/A,FALSE,"BTM";#N/A,#N/A,FALSE,"GmbH";#N/A,#N/A,FALSE,"Sonstige"}</definedName>
    <definedName name="tew" localSheetId="7">{#N/A,#N/A,FALSE,"Gesamt";#N/A,#N/A,FALSE,"Ree KG";#N/A,#N/A,FALSE,"Ree Inter";#N/A,#N/A,FALSE,"BTM";#N/A,#N/A,FALSE,"GmbH";#N/A,#N/A,FALSE,"Sonstige"}</definedName>
    <definedName name="tew">{#N/A,#N/A,FALSE,"Gesamt";#N/A,#N/A,FALSE,"Ree KG";#N/A,#N/A,FALSE,"Ree Inter";#N/A,#N/A,FALSE,"BTM";#N/A,#N/A,FALSE,"GmbH";#N/A,#N/A,FALSE,"Sonstige"}</definedName>
    <definedName name="TextRefCopyRangeCount">3</definedName>
    <definedName name="TF">"$#REF!.#REF!#REF!"</definedName>
    <definedName name="TF_3">"$#REF!.#REF!#REF!"</definedName>
    <definedName name="TFMPA">#REF!</definedName>
    <definedName name="tg" localSheetId="0">{"DCF","UPSIDE CASE",FALSE,"Sheet1";"DCF","BASE CASE",FALSE,"Sheet1";"DCF","DOWNSIDE CASE",FALSE,"Sheet1"}</definedName>
    <definedName name="tg" localSheetId="1">{"DCF","UPSIDE CASE",FALSE,"Sheet1";"DCF","BASE CASE",FALSE,"Sheet1";"DCF","DOWNSIDE CASE",FALSE,"Sheet1"}</definedName>
    <definedName name="tg" localSheetId="7">{"DCF","UPSIDE CASE",FALSE,"Sheet1";"DCF","BASE CASE",FALSE,"Sheet1";"DCF","DOWNSIDE CASE",FALSE,"Sheet1"}</definedName>
    <definedName name="tg">{"DCF","UPSIDE CASE",FALSE,"Sheet1";"DCF","BASE CASE",FALSE,"Sheet1";"DCF","DOWNSIDE CASE",FALSE,"Sheet1"}</definedName>
    <definedName name="TgCMO" localSheetId="0">#REF!</definedName>
    <definedName name="TgCMO" localSheetId="1">#REF!</definedName>
    <definedName name="TgCMO">#REF!</definedName>
    <definedName name="TgCMO_2">NA()</definedName>
    <definedName name="TgCMO_6">#N/A</definedName>
    <definedName name="Tgl" localSheetId="0">#REF!</definedName>
    <definedName name="Tgl" localSheetId="1">#REF!</definedName>
    <definedName name="Tgl">#REF!</definedName>
    <definedName name="tgl_terima" localSheetId="0">#REF!</definedName>
    <definedName name="tgl_terima">#REF!</definedName>
    <definedName name="TGPEB" localSheetId="0">#REF!</definedName>
    <definedName name="TGPEB" localSheetId="1">#REF!</definedName>
    <definedName name="TGPEB">#REF!</definedName>
    <definedName name="tgt" localSheetId="0" hidden="1">#REF!</definedName>
    <definedName name="tgt" localSheetId="1" hidden="1">#REF!</definedName>
    <definedName name="tgt" hidden="1">#REF!</definedName>
    <definedName name="TH" localSheetId="0">#REF!</definedName>
    <definedName name="TH">#REF!</definedName>
    <definedName name="TH_2002" localSheetId="0">#REF!</definedName>
    <definedName name="TH_2002" localSheetId="1">#REF!</definedName>
    <definedName name="TH_2002">#REF!</definedName>
    <definedName name="TH_2003" localSheetId="0">#REF!</definedName>
    <definedName name="TH_2003">#REF!</definedName>
    <definedName name="TH_2004" localSheetId="0">#REF!</definedName>
    <definedName name="TH_2004">#REF!</definedName>
    <definedName name="TH_2005" localSheetId="0">#REF!</definedName>
    <definedName name="TH_2005">#REF!</definedName>
    <definedName name="TH_2006" localSheetId="0">#REF!</definedName>
    <definedName name="TH_2006">#REF!</definedName>
    <definedName name="TH_2007" localSheetId="0">#REF!</definedName>
    <definedName name="TH_2007">#REF!</definedName>
    <definedName name="TH_2008" localSheetId="0">#REF!</definedName>
    <definedName name="TH_2008">#REF!</definedName>
    <definedName name="TH_2009" localSheetId="0">#REF!</definedName>
    <definedName name="TH_2009">#REF!</definedName>
    <definedName name="TH_2010" localSheetId="0">#REF!</definedName>
    <definedName name="TH_2010">#REF!</definedName>
    <definedName name="TH_2011" localSheetId="0">#REF!</definedName>
    <definedName name="TH_2011">#REF!</definedName>
    <definedName name="TH_2012" localSheetId="0">#REF!</definedName>
    <definedName name="TH_2012">#REF!</definedName>
    <definedName name="TH_2013" localSheetId="0">#REF!</definedName>
    <definedName name="TH_2013">#REF!</definedName>
    <definedName name="TH_2014" localSheetId="0">#REF!</definedName>
    <definedName name="TH_2014">#REF!</definedName>
    <definedName name="TH_2015" localSheetId="0">#REF!</definedName>
    <definedName name="TH_2015">#REF!</definedName>
    <definedName name="TH_2016" localSheetId="0">#REF!</definedName>
    <definedName name="TH_2016">#REF!</definedName>
    <definedName name="TH_2017" localSheetId="0">#REF!</definedName>
    <definedName name="TH_2017">#REF!</definedName>
    <definedName name="TH_2018" localSheetId="0">#REF!</definedName>
    <definedName name="TH_2018">#REF!</definedName>
    <definedName name="TH_2019" localSheetId="0">#REF!</definedName>
    <definedName name="TH_2019">#REF!</definedName>
    <definedName name="TH_2020" localSheetId="0">#REF!</definedName>
    <definedName name="TH_2020">#REF!</definedName>
    <definedName name="TH_2021" localSheetId="0">#REF!</definedName>
    <definedName name="TH_2021">#REF!</definedName>
    <definedName name="TH_2022" localSheetId="0">#REF!</definedName>
    <definedName name="TH_2022">#REF!</definedName>
    <definedName name="TH_2023" localSheetId="0">#REF!</definedName>
    <definedName name="TH_2023">#REF!</definedName>
    <definedName name="TH_2024" localSheetId="0">#REF!</definedName>
    <definedName name="TH_2024">#REF!</definedName>
    <definedName name="TH_VKHNN" localSheetId="0">#REF!</definedName>
    <definedName name="TH_VKHNN">#REF!</definedName>
    <definedName name="th3x15" localSheetId="0">#REF!</definedName>
    <definedName name="th3x15">#REF!</definedName>
    <definedName name="THA" localSheetId="0">#REF!</definedName>
    <definedName name="THA">#REF!</definedName>
    <definedName name="thailand" localSheetId="0">#REF!</definedName>
    <definedName name="thailand">#REF!</definedName>
    <definedName name="THAN" localSheetId="0" hidden="1">{"'Sheet1'!$L$16"}</definedName>
    <definedName name="THAN" localSheetId="1" hidden="1">{"'Sheet1'!$L$16"}</definedName>
    <definedName name="THAN" localSheetId="7" hidden="1">{"'Sheet1'!$L$16"}</definedName>
    <definedName name="THAN" hidden="1">{"'Sheet1'!$L$16"}</definedName>
    <definedName name="thang" localSheetId="0">#REF!</definedName>
    <definedName name="thang" localSheetId="1">#REF!</definedName>
    <definedName name="thang" localSheetId="7" hidden="1">{"'Sheet1'!$L$16"}</definedName>
    <definedName name="thang" hidden="1">{"'Sheet1'!$L$16"}</definedName>
    <definedName name="thang_nay" localSheetId="0">#REF!</definedName>
    <definedName name="thang_nay">#REF!</definedName>
    <definedName name="thang10" localSheetId="0">{"'Sheet1'!$L$16"}</definedName>
    <definedName name="thang10" localSheetId="1">{"'Sheet1'!$L$16"}</definedName>
    <definedName name="thang10" localSheetId="7">{"'Sheet1'!$L$16"}</definedName>
    <definedName name="thang10">{"'Sheet1'!$L$16"}</definedName>
    <definedName name="THANG222">#REF!</definedName>
    <definedName name="thang7" localSheetId="0">{#N/A,#N/A,FALSE,"Chi tiÆt"}</definedName>
    <definedName name="thang7" localSheetId="1">{#N/A,#N/A,FALSE,"Chi tiÆt"}</definedName>
    <definedName name="thang7" localSheetId="7">{#N/A,#N/A,FALSE,"Chi tiÆt"}</definedName>
    <definedName name="thang7">{#N/A,#N/A,FALSE,"Chi tiÆt"}</definedName>
    <definedName name="thang9" localSheetId="0">{#N/A,#N/A,FALSE,"Chi tiÆt"}</definedName>
    <definedName name="thang9" localSheetId="1">{#N/A,#N/A,FALSE,"Chi tiÆt"}</definedName>
    <definedName name="thang9" localSheetId="7">{#N/A,#N/A,FALSE,"Chi tiÆt"}</definedName>
    <definedName name="thang9">{#N/A,#N/A,FALSE,"Chi tiÆt"}</definedName>
    <definedName name="thANH">#REF!</definedName>
    <definedName name="THÀNH_TIỀN" localSheetId="0">#REF!</definedName>
    <definedName name="THÀNH_TIỀN" localSheetId="1">#REF!</definedName>
    <definedName name="THÀNH_TIỀN">#REF!</definedName>
    <definedName name="THANHLOI" localSheetId="0">#REF!</definedName>
    <definedName name="THANHLOI">#REF!</definedName>
    <definedName name="thanhthao" localSheetId="0">{#N/A,#N/A,FALSE,"Chi tiÆt"}</definedName>
    <definedName name="thanhthao" localSheetId="1">{#N/A,#N/A,FALSE,"Chi tiÆt"}</definedName>
    <definedName name="thanhthao" localSheetId="7">{#N/A,#N/A,FALSE,"Chi tiÆt"}</definedName>
    <definedName name="thanhthao">{#N/A,#N/A,FALSE,"Chi tiÆt"}</definedName>
    <definedName name="thanhtien">#REF!</definedName>
    <definedName name="ThanhXuan110" localSheetId="0">#REF!</definedName>
    <definedName name="ThanhXuan110" localSheetId="1">#REF!</definedName>
    <definedName name="ThanhXuan110">#REF!</definedName>
    <definedName name="ThaoCauCu" localSheetId="0">#REF!</definedName>
    <definedName name="ThaoCauCu">#REF!</definedName>
    <definedName name="ÞBM" localSheetId="0">#REF!</definedName>
    <definedName name="ÞBM">#REF!</definedName>
    <definedName name="THC" localSheetId="0">{"'Sheet1'!$L$16"}</definedName>
    <definedName name="THC" localSheetId="1">{"'Sheet1'!$L$16"}</definedName>
    <definedName name="THC" localSheetId="7">{"'Sheet1'!$L$16"}</definedName>
    <definedName name="THC">{"'Sheet1'!$L$16"}</definedName>
    <definedName name="Þcot">#REF!</definedName>
    <definedName name="ÞCTd4" localSheetId="0">#REF!</definedName>
    <definedName name="ÞCTd4">#REF!</definedName>
    <definedName name="ÞCTt4" localSheetId="0">#REF!</definedName>
    <definedName name="ÞCTt4">#REF!</definedName>
    <definedName name="Þdamd4" localSheetId="0">#REF!</definedName>
    <definedName name="Þdamd4">#REF!</definedName>
    <definedName name="Þdamt4" localSheetId="0">#REF!</definedName>
    <definedName name="Þdamt4">#REF!</definedName>
    <definedName name="THDS" localSheetId="0">#REF!</definedName>
    <definedName name="THDS">#REF!</definedName>
    <definedName name="THDT" localSheetId="0">{"'Sheet1'!$L$16"}</definedName>
    <definedName name="THDT" localSheetId="1">{"'Sheet1'!$L$16"}</definedName>
    <definedName name="THDT" localSheetId="7">{"'Sheet1'!$L$16"}</definedName>
    <definedName name="THDT">{"'Sheet1'!$L$16"}</definedName>
    <definedName name="THDT_HT_DAO_THUONG">#REF!</definedName>
    <definedName name="THDT_HT_XOM_NOI" localSheetId="0">#REF!</definedName>
    <definedName name="THDT_HT_XOM_NOI">#REF!</definedName>
    <definedName name="THDT_NPP_XOM_NOI" localSheetId="0">#REF!</definedName>
    <definedName name="THDT_NPP_XOM_NOI">#REF!</definedName>
    <definedName name="THDT_TBA_XOM_NOI" localSheetId="0">#REF!</definedName>
    <definedName name="THDT_TBA_XOM_NOI">#REF!</definedName>
    <definedName name="THEP" localSheetId="0">#REF!</definedName>
    <definedName name="THEP">#REF!</definedName>
    <definedName name="thepban" localSheetId="0">#REF!</definedName>
    <definedName name="thepban">#REF!</definedName>
    <definedName name="thepto" localSheetId="0">#REF!</definedName>
    <definedName name="thepto">#REF!</definedName>
    <definedName name="thetichck" localSheetId="0">#REF!</definedName>
    <definedName name="thetichck">#REF!</definedName>
    <definedName name="thgian_bq" localSheetId="0">#REF!</definedName>
    <definedName name="thgian_bq">#REF!</definedName>
    <definedName name="thgian_bv" localSheetId="0">#REF!</definedName>
    <definedName name="thgian_bv">#REF!</definedName>
    <definedName name="thgian_ck" localSheetId="0">#REF!</definedName>
    <definedName name="thgian_ck">#REF!</definedName>
    <definedName name="thgian_d1" localSheetId="0">#REF!</definedName>
    <definedName name="thgian_d1">#REF!</definedName>
    <definedName name="thgian_d2" localSheetId="0">#REF!</definedName>
    <definedName name="thgian_d2">#REF!</definedName>
    <definedName name="thgian_d3" localSheetId="0">#REF!</definedName>
    <definedName name="thgian_d3">#REF!</definedName>
    <definedName name="thgian_dl" localSheetId="0">#REF!</definedName>
    <definedName name="thgian_dl">#REF!</definedName>
    <definedName name="thgian_kcs" localSheetId="0">#REF!</definedName>
    <definedName name="thgian_kcs">#REF!</definedName>
    <definedName name="thgian_nb" localSheetId="0">#REF!</definedName>
    <definedName name="thgian_nb">#REF!</definedName>
    <definedName name="thgian_ngio" localSheetId="0">#REF!</definedName>
    <definedName name="thgian_ngio">#REF!</definedName>
    <definedName name="thgian_nv" localSheetId="0">#REF!</definedName>
    <definedName name="thgian_nv">#REF!</definedName>
    <definedName name="thgian_t3" localSheetId="0">#REF!</definedName>
    <definedName name="thgian_t3">#REF!</definedName>
    <definedName name="thgian_t4" localSheetId="0">#REF!</definedName>
    <definedName name="thgian_t4">#REF!</definedName>
    <definedName name="thgian_t5" localSheetId="0">#REF!</definedName>
    <definedName name="thgian_t5">#REF!</definedName>
    <definedName name="thgian_t6" localSheetId="0">#REF!</definedName>
    <definedName name="thgian_t6">#REF!</definedName>
    <definedName name="thgian_tc" localSheetId="0">#REF!</definedName>
    <definedName name="thgian_tc">#REF!</definedName>
    <definedName name="thgian_tm" localSheetId="0">#REF!</definedName>
    <definedName name="thgian_tm">#REF!</definedName>
    <definedName name="thgian_vs" localSheetId="0">#REF!</definedName>
    <definedName name="thgian_vs">#REF!</definedName>
    <definedName name="thgian_xh" localSheetId="0">#REF!</definedName>
    <definedName name="thgian_xh">#REF!</definedName>
    <definedName name="thgio_bq" localSheetId="0">#REF!</definedName>
    <definedName name="thgio_bq">#REF!</definedName>
    <definedName name="thgio_bv" localSheetId="0">#REF!</definedName>
    <definedName name="thgio_bv">#REF!</definedName>
    <definedName name="thgio_ck" localSheetId="0">#REF!</definedName>
    <definedName name="thgio_ck">#REF!</definedName>
    <definedName name="thgio_d1" localSheetId="0">#REF!</definedName>
    <definedName name="thgio_d1">#REF!</definedName>
    <definedName name="thgio_d2" localSheetId="0">#REF!</definedName>
    <definedName name="thgio_d2">#REF!</definedName>
    <definedName name="thgio_d3" localSheetId="0">#REF!</definedName>
    <definedName name="thgio_d3">#REF!</definedName>
    <definedName name="thgio_dl" localSheetId="0">#REF!</definedName>
    <definedName name="thgio_dl">#REF!</definedName>
    <definedName name="thgio_kcs" localSheetId="0">#REF!</definedName>
    <definedName name="thgio_kcs">#REF!</definedName>
    <definedName name="thgio_nb" localSheetId="0">#REF!</definedName>
    <definedName name="thgio_nb">#REF!</definedName>
    <definedName name="thgio_ngio" localSheetId="0">#REF!</definedName>
    <definedName name="thgio_ngio">#REF!</definedName>
    <definedName name="thgio_nv" localSheetId="0">#REF!</definedName>
    <definedName name="thgio_nv">#REF!</definedName>
    <definedName name="thgio_t3" localSheetId="0">#REF!</definedName>
    <definedName name="thgio_t3">#REF!</definedName>
    <definedName name="thgio_t4" localSheetId="0">#REF!</definedName>
    <definedName name="thgio_t4">#REF!</definedName>
    <definedName name="thgio_t5" localSheetId="0">#REF!</definedName>
    <definedName name="thgio_t5">#REF!</definedName>
    <definedName name="thgio_t6" localSheetId="0">#REF!</definedName>
    <definedName name="thgio_t6">#REF!</definedName>
    <definedName name="thgio_tc" localSheetId="0">#REF!</definedName>
    <definedName name="thgio_tc">#REF!</definedName>
    <definedName name="thgio_tm" localSheetId="0">#REF!</definedName>
    <definedName name="thgio_tm">#REF!</definedName>
    <definedName name="thgio_vs" localSheetId="0">#REF!</definedName>
    <definedName name="thgio_vs">#REF!</definedName>
    <definedName name="thgio_xh" localSheetId="0">#REF!</definedName>
    <definedName name="thgio_xh">#REF!</definedName>
    <definedName name="THGO1pnc" localSheetId="0">#REF!</definedName>
    <definedName name="THGO1pnc">#REF!</definedName>
    <definedName name="THHD" localSheetId="0">{"'Sheet1'!$L$16"}</definedName>
    <definedName name="THHD" localSheetId="1">{"'Sheet1'!$L$16"}</definedName>
    <definedName name="THHD" localSheetId="7">{"'Sheet1'!$L$16"}</definedName>
    <definedName name="THHD">{"'Sheet1'!$L$16"}</definedName>
    <definedName name="thht">#REF!</definedName>
    <definedName name="THHVT" localSheetId="0">{"'Sheet1'!$L$16"}</definedName>
    <definedName name="THHVT" localSheetId="1">{"'Sheet1'!$L$16"}</definedName>
    <definedName name="THHVT" localSheetId="7">{"'Sheet1'!$L$16"}</definedName>
    <definedName name="THHVT">{"'Sheet1'!$L$16"}</definedName>
    <definedName name="THI" localSheetId="0">#REF!</definedName>
    <definedName name="THI" localSheetId="1">#REF!</definedName>
    <definedName name="THI">#REF!</definedName>
    <definedName name="thieu" localSheetId="0">{#N/A,#N/A,FALSE,"m66";#N/A,#N/A,FALSE,"m66"}</definedName>
    <definedName name="thieu" localSheetId="1">{#N/A,#N/A,FALSE,"m66";#N/A,#N/A,FALSE,"m66"}</definedName>
    <definedName name="thieu" localSheetId="7">{#N/A,#N/A,FALSE,"m66";#N/A,#N/A,FALSE,"m66"}</definedName>
    <definedName name="thieu">{#N/A,#N/A,FALSE,"m66";#N/A,#N/A,FALSE,"m66"}</definedName>
    <definedName name="thinh">#REF!</definedName>
    <definedName name="Thịnh_Phát" localSheetId="0">#REF!</definedName>
    <definedName name="Thịnh_Phát" localSheetId="1">#REF!</definedName>
    <definedName name="Thịnh_Phát">#REF!</definedName>
    <definedName name="THK" localSheetId="0">#REF!</definedName>
    <definedName name="THK">#REF!</definedName>
    <definedName name="thkl" localSheetId="0">{"'Sheet1'!$L$16"}</definedName>
    <definedName name="thkl" localSheetId="1">{"'Sheet1'!$L$16"}</definedName>
    <definedName name="thkl" localSheetId="7">{"'Sheet1'!$L$16"}</definedName>
    <definedName name="thkl">{"'Sheet1'!$L$16"}</definedName>
    <definedName name="THKP160" localSheetId="0">#REF!</definedName>
    <definedName name="THKP160">#REF!</definedName>
    <definedName name="thkp3" localSheetId="0">#REF!</definedName>
    <definedName name="thkp3">#REF!</definedName>
    <definedName name="THLCO" localSheetId="0">#REF!</definedName>
    <definedName name="THLCO">#REF!</definedName>
    <definedName name="THLeloi" localSheetId="0">{"'Sheet1'!$L$16"}</definedName>
    <definedName name="THLeloi" localSheetId="1">{"'Sheet1'!$L$16"}</definedName>
    <definedName name="THLeloi" localSheetId="7">{"'Sheet1'!$L$16"}</definedName>
    <definedName name="THLeloi">{"'Sheet1'!$L$16"}</definedName>
    <definedName name="THLNO">#REF!</definedName>
    <definedName name="THLTK" localSheetId="0">#REF!</definedName>
    <definedName name="THLTK">#REF!</definedName>
    <definedName name="Þmong" localSheetId="0">#REF!</definedName>
    <definedName name="Þmong">#REF!</definedName>
    <definedName name="Thn" localSheetId="0">#REF!</definedName>
    <definedName name="Thn" localSheetId="1">#REF!</definedName>
    <definedName name="Thn">#REF!</definedName>
    <definedName name="THNgHue" localSheetId="0">{"'Sheet1'!$L$16"}</definedName>
    <definedName name="THNgHue" localSheetId="1">{"'Sheet1'!$L$16"}</definedName>
    <definedName name="THNgHue" localSheetId="7">{"'Sheet1'!$L$16"}</definedName>
    <definedName name="THNgHue">{"'Sheet1'!$L$16"}</definedName>
    <definedName name="THNgThHoc" localSheetId="0">{"'Sheet1'!$L$16"}</definedName>
    <definedName name="THNgThHoc" localSheetId="1">{"'Sheet1'!$L$16"}</definedName>
    <definedName name="THNgThHoc" localSheetId="7">{"'Sheet1'!$L$16"}</definedName>
    <definedName name="THNgThHoc">{"'Sheet1'!$L$16"}</definedName>
    <definedName name="ÞNXoldk">#REF!</definedName>
    <definedName name="Thop" localSheetId="0">#REF!</definedName>
    <definedName name="Thop">#REF!</definedName>
    <definedName name="THop2" localSheetId="0">#REF!</definedName>
    <definedName name="THop2">#REF!</definedName>
    <definedName name="thpp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hpp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hpp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hpp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HQuiCapChan" localSheetId="0">{"'Sheet1'!$L$16"}</definedName>
    <definedName name="THQuiCapChan" localSheetId="1">{"'Sheet1'!$L$16"}</definedName>
    <definedName name="THQuiCapChan" localSheetId="7">{"'Sheet1'!$L$16"}</definedName>
    <definedName name="THQuiCapChan">{"'Sheet1'!$L$16"}</definedName>
    <definedName name="thQuicaple" localSheetId="0">{"'Sheet1'!$L$16"}</definedName>
    <definedName name="thQuicaple" localSheetId="1">{"'Sheet1'!$L$16"}</definedName>
    <definedName name="thQuicaple" localSheetId="7">{"'Sheet1'!$L$16"}</definedName>
    <definedName name="thQuicaple">{"'Sheet1'!$L$16"}</definedName>
    <definedName name="THRCash" localSheetId="0">#REF!</definedName>
    <definedName name="THRCash">#REF!</definedName>
    <definedName name="THRTransfer" localSheetId="0">#REF!</definedName>
    <definedName name="THRTransfer">#REF!</definedName>
    <definedName name="Þsan" localSheetId="0">#REF!</definedName>
    <definedName name="Þsan">#REF!</definedName>
    <definedName name="thtich1" localSheetId="0">#REF!</definedName>
    <definedName name="thtich1">#REF!</definedName>
    <definedName name="thtich2" localSheetId="0">#REF!</definedName>
    <definedName name="thtich2">#REF!</definedName>
    <definedName name="thtich3" localSheetId="0">#REF!</definedName>
    <definedName name="thtich3">#REF!</definedName>
    <definedName name="thtich4" localSheetId="0">#REF!</definedName>
    <definedName name="thtich4">#REF!</definedName>
    <definedName name="thtich5" localSheetId="0">#REF!</definedName>
    <definedName name="thtich5">#REF!</definedName>
    <definedName name="thtich6" localSheetId="0">#REF!</definedName>
    <definedName name="thtich6">#REF!</definedName>
    <definedName name="THToanBo" localSheetId="0">#REF!</definedName>
    <definedName name="THToanBo">#REF!</definedName>
    <definedName name="THtoanbo2" localSheetId="0">#REF!</definedName>
    <definedName name="THtoanbo2">#REF!</definedName>
    <definedName name="thtr15" localSheetId="0">#REF!</definedName>
    <definedName name="thtr15">#REF!</definedName>
    <definedName name="THTranPhu" localSheetId="0">{"'Sheet1'!$L$16"}</definedName>
    <definedName name="THTranPhu" localSheetId="1">{"'Sheet1'!$L$16"}</definedName>
    <definedName name="THTranPhu" localSheetId="7">{"'Sheet1'!$L$16"}</definedName>
    <definedName name="THTranPhu">{"'Sheet1'!$L$16"}</definedName>
    <definedName name="thtt">#REF!</definedName>
    <definedName name="thu" localSheetId="0">{"'Sheet1'!$L$16"}</definedName>
    <definedName name="thu" localSheetId="1">{"'Sheet1'!$L$16"}</definedName>
    <definedName name="thu" localSheetId="7">{"'Sheet1'!$L$16"}</definedName>
    <definedName name="thu">{"'Sheet1'!$L$16"}</definedName>
    <definedName name="THU_MAKH" localSheetId="0">#REF!</definedName>
    <definedName name="THU_MAKH" localSheetId="1">#REF!</definedName>
    <definedName name="THU_MAKH">#REF!</definedName>
    <definedName name="THU_ST" localSheetId="0">#REF!</definedName>
    <definedName name="THU_ST" localSheetId="1">#REF!</definedName>
    <definedName name="THU_ST">#REF!</definedName>
    <definedName name="thuan" localSheetId="0">{"Book1"}</definedName>
    <definedName name="thuan" localSheetId="1">{"Book1"}</definedName>
    <definedName name="thuan" localSheetId="7">{"Book1"}</definedName>
    <definedName name="thuan">{"Book1"}</definedName>
    <definedName name="thuc_a" localSheetId="0">{"Book1"}</definedName>
    <definedName name="thuc_a" localSheetId="1">{"Book1"}</definedName>
    <definedName name="thuc_a" localSheetId="7">{"Book1"}</definedName>
    <definedName name="thuc_a">{"Book1"}</definedName>
    <definedName name="thuc_aa" localSheetId="0">{"Book1"}</definedName>
    <definedName name="thuc_aa" localSheetId="1">{"Book1"}</definedName>
    <definedName name="thuc_aa" localSheetId="7">{"Book1"}</definedName>
    <definedName name="thuc_aa">{"Book1"}</definedName>
    <definedName name="thuc_b" localSheetId="0" hidden="1">{"'Sheet1'!$L$16"}</definedName>
    <definedName name="thuc_b" localSheetId="1" hidden="1">{"'Sheet1'!$L$16"}</definedName>
    <definedName name="thuc_b" localSheetId="7" hidden="1">{"'Sheet1'!$L$16"}</definedName>
    <definedName name="thuc_b" hidden="1">{"'Sheet1'!$L$16"}</definedName>
    <definedName name="thuc_bb" localSheetId="0" hidden="1">{"'Sheet1'!$L$16"}</definedName>
    <definedName name="thuc_bb" localSheetId="1" hidden="1">{"'Sheet1'!$L$16"}</definedName>
    <definedName name="thuc_bb" localSheetId="7" hidden="1">{"'Sheet1'!$L$16"}</definedName>
    <definedName name="thuc_bb" hidden="1">{"'Sheet1'!$L$16"}</definedName>
    <definedName name="THUDUC1">#REF!</definedName>
    <definedName name="THUDUC2" localSheetId="0">#REF!</definedName>
    <definedName name="THUDUC2">#REF!</definedName>
    <definedName name="thue">6</definedName>
    <definedName name="thung" localSheetId="0">#REF!</definedName>
    <definedName name="thung" localSheetId="1">#REF!</definedName>
    <definedName name="thung">#REF!</definedName>
    <definedName name="THUONG1" localSheetId="0">#REF!</definedName>
    <definedName name="THUONG1" localSheetId="1">#REF!</definedName>
    <definedName name="THUONG1">#REF!</definedName>
    <definedName name="THUONG2" localSheetId="0">#REF!</definedName>
    <definedName name="THUONG2" localSheetId="1">#REF!</definedName>
    <definedName name="THUONG2">#REF!</definedName>
    <definedName name="THUONG3" localSheetId="0">#REF!</definedName>
    <definedName name="THUONG3">#REF!</definedName>
    <definedName name="THUONG4" localSheetId="0">#REF!</definedName>
    <definedName name="THUONG4">#REF!</definedName>
    <definedName name="THUONGPL" localSheetId="0">#REF!</definedName>
    <definedName name="THUONGPL">#REF!</definedName>
    <definedName name="thut" localSheetId="0">{"'Sheet1'!$L$16"}</definedName>
    <definedName name="thut" localSheetId="1">{"'Sheet1'!$L$16"}</definedName>
    <definedName name="thut" localSheetId="7">{"'Sheet1'!$L$16"}</definedName>
    <definedName name="thut">{"'Sheet1'!$L$16"}</definedName>
    <definedName name="thuy" localSheetId="0">{#N/A,#N/A,FALSE,"Chung"}</definedName>
    <definedName name="thuy" localSheetId="1">{#N/A,#N/A,FALSE,"Chung"}</definedName>
    <definedName name="thuy" localSheetId="7">{#N/A,#N/A,FALSE,"Chung"}</definedName>
    <definedName name="thuy">{#N/A,#N/A,FALSE,"Chung"}</definedName>
    <definedName name="thuylt" localSheetId="0">{"'Sheet1'!$L$16"}</definedName>
    <definedName name="thuylt" localSheetId="1">{"'Sheet1'!$L$16"}</definedName>
    <definedName name="thuylt" localSheetId="7">{"'Sheet1'!$L$16"}</definedName>
    <definedName name="thuylt">{"'Sheet1'!$L$16"}</definedName>
    <definedName name="thuyy" localSheetId="0" hidden="1">{#N/A,#N/A,FALSE,"HCMP"}</definedName>
    <definedName name="thuyy" localSheetId="1" hidden="1">{#N/A,#N/A,FALSE,"HCMP"}</definedName>
    <definedName name="thuyy" localSheetId="7" hidden="1">{#N/A,#N/A,FALSE,"HCMP"}</definedName>
    <definedName name="thuyy" hidden="1">{#N/A,#N/A,FALSE,"HCMP"}</definedName>
    <definedName name="thy" localSheetId="0" hidden="1">{"'Sheet1'!$L$16"}</definedName>
    <definedName name="thy" localSheetId="1" hidden="1">{"'Sheet1'!$L$16"}</definedName>
    <definedName name="thy" localSheetId="7" hidden="1">{"'Sheet1'!$L$16"}</definedName>
    <definedName name="thy" hidden="1">{"'Sheet1'!$L$16"}</definedName>
    <definedName name="TI">#REF!</definedName>
    <definedName name="Ticker">""</definedName>
    <definedName name="tickmark" localSheetId="0">#REF!</definedName>
    <definedName name="tickmark" localSheetId="1">#REF!</definedName>
    <definedName name="tickmark">#REF!</definedName>
    <definedName name="tie" localSheetId="0" hidden="1">{"Value to Sprint PCS",#N/A,FALSE,"Value to Sprint PCS";"Value to Affiliate",#N/A,FALSE,"Value of 8% Royalty";#N/A,#N/A,FALSE,"Value Summary"}</definedName>
    <definedName name="tie" localSheetId="1" hidden="1">{"Value to Sprint PCS",#N/A,FALSE,"Value to Sprint PCS";"Value to Affiliate",#N/A,FALSE,"Value of 8% Royalty";#N/A,#N/A,FALSE,"Value Summary"}</definedName>
    <definedName name="tie" localSheetId="7" hidden="1">{"Value to Sprint PCS",#N/A,FALSE,"Value to Sprint PCS";"Value to Affiliate",#N/A,FALSE,"Value of 8% Royalty";#N/A,#N/A,FALSE,"Value Summary"}</definedName>
    <definedName name="tie" hidden="1">{"Value to Sprint PCS",#N/A,FALSE,"Value to Sprint PCS";"Value to Affiliate",#N/A,FALSE,"Value of 8% Royalty";#N/A,#N/A,FALSE,"Value Summary"}</definedName>
    <definedName name="Tien" localSheetId="0">#REF!</definedName>
    <definedName name="Tien" localSheetId="1">#REF!</definedName>
    <definedName name="Tien">#REF!</definedName>
    <definedName name="Tiepdia" localSheetId="0">#REF!</definedName>
    <definedName name="Tiepdia">#REF!</definedName>
    <definedName name="TIGA" localSheetId="0">#REF!</definedName>
    <definedName name="TIGA" localSheetId="1">#REF!</definedName>
    <definedName name="TIGA">#REF!</definedName>
    <definedName name="TIGA_10" localSheetId="0">#REF!</definedName>
    <definedName name="TIGA_10" localSheetId="1">#REF!</definedName>
    <definedName name="TIGA_10">#REF!</definedName>
    <definedName name="TIGA_10_10" localSheetId="0">#REF!</definedName>
    <definedName name="TIGA_10_10">#REF!</definedName>
    <definedName name="TIGA_10_11" localSheetId="0">#REF!</definedName>
    <definedName name="TIGA_10_11">#REF!</definedName>
    <definedName name="TIGA_10_15" localSheetId="0">#REF!</definedName>
    <definedName name="TIGA_10_15">#REF!</definedName>
    <definedName name="TIGA_10_17" localSheetId="0">#REF!</definedName>
    <definedName name="TIGA_10_17">#REF!</definedName>
    <definedName name="TIGA_10_19" localSheetId="0">#REF!</definedName>
    <definedName name="TIGA_10_19">#REF!</definedName>
    <definedName name="TIGA_10_22" localSheetId="0">#REF!</definedName>
    <definedName name="TIGA_10_22">#REF!</definedName>
    <definedName name="TIGA_10_26" localSheetId="0">#REF!</definedName>
    <definedName name="TIGA_10_26">#REF!</definedName>
    <definedName name="TIGA_10_8" localSheetId="0">#REF!</definedName>
    <definedName name="TIGA_10_8">#REF!</definedName>
    <definedName name="TIGA_10_9" localSheetId="0">#REF!</definedName>
    <definedName name="TIGA_10_9">#REF!</definedName>
    <definedName name="tilas" localSheetId="0">#REF!</definedName>
    <definedName name="tilas" localSheetId="1">#REF!</definedName>
    <definedName name="tilas">#REF!</definedName>
    <definedName name="tim" localSheetId="0">#REF!</definedName>
    <definedName name="tim">#REF!</definedName>
    <definedName name="Tim_Lan_Xuat_Hien" localSheetId="0">#REF!</definedName>
    <definedName name="Tim_Lan_Xuat_Hien" localSheetId="1">#REF!</definedName>
    <definedName name="Tim_Lan_Xuat_Hien">#REF!</definedName>
    <definedName name="tim_xuat_hien" localSheetId="0">#REF!</definedName>
    <definedName name="tim_xuat_hien">#REF!</definedName>
    <definedName name="time" localSheetId="0">#REF!</definedName>
    <definedName name="time" localSheetId="1">#REF!</definedName>
    <definedName name="time">#REF!</definedName>
    <definedName name="Time_3">"$#REF!.#REF!#REF!"</definedName>
    <definedName name="Time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Time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time_table_standarisasi_peralatan__mesin" localSheetId="0">#REF!</definedName>
    <definedName name="time_table_standarisasi_peralatan__mesin" localSheetId="1">#REF!</definedName>
    <definedName name="time_table_standarisasi_peralatan__mesin">#REF!</definedName>
    <definedName name="timeframe">"#REF!"</definedName>
    <definedName name="Times" localSheetId="0">Main.SAPF4Help()</definedName>
    <definedName name="Times" localSheetId="4">Main.SAPF4Help()</definedName>
    <definedName name="Times" localSheetId="1">Main.SAPF4Help()</definedName>
    <definedName name="Times" localSheetId="7">Main.SAPF4Help()</definedName>
    <definedName name="Times">Main.SAPF4Help()</definedName>
    <definedName name="TimeTable" localSheetId="0">#REF!</definedName>
    <definedName name="TimeTable" localSheetId="1">#REF!</definedName>
    <definedName name="TimeTable" localSheetId="7">#REF!</definedName>
    <definedName name="TimeTable">#REF!</definedName>
    <definedName name="TINHTP" localSheetId="0">OFFSET(#REF!,COUNTIF(#REF!,"&lt;&gt;0")-1,0,1)</definedName>
    <definedName name="TINHTP">OFFSET(#REF!,COUNTIF(#REF!,"&lt;&gt;0")-1,0,1)</definedName>
    <definedName name="TINSJ" localSheetId="0">#REF!</definedName>
    <definedName name="TINSJ" localSheetId="1">#REF!</definedName>
    <definedName name="TINSJ">#REF!</definedName>
    <definedName name="tip" localSheetId="0">#REF!</definedName>
    <definedName name="tip">#REF!</definedName>
    <definedName name="TITAN" localSheetId="0">#REF!</definedName>
    <definedName name="TITAN">#REF!</definedName>
    <definedName name="TITLE" localSheetId="0">#REF!</definedName>
    <definedName name="TITLE">#REF!</definedName>
    <definedName name="Title_Day" localSheetId="0">#REF!</definedName>
    <definedName name="Title_Day">#REF!</definedName>
    <definedName name="title_dsku." localSheetId="0">#REF!</definedName>
    <definedName name="title_dsku.">#REF!</definedName>
    <definedName name="Title_Month" localSheetId="0">#REF!</definedName>
    <definedName name="Title_Month">#REF!</definedName>
    <definedName name="TITLE_P" localSheetId="0">#REF!</definedName>
    <definedName name="TITLE_P">#REF!</definedName>
    <definedName name="Title_Today" localSheetId="0">#REF!</definedName>
    <definedName name="Title_Today">#REF!</definedName>
    <definedName name="title_wbs1" localSheetId="0">#REF!</definedName>
    <definedName name="title_wbs1">#REF!</definedName>
    <definedName name="title_wbs2" localSheetId="0">#REF!</definedName>
    <definedName name="title_wbs2">#REF!</definedName>
    <definedName name="title_wpl" localSheetId="0">#REF!</definedName>
    <definedName name="title_wpl">#REF!</definedName>
    <definedName name="TITLES_RANGE_INPUT" localSheetId="0">#REF!</definedName>
    <definedName name="TITLES_RANGE_INPUT">#REF!</definedName>
    <definedName name="TJA" localSheetId="0">#REF!</definedName>
    <definedName name="TJA">#REF!</definedName>
    <definedName name="TJB" localSheetId="0">#REF!</definedName>
    <definedName name="TJB">#REF!</definedName>
    <definedName name="TJC" localSheetId="0">#REF!</definedName>
    <definedName name="TJC">#REF!</definedName>
    <definedName name="TJD" localSheetId="0">#REF!</definedName>
    <definedName name="TJD">#REF!</definedName>
    <definedName name="TK" localSheetId="0">#REF!</definedName>
    <definedName name="TK">#REF!</definedName>
    <definedName name="TK331APC" localSheetId="0">#REF!</definedName>
    <definedName name="TK331APC">#REF!</definedName>
    <definedName name="TK331CB" localSheetId="0">#REF!</definedName>
    <definedName name="TK331CB">#REF!</definedName>
    <definedName name="TK331GT" localSheetId="0">#REF!</definedName>
    <definedName name="TK331GT">#REF!</definedName>
    <definedName name="TK331K" localSheetId="0">#REF!</definedName>
    <definedName name="TK331K">#REF!</definedName>
    <definedName name="TK331KH" localSheetId="0">#REF!</definedName>
    <definedName name="TK331KH">#REF!</definedName>
    <definedName name="TK331MT" localSheetId="0">#REF!</definedName>
    <definedName name="TK331MT">#REF!</definedName>
    <definedName name="TK331NT" localSheetId="0">#REF!</definedName>
    <definedName name="TK331NT">#REF!</definedName>
    <definedName name="TK331PA" localSheetId="0">#REF!</definedName>
    <definedName name="TK331PA">#REF!</definedName>
    <definedName name="TK331PACIFIC" localSheetId="0">#REF!</definedName>
    <definedName name="TK331PACIFIC">#REF!</definedName>
    <definedName name="tk331PD" localSheetId="0">#REF!</definedName>
    <definedName name="tk331PD">#REF!</definedName>
    <definedName name="TK331THN" localSheetId="0">#REF!</definedName>
    <definedName name="TK331THN">#REF!</definedName>
    <definedName name="tk331TKN" localSheetId="0">#REF!</definedName>
    <definedName name="tk331TKN">#REF!</definedName>
    <definedName name="TK331VT" localSheetId="0">#REF!</definedName>
    <definedName name="TK331VT">#REF!</definedName>
    <definedName name="tk3338TTNCN" localSheetId="0">#REF!</definedName>
    <definedName name="tk3338TTNCN">#REF!</definedName>
    <definedName name="tk3388K" localSheetId="0">#REF!</definedName>
    <definedName name="tk3388K">#REF!</definedName>
    <definedName name="tk3534." localSheetId="0">#REF!</definedName>
    <definedName name="tk3534.">#REF!</definedName>
    <definedName name="tkco" localSheetId="0">#REF!</definedName>
    <definedName name="tkco">#REF!</definedName>
    <definedName name="TKCOÙ" localSheetId="0">#REF!</definedName>
    <definedName name="TKCOÙ">#REF!</definedName>
    <definedName name="TKCT" localSheetId="0">#REF!</definedName>
    <definedName name="TKCT">#REF!</definedName>
    <definedName name="tkkt" localSheetId="0">#REF!</definedName>
    <definedName name="tkkt">#REF!</definedName>
    <definedName name="tkno" localSheetId="0">#REF!</definedName>
    <definedName name="tkno">#REF!</definedName>
    <definedName name="TKNÔÏ" localSheetId="0">#REF!</definedName>
    <definedName name="TKNÔÏ">#REF!</definedName>
    <definedName name="tkt" localSheetId="0">{"'Sheet1'!$L$16"}</definedName>
    <definedName name="tkt" localSheetId="1">{"'Sheet1'!$L$16"}</definedName>
    <definedName name="tkt" localSheetId="7">{"'Sheet1'!$L$16"}</definedName>
    <definedName name="tkt">{"'Sheet1'!$L$16"}</definedName>
    <definedName name="TKYB">"TKYB"</definedName>
    <definedName name="TL">#N/A</definedName>
    <definedName name="TLA.028">#REF!</definedName>
    <definedName name="TLA.056" localSheetId="0">#REF!</definedName>
    <definedName name="TLA.056" localSheetId="1">#REF!</definedName>
    <definedName name="TLA.056">#REF!</definedName>
    <definedName name="TLAC120" localSheetId="0">#REF!</definedName>
    <definedName name="TLAC120" localSheetId="1">#REF!</definedName>
    <definedName name="TLAC120">#REF!</definedName>
    <definedName name="TLAC35" localSheetId="0">#REF!</definedName>
    <definedName name="TLAC35">#REF!</definedName>
    <definedName name="TLAC50" localSheetId="0">#REF!</definedName>
    <definedName name="TLAC50">#REF!</definedName>
    <definedName name="TLAC70" localSheetId="0">#REF!</definedName>
    <definedName name="TLAC70">#REF!</definedName>
    <definedName name="TLAC95" localSheetId="0">#REF!</definedName>
    <definedName name="TLAC95">#REF!</definedName>
    <definedName name="tlam" localSheetId="0">{"'Sheet1'!$L$16"}</definedName>
    <definedName name="tlam" localSheetId="1">{"'Sheet1'!$L$16"}</definedName>
    <definedName name="tlam" localSheetId="7">{"'Sheet1'!$L$16"}</definedName>
    <definedName name="tlam">{"'Sheet1'!$L$16"}</definedName>
    <definedName name="Tle">#REF!</definedName>
    <definedName name="tlkn" localSheetId="0">#REF!</definedName>
    <definedName name="tlkn">#REF!</definedName>
    <definedName name="tluong" localSheetId="0">#REF!</definedName>
    <definedName name="tluong">#REF!</definedName>
    <definedName name="TM" localSheetId="0">#REF!</definedName>
    <definedName name="TM">#REF!</definedName>
    <definedName name="TMBRK_RT" localSheetId="0">#REF!</definedName>
    <definedName name="TMBRK_RT">#REF!</definedName>
    <definedName name="TMC">"#N/A"</definedName>
    <definedName name="TMDTgoi3" localSheetId="0">{"'Sheet1'!$L$16"}</definedName>
    <definedName name="TMDTgoi3" localSheetId="1">{"'Sheet1'!$L$16"}</definedName>
    <definedName name="TMDTgoi3" localSheetId="7">{"'Sheet1'!$L$16"}</definedName>
    <definedName name="TMDTgoi3">{"'Sheet1'!$L$16"}</definedName>
    <definedName name="TMDTtap3" localSheetId="0">{"'Sheet1'!$L$16"}</definedName>
    <definedName name="TMDTtap3" localSheetId="1">{"'Sheet1'!$L$16"}</definedName>
    <definedName name="TMDTtap3" localSheetId="7">{"'Sheet1'!$L$16"}</definedName>
    <definedName name="TMDTtap3">{"'Sheet1'!$L$16"}</definedName>
    <definedName name="TMPI" localSheetId="0">#REF!</definedName>
    <definedName name="TMPI">#REF!</definedName>
    <definedName name="TMS" localSheetId="0">#REF!</definedName>
    <definedName name="TMS">#REF!</definedName>
    <definedName name="TMSa" localSheetId="0">#REF!</definedName>
    <definedName name="TMSa">#REF!</definedName>
    <definedName name="TN">"$A$1:$I$11"</definedName>
    <definedName name="TN_b_qu_n">#REF!</definedName>
    <definedName name="tn1pinnc" localSheetId="0">#REF!</definedName>
    <definedName name="tn1pinnc" localSheetId="1">#REF!</definedName>
    <definedName name="tn1pinnc">#REF!</definedName>
    <definedName name="tn2mhnnc" localSheetId="0">#REF!</definedName>
    <definedName name="tn2mhnnc">#REF!</definedName>
    <definedName name="TNCM" localSheetId="0">#REF!</definedName>
    <definedName name="TNCM">#REF!</definedName>
    <definedName name="tnh_bq" localSheetId="0">#REF!</definedName>
    <definedName name="tnh_bq">#REF!</definedName>
    <definedName name="tnh_bv" localSheetId="0">#REF!</definedName>
    <definedName name="tnh_bv">#REF!</definedName>
    <definedName name="tnh_ck" localSheetId="0">#REF!</definedName>
    <definedName name="tnh_ck">#REF!</definedName>
    <definedName name="tnh_d1" localSheetId="0">#REF!</definedName>
    <definedName name="tnh_d1">#REF!</definedName>
    <definedName name="tnh_d2" localSheetId="0">#REF!</definedName>
    <definedName name="tnh_d2">#REF!</definedName>
    <definedName name="tnh_d3" localSheetId="0">#REF!</definedName>
    <definedName name="tnh_d3">#REF!</definedName>
    <definedName name="tnh_dl" localSheetId="0">#REF!</definedName>
    <definedName name="tnh_dl">#REF!</definedName>
    <definedName name="tnh_kcs" localSheetId="0">#REF!</definedName>
    <definedName name="tnh_kcs">#REF!</definedName>
    <definedName name="tnh_nb" localSheetId="0">#REF!</definedName>
    <definedName name="tnh_nb">#REF!</definedName>
    <definedName name="tnh_ngio" localSheetId="0">#REF!</definedName>
    <definedName name="tnh_ngio">#REF!</definedName>
    <definedName name="tnh_nv" localSheetId="0">#REF!</definedName>
    <definedName name="tnh_nv">#REF!</definedName>
    <definedName name="tnh_t3" localSheetId="0">#REF!</definedName>
    <definedName name="tnh_t3">#REF!</definedName>
    <definedName name="tnh_t4" localSheetId="0">#REF!</definedName>
    <definedName name="tnh_t4">#REF!</definedName>
    <definedName name="tnh_t5" localSheetId="0">#REF!</definedName>
    <definedName name="tnh_t5">#REF!</definedName>
    <definedName name="tnh_t6" localSheetId="0">#REF!</definedName>
    <definedName name="tnh_t6">#REF!</definedName>
    <definedName name="tnh_tc" localSheetId="0">#REF!</definedName>
    <definedName name="tnh_tc">#REF!</definedName>
    <definedName name="tnh_tm" localSheetId="0">#REF!</definedName>
    <definedName name="tnh_tm">#REF!</definedName>
    <definedName name="tnh_vs" localSheetId="0">#REF!</definedName>
    <definedName name="tnh_vs">#REF!</definedName>
    <definedName name="tnh_xh" localSheetId="0">#REF!</definedName>
    <definedName name="tnh_xh">#REF!</definedName>
    <definedName name="tnhnnc" localSheetId="0">#REF!</definedName>
    <definedName name="tnhnnc">#REF!</definedName>
    <definedName name="tnignc" localSheetId="0">#REF!</definedName>
    <definedName name="tnignc">#REF!</definedName>
    <definedName name="tnin190nc" localSheetId="0">#REF!</definedName>
    <definedName name="tnin190nc">#REF!</definedName>
    <definedName name="tnlnc" localSheetId="0">#REF!</definedName>
    <definedName name="tnlnc">#REF!</definedName>
    <definedName name="tnnnc" localSheetId="0">#REF!</definedName>
    <definedName name="tnnnc">#REF!</definedName>
    <definedName name="TO" localSheetId="0">#REF!</definedName>
    <definedName name="TO">#REF!</definedName>
    <definedName name="TO_SAVINGS__0" localSheetId="0">#REF!</definedName>
    <definedName name="TO_SAVINGS__0" localSheetId="1">#REF!</definedName>
    <definedName name="TO_SAVINGS__0">#REF!</definedName>
    <definedName name="TO1_1">NA()</definedName>
    <definedName name="TO1_10">NA()</definedName>
    <definedName name="TO1_11">NA()</definedName>
    <definedName name="TO1_12">NA()</definedName>
    <definedName name="TO1_13">NA()</definedName>
    <definedName name="TO1_14">NA()</definedName>
    <definedName name="TO1_15">NA()</definedName>
    <definedName name="TO1_16">NA()</definedName>
    <definedName name="TO1_17">NA()</definedName>
    <definedName name="TO1_18">NA()</definedName>
    <definedName name="TO1_19">NA()</definedName>
    <definedName name="TO1_2">NA()</definedName>
    <definedName name="TO1_2_1">NA()</definedName>
    <definedName name="TO1_20">NA()</definedName>
    <definedName name="TO1_21">NA()</definedName>
    <definedName name="TO1_22">NA()</definedName>
    <definedName name="TO1_23">NA()</definedName>
    <definedName name="TO1_24">NA()</definedName>
    <definedName name="TO1_25">NA()</definedName>
    <definedName name="TO1_26">NA()</definedName>
    <definedName name="TO1_27">NA()</definedName>
    <definedName name="TO1_28">NA()</definedName>
    <definedName name="TO1_3" localSheetId="0">#REF!</definedName>
    <definedName name="TO1_3" localSheetId="1">#REF!</definedName>
    <definedName name="TO1_3">#REF!</definedName>
    <definedName name="TO1_4" localSheetId="0">#REF!</definedName>
    <definedName name="TO1_4">#REF!</definedName>
    <definedName name="TO1_5" localSheetId="0">#REF!</definedName>
    <definedName name="TO1_5">#REF!</definedName>
    <definedName name="TO1_6" localSheetId="0">#REF!</definedName>
    <definedName name="TO1_6">#REF!</definedName>
    <definedName name="TO1_7">NA()</definedName>
    <definedName name="TO1_8">NA()</definedName>
    <definedName name="TO1_8_6">#N/A</definedName>
    <definedName name="TO1_9">NA()</definedName>
    <definedName name="TO12_1">NA()</definedName>
    <definedName name="TO12_10">NA()</definedName>
    <definedName name="TO12_11">NA()</definedName>
    <definedName name="TO12_12">NA()</definedName>
    <definedName name="TO12_13">NA()</definedName>
    <definedName name="TO12_14">NA()</definedName>
    <definedName name="TO12_15">NA()</definedName>
    <definedName name="TO12_16">NA()</definedName>
    <definedName name="TO12_17">NA()</definedName>
    <definedName name="TO12_18">NA()</definedName>
    <definedName name="TO12_19">NA()</definedName>
    <definedName name="TO12_2">NA()</definedName>
    <definedName name="TO12_2_1">NA()</definedName>
    <definedName name="TO12_20">NA()</definedName>
    <definedName name="TO12_21">NA()</definedName>
    <definedName name="TO12_22">NA()</definedName>
    <definedName name="TO12_23">NA()</definedName>
    <definedName name="TO12_24">NA()</definedName>
    <definedName name="TO12_25">NA()</definedName>
    <definedName name="TO12_26">NA()</definedName>
    <definedName name="TO12_27">NA()</definedName>
    <definedName name="TO12_28">NA()</definedName>
    <definedName name="TO12_3" localSheetId="0">#REF!</definedName>
    <definedName name="TO12_3" localSheetId="1">#REF!</definedName>
    <definedName name="TO12_3">#REF!</definedName>
    <definedName name="TO12_4" localSheetId="0">#REF!</definedName>
    <definedName name="TO12_4">#REF!</definedName>
    <definedName name="TO12_5" localSheetId="0">#REF!</definedName>
    <definedName name="TO12_5">#REF!</definedName>
    <definedName name="TO12_6" localSheetId="0">#REF!</definedName>
    <definedName name="TO12_6">#REF!</definedName>
    <definedName name="TO12_7">NA()</definedName>
    <definedName name="TO12_8">NA()</definedName>
    <definedName name="TO12_8_6">#N/A</definedName>
    <definedName name="TO12_9">NA()</definedName>
    <definedName name="TOBT" localSheetId="0">#REF!</definedName>
    <definedName name="TOBT" localSheetId="1">#REF!</definedName>
    <definedName name="TOBT">#REF!</definedName>
    <definedName name="TOBT_GDG_D" localSheetId="0">#REF!</definedName>
    <definedName name="TOBT_GDG_D">#REF!</definedName>
    <definedName name="TOBT_OFFICE" localSheetId="0">#REF!</definedName>
    <definedName name="TOBT_OFFICE">#REF!</definedName>
    <definedName name="TOBT_SPAREPART" localSheetId="0">#REF!</definedName>
    <definedName name="TOBT_SPAREPART">#REF!</definedName>
    <definedName name="todate">"$#REF!.#REF!#REF!"</definedName>
    <definedName name="todate_3">"$#REF!.#REF!#REF!"</definedName>
    <definedName name="ton">#REF!</definedName>
    <definedName name="TONG" localSheetId="0">#REF!</definedName>
    <definedName name="TONG" localSheetId="1">#REF!</definedName>
    <definedName name="TONG">#REF!</definedName>
    <definedName name="Tổng_chiết_khấu" localSheetId="0">#REF!</definedName>
    <definedName name="Tổng_chiết_khấu" localSheetId="1">#REF!</definedName>
    <definedName name="Tổng_chiết_khấu">#REF!</definedName>
    <definedName name="Tong_nhom" localSheetId="0">#REF!</definedName>
    <definedName name="Tong_nhom">#REF!</definedName>
    <definedName name="Tổng_thùng" localSheetId="0">#REF!</definedName>
    <definedName name="Tổng_thùng" localSheetId="1">#REF!</definedName>
    <definedName name="Tổng_thùng">#REF!</definedName>
    <definedName name="tongbt" localSheetId="0">#REF!</definedName>
    <definedName name="tongbt">#REF!</definedName>
    <definedName name="tongcong" localSheetId="0">#REF!</definedName>
    <definedName name="tongcong">#REF!</definedName>
    <definedName name="tongdientich" localSheetId="0">#REF!</definedName>
    <definedName name="tongdientich">#REF!</definedName>
    <definedName name="TONGHOP" localSheetId="0">#REF!</definedName>
    <definedName name="TONGHOP">#REF!</definedName>
    <definedName name="TonghopHtxH" localSheetId="0">#REF!</definedName>
    <definedName name="TonghopHtxH">#REF!</definedName>
    <definedName name="TonghopHtxT" localSheetId="0">#REF!</definedName>
    <definedName name="TonghopHtxT">#REF!</definedName>
    <definedName name="tongthep" localSheetId="0">#REF!</definedName>
    <definedName name="tongthep">#REF!</definedName>
    <definedName name="tongthetich" localSheetId="0">#REF!</definedName>
    <definedName name="tongthetich">#REF!</definedName>
    <definedName name="TONO" localSheetId="0">#REF!</definedName>
    <definedName name="TONO" localSheetId="1">#REF!</definedName>
    <definedName name="TONO">#REF!</definedName>
    <definedName name="TOOLS_COST" localSheetId="0">#REF!</definedName>
    <definedName name="TOOLS_COST" localSheetId="1">#REF!</definedName>
    <definedName name="TOOLS_COST">#REF!</definedName>
    <definedName name="TOOLS_DEP" localSheetId="0">#REF!</definedName>
    <definedName name="TOOLS_DEP" localSheetId="1">#REF!</definedName>
    <definedName name="TOOLS_DEP">#REF!</definedName>
    <definedName name="top" localSheetId="0">#REF!</definedName>
    <definedName name="top">#REF!</definedName>
    <definedName name="Topline" localSheetId="0">#REF!</definedName>
    <definedName name="Topline">#REF!</definedName>
    <definedName name="topmanager">"'file:///C:/Documents%20and%20Settings/PC_KOBSBY_003/Local%20Settings/Temporary%20Internet%20Files/Content.IE5/WZ67UD2L/DATA/BSC%202011/SHARED/Clients/I-L/KEBD/Quarter%202002/Q4-2002-c.xls'#$GeneralInfo.$I$11"</definedName>
    <definedName name="topmanager_3">"'file:///C:/Documents%20and%20Settings/PC_KOBSBY_003/Local%20Settings/Temporary%20Internet%20Files/Content.IE5/WZ67UD2L/DATA/BSC%202011/SHARED/Clients/I-L/KEBD/Quarter%202002/Q4-2002-c.xls'#$GeneralInfo.$I$11"</definedName>
    <definedName name="Topografi" localSheetId="0">#REF!</definedName>
    <definedName name="Topografi" localSheetId="1">#REF!</definedName>
    <definedName name="Topografi">#REF!</definedName>
    <definedName name="TOT" localSheetId="0">#REF!</definedName>
    <definedName name="TOT">#REF!</definedName>
    <definedName name="TOTAL" localSheetId="0">#REF!</definedName>
    <definedName name="TOTAL" localSheetId="1">#REF!</definedName>
    <definedName name="TOTAL">#REF!</definedName>
    <definedName name="TOTAL___PT_BII" localSheetId="0">#REF!</definedName>
    <definedName name="TOTAL___PT_BII" localSheetId="1">#REF!</definedName>
    <definedName name="TOTAL___PT_BII">#REF!</definedName>
    <definedName name="TOTAL_10" localSheetId="0">#REF!</definedName>
    <definedName name="TOTAL_10" localSheetId="1">#REF!</definedName>
    <definedName name="TOTAL_10">#REF!</definedName>
    <definedName name="TOTAL_6">"$#REF!.$C$14:$N$14"</definedName>
    <definedName name="TOTAL_8" localSheetId="0">#REF!</definedName>
    <definedName name="TOTAL_8" localSheetId="1">#REF!</definedName>
    <definedName name="TOTAL_8">#REF!</definedName>
    <definedName name="TOTAL_ANIMATION_FRAMES_INPUT" localSheetId="0">#REF!</definedName>
    <definedName name="TOTAL_ANIMATION_FRAMES_INPUT">#REF!</definedName>
    <definedName name="Total_Cold_Storage">"#N/A"</definedName>
    <definedName name="Total_DLK_Rutin" localSheetId="0">#REF!</definedName>
    <definedName name="Total_DLK_Rutin" localSheetId="1">#REF!</definedName>
    <definedName name="Total_DLK_Rutin">#REF!</definedName>
    <definedName name="Total_DLK_Rutin_1">NA()</definedName>
    <definedName name="Total_DLK_Rutin_11">#N/A</definedName>
    <definedName name="Total_DLK_Rutin_12" localSheetId="0">#REF!</definedName>
    <definedName name="Total_DLK_Rutin_12" localSheetId="1">#REF!</definedName>
    <definedName name="Total_DLK_Rutin_12">#REF!</definedName>
    <definedName name="Total_DLK_Rutin_17" localSheetId="0">#REF!</definedName>
    <definedName name="Total_DLK_Rutin_17">#REF!</definedName>
    <definedName name="Total_DLK_Rutin_17_10" localSheetId="0">#REF!</definedName>
    <definedName name="Total_DLK_Rutin_17_10">#REF!</definedName>
    <definedName name="Total_DLK_Rutin_17_2" localSheetId="0">#REF!</definedName>
    <definedName name="Total_DLK_Rutin_17_2">#REF!</definedName>
    <definedName name="Total_DLK_Rutin_17_4" localSheetId="0">#REF!</definedName>
    <definedName name="Total_DLK_Rutin_17_4">#REF!</definedName>
    <definedName name="Total_DLK_Rutin_17_6" localSheetId="0">#REF!</definedName>
    <definedName name="Total_DLK_Rutin_17_6">#REF!</definedName>
    <definedName name="Total_DLK_Rutin_17_7" localSheetId="0">#REF!</definedName>
    <definedName name="Total_DLK_Rutin_17_7">#REF!</definedName>
    <definedName name="Total_DLK_Rutin_17_8" localSheetId="0">#REF!</definedName>
    <definedName name="Total_DLK_Rutin_17_8">#REF!</definedName>
    <definedName name="Total_DLK_Rutin_17_9" localSheetId="0">#REF!</definedName>
    <definedName name="Total_DLK_Rutin_17_9">#REF!</definedName>
    <definedName name="Total_DLK_Rutin_3" localSheetId="0">#REF!</definedName>
    <definedName name="Total_DLK_Rutin_3">#REF!</definedName>
    <definedName name="Total_DLK_Rutin_4">NA()</definedName>
    <definedName name="Total_DLK_Rutin_6">#N/A</definedName>
    <definedName name="Total_DLK_Rutin_6_6">NA()</definedName>
    <definedName name="Total_DLK_Rutin_7">#N/A</definedName>
    <definedName name="Total_DLK_Rutin_7_6">NA()</definedName>
    <definedName name="Total_DLK_Rutin_8">NA()</definedName>
    <definedName name="Total_Hypers">"#N/A"</definedName>
    <definedName name="Total_Interest" localSheetId="0">#REF!</definedName>
    <definedName name="Total_Interest" localSheetId="1">#REF!</definedName>
    <definedName name="Total_Interest">#REF!</definedName>
    <definedName name="Total_Pay" localSheetId="0">#REF!</definedName>
    <definedName name="Total_Pay">#REF!</definedName>
    <definedName name="Total_Payment" localSheetId="0">Scheduled_Payment+Extra_Payment</definedName>
    <definedName name="Total_Payment" localSheetId="4">Scheduled_Payment+Extra_Payment</definedName>
    <definedName name="Total_Payment" localSheetId="1">Scheduled_Payment+Extra_Payment</definedName>
    <definedName name="Total_Payment" localSheetId="7">Scheduled_Payment+Extra_Payment</definedName>
    <definedName name="Total_Payment">Scheduled_Payment+Extra_Payment</definedName>
    <definedName name="Total_Russia___CIS">"#N/A"</definedName>
    <definedName name="Total_SS">"#N/A"</definedName>
    <definedName name="Total_Supermarkets">"#N/A"</definedName>
    <definedName name="TOTAL1">#REF!</definedName>
    <definedName name="totalamount" localSheetId="0" hidden="1">#REF!</definedName>
    <definedName name="totalamount" localSheetId="1" hidden="1">#REF!</definedName>
    <definedName name="totalamount" hidden="1">#REF!</definedName>
    <definedName name="TOTALATK" localSheetId="0">#REF!</definedName>
    <definedName name="TOTALATK" localSheetId="1">#REF!</definedName>
    <definedName name="TOTALATK">#REF!</definedName>
    <definedName name="TOTALCMC" localSheetId="0">#REF!</definedName>
    <definedName name="TOTALCMC">#REF!</definedName>
    <definedName name="totald" localSheetId="0">#REF!</definedName>
    <definedName name="totald">#REF!</definedName>
    <definedName name="TotalGFA" localSheetId="0">#REF!</definedName>
    <definedName name="TotalGFA">#REF!</definedName>
    <definedName name="TotalInvestmentValue" localSheetId="0">#REF!</definedName>
    <definedName name="TotalInvestmentValue">#REF!</definedName>
    <definedName name="TotalkWhEx" localSheetId="0">#REF!</definedName>
    <definedName name="TotalkWhEx">#REF!</definedName>
    <definedName name="TotalkWhIm" localSheetId="0">#REF!</definedName>
    <definedName name="TotalkWhIm" localSheetId="1">#REF!</definedName>
    <definedName name="TotalkWhIm">#REF!</definedName>
    <definedName name="TotalLandArea" localSheetId="0">#REF!</definedName>
    <definedName name="TotalLandArea">#REF!</definedName>
    <definedName name="TOTALOBT" localSheetId="0">#REF!</definedName>
    <definedName name="TOTALOBT" localSheetId="1">#REF!</definedName>
    <definedName name="TOTALOBT">#REF!</definedName>
    <definedName name="TOTALPB" localSheetId="0">#REF!</definedName>
    <definedName name="TOTALPB" localSheetId="1">#REF!</definedName>
    <definedName name="TOTALPB">#REF!</definedName>
    <definedName name="totalpbagust" localSheetId="0">#REF!</definedName>
    <definedName name="totalpbagust">#REF!</definedName>
    <definedName name="totalpbapril" localSheetId="0">#REF!</definedName>
    <definedName name="totalpbapril">#REF!</definedName>
    <definedName name="totalpbdes" localSheetId="0">#REF!</definedName>
    <definedName name="totalpbdes">#REF!</definedName>
    <definedName name="totalpbfeb" localSheetId="0">#REF!</definedName>
    <definedName name="totalpbfeb">#REF!</definedName>
    <definedName name="totalpbjan" localSheetId="0">#REF!</definedName>
    <definedName name="totalpbjan">#REF!</definedName>
    <definedName name="totalpbjuli" localSheetId="0">#REF!</definedName>
    <definedName name="totalpbjuli">#REF!</definedName>
    <definedName name="totalpbjuni" localSheetId="0">#REF!</definedName>
    <definedName name="totalpbjuni">#REF!</definedName>
    <definedName name="totalpbmaret" localSheetId="0">#REF!</definedName>
    <definedName name="totalpbmaret">#REF!</definedName>
    <definedName name="totalpbmei" localSheetId="0">#REF!</definedName>
    <definedName name="totalpbmei">#REF!</definedName>
    <definedName name="totalpbnop" localSheetId="0">#REF!</definedName>
    <definedName name="totalpbnop">#REF!</definedName>
    <definedName name="totalpbokt" localSheetId="0">#REF!</definedName>
    <definedName name="totalpbokt">#REF!</definedName>
    <definedName name="totalpbsept" localSheetId="0">#REF!</definedName>
    <definedName name="totalpbsept">#REF!</definedName>
    <definedName name="TOTALRP" localSheetId="0">#REF!</definedName>
    <definedName name="TOTALRP" localSheetId="1">#REF!</definedName>
    <definedName name="TOTALRP">#REF!</definedName>
    <definedName name="TOTALRT" localSheetId="0">#REF!</definedName>
    <definedName name="TOTALRT" localSheetId="1">#REF!</definedName>
    <definedName name="TOTALRT">#REF!</definedName>
    <definedName name="TOTAMOUNT" localSheetId="0">#REF!</definedName>
    <definedName name="TOTAMOUNT" localSheetId="1">#REF!</definedName>
    <definedName name="TOTAMOUNT">#REF!</definedName>
    <definedName name="TOTPG">"28"</definedName>
    <definedName name="TOTSALARY09" localSheetId="0">#REF!</definedName>
    <definedName name="TOTSALARY09" localSheetId="1">#REF!</definedName>
    <definedName name="TOTSALARY09">#REF!</definedName>
    <definedName name="TOTSALARY10" localSheetId="0">#REF!</definedName>
    <definedName name="TOTSALARY10">#REF!</definedName>
    <definedName name="TOTVARIABLE10" localSheetId="0">#REF!</definedName>
    <definedName name="TOTVARIABLE10">#REF!</definedName>
    <definedName name="TOUT" localSheetId="0">{#N/A,#N/A,TRUE,"I_S";#N/A,#N/A,TRUE,"Valvert";#N/A,#N/A,TRUE,"B_S";#N/A,#N/A,TRUE,"F_F";#N/A,#N/A,TRUE,"12.00";#N/A,#N/A,TRUE,"12.20";#N/A,#N/A,TRUE,"12.30";#N/A,#N/A,TRUE,"14.00";#N/A,#N/A,TRUE,"14.10";#N/A,#N/A,TRUE,"15.00";#N/A,#N/A,TRUE,"15.10";#N/A,#N/A,TRUE,"20.00";#N/A,#N/A,TRUE,"20.10";#N/A,#N/A,TRUE,"20.70";#N/A,#N/A,TRUE,"20.80";#N/A,#N/A,TRUE,"22.10";#N/A,#N/A,TRUE,"22.15";#N/A,#N/A,TRUE,"23.30";#N/A,#N/A,TRUE,"27.10";#N/A,#N/A,TRUE,"30.00";#N/A,#N/A,TRUE,"30.10";#N/A,#N/A,TRUE,"31.00";#N/A,#N/A,TRUE,"31.10";#N/A,#N/A,TRUE,"33.00";#N/A,#N/A,TRUE,"34.00";#N/A,#N/A,TRUE,"34.10";#N/A,#N/A,TRUE,"34.20";#N/A,#N/A,TRUE,"34.25";#N/A,#N/A,TRUE,"37.10";#N/A,#N/A,TRUE,"38.00";#N/A,#N/A,TRUE,"TA-101&amp;2";#N/A,#N/A,TRUE,"TA-105";#N/A,#N/A,TRUE,"TA-111&amp;12";#N/A,#N/A,TRUE,"TA-115";#N/A,#N/A,TRUE,"Computer"}</definedName>
    <definedName name="TOUT" localSheetId="1">{#N/A,#N/A,TRUE,"I_S";#N/A,#N/A,TRUE,"Valvert";#N/A,#N/A,TRUE,"B_S";#N/A,#N/A,TRUE,"F_F";#N/A,#N/A,TRUE,"12.00";#N/A,#N/A,TRUE,"12.20";#N/A,#N/A,TRUE,"12.30";#N/A,#N/A,TRUE,"14.00";#N/A,#N/A,TRUE,"14.10";#N/A,#N/A,TRUE,"15.00";#N/A,#N/A,TRUE,"15.10";#N/A,#N/A,TRUE,"20.00";#N/A,#N/A,TRUE,"20.10";#N/A,#N/A,TRUE,"20.70";#N/A,#N/A,TRUE,"20.80";#N/A,#N/A,TRUE,"22.10";#N/A,#N/A,TRUE,"22.15";#N/A,#N/A,TRUE,"23.30";#N/A,#N/A,TRUE,"27.10";#N/A,#N/A,TRUE,"30.00";#N/A,#N/A,TRUE,"30.10";#N/A,#N/A,TRUE,"31.00";#N/A,#N/A,TRUE,"31.10";#N/A,#N/A,TRUE,"33.00";#N/A,#N/A,TRUE,"34.00";#N/A,#N/A,TRUE,"34.10";#N/A,#N/A,TRUE,"34.20";#N/A,#N/A,TRUE,"34.25";#N/A,#N/A,TRUE,"37.10";#N/A,#N/A,TRUE,"38.00";#N/A,#N/A,TRUE,"TA-101&amp;2";#N/A,#N/A,TRUE,"TA-105";#N/A,#N/A,TRUE,"TA-111&amp;12";#N/A,#N/A,TRUE,"TA-115";#N/A,#N/A,TRUE,"Computer"}</definedName>
    <definedName name="TOUT" localSheetId="7">{#N/A,#N/A,TRUE,"I_S";#N/A,#N/A,TRUE,"Valvert";#N/A,#N/A,TRUE,"B_S";#N/A,#N/A,TRUE,"F_F";#N/A,#N/A,TRUE,"12.00";#N/A,#N/A,TRUE,"12.20";#N/A,#N/A,TRUE,"12.30";#N/A,#N/A,TRUE,"14.00";#N/A,#N/A,TRUE,"14.10";#N/A,#N/A,TRUE,"15.00";#N/A,#N/A,TRUE,"15.10";#N/A,#N/A,TRUE,"20.00";#N/A,#N/A,TRUE,"20.10";#N/A,#N/A,TRUE,"20.70";#N/A,#N/A,TRUE,"20.80";#N/A,#N/A,TRUE,"22.10";#N/A,#N/A,TRUE,"22.15";#N/A,#N/A,TRUE,"23.30";#N/A,#N/A,TRUE,"27.10";#N/A,#N/A,TRUE,"30.00";#N/A,#N/A,TRUE,"30.10";#N/A,#N/A,TRUE,"31.00";#N/A,#N/A,TRUE,"31.10";#N/A,#N/A,TRUE,"33.00";#N/A,#N/A,TRUE,"34.00";#N/A,#N/A,TRUE,"34.10";#N/A,#N/A,TRUE,"34.20";#N/A,#N/A,TRUE,"34.25";#N/A,#N/A,TRUE,"37.10";#N/A,#N/A,TRUE,"38.00";#N/A,#N/A,TRUE,"TA-101&amp;2";#N/A,#N/A,TRUE,"TA-105";#N/A,#N/A,TRUE,"TA-111&amp;12";#N/A,#N/A,TRUE,"TA-115";#N/A,#N/A,TRUE,"Computer"}</definedName>
    <definedName name="TOUT">{#N/A,#N/A,TRUE,"I_S";#N/A,#N/A,TRUE,"Valvert";#N/A,#N/A,TRUE,"B_S";#N/A,#N/A,TRUE,"F_F";#N/A,#N/A,TRUE,"12.00";#N/A,#N/A,TRUE,"12.20";#N/A,#N/A,TRUE,"12.30";#N/A,#N/A,TRUE,"14.00";#N/A,#N/A,TRUE,"14.10";#N/A,#N/A,TRUE,"15.00";#N/A,#N/A,TRUE,"15.10";#N/A,#N/A,TRUE,"20.00";#N/A,#N/A,TRUE,"20.10";#N/A,#N/A,TRUE,"20.70";#N/A,#N/A,TRUE,"20.80";#N/A,#N/A,TRUE,"22.10";#N/A,#N/A,TRUE,"22.15";#N/A,#N/A,TRUE,"23.30";#N/A,#N/A,TRUE,"27.10";#N/A,#N/A,TRUE,"30.00";#N/A,#N/A,TRUE,"30.10";#N/A,#N/A,TRUE,"31.00";#N/A,#N/A,TRUE,"31.10";#N/A,#N/A,TRUE,"33.00";#N/A,#N/A,TRUE,"34.00";#N/A,#N/A,TRUE,"34.10";#N/A,#N/A,TRUE,"34.20";#N/A,#N/A,TRUE,"34.25";#N/A,#N/A,TRUE,"37.10";#N/A,#N/A,TRUE,"38.00";#N/A,#N/A,TRUE,"TA-101&amp;2";#N/A,#N/A,TRUE,"TA-105";#N/A,#N/A,TRUE,"TA-111&amp;12";#N/A,#N/A,TRUE,"TA-115";#N/A,#N/A,TRUE,"Computer"}</definedName>
    <definedName name="tp" localSheetId="0" hidden="1">{#N/A,#N/A,TRUE,"BT M200 da 10x20"}</definedName>
    <definedName name="tp" localSheetId="1" hidden="1">{#N/A,#N/A,TRUE,"BT M200 da 10x20"}</definedName>
    <definedName name="tp" localSheetId="7" hidden="1">{#N/A,#N/A,TRUE,"BT M200 da 10x20"}</definedName>
    <definedName name="tp" hidden="1">{#N/A,#N/A,TRUE,"BT M200 da 10x20"}</definedName>
    <definedName name="TPATH">"C:\Program Files\Symtrax\Compleo Explorer 3\Temp\450a042d"</definedName>
    <definedName name="TPB" localSheetId="0">#REF!</definedName>
    <definedName name="TPB" localSheetId="1">#REF!</definedName>
    <definedName name="TPB">#REF!</definedName>
    <definedName name="TPB_GDG_D" localSheetId="0">#REF!</definedName>
    <definedName name="TPB_GDG_D">#REF!</definedName>
    <definedName name="TPB_OFFICE" localSheetId="0">#REF!</definedName>
    <definedName name="TPB_OFFICE">#REF!</definedName>
    <definedName name="TPB_SPAREPART" localSheetId="0">#REF!</definedName>
    <definedName name="TPB_SPAREPART">#REF!</definedName>
    <definedName name="TPLRP" localSheetId="0">#REF!</definedName>
    <definedName name="TPLRP">#REF!</definedName>
    <definedName name="TPTY" localSheetId="0">#REF!</definedName>
    <definedName name="TPTY">#REF!</definedName>
    <definedName name="Tptya" localSheetId="0">#REF!</definedName>
    <definedName name="Tptya">#REF!</definedName>
    <definedName name="tpyr" localSheetId="0">#REF!</definedName>
    <definedName name="tpyr">#REF!</definedName>
    <definedName name="tpyra" localSheetId="0">#REF!</definedName>
    <definedName name="tpyra">#REF!</definedName>
    <definedName name="TQ" localSheetId="0">{"'Sheet1'!$L$16"}</definedName>
    <definedName name="TQ" localSheetId="1">{"'Sheet1'!$L$16"}</definedName>
    <definedName name="TQ" localSheetId="7">{"'Sheet1'!$L$16"}</definedName>
    <definedName name="TQ">{"'Sheet1'!$L$16"}</definedName>
    <definedName name="tq_duc">#REF!</definedName>
    <definedName name="tr" localSheetId="0">#REF!</definedName>
    <definedName name="tr">#REF!</definedName>
    <definedName name="TR15HT" localSheetId="0">#REF!</definedName>
    <definedName name="TR15HT">#REF!</definedName>
    <definedName name="TR16HT" localSheetId="0">#REF!</definedName>
    <definedName name="TR16HT">#REF!</definedName>
    <definedName name="TR19HT" localSheetId="0">#REF!</definedName>
    <definedName name="TR19HT">#REF!</definedName>
    <definedName name="tr1x15" localSheetId="0">#REF!</definedName>
    <definedName name="tr1x15">#REF!</definedName>
    <definedName name="TR20HT" localSheetId="0">#REF!</definedName>
    <definedName name="TR20HT">#REF!</definedName>
    <definedName name="tr3x100" localSheetId="0">#REF!</definedName>
    <definedName name="tr3x100">#REF!</definedName>
    <definedName name="Tra_Cot" localSheetId="0">#REF!</definedName>
    <definedName name="Tra_Cot">#REF!</definedName>
    <definedName name="Tra_DM_su_dung" localSheetId="0">#REF!</definedName>
    <definedName name="Tra_DM_su_dung">#REF!</definedName>
    <definedName name="Tra_don_gia_KS" localSheetId="0">#REF!</definedName>
    <definedName name="Tra_don_gia_KS">#REF!</definedName>
    <definedName name="Tra_DTCT" localSheetId="0">#REF!</definedName>
    <definedName name="Tra_DTCT">#REF!</definedName>
    <definedName name="Tra_phan_tram">#N/A</definedName>
    <definedName name="Tra_ten_cong" localSheetId="0">#REF!</definedName>
    <definedName name="Tra_ten_cong" localSheetId="1">#REF!</definedName>
    <definedName name="Tra_ten_cong">#REF!</definedName>
    <definedName name="Tra_tim_hang_mucPT_trung" localSheetId="0">#REF!</definedName>
    <definedName name="Tra_tim_hang_mucPT_trung">#REF!</definedName>
    <definedName name="Tra_TL" localSheetId="0">#REF!</definedName>
    <definedName name="Tra_TL">#REF!</definedName>
    <definedName name="Tra_ty_le2" localSheetId="0">#REF!</definedName>
    <definedName name="Tra_ty_le2">#REF!</definedName>
    <definedName name="Tra_ty_le3" localSheetId="0">#REF!</definedName>
    <definedName name="Tra_ty_le3">#REF!</definedName>
    <definedName name="Tra_ty_le4" localSheetId="0">#REF!</definedName>
    <definedName name="Tra_ty_le4">#REF!</definedName>
    <definedName name="Tra_ty_le5" localSheetId="0">#REF!</definedName>
    <definedName name="Tra_ty_le5">#REF!</definedName>
    <definedName name="TRA_VAT_LIEU" localSheetId="0">#REF!</definedName>
    <definedName name="TRA_VAT_LIEU">#REF!</definedName>
    <definedName name="TRA_VL" localSheetId="0">#REF!</definedName>
    <definedName name="TRA_VL">#REF!</definedName>
    <definedName name="Traceability" localSheetId="0">#REF!</definedName>
    <definedName name="Traceability">#REF!</definedName>
    <definedName name="Trade_name" localSheetId="0">#REF!</definedName>
    <definedName name="Trade_name">#REF!</definedName>
    <definedName name="TRADE2" localSheetId="0">#REF!</definedName>
    <definedName name="TRADE2" localSheetId="1">#REF!</definedName>
    <definedName name="TRADE2">#REF!</definedName>
    <definedName name="TRADING">"'file:///C:/Documents%20and%20Settings/PC_KOBSBY_003/Local%20Settings/Temporary%20Internet%20Files/Content.IE5/WZ67UD2L/DATA/BSC%202011/SHARED/Clients/I-L/KEBD/Quarter%202002/Q4-2002-c.xls'#$GeneralInfo.$Y$8"</definedName>
    <definedName name="TRADING_3">"'file:///C:/Documents%20and%20Settings/PC_KOBSBY_003/Local%20Settings/Temporary%20Internet%20Files/Content.IE5/WZ67UD2L/DATA/BSC%202011/SHARED/Clients/I-L/KEBD/Quarter%202002/Q4-2002-c.xls'#$GeneralInfo.$Y$8"</definedName>
    <definedName name="Trailers">#REF!</definedName>
    <definedName name="train" localSheetId="0">#REF!</definedName>
    <definedName name="train" localSheetId="1">#REF!</definedName>
    <definedName name="train">#REF!</definedName>
    <definedName name="TRALAISCO" localSheetId="0">#REF!</definedName>
    <definedName name="TRALAISCO">#REF!</definedName>
    <definedName name="TRAM" localSheetId="0">#REF!</definedName>
    <definedName name="TRAM">#REF!</definedName>
    <definedName name="tram100" localSheetId="0">#REF!</definedName>
    <definedName name="tram100">#REF!</definedName>
    <definedName name="tram1x25" localSheetId="0">#REF!</definedName>
    <definedName name="tram1x25">#REF!</definedName>
    <definedName name="Trang_thai" localSheetId="0">#REF!</definedName>
    <definedName name="Trang_thai">#REF!</definedName>
    <definedName name="Trangthai" localSheetId="0">#REF!</definedName>
    <definedName name="Trangthai">#REF!</definedName>
    <definedName name="TRANSAKSI" localSheetId="0">#REF!</definedName>
    <definedName name="TRANSAKSI">#REF!</definedName>
    <definedName name="Transfer_Tanks" localSheetId="0">#REF!</definedName>
    <definedName name="Transfer_Tanks">#REF!</definedName>
    <definedName name="TRANSFORMER">#N/A</definedName>
    <definedName name="travel20510">"$#REF!.#REF!#REF!"</definedName>
    <definedName name="travel20510_3">"$#REF!.#REF!#REF!"</definedName>
    <definedName name="TRAvH">#REF!</definedName>
    <definedName name="TRAVL" localSheetId="0">#REF!</definedName>
    <definedName name="TRAVL" localSheetId="1">#REF!</definedName>
    <definedName name="TRAVL">#REF!</definedName>
    <definedName name="TRE" localSheetId="0">#REF!</definedName>
    <definedName name="TRE">#REF!</definedName>
    <definedName name="TRE_10" localSheetId="0">#REF!</definedName>
    <definedName name="TRE_10" localSheetId="1">#REF!</definedName>
    <definedName name="TRE_10">#REF!</definedName>
    <definedName name="TRE_11" localSheetId="0">#REF!</definedName>
    <definedName name="TRE_11" localSheetId="1">#REF!</definedName>
    <definedName name="TRE_11">#REF!</definedName>
    <definedName name="TRE_12" localSheetId="0">#REF!</definedName>
    <definedName name="TRE_12" localSheetId="1">#REF!</definedName>
    <definedName name="TRE_12">#REF!</definedName>
    <definedName name="TRE_6" localSheetId="0">#REF!</definedName>
    <definedName name="TRE_6">#REF!</definedName>
    <definedName name="TRE_7" localSheetId="0">#REF!</definedName>
    <definedName name="TRE_7">#REF!</definedName>
    <definedName name="TRE_8" localSheetId="0">#REF!</definedName>
    <definedName name="TRE_8">#REF!</definedName>
    <definedName name="TRE_9" localSheetId="0">#REF!</definedName>
    <definedName name="TRE_9">#REF!</definedName>
    <definedName name="TREND1" localSheetId="0" hidden="1">#REF!</definedName>
    <definedName name="TREND1" hidden="1">#REF!</definedName>
    <definedName name="TREND10" localSheetId="0" hidden="1">#REF!</definedName>
    <definedName name="TREND10" hidden="1">#REF!</definedName>
    <definedName name="TREND11" localSheetId="0" hidden="1">#REF!</definedName>
    <definedName name="TREND11" hidden="1">#REF!</definedName>
    <definedName name="TREND2" localSheetId="0" hidden="1">#REF!</definedName>
    <definedName name="TREND2" hidden="1">#REF!</definedName>
    <definedName name="TREND3" localSheetId="0" hidden="1">#REF!</definedName>
    <definedName name="TREND3" hidden="1">#REF!</definedName>
    <definedName name="TREND4" localSheetId="0" hidden="1">#REF!</definedName>
    <definedName name="TREND4" hidden="1">#REF!</definedName>
    <definedName name="TREND5" localSheetId="0" hidden="1">#REF!</definedName>
    <definedName name="TREND5" hidden="1">#REF!</definedName>
    <definedName name="TREND6" localSheetId="0" hidden="1">#REF!</definedName>
    <definedName name="TREND6" hidden="1">#REF!</definedName>
    <definedName name="TREND7" localSheetId="0" hidden="1">#REF!</definedName>
    <definedName name="TREND7" hidden="1">#REF!</definedName>
    <definedName name="trend8" localSheetId="0" hidden="1">#REF!</definedName>
    <definedName name="trend8" hidden="1">#REF!</definedName>
    <definedName name="TREND9" localSheetId="0" hidden="1">#REF!</definedName>
    <definedName name="TREND9" hidden="1">#REF!</definedName>
    <definedName name="TREW" localSheetId="0">#REF!</definedName>
    <definedName name="TREW">#REF!</definedName>
    <definedName name="trff" localSheetId="0">{#N/A,#N/A,TRUE,"Data Elements-Staffing";#N/A,#N/A,TRUE,"Data Elements-Exp Driv &amp; Assump";#N/A,#N/A,TRUE,"Staffing Sheet";#N/A,#N/A,TRUE,"Income";#N/A,#N/A,TRUE,"Income Summary";#N/A,#N/A,TRUE,"Staffing Summary"}</definedName>
    <definedName name="trff" localSheetId="1">{#N/A,#N/A,TRUE,"Data Elements-Staffing";#N/A,#N/A,TRUE,"Data Elements-Exp Driv &amp; Assump";#N/A,#N/A,TRUE,"Staffing Sheet";#N/A,#N/A,TRUE,"Income";#N/A,#N/A,TRUE,"Income Summary";#N/A,#N/A,TRUE,"Staffing Summary"}</definedName>
    <definedName name="trff" localSheetId="7">{#N/A,#N/A,TRUE,"Data Elements-Staffing";#N/A,#N/A,TRUE,"Data Elements-Exp Driv &amp; Assump";#N/A,#N/A,TRUE,"Staffing Sheet";#N/A,#N/A,TRUE,"Income";#N/A,#N/A,TRUE,"Income Summary";#N/A,#N/A,TRUE,"Staffing Summary"}</definedName>
    <definedName name="trff">{#N/A,#N/A,TRUE,"Data Elements-Staffing";#N/A,#N/A,TRUE,"Data Elements-Exp Driv &amp; Assump";#N/A,#N/A,TRUE,"Staffing Sheet";#N/A,#N/A,TRUE,"Income";#N/A,#N/A,TRUE,"Income Summary";#N/A,#N/A,TRUE,"Staffing Summary"}</definedName>
    <definedName name="trgf">"$#REF!.#REF!#REF!"</definedName>
    <definedName name="trgf_3">"$#REF!.#REF!#REF!"</definedName>
    <definedName name="Trial_Balance" localSheetId="0">#REF!</definedName>
    <definedName name="Trial_Balance" localSheetId="1">#REF!</definedName>
    <definedName name="Trial_Balance">#REF!</definedName>
    <definedName name="Trigger" localSheetId="0">#REF!</definedName>
    <definedName name="Trigger">#REF!</definedName>
    <definedName name="TRISO" localSheetId="0">#REF!</definedName>
    <definedName name="TRISO">#REF!</definedName>
    <definedName name="trjtja">"$#REF!.#REF!#REF!"</definedName>
    <definedName name="trjtja_3">"$#REF!.#REF!#REF!"</definedName>
    <definedName name="trrr" localSheetId="0">{#N/A,#N/A,TRUE,"Data Elements-Staffing";#N/A,#N/A,TRUE,"Data Elements-Exp Driv &amp; Assump";#N/A,#N/A,TRUE,"Staffing Sheet";#N/A,#N/A,TRUE,"Income";#N/A,#N/A,TRUE,"Income Summary";#N/A,#N/A,TRUE,"Staffing Summary"}</definedName>
    <definedName name="trrr" localSheetId="1">{#N/A,#N/A,TRUE,"Data Elements-Staffing";#N/A,#N/A,TRUE,"Data Elements-Exp Driv &amp; Assump";#N/A,#N/A,TRUE,"Staffing Sheet";#N/A,#N/A,TRUE,"Income";#N/A,#N/A,TRUE,"Income Summary";#N/A,#N/A,TRUE,"Staffing Summary"}</definedName>
    <definedName name="trrr" localSheetId="7">{#N/A,#N/A,TRUE,"Data Elements-Staffing";#N/A,#N/A,TRUE,"Data Elements-Exp Driv &amp; Assump";#N/A,#N/A,TRUE,"Staffing Sheet";#N/A,#N/A,TRUE,"Income";#N/A,#N/A,TRUE,"Income Summary";#N/A,#N/A,TRUE,"Staffing Summary"}</definedName>
    <definedName name="trrr">{#N/A,#N/A,TRUE,"Data Elements-Staffing";#N/A,#N/A,TRUE,"Data Elements-Exp Driv &amp; Assump";#N/A,#N/A,TRUE,"Staffing Sheet";#N/A,#N/A,TRUE,"Income";#N/A,#N/A,TRUE,"Income Summary";#N/A,#N/A,TRUE,"Staffing Summary"}</definedName>
    <definedName name="TRT" localSheetId="0">#REF!</definedName>
    <definedName name="TRT" localSheetId="1">#REF!</definedName>
    <definedName name="TRT">#REF!</definedName>
    <definedName name="TRT_GDG_D" localSheetId="0">#REF!</definedName>
    <definedName name="TRT_GDG_D">#REF!</definedName>
    <definedName name="TRT_OFFICE" localSheetId="0">#REF!</definedName>
    <definedName name="TRT_OFFICE">#REF!</definedName>
    <definedName name="TRT_SPAREPART" localSheetId="0">#REF!</definedName>
    <definedName name="TRT_SPAREPART">#REF!</definedName>
    <definedName name="tru10mtc" localSheetId="0">#REF!</definedName>
    <definedName name="tru10mtc">#REF!</definedName>
    <definedName name="tru8mtc" localSheetId="0">#REF!</definedName>
    <definedName name="tru8mtc">#REF!</definedName>
    <definedName name="truc" localSheetId="0" hidden="1">{"'Sheet1'!$L$16"}</definedName>
    <definedName name="truc" localSheetId="1" hidden="1">{"'Sheet1'!$L$16"}</definedName>
    <definedName name="truc" localSheetId="7" hidden="1">{"'Sheet1'!$L$16"}</definedName>
    <definedName name="truc" hidden="1">{"'Sheet1'!$L$16"}</definedName>
    <definedName name="TRUCK">#REF!</definedName>
    <definedName name="Trucks" localSheetId="0">#REF!</definedName>
    <definedName name="Trucks">#REF!</definedName>
    <definedName name="truneo" localSheetId="0">{"'Sheet1'!$L$16"}</definedName>
    <definedName name="truneo" localSheetId="1">{"'Sheet1'!$L$16"}</definedName>
    <definedName name="truneo" localSheetId="7">{"'Sheet1'!$L$16"}</definedName>
    <definedName name="truneo">{"'Sheet1'!$L$16"}</definedName>
    <definedName name="trung" localSheetId="0">{"Book1"}</definedName>
    <definedName name="trung" localSheetId="1">{"Book1"}</definedName>
    <definedName name="trung" localSheetId="7">{"Book1"}</definedName>
    <definedName name="trung">{"Book1"}</definedName>
    <definedName name="TRUPL">#REF!</definedName>
    <definedName name="Ts" localSheetId="0">#REF!</definedName>
    <definedName name="Ts" localSheetId="1">#REF!</definedName>
    <definedName name="Ts">#REF!</definedName>
    <definedName name="TSCD" localSheetId="0">#REF!</definedName>
    <definedName name="TSCD">#REF!</definedName>
    <definedName name="tsI" localSheetId="0">#REF!</definedName>
    <definedName name="tsI">#REF!</definedName>
    <definedName name="TSNB" localSheetId="0">#REF!</definedName>
    <definedName name="TSNB">#REF!</definedName>
    <definedName name="TSSCM" localSheetId="0">#REF!</definedName>
    <definedName name="TSSCM" localSheetId="1">#REF!</definedName>
    <definedName name="TSSCM">#REF!</definedName>
    <definedName name="TT" localSheetId="0">#REF!</definedName>
    <definedName name="TT" localSheetId="1">#REF!</definedName>
    <definedName name="TT">#REF!</definedName>
    <definedName name="TT_10" localSheetId="0">#REF!</definedName>
    <definedName name="TT_10" localSheetId="1">#REF!</definedName>
    <definedName name="TT_10">#REF!</definedName>
    <definedName name="tt_1331_2" localSheetId="0">#REF!</definedName>
    <definedName name="tt_1331_2">#REF!</definedName>
    <definedName name="tt_1331_3" localSheetId="0">#REF!</definedName>
    <definedName name="tt_1331_3">#REF!</definedName>
    <definedName name="tt_1331_4" localSheetId="0">#REF!</definedName>
    <definedName name="tt_1331_4">#REF!</definedName>
    <definedName name="TT_1p" localSheetId="0">#REF!</definedName>
    <definedName name="TT_1p">#REF!</definedName>
    <definedName name="TT_3p" localSheetId="0">#REF!</definedName>
    <definedName name="TT_3p">#REF!</definedName>
    <definedName name="tt1pnc" localSheetId="0">#REF!</definedName>
    <definedName name="tt1pnc">#REF!</definedName>
    <definedName name="tt1pvl" localSheetId="0">#REF!</definedName>
    <definedName name="tt1pvl">#REF!</definedName>
    <definedName name="tt3pnc" localSheetId="0">#REF!</definedName>
    <definedName name="tt3pnc">#REF!</definedName>
    <definedName name="tt3pvl" localSheetId="0">#REF!</definedName>
    <definedName name="tt3pvl">#REF!</definedName>
    <definedName name="ttam" localSheetId="0">#REF!</definedName>
    <definedName name="ttam">#REF!</definedName>
    <definedName name="ttao" localSheetId="0">#REF!</definedName>
    <definedName name="ttao">#REF!</definedName>
    <definedName name="TTATK" localSheetId="0">#REF!</definedName>
    <definedName name="TTATK" localSheetId="1">#REF!</definedName>
    <definedName name="TTATK">#REF!</definedName>
    <definedName name="TTATK_OFFICE" localSheetId="0">#REF!</definedName>
    <definedName name="TTATK_OFFICE" localSheetId="1">#REF!</definedName>
    <definedName name="TTATK_OFFICE">#REF!</definedName>
    <definedName name="ttbt" localSheetId="0">#REF!</definedName>
    <definedName name="ttbt">#REF!</definedName>
    <definedName name="TTCMC" localSheetId="0">#REF!</definedName>
    <definedName name="TTCMC" localSheetId="1">#REF!</definedName>
    <definedName name="TTCMC">#REF!</definedName>
    <definedName name="TTDD" localSheetId="0">#REF!+#REF!+#REF!</definedName>
    <definedName name="TTDD" localSheetId="1">#REF!+#REF!+#REF!</definedName>
    <definedName name="TTDD">#REF!+#REF!+#REF!</definedName>
    <definedName name="TTDD3P" localSheetId="0">#REF!</definedName>
    <definedName name="TTDD3P">#REF!</definedName>
    <definedName name="TTDDCT3p" localSheetId="0">#REF!</definedName>
    <definedName name="TTDDCT3p">#REF!</definedName>
    <definedName name="tthi" localSheetId="0">#REF!</definedName>
    <definedName name="tthi">#REF!</definedName>
    <definedName name="TThu_VNP" localSheetId="0">#REF!</definedName>
    <definedName name="TThu_VNP">#REF!</definedName>
    <definedName name="TTK3p" localSheetId="0">#REF!</definedName>
    <definedName name="TTK3p">#REF!</definedName>
    <definedName name="ttlpopulasi" localSheetId="0">#REF!</definedName>
    <definedName name="ttlpopulasi" localSheetId="1">#REF!</definedName>
    <definedName name="ttlpopulasi">#REF!</definedName>
    <definedName name="TTOBT" localSheetId="0">#REF!</definedName>
    <definedName name="TTOBT" localSheetId="1">#REF!</definedName>
    <definedName name="TTOBT">#REF!</definedName>
    <definedName name="TTPB" localSheetId="0">#REF!</definedName>
    <definedName name="TTPB" localSheetId="1">#REF!</definedName>
    <definedName name="TTPB">#REF!</definedName>
    <definedName name="ttr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r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r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r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ra">#REF!</definedName>
    <definedName name="ttronmk" localSheetId="0">#REF!</definedName>
    <definedName name="ttronmk" localSheetId="1">#REF!</definedName>
    <definedName name="ttronmk">#REF!</definedName>
    <definedName name="ttrr" localSheetId="0">{#N/A,#N/A,TRUE,"Data Elements-Staffing";#N/A,#N/A,TRUE,"Data Elements-Exp Driv &amp; Assump";#N/A,#N/A,TRUE,"Staffing Sheet";#N/A,#N/A,TRUE,"Income";#N/A,#N/A,TRUE,"Income Summary";#N/A,#N/A,TRUE,"Staffing Summary"}</definedName>
    <definedName name="ttrr" localSheetId="1">{#N/A,#N/A,TRUE,"Data Elements-Staffing";#N/A,#N/A,TRUE,"Data Elements-Exp Driv &amp; Assump";#N/A,#N/A,TRUE,"Staffing Sheet";#N/A,#N/A,TRUE,"Income";#N/A,#N/A,TRUE,"Income Summary";#N/A,#N/A,TRUE,"Staffing Summary"}</definedName>
    <definedName name="ttrr" localSheetId="7">{#N/A,#N/A,TRUE,"Data Elements-Staffing";#N/A,#N/A,TRUE,"Data Elements-Exp Driv &amp; Assump";#N/A,#N/A,TRUE,"Staffing Sheet";#N/A,#N/A,TRUE,"Income";#N/A,#N/A,TRUE,"Income Summary";#N/A,#N/A,TRUE,"Staffing Summary"}</definedName>
    <definedName name="ttrr">{#N/A,#N/A,TRUE,"Data Elements-Staffing";#N/A,#N/A,TRUE,"Data Elements-Exp Driv &amp; Assump";#N/A,#N/A,TRUE,"Staffing Sheet";#N/A,#N/A,TRUE,"Income";#N/A,#N/A,TRUE,"Income Summary";#N/A,#N/A,TRUE,"Staffing Summary"}</definedName>
    <definedName name="TTRT" localSheetId="0">#REF!</definedName>
    <definedName name="TTRT" localSheetId="1">#REF!</definedName>
    <definedName name="TTRT">#REF!</definedName>
    <definedName name="TTSAMCO" localSheetId="0">#REF!</definedName>
    <definedName name="TTSAMCO">#REF!</definedName>
    <definedName name="ttt" localSheetId="0">#REF!</definedName>
    <definedName name="ttt">#REF!</definedName>
    <definedName name="TTT_10" localSheetId="0">#REF!</definedName>
    <definedName name="TTT_10">#REF!</definedName>
    <definedName name="TTT_11" localSheetId="0">#REF!</definedName>
    <definedName name="TTT_11">#REF!</definedName>
    <definedName name="TTT_12" localSheetId="0">#REF!</definedName>
    <definedName name="TTT_12">#REF!</definedName>
    <definedName name="TTT_4" localSheetId="0">#REF!</definedName>
    <definedName name="TTT_4">#REF!</definedName>
    <definedName name="TTT_5" localSheetId="0">#REF!</definedName>
    <definedName name="TTT_5">#REF!</definedName>
    <definedName name="TTT_6" localSheetId="0">#REF!</definedName>
    <definedName name="TTT_6">#REF!</definedName>
    <definedName name="TTT_7" localSheetId="0">#REF!</definedName>
    <definedName name="TTT_7">#REF!</definedName>
    <definedName name="TTT_8" localSheetId="0">#REF!</definedName>
    <definedName name="TTT_8">#REF!</definedName>
    <definedName name="TTT_9" localSheetId="0">#REF!</definedName>
    <definedName name="TTT_9">#REF!</definedName>
    <definedName name="tttb" localSheetId="0">#REF!</definedName>
    <definedName name="tttb">#REF!</definedName>
    <definedName name="ttteer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teer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teer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teer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ttt" localSheetId="0">#REF!</definedName>
    <definedName name="tttt" localSheetId="1">#REF!</definedName>
    <definedName name="tttt">#REF!</definedName>
    <definedName name="tttt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0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0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0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1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1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1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2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3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3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3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3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etet" localSheetId="0" hidden="1">#REF!</definedName>
    <definedName name="ttttetet" localSheetId="1" hidden="1">#REF!</definedName>
    <definedName name="ttttetet" hidden="1">#REF!</definedName>
    <definedName name="ttttt" localSheetId="0">#REF!</definedName>
    <definedName name="ttttt">#REF!</definedName>
    <definedName name="tttttt" localSheetId="0">#REF!</definedName>
    <definedName name="tttttt">#REF!</definedName>
    <definedName name="tttttt24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tt24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tt24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tt24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tttttt" localSheetId="0">#REF!</definedName>
    <definedName name="ttttttt" localSheetId="1">#REF!</definedName>
    <definedName name="ttttttt">#REF!</definedName>
    <definedName name="tttttttt" localSheetId="0">#REF!</definedName>
    <definedName name="tttttttt">#REF!</definedName>
    <definedName name="ttttttttt" localSheetId="0">#REF!</definedName>
    <definedName name="ttttttttt">#REF!</definedName>
    <definedName name="tttttttttt" localSheetId="0">#REF!</definedName>
    <definedName name="tttttttttt">#REF!</definedName>
    <definedName name="ttttttttttt" localSheetId="0">#REF!</definedName>
    <definedName name="ttttttttttt">#REF!</definedName>
    <definedName name="ttuan" localSheetId="0">{"Book1"}</definedName>
    <definedName name="ttuan" localSheetId="1">{"Book1"}</definedName>
    <definedName name="ttuan" localSheetId="7">{"Book1"}</definedName>
    <definedName name="ttuan">{"Book1"}</definedName>
    <definedName name="TU" localSheetId="0">{"Book1"}</definedName>
    <definedName name="TU" localSheetId="1">{"Book1"}</definedName>
    <definedName name="TU" localSheetId="7">{"Book1"}</definedName>
    <definedName name="TU">{"Book1"}</definedName>
    <definedName name="tuadgggf" localSheetId="0">{"Book1"}</definedName>
    <definedName name="tuadgggf" localSheetId="1">{"Book1"}</definedName>
    <definedName name="tuadgggf" localSheetId="7">{"Book1"}</definedName>
    <definedName name="tuadgggf">{"Book1"}</definedName>
    <definedName name="tuan" localSheetId="0">{"Book1"}</definedName>
    <definedName name="tuan" localSheetId="1">{"Book1"}</definedName>
    <definedName name="tuan" localSheetId="7">{"Book1"}</definedName>
    <definedName name="tuan">{"Book1"}</definedName>
    <definedName name="TUAN45">#REF!</definedName>
    <definedName name="TUAN46" localSheetId="0">#REF!</definedName>
    <definedName name="TUAN46">#REF!</definedName>
    <definedName name="TUAN48" localSheetId="0">#REF!</definedName>
    <definedName name="TUAN48">#REF!</definedName>
    <definedName name="TUAN49" localSheetId="0">#REF!</definedName>
    <definedName name="TUAN49">#REF!</definedName>
    <definedName name="TUAN50" localSheetId="0">#REF!</definedName>
    <definedName name="TUAN50">#REF!</definedName>
    <definedName name="TUAN51" localSheetId="0">#REF!</definedName>
    <definedName name="TUAN51">#REF!</definedName>
    <definedName name="TUAN52" localSheetId="0">#REF!</definedName>
    <definedName name="TUAN52">#REF!</definedName>
    <definedName name="tuanh" localSheetId="0">{"Book1"}</definedName>
    <definedName name="tuanh" localSheetId="1">{"Book1"}</definedName>
    <definedName name="tuanh" localSheetId="7">{"Book1"}</definedName>
    <definedName name="tuanh">{"Book1"}</definedName>
    <definedName name="TUANKHANHTUYET45" localSheetId="0">{0}</definedName>
    <definedName name="TUANKHANHTUYET45" localSheetId="1">{0}</definedName>
    <definedName name="TUANKHANHTUYET45" localSheetId="7">{0}</definedName>
    <definedName name="TUANKHANHTUYET45">{0}</definedName>
    <definedName name="TUI" localSheetId="0">#REF!</definedName>
    <definedName name="TUI" localSheetId="1">#REF!</definedName>
    <definedName name="TUI">#REF!</definedName>
    <definedName name="tujuh" localSheetId="0">#REF!</definedName>
    <definedName name="tujuh" localSheetId="1">#REF!</definedName>
    <definedName name="tujuh">#REF!</definedName>
    <definedName name="tung" localSheetId="0">{"Book1"}</definedName>
    <definedName name="tung" localSheetId="1">{"Book1"}</definedName>
    <definedName name="tung" localSheetId="7">{"Book1"}</definedName>
    <definedName name="tung">{"Book1"}</definedName>
    <definedName name="tung_aa" localSheetId="0">{"Book1"}</definedName>
    <definedName name="tung_aa" localSheetId="1">{"Book1"}</definedName>
    <definedName name="tung_aa" localSheetId="7">{"Book1"}</definedName>
    <definedName name="tung_aa">{"Book1"}</definedName>
    <definedName name="tung_bb" localSheetId="0" hidden="1">{"'Sheet1'!$L$16"}</definedName>
    <definedName name="tung_bb" localSheetId="1" hidden="1">{"'Sheet1'!$L$16"}</definedName>
    <definedName name="tung_bb" localSheetId="7" hidden="1">{"'Sheet1'!$L$16"}</definedName>
    <definedName name="tung_bb" hidden="1">{"'Sheet1'!$L$16"}</definedName>
    <definedName name="Tuns" localSheetId="0">#REF!</definedName>
    <definedName name="Tuns" localSheetId="1">#REF!</definedName>
    <definedName name="Tuns">#REF!</definedName>
    <definedName name="Tuns1" localSheetId="0">#REF!</definedName>
    <definedName name="Tuns1" localSheetId="1">#REF!</definedName>
    <definedName name="Tuns1">#REF!</definedName>
    <definedName name="Turkey">"#N/A"</definedName>
    <definedName name="turn">#REF!</definedName>
    <definedName name="turnover">"$#REF!.#REF!#REF!"</definedName>
    <definedName name="turnover_3">"$#REF!.#REF!#REF!"</definedName>
    <definedName name="TuVan">#REF!</definedName>
    <definedName name="tuy" localSheetId="0">{"'Sheet1'!$L$16"}</definedName>
    <definedName name="tuy" localSheetId="1">{"'Sheet1'!$L$16"}</definedName>
    <definedName name="tuy" localSheetId="7">{"'Sheet1'!$L$16"}</definedName>
    <definedName name="tuy">{"'Sheet1'!$L$16"}</definedName>
    <definedName name="tuyen">#REF!</definedName>
    <definedName name="tuyennhanh" localSheetId="0">{"'Sheet1'!$L$16"}</definedName>
    <definedName name="tuyennhanh" localSheetId="1">{"'Sheet1'!$L$16"}</definedName>
    <definedName name="tuyennhanh" localSheetId="7">{"'Sheet1'!$L$16"}</definedName>
    <definedName name="tuyennhanh">{"'Sheet1'!$L$16"}</definedName>
    <definedName name="TV">#REF!</definedName>
    <definedName name="TV0997_TV0997_List" localSheetId="0">#REF!</definedName>
    <definedName name="TV0997_TV0997_List">#REF!</definedName>
    <definedName name="tv75nc" localSheetId="0">#REF!</definedName>
    <definedName name="tv75nc">#REF!</definedName>
    <definedName name="tv75vl" localSheetId="0">#REF!</definedName>
    <definedName name="tv75vl">#REF!</definedName>
    <definedName name="TVinh" localSheetId="0">#REF!</definedName>
    <definedName name="TVinh">#REF!</definedName>
    <definedName name="tvl" localSheetId="0">#REF!</definedName>
    <definedName name="tvl">#REF!</definedName>
    <definedName name="TWCHSE" localSheetId="0">#REF!</definedName>
    <definedName name="TWCHSE">#REF!</definedName>
    <definedName name="TWIBBQ" localSheetId="0">#REF!</definedName>
    <definedName name="TWIBBQ">#REF!</definedName>
    <definedName name="Twister" localSheetId="0">#REF!</definedName>
    <definedName name="Twister">#REF!</definedName>
    <definedName name="TWN" localSheetId="0">#REF!</definedName>
    <definedName name="TWN">#REF!</definedName>
    <definedName name="tw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w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w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w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Tx" localSheetId="0">#REF!</definedName>
    <definedName name="Tx" localSheetId="1">#REF!</definedName>
    <definedName name="Tx">#REF!</definedName>
    <definedName name="tx1pignc" localSheetId="0">#REF!</definedName>
    <definedName name="tx1pignc">#REF!</definedName>
    <definedName name="tx1pindnc" localSheetId="0">#REF!</definedName>
    <definedName name="tx1pindnc">#REF!</definedName>
    <definedName name="tx1pingnc" localSheetId="0">#REF!</definedName>
    <definedName name="tx1pingnc">#REF!</definedName>
    <definedName name="tx1pintnc" localSheetId="0">#REF!</definedName>
    <definedName name="tx1pintnc">#REF!</definedName>
    <definedName name="tx1pitnc" localSheetId="0">#REF!</definedName>
    <definedName name="tx1pitnc">#REF!</definedName>
    <definedName name="tx2mhnnc" localSheetId="0">#REF!</definedName>
    <definedName name="tx2mhnnc">#REF!</definedName>
    <definedName name="tx2mitnc" localSheetId="0">#REF!</definedName>
    <definedName name="tx2mitnc">#REF!</definedName>
    <definedName name="TXB11QBINHCHANH" localSheetId="0">#REF!</definedName>
    <definedName name="TXB11QBINHCHANH">#REF!</definedName>
    <definedName name="TXB11QBINHTAN" localSheetId="0">#REF!</definedName>
    <definedName name="TXB11QBINHTAN">#REF!</definedName>
    <definedName name="TXB11QBINHTHANH1" localSheetId="0">#REF!</definedName>
    <definedName name="TXB11QBINHTHANH1">#REF!</definedName>
    <definedName name="TXB11QBINHTHANH2" localSheetId="0">#REF!</definedName>
    <definedName name="TXB11QBINHTHANH2">#REF!</definedName>
    <definedName name="TXB11QCUCHI" localSheetId="0">#REF!</definedName>
    <definedName name="TXB11QCUCHI">#REF!</definedName>
    <definedName name="TXB11QGOVAP1" localSheetId="0">#REF!</definedName>
    <definedName name="TXB11QGOVAP1">#REF!</definedName>
    <definedName name="TXB11QGOVAP2" localSheetId="0">#REF!</definedName>
    <definedName name="TXB11QGOVAP2">#REF!</definedName>
    <definedName name="TXB11QHOCMON" localSheetId="0">#REF!</definedName>
    <definedName name="TXB11QHOCMON">#REF!</definedName>
    <definedName name="TXB11QPHUNHUAN" localSheetId="0">#REF!</definedName>
    <definedName name="TXB11QPHUNHUAN">#REF!</definedName>
    <definedName name="TXB11QTANBINH1" localSheetId="0">#REF!</definedName>
    <definedName name="TXB11QTANBINH1">#REF!</definedName>
    <definedName name="TXB11QTANBINH2" localSheetId="0">#REF!</definedName>
    <definedName name="TXB11QTANBINH2">#REF!</definedName>
    <definedName name="TXB11QTANPHU" localSheetId="0">#REF!</definedName>
    <definedName name="TXB11QTANPHU">#REF!</definedName>
    <definedName name="TXB11QTHUDUC1" localSheetId="0">#REF!</definedName>
    <definedName name="TXB11QTHUDUC1">#REF!</definedName>
    <definedName name="TXB11QTHUDUC2" localSheetId="0">#REF!</definedName>
    <definedName name="TXB11QTHUDUC2">#REF!</definedName>
    <definedName name="TXB11QUAN1" localSheetId="0">#REF!</definedName>
    <definedName name="TXB11QUAN1">#REF!</definedName>
    <definedName name="TXB11QUAN10" localSheetId="0">#REF!</definedName>
    <definedName name="TXB11QUAN10">#REF!</definedName>
    <definedName name="TXB11QUAN11" localSheetId="0">#REF!</definedName>
    <definedName name="TXB11QUAN11">#REF!</definedName>
    <definedName name="TXB11QUAN12" localSheetId="0">#REF!</definedName>
    <definedName name="TXB11QUAN12">#REF!</definedName>
    <definedName name="TXB11QUAN2" localSheetId="0">#REF!</definedName>
    <definedName name="TXB11QUAN2">#REF!</definedName>
    <definedName name="TXB11QUAN4" localSheetId="0">#REF!</definedName>
    <definedName name="TXB11QUAN4">#REF!</definedName>
    <definedName name="TXB11QUAN6B" localSheetId="0">#REF!</definedName>
    <definedName name="TXB11QUAN6B">#REF!</definedName>
    <definedName name="TXB11QUAN7" localSheetId="0">#REF!</definedName>
    <definedName name="TXB11QUAN7">#REF!</definedName>
    <definedName name="TXB11QUAN8A" localSheetId="0">#REF!</definedName>
    <definedName name="TXB11QUAN8A">#REF!</definedName>
    <definedName name="TXB11QUAN8B" localSheetId="0">#REF!</definedName>
    <definedName name="TXB11QUAN8B">#REF!</definedName>
    <definedName name="TXB44QUAN5" localSheetId="0">#REF!</definedName>
    <definedName name="TXB44QUAN5">#REF!</definedName>
    <definedName name="TXB44QUAN6A" localSheetId="0">#REF!</definedName>
    <definedName name="TXB44QUAN6A">#REF!</definedName>
    <definedName name="txhnnc" localSheetId="0">#REF!</definedName>
    <definedName name="txhnnc">#REF!</definedName>
    <definedName name="txig1nc" localSheetId="0">#REF!</definedName>
    <definedName name="txig1nc">#REF!</definedName>
    <definedName name="txin190nc" localSheetId="0">#REF!</definedName>
    <definedName name="txin190nc">#REF!</definedName>
    <definedName name="txinnc" localSheetId="0">#REF!</definedName>
    <definedName name="txinnc">#REF!</definedName>
    <definedName name="txit1nc" localSheetId="0">#REF!</definedName>
    <definedName name="txit1nc">#REF!</definedName>
    <definedName name="ty" localSheetId="0" hidden="1">{#N/A,#N/A,FALSE,"DATA"}</definedName>
    <definedName name="ty" localSheetId="1" hidden="1">{#N/A,#N/A,FALSE,"DATA"}</definedName>
    <definedName name="ty" localSheetId="7" hidden="1">{#N/A,#N/A,FALSE,"DATA"}</definedName>
    <definedName name="ty" hidden="1">{#N/A,#N/A,FALSE,"DATA"}</definedName>
    <definedName name="Ty_Gia" localSheetId="0">#REF!</definedName>
    <definedName name="Ty_Gia" localSheetId="1">#REF!</definedName>
    <definedName name="Ty_Gia">#REF!</definedName>
    <definedName name="ty_le" localSheetId="0">#REF!</definedName>
    <definedName name="ty_le">#REF!</definedName>
    <definedName name="ty_le_BTN" localSheetId="0">#REF!</definedName>
    <definedName name="ty_le_BTN" localSheetId="1">#REF!</definedName>
    <definedName name="ty_le_BTN">#REF!</definedName>
    <definedName name="Ty_le1" localSheetId="0">#REF!</definedName>
    <definedName name="Ty_le1">#REF!</definedName>
    <definedName name="type" localSheetId="0">#REF!</definedName>
    <definedName name="type">#REF!</definedName>
    <definedName name="Type_1" localSheetId="0">#REF!</definedName>
    <definedName name="Type_1">#REF!</definedName>
    <definedName name="Type_2" localSheetId="0">#REF!</definedName>
    <definedName name="Type_2">#REF!</definedName>
    <definedName name="TYPE_ARMADA" localSheetId="0">OFFSET(#REF!,0,0,COUNTA(#REF!),1)</definedName>
    <definedName name="TYPE_ARMADA" localSheetId="1">OFFSET(#REF!,0,0,COUNTA(#REF!),1)</definedName>
    <definedName name="TYPE_ARMADA">OFFSET(#REF!,0,0,COUNTA(#REF!),1)</definedName>
    <definedName name="TYPE_OF_PROMO_GROUP_CODE" localSheetId="0">#REF!</definedName>
    <definedName name="TYPE_OF_PROMO_GROUP_CODE" localSheetId="1">#REF!</definedName>
    <definedName name="TYPE_OF_PROMO_GROUP_CODE">#REF!</definedName>
    <definedName name="TYPE_OF_PROMO_GROUP_CODE_4" localSheetId="0">#REF!</definedName>
    <definedName name="TYPE_OF_PROMO_GROUP_CODE_4" localSheetId="1">#REF!</definedName>
    <definedName name="TYPE_OF_PROMO_GROUP_CODE_4">#REF!</definedName>
    <definedName name="TYPE_OF_PROMO_GROUP_CODE_6" localSheetId="0">#REF!</definedName>
    <definedName name="TYPE_OF_PROMO_GROUP_CODE_6" localSheetId="1">#REF!</definedName>
    <definedName name="TYPE_OF_PROMO_GROUP_CODE_6">#REF!</definedName>
    <definedName name="TYPE_OF_PROMO_GROUP_CODE_9" localSheetId="0">#REF!</definedName>
    <definedName name="TYPE_OF_PROMO_GROUP_CODE_9">#REF!</definedName>
    <definedName name="Types" localSheetId="0">#REF!</definedName>
    <definedName name="Types">#REF!</definedName>
    <definedName name="tyt" localSheetId="0">#REF!</definedName>
    <definedName name="tyt">#REF!</definedName>
    <definedName name="TYU" localSheetId="0">#REF!</definedName>
    <definedName name="TYU">#REF!</definedName>
    <definedName name="tyui" localSheetId="0">#REF!</definedName>
    <definedName name="tyui" localSheetId="1">#REF!</definedName>
    <definedName name="tyui">#REF!</definedName>
    <definedName name="u" localSheetId="0" hidden="1">#REF!</definedName>
    <definedName name="u" localSheetId="1" hidden="1">#REF!</definedName>
    <definedName name="u" hidden="1">#REF!</definedName>
    <definedName name="ư" localSheetId="0">#REF!</definedName>
    <definedName name="ư">#REF!</definedName>
    <definedName name="U_tien" localSheetId="0">#REF!</definedName>
    <definedName name="U_tien">#REF!</definedName>
    <definedName name="uang_pisah" localSheetId="0">#REF!</definedName>
    <definedName name="uang_pisah">#REF!</definedName>
    <definedName name="UB.Consol" localSheetId="0" hidden="1">#REF!</definedName>
    <definedName name="UB.Consol" localSheetId="1" hidden="1">#REF!</definedName>
    <definedName name="UB.Consol" hidden="1">#REF!</definedName>
    <definedName name="ƯDAWD" localSheetId="0">#REF!</definedName>
    <definedName name="ƯDAWD" localSheetId="1">#REF!</definedName>
    <definedName name="ƯDAWD">#REF!</definedName>
    <definedName name="UDIN" localSheetId="0">#REF!</definedName>
    <definedName name="UDIN">#REF!</definedName>
    <definedName name="ue" localSheetId="0">#REF!</definedName>
    <definedName name="ue">#REF!</definedName>
    <definedName name="ưeg" localSheetId="0">{"F3 detail",#N/A,FALSE,"F1";"F3 Presentation",#N/A,FALSE,"F3 "}</definedName>
    <definedName name="ưeg" localSheetId="1">{"F3 detail",#N/A,FALSE,"F1";"F3 Presentation",#N/A,FALSE,"F3 "}</definedName>
    <definedName name="ưeg" localSheetId="7">{"F3 detail",#N/A,FALSE,"F1";"F3 Presentation",#N/A,FALSE,"F3 "}</definedName>
    <definedName name="ưeg">{"F3 detail",#N/A,FALSE,"F1";"F3 Presentation",#N/A,FALSE,"F3 "}</definedName>
    <definedName name="ưew">#REF!</definedName>
    <definedName name="uhiuk" localSheetId="0">{"adj95mult",#N/A,FALSE,"COMPCO";"adj95est",#N/A,FALSE,"COMPCO"}</definedName>
    <definedName name="uhiuk" localSheetId="1">{"adj95mult",#N/A,FALSE,"COMPCO";"adj95est",#N/A,FALSE,"COMPCO"}</definedName>
    <definedName name="uhiuk" localSheetId="7">{"adj95mult",#N/A,FALSE,"COMPCO";"adj95est",#N/A,FALSE,"COMPCO"}</definedName>
    <definedName name="uhiuk">{"adj95mult",#N/A,FALSE,"COMPCO";"adj95est",#N/A,FALSE,"COMPCO"}</definedName>
    <definedName name="ui" localSheetId="0" hidden="1">{#N/A,#N/A,FALSE,"DATA"}</definedName>
    <definedName name="ui" localSheetId="1" hidden="1">{#N/A,#N/A,FALSE,"DATA"}</definedName>
    <definedName name="ui" localSheetId="7" hidden="1">{#N/A,#N/A,FALSE,"DATA"}</definedName>
    <definedName name="ui" hidden="1">{#N/A,#N/A,FALSE,"DATA"}</definedName>
    <definedName name="UIO" localSheetId="0">#REF!</definedName>
    <definedName name="UIO" localSheetId="1">#REF!</definedName>
    <definedName name="UIO">#REF!</definedName>
    <definedName name="uiouio" localSheetId="0">{"summary",#N/A,FALSE,"comsat"}</definedName>
    <definedName name="uiouio" localSheetId="1">{"summary",#N/A,FALSE,"comsat"}</definedName>
    <definedName name="uiouio" localSheetId="7">{"summary",#N/A,FALSE,"comsat"}</definedName>
    <definedName name="uiouio">{"summary",#N/A,FALSE,"comsat"}</definedName>
    <definedName name="uiouiou" localSheetId="0">{"page1",#N/A,FALSE,"comsat";"page2",#N/A,FALSE,"comsat";"summary",#N/A,FALSE,"comsat"}</definedName>
    <definedName name="uiouiou" localSheetId="1">{"page1",#N/A,FALSE,"comsat";"page2",#N/A,FALSE,"comsat";"summary",#N/A,FALSE,"comsat"}</definedName>
    <definedName name="uiouiou" localSheetId="7">{"page1",#N/A,FALSE,"comsat";"page2",#N/A,FALSE,"comsat";"summary",#N/A,FALSE,"comsat"}</definedName>
    <definedName name="uiouiou">{"page1",#N/A,FALSE,"comsat";"page2",#N/A,FALSE,"comsat";"summary",#N/A,FALSE,"comsat"}</definedName>
    <definedName name="ujhg">"$#REF!.#REF!#REF!"</definedName>
    <definedName name="ujhg_3">"$#REF!.#REF!#REF!"</definedName>
    <definedName name="uk" localSheetId="0">#REF!</definedName>
    <definedName name="uk" localSheetId="1">#REF!</definedName>
    <definedName name="uk">#REF!</definedName>
    <definedName name="uk_1">NA()</definedName>
    <definedName name="uk_2">NA()</definedName>
    <definedName name="Ulu_Kelang">"#N/A"</definedName>
    <definedName name="UMLANGGANAN" localSheetId="0">#REF!</definedName>
    <definedName name="UMLANGGANAN" localSheetId="1">#REF!</definedName>
    <definedName name="UMLANGGANAN">#REF!</definedName>
    <definedName name="UMLANGGANAN_5" localSheetId="0">#REF!</definedName>
    <definedName name="UMLANGGANAN_5">#REF!</definedName>
    <definedName name="UMUKAOPS" localSheetId="0">#REF!</definedName>
    <definedName name="UMUKAOPS">#REF!</definedName>
    <definedName name="UMUKAOPS_5" localSheetId="0">#REF!</definedName>
    <definedName name="UMUKAOPS_5">#REF!</definedName>
    <definedName name="Umur" localSheetId="0">#REF!</definedName>
    <definedName name="Umur" localSheetId="1">#REF!</definedName>
    <definedName name="Umur">#REF!</definedName>
    <definedName name="uncollectibles">"$#REF!.#REF!#REF!"</definedName>
    <definedName name="uncollectibles_3">"$#REF!.#REF!#REF!"</definedName>
    <definedName name="UNG">#REF!</definedName>
    <definedName name="ungT3" localSheetId="0">{"'Sheet1'!$L$16"}</definedName>
    <definedName name="ungT3" localSheetId="1">{"'Sheet1'!$L$16"}</definedName>
    <definedName name="ungT3" localSheetId="7">{"'Sheet1'!$L$16"}</definedName>
    <definedName name="ungT3">{"'Sheet1'!$L$16"}</definedName>
    <definedName name="UnHue">OFFSET(#REF!,0,0,COUNTA(#REF!),6)</definedName>
    <definedName name="UNieve" localSheetId="0">{"'Sheet1'!$L$16"}</definedName>
    <definedName name="UNieve" localSheetId="1">{"'Sheet1'!$L$16"}</definedName>
    <definedName name="UNieve" localSheetId="7">{"'Sheet1'!$L$16"}</definedName>
    <definedName name="UNieve">{"'Sheet1'!$L$16"}</definedName>
    <definedName name="Unilever" localSheetId="0">{"'Sheet1'!$L$16"}</definedName>
    <definedName name="Unilever" localSheetId="1">{"'Sheet1'!$L$16"}</definedName>
    <definedName name="Unilever" localSheetId="7">{"'Sheet1'!$L$16"}</definedName>
    <definedName name="Unilever">{"'Sheet1'!$L$16"}</definedName>
    <definedName name="Unit" localSheetId="0">#REF!</definedName>
    <definedName name="Unit">#REF!</definedName>
    <definedName name="UNIT_CHOOSE" localSheetId="0">#REF!</definedName>
    <definedName name="UNIT_CHOOSE">#REF!</definedName>
    <definedName name="UNIT2_1" localSheetId="0">#REF!</definedName>
    <definedName name="UNIT2_1">#REF!</definedName>
    <definedName name="UNIT2_10" localSheetId="0">#REF!</definedName>
    <definedName name="UNIT2_10">#REF!</definedName>
    <definedName name="UNIT2_10_1" localSheetId="0">#REF!</definedName>
    <definedName name="UNIT2_10_1">#REF!</definedName>
    <definedName name="UNIT2_10_2" localSheetId="0">#REF!</definedName>
    <definedName name="UNIT2_10_2">#REF!</definedName>
    <definedName name="UNIT2_10A" localSheetId="0">#REF!</definedName>
    <definedName name="UNIT2_10A">#REF!</definedName>
    <definedName name="UNIT2_10A_1" localSheetId="0">#REF!</definedName>
    <definedName name="UNIT2_10A_1">#REF!</definedName>
    <definedName name="UNIT2_10A_2" localSheetId="0">#REF!</definedName>
    <definedName name="UNIT2_10A_2">#REF!</definedName>
    <definedName name="UNIT2_10B" localSheetId="0">#REF!</definedName>
    <definedName name="UNIT2_10B">#REF!</definedName>
    <definedName name="UNIT2_10B_1" localSheetId="0">#REF!</definedName>
    <definedName name="UNIT2_10B_1">#REF!</definedName>
    <definedName name="UNIT2_10B_2" localSheetId="0">#REF!</definedName>
    <definedName name="UNIT2_10B_2">#REF!</definedName>
    <definedName name="UNIT2_12" localSheetId="0">#REF!</definedName>
    <definedName name="UNIT2_12">#REF!</definedName>
    <definedName name="UNIT2_12_1" localSheetId="0">#REF!</definedName>
    <definedName name="UNIT2_12_1">#REF!</definedName>
    <definedName name="UNIT2_12_2" localSheetId="0">#REF!</definedName>
    <definedName name="UNIT2_12_2">#REF!</definedName>
    <definedName name="UNIT2_13" localSheetId="0">#REF!</definedName>
    <definedName name="UNIT2_13">#REF!</definedName>
    <definedName name="UNIT2_14" localSheetId="0">#REF!</definedName>
    <definedName name="UNIT2_14">#REF!</definedName>
    <definedName name="UNIT2_15" localSheetId="0">#REF!</definedName>
    <definedName name="UNIT2_15">#REF!</definedName>
    <definedName name="UNIT2_16" localSheetId="0">#REF!</definedName>
    <definedName name="UNIT2_16">#REF!</definedName>
    <definedName name="UNIT2_17" localSheetId="0">#REF!</definedName>
    <definedName name="UNIT2_17">#REF!</definedName>
    <definedName name="UNIT2_18" localSheetId="0">#REF!</definedName>
    <definedName name="UNIT2_18">#REF!</definedName>
    <definedName name="UNIT2_19" localSheetId="0">#REF!</definedName>
    <definedName name="UNIT2_19">#REF!</definedName>
    <definedName name="UNIT2_2" localSheetId="0">#REF!</definedName>
    <definedName name="UNIT2_2">#REF!</definedName>
    <definedName name="UNIT2_20" localSheetId="0">#REF!</definedName>
    <definedName name="UNIT2_20">#REF!</definedName>
    <definedName name="UNIT2_21" localSheetId="0">#REF!</definedName>
    <definedName name="UNIT2_21">#REF!</definedName>
    <definedName name="UNIT2_22" localSheetId="0">#REF!</definedName>
    <definedName name="UNIT2_22">#REF!</definedName>
    <definedName name="UNIT2_23" localSheetId="0">#REF!</definedName>
    <definedName name="UNIT2_23">#REF!</definedName>
    <definedName name="UNIT2_25" localSheetId="0">#REF!</definedName>
    <definedName name="UNIT2_25">#REF!</definedName>
    <definedName name="UNIT2_26" localSheetId="0">#REF!</definedName>
    <definedName name="UNIT2_26">#REF!</definedName>
    <definedName name="UNIT2_27" localSheetId="0">#REF!</definedName>
    <definedName name="UNIT2_27">#REF!</definedName>
    <definedName name="UNIT2_28" localSheetId="0">#REF!</definedName>
    <definedName name="UNIT2_28">#REF!</definedName>
    <definedName name="UNIT2_29" localSheetId="0">#REF!</definedName>
    <definedName name="UNIT2_29">#REF!</definedName>
    <definedName name="UNIT2_3" localSheetId="0">#REF!</definedName>
    <definedName name="UNIT2_3">#REF!</definedName>
    <definedName name="UNIT2_30" localSheetId="0">#REF!</definedName>
    <definedName name="UNIT2_30">#REF!</definedName>
    <definedName name="UNIT2_31" localSheetId="0">#REF!</definedName>
    <definedName name="UNIT2_31">#REF!</definedName>
    <definedName name="UNIT2_32" localSheetId="0">#REF!</definedName>
    <definedName name="UNIT2_32">#REF!</definedName>
    <definedName name="UNIT2_33A" localSheetId="0">#REF!</definedName>
    <definedName name="UNIT2_33A">#REF!</definedName>
    <definedName name="UNIT2_33A1" localSheetId="0">#REF!</definedName>
    <definedName name="UNIT2_33A1">#REF!</definedName>
    <definedName name="UNIT2_33B" localSheetId="0">#REF!</definedName>
    <definedName name="UNIT2_33B">#REF!</definedName>
    <definedName name="UNIT2_33B1" localSheetId="0">#REF!</definedName>
    <definedName name="UNIT2_33B1">#REF!</definedName>
    <definedName name="UNIT2_34" localSheetId="0">#REF!</definedName>
    <definedName name="UNIT2_34">#REF!</definedName>
    <definedName name="UNIT2_35" localSheetId="0">#REF!</definedName>
    <definedName name="UNIT2_35">#REF!</definedName>
    <definedName name="UNIT2_37" localSheetId="0">#REF!</definedName>
    <definedName name="UNIT2_37">#REF!</definedName>
    <definedName name="UNIT2_38_1" localSheetId="0">#REF!</definedName>
    <definedName name="UNIT2_38_1">#REF!</definedName>
    <definedName name="UNIT2_38_2" localSheetId="0">#REF!</definedName>
    <definedName name="UNIT2_38_2">#REF!</definedName>
    <definedName name="UNIT2_38_3" localSheetId="0">#REF!</definedName>
    <definedName name="UNIT2_38_3">#REF!</definedName>
    <definedName name="UNIT2_38_4" localSheetId="0">#REF!</definedName>
    <definedName name="UNIT2_38_4">#REF!</definedName>
    <definedName name="UNIT2_38_5" localSheetId="0">#REF!</definedName>
    <definedName name="UNIT2_38_5">#REF!</definedName>
    <definedName name="UNIT2_38_6" localSheetId="0">#REF!</definedName>
    <definedName name="UNIT2_38_6">#REF!</definedName>
    <definedName name="UNIT2_4" localSheetId="0">#REF!</definedName>
    <definedName name="UNIT2_4">#REF!</definedName>
    <definedName name="UNIT2_7" localSheetId="0">#REF!</definedName>
    <definedName name="UNIT2_7">#REF!</definedName>
    <definedName name="UNIT2_8" localSheetId="0">#REF!</definedName>
    <definedName name="UNIT2_8">#REF!</definedName>
    <definedName name="UNIT2_8_1" localSheetId="0">#REF!</definedName>
    <definedName name="UNIT2_8_1">#REF!</definedName>
    <definedName name="UNIT2_8_2" localSheetId="0">#REF!</definedName>
    <definedName name="UNIT2_8_2">#REF!</definedName>
    <definedName name="UNIT2_9" localSheetId="0">#REF!</definedName>
    <definedName name="UNIT2_9">#REF!</definedName>
    <definedName name="UNIT3_10" localSheetId="0">#REF!</definedName>
    <definedName name="UNIT3_10">#REF!</definedName>
    <definedName name="UNIT3_11" localSheetId="0">#REF!</definedName>
    <definedName name="UNIT3_11">#REF!</definedName>
    <definedName name="UNIT3_12" localSheetId="0">#REF!</definedName>
    <definedName name="UNIT3_12">#REF!</definedName>
    <definedName name="UNIT3_2" localSheetId="0">#REF!</definedName>
    <definedName name="UNIT3_2">#REF!</definedName>
    <definedName name="UNIT3_3_1" localSheetId="0">#REF!</definedName>
    <definedName name="UNIT3_3_1">#REF!</definedName>
    <definedName name="UNIT3_3_2" localSheetId="0">#REF!</definedName>
    <definedName name="UNIT3_3_2">#REF!</definedName>
    <definedName name="UNIT3_3_3" localSheetId="0">#REF!</definedName>
    <definedName name="UNIT3_3_3">#REF!</definedName>
    <definedName name="UNIT3_3_4" localSheetId="0">#REF!</definedName>
    <definedName name="UNIT3_3_4">#REF!</definedName>
    <definedName name="UNIT3_3_5" localSheetId="0">#REF!</definedName>
    <definedName name="UNIT3_3_5">#REF!</definedName>
    <definedName name="UNIT3_4" localSheetId="0">#REF!</definedName>
    <definedName name="UNIT3_4">#REF!</definedName>
    <definedName name="UNIT3_7" localSheetId="0">#REF!</definedName>
    <definedName name="UNIT3_7">#REF!</definedName>
    <definedName name="UNIT3_8" localSheetId="0">#REF!</definedName>
    <definedName name="UNIT3_8">#REF!</definedName>
    <definedName name="UNIT3_9" localSheetId="0">#REF!</definedName>
    <definedName name="UNIT3_9">#REF!</definedName>
    <definedName name="UnitBox" localSheetId="0">#REF!</definedName>
    <definedName name="UnitBox">#REF!</definedName>
    <definedName name="UNITW" localSheetId="0">#REF!</definedName>
    <definedName name="UNITW">#REF!</definedName>
    <definedName name="unmerried" localSheetId="0">#REF!</definedName>
    <definedName name="unmerried">#REF!</definedName>
    <definedName name="unnamed" localSheetId="0">#REF!</definedName>
    <definedName name="unnamed" localSheetId="1">#REF!</definedName>
    <definedName name="unnamed">#REF!</definedName>
    <definedName name="Unocal_Indonesia_Company">"$#REF!.#REF!#REF!"</definedName>
    <definedName name="Unocal_Indonesia_Company_3">"$#REF!.#REF!#REF!"</definedName>
    <definedName name="UNPROTECT" localSheetId="0">#REF!</definedName>
    <definedName name="UNPROTECT" localSheetId="1">#REF!</definedName>
    <definedName name="UNPROTECT">#REF!</definedName>
    <definedName name="Unsettle_CCBVSouth_PC" localSheetId="0">#REF!</definedName>
    <definedName name="Unsettle_CCBVSouth_PC">#REF!</definedName>
    <definedName name="UNSP" localSheetId="0">#REF!</definedName>
    <definedName name="UNSP" localSheetId="1">#REF!</definedName>
    <definedName name="UNSP">#REF!</definedName>
    <definedName name="UP">#N/A</definedName>
    <definedName name="update" localSheetId="0">#REF!</definedName>
    <definedName name="update" localSheetId="1">#REF!</definedName>
    <definedName name="update">#REF!</definedName>
    <definedName name="update_capex" localSheetId="0">#REF!</definedName>
    <definedName name="update_capex" localSheetId="1">#REF!</definedName>
    <definedName name="update_capex">#REF!</definedName>
    <definedName name="UQ_EB" localSheetId="0">#REF!</definedName>
    <definedName name="UQ_EB" localSheetId="1">#REF!</definedName>
    <definedName name="UQ_EB">#REF!</definedName>
    <definedName name="urckotor" localSheetId="0">#REF!</definedName>
    <definedName name="urckotor">#REF!</definedName>
    <definedName name="US_INFLATION" localSheetId="0">#REF!</definedName>
    <definedName name="US_INFLATION">#REF!</definedName>
    <definedName name="US_RISK_FREE_RATE" localSheetId="0">#REF!</definedName>
    <definedName name="US_RISK_FREE_RATE">#REF!</definedName>
    <definedName name="USA" localSheetId="0">#REF!</definedName>
    <definedName name="USA">#REF!</definedName>
    <definedName name="USC_LC" localSheetId="0">#REF!</definedName>
    <definedName name="USC_LC">#REF!</definedName>
    <definedName name="USD" localSheetId="0">#REF!</definedName>
    <definedName name="USD">#REF!</definedName>
    <definedName name="usd_3">"'file:///C:/Documents%20and%20Settings/PC_KOBSBY_003/Local%20Settings/Temporary%20Internet%20Files/Content.IE5/WZ67UD2L/DATA/BSC%202011/SHARED/Clients/I-L/KEBD/Quarter%202002/Q4-2002-c.xls'#$GeneralInfo.$J$22"</definedName>
    <definedName name="USDAT">"PLGTBR"</definedName>
    <definedName name="usdollar" localSheetId="0">#REF!</definedName>
    <definedName name="usdollar" localSheetId="1">#REF!</definedName>
    <definedName name="usdollar">#REF!</definedName>
    <definedName name="USDrate">2419</definedName>
    <definedName name="USDRcpt" localSheetId="0">#REF!</definedName>
    <definedName name="USDRcpt" localSheetId="1">#REF!</definedName>
    <definedName name="USDRcpt">#REF!</definedName>
    <definedName name="USELIFE" localSheetId="0">#REF!</definedName>
    <definedName name="USELIFE">#REF!</definedName>
    <definedName name="Usia" localSheetId="0">#REF!</definedName>
    <definedName name="Usia" localSheetId="1">#REF!</definedName>
    <definedName name="Usia">#REF!</definedName>
    <definedName name="USNAM">"QTMPLPD"</definedName>
    <definedName name="USSS" localSheetId="0">#REF!</definedName>
    <definedName name="USSS" localSheetId="1">#REF!</definedName>
    <definedName name="USSS">#REF!</definedName>
    <definedName name="ut" localSheetId="0">#REF!</definedName>
    <definedName name="ut">#REF!</definedName>
    <definedName name="UT_1" localSheetId="0">#REF!</definedName>
    <definedName name="UT_1">#REF!</definedName>
    <definedName name="UT1_373" localSheetId="0">#REF!</definedName>
    <definedName name="UT1_373">#REF!</definedName>
    <definedName name="uu" localSheetId="0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" localSheetId="1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" localSheetId="7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uuu" localSheetId="0">(#REF!,#REF!,#REF!,#REF!,#REF!,#REF!,#REF!,#REF!,#REF!,#REF!,#REF!,#REF!)</definedName>
    <definedName name="uuu" localSheetId="1">(#REF!,#REF!,#REF!,#REF!,#REF!,#REF!,#REF!,#REF!,#REF!,#REF!,#REF!,#REF!)</definedName>
    <definedName name="uuu">(#REF!,#REF!,#REF!,#REF!,#REF!,#REF!,#REF!,#REF!,#REF!,#REF!,#REF!,#REF!)</definedName>
    <definedName name="UUUU" localSheetId="0">#REF!</definedName>
    <definedName name="UUUU" localSheetId="1">#REF!</definedName>
    <definedName name="UUUU">#REF!</definedName>
    <definedName name="uyen" localSheetId="0" hidden="1">{#N/A,#N/A,TRUE,"BT M200 da 10x20"}</definedName>
    <definedName name="uyen" localSheetId="1" hidden="1">{#N/A,#N/A,TRUE,"BT M200 da 10x20"}</definedName>
    <definedName name="uyen" localSheetId="7" hidden="1">{#N/A,#N/A,TRUE,"BT M200 da 10x20"}</definedName>
    <definedName name="uyen" hidden="1">{#N/A,#N/A,TRUE,"BT M200 da 10x20"}</definedName>
    <definedName name="uyt" localSheetId="0">#REF!</definedName>
    <definedName name="uyt" localSheetId="1">#REF!</definedName>
    <definedName name="uyt">#REF!</definedName>
    <definedName name="uyuirh" localSheetId="0" hidden="1">{#N/A,#N/A,FALSE,"Chi tiÆt"}</definedName>
    <definedName name="uyuirh" localSheetId="1" hidden="1">{#N/A,#N/A,FALSE,"Chi tiÆt"}</definedName>
    <definedName name="uyuirh" localSheetId="7" hidden="1">{#N/A,#N/A,FALSE,"Chi tiÆt"}</definedName>
    <definedName name="uyuirh" hidden="1">{#N/A,#N/A,FALSE,"Chi tiÆt"}</definedName>
    <definedName name="uyyy" localSheetId="0">{#N/A,#N/A,TRUE,"Data Elements-Staffing";#N/A,#N/A,TRUE,"Data Elements-Exp Driv &amp; Assump";#N/A,#N/A,TRUE,"Staffing Sheet";#N/A,#N/A,TRUE,"Income";#N/A,#N/A,TRUE,"Income Summary";#N/A,#N/A,TRUE,"Staffing Summary"}</definedName>
    <definedName name="uyyy" localSheetId="1">{#N/A,#N/A,TRUE,"Data Elements-Staffing";#N/A,#N/A,TRUE,"Data Elements-Exp Driv &amp; Assump";#N/A,#N/A,TRUE,"Staffing Sheet";#N/A,#N/A,TRUE,"Income";#N/A,#N/A,TRUE,"Income Summary";#N/A,#N/A,TRUE,"Staffing Summary"}</definedName>
    <definedName name="uyyy" localSheetId="7">{#N/A,#N/A,TRUE,"Data Elements-Staffing";#N/A,#N/A,TRUE,"Data Elements-Exp Driv &amp; Assump";#N/A,#N/A,TRUE,"Staffing Sheet";#N/A,#N/A,TRUE,"Income";#N/A,#N/A,TRUE,"Income Summary";#N/A,#N/A,TRUE,"Staffing Summary"}</definedName>
    <definedName name="uyyy">{#N/A,#N/A,TRUE,"Data Elements-Staffing";#N/A,#N/A,TRUE,"Data Elements-Exp Driv &amp; Assump";#N/A,#N/A,TRUE,"Staffing Sheet";#N/A,#N/A,TRUE,"Income";#N/A,#N/A,TRUE,"Income Summary";#N/A,#N/A,TRUE,"Staffing Summary"}</definedName>
    <definedName name="v" localSheetId="0">#REF!</definedName>
    <definedName name="v" localSheetId="1">#REF!</definedName>
    <definedName name="v">#REF!</definedName>
    <definedName name="V.1" localSheetId="0">#REF!</definedName>
    <definedName name="V.1">#REF!</definedName>
    <definedName name="V.10" localSheetId="0">#REF!</definedName>
    <definedName name="V.10">#REF!</definedName>
    <definedName name="V.11" localSheetId="0">#REF!</definedName>
    <definedName name="V.11">#REF!</definedName>
    <definedName name="V.12" localSheetId="0">#REF!</definedName>
    <definedName name="V.12">#REF!</definedName>
    <definedName name="V.13" localSheetId="0">#REF!</definedName>
    <definedName name="V.13">#REF!</definedName>
    <definedName name="V.14" localSheetId="0">#REF!</definedName>
    <definedName name="V.14">#REF!</definedName>
    <definedName name="V.15" localSheetId="0">#REF!</definedName>
    <definedName name="V.15">#REF!</definedName>
    <definedName name="V.16" localSheetId="0">#REF!</definedName>
    <definedName name="V.16">#REF!</definedName>
    <definedName name="V.17" localSheetId="0">#REF!</definedName>
    <definedName name="V.17">#REF!</definedName>
    <definedName name="V.18" localSheetId="0">#REF!</definedName>
    <definedName name="V.18">#REF!</definedName>
    <definedName name="V.2" localSheetId="0">#REF!</definedName>
    <definedName name="V.2">#REF!</definedName>
    <definedName name="V.3" localSheetId="0">#REF!</definedName>
    <definedName name="V.3">#REF!</definedName>
    <definedName name="V.4" localSheetId="0">#REF!</definedName>
    <definedName name="V.4">#REF!</definedName>
    <definedName name="V.5" localSheetId="0">#REF!</definedName>
    <definedName name="V.5">#REF!</definedName>
    <definedName name="V.6" localSheetId="0">#REF!</definedName>
    <definedName name="V.6">#REF!</definedName>
    <definedName name="V.7" localSheetId="0">#REF!</definedName>
    <definedName name="V.7">#REF!</definedName>
    <definedName name="V.8" localSheetId="0">#REF!</definedName>
    <definedName name="V.8">#REF!</definedName>
    <definedName name="V.9" localSheetId="0">#REF!</definedName>
    <definedName name="V.9">#REF!</definedName>
    <definedName name="V_1">#N/A</definedName>
    <definedName name="V_2">#N/A</definedName>
    <definedName name="V_3">"$#REF!.#REF!#REF!"</definedName>
    <definedName name="V_4">#N/A</definedName>
    <definedName name="V_t_tõ">#REF!</definedName>
    <definedName name="v_tien" localSheetId="0">#REF!</definedName>
    <definedName name="v_tien" localSheetId="1">#REF!</definedName>
    <definedName name="v_tien">#REF!</definedName>
    <definedName name="v_v_ngan" localSheetId="0">#REF!</definedName>
    <definedName name="v_v_ngan" localSheetId="1">#REF!</definedName>
    <definedName name="v_v_ngan">#REF!</definedName>
    <definedName name="V8.Refresh" localSheetId="0">{"NGUYEN QUI THIEP - Personal View",#N/A,FALSE,"XDCB.HT.FUR."}</definedName>
    <definedName name="V8.Refresh" localSheetId="1">{"NGUYEN QUI THIEP - Personal View",#N/A,FALSE,"XDCB.HT.FUR."}</definedName>
    <definedName name="V8.Refresh" localSheetId="7">{"NGUYEN QUI THIEP - Personal View",#N/A,FALSE,"XDCB.HT.FUR."}</definedName>
    <definedName name="V8.Refresh">{"NGUYEN QUI THIEP - Personal View",#N/A,FALSE,"XDCB.HT.FUR."}</definedName>
    <definedName name="VA">#N/A</definedName>
    <definedName name="val_bop" localSheetId="0">#REF!</definedName>
    <definedName name="val_bop" localSheetId="1">#REF!</definedName>
    <definedName name="val_bop">#REF!</definedName>
    <definedName name="val_bop1" localSheetId="0">#REF!</definedName>
    <definedName name="val_bop1">#REF!</definedName>
    <definedName name="val_eop" localSheetId="0">#REF!</definedName>
    <definedName name="val_eop">#REF!</definedName>
    <definedName name="val_eop1" localSheetId="0">#REF!</definedName>
    <definedName name="val_eop1">#REF!</definedName>
    <definedName name="valeop1" localSheetId="0">#REF!</definedName>
    <definedName name="valeop1">#REF!</definedName>
    <definedName name="VALID" localSheetId="0">#REF!</definedName>
    <definedName name="VALID">#REF!</definedName>
    <definedName name="ValuationBAAMultiple" localSheetId="0">{#N/A,#N/A,TRUE,"Cover sheet";#N/A,#N/A,TRUE,"INPUTS";#N/A,#N/A,TRUE,"OUTPUTS";#N/A,#N/A,TRUE,"VALUATION"}</definedName>
    <definedName name="ValuationBAAMultiple" localSheetId="1">{#N/A,#N/A,TRUE,"Cover sheet";#N/A,#N/A,TRUE,"INPUTS";#N/A,#N/A,TRUE,"OUTPUTS";#N/A,#N/A,TRUE,"VALUATION"}</definedName>
    <definedName name="ValuationBAAMultiple" localSheetId="7">{#N/A,#N/A,TRUE,"Cover sheet";#N/A,#N/A,TRUE,"INPUTS";#N/A,#N/A,TRUE,"OUTPUTS";#N/A,#N/A,TRUE,"VALUATION"}</definedName>
    <definedName name="ValuationBAAMultiple">{#N/A,#N/A,TRUE,"Cover sheet";#N/A,#N/A,TRUE,"INPUTS";#N/A,#N/A,TRUE,"OUTPUTS";#N/A,#N/A,TRUE,"VALUATION"}</definedName>
    <definedName name="VALUE" localSheetId="0">#REF!</definedName>
    <definedName name="VALUE" localSheetId="1">#REF!</definedName>
    <definedName name="VALUE">#REF!</definedName>
    <definedName name="Value0" localSheetId="0">#REF!</definedName>
    <definedName name="Value0">#REF!</definedName>
    <definedName name="Value1" localSheetId="0">#REF!</definedName>
    <definedName name="Value1">#REF!</definedName>
    <definedName name="Value10" localSheetId="0">#REF!</definedName>
    <definedName name="Value10">#REF!</definedName>
    <definedName name="Value11" localSheetId="0">#REF!</definedName>
    <definedName name="Value11">#REF!</definedName>
    <definedName name="Value12" localSheetId="0">#REF!</definedName>
    <definedName name="Value12">#REF!</definedName>
    <definedName name="Value13" localSheetId="0">#REF!</definedName>
    <definedName name="Value13">#REF!</definedName>
    <definedName name="Value14" localSheetId="0">#REF!</definedName>
    <definedName name="Value14">#REF!</definedName>
    <definedName name="Value15" localSheetId="0">#REF!</definedName>
    <definedName name="Value15">#REF!</definedName>
    <definedName name="Value16" localSheetId="0">#REF!</definedName>
    <definedName name="Value16">#REF!</definedName>
    <definedName name="Value17" localSheetId="0">#REF!</definedName>
    <definedName name="Value17">#REF!</definedName>
    <definedName name="Value18" localSheetId="0">#REF!</definedName>
    <definedName name="Value18">#REF!</definedName>
    <definedName name="Value19" localSheetId="0">#REF!</definedName>
    <definedName name="Value19">#REF!</definedName>
    <definedName name="Value2" localSheetId="0">#REF!</definedName>
    <definedName name="Value2">#REF!</definedName>
    <definedName name="Value20" localSheetId="0">#REF!</definedName>
    <definedName name="Value20">#REF!</definedName>
    <definedName name="Value21" localSheetId="0">#REF!</definedName>
    <definedName name="Value21">#REF!</definedName>
    <definedName name="Value22" localSheetId="0">#REF!</definedName>
    <definedName name="Value22">#REF!</definedName>
    <definedName name="Value23" localSheetId="0">#REF!</definedName>
    <definedName name="Value23">#REF!</definedName>
    <definedName name="Value24" localSheetId="0">#REF!</definedName>
    <definedName name="Value24">#REF!</definedName>
    <definedName name="Value25" localSheetId="0">#REF!</definedName>
    <definedName name="Value25">#REF!</definedName>
    <definedName name="Value26" localSheetId="0">#REF!</definedName>
    <definedName name="Value26">#REF!</definedName>
    <definedName name="Value27" localSheetId="0">#REF!</definedName>
    <definedName name="Value27">#REF!</definedName>
    <definedName name="Value28" localSheetId="0">#REF!</definedName>
    <definedName name="Value28">#REF!</definedName>
    <definedName name="Value29" localSheetId="0">#REF!</definedName>
    <definedName name="Value29">#REF!</definedName>
    <definedName name="Value3" localSheetId="0">#REF!</definedName>
    <definedName name="Value3">#REF!</definedName>
    <definedName name="Value30" localSheetId="0">#REF!</definedName>
    <definedName name="Value30">#REF!</definedName>
    <definedName name="Value31" localSheetId="0">#REF!</definedName>
    <definedName name="Value31">#REF!</definedName>
    <definedName name="Value32" localSheetId="0">#REF!</definedName>
    <definedName name="Value32">#REF!</definedName>
    <definedName name="Value33" localSheetId="0">#REF!</definedName>
    <definedName name="Value33">#REF!</definedName>
    <definedName name="Value34" localSheetId="0">#REF!</definedName>
    <definedName name="Value34">#REF!</definedName>
    <definedName name="Value35" localSheetId="0">#REF!</definedName>
    <definedName name="Value35">#REF!</definedName>
    <definedName name="Value36" localSheetId="0">#REF!</definedName>
    <definedName name="Value36">#REF!</definedName>
    <definedName name="Value37" localSheetId="0">#REF!</definedName>
    <definedName name="Value37">#REF!</definedName>
    <definedName name="Value38" localSheetId="0">#REF!</definedName>
    <definedName name="Value38">#REF!</definedName>
    <definedName name="Value39" localSheetId="0">#REF!</definedName>
    <definedName name="Value39">#REF!</definedName>
    <definedName name="Value4" localSheetId="0">#REF!</definedName>
    <definedName name="Value4">#REF!</definedName>
    <definedName name="Value40" localSheetId="0">#REF!</definedName>
    <definedName name="Value40">#REF!</definedName>
    <definedName name="Value41" localSheetId="0">#REF!</definedName>
    <definedName name="Value41">#REF!</definedName>
    <definedName name="Value42" localSheetId="0">#REF!</definedName>
    <definedName name="Value42">#REF!</definedName>
    <definedName name="Value43" localSheetId="0">#REF!</definedName>
    <definedName name="Value43">#REF!</definedName>
    <definedName name="Value44" localSheetId="0">#REF!</definedName>
    <definedName name="Value44">#REF!</definedName>
    <definedName name="Value45" localSheetId="0">#REF!</definedName>
    <definedName name="Value45">#REF!</definedName>
    <definedName name="Value46" localSheetId="0">#REF!</definedName>
    <definedName name="Value46">#REF!</definedName>
    <definedName name="Value47" localSheetId="0">#REF!</definedName>
    <definedName name="Value47">#REF!</definedName>
    <definedName name="Value48" localSheetId="0">#REF!</definedName>
    <definedName name="Value48">#REF!</definedName>
    <definedName name="Value49" localSheetId="0">#REF!</definedName>
    <definedName name="Value49">#REF!</definedName>
    <definedName name="Value5" localSheetId="0">#REF!</definedName>
    <definedName name="Value5">#REF!</definedName>
    <definedName name="Value50" localSheetId="0">#REF!</definedName>
    <definedName name="Value50">#REF!</definedName>
    <definedName name="Value51" localSheetId="0">#REF!</definedName>
    <definedName name="Value51">#REF!</definedName>
    <definedName name="Value52" localSheetId="0">#REF!</definedName>
    <definedName name="Value52">#REF!</definedName>
    <definedName name="Value53" localSheetId="0">#REF!</definedName>
    <definedName name="Value53">#REF!</definedName>
    <definedName name="Value54" localSheetId="0">#REF!</definedName>
    <definedName name="Value54">#REF!</definedName>
    <definedName name="Value55" localSheetId="0">#REF!</definedName>
    <definedName name="Value55">#REF!</definedName>
    <definedName name="Value6" localSheetId="0">#REF!</definedName>
    <definedName name="Value6">#REF!</definedName>
    <definedName name="Value7" localSheetId="0">#REF!</definedName>
    <definedName name="Value7">#REF!</definedName>
    <definedName name="Value8" localSheetId="0">#REF!</definedName>
    <definedName name="Value8">#REF!</definedName>
    <definedName name="Value9" localSheetId="0">#REF!</definedName>
    <definedName name="Value9">#REF!</definedName>
    <definedName name="ValueAtRetirement" localSheetId="0">#REF!</definedName>
    <definedName name="ValueAtRetirement">#REF!</definedName>
    <definedName name="valuebudgetytd" localSheetId="0">#REF!</definedName>
    <definedName name="valuebudgetytd">#REF!</definedName>
    <definedName name="valueIDR" localSheetId="0">#REF!</definedName>
    <definedName name="valueIDR">#REF!</definedName>
    <definedName name="Values_Entered" localSheetId="0">#N/A</definedName>
    <definedName name="Values_Entered" localSheetId="1">#N/A</definedName>
    <definedName name="Values_Entered">#REF!</definedName>
    <definedName name="valuevx">42.314159</definedName>
    <definedName name="Valve" localSheetId="0">{"'Sheet1'!$L$16"}</definedName>
    <definedName name="Valve" localSheetId="1">{"'Sheet1'!$L$16"}</definedName>
    <definedName name="Valve" localSheetId="7">{"'Sheet1'!$L$16"}</definedName>
    <definedName name="Valve">{"'Sheet1'!$L$16"}</definedName>
    <definedName name="VanChuyenDam">#REF!</definedName>
    <definedName name="Var" localSheetId="0">#REF!</definedName>
    <definedName name="Var">#REF!</definedName>
    <definedName name="VARIABLE10" localSheetId="0">#REF!</definedName>
    <definedName name="VARIABLE10">#REF!</definedName>
    <definedName name="VARIANT_PERCENT" localSheetId="0">#REF!</definedName>
    <definedName name="VARIANT_PERCENT" localSheetId="1">#REF!</definedName>
    <definedName name="VARIANT_PERCENT">#REF!</definedName>
    <definedName name="VARIANT_PERCENT_LOTTE" localSheetId="0">OFFSET(#REF!,0,0,COUNT(#REF!,0,0)-2,1)</definedName>
    <definedName name="VARIANT_PERCENT_LOTTE">OFFSET(#REF!,0,0,COUNT(#REF!,0,0)-2,1)</definedName>
    <definedName name="VARIANT_PERCENT_SIMBA" localSheetId="0">OFFSET(#REF!,0,0,COUNT(#REF!,0,0)-2,1)</definedName>
    <definedName name="VARIANT_PERCENT_SIMBA">OFFSET(#REF!,0,0,COUNT(#REF!,0,0)-2,1)</definedName>
    <definedName name="VARIINST" localSheetId="0">#REF!</definedName>
    <definedName name="VARIINST" localSheetId="1">#REF!</definedName>
    <definedName name="VARIINST">#REF!</definedName>
    <definedName name="VARIPURC" localSheetId="0">#REF!</definedName>
    <definedName name="VARIPURC" localSheetId="1">#REF!</definedName>
    <definedName name="VARIPURC">#REF!</definedName>
    <definedName name="VAS" localSheetId="0">#REF!</definedName>
    <definedName name="VAS">#REF!</definedName>
    <definedName name="VASe2e2" localSheetId="0">{#N/A,#N/A,FALSE,"Income State.";#N/A,#N/A,FALSE,"B-S"}</definedName>
    <definedName name="VASe2e2" localSheetId="1">{#N/A,#N/A,FALSE,"Income State.";#N/A,#N/A,FALSE,"B-S"}</definedName>
    <definedName name="VASe2e2" localSheetId="7">{#N/A,#N/A,FALSE,"Income State.";#N/A,#N/A,FALSE,"B-S"}</definedName>
    <definedName name="VASe2e2">{#N/A,#N/A,FALSE,"Income State.";#N/A,#N/A,FALSE,"B-S"}</definedName>
    <definedName name="VASTB">#REF!</definedName>
    <definedName name="vat">5</definedName>
    <definedName name="vat3331_05">#REF!</definedName>
    <definedName name="VATM" localSheetId="0" hidden="1">{"'Sheet1'!$L$16"}</definedName>
    <definedName name="VATM" localSheetId="1" hidden="1">{"'Sheet1'!$L$16"}</definedName>
    <definedName name="VATM" localSheetId="7" hidden="1">{"'Sheet1'!$L$16"}</definedName>
    <definedName name="VATM" hidden="1">{"'Sheet1'!$L$16"}</definedName>
    <definedName name="vatra">#REF!</definedName>
    <definedName name="VBC" localSheetId="0">#REF!</definedName>
    <definedName name="VBC" localSheetId="1">#REF!</definedName>
    <definedName name="VBC">#REF!</definedName>
    <definedName name="VBC_10" localSheetId="0">#REF!</definedName>
    <definedName name="VBC_10" localSheetId="1">#REF!</definedName>
    <definedName name="VBC_10">#REF!</definedName>
    <definedName name="VBC_11" localSheetId="0">#REF!</definedName>
    <definedName name="VBC_11" localSheetId="1">#REF!</definedName>
    <definedName name="VBC_11">#REF!</definedName>
    <definedName name="VBC_12" localSheetId="0">#REF!</definedName>
    <definedName name="VBC_12" localSheetId="1">#REF!</definedName>
    <definedName name="VBC_12">#REF!</definedName>
    <definedName name="VBC_6" localSheetId="0">#REF!</definedName>
    <definedName name="VBC_6">#REF!</definedName>
    <definedName name="VBC_7" localSheetId="0">#REF!</definedName>
    <definedName name="VBC_7">#REF!</definedName>
    <definedName name="VBC_8" localSheetId="0">#REF!</definedName>
    <definedName name="VBC_8">#REF!</definedName>
    <definedName name="VBC_9" localSheetId="0">#REF!</definedName>
    <definedName name="VBC_9">#REF!</definedName>
    <definedName name="VBH" localSheetId="0">#REF!</definedName>
    <definedName name="VBH">#REF!</definedName>
    <definedName name="VBH_10" localSheetId="0">#REF!</definedName>
    <definedName name="VBH_10" localSheetId="1">#REF!</definedName>
    <definedName name="VBH_10">#REF!</definedName>
    <definedName name="VBH_11" localSheetId="0">#REF!</definedName>
    <definedName name="VBH_11" localSheetId="1">#REF!</definedName>
    <definedName name="VBH_11">#REF!</definedName>
    <definedName name="VBH_12" localSheetId="0">#REF!</definedName>
    <definedName name="VBH_12" localSheetId="1">#REF!</definedName>
    <definedName name="VBH_12">#REF!</definedName>
    <definedName name="VBH_6" localSheetId="0">#REF!</definedName>
    <definedName name="VBH_6">#REF!</definedName>
    <definedName name="VBH_7" localSheetId="0">#REF!</definedName>
    <definedName name="VBH_7">#REF!</definedName>
    <definedName name="VBH_8" localSheetId="0">#REF!</definedName>
    <definedName name="VBH_8">#REF!</definedName>
    <definedName name="VBH_9" localSheetId="0">#REF!</definedName>
    <definedName name="VBH_9">#REF!</definedName>
    <definedName name="vbn" localSheetId="0">#REF!</definedName>
    <definedName name="vbn">#REF!</definedName>
    <definedName name="VBN_10" localSheetId="0">#REF!</definedName>
    <definedName name="VBN_10">#REF!</definedName>
    <definedName name="VBN_11" localSheetId="0">#REF!</definedName>
    <definedName name="VBN_11">#REF!</definedName>
    <definedName name="VBN_12" localSheetId="0">#REF!</definedName>
    <definedName name="VBN_12">#REF!</definedName>
    <definedName name="VBN_6" localSheetId="0">#REF!</definedName>
    <definedName name="VBN_6">#REF!</definedName>
    <definedName name="VBN_7" localSheetId="0">#REF!</definedName>
    <definedName name="VBN_7">#REF!</definedName>
    <definedName name="VBN_8" localSheetId="0">#REF!</definedName>
    <definedName name="VBN_8">#REF!</definedName>
    <definedName name="VBN_9" localSheetId="0">#REF!</definedName>
    <definedName name="VBN_9">#REF!</definedName>
    <definedName name="vbtchongnuocm300" localSheetId="0">#REF!</definedName>
    <definedName name="vbtchongnuocm300">#REF!</definedName>
    <definedName name="vbtm150" localSheetId="0">#REF!</definedName>
    <definedName name="vbtm150">#REF!</definedName>
    <definedName name="vbtm300" localSheetId="0">#REF!</definedName>
    <definedName name="vbtm300">#REF!</definedName>
    <definedName name="vbtm400" localSheetId="0">#REF!</definedName>
    <definedName name="vbtm400">#REF!</definedName>
    <definedName name="vc" localSheetId="0" hidden="1">#REF!</definedName>
    <definedName name="vc" localSheetId="1" hidden="1">#REF!</definedName>
    <definedName name="vc" hidden="1">#REF!</definedName>
    <definedName name="vc_3">"'file:///C:/Documents%20and%20Settings/PC_KOBSBY_003/Local%20Settings/Temporary%20Internet%20Files/Content.IE5/WZ67UD2L/DATA/BSC%202011/SHARED/Clients/I-L/KEBD/Quarter%202002/Q4-2002-c.xls'#$GeneralInfo.$J$16"</definedName>
    <definedName name="vc3." localSheetId="0">#REF!</definedName>
    <definedName name="vc3." localSheetId="1">#REF!</definedName>
    <definedName name="vc3.">#REF!</definedName>
    <definedName name="vca" localSheetId="0">#REF!</definedName>
    <definedName name="vca">#REF!</definedName>
    <definedName name="vcbcv" localSheetId="0">{"PA1",#N/A,FALSE,"BORDMW";"pa2",#N/A,FALSE,"BORDMW";"PA3",#N/A,FALSE,"BORDMW";"PA4",#N/A,FALSE,"BORDMW"}</definedName>
    <definedName name="vcbcv" localSheetId="1">{"PA1",#N/A,FALSE,"BORDMW";"pa2",#N/A,FALSE,"BORDMW";"PA3",#N/A,FALSE,"BORDMW";"PA4",#N/A,FALSE,"BORDMW"}</definedName>
    <definedName name="vcbcv" localSheetId="7">{"PA1",#N/A,FALSE,"BORDMW";"pa2",#N/A,FALSE,"BORDMW";"PA3",#N/A,FALSE,"BORDMW";"PA4",#N/A,FALSE,"BORDMW"}</definedName>
    <definedName name="vcbcv">{"PA1",#N/A,FALSE,"BORDMW";"pa2",#N/A,FALSE,"BORDMW";"PA3",#N/A,FALSE,"BORDMW";"PA4",#N/A,FALSE,"BORDMW"}</definedName>
    <definedName name="vcbnvcnvc" localSheetId="0">{"PA1",#N/A,FALSE,"BORDMW";"pa2",#N/A,FALSE,"BORDMW";"PA3",#N/A,FALSE,"BORDMW";"PA4",#N/A,FALSE,"BORDMW"}</definedName>
    <definedName name="vcbnvcnvc" localSheetId="1">{"PA1",#N/A,FALSE,"BORDMW";"pa2",#N/A,FALSE,"BORDMW";"PA3",#N/A,FALSE,"BORDMW";"PA4",#N/A,FALSE,"BORDMW"}</definedName>
    <definedName name="vcbnvcnvc" localSheetId="7">{"PA1",#N/A,FALSE,"BORDMW";"pa2",#N/A,FALSE,"BORDMW";"PA3",#N/A,FALSE,"BORDMW";"PA4",#N/A,FALSE,"BORDMW"}</definedName>
    <definedName name="vcbnvcnvc">{"PA1",#N/A,FALSE,"BORDMW";"pa2",#N/A,FALSE,"BORDMW";"PA3",#N/A,FALSE,"BORDMW";"PA4",#N/A,FALSE,"BORDMW"}</definedName>
    <definedName name="vccot">#REF!</definedName>
    <definedName name="vccot." localSheetId="0">#REF!</definedName>
    <definedName name="vccot." localSheetId="1">#REF!</definedName>
    <definedName name="vccot.">#REF!</definedName>
    <definedName name="vcdbt" localSheetId="0">#REF!</definedName>
    <definedName name="vcdbt">#REF!</definedName>
    <definedName name="vcdc." localSheetId="0">#REF!</definedName>
    <definedName name="vcdc.">#REF!</definedName>
    <definedName name="vcdd" localSheetId="0">#REF!</definedName>
    <definedName name="vcdd">#REF!</definedName>
    <definedName name="VCDD3p" localSheetId="0">#REF!</definedName>
    <definedName name="VCDD3p">#REF!</definedName>
    <definedName name="vcdt" localSheetId="0">#REF!</definedName>
    <definedName name="vcdt">#REF!</definedName>
    <definedName name="vcdtb" localSheetId="0">#REF!</definedName>
    <definedName name="vcdtb">#REF!</definedName>
    <definedName name="VCHT" localSheetId="0">#REF!</definedName>
    <definedName name="VCHT">#REF!</definedName>
    <definedName name="vcoto" localSheetId="0">{"'Sheet1'!$L$16"}</definedName>
    <definedName name="vcoto" localSheetId="1">{"'Sheet1'!$L$16"}</definedName>
    <definedName name="vcoto" localSheetId="7">{"'Sheet1'!$L$16"}</definedName>
    <definedName name="vcoto">{"'Sheet1'!$L$16"}</definedName>
    <definedName name="VCS">#REF!</definedName>
    <definedName name="vctb" localSheetId="0">#REF!</definedName>
    <definedName name="vctb">#REF!</definedName>
    <definedName name="vctt" localSheetId="0">#REF!</definedName>
    <definedName name="vctt">#REF!</definedName>
    <definedName name="VCVBT1" localSheetId="0">#REF!</definedName>
    <definedName name="VCVBT1">#REF!</definedName>
    <definedName name="VCVBT2" localSheetId="0">#REF!</definedName>
    <definedName name="VCVBT2">#REF!</definedName>
    <definedName name="vcvvvv" localSheetId="0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vcvvvv" localSheetId="1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vcvvvv" localSheetId="7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vcvvvv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VCX" localSheetId="0">#REF!</definedName>
    <definedName name="VCX" localSheetId="1">#REF!</definedName>
    <definedName name="VCX">#REF!</definedName>
    <definedName name="VCX_10" localSheetId="0">#REF!</definedName>
    <definedName name="VCX_10" localSheetId="1">#REF!</definedName>
    <definedName name="VCX_10">#REF!</definedName>
    <definedName name="VCX_11" localSheetId="0">#REF!</definedName>
    <definedName name="VCX_11" localSheetId="1">#REF!</definedName>
    <definedName name="VCX_11">#REF!</definedName>
    <definedName name="VCX_12" localSheetId="0">#REF!</definedName>
    <definedName name="VCX_12" localSheetId="1">#REF!</definedName>
    <definedName name="VCX_12">#REF!</definedName>
    <definedName name="VCX_6" localSheetId="0">#REF!</definedName>
    <definedName name="VCX_6">#REF!</definedName>
    <definedName name="VCX_7" localSheetId="0">#REF!</definedName>
    <definedName name="VCX_7">#REF!</definedName>
    <definedName name="VCX_8" localSheetId="0">#REF!</definedName>
    <definedName name="VCX_8">#REF!</definedName>
    <definedName name="VCX_9" localSheetId="0">#REF!</definedName>
    <definedName name="VCX_9">#REF!</definedName>
    <definedName name="vd" localSheetId="0">#REF!</definedName>
    <definedName name="vd">#REF!</definedName>
    <definedName name="vd3p" localSheetId="0">#REF!</definedName>
    <definedName name="vd3p">#REF!</definedName>
    <definedName name="VDCLY" localSheetId="0">#REF!</definedName>
    <definedName name="VDCLY">#REF!</definedName>
    <definedName name="vddf" localSheetId="0">#REF!</definedName>
    <definedName name="vddf">#REF!</definedName>
    <definedName name="VDFRWERS" localSheetId="0">{#N/A,#N/A,TRUE,"Data Elements-Staffing";#N/A,#N/A,TRUE,"Data Elements-Exp Driv &amp; Assump";#N/A,#N/A,TRUE,"Staffing Sheet";#N/A,#N/A,TRUE,"Income";#N/A,#N/A,TRUE,"Income Summary";#N/A,#N/A,TRUE,"Staffing Summary"}</definedName>
    <definedName name="VDFRWERS" localSheetId="1">{#N/A,#N/A,TRUE,"Data Elements-Staffing";#N/A,#N/A,TRUE,"Data Elements-Exp Driv &amp; Assump";#N/A,#N/A,TRUE,"Staffing Sheet";#N/A,#N/A,TRUE,"Income";#N/A,#N/A,TRUE,"Income Summary";#N/A,#N/A,TRUE,"Staffing Summary"}</definedName>
    <definedName name="VDFRWERS" localSheetId="7">{#N/A,#N/A,TRUE,"Data Elements-Staffing";#N/A,#N/A,TRUE,"Data Elements-Exp Driv &amp; Assump";#N/A,#N/A,TRUE,"Staffing Sheet";#N/A,#N/A,TRUE,"Income";#N/A,#N/A,TRUE,"Income Summary";#N/A,#N/A,TRUE,"Staffing Summary"}</definedName>
    <definedName name="VDFRWERS">{#N/A,#N/A,TRUE,"Data Elements-Staffing";#N/A,#N/A,TRUE,"Data Elements-Exp Driv &amp; Assump";#N/A,#N/A,TRUE,"Staffing Sheet";#N/A,#N/A,TRUE,"Income";#N/A,#N/A,TRUE,"Income Summary";#N/A,#N/A,TRUE,"Staffing Summary"}</definedName>
    <definedName name="VDL">#REF!</definedName>
    <definedName name="vdvien" localSheetId="0">{"'Sheet1'!$L$16"}</definedName>
    <definedName name="vdvien" localSheetId="1">{"'Sheet1'!$L$16"}</definedName>
    <definedName name="vdvien" localSheetId="7">{"'Sheet1'!$L$16"}</definedName>
    <definedName name="vdvien">{"'Sheet1'!$L$16"}</definedName>
    <definedName name="VENDOR" localSheetId="0">#REF!</definedName>
    <definedName name="VENDOR">#REF!</definedName>
    <definedName name="Vendorcode" localSheetId="0">#REF!</definedName>
    <definedName name="Vendorcode">#REF!</definedName>
    <definedName name="venture" localSheetId="0">{"'Sheet1'!$L$16"}</definedName>
    <definedName name="venture" localSheetId="1">{"'Sheet1'!$L$16"}</definedName>
    <definedName name="venture" localSheetId="7">{"'Sheet1'!$L$16"}</definedName>
    <definedName name="venture">{"'Sheet1'!$L$16"}</definedName>
    <definedName name="verifikasi" localSheetId="0">#REF!</definedName>
    <definedName name="verifikasi">#REF!</definedName>
    <definedName name="Version">"$#REF!.#REF!#REF!"</definedName>
    <definedName name="Version_3">"$#REF!.#REF!#REF!"</definedName>
    <definedName name="Version_Names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Version_Names_3">"'file:///C:/Documents%20and%20Settings/PC_KOBSBY_003/Local%20Settings/Temporary%20Internet%20Files/Content.IE5/WZ67UD2L/DATA/BSC%202011/Finance/Report/Report%202/Fin.%20Report%20YEJ''05/TB_Y05/Finance/Report/Report%202/Fin.%20Report%20YEJ''04/TCM/TCM_Inpu"</definedName>
    <definedName name="vertex42_copyright" localSheetId="0">"© 2010-2014 Vertex42 LLC"</definedName>
    <definedName name="vertex42_copyright" localSheetId="1">"© 2010-2014 Vertex42 LLC"</definedName>
    <definedName name="vertex42_copyright" hidden="1">"© 2006-2018 Vertex42 LLC"</definedName>
    <definedName name="vertex42_id" localSheetId="0">"budget-calculator.xlsx"</definedName>
    <definedName name="vertex42_id" localSheetId="1">"budget-calculator.xlsx"</definedName>
    <definedName name="vertex42_id" hidden="1">"gantt-chart_L2.xlsx"</definedName>
    <definedName name="vertex42_title" localSheetId="0">"Yearly Budget Calculator"</definedName>
    <definedName name="vertex42_title" localSheetId="1">"Yearly Budget Calculator"</definedName>
    <definedName name="vertex42_title" hidden="1">"Gantt Chart Template"</definedName>
    <definedName name="VF" localSheetId="0">#REF!</definedName>
    <definedName name="VF" localSheetId="1">#REF!</definedName>
    <definedName name="VF">#REF!</definedName>
    <definedName name="VF_CSG_0AND12" localSheetId="0">#REF!</definedName>
    <definedName name="VF_CSG_0AND12" localSheetId="1">#REF!</definedName>
    <definedName name="VF_CSG_0AND12">#REF!</definedName>
    <definedName name="VF_CSG_3AND9" localSheetId="0">#REF!</definedName>
    <definedName name="VF_CSG_3AND9" localSheetId="1">#REF!</definedName>
    <definedName name="VF_CSG_3AND9">#REF!</definedName>
    <definedName name="VF_CSG_6AND6" localSheetId="0">#REF!</definedName>
    <definedName name="VF_CSG_6AND6">#REF!</definedName>
    <definedName name="VF_CSG_9AND3" localSheetId="0">#REF!</definedName>
    <definedName name="VF_CSG_9AND3">#REF!</definedName>
    <definedName name="VF_CSG_ACT" localSheetId="0">#REF!</definedName>
    <definedName name="VF_CSG_ACT">#REF!</definedName>
    <definedName name="VF_CSG_AOP" localSheetId="0">#REF!</definedName>
    <definedName name="VF_CSG_AOP">#REF!</definedName>
    <definedName name="VF_CSG_F03" localSheetId="0">#REF!</definedName>
    <definedName name="VF_CSG_F03">#REF!</definedName>
    <definedName name="VF_OH_0AND12" localSheetId="0">#REF!</definedName>
    <definedName name="VF_OH_0AND12">#REF!</definedName>
    <definedName name="VF_OH_3AND9" localSheetId="0">#REF!</definedName>
    <definedName name="VF_OH_3AND9">#REF!</definedName>
    <definedName name="VF_OH_6AND6" localSheetId="0">#REF!</definedName>
    <definedName name="VF_OH_6AND6">#REF!</definedName>
    <definedName name="VF_OH_9AND3" localSheetId="0">#REF!</definedName>
    <definedName name="VF_OH_9AND3">#REF!</definedName>
    <definedName name="VF_OH_ACT" localSheetId="0">#REF!</definedName>
    <definedName name="VF_OH_ACT">#REF!</definedName>
    <definedName name="VF_OH_AOP" localSheetId="0">#REF!</definedName>
    <definedName name="VF_OH_AOP">#REF!</definedName>
    <definedName name="VF_OH_F03" localSheetId="0">#REF!</definedName>
    <definedName name="VF_OH_F03">#REF!</definedName>
    <definedName name="vfd" localSheetId="0">#REF!</definedName>
    <definedName name="vfd">#REF!</definedName>
    <definedName name="vfd_3">"$#REF!.#REF!#REF!"</definedName>
    <definedName name="vfgsd">#REF!</definedName>
    <definedName name="vg" localSheetId="0">{#N/A,#N/A,TRUE,"Cover sheet";#N/A,#N/A,TRUE,"DCF analysis";#N/A,#N/A,TRUE,"WACC calculation"}</definedName>
    <definedName name="vg" localSheetId="1">{#N/A,#N/A,TRUE,"Cover sheet";#N/A,#N/A,TRUE,"DCF analysis";#N/A,#N/A,TRUE,"WACC calculation"}</definedName>
    <definedName name="vg" localSheetId="7">{#N/A,#N/A,TRUE,"Cover sheet";#N/A,#N/A,TRUE,"DCF analysis";#N/A,#N/A,TRUE,"WACC calculation"}</definedName>
    <definedName name="vg">{#N/A,#N/A,TRUE,"Cover sheet";#N/A,#N/A,TRUE,"DCF analysis";#N/A,#N/A,TRUE,"WACC calculation"}</definedName>
    <definedName name="VI" localSheetId="0">#REF!</definedName>
    <definedName name="VI" localSheetId="1">#REF!</definedName>
    <definedName name="VI">#REF!</definedName>
    <definedName name="viai01">"'file:///C:/Documents%20and%20Settings/PC_KOBSBY_003/Local%20Settings/Temporary%20Internet%20Files/Content.IE5/WZ67UD2L/DATA/BSC%202011/SHARED/Clients/I-L/KEBD/Quarter%202002/Q4-2002-c.xls'#$GeneralInfo.$L$90"</definedName>
    <definedName name="viai01_3">"'file:///C:/Documents%20and%20Settings/PC_KOBSBY_003/Local%20Settings/Temporary%20Internet%20Files/Content.IE5/WZ67UD2L/DATA/BSC%202011/SHARED/Clients/I-L/KEBD/Quarter%202002/Q4-2002-c.xls'#$GeneralInfo.$L$90"</definedName>
    <definedName name="viai02">"'file:///C:/Documents%20and%20Settings/PC_KOBSBY_003/Local%20Settings/Temporary%20Internet%20Files/Content.IE5/WZ67UD2L/DATA/BSC%202011/SHARED/Clients/I-L/KEBD/Quarter%202002/Q4-2002-c.xls'#$GeneralInfo.$L$91"</definedName>
    <definedName name="viai02_3">"'file:///C:/Documents%20and%20Settings/PC_KOBSBY_003/Local%20Settings/Temporary%20Internet%20Files/Content.IE5/WZ67UD2L/DATA/BSC%202011/SHARED/Clients/I-L/KEBD/Quarter%202002/Q4-2002-c.xls'#$GeneralInfo.$L$91"</definedName>
    <definedName name="viai03">"'file:///C:/Documents%20and%20Settings/PC_KOBSBY_003/Local%20Settings/Temporary%20Internet%20Files/Content.IE5/WZ67UD2L/DATA/BSC%202011/SHARED/Clients/I-L/KEBD/Quarter%202002/Q4-2002-c.xls'#$GeneralInfo.$L$92"</definedName>
    <definedName name="viai03_3">"'file:///C:/Documents%20and%20Settings/PC_KOBSBY_003/Local%20Settings/Temporary%20Internet%20Files/Content.IE5/WZ67UD2L/DATA/BSC%202011/SHARED/Clients/I-L/KEBD/Quarter%202002/Q4-2002-c.xls'#$GeneralInfo.$L$92"</definedName>
    <definedName name="viai04">"'file:///C:/Documents%20and%20Settings/PC_KOBSBY_003/Local%20Settings/Temporary%20Internet%20Files/Content.IE5/WZ67UD2L/DATA/BSC%202011/SHARED/Clients/I-L/KEBD/Quarter%202002/Q4-2002-c.xls'#$GeneralInfo.$L$93"</definedName>
    <definedName name="viai04_3">"'file:///C:/Documents%20and%20Settings/PC_KOBSBY_003/Local%20Settings/Temporary%20Internet%20Files/Content.IE5/WZ67UD2L/DATA/BSC%202011/SHARED/Clients/I-L/KEBD/Quarter%202002/Q4-2002-c.xls'#$GeneralInfo.$L$93"</definedName>
    <definedName name="viai05">"'file:///C:/Documents%20and%20Settings/PC_KOBSBY_003/Local%20Settings/Temporary%20Internet%20Files/Content.IE5/WZ67UD2L/DATA/BSC%202011/SHARED/Clients/I-L/KEBD/Quarter%202002/Q4-2002-c.xls'#$GeneralInfo.$L$94"</definedName>
    <definedName name="viai05_3">"'file:///C:/Documents%20and%20Settings/PC_KOBSBY_003/Local%20Settings/Temporary%20Internet%20Files/Content.IE5/WZ67UD2L/DATA/BSC%202011/SHARED/Clients/I-L/KEBD/Quarter%202002/Q4-2002-c.xls'#$GeneralInfo.$L$94"</definedName>
    <definedName name="viai06">"'file:///C:/Documents%20and%20Settings/PC_KOBSBY_003/Local%20Settings/Temporary%20Internet%20Files/Content.IE5/WZ67UD2L/DATA/BSC%202011/SHARED/Clients/I-L/KEBD/Quarter%202002/Q4-2002-c.xls'#$GeneralInfo.$L$95"</definedName>
    <definedName name="viai06_3">"'file:///C:/Documents%20and%20Settings/PC_KOBSBY_003/Local%20Settings/Temporary%20Internet%20Files/Content.IE5/WZ67UD2L/DATA/BSC%202011/SHARED/Clients/I-L/KEBD/Quarter%202002/Q4-2002-c.xls'#$GeneralInfo.$L$95"</definedName>
    <definedName name="viai07">"'file:///C:/Documents%20and%20Settings/PC_KOBSBY_003/Local%20Settings/Temporary%20Internet%20Files/Content.IE5/WZ67UD2L/DATA/BSC%202011/SHARED/Clients/I-L/KEBD/Quarter%202002/Q4-2002-c.xls'#$GeneralInfo.$L$96"</definedName>
    <definedName name="viai07_3">"'file:///C:/Documents%20and%20Settings/PC_KOBSBY_003/Local%20Settings/Temporary%20Internet%20Files/Content.IE5/WZ67UD2L/DATA/BSC%202011/SHARED/Clients/I-L/KEBD/Quarter%202002/Q4-2002-c.xls'#$GeneralInfo.$L$96"</definedName>
    <definedName name="viai08">"'file:///C:/Documents%20and%20Settings/PC_KOBSBY_003/Local%20Settings/Temporary%20Internet%20Files/Content.IE5/WZ67UD2L/DATA/BSC%202011/SHARED/Clients/I-L/KEBD/Quarter%202002/Q4-2002-c.xls'#$GeneralInfo.$L$97"</definedName>
    <definedName name="viai08_3">"'file:///C:/Documents%20and%20Settings/PC_KOBSBY_003/Local%20Settings/Temporary%20Internet%20Files/Content.IE5/WZ67UD2L/DATA/BSC%202011/SHARED/Clients/I-L/KEBD/Quarter%202002/Q4-2002-c.xls'#$GeneralInfo.$L$97"</definedName>
    <definedName name="viai09">"'file:///C:/Documents%20and%20Settings/PC_KOBSBY_003/Local%20Settings/Temporary%20Internet%20Files/Content.IE5/WZ67UD2L/DATA/BSC%202011/SHARED/Clients/I-L/KEBD/Quarter%202002/Q4-2002-c.xls'#$GeneralInfo.$L$98"</definedName>
    <definedName name="viai09_3">"'file:///C:/Documents%20and%20Settings/PC_KOBSBY_003/Local%20Settings/Temporary%20Internet%20Files/Content.IE5/WZ67UD2L/DATA/BSC%202011/SHARED/Clients/I-L/KEBD/Quarter%202002/Q4-2002-c.xls'#$GeneralInfo.$L$98"</definedName>
    <definedName name="viai10">"'file:///C:/Documents%20and%20Settings/PC_KOBSBY_003/Local%20Settings/Temporary%20Internet%20Files/Content.IE5/WZ67UD2L/DATA/BSC%202011/SHARED/Clients/I-L/KEBD/Quarter%202002/Q4-2002-c.xls'#$GeneralInfo.$L$99"</definedName>
    <definedName name="viai10_3">"'file:///C:/Documents%20and%20Settings/PC_KOBSBY_003/Local%20Settings/Temporary%20Internet%20Files/Content.IE5/WZ67UD2L/DATA/BSC%202011/SHARED/Clients/I-L/KEBD/Quarter%202002/Q4-2002-c.xls'#$GeneralInfo.$L$99"</definedName>
    <definedName name="viai11">"'file:///C:/Documents%20and%20Settings/PC_KOBSBY_003/Local%20Settings/Temporary%20Internet%20Files/Content.IE5/WZ67UD2L/DATA/BSC%202011/SHARED/Clients/I-L/KEBD/Quarter%202002/Q4-2002-c.xls'#$GeneralInfo.$L$100"</definedName>
    <definedName name="viai11_3">"'file:///C:/Documents%20and%20Settings/PC_KOBSBY_003/Local%20Settings/Temporary%20Internet%20Files/Content.IE5/WZ67UD2L/DATA/BSC%202011/SHARED/Clients/I-L/KEBD/Quarter%202002/Q4-2002-c.xls'#$GeneralInfo.$L$100"</definedName>
    <definedName name="viai12">"'file:///C:/Documents%20and%20Settings/PC_KOBSBY_003/Local%20Settings/Temporary%20Internet%20Files/Content.IE5/WZ67UD2L/DATA/BSC%202011/SHARED/Clients/I-L/KEBD/Quarter%202002/Q4-2002-c.xls'#$GeneralInfo.$L$101"</definedName>
    <definedName name="viai12_3">"'file:///C:/Documents%20and%20Settings/PC_KOBSBY_003/Local%20Settings/Temporary%20Internet%20Files/Content.IE5/WZ67UD2L/DATA/BSC%202011/SHARED/Clients/I-L/KEBD/Quarter%202002/Q4-2002-c.xls'#$GeneralInfo.$L$101"</definedName>
    <definedName name="viai13">"'file:///C:/Documents%20and%20Settings/PC_KOBSBY_003/Local%20Settings/Temporary%20Internet%20Files/Content.IE5/WZ67UD2L/DATA/BSC%202011/SHARED/Clients/I-L/KEBD/Quarter%202002/Q4-2002-c.xls'#$GeneralInfo.$L$102"</definedName>
    <definedName name="viai13_3">"'file:///C:/Documents%20and%20Settings/PC_KOBSBY_003/Local%20Settings/Temporary%20Internet%20Files/Content.IE5/WZ67UD2L/DATA/BSC%202011/SHARED/Clients/I-L/KEBD/Quarter%202002/Q4-2002-c.xls'#$GeneralInfo.$L$102"</definedName>
    <definedName name="viai14">"'file:///C:/Documents%20and%20Settings/PC_KOBSBY_003/Local%20Settings/Temporary%20Internet%20Files/Content.IE5/WZ67UD2L/DATA/BSC%202011/SHARED/Clients/I-L/KEBD/Quarter%202002/Q4-2002-c.xls'#$GeneralInfo.$L$103"</definedName>
    <definedName name="viai14_3">"'file:///C:/Documents%20and%20Settings/PC_KOBSBY_003/Local%20Settings/Temporary%20Internet%20Files/Content.IE5/WZ67UD2L/DATA/BSC%202011/SHARED/Clients/I-L/KEBD/Quarter%202002/Q4-2002-c.xls'#$GeneralInfo.$L$103"</definedName>
    <definedName name="viai15">"'file:///C:/Documents%20and%20Settings/PC_KOBSBY_003/Local%20Settings/Temporary%20Internet%20Files/Content.IE5/WZ67UD2L/DATA/BSC%202011/SHARED/Clients/I-L/KEBD/Quarter%202002/Q4-2002-c.xls'#$GeneralInfo.$L$104"</definedName>
    <definedName name="viai15_3">"'file:///C:/Documents%20and%20Settings/PC_KOBSBY_003/Local%20Settings/Temporary%20Internet%20Files/Content.IE5/WZ67UD2L/DATA/BSC%202011/SHARED/Clients/I-L/KEBD/Quarter%202002/Q4-2002-c.xls'#$GeneralInfo.$L$104"</definedName>
    <definedName name="viai16">"'file:///C:/Documents%20and%20Settings/PC_KOBSBY_003/Local%20Settings/Temporary%20Internet%20Files/Content.IE5/WZ67UD2L/DATA/BSC%202011/SHARED/Clients/I-L/KEBD/Quarter%202002/Q4-2002-c.xls'#$GeneralInfo.$L$105"</definedName>
    <definedName name="viai16_3">"'file:///C:/Documents%20and%20Settings/PC_KOBSBY_003/Local%20Settings/Temporary%20Internet%20Files/Content.IE5/WZ67UD2L/DATA/BSC%202011/SHARED/Clients/I-L/KEBD/Quarter%202002/Q4-2002-c.xls'#$GeneralInfo.$L$105"</definedName>
    <definedName name="viaitotal">"'file:///C:/Documents%20and%20Settings/PC_KOBSBY_003/Local%20Settings/Temporary%20Internet%20Files/Content.IE5/WZ67UD2L/DATA/BSC%202011/SHARED/Clients/I-L/KEBD/Quarter%202002/Q4-2002-c.xls'#$GeneralInfo.$L$107"</definedName>
    <definedName name="viaitotal_3">"'file:///C:/Documents%20and%20Settings/PC_KOBSBY_003/Local%20Settings/Temporary%20Internet%20Files/Content.IE5/WZ67UD2L/DATA/BSC%202011/SHARED/Clients/I-L/KEBD/Quarter%202002/Q4-2002-c.xls'#$GeneralInfo.$L$107"</definedName>
    <definedName name="viap11">"'file:///C:/Documents%20and%20Settings/PC_KOBSBY_003/Local%20Settings/Temporary%20Internet%20Files/Content.IE5/WZ67UD2L/DATA/BSC%202011/SHARED/Clients/I-L/KEBD/Quarter%202002/Q4-2002-c.xls'#$GeneralInfo.$V$100"</definedName>
    <definedName name="viap11_3">"'file:///C:/Documents%20and%20Settings/PC_KOBSBY_003/Local%20Settings/Temporary%20Internet%20Files/Content.IE5/WZ67UD2L/DATA/BSC%202011/SHARED/Clients/I-L/KEBD/Quarter%202002/Q4-2002-c.xls'#$GeneralInfo.$V$100"</definedName>
    <definedName name="viap12">"'file:///C:/Documents%20and%20Settings/PC_KOBSBY_003/Local%20Settings/Temporary%20Internet%20Files/Content.IE5/WZ67UD2L/DATA/BSC%202011/SHARED/Clients/I-L/KEBD/Quarter%202002/Q4-2002-c.xls'#$GeneralInfo.$V$101"</definedName>
    <definedName name="viap12_3">"'file:///C:/Documents%20and%20Settings/PC_KOBSBY_003/Local%20Settings/Temporary%20Internet%20Files/Content.IE5/WZ67UD2L/DATA/BSC%202011/SHARED/Clients/I-L/KEBD/Quarter%202002/Q4-2002-c.xls'#$GeneralInfo.$V$101"</definedName>
    <definedName name="viap13">"'file:///C:/Documents%20and%20Settings/PC_KOBSBY_003/Local%20Settings/Temporary%20Internet%20Files/Content.IE5/WZ67UD2L/DATA/BSC%202011/SHARED/Clients/I-L/KEBD/Quarter%202002/Q4-2002-c.xls'#$GeneralInfo.$V$102"</definedName>
    <definedName name="viap13_3">"'file:///C:/Documents%20and%20Settings/PC_KOBSBY_003/Local%20Settings/Temporary%20Internet%20Files/Content.IE5/WZ67UD2L/DATA/BSC%202011/SHARED/Clients/I-L/KEBD/Quarter%202002/Q4-2002-c.xls'#$GeneralInfo.$V$102"</definedName>
    <definedName name="viap14">"'file:///C:/Documents%20and%20Settings/PC_KOBSBY_003/Local%20Settings/Temporary%20Internet%20Files/Content.IE5/WZ67UD2L/DATA/BSC%202011/SHARED/Clients/I-L/KEBD/Quarter%202002/Q4-2002-c.xls'#$GeneralInfo.$V$103"</definedName>
    <definedName name="viap14_3">"'file:///C:/Documents%20and%20Settings/PC_KOBSBY_003/Local%20Settings/Temporary%20Internet%20Files/Content.IE5/WZ67UD2L/DATA/BSC%202011/SHARED/Clients/I-L/KEBD/Quarter%202002/Q4-2002-c.xls'#$GeneralInfo.$V$103"</definedName>
    <definedName name="viap15">"'file:///C:/Documents%20and%20Settings/PC_KOBSBY_003/Local%20Settings/Temporary%20Internet%20Files/Content.IE5/WZ67UD2L/DATA/BSC%202011/SHARED/Clients/I-L/KEBD/Quarter%202002/Q4-2002-c.xls'#$GeneralInfo.$V$104"</definedName>
    <definedName name="viap15_3">"'file:///C:/Documents%20and%20Settings/PC_KOBSBY_003/Local%20Settings/Temporary%20Internet%20Files/Content.IE5/WZ67UD2L/DATA/BSC%202011/SHARED/Clients/I-L/KEBD/Quarter%202002/Q4-2002-c.xls'#$GeneralInfo.$V$104"</definedName>
    <definedName name="viap16">"'file:///C:/Documents%20and%20Settings/PC_KOBSBY_003/Local%20Settings/Temporary%20Internet%20Files/Content.IE5/WZ67UD2L/DATA/BSC%202011/SHARED/Clients/I-L/KEBD/Quarter%202002/Q4-2002-c.xls'#$GeneralInfo.$V$105"</definedName>
    <definedName name="viap16_3">"'file:///C:/Documents%20and%20Settings/PC_KOBSBY_003/Local%20Settings/Temporary%20Internet%20Files/Content.IE5/WZ67UD2L/DATA/BSC%202011/SHARED/Clients/I-L/KEBD/Quarter%202002/Q4-2002-c.xls'#$GeneralInfo.$V$105"</definedName>
    <definedName name="viar01">"'file:///C:/Documents%20and%20Settings/PC_KOBSBY_003/Local%20Settings/Temporary%20Internet%20Files/Content.IE5/WZ67UD2L/DATA/BSC%202011/SHARED/Clients/I-L/KEBD/Quarter%202002/Q4-2002-c.xls'#$GeneralInfo.$P$90"</definedName>
    <definedName name="viar01_3">"'file:///C:/Documents%20and%20Settings/PC_KOBSBY_003/Local%20Settings/Temporary%20Internet%20Files/Content.IE5/WZ67UD2L/DATA/BSC%202011/SHARED/Clients/I-L/KEBD/Quarter%202002/Q4-2002-c.xls'#$GeneralInfo.$P$90"</definedName>
    <definedName name="viar02">"'file:///C:/Documents%20and%20Settings/PC_KOBSBY_003/Local%20Settings/Temporary%20Internet%20Files/Content.IE5/WZ67UD2L/DATA/BSC%202011/SHARED/Clients/I-L/KEBD/Quarter%202002/Q4-2002-c.xls'#$GeneralInfo.$P$91"</definedName>
    <definedName name="viar02_3">"'file:///C:/Documents%20and%20Settings/PC_KOBSBY_003/Local%20Settings/Temporary%20Internet%20Files/Content.IE5/WZ67UD2L/DATA/BSC%202011/SHARED/Clients/I-L/KEBD/Quarter%202002/Q4-2002-c.xls'#$GeneralInfo.$P$91"</definedName>
    <definedName name="viar03">"'file:///C:/Documents%20and%20Settings/PC_KOBSBY_003/Local%20Settings/Temporary%20Internet%20Files/Content.IE5/WZ67UD2L/DATA/BSC%202011/SHARED/Clients/I-L/KEBD/Quarter%202002/Q4-2002-c.xls'#$GeneralInfo.$P$92"</definedName>
    <definedName name="viar03_3">"'file:///C:/Documents%20and%20Settings/PC_KOBSBY_003/Local%20Settings/Temporary%20Internet%20Files/Content.IE5/WZ67UD2L/DATA/BSC%202011/SHARED/Clients/I-L/KEBD/Quarter%202002/Q4-2002-c.xls'#$GeneralInfo.$P$92"</definedName>
    <definedName name="viar04">"'file:///C:/Documents%20and%20Settings/PC_KOBSBY_003/Local%20Settings/Temporary%20Internet%20Files/Content.IE5/WZ67UD2L/DATA/BSC%202011/SHARED/Clients/I-L/KEBD/Quarter%202002/Q4-2002-c.xls'#$GeneralInfo.$P$93"</definedName>
    <definedName name="viar04_3">"'file:///C:/Documents%20and%20Settings/PC_KOBSBY_003/Local%20Settings/Temporary%20Internet%20Files/Content.IE5/WZ67UD2L/DATA/BSC%202011/SHARED/Clients/I-L/KEBD/Quarter%202002/Q4-2002-c.xls'#$GeneralInfo.$P$93"</definedName>
    <definedName name="viar05">"'file:///C:/Documents%20and%20Settings/PC_KOBSBY_003/Local%20Settings/Temporary%20Internet%20Files/Content.IE5/WZ67UD2L/DATA/BSC%202011/SHARED/Clients/I-L/KEBD/Quarter%202002/Q4-2002-c.xls'#$GeneralInfo.$P$94"</definedName>
    <definedName name="viar05_3">"'file:///C:/Documents%20and%20Settings/PC_KOBSBY_003/Local%20Settings/Temporary%20Internet%20Files/Content.IE5/WZ67UD2L/DATA/BSC%202011/SHARED/Clients/I-L/KEBD/Quarter%202002/Q4-2002-c.xls'#$GeneralInfo.$P$94"</definedName>
    <definedName name="viar06">"'file:///C:/Documents%20and%20Settings/PC_KOBSBY_003/Local%20Settings/Temporary%20Internet%20Files/Content.IE5/WZ67UD2L/DATA/BSC%202011/SHARED/Clients/I-L/KEBD/Quarter%202002/Q4-2002-c.xls'#$GeneralInfo.$P$95"</definedName>
    <definedName name="viar06_3">"'file:///C:/Documents%20and%20Settings/PC_KOBSBY_003/Local%20Settings/Temporary%20Internet%20Files/Content.IE5/WZ67UD2L/DATA/BSC%202011/SHARED/Clients/I-L/KEBD/Quarter%202002/Q4-2002-c.xls'#$GeneralInfo.$P$95"</definedName>
    <definedName name="viar07">"'file:///C:/Documents%20and%20Settings/PC_KOBSBY_003/Local%20Settings/Temporary%20Internet%20Files/Content.IE5/WZ67UD2L/DATA/BSC%202011/SHARED/Clients/I-L/KEBD/Quarter%202002/Q4-2002-c.xls'#$GeneralInfo.$P$96"</definedName>
    <definedName name="viar07_3">"'file:///C:/Documents%20and%20Settings/PC_KOBSBY_003/Local%20Settings/Temporary%20Internet%20Files/Content.IE5/WZ67UD2L/DATA/BSC%202011/SHARED/Clients/I-L/KEBD/Quarter%202002/Q4-2002-c.xls'#$GeneralInfo.$P$96"</definedName>
    <definedName name="viar08">"'file:///C:/Documents%20and%20Settings/PC_KOBSBY_003/Local%20Settings/Temporary%20Internet%20Files/Content.IE5/WZ67UD2L/DATA/BSC%202011/SHARED/Clients/I-L/KEBD/Quarter%202002/Q4-2002-c.xls'#$GeneralInfo.$P$97"</definedName>
    <definedName name="viar08_3">"'file:///C:/Documents%20and%20Settings/PC_KOBSBY_003/Local%20Settings/Temporary%20Internet%20Files/Content.IE5/WZ67UD2L/DATA/BSC%202011/SHARED/Clients/I-L/KEBD/Quarter%202002/Q4-2002-c.xls'#$GeneralInfo.$P$97"</definedName>
    <definedName name="viar09">"'file:///C:/Documents%20and%20Settings/PC_KOBSBY_003/Local%20Settings/Temporary%20Internet%20Files/Content.IE5/WZ67UD2L/DATA/BSC%202011/SHARED/Clients/I-L/KEBD/Quarter%202002/Q4-2002-c.xls'#$GeneralInfo.$P$98"</definedName>
    <definedName name="viar09_3">"'file:///C:/Documents%20and%20Settings/PC_KOBSBY_003/Local%20Settings/Temporary%20Internet%20Files/Content.IE5/WZ67UD2L/DATA/BSC%202011/SHARED/Clients/I-L/KEBD/Quarter%202002/Q4-2002-c.xls'#$GeneralInfo.$P$98"</definedName>
    <definedName name="viar10">"'file:///C:/Documents%20and%20Settings/PC_KOBSBY_003/Local%20Settings/Temporary%20Internet%20Files/Content.IE5/WZ67UD2L/DATA/BSC%202011/SHARED/Clients/I-L/KEBD/Quarter%202002/Q4-2002-c.xls'#$GeneralInfo.$P$99"</definedName>
    <definedName name="viar10_3">"'file:///C:/Documents%20and%20Settings/PC_KOBSBY_003/Local%20Settings/Temporary%20Internet%20Files/Content.IE5/WZ67UD2L/DATA/BSC%202011/SHARED/Clients/I-L/KEBD/Quarter%202002/Q4-2002-c.xls'#$GeneralInfo.$P$99"</definedName>
    <definedName name="viar11">"'file:///C:/Documents%20and%20Settings/PC_KOBSBY_003/Local%20Settings/Temporary%20Internet%20Files/Content.IE5/WZ67UD2L/DATA/BSC%202011/SHARED/Clients/I-L/KEBD/Quarter%202002/Q4-2002-c.xls'#$GeneralInfo.$P$100"</definedName>
    <definedName name="viar11_3">"'file:///C:/Documents%20and%20Settings/PC_KOBSBY_003/Local%20Settings/Temporary%20Internet%20Files/Content.IE5/WZ67UD2L/DATA/BSC%202011/SHARED/Clients/I-L/KEBD/Quarter%202002/Q4-2002-c.xls'#$GeneralInfo.$P$100"</definedName>
    <definedName name="viar12">"'file:///C:/Documents%20and%20Settings/PC_KOBSBY_003/Local%20Settings/Temporary%20Internet%20Files/Content.IE5/WZ67UD2L/DATA/BSC%202011/SHARED/Clients/I-L/KEBD/Quarter%202002/Q4-2002-c.xls'#$GeneralInfo.$P$101"</definedName>
    <definedName name="viar12_3">"'file:///C:/Documents%20and%20Settings/PC_KOBSBY_003/Local%20Settings/Temporary%20Internet%20Files/Content.IE5/WZ67UD2L/DATA/BSC%202011/SHARED/Clients/I-L/KEBD/Quarter%202002/Q4-2002-c.xls'#$GeneralInfo.$P$101"</definedName>
    <definedName name="viar13">"'file:///C:/Documents%20and%20Settings/PC_KOBSBY_003/Local%20Settings/Temporary%20Internet%20Files/Content.IE5/WZ67UD2L/DATA/BSC%202011/SHARED/Clients/I-L/KEBD/Quarter%202002/Q4-2002-c.xls'#$GeneralInfo.$P$102"</definedName>
    <definedName name="viar13_3">"'file:///C:/Documents%20and%20Settings/PC_KOBSBY_003/Local%20Settings/Temporary%20Internet%20Files/Content.IE5/WZ67UD2L/DATA/BSC%202011/SHARED/Clients/I-L/KEBD/Quarter%202002/Q4-2002-c.xls'#$GeneralInfo.$P$102"</definedName>
    <definedName name="viar14">"'file:///C:/Documents%20and%20Settings/PC_KOBSBY_003/Local%20Settings/Temporary%20Internet%20Files/Content.IE5/WZ67UD2L/DATA/BSC%202011/SHARED/Clients/I-L/KEBD/Quarter%202002/Q4-2002-c.xls'#$GeneralInfo.$P$103"</definedName>
    <definedName name="viar14_3">"'file:///C:/Documents%20and%20Settings/PC_KOBSBY_003/Local%20Settings/Temporary%20Internet%20Files/Content.IE5/WZ67UD2L/DATA/BSC%202011/SHARED/Clients/I-L/KEBD/Quarter%202002/Q4-2002-c.xls'#$GeneralInfo.$P$103"</definedName>
    <definedName name="viar15">"'file:///C:/Documents%20and%20Settings/PC_KOBSBY_003/Local%20Settings/Temporary%20Internet%20Files/Content.IE5/WZ67UD2L/DATA/BSC%202011/SHARED/Clients/I-L/KEBD/Quarter%202002/Q4-2002-c.xls'#$GeneralInfo.$P$104"</definedName>
    <definedName name="viar15_3">"'file:///C:/Documents%20and%20Settings/PC_KOBSBY_003/Local%20Settings/Temporary%20Internet%20Files/Content.IE5/WZ67UD2L/DATA/BSC%202011/SHARED/Clients/I-L/KEBD/Quarter%202002/Q4-2002-c.xls'#$GeneralInfo.$P$104"</definedName>
    <definedName name="viar16">"'file:///C:/Documents%20and%20Settings/PC_KOBSBY_003/Local%20Settings/Temporary%20Internet%20Files/Content.IE5/WZ67UD2L/DATA/BSC%202011/SHARED/Clients/I-L/KEBD/Quarter%202002/Q4-2002-c.xls'#$GeneralInfo.$P$105"</definedName>
    <definedName name="viar16_3">"'file:///C:/Documents%20and%20Settings/PC_KOBSBY_003/Local%20Settings/Temporary%20Internet%20Files/Content.IE5/WZ67UD2L/DATA/BSC%202011/SHARED/Clients/I-L/KEBD/Quarter%202002/Q4-2002-c.xls'#$GeneralInfo.$P$105"</definedName>
    <definedName name="viaw01">"'file:///C:/Documents%20and%20Settings/PC_KOBSBY_003/Local%20Settings/Temporary%20Internet%20Files/Content.IE5/WZ67UD2L/DATA/BSC%202011/SHARED/Clients/I-L/KEBD/Quarter%202002/Q4-2002-c.xls'#$GeneralInfo.$Q$90"</definedName>
    <definedName name="viaw01_3">"'file:///C:/Documents%20and%20Settings/PC_KOBSBY_003/Local%20Settings/Temporary%20Internet%20Files/Content.IE5/WZ67UD2L/DATA/BSC%202011/SHARED/Clients/I-L/KEBD/Quarter%202002/Q4-2002-c.xls'#$GeneralInfo.$Q$90"</definedName>
    <definedName name="viaw02">"'file:///C:/Documents%20and%20Settings/PC_KOBSBY_003/Local%20Settings/Temporary%20Internet%20Files/Content.IE5/WZ67UD2L/DATA/BSC%202011/SHARED/Clients/I-L/KEBD/Quarter%202002/Q4-2002-c.xls'#$GeneralInfo.$Q$91"</definedName>
    <definedName name="viaw02_3">"'file:///C:/Documents%20and%20Settings/PC_KOBSBY_003/Local%20Settings/Temporary%20Internet%20Files/Content.IE5/WZ67UD2L/DATA/BSC%202011/SHARED/Clients/I-L/KEBD/Quarter%202002/Q4-2002-c.xls'#$GeneralInfo.$Q$91"</definedName>
    <definedName name="viaw03">"'file:///C:/Documents%20and%20Settings/PC_KOBSBY_003/Local%20Settings/Temporary%20Internet%20Files/Content.IE5/WZ67UD2L/DATA/BSC%202011/SHARED/Clients/I-L/KEBD/Quarter%202002/Q4-2002-c.xls'#$GeneralInfo.$Q$92"</definedName>
    <definedName name="viaw03_3">"'file:///C:/Documents%20and%20Settings/PC_KOBSBY_003/Local%20Settings/Temporary%20Internet%20Files/Content.IE5/WZ67UD2L/DATA/BSC%202011/SHARED/Clients/I-L/KEBD/Quarter%202002/Q4-2002-c.xls'#$GeneralInfo.$Q$92"</definedName>
    <definedName name="viaw04">"'file:///C:/Documents%20and%20Settings/PC_KOBSBY_003/Local%20Settings/Temporary%20Internet%20Files/Content.IE5/WZ67UD2L/DATA/BSC%202011/SHARED/Clients/I-L/KEBD/Quarter%202002/Q4-2002-c.xls'#$GeneralInfo.$Q$93"</definedName>
    <definedName name="viaw04_3">"'file:///C:/Documents%20and%20Settings/PC_KOBSBY_003/Local%20Settings/Temporary%20Internet%20Files/Content.IE5/WZ67UD2L/DATA/BSC%202011/SHARED/Clients/I-L/KEBD/Quarter%202002/Q4-2002-c.xls'#$GeneralInfo.$Q$93"</definedName>
    <definedName name="viaw05">"'file:///C:/Documents%20and%20Settings/PC_KOBSBY_003/Local%20Settings/Temporary%20Internet%20Files/Content.IE5/WZ67UD2L/DATA/BSC%202011/SHARED/Clients/I-L/KEBD/Quarter%202002/Q4-2002-c.xls'#$GeneralInfo.$Q$94"</definedName>
    <definedName name="viaw05_3">"'file:///C:/Documents%20and%20Settings/PC_KOBSBY_003/Local%20Settings/Temporary%20Internet%20Files/Content.IE5/WZ67UD2L/DATA/BSC%202011/SHARED/Clients/I-L/KEBD/Quarter%202002/Q4-2002-c.xls'#$GeneralInfo.$Q$94"</definedName>
    <definedName name="viaw06">"'file:///C:/Documents%20and%20Settings/PC_KOBSBY_003/Local%20Settings/Temporary%20Internet%20Files/Content.IE5/WZ67UD2L/DATA/BSC%202011/SHARED/Clients/I-L/KEBD/Quarter%202002/Q4-2002-c.xls'#$GeneralInfo.$Q$95"</definedName>
    <definedName name="viaw06_3">"'file:///C:/Documents%20and%20Settings/PC_KOBSBY_003/Local%20Settings/Temporary%20Internet%20Files/Content.IE5/WZ67UD2L/DATA/BSC%202011/SHARED/Clients/I-L/KEBD/Quarter%202002/Q4-2002-c.xls'#$GeneralInfo.$Q$95"</definedName>
    <definedName name="viaw07">"'file:///C:/Documents%20and%20Settings/PC_KOBSBY_003/Local%20Settings/Temporary%20Internet%20Files/Content.IE5/WZ67UD2L/DATA/BSC%202011/SHARED/Clients/I-L/KEBD/Quarter%202002/Q4-2002-c.xls'#$GeneralInfo.$Q$96"</definedName>
    <definedName name="viaw07_3">"'file:///C:/Documents%20and%20Settings/PC_KOBSBY_003/Local%20Settings/Temporary%20Internet%20Files/Content.IE5/WZ67UD2L/DATA/BSC%202011/SHARED/Clients/I-L/KEBD/Quarter%202002/Q4-2002-c.xls'#$GeneralInfo.$Q$96"</definedName>
    <definedName name="viaw08">"'file:///C:/Documents%20and%20Settings/PC_KOBSBY_003/Local%20Settings/Temporary%20Internet%20Files/Content.IE5/WZ67UD2L/DATA/BSC%202011/SHARED/Clients/I-L/KEBD/Quarter%202002/Q4-2002-c.xls'#$GeneralInfo.$Q$97"</definedName>
    <definedName name="viaw08_3">"'file:///C:/Documents%20and%20Settings/PC_KOBSBY_003/Local%20Settings/Temporary%20Internet%20Files/Content.IE5/WZ67UD2L/DATA/BSC%202011/SHARED/Clients/I-L/KEBD/Quarter%202002/Q4-2002-c.xls'#$GeneralInfo.$Q$97"</definedName>
    <definedName name="viaw09">"'file:///C:/Documents%20and%20Settings/PC_KOBSBY_003/Local%20Settings/Temporary%20Internet%20Files/Content.IE5/WZ67UD2L/DATA/BSC%202011/SHARED/Clients/I-L/KEBD/Quarter%202002/Q4-2002-c.xls'#$GeneralInfo.$Q$98"</definedName>
    <definedName name="viaw09_3">"'file:///C:/Documents%20and%20Settings/PC_KOBSBY_003/Local%20Settings/Temporary%20Internet%20Files/Content.IE5/WZ67UD2L/DATA/BSC%202011/SHARED/Clients/I-L/KEBD/Quarter%202002/Q4-2002-c.xls'#$GeneralInfo.$Q$98"</definedName>
    <definedName name="viaw10">"'file:///C:/Documents%20and%20Settings/PC_KOBSBY_003/Local%20Settings/Temporary%20Internet%20Files/Content.IE5/WZ67UD2L/DATA/BSC%202011/SHARED/Clients/I-L/KEBD/Quarter%202002/Q4-2002-c.xls'#$GeneralInfo.$Q$99"</definedName>
    <definedName name="viaw10_3">"'file:///C:/Documents%20and%20Settings/PC_KOBSBY_003/Local%20Settings/Temporary%20Internet%20Files/Content.IE5/WZ67UD2L/DATA/BSC%202011/SHARED/Clients/I-L/KEBD/Quarter%202002/Q4-2002-c.xls'#$GeneralInfo.$Q$99"</definedName>
    <definedName name="viaw11">"'file:///C:/Documents%20and%20Settings/PC_KOBSBY_003/Local%20Settings/Temporary%20Internet%20Files/Content.IE5/WZ67UD2L/DATA/BSC%202011/SHARED/Clients/I-L/KEBD/Quarter%202002/Q4-2002-c.xls'#$GeneralInfo.$Q$100"</definedName>
    <definedName name="viaw11_3">"'file:///C:/Documents%20and%20Settings/PC_KOBSBY_003/Local%20Settings/Temporary%20Internet%20Files/Content.IE5/WZ67UD2L/DATA/BSC%202011/SHARED/Clients/I-L/KEBD/Quarter%202002/Q4-2002-c.xls'#$GeneralInfo.$Q$100"</definedName>
    <definedName name="viaw12">"'file:///C:/Documents%20and%20Settings/PC_KOBSBY_003/Local%20Settings/Temporary%20Internet%20Files/Content.IE5/WZ67UD2L/DATA/BSC%202011/SHARED/Clients/I-L/KEBD/Quarter%202002/Q4-2002-c.xls'#$GeneralInfo.$Q$101"</definedName>
    <definedName name="viaw12_3">"'file:///C:/Documents%20and%20Settings/PC_KOBSBY_003/Local%20Settings/Temporary%20Internet%20Files/Content.IE5/WZ67UD2L/DATA/BSC%202011/SHARED/Clients/I-L/KEBD/Quarter%202002/Q4-2002-c.xls'#$GeneralInfo.$Q$101"</definedName>
    <definedName name="viaw13">"'file:///C:/Documents%20and%20Settings/PC_KOBSBY_003/Local%20Settings/Temporary%20Internet%20Files/Content.IE5/WZ67UD2L/DATA/BSC%202011/SHARED/Clients/I-L/KEBD/Quarter%202002/Q4-2002-c.xls'#$GeneralInfo.$Q$102"</definedName>
    <definedName name="viaw13_3">"'file:///C:/Documents%20and%20Settings/PC_KOBSBY_003/Local%20Settings/Temporary%20Internet%20Files/Content.IE5/WZ67UD2L/DATA/BSC%202011/SHARED/Clients/I-L/KEBD/Quarter%202002/Q4-2002-c.xls'#$GeneralInfo.$Q$102"</definedName>
    <definedName name="viaw14">"'file:///C:/Documents%20and%20Settings/PC_KOBSBY_003/Local%20Settings/Temporary%20Internet%20Files/Content.IE5/WZ67UD2L/DATA/BSC%202011/SHARED/Clients/I-L/KEBD/Quarter%202002/Q4-2002-c.xls'#$GeneralInfo.$Q$103"</definedName>
    <definedName name="viaw14_3">"'file:///C:/Documents%20and%20Settings/PC_KOBSBY_003/Local%20Settings/Temporary%20Internet%20Files/Content.IE5/WZ67UD2L/DATA/BSC%202011/SHARED/Clients/I-L/KEBD/Quarter%202002/Q4-2002-c.xls'#$GeneralInfo.$Q$103"</definedName>
    <definedName name="viaw15">"'file:///C:/Documents%20and%20Settings/PC_KOBSBY_003/Local%20Settings/Temporary%20Internet%20Files/Content.IE5/WZ67UD2L/DATA/BSC%202011/SHARED/Clients/I-L/KEBD/Quarter%202002/Q4-2002-c.xls'#$GeneralInfo.$Q$104"</definedName>
    <definedName name="viaw15_3">"'file:///C:/Documents%20and%20Settings/PC_KOBSBY_003/Local%20Settings/Temporary%20Internet%20Files/Content.IE5/WZ67UD2L/DATA/BSC%202011/SHARED/Clients/I-L/KEBD/Quarter%202002/Q4-2002-c.xls'#$GeneralInfo.$Q$104"</definedName>
    <definedName name="viaw16">"'file:///C:/Documents%20and%20Settings/PC_KOBSBY_003/Local%20Settings/Temporary%20Internet%20Files/Content.IE5/WZ67UD2L/DATA/BSC%202011/SHARED/Clients/I-L/KEBD/Quarter%202002/Q4-2002-c.xls'#$GeneralInfo.$Q$105"</definedName>
    <definedName name="viaw16_3">"'file:///C:/Documents%20and%20Settings/PC_KOBSBY_003/Local%20Settings/Temporary%20Internet%20Files/Content.IE5/WZ67UD2L/DATA/BSC%202011/SHARED/Clients/I-L/KEBD/Quarter%202002/Q4-2002-c.xls'#$GeneralInfo.$Q$105"</definedName>
    <definedName name="vibtotal">"'file:///C:/Documents%20and%20Settings/PC_KOBSBY_003/Local%20Settings/Temporary%20Internet%20Files/Content.IE5/WZ67UD2L/DATA/BSC%202011/SHARED/Clients/I-L/KEBD/Quarter%202002/Q4-2002-c.xls'#$GeneralInfo.$L$119"</definedName>
    <definedName name="vibtotal_3">"'file:///C:/Documents%20and%20Settings/PC_KOBSBY_003/Local%20Settings/Temporary%20Internet%20Files/Content.IE5/WZ67UD2L/DATA/BSC%202011/SHARED/Clients/I-L/KEBD/Quarter%202002/Q4-2002-c.xls'#$GeneralInfo.$L$119"</definedName>
    <definedName name="Vien_Chau_My" localSheetId="0">#REF!</definedName>
    <definedName name="Vien_Chau_My" localSheetId="1">#REF!</definedName>
    <definedName name="Vien_Chau_My">#REF!</definedName>
    <definedName name="VIET" localSheetId="0">{#N/A,#N/A,FALSE,"m66";#N/A,#N/A,FALSE,"m66"}</definedName>
    <definedName name="VIET" localSheetId="1">{#N/A,#N/A,FALSE,"m66";#N/A,#N/A,FALSE,"m66"}</definedName>
    <definedName name="VIET" localSheetId="7">{#N/A,#N/A,FALSE,"m66";#N/A,#N/A,FALSE,"m66"}</definedName>
    <definedName name="VIET">{#N/A,#N/A,FALSE,"m66";#N/A,#N/A,FALSE,"m66"}</definedName>
    <definedName name="vietnam" localSheetId="0">#REF!</definedName>
    <definedName name="vietnam" localSheetId="1">#REF!</definedName>
    <definedName name="vietnam">#REF!</definedName>
    <definedName name="View">"$#REF!.#REF!#REF!"</definedName>
    <definedName name="View_3">"$#REF!.#REF!#REF!"</definedName>
    <definedName name="VII" localSheetId="0">#REF!</definedName>
    <definedName name="VII" localSheetId="1">#REF!</definedName>
    <definedName name="VII">#REF!</definedName>
    <definedName name="VIII" localSheetId="0">#REF!</definedName>
    <definedName name="VIII">#REF!</definedName>
    <definedName name="visco" localSheetId="0">#REF!</definedName>
    <definedName name="visco" localSheetId="1">#REF!</definedName>
    <definedName name="visco">#REF!</definedName>
    <definedName name="Visi_Coolers" localSheetId="0">#REF!</definedName>
    <definedName name="Visi_Coolers">#REF!</definedName>
    <definedName name="vkcauthang" localSheetId="0">#REF!</definedName>
    <definedName name="vkcauthang">#REF!</definedName>
    <definedName name="vksan" localSheetId="0">#REF!</definedName>
    <definedName name="vksan">#REF!</definedName>
    <definedName name="vl" localSheetId="0">#REF!</definedName>
    <definedName name="vl">#REF!</definedName>
    <definedName name="vl1p" localSheetId="0">#REF!</definedName>
    <definedName name="vl1p">#REF!</definedName>
    <definedName name="vl3p" localSheetId="0">#REF!</definedName>
    <definedName name="vl3p">#REF!</definedName>
    <definedName name="Vlcap0.7" localSheetId="0">#REF!</definedName>
    <definedName name="Vlcap0.7">#REF!</definedName>
    <definedName name="VLcap1" localSheetId="0">#REF!</definedName>
    <definedName name="VLcap1">#REF!</definedName>
    <definedName name="vlct" localSheetId="0">{"'Sheet1'!$L$16"}</definedName>
    <definedName name="vlct" localSheetId="1">{"'Sheet1'!$L$16"}</definedName>
    <definedName name="vlct" localSheetId="7">{"'Sheet1'!$L$16"}</definedName>
    <definedName name="vlct">{"'Sheet1'!$L$16"}</definedName>
    <definedName name="vldd" localSheetId="0">#REF!</definedName>
    <definedName name="vldd">#REF!</definedName>
    <definedName name="vldn400" localSheetId="0">#REF!</definedName>
    <definedName name="vldn400">#REF!</definedName>
    <definedName name="vldn600" localSheetId="0">#REF!</definedName>
    <definedName name="vldn600">#REF!</definedName>
    <definedName name="VLHC" localSheetId="0">#REF!</definedName>
    <definedName name="VLHC">#REF!</definedName>
    <definedName name="vlk">#N/A</definedName>
    <definedName name="vltr" localSheetId="0">#REF!</definedName>
    <definedName name="vltr" localSheetId="1">#REF!</definedName>
    <definedName name="vltr">#REF!</definedName>
    <definedName name="vltram" localSheetId="0">#REF!</definedName>
    <definedName name="vltram">#REF!</definedName>
    <definedName name="vm">#N/A</definedName>
    <definedName name="vm1.">#N/A</definedName>
    <definedName name="vm2.">#N/A</definedName>
    <definedName name="vn1.">#N/A</definedName>
    <definedName name="vn2.">#N/A</definedName>
    <definedName name="VND" localSheetId="0">#REF!</definedName>
    <definedName name="VND" localSheetId="1">#REF!</definedName>
    <definedName name="VND">#REF!</definedName>
    <definedName name="VO_LBR" localSheetId="0">#REF!</definedName>
    <definedName name="VO_LBR" localSheetId="1">#REF!</definedName>
    <definedName name="VO_LBR">#REF!</definedName>
    <definedName name="VO_M3" localSheetId="0">#REF!</definedName>
    <definedName name="VO_M3" localSheetId="1">#REF!</definedName>
    <definedName name="VO_M3">#REF!</definedName>
    <definedName name="VO_MSF" localSheetId="0">#REF!</definedName>
    <definedName name="VO_MSF">#REF!</definedName>
    <definedName name="voc" localSheetId="0">#REF!</definedName>
    <definedName name="voc">#REF!</definedName>
    <definedName name="voi" localSheetId="0">#REF!</definedName>
    <definedName name="voi">#REF!</definedName>
    <definedName name="Vol_DP1" localSheetId="0" hidden="1">{#N/A,#N/A,FALSE,"HCMP"}</definedName>
    <definedName name="Vol_DP1" localSheetId="1" hidden="1">{#N/A,#N/A,FALSE,"HCMP"}</definedName>
    <definedName name="Vol_DP1" localSheetId="7" hidden="1">{#N/A,#N/A,FALSE,"HCMP"}</definedName>
    <definedName name="Vol_DP1" hidden="1">{#N/A,#N/A,FALSE,"HCMP"}</definedName>
    <definedName name="Vol_Report_TotalA">#N/A</definedName>
    <definedName name="Volcase" localSheetId="0">#REF!</definedName>
    <definedName name="Volcase" localSheetId="1">#REF!</definedName>
    <definedName name="Volcase">#REF!</definedName>
    <definedName name="Vorspalte_1" localSheetId="0">#REF!</definedName>
    <definedName name="Vorspalte_1">#REF!</definedName>
    <definedName name="VP" localSheetId="0">#REF!</definedName>
    <definedName name="VP">#REF!</definedName>
    <definedName name="VP." localSheetId="0">#REF!</definedName>
    <definedName name="VP.">#REF!</definedName>
    <definedName name="Vr">#N/A</definedName>
    <definedName name="vr3p" localSheetId="0">#REF!</definedName>
    <definedName name="vr3p" localSheetId="1">#REF!</definedName>
    <definedName name="vr3p">#REF!</definedName>
    <definedName name="VRERE" localSheetId="0">{#N/A,#N/A,TRUE,"Data Elements-Staffing";#N/A,#N/A,TRUE,"Data Elements-Exp Driv &amp; Assump";#N/A,#N/A,TRUE,"Staffing Sheet";#N/A,#N/A,TRUE,"Income";#N/A,#N/A,TRUE,"Income Summary";#N/A,#N/A,TRUE,"Staffing Summary"}</definedName>
    <definedName name="VRERE" localSheetId="1">{#N/A,#N/A,TRUE,"Data Elements-Staffing";#N/A,#N/A,TRUE,"Data Elements-Exp Driv &amp; Assump";#N/A,#N/A,TRUE,"Staffing Sheet";#N/A,#N/A,TRUE,"Income";#N/A,#N/A,TRUE,"Income Summary";#N/A,#N/A,TRUE,"Staffing Summary"}</definedName>
    <definedName name="VRERE" localSheetId="7">{#N/A,#N/A,TRUE,"Data Elements-Staffing";#N/A,#N/A,TRUE,"Data Elements-Exp Driv &amp; Assump";#N/A,#N/A,TRUE,"Staffing Sheet";#N/A,#N/A,TRUE,"Income";#N/A,#N/A,TRUE,"Income Summary";#N/A,#N/A,TRUE,"Staffing Summary"}</definedName>
    <definedName name="VRERE">{#N/A,#N/A,TRUE,"Data Elements-Staffing";#N/A,#N/A,TRUE,"Data Elements-Exp Driv &amp; Assump";#N/A,#N/A,TRUE,"Staffing Sheet";#N/A,#N/A,TRUE,"Income";#N/A,#N/A,TRUE,"Income Summary";#N/A,#N/A,TRUE,"Staffing Summary"}</definedName>
    <definedName name="VRP" localSheetId="0">{"'Feb 99'!$A$1:$G$30"}</definedName>
    <definedName name="VRP" localSheetId="1">{"'Feb 99'!$A$1:$G$30"}</definedName>
    <definedName name="VRP" localSheetId="7">{"'Feb 99'!$A$1:$G$30"}</definedName>
    <definedName name="VRP">{"'Feb 99'!$A$1:$G$30"}</definedName>
    <definedName name="VSC">#REF!</definedName>
    <definedName name="VT" localSheetId="0">#REF!</definedName>
    <definedName name="VT">#REF!</definedName>
    <definedName name="vt1pbs" localSheetId="0">#REF!</definedName>
    <definedName name="vt1pbs">#REF!</definedName>
    <definedName name="vtbs" localSheetId="0">#REF!</definedName>
    <definedName name="vtbs">#REF!</definedName>
    <definedName name="VTM_1" localSheetId="0">#REF!</definedName>
    <definedName name="VTM_1">#REF!</definedName>
    <definedName name="VTM_2" localSheetId="0">#REF!</definedName>
    <definedName name="VTM_2">#REF!</definedName>
    <definedName name="VTM_3" localSheetId="0">#REF!</definedName>
    <definedName name="VTM_3">#REF!</definedName>
    <definedName name="vtu" localSheetId="0">#REF!</definedName>
    <definedName name="vtu">#REF!</definedName>
    <definedName name="VÙ" localSheetId="0">#REF!</definedName>
    <definedName name="VÙ">#REF!</definedName>
    <definedName name="vuaepoxy">#N/A</definedName>
    <definedName name="vung" localSheetId="0">#REF!</definedName>
    <definedName name="vung" localSheetId="1">#REF!</definedName>
    <definedName name="vung">#REF!</definedName>
    <definedName name="Vung_DS" localSheetId="0">#REF!</definedName>
    <definedName name="Vung_DS" localSheetId="1">#REF!</definedName>
    <definedName name="Vung_DS">#REF!</definedName>
    <definedName name="Vung1" localSheetId="0">#REF!,#REF!,#REF!,#REF!</definedName>
    <definedName name="Vung1" localSheetId="1">#REF!,#REF!,#REF!,#REF!</definedName>
    <definedName name="Vung1">#REF!,#REF!,#REF!,#REF!</definedName>
    <definedName name="Vung10" localSheetId="0">#REF!,#REF!,#REF!</definedName>
    <definedName name="Vung10" localSheetId="1">#REF!,#REF!,#REF!</definedName>
    <definedName name="Vung10">#REF!,#REF!,#REF!</definedName>
    <definedName name="Vung2" localSheetId="0">#REF!,#REF!,#REF!,#REF!</definedName>
    <definedName name="Vung2" localSheetId="1">#REF!,#REF!,#REF!,#REF!</definedName>
    <definedName name="Vung2">#REF!,#REF!,#REF!,#REF!</definedName>
    <definedName name="Vung3" localSheetId="0">#REF!,#REF!,#REF!,#REF!,#REF!,#REF!,#REF!,#REF!,#REF!,#REF!,#REF!,#REF!,#REF!,#REF!,#REF!</definedName>
    <definedName name="Vung3" localSheetId="1">#REF!,#REF!,#REF!,#REF!,#REF!,#REF!,#REF!,#REF!,#REF!,#REF!,#REF!,#REF!,#REF!,#REF!,#REF!</definedName>
    <definedName name="Vung3">#REF!,#REF!,#REF!,#REF!,#REF!,#REF!,#REF!,#REF!,#REF!,#REF!,#REF!,#REF!,#REF!,#REF!,#REF!</definedName>
    <definedName name="Vung4" localSheetId="0">#REF!,#REF!,#REF!,#REF!</definedName>
    <definedName name="Vung4" localSheetId="1">#REF!,#REF!,#REF!,#REF!</definedName>
    <definedName name="Vung4">#REF!,#REF!,#REF!,#REF!</definedName>
    <definedName name="Vung5" localSheetId="0">#REF!,#REF!</definedName>
    <definedName name="Vung5" localSheetId="1">#REF!,#REF!</definedName>
    <definedName name="Vung5">#REF!,#REF!</definedName>
    <definedName name="Vung6" localSheetId="0">#REF!,#REF!</definedName>
    <definedName name="Vung6">#REF!,#REF!</definedName>
    <definedName name="Vung7" localSheetId="0">#REF!,#REF!,#REF!</definedName>
    <definedName name="Vung7" localSheetId="1">#REF!,#REF!,#REF!</definedName>
    <definedName name="Vung7">#REF!,#REF!,#REF!</definedName>
    <definedName name="Vung8" localSheetId="0">#REF!,#REF!,#REF!</definedName>
    <definedName name="Vung8">#REF!,#REF!,#REF!</definedName>
    <definedName name="Vung9" localSheetId="0">#REF!,#REF!,#REF!</definedName>
    <definedName name="Vung9">#REF!,#REF!,#REF!</definedName>
    <definedName name="vungdcd" localSheetId="0">#REF!</definedName>
    <definedName name="vungdcd" localSheetId="1">#REF!</definedName>
    <definedName name="vungdcd">#REF!</definedName>
    <definedName name="vungdcl" localSheetId="0">#REF!</definedName>
    <definedName name="vungdcl">#REF!</definedName>
    <definedName name="Vungdem" localSheetId="0">#REF!</definedName>
    <definedName name="Vungdem">#REF!</definedName>
    <definedName name="vungnhapk" localSheetId="0">#REF!</definedName>
    <definedName name="vungnhapk">#REF!</definedName>
    <definedName name="vungnhapl" localSheetId="0">#REF!</definedName>
    <definedName name="vungnhapl">#REF!</definedName>
    <definedName name="vungxuatk" localSheetId="0">#REF!</definedName>
    <definedName name="vungxuatk">#REF!</definedName>
    <definedName name="vungxuatl" localSheetId="0">#REF!</definedName>
    <definedName name="vungxuatl">#REF!</definedName>
    <definedName name="VUS" localSheetId="0">#REF!</definedName>
    <definedName name="VUS">#REF!</definedName>
    <definedName name="vv" localSheetId="0" hidden="1">#REF!</definedName>
    <definedName name="vv" hidden="1">#REF!</definedName>
    <definedName name="vvf" localSheetId="0">#REF!</definedName>
    <definedName name="vvf">#REF!</definedName>
    <definedName name="vvv" localSheetId="0">#REF!</definedName>
    <definedName name="vvv">#REF!</definedName>
    <definedName name="vvvv" localSheetId="0">#REF!</definedName>
    <definedName name="vvvv">#REF!</definedName>
    <definedName name="vvvvv" localSheetId="0">#REF!</definedName>
    <definedName name="vvvvv">#REF!</definedName>
    <definedName name="vvvvvv" localSheetId="0">#REF!</definedName>
    <definedName name="vvvvvv">#REF!</definedName>
    <definedName name="vvvvvvv" localSheetId="0">#REF!</definedName>
    <definedName name="vvvvvvv">#REF!</definedName>
    <definedName name="vxuan" localSheetId="0">#REF!</definedName>
    <definedName name="vxuan">#REF!</definedName>
    <definedName name="vy" localSheetId="0" hidden="1">{"'Sheet1'!$L$16"}</definedName>
    <definedName name="vy" localSheetId="1" hidden="1">{"'Sheet1'!$L$16"}</definedName>
    <definedName name="vy" localSheetId="7" hidden="1">{"'Sheet1'!$L$16"}</definedName>
    <definedName name="vy" hidden="1">{"'Sheet1'!$L$16"}</definedName>
    <definedName name="vy_1" localSheetId="0" hidden="1">{"'Sheet1'!$L$16"}</definedName>
    <definedName name="vy_1" localSheetId="1" hidden="1">{"'Sheet1'!$L$16"}</definedName>
    <definedName name="vy_1" localSheetId="7" hidden="1">{"'Sheet1'!$L$16"}</definedName>
    <definedName name="vy_1" hidden="1">{"'Sheet1'!$L$16"}</definedName>
    <definedName name="vy_2" localSheetId="0" hidden="1">{"'Sheet1'!$L$16"}</definedName>
    <definedName name="vy_2" localSheetId="1" hidden="1">{"'Sheet1'!$L$16"}</definedName>
    <definedName name="vy_2" localSheetId="7" hidden="1">{"'Sheet1'!$L$16"}</definedName>
    <definedName name="vy_2" hidden="1">{"'Sheet1'!$L$16"}</definedName>
    <definedName name="vy_3" localSheetId="0" hidden="1">{"'Sheet1'!$L$16"}</definedName>
    <definedName name="vy_3" localSheetId="1" hidden="1">{"'Sheet1'!$L$16"}</definedName>
    <definedName name="vy_3" localSheetId="7" hidden="1">{"'Sheet1'!$L$16"}</definedName>
    <definedName name="vy_3" hidden="1">{"'Sheet1'!$L$16"}</definedName>
    <definedName name="W" localSheetId="0">#REF!</definedName>
    <definedName name="W">#REF!</definedName>
    <definedName name="W." localSheetId="0">#REF!</definedName>
    <definedName name="W.">#REF!</definedName>
    <definedName name="W.1ORDER" localSheetId="0">#REF!</definedName>
    <definedName name="W.1ORDER">#REF!</definedName>
    <definedName name="W.1ORDER1" localSheetId="0">#REF!</definedName>
    <definedName name="W.1ORDER1">#REF!</definedName>
    <definedName name="W.2ORDER" localSheetId="0">#REF!</definedName>
    <definedName name="W.2ORDER">#REF!</definedName>
    <definedName name="W.4ORDER" localSheetId="0">#REF!</definedName>
    <definedName name="W.4ORDER" localSheetId="1">#REF!</definedName>
    <definedName name="W.4ORDER">#REF!</definedName>
    <definedName name="W.4ORDER1" localSheetId="0">#REF!</definedName>
    <definedName name="W.4ORDER1" localSheetId="1">#REF!</definedName>
    <definedName name="W.4ORDER1">#REF!</definedName>
    <definedName name="W_3">"$#REF!.#REF!#REF!"</definedName>
    <definedName name="w_5" localSheetId="0">#REF!</definedName>
    <definedName name="w_5" localSheetId="1">#REF!</definedName>
    <definedName name="w_5">#REF!</definedName>
    <definedName name="w_6" localSheetId="0">#REF!</definedName>
    <definedName name="w_6">#REF!</definedName>
    <definedName name="w_7" localSheetId="0">#REF!</definedName>
    <definedName name="w_7">#REF!</definedName>
    <definedName name="W1." localSheetId="0">#REF!</definedName>
    <definedName name="W1.">#REF!</definedName>
    <definedName name="WA" localSheetId="0">#REF!</definedName>
    <definedName name="WA">#REF!</definedName>
    <definedName name="Wafer75g" localSheetId="0">#REF!</definedName>
    <definedName name="Wafer75g">#REF!</definedName>
    <definedName name="wahyu" localSheetId="0">#REF!</definedName>
    <definedName name="wahyu">#REF!</definedName>
    <definedName name="WALLA" localSheetId="0">#REF!</definedName>
    <definedName name="WALLA">#REF!</definedName>
    <definedName name="WALLA1" localSheetId="0">#REF!</definedName>
    <definedName name="WALLA1">#REF!</definedName>
    <definedName name="WALLA2" localSheetId="0">#REF!</definedName>
    <definedName name="WALLA2">#REF!</definedName>
    <definedName name="WALLB" localSheetId="0">#REF!</definedName>
    <definedName name="WALLB">#REF!</definedName>
    <definedName name="WALLB1" localSheetId="0">#REF!</definedName>
    <definedName name="WALLB1">#REF!</definedName>
    <definedName name="WALLB2" localSheetId="0">#REF!</definedName>
    <definedName name="WALLB2">#REF!</definedName>
    <definedName name="WALLC" localSheetId="0">#REF!</definedName>
    <definedName name="WALLC">#REF!</definedName>
    <definedName name="WALLC1" localSheetId="0">#REF!</definedName>
    <definedName name="WALLC1">#REF!</definedName>
    <definedName name="WALLC2" localSheetId="0">#REF!</definedName>
    <definedName name="WALLC2">#REF!</definedName>
    <definedName name="wanna" localSheetId="0">#REF!</definedName>
    <definedName name="wanna">#REF!</definedName>
    <definedName name="waw" localSheetId="0">#REF!</definedName>
    <definedName name="waw">#REF!</definedName>
    <definedName name="wawa" localSheetId="0">#REF!</definedName>
    <definedName name="wawa">#REF!</definedName>
    <definedName name="WAWAN" localSheetId="0">#REF!</definedName>
    <definedName name="WAWAN">#REF!</definedName>
    <definedName name="wayan" localSheetId="0">#REF!</definedName>
    <definedName name="wayan">#REF!</definedName>
    <definedName name="WBS" localSheetId="0">#REF!</definedName>
    <definedName name="WBS">#REF!</definedName>
    <definedName name="WBS_WPL_S" localSheetId="0" hidden="1">#REF!</definedName>
    <definedName name="WBS_WPL_S" hidden="1">#REF!</definedName>
    <definedName name="WBSelement_AC_MO_09" localSheetId="0">#REF!</definedName>
    <definedName name="WBSelement_AC_MO_09">#REF!</definedName>
    <definedName name="WCap_diff" localSheetId="0">{#N/A,#N/A,TRUE,"Old - New P&amp;L";#N/A,#N/A,TRUE,"EBIT MMO - Total";#N/A,#N/A,TRUE,"MMO NE, CEE, ASIA, CAR";#N/A,#N/A,TRUE,"MMO LAT, MEA, AFR";#N/A,#N/A,TRUE,"NP growth";#N/A,#N/A,TRUE,"ER impact"}</definedName>
    <definedName name="WCap_diff" localSheetId="1">{#N/A,#N/A,TRUE,"Old - New P&amp;L";#N/A,#N/A,TRUE,"EBIT MMO - Total";#N/A,#N/A,TRUE,"MMO NE, CEE, ASIA, CAR";#N/A,#N/A,TRUE,"MMO LAT, MEA, AFR";#N/A,#N/A,TRUE,"NP growth";#N/A,#N/A,TRUE,"ER impact"}</definedName>
    <definedName name="WCap_diff" localSheetId="7">{#N/A,#N/A,TRUE,"Old - New P&amp;L";#N/A,#N/A,TRUE,"EBIT MMO - Total";#N/A,#N/A,TRUE,"MMO NE, CEE, ASIA, CAR";#N/A,#N/A,TRUE,"MMO LAT, MEA, AFR";#N/A,#N/A,TRUE,"NP growth";#N/A,#N/A,TRUE,"ER impact"}</definedName>
    <definedName name="WCap_diff">{#N/A,#N/A,TRUE,"Old - New P&amp;L";#N/A,#N/A,TRUE,"EBIT MMO - Total";#N/A,#N/A,TRUE,"MMO NE, CEE, ASIA, CAR";#N/A,#N/A,TRUE,"MMO LAT, MEA, AFR";#N/A,#N/A,TRUE,"NP growth";#N/A,#N/A,TRUE,"ER impact"}</definedName>
    <definedName name="WCHA3">#REF!</definedName>
    <definedName name="WD." localSheetId="0">#REF!</definedName>
    <definedName name="WD." localSheetId="1">#REF!</definedName>
    <definedName name="WD.">#REF!</definedName>
    <definedName name="WDA" localSheetId="0">#REF!</definedName>
    <definedName name="WDA" localSheetId="1">#REF!</definedName>
    <definedName name="WDA">#REF!</definedName>
    <definedName name="WDB" localSheetId="0">#REF!</definedName>
    <definedName name="WDB">#REF!</definedName>
    <definedName name="wdeqkwrjqekr" localSheetId="0">#REF!</definedName>
    <definedName name="wdeqkwrjqekr">#REF!</definedName>
    <definedName name="wdwq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dwq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dwq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dwq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" localSheetId="0" hidden="1">{#N/A,#N/A,FALSE,"DATA"}</definedName>
    <definedName name="we" localSheetId="1" hidden="1">{#N/A,#N/A,FALSE,"DATA"}</definedName>
    <definedName name="we" localSheetId="7" hidden="1">{#N/A,#N/A,FALSE,"DATA"}</definedName>
    <definedName name="we" hidden="1">{#N/A,#N/A,FALSE,"DATA"}</definedName>
    <definedName name="we_3">"$#REF!.#REF!#REF!"</definedName>
    <definedName name="wead" localSheetId="0">#REF!</definedName>
    <definedName name="wead" localSheetId="1">#REF!</definedName>
    <definedName name="wead">#REF!</definedName>
    <definedName name="wed" localSheetId="0">#REF!</definedName>
    <definedName name="wed">#REF!</definedName>
    <definedName name="wedc" localSheetId="0" hidden="1">#REF!</definedName>
    <definedName name="wedc" hidden="1">#REF!</definedName>
    <definedName name="Week" localSheetId="0">#REF!</definedName>
    <definedName name="Week">#REF!</definedName>
    <definedName name="Week_2">NA()</definedName>
    <definedName name="Week_6">#N/A</definedName>
    <definedName name="WeekNumbers" localSheetId="0">#REF!</definedName>
    <definedName name="WeekNumbers" localSheetId="1">#REF!</definedName>
    <definedName name="WeekNumbers">#REF!</definedName>
    <definedName name="WeekStart" localSheetId="0">#REF!</definedName>
    <definedName name="WeekStart">#REF!</definedName>
    <definedName name="wef" localSheetId="0">{"'Feb 99'!$A$1:$G$30"}</definedName>
    <definedName name="wef" localSheetId="1">{"'Feb 99'!$A$1:$G$30"}</definedName>
    <definedName name="wef" localSheetId="7">{"'Feb 99'!$A$1:$G$30"}</definedName>
    <definedName name="wef">{"'Feb 99'!$A$1:$G$30"}</definedName>
    <definedName name="WEG1CBU" localSheetId="0" hidden="1">#REF!</definedName>
    <definedName name="WEG1CBU" localSheetId="1" hidden="1">#REF!</definedName>
    <definedName name="WEG1CBU" hidden="1">#REF!</definedName>
    <definedName name="wegewg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gewg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gewg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gewg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grg" localSheetId="0">{"'Sheet1'!$L$16"}</definedName>
    <definedName name="wegrg" localSheetId="1">{"'Sheet1'!$L$16"}</definedName>
    <definedName name="wegrg" localSheetId="7">{"'Sheet1'!$L$16"}</definedName>
    <definedName name="wegrg">{"'Sheet1'!$L$16"}</definedName>
    <definedName name="weqewq" localSheetId="0">{#N/A,#N/A,FALSE,"Gesamt";#N/A,#N/A,FALSE,"Ree KG";#N/A,#N/A,FALSE,"Ree Inter";#N/A,#N/A,FALSE,"BTM";#N/A,#N/A,FALSE,"GmbH";#N/A,#N/A,FALSE,"Sonstige"}</definedName>
    <definedName name="weqewq" localSheetId="1">{#N/A,#N/A,FALSE,"Gesamt";#N/A,#N/A,FALSE,"Ree KG";#N/A,#N/A,FALSE,"Ree Inter";#N/A,#N/A,FALSE,"BTM";#N/A,#N/A,FALSE,"GmbH";#N/A,#N/A,FALSE,"Sonstige"}</definedName>
    <definedName name="weqewq" localSheetId="7">{#N/A,#N/A,FALSE,"Gesamt";#N/A,#N/A,FALSE,"Ree KG";#N/A,#N/A,FALSE,"Ree Inter";#N/A,#N/A,FALSE,"BTM";#N/A,#N/A,FALSE,"GmbH";#N/A,#N/A,FALSE,"Sonstige"}</definedName>
    <definedName name="weqewq">{#N/A,#N/A,FALSE,"Gesamt";#N/A,#N/A,FALSE,"Ree KG";#N/A,#N/A,FALSE,"Ree Inter";#N/A,#N/A,FALSE,"BTM";#N/A,#N/A,FALSE,"GmbH";#N/A,#N/A,FALSE,"Sonstige"}</definedName>
    <definedName name="weqweqweqwe" localSheetId="0">{"PA1",#N/A,FALSE,"BORDMW";"pa2",#N/A,FALSE,"BORDMW";"PA3",#N/A,FALSE,"BORDMW";"PA4",#N/A,FALSE,"BORDMW"}</definedName>
    <definedName name="weqweqweqwe" localSheetId="1">{"PA1",#N/A,FALSE,"BORDMW";"pa2",#N/A,FALSE,"BORDMW";"PA3",#N/A,FALSE,"BORDMW";"PA4",#N/A,FALSE,"BORDMW"}</definedName>
    <definedName name="weqweqweqwe" localSheetId="7">{"PA1",#N/A,FALSE,"BORDMW";"pa2",#N/A,FALSE,"BORDMW";"PA3",#N/A,FALSE,"BORDMW";"PA4",#N/A,FALSE,"BORDMW"}</definedName>
    <definedName name="weqweqweqwe">{"PA1",#N/A,FALSE,"BORDMW";"pa2",#N/A,FALSE,"BORDMW";"PA3",#N/A,FALSE,"BORDMW";"PA4",#N/A,FALSE,"BORDMW"}</definedName>
    <definedName name="wer" localSheetId="0">#REF!</definedName>
    <definedName name="wer" localSheetId="1">#REF!</definedName>
    <definedName name="wer">#REF!</definedName>
    <definedName name="WER_10" localSheetId="0">#REF!</definedName>
    <definedName name="WER_10">#REF!</definedName>
    <definedName name="WER_11" localSheetId="0">#REF!</definedName>
    <definedName name="WER_11">#REF!</definedName>
    <definedName name="WER_12" localSheetId="0">#REF!</definedName>
    <definedName name="WER_12">#REF!</definedName>
    <definedName name="WER_4" localSheetId="0">#REF!</definedName>
    <definedName name="WER_4">#REF!</definedName>
    <definedName name="WER_5" localSheetId="0">#REF!</definedName>
    <definedName name="WER_5">#REF!</definedName>
    <definedName name="WER_6" localSheetId="0">#REF!</definedName>
    <definedName name="WER_6">#REF!</definedName>
    <definedName name="WER_7" localSheetId="0">#REF!</definedName>
    <definedName name="WER_7">#REF!</definedName>
    <definedName name="WER_8" localSheetId="0">#REF!</definedName>
    <definedName name="WER_8">#REF!</definedName>
    <definedName name="WER_9" localSheetId="0">#REF!</definedName>
    <definedName name="WER_9">#REF!</definedName>
    <definedName name="werqwqwe" localSheetId="0">{"PA1",#N/A,FALSE,"BORDMW";"pa2",#N/A,FALSE,"BORDMW";"PA3",#N/A,FALSE,"BORDMW";"PA4",#N/A,FALSE,"BORDMW"}</definedName>
    <definedName name="werqwqwe" localSheetId="1">{"PA1",#N/A,FALSE,"BORDMW";"pa2",#N/A,FALSE,"BORDMW";"PA3",#N/A,FALSE,"BORDMW";"PA4",#N/A,FALSE,"BORDMW"}</definedName>
    <definedName name="werqwqwe" localSheetId="7">{"PA1",#N/A,FALSE,"BORDMW";"pa2",#N/A,FALSE,"BORDMW";"PA3",#N/A,FALSE,"BORDMW";"PA4",#N/A,FALSE,"BORDMW"}</definedName>
    <definedName name="werqwqwe">{"PA1",#N/A,FALSE,"BORDMW";"pa2",#N/A,FALSE,"BORDMW";"PA3",#N/A,FALSE,"BORDMW";"PA4",#N/A,FALSE,"BORDMW"}</definedName>
    <definedName name="WERWERWER">#REF!</definedName>
    <definedName name="wetew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ew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ew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ew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e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e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e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e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tw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eq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eq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eq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eq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ewew" localSheetId="0" hidden="1">{#N/A,#N/A,FALSE,"sum";#N/A,#N/A,FALSE,"MARTV";#N/A,#N/A,FALSE,"APRTV"}</definedName>
    <definedName name="wewew" localSheetId="1" hidden="1">{#N/A,#N/A,FALSE,"sum";#N/A,#N/A,FALSE,"MARTV";#N/A,#N/A,FALSE,"APRTV"}</definedName>
    <definedName name="wewew" localSheetId="7" hidden="1">{#N/A,#N/A,FALSE,"sum";#N/A,#N/A,FALSE,"MARTV";#N/A,#N/A,FALSE,"APRTV"}</definedName>
    <definedName name="wewew" hidden="1">{#N/A,#N/A,FALSE,"sum";#N/A,#N/A,FALSE,"MARTV";#N/A,#N/A,FALSE,"APRTV"}</definedName>
    <definedName name="wewrtw" localSheetId="0">{"'Sheet1'!$L$16"}</definedName>
    <definedName name="wewrtw" localSheetId="1">{"'Sheet1'!$L$16"}</definedName>
    <definedName name="wewrtw" localSheetId="7">{"'Sheet1'!$L$16"}</definedName>
    <definedName name="wewrtw">{"'Sheet1'!$L$16"}</definedName>
    <definedName name="wgreghtehtgrfs" localSheetId="0">#REF!</definedName>
    <definedName name="wgreghtehtgrfs" localSheetId="1">#REF!</definedName>
    <definedName name="wgreghtehtgrfs">#REF!</definedName>
    <definedName name="wh_atk" localSheetId="0">#REF!</definedName>
    <definedName name="wh_atk">#REF!</definedName>
    <definedName name="wh_pb" localSheetId="0">#REF!</definedName>
    <definedName name="wh_pb">#REF!</definedName>
    <definedName name="WHA" localSheetId="0">#REF!</definedName>
    <definedName name="WHA" localSheetId="1">#REF!</definedName>
    <definedName name="WHA">#REF!</definedName>
    <definedName name="what" localSheetId="0">#REF!</definedName>
    <definedName name="what">#REF!</definedName>
    <definedName name="What1" localSheetId="0">{"mgmt forecast",#N/A,FALSE,"Mgmt Forecast";"dcf table",#N/A,FALSE,"Mgmt Forecast";"sensitivity",#N/A,FALSE,"Mgmt Forecast";"table inputs",#N/A,FALSE,"Mgmt Forecast";"calculations",#N/A,FALSE,"Mgmt Forecast"}</definedName>
    <definedName name="What1" localSheetId="1">{"mgmt forecast",#N/A,FALSE,"Mgmt Forecast";"dcf table",#N/A,FALSE,"Mgmt Forecast";"sensitivity",#N/A,FALSE,"Mgmt Forecast";"table inputs",#N/A,FALSE,"Mgmt Forecast";"calculations",#N/A,FALSE,"Mgmt Forecast"}</definedName>
    <definedName name="What1" localSheetId="7">{"mgmt forecast",#N/A,FALSE,"Mgmt Forecast";"dcf table",#N/A,FALSE,"Mgmt Forecast";"sensitivity",#N/A,FALSE,"Mgmt Forecast";"table inputs",#N/A,FALSE,"Mgmt Forecast";"calculations",#N/A,FALSE,"Mgmt Forecast"}</definedName>
    <definedName name="What1">{"mgmt forecast",#N/A,FALSE,"Mgmt Forecast";"dcf table",#N/A,FALSE,"Mgmt Forecast";"sensitivity",#N/A,FALSE,"Mgmt Forecast";"table inputs",#N/A,FALSE,"Mgmt Forecast";"calculations",#N/A,FALSE,"Mgmt Forecast"}</definedName>
    <definedName name="WHB" localSheetId="0">#REF!</definedName>
    <definedName name="WHB" localSheetId="1">#REF!</definedName>
    <definedName name="WHB">#REF!</definedName>
    <definedName name="WHC" localSheetId="0">#REF!</definedName>
    <definedName name="WHC" localSheetId="1">#REF!</definedName>
    <definedName name="WHC">#REF!</definedName>
    <definedName name="WHD" localSheetId="0">#REF!</definedName>
    <definedName name="WHD">#REF!</definedName>
    <definedName name="WHRM_AL" localSheetId="0">#REF!</definedName>
    <definedName name="WHRM_AL">#REF!</definedName>
    <definedName name="WhTAx">"$#REF!.#REF!#REF!"</definedName>
    <definedName name="WhTAx_3">"$#REF!.#REF!#REF!"</definedName>
    <definedName name="wiet" localSheetId="0">OFFSET(#REF!,0,0,COUNTA(#REF!)-1)</definedName>
    <definedName name="wiet" localSheetId="1">OFFSET(#REF!,0,0,COUNTA(#REF!)-1)</definedName>
    <definedName name="wiet">OFFSET(#REF!,0,0,COUNTA(#REF!)-1)</definedName>
    <definedName name="wilayah" localSheetId="0">#REF!</definedName>
    <definedName name="wilayah" localSheetId="1">#REF!</definedName>
    <definedName name="wilayah">#REF!</definedName>
    <definedName name="WING_KO" localSheetId="0">#REF!</definedName>
    <definedName name="WING_KO" localSheetId="1">#REF!</definedName>
    <definedName name="WING_KO">#REF!</definedName>
    <definedName name="WING_KO_1">NA()</definedName>
    <definedName name="WING_KO_10">NA()</definedName>
    <definedName name="WING_KO_11">NA()</definedName>
    <definedName name="WING_KO_12">NA()</definedName>
    <definedName name="WING_KO_13">NA()</definedName>
    <definedName name="WING_KO_14">NA()</definedName>
    <definedName name="WING_KO_15">NA()</definedName>
    <definedName name="WING_KO_16">NA()</definedName>
    <definedName name="WING_KO_17">NA()</definedName>
    <definedName name="WING_KO_18">NA()</definedName>
    <definedName name="WING_KO_19">NA()</definedName>
    <definedName name="WING_KO_2">NA()</definedName>
    <definedName name="WING_KO_2_1">NA()</definedName>
    <definedName name="WING_KO_2_1_1">NA()</definedName>
    <definedName name="WING_KO_2_2">NA()</definedName>
    <definedName name="WING_KO_20">NA()</definedName>
    <definedName name="WING_KO_21">NA()</definedName>
    <definedName name="WING_KO_22">NA()</definedName>
    <definedName name="WING_KO_23">NA()</definedName>
    <definedName name="WING_KO_24">NA()</definedName>
    <definedName name="WING_KO_25" localSheetId="0">#REF!</definedName>
    <definedName name="WING_KO_25" localSheetId="1">#REF!</definedName>
    <definedName name="WING_KO_25">#REF!</definedName>
    <definedName name="WING_KO_25_1">NA()</definedName>
    <definedName name="WING_KO_25_1_1">NA()</definedName>
    <definedName name="WING_KO_25_2">NA()</definedName>
    <definedName name="WING_KO_25_2_1">NA()</definedName>
    <definedName name="WING_KO_25_6">#N/A</definedName>
    <definedName name="WING_KO_26">NA()</definedName>
    <definedName name="WING_KO_27">NA()</definedName>
    <definedName name="WING_KO_28">NA()</definedName>
    <definedName name="WING_KO_3" localSheetId="0">#REF!</definedName>
    <definedName name="WING_KO_3" localSheetId="1">#REF!</definedName>
    <definedName name="WING_KO_3">#REF!</definedName>
    <definedName name="WING_KO_4" localSheetId="0">#REF!</definedName>
    <definedName name="WING_KO_4" localSheetId="1">#REF!</definedName>
    <definedName name="WING_KO_4">#REF!</definedName>
    <definedName name="WING_KO_5" localSheetId="0">#REF!</definedName>
    <definedName name="WING_KO_5" localSheetId="1">#REF!</definedName>
    <definedName name="WING_KO_5">#REF!</definedName>
    <definedName name="WING_KO_6" localSheetId="0">#REF!</definedName>
    <definedName name="WING_KO_6">#REF!</definedName>
    <definedName name="WING_KO_7" localSheetId="0">#REF!</definedName>
    <definedName name="WING_KO_7">#REF!</definedName>
    <definedName name="WING_KO_8">NA()</definedName>
    <definedName name="WING_KO_8_6">#N/A</definedName>
    <definedName name="WING_KO_9">NA()</definedName>
    <definedName name="wiwit" localSheetId="0">OFFSET(#REF!,0,0,COUNTA(#REF!)-1)</definedName>
    <definedName name="wiwit" localSheetId="1">OFFSET(#REF!,0,0,COUNTA(#REF!)-1)</definedName>
    <definedName name="wiwit">OFFSET(#REF!,0,0,COUNTA(#REF!)-1)</definedName>
    <definedName name="woan" localSheetId="0">{#N/A,#N/A,FALSE,"Sheet1"}</definedName>
    <definedName name="woan" localSheetId="1">{#N/A,#N/A,FALSE,"Sheet1"}</definedName>
    <definedName name="woan" localSheetId="7">{#N/A,#N/A,FALSE,"Sheet1"}</definedName>
    <definedName name="woan">{#N/A,#N/A,FALSE,"Sheet1"}</definedName>
    <definedName name="WORKBOOK_SAPBEXq0002" comment="DP_4">"DP_4"</definedName>
    <definedName name="WP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P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P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P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P_CF" localSheetId="0">#REF!</definedName>
    <definedName name="WP_CF" localSheetId="1">#REF!</definedName>
    <definedName name="WP_CF">#REF!</definedName>
    <definedName name="wpaddress04" localSheetId="0">#REF!</definedName>
    <definedName name="wpaddress04">#REF!</definedName>
    <definedName name="wpl" localSheetId="0">#REF!</definedName>
    <definedName name="wpl">#REF!</definedName>
    <definedName name="wpname">"'file:///C:/Documents%20and%20Settings/PC_KOBSBY_003/Local%20Settings/Temporary%20Internet%20Files/Content.IE5/WZ67UD2L/DATA/BSC%202011/SHARED/TAX/Indra%20Setiawan/BRI/Form/CITR-2002.xls'#$GeneralInfo.$I$5"</definedName>
    <definedName name="wpname_3">"'file:///C:/Documents%20and%20Settings/PC_KOBSBY_003/Local%20Settings/Temporary%20Internet%20Files/Content.IE5/WZ67UD2L/DATA/BSC%202011/SHARED/TAX/Indra%20Setiawan/BRI/Form/CITR-2002.xls'#$GeneralInfo.$I$5"</definedName>
    <definedName name="WQE" localSheetId="0">#REF!</definedName>
    <definedName name="WQE" localSheetId="1">#REF!</definedName>
    <definedName name="WQE">#REF!</definedName>
    <definedName name="WQE_10" localSheetId="0">#REF!</definedName>
    <definedName name="WQE_10" localSheetId="1">#REF!</definedName>
    <definedName name="WQE_10">#REF!</definedName>
    <definedName name="WQE_11" localSheetId="0">#REF!</definedName>
    <definedName name="WQE_11" localSheetId="1">#REF!</definedName>
    <definedName name="WQE_11">#REF!</definedName>
    <definedName name="WQE_12" localSheetId="0">#REF!</definedName>
    <definedName name="WQE_12" localSheetId="1">#REF!</definedName>
    <definedName name="WQE_12">#REF!</definedName>
    <definedName name="WQE_4" localSheetId="0">#REF!</definedName>
    <definedName name="WQE_4">#REF!</definedName>
    <definedName name="WQE_5" localSheetId="0">#REF!</definedName>
    <definedName name="WQE_5">#REF!</definedName>
    <definedName name="WQE_6" localSheetId="0">#REF!</definedName>
    <definedName name="WQE_6">#REF!</definedName>
    <definedName name="WQE_7" localSheetId="0">#REF!</definedName>
    <definedName name="WQE_7">#REF!</definedName>
    <definedName name="WQE_8" localSheetId="0">#REF!</definedName>
    <definedName name="WQE_8">#REF!</definedName>
    <definedName name="WQE_9" localSheetId="0">#REF!</definedName>
    <definedName name="WQE_9">#REF!</definedName>
    <definedName name="wqeq" localSheetId="0">{"'Sheet1'!$L$16"}</definedName>
    <definedName name="wqeq" localSheetId="1">{"'Sheet1'!$L$16"}</definedName>
    <definedName name="wqeq" localSheetId="7">{"'Sheet1'!$L$16"}</definedName>
    <definedName name="wqeq">{"'Sheet1'!$L$16"}</definedName>
    <definedName name="wqeqe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qeqe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qeqe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qeqe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qg">#REF!</definedName>
    <definedName name="wr" localSheetId="0" hidden="1">{#N/A,#N/A,FALSE,"DATA"}</definedName>
    <definedName name="wr" localSheetId="1" hidden="1">{#N/A,#N/A,FALSE,"DATA"}</definedName>
    <definedName name="wr" localSheetId="7" hidden="1">{#N/A,#N/A,FALSE,"DATA"}</definedName>
    <definedName name="wr" hidden="1">{#N/A,#N/A,FALSE,"DATA"}</definedName>
    <definedName name="wrg.Tages" localSheetId="0">{"Tages_D",#N/A,FALSE,"Tagesbericht";"Tages_PL",#N/A,FALSE,"Tagesbericht"}</definedName>
    <definedName name="wrg.Tages" localSheetId="1">{"Tages_D",#N/A,FALSE,"Tagesbericht";"Tages_PL",#N/A,FALSE,"Tagesbericht"}</definedName>
    <definedName name="wrg.Tages" localSheetId="7">{"Tages_D",#N/A,FALSE,"Tagesbericht";"Tages_PL",#N/A,FALSE,"Tagesbericht"}</definedName>
    <definedName name="wrg.Tages">{"Tages_D",#N/A,FALSE,"Tagesbericht";"Tages_PL",#N/A,FALSE,"Tagesbericht"}</definedName>
    <definedName name="wrn" localSheetId="0" hidden="1">{#N/A,#N/A,FALSE,"HCMP"}</definedName>
    <definedName name="wrn" localSheetId="1" hidden="1">{#N/A,#N/A,FALSE,"HCMP"}</definedName>
    <definedName name="wrn" localSheetId="7" hidden="1">{#N/A,#N/A,FALSE,"HCMP"}</definedName>
    <definedName name="wrn" hidden="1">{#N/A,#N/A,FALSE,"HCMP"}</definedName>
    <definedName name="wrn." localSheetId="0">{"Compco",#N/A,FALSE,"CWS";"Summary",#N/A,FALSE,"CWS";"WACC",#N/A,FALSE,"CWS"}</definedName>
    <definedName name="wrn." localSheetId="1">{"Compco",#N/A,FALSE,"CWS";"Summary",#N/A,FALSE,"CWS";"WACC",#N/A,FALSE,"CWS"}</definedName>
    <definedName name="wrn." localSheetId="7">{"Compco",#N/A,FALSE,"CWS";"Summary",#N/A,FALSE,"CWS";"WACC",#N/A,FALSE,"CWS"}</definedName>
    <definedName name="wrn.">{"Compco",#N/A,FALSE,"CWS";"Summary",#N/A,FALSE,"CWS";"WACC",#N/A,FALSE,"CWS"}</definedName>
    <definedName name="wrn.." localSheetId="0">{"page1",#N/A,FALSE,"comsat"}</definedName>
    <definedName name="wrn.." localSheetId="1">{"page1",#N/A,FALSE,"comsat"}</definedName>
    <definedName name="wrn.." localSheetId="7">{"page1",#N/A,FALSE,"comsat"}</definedName>
    <definedName name="wrn..">{"page1",#N/A,FALSE,"comsat"}</definedName>
    <definedName name="wrn.1." localSheetId="0">{#N/A,#N/A,FALSE,"Sheet2"}</definedName>
    <definedName name="wrn.1." localSheetId="1">{#N/A,#N/A,FALSE,"Sheet2"}</definedName>
    <definedName name="wrn.1." localSheetId="7">{#N/A,#N/A,FALSE,"Sheet2"}</definedName>
    <definedName name="wrn.1.">{#N/A,#N/A,FALSE,"Sheet2"}</definedName>
    <definedName name="wrn.12._.Costs._.Act._.Fcast._.All." localSheetId="0" hidden="1">{#N/A,#N/A,FALSE,"Act.Fcst Costs"}</definedName>
    <definedName name="wrn.12._.Costs._.Act._.Fcast._.All." localSheetId="1" hidden="1">{#N/A,#N/A,FALSE,"Act.Fcst Costs"}</definedName>
    <definedName name="wrn.12._.Costs._.Act._.Fcast._.All." localSheetId="7" hidden="1">{#N/A,#N/A,FALSE,"Act.Fcst Costs"}</definedName>
    <definedName name="wrn.12._.Costs._.Act._.Fcast._.All." hidden="1">{#N/A,#N/A,FALSE,"Act.Fcst Costs"}</definedName>
    <definedName name="wrn.AAA." localSheetId="0">#REF!</definedName>
    <definedName name="wrn.AAA." localSheetId="1">#REF!</definedName>
    <definedName name="wrn.AAA.">#REF!</definedName>
    <definedName name="wrn.AAA.1" localSheetId="0">#REF!</definedName>
    <definedName name="wrn.AAA.1" localSheetId="1">#REF!</definedName>
    <definedName name="wrn.AAA.1">#REF!</definedName>
    <definedName name="wrn.AAA.2" localSheetId="0">#REF!</definedName>
    <definedName name="wrn.AAA.2" localSheetId="1">#REF!</definedName>
    <definedName name="wrn.AAA.2">#REF!</definedName>
    <definedName name="wrn.Abbreviated." localSheetId="0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wrn.Abbreviated." localSheetId="1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wrn.Abbreviated." localSheetId="7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wrn.Abbreviated.">{"Abbreviated",#N/A,FALSE,"Cover";"Abbreviated",#N/A,FALSE,"Pres";"Output I",#N/A,FALSE,"Outputs";"Output II",#N/A,FALSE,"Outputs";"Output III",#N/A,FALSE,"Outputs";"Output IV",#N/A,FALSE,"Outputs";"Abbreviated",#N/A,FALSE,"Deal Inputs (In)";"Abbreviated",#N/A,FALSE,"Bidder (In)";"Abbreviated",#N/A,FALSE,"Target (In)"}</definedName>
    <definedName name="wrn.Accounts." localSheetId="0">{"turnover",#N/A,FALSE;"profits",#N/A,FALSE;"cash",#N/A,FALSE}</definedName>
    <definedName name="wrn.Accounts." localSheetId="1">{"turnover",#N/A,FALSE;"profits",#N/A,FALSE;"cash",#N/A,FALSE}</definedName>
    <definedName name="wrn.Accounts." localSheetId="7">{"turnover",#N/A,FALSE;"profits",#N/A,FALSE;"cash",#N/A,FALSE}</definedName>
    <definedName name="wrn.Accounts.">{"turnover",#N/A,FALSE;"profits",#N/A,FALSE;"cash",#N/A,FALSE}</definedName>
    <definedName name="wrn.ACCRUE._.PAYROLL." localSheetId="0">{"HK PR",#N/A,FALSE,"HK";"SUMMARY",#N/A,FALSE,"PAYROLL";"SUMMARY",#N/A,FALSE,"PAYROLL";"HK PR",#N/A,FALSE,"HK"}</definedName>
    <definedName name="wrn.ACCRUE._.PAYROLL." localSheetId="1">{"HK PR",#N/A,FALSE,"HK";"SUMMARY",#N/A,FALSE,"PAYROLL";"SUMMARY",#N/A,FALSE,"PAYROLL";"HK PR",#N/A,FALSE,"HK"}</definedName>
    <definedName name="wrn.ACCRUE._.PAYROLL." localSheetId="7">{"HK PR",#N/A,FALSE,"HK";"SUMMARY",#N/A,FALSE,"PAYROLL";"SUMMARY",#N/A,FALSE,"PAYROLL";"HK PR",#N/A,FALSE,"HK"}</definedName>
    <definedName name="wrn.ACCRUE._.PAYROLL.">{"HK PR",#N/A,FALSE,"HK";"SUMMARY",#N/A,FALSE,"PAYROLL";"SUMMARY",#N/A,FALSE,"PAYROLL";"HK PR",#N/A,FALSE,"HK"}</definedName>
    <definedName name="wrn.Acquisition_matrix." localSheetId="0">{"Acq_matrix",#N/A,FALSE,"Acquisition Matrix"}</definedName>
    <definedName name="wrn.Acquisition_matrix." localSheetId="1">{"Acq_matrix",#N/A,FALSE,"Acquisition Matrix"}</definedName>
    <definedName name="wrn.Acquisition_matrix." localSheetId="7">{"Acq_matrix",#N/A,FALSE,"Acquisition Matrix"}</definedName>
    <definedName name="wrn.Acquisition_matrix.">{"Acq_matrix",#N/A,FALSE,"Acquisition Matrix"}</definedName>
    <definedName name="wrn.ACTUAL._.EXPENSES." localSheetId="0">{#N/A,#N/A,TRUE,"Titles";#N/A,#N/A,TRUE,"Actual vs Budget";#N/A,#N/A,TRUE,"Total by Mngnt I";#N/A,#N/A,TRUE,"Total by Mngnt II";#N/A,#N/A,TRUE,"Personnel";#N/A,#N/A,TRUE,"TTL ΓΕΝΙΚΗ ΔΝΣΗ I";#N/A,#N/A,TRUE,"TTL ΓΕΝΙΚΗ ΔΝΣΗ ΙΙ";#N/A,#N/A,TRUE,"ΔΝΣΗ ΑΝΘΡΩΠΙΝΟΥ ΔΥΝ.";#N/A,#N/A,TRUE,"ΔΝΣΗ ΟΙΚΟΝ. &amp; ΔΙΟΙΚ.";#N/A,#N/A,TRUE,"TTL ΔΝΣΗ ΠΩΛΗΣΕΩΝ";#N/A,#N/A,TRUE,"TTL ΔΝΣΗ MARKETING";#N/A,#N/A,TRUE,"TTL ΔΝΣΗ  ΠΙΣΤΩΣΕΩΝ";#N/A,#N/A,TRUE,"ΔΝΣΗ IT ";#N/A,#N/A,TRUE,"BACK OFFICE &amp; OPS";#N/A,#N/A,TRUE,"CUSTOMER SERVICE";#N/A,#N/A,TRUE,"ΔΝΣΗ RISK MNGNT";#N/A,#N/A,TRUE,"ΔΝΣΗ AUTO MOTO"}</definedName>
    <definedName name="wrn.ACTUAL._.EXPENSES." localSheetId="1">{#N/A,#N/A,TRUE,"Titles";#N/A,#N/A,TRUE,"Actual vs Budget";#N/A,#N/A,TRUE,"Total by Mngnt I";#N/A,#N/A,TRUE,"Total by Mngnt II";#N/A,#N/A,TRUE,"Personnel";#N/A,#N/A,TRUE,"TTL ΓΕΝΙΚΗ ΔΝΣΗ I";#N/A,#N/A,TRUE,"TTL ΓΕΝΙΚΗ ΔΝΣΗ ΙΙ";#N/A,#N/A,TRUE,"ΔΝΣΗ ΑΝΘΡΩΠΙΝΟΥ ΔΥΝ.";#N/A,#N/A,TRUE,"ΔΝΣΗ ΟΙΚΟΝ. &amp; ΔΙΟΙΚ.";#N/A,#N/A,TRUE,"TTL ΔΝΣΗ ΠΩΛΗΣΕΩΝ";#N/A,#N/A,TRUE,"TTL ΔΝΣΗ MARKETING";#N/A,#N/A,TRUE,"TTL ΔΝΣΗ  ΠΙΣΤΩΣΕΩΝ";#N/A,#N/A,TRUE,"ΔΝΣΗ IT ";#N/A,#N/A,TRUE,"BACK OFFICE &amp; OPS";#N/A,#N/A,TRUE,"CUSTOMER SERVICE";#N/A,#N/A,TRUE,"ΔΝΣΗ RISK MNGNT";#N/A,#N/A,TRUE,"ΔΝΣΗ AUTO MOTO"}</definedName>
    <definedName name="wrn.ACTUAL._.EXPENSES." localSheetId="7">{#N/A,#N/A,TRUE,"Titles";#N/A,#N/A,TRUE,"Actual vs Budget";#N/A,#N/A,TRUE,"Total by Mngnt I";#N/A,#N/A,TRUE,"Total by Mngnt II";#N/A,#N/A,TRUE,"Personnel";#N/A,#N/A,TRUE,"TTL ΓΕΝΙΚΗ ΔΝΣΗ I";#N/A,#N/A,TRUE,"TTL ΓΕΝΙΚΗ ΔΝΣΗ ΙΙ";#N/A,#N/A,TRUE,"ΔΝΣΗ ΑΝΘΡΩΠΙΝΟΥ ΔΥΝ.";#N/A,#N/A,TRUE,"ΔΝΣΗ ΟΙΚΟΝ. &amp; ΔΙΟΙΚ.";#N/A,#N/A,TRUE,"TTL ΔΝΣΗ ΠΩΛΗΣΕΩΝ";#N/A,#N/A,TRUE,"TTL ΔΝΣΗ MARKETING";#N/A,#N/A,TRUE,"TTL ΔΝΣΗ  ΠΙΣΤΩΣΕΩΝ";#N/A,#N/A,TRUE,"ΔΝΣΗ IT ";#N/A,#N/A,TRUE,"BACK OFFICE &amp; OPS";#N/A,#N/A,TRUE,"CUSTOMER SERVICE";#N/A,#N/A,TRUE,"ΔΝΣΗ RISK MNGNT";#N/A,#N/A,TRUE,"ΔΝΣΗ AUTO MOTO"}</definedName>
    <definedName name="wrn.ACTUAL._.EXPENSES.">{#N/A,#N/A,TRUE,"Titles";#N/A,#N/A,TRUE,"Actual vs Budget";#N/A,#N/A,TRUE,"Total by Mngnt I";#N/A,#N/A,TRUE,"Total by Mngnt II";#N/A,#N/A,TRUE,"Personnel";#N/A,#N/A,TRUE,"TTL ΓΕΝΙΚΗ ΔΝΣΗ I";#N/A,#N/A,TRUE,"TTL ΓΕΝΙΚΗ ΔΝΣΗ ΙΙ";#N/A,#N/A,TRUE,"ΔΝΣΗ ΑΝΘΡΩΠΙΝΟΥ ΔΥΝ.";#N/A,#N/A,TRUE,"ΔΝΣΗ ΟΙΚΟΝ. &amp; ΔΙΟΙΚ.";#N/A,#N/A,TRUE,"TTL ΔΝΣΗ ΠΩΛΗΣΕΩΝ";#N/A,#N/A,TRUE,"TTL ΔΝΣΗ MARKETING";#N/A,#N/A,TRUE,"TTL ΔΝΣΗ  ΠΙΣΤΩΣΕΩΝ";#N/A,#N/A,TRUE,"ΔΝΣΗ IT ";#N/A,#N/A,TRUE,"BACK OFFICE &amp; OPS";#N/A,#N/A,TRUE,"CUSTOMER SERVICE";#N/A,#N/A,TRUE,"ΔΝΣΗ RISK MNGNT";#N/A,#N/A,TRUE,"ΔΝΣΗ AUTO MOTO"}</definedName>
    <definedName name="wrn.adj95." localSheetId="0">{"adj95mult",#N/A,FALSE,"COMPCO";"adj95est",#N/A,FALSE,"COMPCO"}</definedName>
    <definedName name="wrn.adj95." localSheetId="1">{"adj95mult",#N/A,FALSE,"COMPCO";"adj95est",#N/A,FALSE,"COMPCO"}</definedName>
    <definedName name="wrn.adj95." localSheetId="7">{"adj95mult",#N/A,FALSE,"COMPCO";"adj95est",#N/A,FALSE,"COMPCO"}</definedName>
    <definedName name="wrn.adj95.">{"adj95mult",#N/A,FALSE,"COMPCO";"adj95est",#N/A,FALSE,"COMPCO"}</definedName>
    <definedName name="wrn.Affiliate._.Financials." localSheetId="0" hidden="1">{"Income Statement",#N/A,TRUE,"Financials";"Balance Sheet and Cash Flow",#N/A,TRUE,"Financials";"Capital Schedule",#N/A,TRUE,"Financials"}</definedName>
    <definedName name="wrn.Affiliate._.Financials." localSheetId="1" hidden="1">{"Income Statement",#N/A,TRUE,"Financials";"Balance Sheet and Cash Flow",#N/A,TRUE,"Financials";"Capital Schedule",#N/A,TRUE,"Financials"}</definedName>
    <definedName name="wrn.Affiliate._.Financials." localSheetId="7" hidden="1">{"Income Statement",#N/A,TRUE,"Financials";"Balance Sheet and Cash Flow",#N/A,TRUE,"Financials";"Capital Schedule",#N/A,TRUE,"Financials"}</definedName>
    <definedName name="wrn.Affiliate._.Financials." hidden="1">{"Income Statement",#N/A,TRUE,"Financials";"Balance Sheet and Cash Flow",#N/A,TRUE,"Financials";"Capital Schedule",#N/A,TRUE,"Financials"}</definedName>
    <definedName name="wrn.Aging._.and._.Trend._.Analysis." localSheetId="0">{#N/A,#N/A,FALSE,"Aging Summary";#N/A,#N/A,FALSE,"Ratio Analysis";#N/A,#N/A,FALSE,"Test 120 Day Accts";#N/A,#N/A,FALSE,"Tickmarks"}</definedName>
    <definedName name="wrn.Aging._.and._.Trend._.Analysis." localSheetId="1">{#N/A,#N/A,FALSE,"Aging Summary";#N/A,#N/A,FALSE,"Ratio Analysis";#N/A,#N/A,FALSE,"Test 120 Day Accts";#N/A,#N/A,FALSE,"Tickmarks"}</definedName>
    <definedName name="wrn.Aging._.and._.Trend._.Analysis." localSheetId="7">{#N/A,#N/A,FALSE,"Aging Summary";#N/A,#N/A,FALSE,"Ratio Analysis";#N/A,#N/A,FALSE,"Test 120 Day Accts";#N/A,#N/A,FALSE,"Tickmarks"}</definedName>
    <definedName name="wrn.Aging._.and._.Trend._.Analysis.">{#N/A,#N/A,FALSE,"Aging Summary";#N/A,#N/A,FALSE,"Ratio Analysis";#N/A,#N/A,FALSE,"Test 120 Day Accts";#N/A,#N/A,FALSE,"Tickmarks"}</definedName>
    <definedName name="wrn.all." localSheetId="0" hidden="1">{#N/A,#N/A,FALSE,"W-Cons";#N/A,#N/A,FALSE,"MTAs";#N/A,#N/A,FALSE,"BTAs";#N/A,#N/A,FALSE,"D.C.";#N/A,#N/A,FALSE,"L.A."}</definedName>
    <definedName name="wrn.all." localSheetId="1" hidden="1">{#N/A,#N/A,FALSE,"W-Cons";#N/A,#N/A,FALSE,"MTAs";#N/A,#N/A,FALSE,"BTAs";#N/A,#N/A,FALSE,"D.C.";#N/A,#N/A,FALSE,"L.A."}</definedName>
    <definedName name="wrn.all." localSheetId="7" hidden="1">{#N/A,#N/A,FALSE,"W-Cons";#N/A,#N/A,FALSE,"MTAs";#N/A,#N/A,FALSE,"BTAs";#N/A,#N/A,FALSE,"D.C.";#N/A,#N/A,FALSE,"L.A."}</definedName>
    <definedName name="wrn.all." hidden="1">{#N/A,#N/A,FALSE,"W-Cons";#N/A,#N/A,FALSE,"MTAs";#N/A,#N/A,FALSE,"BTAs";#N/A,#N/A,FALSE,"D.C.";#N/A,#N/A,FALSE,"L.A."}</definedName>
    <definedName name="wrn.all._.print." localSheetId="0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" localSheetId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" localSheetId="7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Three._.Sheets." localSheetId="0">{#N/A,#N/A,FALSE,"Legal Entities";#N/A,#N/A,FALSE,"Departments";#N/A,#N/A,FALSE,"Chart of Accounts"}</definedName>
    <definedName name="wrn.All._.Three._.Sheets." localSheetId="1">{#N/A,#N/A,FALSE,"Legal Entities";#N/A,#N/A,FALSE,"Departments";#N/A,#N/A,FALSE,"Chart of Accounts"}</definedName>
    <definedName name="wrn.All._.Three._.Sheets." localSheetId="7">{#N/A,#N/A,FALSE,"Legal Entities";#N/A,#N/A,FALSE,"Departments";#N/A,#N/A,FALSE,"Chart of Accounts"}</definedName>
    <definedName name="wrn.All._.Three._.Sheets.">{#N/A,#N/A,FALSE,"Legal Entities";#N/A,#N/A,FALSE,"Departments";#N/A,#N/A,FALSE,"Chart of Accounts"}</definedName>
    <definedName name="wrn.Ambition_EBIT_2004." localSheetId="0">{#N/A,#N/A,TRUE,"Old - New P&amp;L";#N/A,#N/A,TRUE,"EBIT MMO - Total";#N/A,#N/A,TRUE,"MMO NE, CEE, ASIA, CAR";#N/A,#N/A,TRUE,"MMO LAT, MEA, AFR";#N/A,#N/A,TRUE,"NP growth";#N/A,#N/A,TRUE,"ER impact"}</definedName>
    <definedName name="wrn.Ambition_EBIT_2004." localSheetId="1">{#N/A,#N/A,TRUE,"Old - New P&amp;L";#N/A,#N/A,TRUE,"EBIT MMO - Total";#N/A,#N/A,TRUE,"MMO NE, CEE, ASIA, CAR";#N/A,#N/A,TRUE,"MMO LAT, MEA, AFR";#N/A,#N/A,TRUE,"NP growth";#N/A,#N/A,TRUE,"ER impact"}</definedName>
    <definedName name="wrn.Ambition_EBIT_2004." localSheetId="7">{#N/A,#N/A,TRUE,"Old - New P&amp;L";#N/A,#N/A,TRUE,"EBIT MMO - Total";#N/A,#N/A,TRUE,"MMO NE, CEE, ASIA, CAR";#N/A,#N/A,TRUE,"MMO LAT, MEA, AFR";#N/A,#N/A,TRUE,"NP growth";#N/A,#N/A,TRUE,"ER impact"}</definedName>
    <definedName name="wrn.Ambition_EBIT_2004.">{#N/A,#N/A,TRUE,"Old - New P&amp;L";#N/A,#N/A,TRUE,"EBIT MMO - Total";#N/A,#N/A,TRUE,"MMO NE, CEE, ASIA, CAR";#N/A,#N/A,TRUE,"MMO LAT, MEA, AFR";#N/A,#N/A,TRUE,"NP growth";#N/A,#N/A,TRUE,"ER impact"}</definedName>
    <definedName name="wrn.AQUIROR._.DCF." localSheetId="0">{"AQUIRORDCF",#N/A,FALSE,"Merger consequences";"Acquirorassns",#N/A,FALSE,"Merger consequences"}</definedName>
    <definedName name="wrn.AQUIROR._.DCF." localSheetId="1">{"AQUIRORDCF",#N/A,FALSE,"Merger consequences";"Acquirorassns",#N/A,FALSE,"Merger consequences"}</definedName>
    <definedName name="wrn.AQUIROR._.DCF." localSheetId="7">{"AQUIRORDCF",#N/A,FALSE,"Merger consequences";"Acquirorassns",#N/A,FALSE,"Merger consequences"}</definedName>
    <definedName name="wrn.AQUIROR._.DCF.">{"AQUIRORDCF",#N/A,FALSE,"Merger consequences";"Acquirorassns",#N/A,FALSE,"Merger consequences"}</definedName>
    <definedName name="wrn.Bao._.Cao." localSheetId="0">{#N/A,#N/A,FALSE,"Sheet1"}</definedName>
    <definedName name="wrn.Bao._.Cao." localSheetId="1">{#N/A,#N/A,FALSE,"Sheet1"}</definedName>
    <definedName name="wrn.Bao._.Cao." localSheetId="7">{#N/A,#N/A,FALSE,"Sheet1"}</definedName>
    <definedName name="wrn.Bao._.Cao.">{#N/A,#N/A,FALSE,"Sheet1"}</definedName>
    <definedName name="wrn.BAOCAO." localSheetId="0" hidden="1">{#N/A,#N/A,FALSE,"sum";#N/A,#N/A,FALSE,"MARTV";#N/A,#N/A,FALSE,"APRTV"}</definedName>
    <definedName name="wrn.BAOCAO." localSheetId="1" hidden="1">{#N/A,#N/A,FALSE,"sum";#N/A,#N/A,FALSE,"MARTV";#N/A,#N/A,FALSE,"APRTV"}</definedName>
    <definedName name="wrn.BAOCAO." localSheetId="7" hidden="1">{#N/A,#N/A,FALSE,"sum";#N/A,#N/A,FALSE,"MARTV";#N/A,#N/A,FALSE,"APRTV"}</definedName>
    <definedName name="wrn.BAOCAO." hidden="1">{#N/A,#N/A,FALSE,"sum";#N/A,#N/A,FALSE,"MARTV";#N/A,#N/A,FALSE,"APRTV"}</definedName>
    <definedName name="wrn.baocaonew" localSheetId="0" hidden="1">{#N/A,#N/A,FALSE,"sum";#N/A,#N/A,FALSE,"MARTV";#N/A,#N/A,FALSE,"APRTV"}</definedName>
    <definedName name="wrn.baocaonew" localSheetId="1" hidden="1">{#N/A,#N/A,FALSE,"sum";#N/A,#N/A,FALSE,"MARTV";#N/A,#N/A,FALSE,"APRTV"}</definedName>
    <definedName name="wrn.baocaonew" localSheetId="7" hidden="1">{#N/A,#N/A,FALSE,"sum";#N/A,#N/A,FALSE,"MARTV";#N/A,#N/A,FALSE,"APRTV"}</definedName>
    <definedName name="wrn.baocaonew" hidden="1">{#N/A,#N/A,FALSE,"sum";#N/A,#N/A,FALSE,"MARTV";#N/A,#N/A,FALSE,"APRTV"}</definedName>
    <definedName name="wrn.BILLS._.OF._.QUANTITY." localSheetId="0">#REF!</definedName>
    <definedName name="wrn.BILLS._.OF._.QUANTITY." localSheetId="1">#REF!</definedName>
    <definedName name="wrn.BILLS._.OF._.QUANTITY.">#REF!</definedName>
    <definedName name="wrn.Board._.Financial._.Report." localSheetId="0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oard._.Financial._.Report." localSheetId="1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oard._.Financial._.Report." localSheetId="7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oard._.Financial._.Report." hidden="1">{"Limited Summary",#N/A,FALSE,"Reports";"Limited Sales",#N/A,FALSE,"Reports";"Limited Operating Profit",#N/A,FALSE,"Reports";"Biscuit Summary",#N/A,FALSE,"Reports";"Biscuit Volume",#N/A,FALSE,"Reports";"Biscuit Sales",#N/A,FALSE,"Reports"}</definedName>
    <definedName name="wrn.BP._.print.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localSheetId="7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udget._.Document." localSheetId="0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localSheetId="1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localSheetId="7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Template._.1998." localSheetId="0">{#N/A,#N/A,TRUE,"Data Elements-Staffing";#N/A,#N/A,TRUE,"Data Elements-Exp Driv &amp; Assump";#N/A,#N/A,TRUE,"Staffing Sheet";#N/A,#N/A,TRUE,"Income";#N/A,#N/A,TRUE,"Income Summary";#N/A,#N/A,TRUE,"Staffing Summary"}</definedName>
    <definedName name="wrn.Budget._.Template._.1998." localSheetId="1">{#N/A,#N/A,TRUE,"Data Elements-Staffing";#N/A,#N/A,TRUE,"Data Elements-Exp Driv &amp; Assump";#N/A,#N/A,TRUE,"Staffing Sheet";#N/A,#N/A,TRUE,"Income";#N/A,#N/A,TRUE,"Income Summary";#N/A,#N/A,TRUE,"Staffing Summary"}</definedName>
    <definedName name="wrn.Budget._.Template._.1998." localSheetId="7">{#N/A,#N/A,TRUE,"Data Elements-Staffing";#N/A,#N/A,TRUE,"Data Elements-Exp Driv &amp; Assump";#N/A,#N/A,TRUE,"Staffing Sheet";#N/A,#N/A,TRUE,"Income";#N/A,#N/A,TRUE,"Income Summary";#N/A,#N/A,TRUE,"Staffing Summary"}</definedName>
    <definedName name="wrn.Budget._.Template._.1998.">{#N/A,#N/A,TRUE,"Data Elements-Staffing";#N/A,#N/A,TRUE,"Data Elements-Exp Driv &amp; Assump";#N/A,#N/A,TRUE,"Staffing Sheet";#N/A,#N/A,TRUE,"Income";#N/A,#N/A,TRUE,"Income Summary";#N/A,#N/A,TRUE,"Staffing Summary"}</definedName>
    <definedName name="wrn.CapersPlotter." localSheetId="0" hidden="1">{#N/A,#N/A,FALSE,"DI 2 YEAR MASTER SCHEDULE"}</definedName>
    <definedName name="wrn.CapersPlotter." localSheetId="1" hidden="1">{#N/A,#N/A,FALSE,"DI 2 YEAR MASTER SCHEDULE"}</definedName>
    <definedName name="wrn.CapersPlotter." localSheetId="7" hidden="1">{#N/A,#N/A,FALSE,"DI 2 YEAR MASTER SCHEDULE"}</definedName>
    <definedName name="wrn.CapersPlotter." hidden="1">{#N/A,#N/A,FALSE,"DI 2 YEAR MASTER SCHEDULE"}</definedName>
    <definedName name="wrn.chi._.tiÆt." localSheetId="0">#REF!</definedName>
    <definedName name="wrn.chi._.tiÆt." localSheetId="1">#REF!</definedName>
    <definedName name="wrn.chi._.tiÆt.">#REF!</definedName>
    <definedName name="wrn.compco." localSheetId="0">{"mult96",#N/A,FALSE,"PETCOMP";"est96",#N/A,FALSE,"PETCOMP";"mult95",#N/A,FALSE,"PETCOMP";"est95",#N/A,FALSE,"PETCOMP";"multltm",#N/A,FALSE,"PETCOMP";"resultltm",#N/A,FALSE,"PETCOMP"}</definedName>
    <definedName name="wrn.compco." localSheetId="1">{"mult96",#N/A,FALSE,"PETCOMP";"est96",#N/A,FALSE,"PETCOMP";"mult95",#N/A,FALSE,"PETCOMP";"est95",#N/A,FALSE,"PETCOMP";"multltm",#N/A,FALSE,"PETCOMP";"resultltm",#N/A,FALSE,"PETCOMP"}</definedName>
    <definedName name="wrn.compco." localSheetId="7">{"mult96",#N/A,FALSE,"PETCOMP";"est96",#N/A,FALSE,"PETCOMP";"mult95",#N/A,FALSE,"PETCOMP";"est95",#N/A,FALSE,"PETCOMP";"multltm",#N/A,FALSE,"PETCOMP";"resultltm",#N/A,FALSE,"PETCOMP"}</definedName>
    <definedName name="wrn.compco.">{"mult96",#N/A,FALSE,"PETCOMP";"est96",#N/A,FALSE,"PETCOMP";"mult95",#N/A,FALSE,"PETCOMP";"est95",#N/A,FALSE,"PETCOMP";"multltm",#N/A,FALSE,"PETCOMP";"resultltm",#N/A,FALSE,"PETCOMP"}</definedName>
    <definedName name="wrn.Complete." localSheetId="0">{#N/A,#N/A,TRUE,"DCF Summary";#N/A,#N/A,TRUE,"Casema";#N/A,#N/A,TRUE,"UK";#N/A,#N/A,TRUE,"RCF";#N/A,#N/A,TRUE,"Intercable CZ";#N/A,#N/A,TRUE,"Interkabel P";#N/A,#N/A,TRUE,"LBO-Total";#N/A,#N/A,TRUE,"LBO-Casema"}</definedName>
    <definedName name="wrn.Complete." localSheetId="1">{#N/A,#N/A,TRUE,"DCF Summary";#N/A,#N/A,TRUE,"Casema";#N/A,#N/A,TRUE,"UK";#N/A,#N/A,TRUE,"RCF";#N/A,#N/A,TRUE,"Intercable CZ";#N/A,#N/A,TRUE,"Interkabel P";#N/A,#N/A,TRUE,"LBO-Total";#N/A,#N/A,TRUE,"LBO-Casema"}</definedName>
    <definedName name="wrn.Complete." localSheetId="7">{#N/A,#N/A,TRUE,"DCF Summary";#N/A,#N/A,TRUE,"Casema";#N/A,#N/A,TRUE,"UK";#N/A,#N/A,TRUE,"RCF";#N/A,#N/A,TRUE,"Intercable CZ";#N/A,#N/A,TRUE,"Interkabel P";#N/A,#N/A,TRUE,"LBO-Total";#N/A,#N/A,TRUE,"LBO-Casema"}</definedName>
    <definedName name="wrn.Complete.">{#N/A,#N/A,TRUE,"DCF Summary";#N/A,#N/A,TRUE,"Casema";#N/A,#N/A,TRUE,"UK";#N/A,#N/A,TRUE,"RCF";#N/A,#N/A,TRUE,"Intercable CZ";#N/A,#N/A,TRUE,"Interkabel P";#N/A,#N/A,TRUE,"LBO-Total";#N/A,#N/A,TRUE,"LBO-Casema"}</definedName>
    <definedName name="wrn.comsat_compco." localSheetId="0">{"page1",#N/A,FALSE,"comsat";"page2",#N/A,FALSE,"comsat";"summary",#N/A,FALSE,"comsat"}</definedName>
    <definedName name="wrn.comsat_compco." localSheetId="1">{"page1",#N/A,FALSE,"comsat";"page2",#N/A,FALSE,"comsat";"summary",#N/A,FALSE,"comsat"}</definedName>
    <definedName name="wrn.comsat_compco." localSheetId="7">{"page1",#N/A,FALSE,"comsat";"page2",#N/A,FALSE,"comsat";"summary",#N/A,FALSE,"comsat"}</definedName>
    <definedName name="wrn.comsat_compco.">{"page1",#N/A,FALSE,"comsat";"page2",#N/A,FALSE,"comsat";"summary",#N/A,FALSE,"comsat"}</definedName>
    <definedName name="wrn.comsat_compco_1" localSheetId="0">{"page1",#N/A,FALSE,"comsat";"page2",#N/A,FALSE,"comsat";"summary",#N/A,FALSE,"comsat"}</definedName>
    <definedName name="wrn.comsat_compco_1" localSheetId="1">{"page1",#N/A,FALSE,"comsat";"page2",#N/A,FALSE,"comsat";"summary",#N/A,FALSE,"comsat"}</definedName>
    <definedName name="wrn.comsat_compco_1" localSheetId="7">{"page1",#N/A,FALSE,"comsat";"page2",#N/A,FALSE,"comsat";"summary",#N/A,FALSE,"comsat"}</definedName>
    <definedName name="wrn.comsat_compco_1">{"page1",#N/A,FALSE,"comsat";"page2",#N/A,FALSE,"comsat";"summary",#N/A,FALSE,"comsat"}</definedName>
    <definedName name="wrn.data." localSheetId="0" hidden="1">{#N/A,#N/A,FALSE,"DATA"}</definedName>
    <definedName name="wrn.data." localSheetId="1" hidden="1">{#N/A,#N/A,FALSE,"DATA"}</definedName>
    <definedName name="wrn.data." localSheetId="7" hidden="1">{#N/A,#N/A,FALSE,"DATA"}</definedName>
    <definedName name="wrn.data." hidden="1">{#N/A,#N/A,FALSE,"DATA"}</definedName>
    <definedName name="wrn.DCF." localSheetId="0">{"DCF1",#N/A,FALSE,"SIERRA DCF";"MATRIX1",#N/A,FALSE,"SIERRA DCF"}</definedName>
    <definedName name="wrn.DCF." localSheetId="1">{"DCF1",#N/A,FALSE,"SIERRA DCF";"MATRIX1",#N/A,FALSE,"SIERRA DCF"}</definedName>
    <definedName name="wrn.DCF." localSheetId="7">{"DCF1",#N/A,FALSE,"SIERRA DCF";"MATRIX1",#N/A,FALSE,"SIERRA DCF"}</definedName>
    <definedName name="wrn.DCF.">{"DCF1",#N/A,FALSE,"SIERRA DCF";"MATRIX1",#N/A,FALSE,"SIERRA DCF"}</definedName>
    <definedName name="wrn.DCF._.III._.Report." localSheetId="0">{#N/A,#N/A,FALSE,"Cover";#N/A,#N/A,FALSE,"Pres ";#N/A,#N/A,FALSE,"Outputs";#N/A,#N/A,FALSE,"DCF ";#N/A,#N/A,FALSE,"CFS";#N/A,#N/A,FALSE,"BS";#N/A,#N/A,FALSE,"PL";#N/A,#N/A,FALSE,"Control (In)";#N/A,#N/A,FALSE,"Broker (In)";#N/A,#N/A,FALSE,"In-House (In)";#N/A,#N/A,FALSE,"WACC";#N/A,#N/A,FALSE,"Ass";#N/A,#N/A,FALSE,"Check"}</definedName>
    <definedName name="wrn.DCF._.III._.Report." localSheetId="1">{#N/A,#N/A,FALSE,"Cover";#N/A,#N/A,FALSE,"Pres ";#N/A,#N/A,FALSE,"Outputs";#N/A,#N/A,FALSE,"DCF ";#N/A,#N/A,FALSE,"CFS";#N/A,#N/A,FALSE,"BS";#N/A,#N/A,FALSE,"PL";#N/A,#N/A,FALSE,"Control (In)";#N/A,#N/A,FALSE,"Broker (In)";#N/A,#N/A,FALSE,"In-House (In)";#N/A,#N/A,FALSE,"WACC";#N/A,#N/A,FALSE,"Ass";#N/A,#N/A,FALSE,"Check"}</definedName>
    <definedName name="wrn.DCF._.III._.Report." localSheetId="7">{#N/A,#N/A,FALSE,"Cover";#N/A,#N/A,FALSE,"Pres ";#N/A,#N/A,FALSE,"Outputs";#N/A,#N/A,FALSE,"DCF ";#N/A,#N/A,FALSE,"CFS";#N/A,#N/A,FALSE,"BS";#N/A,#N/A,FALSE,"PL";#N/A,#N/A,FALSE,"Control (In)";#N/A,#N/A,FALSE,"Broker (In)";#N/A,#N/A,FALSE,"In-House (In)";#N/A,#N/A,FALSE,"WACC";#N/A,#N/A,FALSE,"Ass";#N/A,#N/A,FALSE,"Check"}</definedName>
    <definedName name="wrn.DCF._.III._.Report.">{#N/A,#N/A,FALSE,"Cover";#N/A,#N/A,FALSE,"Pres ";#N/A,#N/A,FALSE,"Outputs";#N/A,#N/A,FALSE,"DCF ";#N/A,#N/A,FALSE,"CFS";#N/A,#N/A,FALSE,"BS";#N/A,#N/A,FALSE,"PL";#N/A,#N/A,FALSE,"Control (In)";#N/A,#N/A,FALSE,"Broker (In)";#N/A,#N/A,FALSE,"In-House (In)";#N/A,#N/A,FALSE,"WACC";#N/A,#N/A,FALSE,"Ass";#N/A,#N/A,FALSE,"Check"}</definedName>
    <definedName name="wrn.DCF._.Only." localSheetId="0">{#N/A,#N/A,FALSE,"DCF Summary";#N/A,#N/A,FALSE,"Casema";#N/A,#N/A,FALSE,"Casema NoTel";#N/A,#N/A,FALSE,"UK";#N/A,#N/A,FALSE,"RCF";#N/A,#N/A,FALSE,"Intercable CZ";#N/A,#N/A,FALSE,"Interkabel P"}</definedName>
    <definedName name="wrn.DCF._.Only." localSheetId="1">{#N/A,#N/A,FALSE,"DCF Summary";#N/A,#N/A,FALSE,"Casema";#N/A,#N/A,FALSE,"Casema NoTel";#N/A,#N/A,FALSE,"UK";#N/A,#N/A,FALSE,"RCF";#N/A,#N/A,FALSE,"Intercable CZ";#N/A,#N/A,FALSE,"Interkabel P"}</definedName>
    <definedName name="wrn.DCF._.Only." localSheetId="7">{#N/A,#N/A,FALSE,"DCF Summary";#N/A,#N/A,FALSE,"Casema";#N/A,#N/A,FALSE,"Casema NoTel";#N/A,#N/A,FALSE,"UK";#N/A,#N/A,FALSE,"RCF";#N/A,#N/A,FALSE,"Intercable CZ";#N/A,#N/A,FALSE,"Interkabel P"}</definedName>
    <definedName name="wrn.DCF._.Only.">{#N/A,#N/A,FALSE,"DCF Summary";#N/A,#N/A,FALSE,"Casema";#N/A,#N/A,FALSE,"Casema NoTel";#N/A,#N/A,FALSE,"UK";#N/A,#N/A,FALSE,"RCF";#N/A,#N/A,FALSE,"Intercable CZ";#N/A,#N/A,FALSE,"Interkabel P"}</definedName>
    <definedName name="wrn.DCF_Terminal_Value_qchm." localSheetId="0">{"qchm_dcf",#N/A,FALSE,"QCHMDCF2";"qchm_terminal",#N/A,FALSE,"QCHMDCF2"}</definedName>
    <definedName name="wrn.DCF_Terminal_Value_qchm." localSheetId="1">{"qchm_dcf",#N/A,FALSE,"QCHMDCF2";"qchm_terminal",#N/A,FALSE,"QCHMDCF2"}</definedName>
    <definedName name="wrn.DCF_Terminal_Value_qchm." localSheetId="7">{"qchm_dcf",#N/A,FALSE,"QCHMDCF2";"qchm_terminal",#N/A,FALSE,"QCHMDCF2"}</definedName>
    <definedName name="wrn.DCF_Terminal_Value_qchm.">{"qchm_dcf",#N/A,FALSE,"QCHMDCF2";"qchm_terminal",#N/A,FALSE,"QCHMDCF2"}</definedName>
    <definedName name="wrn.Debbie._.Hawkins." localSheetId="0" hidden="1">{"Admin Costs",#N/A,FALSE,"Act.Fcst Costs"}</definedName>
    <definedName name="wrn.Debbie._.Hawkins." localSheetId="1" hidden="1">{"Admin Costs",#N/A,FALSE,"Act.Fcst Costs"}</definedName>
    <definedName name="wrn.Debbie._.Hawkins." localSheetId="7" hidden="1">{"Admin Costs",#N/A,FALSE,"Act.Fcst Costs"}</definedName>
    <definedName name="wrn.Debbie._.Hawkins." hidden="1">{"Admin Costs",#N/A,FALSE,"Act.Fcst Costs"}</definedName>
    <definedName name="wrn.Dream._.Team." localSheetId="0">{#N/A,#N/A,FALSE,"Introduction";#N/A,#N/A,FALSE,"Structure"}</definedName>
    <definedName name="wrn.Dream._.Team." localSheetId="1">{#N/A,#N/A,FALSE,"Introduction";#N/A,#N/A,FALSE,"Structure"}</definedName>
    <definedName name="wrn.Dream._.Team." localSheetId="7">{#N/A,#N/A,FALSE,"Introduction";#N/A,#N/A,FALSE,"Structure"}</definedName>
    <definedName name="wrn.Dream._.Team.">{#N/A,#N/A,FALSE,"Introduction";#N/A,#N/A,FALSE,"Structure"}</definedName>
    <definedName name="wrn.EBITDA._.Print._.Range." localSheetId="0">{"EBITDA Print Range",#N/A,FALSE,"EBITDA"}</definedName>
    <definedName name="wrn.EBITDA._.Print._.Range." localSheetId="1">{"EBITDA Print Range",#N/A,FALSE,"EBITDA"}</definedName>
    <definedName name="wrn.EBITDA._.Print._.Range." localSheetId="7">{"EBITDA Print Range",#N/A,FALSE,"EBITDA"}</definedName>
    <definedName name="wrn.EBITDA._.Print._.Range.">{"EBITDA Print Range",#N/A,FALSE,"EBITDA"}</definedName>
    <definedName name="wrn.Economic._.Value._.Added._.Analysis." localSheetId="0">{"EVA",#N/A,FALSE,"EVA";"WACC",#N/A,FALSE,"WACC"}</definedName>
    <definedName name="wrn.Economic._.Value._.Added._.Analysis." localSheetId="1">{"EVA",#N/A,FALSE,"EVA";"WACC",#N/A,FALSE,"WACC"}</definedName>
    <definedName name="wrn.Economic._.Value._.Added._.Analysis." localSheetId="7">{"EVA",#N/A,FALSE,"EVA";"WACC",#N/A,FALSE,"WACC"}</definedName>
    <definedName name="wrn.Economic._.Value._.Added._.Analysis.">{"EVA",#N/A,FALSE,"EVA";"WACC",#N/A,FALSE,"WACC"}</definedName>
    <definedName name="wrn.edu" localSheetId="0" hidden="1">{#N/A,#N/A,FALSE,"DI 2 YEAR MASTER SCHEDULE"}</definedName>
    <definedName name="wrn.edu" localSheetId="1" hidden="1">{#N/A,#N/A,FALSE,"DI 2 YEAR MASTER SCHEDULE"}</definedName>
    <definedName name="wrn.edu" localSheetId="7" hidden="1">{#N/A,#N/A,FALSE,"DI 2 YEAR MASTER SCHEDULE"}</definedName>
    <definedName name="wrn.edu" hidden="1">{#N/A,#N/A,FALSE,"DI 2 YEAR MASTER SCHEDULE"}</definedName>
    <definedName name="wrn.Edutainment._.Priority._.List." localSheetId="0" hidden="1">{#N/A,#N/A,FALSE,"DI 2 YEAR MASTER SCHEDULE"}</definedName>
    <definedName name="wrn.Edutainment._.Priority._.List." localSheetId="1" hidden="1">{#N/A,#N/A,FALSE,"DI 2 YEAR MASTER SCHEDULE"}</definedName>
    <definedName name="wrn.Edutainment._.Priority._.List." localSheetId="7" hidden="1">{#N/A,#N/A,FALSE,"DI 2 YEAR MASTER SCHEDULE"}</definedName>
    <definedName name="wrn.Edutainment._.Priority._.List." hidden="1">{#N/A,#N/A,FALSE,"DI 2 YEAR MASTER SCHEDULE"}</definedName>
    <definedName name="wrn.election_wacc1" localSheetId="0">{"WACC",#N/A,FALSE,"CWS"}</definedName>
    <definedName name="wrn.election_wacc1" localSheetId="1">{"WACC",#N/A,FALSE,"CWS"}</definedName>
    <definedName name="wrn.election_wacc1" localSheetId="7">{"WACC",#N/A,FALSE,"CWS"}</definedName>
    <definedName name="wrn.election_wacc1">{"WACC",#N/A,FALSE,"CWS"}</definedName>
    <definedName name="wrn.electron_compco." localSheetId="0">{"page1",#N/A,FALSE,"CWS";"page2",#N/A,FALSE,"CWS";"summary",#N/A,FALSE,"CWS"}</definedName>
    <definedName name="wrn.electron_compco." localSheetId="1">{"page1",#N/A,FALSE,"CWS";"page2",#N/A,FALSE,"CWS";"summary",#N/A,FALSE,"CWS"}</definedName>
    <definedName name="wrn.electron_compco." localSheetId="7">{"page1",#N/A,FALSE,"CWS";"page2",#N/A,FALSE,"CWS";"summary",#N/A,FALSE,"CWS"}</definedName>
    <definedName name="wrn.electron_compco.">{"page1",#N/A,FALSE,"CWS";"page2",#N/A,FALSE,"CWS";"summary",#N/A,FALSE,"CWS"}</definedName>
    <definedName name="wrn.electron_wacc." localSheetId="0">{"WACC",#N/A,FALSE,"CWS"}</definedName>
    <definedName name="wrn.electron_wacc." localSheetId="1">{"WACC",#N/A,FALSE,"CWS"}</definedName>
    <definedName name="wrn.electron_wacc." localSheetId="7">{"WACC",#N/A,FALSE,"CWS"}</definedName>
    <definedName name="wrn.electron_wacc.">{"WACC",#N/A,FALSE,"CWS"}</definedName>
    <definedName name="wrn.Executive._.package." localSheetId="0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Executive._.package." localSheetId="1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Executive._.package." localSheetId="7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Executive._.package." hidden="1">{#N/A,#N/A,TRUE,"Cover";#N/A,#N/A,TRUE,"Summary";#N/A,#N/A,TRUE,"Geography";#N/A,#N/A,TRUE,"Geographic Economic Contributio";#N/A,#N/A,TRUE,"ROIC Summary";#N/A,#N/A,TRUE,"Channel";#N/A,#N/A,TRUE,"Channel Economic Contribution";#N/A,#N/A,TRUE,"Channel Cont Dollars";#N/A,#N/A,TRUE,"Channel Ranking";#N/A,#N/A,TRUE,"Channel Graphs";#N/A,#N/A,TRUE,"Channel per sub";#N/A,#N/A,TRUE,"ERPU Rate Mix";#N/A,#N/A,TRUE,"Churn obs";#N/A,#N/A,TRUE,"Appendix";#N/A,#N/A,TRUE,"Definitions";#N/A,#N/A,TRUE,"ECPGA";#N/A,#N/A,TRUE,"ECPU"}</definedName>
    <definedName name="wrn.Figaro._.Valuation._.Summary." localSheetId="0">{#N/A,#N/A,TRUE,"Cover";#N/A,#N/A,TRUE,"Graphs BD";#N/A,#N/A,TRUE,"Matrix-BD";#N/A,#N/A,TRUE,"Matrix-BD (2)";#N/A,#N/A,TRUE,"Margin Matrix BD";#N/A,#N/A,TRUE,"P&amp;L BD";#N/A,#N/A,TRUE,"Financials BD"}</definedName>
    <definedName name="wrn.Figaro._.Valuation._.Summary." localSheetId="1">{#N/A,#N/A,TRUE,"Cover";#N/A,#N/A,TRUE,"Graphs BD";#N/A,#N/A,TRUE,"Matrix-BD";#N/A,#N/A,TRUE,"Matrix-BD (2)";#N/A,#N/A,TRUE,"Margin Matrix BD";#N/A,#N/A,TRUE,"P&amp;L BD";#N/A,#N/A,TRUE,"Financials BD"}</definedName>
    <definedName name="wrn.Figaro._.Valuation._.Summary." localSheetId="7">{#N/A,#N/A,TRUE,"Cover";#N/A,#N/A,TRUE,"Graphs BD";#N/A,#N/A,TRUE,"Matrix-BD";#N/A,#N/A,TRUE,"Matrix-BD (2)";#N/A,#N/A,TRUE,"Margin Matrix BD";#N/A,#N/A,TRUE,"P&amp;L BD";#N/A,#N/A,TRUE,"Financials BD"}</definedName>
    <definedName name="wrn.Figaro._.Valuation._.Summary.">{#N/A,#N/A,TRUE,"Cover";#N/A,#N/A,TRUE,"Graphs BD";#N/A,#N/A,TRUE,"Matrix-BD";#N/A,#N/A,TRUE,"Matrix-BD (2)";#N/A,#N/A,TRUE,"Margin Matrix BD";#N/A,#N/A,TRUE,"P&amp;L BD";#N/A,#N/A,TRUE,"Financials BD"}</definedName>
    <definedName name="wrn.fir." localSheetId="0" hidden="1">{#N/A,#N/A,FALSE,"Sheet1";#N/A,#N/A,FALSE,"Sheet2"}</definedName>
    <definedName name="wrn.fir." localSheetId="1" hidden="1">{#N/A,#N/A,FALSE,"Sheet1";#N/A,#N/A,FALSE,"Sheet2"}</definedName>
    <definedName name="wrn.fir." localSheetId="7" hidden="1">{#N/A,#N/A,FALSE,"Sheet1";#N/A,#N/A,FALSE,"Sheet2"}</definedName>
    <definedName name="wrn.fir." hidden="1">{#N/A,#N/A,FALSE,"Sheet1";#N/A,#N/A,FALSE,"Sheet2"}</definedName>
    <definedName name="wrn.Friendly." localSheetId="0">{#N/A,#N/A,TRUE,"Julio";#N/A,#N/A,TRUE,"Agosto";#N/A,#N/A,TRUE,"BHCo";#N/A,#N/A,TRUE,"Abril";#N/A,#N/A,TRUE,"Pro Forma"}</definedName>
    <definedName name="wrn.Friendly." localSheetId="1">{#N/A,#N/A,TRUE,"Julio";#N/A,#N/A,TRUE,"Agosto";#N/A,#N/A,TRUE,"BHCo";#N/A,#N/A,TRUE,"Abril";#N/A,#N/A,TRUE,"Pro Forma"}</definedName>
    <definedName name="wrn.Friendly." localSheetId="7">{#N/A,#N/A,TRUE,"Julio";#N/A,#N/A,TRUE,"Agosto";#N/A,#N/A,TRUE,"BHCo";#N/A,#N/A,TRUE,"Abril";#N/A,#N/A,TRUE,"Pro Forma"}</definedName>
    <definedName name="wrn.Friendly.">{#N/A,#N/A,TRUE,"Julio";#N/A,#N/A,TRUE,"Agosto";#N/A,#N/A,TRUE,"BHCo";#N/A,#N/A,TRUE,"Abril";#N/A,#N/A,TRUE,"Pro Forma"}</definedName>
    <definedName name="wrn.full." localSheetId="0">{#N/A,#N/A,FALSE,"Cover";#N/A,#N/A,FALSE,"Pres ";#N/A,#N/A,FALSE,"Scope";#N/A,#N/A,FALSE,"Summary";#N/A,#N/A,FALSE,"Summary (2)";#N/A,#N/A,FALSE,"Control (In)";#N/A,#N/A,FALSE,"Financials (In)";#N/A,#N/A,FALSE,"Returns"}</definedName>
    <definedName name="wrn.full." localSheetId="1">{#N/A,#N/A,FALSE,"Cover";#N/A,#N/A,FALSE,"Pres ";#N/A,#N/A,FALSE,"Scope";#N/A,#N/A,FALSE,"Summary";#N/A,#N/A,FALSE,"Summary (2)";#N/A,#N/A,FALSE,"Control (In)";#N/A,#N/A,FALSE,"Financials (In)";#N/A,#N/A,FALSE,"Returns"}</definedName>
    <definedName name="wrn.full." localSheetId="7">{#N/A,#N/A,FALSE,"Cover";#N/A,#N/A,FALSE,"Pres ";#N/A,#N/A,FALSE,"Scope";#N/A,#N/A,FALSE,"Summary";#N/A,#N/A,FALSE,"Summary (2)";#N/A,#N/A,FALSE,"Control (In)";#N/A,#N/A,FALSE,"Financials (In)";#N/A,#N/A,FALSE,"Returns"}</definedName>
    <definedName name="wrn.full.">{#N/A,#N/A,FALSE,"Cover";#N/A,#N/A,FALSE,"Pres ";#N/A,#N/A,FALSE,"Scope";#N/A,#N/A,FALSE,"Summary";#N/A,#N/A,FALSE,"Summary (2)";#N/A,#N/A,FALSE,"Control (In)";#N/A,#N/A,FALSE,"Financials (In)";#N/A,#N/A,FALSE,"Returns"}</definedName>
    <definedName name="wrn.Full._.Findex._.Report." localSheetId="0">{#N/A,#N/A,TRUE,"Cover Page";#N/A,#N/A,TRUE,"Supply Chain  KPIs";#N/A,#N/A,TRUE,"Conv Cost Comparision";#N/A,#N/A,TRUE,"Inventory-FG";#N/A,#N/A,TRUE,"Inventory-RM";#N/A,#N/A,TRUE,"Inventory-PM";#N/A,#N/A,TRUE,"Inventory-Sparepart";#N/A,"TD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Plants";#N/A,"TD Shampoo Bottle Plant",TRUE,"HPC Plants";#N/A,"TD Shampoo Sachet Plant",TRUE,"HPC Plants";#N/A,"TD Shampoo Plant",TRUE,"HPC Plants";#N/A,"TD Skincare Plant",TRUE,"HPC Plants";#N/A,"TD Showgel Plant",TRUE,"HPC Plants";#N/A,"HV Gel Plant",TRUE,"HPC Plants";#N/A,"TD HHC Plant",TRUE,"HPC Plants";#N/A,"Net South HHC Plant",TRUE,"HPC Plants";#N/A,"Haso2 HHC Plant",TRUE,"HPC Plants";#N/A,"ThienNga HHC Plant",TRUE,"HPC Plants";#N/A,"HV Comfort Sachet Plant",TRUE,"HPC Plants";#N/A,"HV Comfort Bottle Plant",TRUE,"HPC Plants";#N/A,"Hanoi Soap Plant",TRUE,"HPC Plants";#N/A,"EPS Toothpaste Plant",TRUE,"HPC Plants";#N/A,"Foods Tea Plant",TRUE,"HPC Plants";#N/A,"Foods Culinary Plant",TRUE,"HPC Plants";#N/A,"Cico Paste Plant",TRUE,"HPC Plants"}</definedName>
    <definedName name="wrn.Full._.Findex._.Report." localSheetId="1">{#N/A,#N/A,TRUE,"Cover Page";#N/A,#N/A,TRUE,"Supply Chain  KPIs";#N/A,#N/A,TRUE,"Conv Cost Comparision";#N/A,#N/A,TRUE,"Inventory-FG";#N/A,#N/A,TRUE,"Inventory-RM";#N/A,#N/A,TRUE,"Inventory-PM";#N/A,#N/A,TRUE,"Inventory-Sparepart";#N/A,"TD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Plants";#N/A,"TD Shampoo Bottle Plant",TRUE,"HPC Plants";#N/A,"TD Shampoo Sachet Plant",TRUE,"HPC Plants";#N/A,"TD Shampoo Plant",TRUE,"HPC Plants";#N/A,"TD Skincare Plant",TRUE,"HPC Plants";#N/A,"TD Showgel Plant",TRUE,"HPC Plants";#N/A,"HV Gel Plant",TRUE,"HPC Plants";#N/A,"TD HHC Plant",TRUE,"HPC Plants";#N/A,"Net South HHC Plant",TRUE,"HPC Plants";#N/A,"Haso2 HHC Plant",TRUE,"HPC Plants";#N/A,"ThienNga HHC Plant",TRUE,"HPC Plants";#N/A,"HV Comfort Sachet Plant",TRUE,"HPC Plants";#N/A,"HV Comfort Bottle Plant",TRUE,"HPC Plants";#N/A,"Hanoi Soap Plant",TRUE,"HPC Plants";#N/A,"EPS Toothpaste Plant",TRUE,"HPC Plants";#N/A,"Foods Tea Plant",TRUE,"HPC Plants";#N/A,"Foods Culinary Plant",TRUE,"HPC Plants";#N/A,"Cico Paste Plant",TRUE,"HPC Plants"}</definedName>
    <definedName name="wrn.Full._.Findex._.Report." localSheetId="7">{#N/A,#N/A,TRUE,"Cover Page";#N/A,#N/A,TRUE,"Supply Chain  KPIs";#N/A,#N/A,TRUE,"Conv Cost Comparision";#N/A,#N/A,TRUE,"Inventory-FG";#N/A,#N/A,TRUE,"Inventory-RM";#N/A,#N/A,TRUE,"Inventory-PM";#N/A,#N/A,TRUE,"Inventory-Sparepart";#N/A,"TD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Plants";#N/A,"TD Shampoo Bottle Plant",TRUE,"HPC Plants";#N/A,"TD Shampoo Sachet Plant",TRUE,"HPC Plants";#N/A,"TD Shampoo Plant",TRUE,"HPC Plants";#N/A,"TD Skincare Plant",TRUE,"HPC Plants";#N/A,"TD Showgel Plant",TRUE,"HPC Plants";#N/A,"HV Gel Plant",TRUE,"HPC Plants";#N/A,"TD HHC Plant",TRUE,"HPC Plants";#N/A,"Net South HHC Plant",TRUE,"HPC Plants";#N/A,"Haso2 HHC Plant",TRUE,"HPC Plants";#N/A,"ThienNga HHC Plant",TRUE,"HPC Plants";#N/A,"HV Comfort Sachet Plant",TRUE,"HPC Plants";#N/A,"HV Comfort Bottle Plant",TRUE,"HPC Plants";#N/A,"Hanoi Soap Plant",TRUE,"HPC Plants";#N/A,"EPS Toothpaste Plant",TRUE,"HPC Plants";#N/A,"Foods Tea Plant",TRUE,"HPC Plants";#N/A,"Foods Culinary Plant",TRUE,"HPC Plants";#N/A,"Cico Paste Plant",TRUE,"HPC Plants"}</definedName>
    <definedName name="wrn.Full._.Findex._.Report.">{#N/A,#N/A,TRUE,"Cover Page";#N/A,#N/A,TRUE,"Supply Chain  KPIs";#N/A,#N/A,TRUE,"Conv Cost Comparision";#N/A,#N/A,TRUE,"Inventory-FG";#N/A,#N/A,TRUE,"Inventory-RM";#N/A,#N/A,TRUE,"Inventory-PM";#N/A,#N/A,TRUE,"Inventory-Sparepart";#N/A,"TD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Plants";#N/A,"TD Shampoo Bottle Plant",TRUE,"HPC Plants";#N/A,"TD Shampoo Sachet Plant",TRUE,"HPC Plants";#N/A,"TD Shampoo Plant",TRUE,"HPC Plants";#N/A,"TD Skincare Plant",TRUE,"HPC Plants";#N/A,"TD Showgel Plant",TRUE,"HPC Plants";#N/A,"HV Gel Plant",TRUE,"HPC Plants";#N/A,"TD HHC Plant",TRUE,"HPC Plants";#N/A,"Net South HHC Plant",TRUE,"HPC Plants";#N/A,"Haso2 HHC Plant",TRUE,"HPC Plants";#N/A,"ThienNga HHC Plant",TRUE,"HPC Plants";#N/A,"HV Comfort Sachet Plant",TRUE,"HPC Plants";#N/A,"HV Comfort Bottle Plant",TRUE,"HPC Plants";#N/A,"Hanoi Soap Plant",TRUE,"HPC Plants";#N/A,"EPS Toothpaste Plant",TRUE,"HPC Plants";#N/A,"Foods Tea Plant",TRUE,"HPC Plants";#N/A,"Foods Culinary Plant",TRUE,"HPC Plants";#N/A,"Cico Paste Plant",TRUE,"HPC Plants"}</definedName>
    <definedName name="wrn.Full._.model.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Print." localSheetId="0">{"Compco",#N/A,FALSE,"CWS";"Summary",#N/A,FALSE,"CWS";"WACC",#N/A,FALSE,"CWS"}</definedName>
    <definedName name="wrn.Full._.Print." localSheetId="1">{"Compco",#N/A,FALSE,"CWS";"Summary",#N/A,FALSE,"CWS";"WACC",#N/A,FALSE,"CWS"}</definedName>
    <definedName name="wrn.Full._.Print." localSheetId="7">{"Compco",#N/A,FALSE,"CWS";"Summary",#N/A,FALSE,"CWS";"WACC",#N/A,FALSE,"CWS"}</definedName>
    <definedName name="wrn.Full._.Print.">{"Compco",#N/A,FALSE,"CWS";"Summary",#N/A,FALSE,"CWS";"WACC",#N/A,FALSE,"CWS"}</definedName>
    <definedName name="wrn.Full._.Print._.Out." localSheetId="0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" localSheetId="1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" localSheetId="7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Print._.Out.">{#N/A,#N/A,TRUE,"Notice";#N/A,#N/A,TRUE,"Title";#N/A,#N/A,TRUE,"Contents";#N/A,#N/A,TRUE,"General Assumptions";#N/A,#N/A,TRUE,"Accounts";#N/A,#N/A,TRUE,"OperatingAssumptions";#N/A,#N/A,TRUE,"OpAssBk";#N/A,#N/A,TRUE,"Consumer";#N/A,#N/A,TRUE,"Business";#N/A,#N/A,TRUE,"CorpISP";#N/A,#N/A,TRUE,"ISP";#N/A,#N/A,TRUE,"Carrier";#N/A,#N/A,TRUE,"Other";#N/A,#N/A,TRUE,"Depn";#N/A,#N/A,TRUE,"Debt";#N/A,#N/A,TRUE,"Cashflow";#N/A,#N/A,TRUE,"Finance Leases";#N/A,#N/A,TRUE,"Optus Lease";#N/A,#N/A,TRUE,"Sthn Cross Lease";#N/A,#N/A,TRUE,"Ops Summary";#N/A,#N/A,TRUE,"Summary";#N/A,#N/A,TRUE,"AssBookGen";#N/A,#N/A,TRUE,"Historical Data"}</definedName>
    <definedName name="wrn.full._.report.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localSheetId="7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without._.data." localSheetId="0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" localSheetId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" localSheetId="7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GB._.Planning._.To._.Win._.96." localSheetId="0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wrn.GB._.Planning._.To._.Win._.96." localSheetId="1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wrn.GB._.Planning._.To._.Win._.96." localSheetId="7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wrn.GB._.Planning._.To._.Win._.96.">{#N/A,#N/A,TRUE,"HDD Business Plan";#N/A,#N/A,TRUE,"Planning To Win";#N/A,#N/A,TRUE,"Financial Performance";#N/A,#N/A,TRUE,"Income Statement Quarterly";#N/A,#N/A,TRUE,"Balance Sheet ";#N/A,#N/A,TRUE,"Cash Flow Quarterly";#N/A,#N/A,TRUE,"Costs of Organisation - Quarter"}</definedName>
    <definedName name="wrn.George._.Viska." localSheetId="0" hidden="1">{#N/A,#N/A,FALSE,"Cost Report";#N/A,#N/A,FALSE,"Qtly Summ.";#N/A,#N/A,FALSE,"Mar  Qtr";#N/A,#N/A,FALSE,"Report Summary"}</definedName>
    <definedName name="wrn.George._.Viska." localSheetId="1" hidden="1">{#N/A,#N/A,FALSE,"Cost Report";#N/A,#N/A,FALSE,"Qtly Summ.";#N/A,#N/A,FALSE,"Mar  Qtr";#N/A,#N/A,FALSE,"Report Summary"}</definedName>
    <definedName name="wrn.George._.Viska." localSheetId="7" hidden="1">{#N/A,#N/A,FALSE,"Cost Report";#N/A,#N/A,FALSE,"Qtly Summ.";#N/A,#N/A,FALSE,"Mar  Qtr";#N/A,#N/A,FALSE,"Report Summary"}</definedName>
    <definedName name="wrn.George._.Viska." hidden="1">{#N/A,#N/A,FALSE,"Cost Report";#N/A,#N/A,FALSE,"Qtly Summ.";#N/A,#N/A,FALSE,"Mar  Qtr";#N/A,#N/A,FALSE,"Report Summary"}</definedName>
    <definedName name="wrn.GRKL." localSheetId="0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GRKL." localSheetId="1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GRKL." localSheetId="7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GRKL.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wrn.Grup" localSheetId="0">{"fleisch",#N/A,FALSE,"WG HK";"food",#N/A,FALSE,"WG HK";"hartwaren",#N/A,FALSE,"WG HK";"weichwaren",#N/A,FALSE,"WG HK"}</definedName>
    <definedName name="wrn.Grup" localSheetId="1">{"fleisch",#N/A,FALSE,"WG HK";"food",#N/A,FALSE,"WG HK";"hartwaren",#N/A,FALSE,"WG HK";"weichwaren",#N/A,FALSE,"WG HK"}</definedName>
    <definedName name="wrn.Grup" localSheetId="7">{"fleisch",#N/A,FALSE,"WG HK";"food",#N/A,FALSE,"WG HK";"hartwaren",#N/A,FALSE,"WG HK";"weichwaren",#N/A,FALSE,"WG HK"}</definedName>
    <definedName name="wrn.Grup">{"fleisch",#N/A,FALSE,"WG HK";"food",#N/A,FALSE,"WG HK";"hartwaren",#N/A,FALSE,"WG HK";"weichwaren",#N/A,FALSE,"WG HK"}</definedName>
    <definedName name="wrn.HDD._.Business._.Plan." localSheetId="0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wrn.HDD._.Business._.Plan." localSheetId="1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wrn.HDD._.Business._.Plan." localSheetId="7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wrn.HDD._.Business._.Plan.">{#N/A,#N/A,TRUE,"HDD Business Plan";#N/A,#N/A,TRUE,"Financial Summary";#N/A,#N/A,TRUE,"Sales";#N/A,#N/A,TRUE,"Sales prices";#N/A,#N/A,TRUE,"Prototyping &amp; Tooling";#N/A,#N/A,TRUE,"Product dev plan";#N/A,#N/A,TRUE,"Variable costs";#N/A,#N/A,TRUE,"Direct production costs";#N/A,#N/A,TRUE,"Indirect production costs ";#N/A,#N/A,TRUE,"Development costs";#N/A,#N/A,TRUE,"BU management costs";#N/A,#N/A,TRUE,"Profit &amp; Loss account HDD";#N/A,#N/A,TRUE,"Profit &amp; Loss account 1.8""";#N/A,#N/A,TRUE,"Profit &amp; Loss account 2.5""";#N/A,#N/A,TRUE,"Profit &amp; Loss account 3.5"" ";#N/A,#N/A,TRUE,"Balance sheet";#N/A,#N/A,TRUE,"Cash flow";#N/A,#N/A,TRUE,"Purchased goods";#N/A,#N/A,TRUE,"Investments";#N/A,#N/A,TRUE,"Production Facilities";#N/A,#N/A,TRUE,"Graphs";#N/A,#N/A,TRUE,"Quotations";#N/A,#N/A,TRUE,"Graphs quotation"}</definedName>
    <definedName name="wrn.het." localSheetId="0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wrn.het." localSheetId="1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wrn.het." localSheetId="7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wrn.het.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wrn.HEW." localSheetId="0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EW." localSheetId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EW." localSheetId="7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EW.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localSheetId="0">{#N/A,#N/A,FALSE,"Cover";#N/A,#N/A,FALSE,"Gas";#N/A,#N/A,FALSE,"Umsatz";#N/A,#N/A,FALSE,"Kosten";#N/A,#N/A,FALSE,"Capex Deprec";#N/A,#N/A,FALSE,"WC";#N/A,#N/A,FALSE,"Rückstellungen";#N/A,#N/A,FALSE,"Rente";#N/A,#N/A,FALSE,"EBITDA"}</definedName>
    <definedName name="wrn.HGW." localSheetId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GW." localSheetId="7">{#N/A,#N/A,FALSE,"Cover";#N/A,#N/A,FALSE,"Gas";#N/A,#N/A,FALSE,"Umsatz";#N/A,#N/A,FALSE,"Kosten";#N/A,#N/A,FALSE,"Capex Deprec";#N/A,#N/A,FALSE,"WC";#N/A,#N/A,FALSE,"Rückstellungen";#N/A,#N/A,FALSE,"Rente";#N/A,#N/A,FALSE,"EBITDA"}</definedName>
    <definedName name="wrn.HGW.">{#N/A,#N/A,FALSE,"Cover";#N/A,#N/A,FALSE,"Gas";#N/A,#N/A,FALSE,"Umsatz";#N/A,#N/A,FALSE,"Kosten";#N/A,#N/A,FALSE,"Capex Deprec";#N/A,#N/A,FALSE,"WC";#N/A,#N/A,FALSE,"Rückstellungen";#N/A,#N/A,FALSE,"Rente";#N/A,#N/A,FALSE,"EBITDA"}</definedName>
    <definedName name="wrn.HPC._.Budget._._._.LVN._.North." localSheetId="0">{#N/A,"HPC Budgets-011B",TRUE,"HPC Budgets";#N/A,"HPC Budgets-012B",TRUE,"HPC Budgets";#N/A,"HPC Budgets-013B",TRUE,"HPC Budgets";#N/A,"HPC Budgets-030B",TRUE,"HPC Budgets";#N/A,"HPC Budgets-031B",TRUE,"HPC Budgets";#N/A,"HPC Budgets-032B",TRUE,"HPC Budgets";#N/A,"HPC Budgets-033B",TRUE,"HPC Budgets";#N/A,"HPC Budgets-034B",TRUE,"HPC Budgets"}</definedName>
    <definedName name="wrn.HPC._.Budget._._._.LVN._.North." localSheetId="1">{#N/A,"HPC Budgets-011B",TRUE,"HPC Budgets";#N/A,"HPC Budgets-012B",TRUE,"HPC Budgets";#N/A,"HPC Budgets-013B",TRUE,"HPC Budgets";#N/A,"HPC Budgets-030B",TRUE,"HPC Budgets";#N/A,"HPC Budgets-031B",TRUE,"HPC Budgets";#N/A,"HPC Budgets-032B",TRUE,"HPC Budgets";#N/A,"HPC Budgets-033B",TRUE,"HPC Budgets";#N/A,"HPC Budgets-034B",TRUE,"HPC Budgets"}</definedName>
    <definedName name="wrn.HPC._.Budget._._._.LVN._.North." localSheetId="7">{#N/A,"HPC Budgets-011B",TRUE,"HPC Budgets";#N/A,"HPC Budgets-012B",TRUE,"HPC Budgets";#N/A,"HPC Budgets-013B",TRUE,"HPC Budgets";#N/A,"HPC Budgets-030B",TRUE,"HPC Budgets";#N/A,"HPC Budgets-031B",TRUE,"HPC Budgets";#N/A,"HPC Budgets-032B",TRUE,"HPC Budgets";#N/A,"HPC Budgets-033B",TRUE,"HPC Budgets";#N/A,"HPC Budgets-034B",TRUE,"HPC Budgets"}</definedName>
    <definedName name="wrn.HPC._.Budget._._._.LVN._.North.">{#N/A,"HPC Budgets-011B",TRUE,"HPC Budgets";#N/A,"HPC Budgets-012B",TRUE,"HPC Budgets";#N/A,"HPC Budgets-013B",TRUE,"HPC Budgets";#N/A,"HPC Budgets-030B",TRUE,"HPC Budgets";#N/A,"HPC Budgets-031B",TRUE,"HPC Budgets";#N/A,"HPC Budgets-032B",TRUE,"HPC Budgets";#N/A,"HPC Budgets-033B",TRUE,"HPC Budgets";#N/A,"HPC Budgets-034B",TRUE,"HPC Budgets"}</definedName>
    <definedName name="wrn.HPC._.Budgets._._LVN._.South." localSheetId="0">{#N/A,"HPC Budgets-011H",TRUE,"HPC Budgets";#N/A,"HPC Budgets-012H",TRUE,"HPC Budgets";#N/A,"HPC-Budgets-013H",TRUE,"HPC Budgets";#N/A,"HPC-Budgets-030H",TRUE,"HPC Budgets";#N/A,"HPC Budgets-031H",TRUE,"HPC Budgets";#N/A,"HPC Budgets-032H",TRUE,"HPC Budgets";#N/A,"HPC Budget-033H",TRUE,"HPC Budgets";#N/A,"HPC Budget-034H",TRUE,"HPC Budgets";#N/A,"HPC Budgets-035H",TRUE,"HPC Budgets";#N/A,"HPC Budgets-036H",TRUE,"HPC Budgets";#N/A,"HPC Budgets-037H",TRUE,"HPC Budgets";#N/A,"HPC Budgets-038H",TRUE,"HPC Budgets";#N/A,"HPC Budgets-042H",TRUE,"HPC Budgets"}</definedName>
    <definedName name="wrn.HPC._.Budgets._._LVN._.South." localSheetId="1">{#N/A,"HPC Budgets-011H",TRUE,"HPC Budgets";#N/A,"HPC Budgets-012H",TRUE,"HPC Budgets";#N/A,"HPC-Budgets-013H",TRUE,"HPC Budgets";#N/A,"HPC-Budgets-030H",TRUE,"HPC Budgets";#N/A,"HPC Budgets-031H",TRUE,"HPC Budgets";#N/A,"HPC Budgets-032H",TRUE,"HPC Budgets";#N/A,"HPC Budget-033H",TRUE,"HPC Budgets";#N/A,"HPC Budget-034H",TRUE,"HPC Budgets";#N/A,"HPC Budgets-035H",TRUE,"HPC Budgets";#N/A,"HPC Budgets-036H",TRUE,"HPC Budgets";#N/A,"HPC Budgets-037H",TRUE,"HPC Budgets";#N/A,"HPC Budgets-038H",TRUE,"HPC Budgets";#N/A,"HPC Budgets-042H",TRUE,"HPC Budgets"}</definedName>
    <definedName name="wrn.HPC._.Budgets._._LVN._.South." localSheetId="7">{#N/A,"HPC Budgets-011H",TRUE,"HPC Budgets";#N/A,"HPC Budgets-012H",TRUE,"HPC Budgets";#N/A,"HPC-Budgets-013H",TRUE,"HPC Budgets";#N/A,"HPC-Budgets-030H",TRUE,"HPC Budgets";#N/A,"HPC Budgets-031H",TRUE,"HPC Budgets";#N/A,"HPC Budgets-032H",TRUE,"HPC Budgets";#N/A,"HPC Budget-033H",TRUE,"HPC Budgets";#N/A,"HPC Budget-034H",TRUE,"HPC Budgets";#N/A,"HPC Budgets-035H",TRUE,"HPC Budgets";#N/A,"HPC Budgets-036H",TRUE,"HPC Budgets";#N/A,"HPC Budgets-037H",TRUE,"HPC Budgets";#N/A,"HPC Budgets-038H",TRUE,"HPC Budgets";#N/A,"HPC Budgets-042H",TRUE,"HPC Budgets"}</definedName>
    <definedName name="wrn.HPC._.Budgets._._LVN._.South.">{#N/A,"HPC Budgets-011H",TRUE,"HPC Budgets";#N/A,"HPC Budgets-012H",TRUE,"HPC Budgets";#N/A,"HPC-Budgets-013H",TRUE,"HPC Budgets";#N/A,"HPC-Budgets-030H",TRUE,"HPC Budgets";#N/A,"HPC Budgets-031H",TRUE,"HPC Budgets";#N/A,"HPC Budgets-032H",TRUE,"HPC Budgets";#N/A,"HPC Budget-033H",TRUE,"HPC Budgets";#N/A,"HPC Budget-034H",TRUE,"HPC Budgets";#N/A,"HPC Budgets-035H",TRUE,"HPC Budgets";#N/A,"HPC Budgets-036H",TRUE,"HPC Budgets";#N/A,"HPC Budgets-037H",TRUE,"HPC Budgets";#N/A,"HPC Budgets-038H",TRUE,"HPC Budgets";#N/A,"HPC Budgets-042H",TRUE,"HPC Budgets"}</definedName>
    <definedName name="wrn.iIMPRESSION._.DOC." localSheetId="0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wrn.iIMPRESSION._.DOC." localSheetId="1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wrn.iIMPRESSION._.DOC." localSheetId="7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wrn.iIMPRESSION._.DOC.">{#N/A,#N/A,FALSE,"mk";#N/A,#N/A,FALSE,"SIEG";#N/A,#N/A,FALSE,"BOUSK";#N/A,#N/A,FALSE,"C-0 B96-97";#N/A,#N/A,FALSE,"C-O B98";#N/A,#N/A,FALSE,"C-0 B96-97";#N/A,#N/A,FALSE,"MEKN";#N/A,#N/A,FALSE,"MEKN";#N/A,#N/A,FALSE,"C-O MKS 98";#N/A,#N/A,FALSE,"TANG";#N/A,#N/A,FALSE,"C-O Tng96";#N/A,#N/A,FALSE,"C-O Tng97";#N/A,#N/A,FALSE,"C-O Tng98";#N/A,#N/A,FALSE,"TET";#N/A,#N/A,FALSE,"C-0 TET 98";#N/A,#N/A,FALSE,"synthese";#N/A,#N/A,FALSE,"MEKNES";#N/A,#N/A,FALSE,"BOUSKOURA";#N/A,#N/A,FALSE,"TANGER";#N/A,#N/A,FALSE,"TETOUAN";#N/A,#N/A,FALSE,"CAP1 DH";#N/A,#N/A,FALSE,"CAP1 FF";#N/A,#N/A,FALSE,"LAFARGE MAROC";#N/A,#N/A,FALSE,"SIEGE";#N/A,#N/A,FALSE,"TOTAL USINES";#N/A,#N/A,FALSE,"entretien"}</definedName>
    <definedName name="wrn.IMPRESSION._.RP2." localSheetId="0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wrn.IMPRESSION._.RP2." localSheetId="1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wrn.IMPRESSION._.RP2." localSheetId="7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wrn.IMPRESSION._.RP2.">{#N/A,#N/A,TRUE," L.MAROC";#N/A,#N/A,TRUE,"SIE";#N/A,#N/A,TRUE,"ELIM L.GROUPE";#N/A,#N/A,TRUE,"ACTIVITE CIMENTIERE";#N/A,#N/A,TRUE,"ELIM ACTIVITE CIMENTIERE";#N/A,#N/A,TRUE,"SYNTHES L. CIMENT";#N/A,#N/A,TRUE,"BOUSKOURA";#N/A,#N/A,TRUE,"MEKNES";#N/A,#N/A,TRUE,"ELIM L.CIMENT";#N/A,#N/A,TRUE,"SYNTHESE L.CEMENTOS";#N/A,#N/A,TRUE,"TANGER";#N/A,#N/A,TRUE,"TETOUAN";#N/A,#N/A,TRUE,"ELIM L.CEMENTOS"}</definedName>
    <definedName name="wrn.inv._.budget." localSheetId="0" hidden="1">{"invbud-1",#N/A,FALSE,"A";"invbud-1CW",#N/A,FALSE,"A";"Desinvesteringen",#N/A,FALSE,"C"}</definedName>
    <definedName name="wrn.inv._.budget." localSheetId="1" hidden="1">{"invbud-1",#N/A,FALSE,"A";"invbud-1CW",#N/A,FALSE,"A";"Desinvesteringen",#N/A,FALSE,"C"}</definedName>
    <definedName name="wrn.inv._.budget." localSheetId="7" hidden="1">{"invbud-1",#N/A,FALSE,"A";"invbud-1CW",#N/A,FALSE,"A";"Desinvesteringen",#N/A,FALSE,"C"}</definedName>
    <definedName name="wrn.inv._.budget." hidden="1">{"invbud-1",#N/A,FALSE,"A";"invbud-1CW",#N/A,FALSE,"A";"Desinvesteringen",#N/A,FALSE,"C"}</definedName>
    <definedName name="wrn.Inventory._.Reporting." localSheetId="0">{#N/A,#N/A,FALSE,"Inventory Summary";#N/A,#N/A,FALSE,"Pathlight Stock ";#N/A,#N/A,FALSE,"Vicom Stock ";#N/A,#N/A,FALSE,"Purchases "}</definedName>
    <definedName name="wrn.Inventory._.Reporting." localSheetId="1">{#N/A,#N/A,FALSE,"Inventory Summary";#N/A,#N/A,FALSE,"Pathlight Stock ";#N/A,#N/A,FALSE,"Vicom Stock ";#N/A,#N/A,FALSE,"Purchases "}</definedName>
    <definedName name="wrn.Inventory._.Reporting." localSheetId="7">{#N/A,#N/A,FALSE,"Inventory Summary";#N/A,#N/A,FALSE,"Pathlight Stock ";#N/A,#N/A,FALSE,"Vicom Stock ";#N/A,#N/A,FALSE,"Purchases "}</definedName>
    <definedName name="wrn.Inventory._.Reporting.">{#N/A,#N/A,FALSE,"Inventory Summary";#N/A,#N/A,FALSE,"Pathlight Stock ";#N/A,#N/A,FALSE,"Vicom Stock ";#N/A,#N/A,FALSE,"Purchases "}</definedName>
    <definedName name="wrn.IS._.BS." localSheetId="0">{#N/A,#N/A,FALSE,"Income State.";#N/A,#N/A,FALSE,"B-S"}</definedName>
    <definedName name="wrn.IS._.BS." localSheetId="1">{#N/A,#N/A,FALSE,"Income State.";#N/A,#N/A,FALSE,"B-S"}</definedName>
    <definedName name="wrn.IS._.BS." localSheetId="7">{#N/A,#N/A,FALSE,"Income State.";#N/A,#N/A,FALSE,"B-S"}</definedName>
    <definedName name="wrn.IS._.BS.">{#N/A,#N/A,FALSE,"Income State.";#N/A,#N/A,FALSE,"B-S"}</definedName>
    <definedName name="wrn.Japan_Capers_Ed._.Pub." localSheetId="0" hidden="1">{"Japan_Capers_Ed_Pub",#N/A,FALSE,"DI 2 YEAR MASTER SCHEDULE"}</definedName>
    <definedName name="wrn.Japan_Capers_Ed._.Pub." localSheetId="1" hidden="1">{"Japan_Capers_Ed_Pub",#N/A,FALSE,"DI 2 YEAR MASTER SCHEDULE"}</definedName>
    <definedName name="wrn.Japan_Capers_Ed._.Pub." localSheetId="7" hidden="1">{"Japan_Capers_Ed_Pub",#N/A,FALSE,"DI 2 YEAR MASTER SCHEDULE"}</definedName>
    <definedName name="wrn.Japan_Capers_Ed._.Pub." hidden="1">{"Japan_Capers_Ed_Pub",#N/A,FALSE,"DI 2 YEAR MASTER SCHEDULE"}</definedName>
    <definedName name="wrn.Kakap." localSheetId="0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Kakap." localSheetId="1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Kakap." localSheetId="7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Kakap." hidden="1">{#N/A,#N/A,FALSE,"Sch-1";#N/A,#N/A,FALSE,"Sch-2";#N/A,#N/A,FALSE,"Sch-3";#N/A,#N/A,FALSE,"Sch-3A";#N/A,#N/A,FALSE,"Sch-3 (Oil)";#N/A,#N/A,FALSE,"Sch-3A (Oil)";#N/A,#N/A,FALSE,"Sch-3 (Gas)";#N/A,#N/A,FALSE,"Sch-3A (Gas)";#N/A,#N/A,FALSE,"Sch-4";#N/A,#N/A,FALSE,"Sch-4 (Oil)";#N/A,#N/A,FALSE,"Sch-4 (Gas)";#N/A,#N/A,FALSE,"Sch-4A";#N/A,#N/A,FALSE,"Sch-4A (Oil)";#N/A,#N/A,FALSE,"Sch-4A (Gas)";#N/A,#N/A,FALSE,"Sch-5";#N/A,#N/A,FALSE,"Sch-6";#N/A,#N/A,FALSE,"Sch-7";#N/A,#N/A,FALSE,"Sch-8";#N/A,#N/A,FALSE,"Sch-8A";#N/A,#N/A,FALSE,"Sch-9";#N/A,#N/A,FALSE,"Sch-9 (Oil)";#N/A,#N/A,FALSE,"Sch-9 (Gas)";#N/A,#N/A,FALSE,"Sch-10";#N/A,#N/A,FALSE,"Sch-11";#N/A,#N/A,FALSE,"Sch-11A";#N/A,#N/A,FALSE,"Sch-12";#N/A,#N/A,FALSE,"Sch-13";#N/A,#N/A,FALSE,"Sch-14";#N/A,#N/A,FALSE,"Sch-15";#N/A,#N/A,FALSE,"Sch-16 (Oil)";#N/A,#N/A,FALSE,"Sch-16 (Gas)";#N/A,#N/A,FALSE,"Sch-16 Attch.";#N/A,#N/A,FALSE,"Sch-17"}</definedName>
    <definedName name="wrn.KKW." localSheetId="0">{#N/A,#N/A,FALSE,"Cover";#N/A,#N/A,FALSE,"KKW Sum";#N/A,#N/A,FALSE,"KKW Basisdaten";#N/A,#N/A,FALSE,"DEPRKKW";#N/A,#N/A,FALSE,"Krü";#N/A,#N/A,FALSE,"Bru";#N/A,#N/A,FALSE,"Bro";#N/A,#N/A,FALSE,"Sta"}</definedName>
    <definedName name="wrn.KKW." localSheetId="1">{#N/A,#N/A,FALSE,"Cover";#N/A,#N/A,FALSE,"KKW Sum";#N/A,#N/A,FALSE,"KKW Basisdaten";#N/A,#N/A,FALSE,"DEPRKKW";#N/A,#N/A,FALSE,"Krü";#N/A,#N/A,FALSE,"Bru";#N/A,#N/A,FALSE,"Bro";#N/A,#N/A,FALSE,"Sta"}</definedName>
    <definedName name="wrn.KKW." localSheetId="7">{#N/A,#N/A,FALSE,"Cover";#N/A,#N/A,FALSE,"KKW Sum";#N/A,#N/A,FALSE,"KKW Basisdaten";#N/A,#N/A,FALSE,"DEPRKKW";#N/A,#N/A,FALSE,"Krü";#N/A,#N/A,FALSE,"Bru";#N/A,#N/A,FALSE,"Bro";#N/A,#N/A,FALSE,"Sta"}</definedName>
    <definedName name="wrn.KKW.">{#N/A,#N/A,FALSE,"Cover";#N/A,#N/A,FALSE,"KKW Sum";#N/A,#N/A,FALSE,"KKW Basisdaten";#N/A,#N/A,FALSE,"DEPRKKW";#N/A,#N/A,FALSE,"Krü";#N/A,#N/A,FALSE,"Bru";#N/A,#N/A,FALSE,"Bro";#N/A,#N/A,FALSE,"Sta"}</definedName>
    <definedName name="wrn.list" localSheetId="0">{"weichwaren",#N/A,FALSE,"Liste 1";"hartwaren",#N/A,FALSE,"Liste 1";"food",#N/A,FALSE,"Liste 1";"fleisch",#N/A,FALSE,"Liste 1"}</definedName>
    <definedName name="wrn.list" localSheetId="1">{"weichwaren",#N/A,FALSE,"Liste 1";"hartwaren",#N/A,FALSE,"Liste 1";"food",#N/A,FALSE,"Liste 1";"fleisch",#N/A,FALSE,"Liste 1"}</definedName>
    <definedName name="wrn.list" localSheetId="7">{"weichwaren",#N/A,FALSE,"Liste 1";"hartwaren",#N/A,FALSE,"Liste 1";"food",#N/A,FALSE,"Liste 1";"fleisch",#N/A,FALSE,"Liste 1"}</definedName>
    <definedName name="wrn.list">{"weichwaren",#N/A,FALSE,"Liste 1";"hartwaren",#N/A,FALSE,"Liste 1";"food",#N/A,FALSE,"Liste 1";"fleisch",#N/A,FALSE,"Liste 1"}</definedName>
    <definedName name="wrn.LISTE." localSheetId="0">{"weichwaren",#N/A,FALSE,"Liste 1";"hartwaren",#N/A,FALSE,"Liste 1";"food",#N/A,FALSE,"Liste 1";"fleisch",#N/A,FALSE,"Liste 1"}</definedName>
    <definedName name="wrn.LISTE." localSheetId="1">{"weichwaren",#N/A,FALSE,"Liste 1";"hartwaren",#N/A,FALSE,"Liste 1";"food",#N/A,FALSE,"Liste 1";"fleisch",#N/A,FALSE,"Liste 1"}</definedName>
    <definedName name="wrn.LISTE." localSheetId="7">{"weichwaren",#N/A,FALSE,"Liste 1";"hartwaren",#N/A,FALSE,"Liste 1";"food",#N/A,FALSE,"Liste 1";"fleisch",#N/A,FALSE,"Liste 1"}</definedName>
    <definedName name="wrn.LISTE.">{"weichwaren",#N/A,FALSE,"Liste 1";"hartwaren",#N/A,FALSE,"Liste 1";"food",#N/A,FALSE,"Liste 1";"fleisch",#N/A,FALSE,"Liste 1"}</definedName>
    <definedName name="wrn.Loans." localSheetId="0">{"Summary report",#N/A,FALSE,"BBH";"Details - chart",#N/A,FALSE,"BBH"}</definedName>
    <definedName name="wrn.Loans." localSheetId="1">{"Summary report",#N/A,FALSE,"BBH";"Details - chart",#N/A,FALSE,"BBH"}</definedName>
    <definedName name="wrn.Loans." localSheetId="7">{"Summary report",#N/A,FALSE,"BBH";"Details - chart",#N/A,FALSE,"BBH"}</definedName>
    <definedName name="wrn.Loans.">{"Summary report",#N/A,FALSE,"BBH";"Details - chart",#N/A,FALSE,"BBH"}</definedName>
    <definedName name="wrn.mai._.khanh." localSheetId="0">{"NGUYEN QUI THIEP - Personal View",#N/A,FALSE,"XDCB.HT.FUR."}</definedName>
    <definedName name="wrn.mai._.khanh." localSheetId="1">{"NGUYEN QUI THIEP - Personal View",#N/A,FALSE,"XDCB.HT.FUR."}</definedName>
    <definedName name="wrn.mai._.khanh." localSheetId="7">{"NGUYEN QUI THIEP - Personal View",#N/A,FALSE,"XDCB.HT.FUR."}</definedName>
    <definedName name="wrn.mai._.khanh.">{"NGUYEN QUI THIEP - Personal View",#N/A,FALSE,"XDCB.HT.FUR."}</definedName>
    <definedName name="wrn.Massimo.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localSheetId="7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elbourne." localSheetId="0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localSheetId="1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localSheetId="7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rger._.Model." localSheetId="0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wrn.Merger._.Model." localSheetId="1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wrn.Merger._.Model." localSheetId="7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wrn.Merger._.Model.">{"Cover",#N/A,FALSE,"Cover";"Presentation",#N/A,FALSE,"Pres";"Output I",#N/A,FALSE,"Outputs";"Output II",#N/A,FALSE,"Outputs";"Output III",#N/A,FALSE,"Outputs";"Output IV",#N/A,FALSE,"Outputs";"Deal Inputs",#N/A,FALSE,"Deal Inputs (In)";"Bidder I",#N/A,FALSE,"Bidder (In)";"Bidder II",#N/A,FALSE,"Bidder (In)";"Target I",#N/A,FALSE,"Target (In)";"Target II",#N/A,FALSE,"Target (In)";"P&amp;L I",#N/A,FALSE,"PL";"P&amp;L II",#N/A,FALSE,"PL";"P&amp;L III",#N/A,FALSE,"PL";"P&amp;L IV",#N/A,FALSE,"PL";"P&amp;L V",#N/A,FALSE,"PL";"P&amp;L VI",#N/A,FALSE,"PL";"EV",#N/A,FALSE,"EV";"Options",#N/A,FALSE,"Options (In)";"Disposals",#N/A,FALSE,"Disposal (In)";"Checklist",#N/A,FALSE,"Check (In)"}</definedName>
    <definedName name="wrn.Month._.Report." localSheetId="0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localSheetId="1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localSheetId="7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ly._.Statement." localSheetId="0">{#N/A,#N/A,FALSE,"Tabelle2";#N/A,#N/A,FALSE,"Tabelle1"}</definedName>
    <definedName name="wrn.Monthly._.Statement." localSheetId="1">{#N/A,#N/A,FALSE,"Tabelle2";#N/A,#N/A,FALSE,"Tabelle1"}</definedName>
    <definedName name="wrn.Monthly._.Statement." localSheetId="7">{#N/A,#N/A,FALSE,"Tabelle2";#N/A,#N/A,FALSE,"Tabelle1"}</definedName>
    <definedName name="wrn.Monthly._.Statement.">{#N/A,#N/A,FALSE,"Tabelle2";#N/A,#N/A,FALSE,"Tabelle1"}</definedName>
    <definedName name="wrn.MPLTC." localSheetId="0">{#N/A,#N/A,FALSE,"Sheet1"}</definedName>
    <definedName name="wrn.MPLTC." localSheetId="1">{#N/A,#N/A,FALSE,"Sheet1"}</definedName>
    <definedName name="wrn.MPLTC." localSheetId="7">{#N/A,#N/A,FALSE,"Sheet1"}</definedName>
    <definedName name="wrn.MPLTC.">{#N/A,#N/A,FALSE,"Sheet1"}</definedName>
    <definedName name="wrn.Murray._.Simons." localSheetId="0" hidden="1">{#N/A,#N/A,FALSE,"Cost Report";#N/A,#N/A,FALSE,"Table 2.1";#N/A,#N/A,FALSE,"Plant Statistics";"Plant Costs",#N/A,FALSE,"Cost Summary"}</definedName>
    <definedName name="wrn.Murray._.Simons." localSheetId="1" hidden="1">{#N/A,#N/A,FALSE,"Cost Report";#N/A,#N/A,FALSE,"Table 2.1";#N/A,#N/A,FALSE,"Plant Statistics";"Plant Costs",#N/A,FALSE,"Cost Summary"}</definedName>
    <definedName name="wrn.Murray._.Simons." localSheetId="7" hidden="1">{#N/A,#N/A,FALSE,"Cost Report";#N/A,#N/A,FALSE,"Table 2.1";#N/A,#N/A,FALSE,"Plant Statistics";"Plant Costs",#N/A,FALSE,"Cost Summary"}</definedName>
    <definedName name="wrn.Murray._.Simons." hidden="1">{#N/A,#N/A,FALSE,"Cost Report";#N/A,#N/A,FALSE,"Table 2.1";#N/A,#N/A,FALSE,"Plant Statistics";"Plant Costs",#N/A,FALSE,"Cost Summary"}</definedName>
    <definedName name="wrn.OUTPUT." localSheetId="0">{"DCF","UPSIDE CASE",FALSE,"Sheet1";"DCF","BASE CASE",FALSE,"Sheet1";"DCF","DOWNSIDE CASE",FALSE,"Sheet1"}</definedName>
    <definedName name="wrn.OUTPUT." localSheetId="1">{"DCF","UPSIDE CASE",FALSE,"Sheet1";"DCF","BASE CASE",FALSE,"Sheet1";"DCF","DOWNSIDE CASE",FALSE,"Sheet1"}</definedName>
    <definedName name="wrn.OUTPUT." localSheetId="7">{"DCF","UPSIDE CASE",FALSE,"Sheet1";"DCF","BASE CASE",FALSE,"Sheet1";"DCF","DOWNSIDE CASE",FALSE,"Sheet1"}</definedName>
    <definedName name="wrn.OUTPUT.">{"DCF","UPSIDE CASE",FALSE,"Sheet1";"DCF","BASE CASE",FALSE,"Sheet1";"DCF","DOWNSIDE CASE",FALSE,"Sheet1"}</definedName>
    <definedName name="wrn.p" localSheetId="0">{"PA1",#N/A,FALSE,"BORDMW";"pa2",#N/A,FALSE,"BORDMW";"PA3",#N/A,FALSE,"BORDMW";"PA4",#N/A,FALSE,"BORDMW"}</definedName>
    <definedName name="wrn.p" localSheetId="1">{"PA1",#N/A,FALSE,"BORDMW";"pa2",#N/A,FALSE,"BORDMW";"PA3",#N/A,FALSE,"BORDMW";"PA4",#N/A,FALSE,"BORDMW"}</definedName>
    <definedName name="wrn.p" localSheetId="7">{"PA1",#N/A,FALSE,"BORDMW";"pa2",#N/A,FALSE,"BORDMW";"PA3",#N/A,FALSE,"BORDMW";"PA4",#N/A,FALSE,"BORDMW"}</definedName>
    <definedName name="wrn.p">{"PA1",#N/A,FALSE,"BORDMW";"pa2",#N/A,FALSE,"BORDMW";"PA3",#N/A,FALSE,"BORDMW";"PA4",#N/A,FALSE,"BORDMW"}</definedName>
    <definedName name="wrn.p_1" localSheetId="0">{"PA1",#N/A,FALSE,"BORDMW";"pa2",#N/A,FALSE,"BORDMW";"PA3",#N/A,FALSE,"BORDMW";"PA4",#N/A,FALSE,"BORDMW"}</definedName>
    <definedName name="wrn.p_1" localSheetId="1">{"PA1",#N/A,FALSE,"BORDMW";"pa2",#N/A,FALSE,"BORDMW";"PA3",#N/A,FALSE,"BORDMW";"PA4",#N/A,FALSE,"BORDMW"}</definedName>
    <definedName name="wrn.p_1" localSheetId="7">{"PA1",#N/A,FALSE,"BORDMW";"pa2",#N/A,FALSE,"BORDMW";"PA3",#N/A,FALSE,"BORDMW";"PA4",#N/A,FALSE,"BORDMW"}</definedName>
    <definedName name="wrn.p_1">{"PA1",#N/A,FALSE,"BORDMW";"pa2",#N/A,FALSE,"BORDMW";"PA3",#N/A,FALSE,"BORDMW";"PA4",#N/A,FALSE,"BORDMW"}</definedName>
    <definedName name="wrn.page1." localSheetId="0">{"page1",#N/A,FALSE,"comsat"}</definedName>
    <definedName name="wrn.page1." localSheetId="1">{"page1",#N/A,FALSE,"comsat"}</definedName>
    <definedName name="wrn.page1." localSheetId="7">{"page1",#N/A,FALSE,"comsat"}</definedName>
    <definedName name="wrn.page1.">{"page1",#N/A,FALSE,"comsat"}</definedName>
    <definedName name="wrn.PAKATOA._.NEW._.ZEALAND._.PROFORMA." localSheetId="0">{#N/A,#N/A,TRUE,"SUMMARY OF ASSUMPTIONS";#N/A,#N/A,TRUE,"IRR CALC.";#N/A,#N/A,TRUE,"INCOME STATEMENT";#N/A,#N/A,TRUE,"SUITES";#N/A,#N/A,TRUE,"CLUB";#N/A,#N/A,TRUE,"SPA FORECAST"}</definedName>
    <definedName name="wrn.PAKATOA._.NEW._.ZEALAND._.PROFORMA." localSheetId="1">{#N/A,#N/A,TRUE,"SUMMARY OF ASSUMPTIONS";#N/A,#N/A,TRUE,"IRR CALC.";#N/A,#N/A,TRUE,"INCOME STATEMENT";#N/A,#N/A,TRUE,"SUITES";#N/A,#N/A,TRUE,"CLUB";#N/A,#N/A,TRUE,"SPA FORECAST"}</definedName>
    <definedName name="wrn.PAKATOA._.NEW._.ZEALAND._.PROFORMA." localSheetId="7">{#N/A,#N/A,TRUE,"SUMMARY OF ASSUMPTIONS";#N/A,#N/A,TRUE,"IRR CALC.";#N/A,#N/A,TRUE,"INCOME STATEMENT";#N/A,#N/A,TRUE,"SUITES";#N/A,#N/A,TRUE,"CLUB";#N/A,#N/A,TRUE,"SPA FORECAST"}</definedName>
    <definedName name="wrn.PAKATOA._.NEW._.ZEALAND._.PROFORMA.">{#N/A,#N/A,TRUE,"SUMMARY OF ASSUMPTIONS";#N/A,#N/A,TRUE,"IRR CALC.";#N/A,#N/A,TRUE,"INCOME STATEMENT";#N/A,#N/A,TRUE,"SUITES";#N/A,#N/A,TRUE,"CLUB";#N/A,#N/A,TRUE,"SPA FORECAST"}</definedName>
    <definedName name="wrn.PARTNERSHIP." localSheetId="0">{#N/A,#N/A,FALSE,"BALANCE SHEET";#N/A,#N/A,FALSE,"PL ACCOUNT";#N/A,#N/A,FALSE,"FIXED ASSETS";#N/A,#N/A,FALSE,"HP (V)";#N/A,#N/A,FALSE,"TAX COMP";#N/A,#N/A,FALSE,"W&amp;T";#N/A,#N/A,FALSE,"RECONCILE"}</definedName>
    <definedName name="wrn.PARTNERSHIP." localSheetId="1">{#N/A,#N/A,FALSE,"BALANCE SHEET";#N/A,#N/A,FALSE,"PL ACCOUNT";#N/A,#N/A,FALSE,"FIXED ASSETS";#N/A,#N/A,FALSE,"HP (V)";#N/A,#N/A,FALSE,"TAX COMP";#N/A,#N/A,FALSE,"W&amp;T";#N/A,#N/A,FALSE,"RECONCILE"}</definedName>
    <definedName name="wrn.PARTNERSHIP." localSheetId="7">{#N/A,#N/A,FALSE,"BALANCE SHEET";#N/A,#N/A,FALSE,"PL ACCOUNT";#N/A,#N/A,FALSE,"FIXED ASSETS";#N/A,#N/A,FALSE,"HP (V)";#N/A,#N/A,FALSE,"TAX COMP";#N/A,#N/A,FALSE,"W&amp;T";#N/A,#N/A,FALSE,"RECONCILE"}</definedName>
    <definedName name="wrn.PARTNERSHIP.">{#N/A,#N/A,FALSE,"BALANCE SHEET";#N/A,#N/A,FALSE,"PL ACCOUNT";#N/A,#N/A,FALSE,"FIXED ASSETS";#N/A,#N/A,FALSE,"HP (V)";#N/A,#N/A,FALSE,"TAX COMP";#N/A,#N/A,FALSE,"W&amp;T";#N/A,#N/A,FALSE,"RECONCILE"}</definedName>
    <definedName name="wrn.Peter._.Johnston." localSheetId="0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localSheetId="1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localSheetId="7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hak." localSheetId="0">{#N/A,#N/A,TRUE,"Tæng hîp"}</definedName>
    <definedName name="wrn.phak." localSheetId="1">{#N/A,#N/A,TRUE,"Tæng hîp"}</definedName>
    <definedName name="wrn.phak." localSheetId="7">{#N/A,#N/A,TRUE,"Tæng hîp"}</definedName>
    <definedName name="wrn.phak.">{#N/A,#N/A,TRUE,"Tæng hîp"}</definedName>
    <definedName name="wrn.PintAll1" localSheetId="0">{"PA1",#N/A,FALSE,"BORDMW";"pa2",#N/A,FALSE,"BORDMW";"PA3",#N/A,FALSE,"BORDMW";"PA4",#N/A,FALSE,"BORDMW"}</definedName>
    <definedName name="wrn.PintAll1" localSheetId="1">{"PA1",#N/A,FALSE,"BORDMW";"pa2",#N/A,FALSE,"BORDMW";"PA3",#N/A,FALSE,"BORDMW";"PA4",#N/A,FALSE,"BORDMW"}</definedName>
    <definedName name="wrn.PintAll1" localSheetId="7">{"PA1",#N/A,FALSE,"BORDMW";"pa2",#N/A,FALSE,"BORDMW";"PA3",#N/A,FALSE,"BORDMW";"PA4",#N/A,FALSE,"BORDMW"}</definedName>
    <definedName name="wrn.PintAll1">{"PA1",#N/A,FALSE,"BORDMW";"pa2",#N/A,FALSE,"BORDMW";"PA3",#N/A,FALSE,"BORDMW";"PA4",#N/A,FALSE,"BORDMW"}</definedName>
    <definedName name="wrn.PL._.trend." localSheetId="0">#REF!</definedName>
    <definedName name="wrn.PL._.trend." localSheetId="1">#REF!</definedName>
    <definedName name="wrn.PL._.trend.">#REF!</definedName>
    <definedName name="wrn.Powder._.Sites._.Only." localSheetId="0">{#N/A,#N/A,TRUE,"Cover Page";#N/A,"TD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Plants"}</definedName>
    <definedName name="wrn.Powder._.Sites._.Only." localSheetId="1">{#N/A,#N/A,TRUE,"Cover Page";#N/A,"TD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Plants"}</definedName>
    <definedName name="wrn.Powder._.Sites._.Only." localSheetId="7">{#N/A,#N/A,TRUE,"Cover Page";#N/A,"TD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Plants"}</definedName>
    <definedName name="wrn.Powder._.Sites._.Only.">{#N/A,#N/A,TRUE,"Cover Page";#N/A,"TD Powder Plant",TRUE,"HPC Plants";#N/A,"Hanoi Powder Plant",TRUE,"HPC Plants";#N/A,"Net North Powder Plant",TRUE,"HPC Plants";#N/A,"HN_NN Powder Plant",TRUE,"HPC Plants";#N/A,"Lix South Powder Plant",TRUE,"HPC Plants";#N/A,"Net South Powder Plant",TRUE,"HPC Plants";#N/A,"Cico Powder Plant",TRUE,"HPC Plants"}</definedName>
    <definedName name="wrn.Print.">"#N/A"</definedName>
    <definedName name="wrn.Print._.all.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localSheetId="7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All._.9._.Models." localSheetId="0">{#N/A,"1",FALSE,"Model";#N/A,"2",FALSE,"Model";#N/A,"3",FALSE,"Model";#N/A,"4",FALSE,"Model";#N/A,"5",FALSE,"Model";#N/A,"6",FALSE,"Model";#N/A,"7",FALSE,"Model";#N/A,"8",FALSE,"Model";#N/A,"9",FALSE,"Model"}</definedName>
    <definedName name="wrn.Print._.All._.9._.Models." localSheetId="1">{#N/A,"1",FALSE,"Model";#N/A,"2",FALSE,"Model";#N/A,"3",FALSE,"Model";#N/A,"4",FALSE,"Model";#N/A,"5",FALSE,"Model";#N/A,"6",FALSE,"Model";#N/A,"7",FALSE,"Model";#N/A,"8",FALSE,"Model";#N/A,"9",FALSE,"Model"}</definedName>
    <definedName name="wrn.Print._.All._.9._.Models." localSheetId="7">{#N/A,"1",FALSE,"Model";#N/A,"2",FALSE,"Model";#N/A,"3",FALSE,"Model";#N/A,"4",FALSE,"Model";#N/A,"5",FALSE,"Model";#N/A,"6",FALSE,"Model";#N/A,"7",FALSE,"Model";#N/A,"8",FALSE,"Model";#N/A,"9",FALSE,"Model"}</definedName>
    <definedName name="wrn.Print._.All._.9._.Models.">{#N/A,"1",FALSE,"Model";#N/A,"2",FALSE,"Model";#N/A,"3",FALSE,"Model";#N/A,"4",FALSE,"Model";#N/A,"5",FALSE,"Model";#N/A,"6",FALSE,"Model";#N/A,"7",FALSE,"Model";#N/A,"8",FALSE,"Model";#N/A,"9",FALSE,"Model"}</definedName>
    <definedName name="wrn.Print._.discussion.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localSheetId="7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Output." localSheetId="0">{#N/A,#N/A,FALSE,"OUTPUT SHEET "}</definedName>
    <definedName name="wrn.Print._.Output." localSheetId="1">{#N/A,#N/A,FALSE,"OUTPUT SHEET "}</definedName>
    <definedName name="wrn.Print._.Output." localSheetId="7">{#N/A,#N/A,FALSE,"OUTPUT SHEET "}</definedName>
    <definedName name="wrn.Print._.Output.">{#N/A,#N/A,FALSE,"OUTPUT SHEET "}</definedName>
    <definedName name="wrn.PrintAll." localSheetId="0">{"PA1",#N/A,FALSE,"BORDMW";"pa2",#N/A,FALSE,"BORDMW";"PA3",#N/A,FALSE,"BORDMW";"PA4",#N/A,FALSE,"BORDMW"}</definedName>
    <definedName name="wrn.PrintAll." localSheetId="1">{"PA1",#N/A,FALSE,"BORDMW";"pa2",#N/A,FALSE,"BORDMW";"PA3",#N/A,FALSE,"BORDMW";"PA4",#N/A,FALSE,"BORDMW"}</definedName>
    <definedName name="wrn.PrintAll." localSheetId="7">{"PA1",#N/A,FALSE,"BORDMW";"pa2",#N/A,FALSE,"BORDMW";"PA3",#N/A,FALSE,"BORDMW";"PA4",#N/A,FALSE,"BORDMW"}</definedName>
    <definedName name="wrn.PrintAll.">{"PA1",#N/A,FALSE,"BORDMW";"pa2",#N/A,FALSE,"BORDMW";"PA3",#N/A,FALSE,"BORDMW";"PA4",#N/A,FALSE,"BORDMW"}</definedName>
    <definedName name="wrn.printout.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 localSheetId="7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ority._.list." localSheetId="0" hidden="1">{#N/A,#N/A,FALSE,"DI 2 YEAR MASTER SCHEDULE"}</definedName>
    <definedName name="wrn.Priority._.list." localSheetId="1" hidden="1">{#N/A,#N/A,FALSE,"DI 2 YEAR MASTER SCHEDULE"}</definedName>
    <definedName name="wrn.Priority._.list." localSheetId="7" hidden="1">{#N/A,#N/A,FALSE,"DI 2 YEAR MASTER SCHEDULE"}</definedName>
    <definedName name="wrn.Priority._.list." hidden="1">{#N/A,#N/A,FALSE,"DI 2 YEAR MASTER SCHEDULE"}</definedName>
    <definedName name="wrn.priotu_list" localSheetId="0" hidden="1">{#N/A,#N/A,FALSE,"DI 2 YEAR MASTER SCHEDULE"}</definedName>
    <definedName name="wrn.priotu_list" localSheetId="1" hidden="1">{#N/A,#N/A,FALSE,"DI 2 YEAR MASTER SCHEDULE"}</definedName>
    <definedName name="wrn.priotu_list" localSheetId="7" hidden="1">{#N/A,#N/A,FALSE,"DI 2 YEAR MASTER SCHEDULE"}</definedName>
    <definedName name="wrn.priotu_list" hidden="1">{#N/A,#N/A,FALSE,"DI 2 YEAR MASTER SCHEDULE"}</definedName>
    <definedName name="wrn.Prjcted._.Mnthly._.Qtys." localSheetId="0" hidden="1">{#N/A,#N/A,FALSE,"PRJCTED MNTHLY QTY's"}</definedName>
    <definedName name="wrn.Prjcted._.Mnthly._.Qtys." localSheetId="1" hidden="1">{#N/A,#N/A,FALSE,"PRJCTED MNTHLY QTY's"}</definedName>
    <definedName name="wrn.Prjcted._.Mnthly._.Qtys." localSheetId="7" hidden="1">{#N/A,#N/A,FALSE,"PRJCTED MNTHLY QTY's"}</definedName>
    <definedName name="wrn.Prjcted._.Mnthly._.Qtys." hidden="1">{#N/A,#N/A,FALSE,"PRJCTED MNTHLY QTY's"}</definedName>
    <definedName name="wrn.Prjcted._.Qtrly._.Dollars." localSheetId="0" hidden="1">{#N/A,#N/A,FALSE,"PRJCTED QTRLY $'s"}</definedName>
    <definedName name="wrn.Prjcted._.Qtrly._.Dollars." localSheetId="1" hidden="1">{#N/A,#N/A,FALSE,"PRJCTED QTRLY $'s"}</definedName>
    <definedName name="wrn.Prjcted._.Qtrly._.Dollars." localSheetId="7" hidden="1">{#N/A,#N/A,FALSE,"PRJCTED QTRLY $'s"}</definedName>
    <definedName name="wrn.Prjcted._.Qtrly._.Dollars." hidden="1">{#N/A,#N/A,FALSE,"PRJCTED QTRLY $'s"}</definedName>
    <definedName name="wrn.Prjcted._.Qtrly._.Qtys." localSheetId="0" hidden="1">{#N/A,#N/A,FALSE,"PRJCTED QTRLY QTY's"}</definedName>
    <definedName name="wrn.Prjcted._.Qtrly._.Qtys." localSheetId="1" hidden="1">{#N/A,#N/A,FALSE,"PRJCTED QTRLY QTY's"}</definedName>
    <definedName name="wrn.Prjcted._.Qtrly._.Qtys." localSheetId="7" hidden="1">{#N/A,#N/A,FALSE,"PRJCTED QTRLY QTY's"}</definedName>
    <definedName name="wrn.Prjcted._.Qtrly._.Qtys." hidden="1">{#N/A,#N/A,FALSE,"PRJCTED QTRLY QTY's"}</definedName>
    <definedName name="wrn.Reader." localSheetId="0">{"Reader",#N/A,FALSE,"Summary";"Reader",#N/A,FALSE,"Buildup";"Reader",#N/A,FALSE,"Financials";"Reader",#N/A,FALSE,"Debt &amp; Other"}</definedName>
    <definedName name="wrn.Reader." localSheetId="1">{"Reader",#N/A,FALSE,"Summary";"Reader",#N/A,FALSE,"Buildup";"Reader",#N/A,FALSE,"Financials";"Reader",#N/A,FALSE,"Debt &amp; Other"}</definedName>
    <definedName name="wrn.Reader." localSheetId="7">{"Reader",#N/A,FALSE,"Summary";"Reader",#N/A,FALSE,"Buildup";"Reader",#N/A,FALSE,"Financials";"Reader",#N/A,FALSE,"Debt &amp; Other"}</definedName>
    <definedName name="wrn.Reader.">{"Reader",#N/A,FALSE,"Summary";"Reader",#N/A,FALSE,"Buildup";"Reader",#N/A,FALSE,"Financials";"Reader",#N/A,FALSE,"Debt &amp; Other"}</definedName>
    <definedName name="wrn.Reisekosten._.und._.Timesheet." localSheetId="0">{#N/A,#N/A,TRUE,"Time";#N/A,#N/A,TRUE,"VER";#N/A,#N/A,TRUE,"K1_R";#N/A,#N/A,TRUE,"K2_R";#N/A,#N/A,TRUE,"K3_R";#N/A,#N/A,TRUE,"K4_R";#N/A,#N/A,TRUE,"K5_R";#N/A,#N/A,TRUE,"K6_R";#N/A,#N/A,TRUE,"K7_R"}</definedName>
    <definedName name="wrn.Reisekosten._.und._.Timesheet." localSheetId="1">{#N/A,#N/A,TRUE,"Time";#N/A,#N/A,TRUE,"VER";#N/A,#N/A,TRUE,"K1_R";#N/A,#N/A,TRUE,"K2_R";#N/A,#N/A,TRUE,"K3_R";#N/A,#N/A,TRUE,"K4_R";#N/A,#N/A,TRUE,"K5_R";#N/A,#N/A,TRUE,"K6_R";#N/A,#N/A,TRUE,"K7_R"}</definedName>
    <definedName name="wrn.Reisekosten._.und._.Timesheet." localSheetId="7">{#N/A,#N/A,TRUE,"Time";#N/A,#N/A,TRUE,"VER";#N/A,#N/A,TRUE,"K1_R";#N/A,#N/A,TRUE,"K2_R";#N/A,#N/A,TRUE,"K3_R";#N/A,#N/A,TRUE,"K4_R";#N/A,#N/A,TRUE,"K5_R";#N/A,#N/A,TRUE,"K6_R";#N/A,#N/A,TRUE,"K7_R"}</definedName>
    <definedName name="wrn.Reisekosten._.und._.Timesheet.">{#N/A,#N/A,TRUE,"Time";#N/A,#N/A,TRUE,"VER";#N/A,#N/A,TRUE,"K1_R";#N/A,#N/A,TRUE,"K2_R";#N/A,#N/A,TRUE,"K3_R";#N/A,#N/A,TRUE,"K4_R";#N/A,#N/A,TRUE,"K5_R";#N/A,#N/A,TRUE,"K6_R";#N/A,#N/A,TRUE,"K7_R"}</definedName>
    <definedName name="wrn.Reisekosten._.und._.Timesheets." localSheetId="0">{#N/A,#N/A,FALSE,"DK1VER";#N/A,#N/A,FALSE,"DK1VER"}</definedName>
    <definedName name="wrn.Reisekosten._.und._.Timesheets." localSheetId="1">{#N/A,#N/A,FALSE,"DK1VER";#N/A,#N/A,FALSE,"DK1VER"}</definedName>
    <definedName name="wrn.Reisekosten._.und._.Timesheets." localSheetId="7">{#N/A,#N/A,FALSE,"DK1VER";#N/A,#N/A,FALSE,"DK1VER"}</definedName>
    <definedName name="wrn.Reisekosten._.und._.Timesheets.">{#N/A,#N/A,FALSE,"DK1VER";#N/A,#N/A,FALSE,"DK1VER"}</definedName>
    <definedName name="wrn.Report." localSheetId="0">{"Offgrid",#N/A,FALSE,"OFFGRID";"Region",#N/A,FALSE,"REGION";"Offgrid -2",#N/A,FALSE,"OFFGRID";"WTP",#N/A,FALSE,"WTP";"WTP -2",#N/A,FALSE,"WTP";"Project",#N/A,FALSE,"PROJECT";"Summary -2",#N/A,FALSE,"SUMMARY"}</definedName>
    <definedName name="wrn.Report." localSheetId="1">{"Offgrid",#N/A,FALSE,"OFFGRID";"Region",#N/A,FALSE,"REGION";"Offgrid -2",#N/A,FALSE,"OFFGRID";"WTP",#N/A,FALSE,"WTP";"WTP -2",#N/A,FALSE,"WTP";"Project",#N/A,FALSE,"PROJECT";"Summary -2",#N/A,FALSE,"SUMMARY"}</definedName>
    <definedName name="wrn.Report." localSheetId="7">{"Offgrid",#N/A,FALSE,"OFFGRID";"Region",#N/A,FALSE,"REGION";"Offgrid -2",#N/A,FALSE,"OFFGRID";"WTP",#N/A,FALSE,"WTP";"WTP -2",#N/A,FALSE,"WTP";"Project",#N/A,FALSE,"PROJECT";"Summary -2",#N/A,FALSE,"SUMMARY"}</definedName>
    <definedName name="wrn.Report.">{"Offgrid",#N/A,FALSE,"OFFGRID";"Region",#N/A,FALSE,"REGION";"Offgrid -2",#N/A,FALSE,"OFFGRID";"WTP",#N/A,FALSE,"WTP";"WTP -2",#N/A,FALSE,"WTP";"Project",#N/A,FALSE,"PROJECT";"Summary -2",#N/A,FALSE,"SUMMARY"}</definedName>
    <definedName name="wrn.Rob._.Smith." localSheetId="0" hidden="1">{#N/A,#N/A,FALSE,"Cost Report";"Geology",#N/A,FALSE,"Cost Summary";"Geolgy Recon",#N/A,FALSE,"UG Geology Rep."}</definedName>
    <definedName name="wrn.Rob._.Smith." localSheetId="1" hidden="1">{#N/A,#N/A,FALSE,"Cost Report";"Geology",#N/A,FALSE,"Cost Summary";"Geolgy Recon",#N/A,FALSE,"UG Geology Rep."}</definedName>
    <definedName name="wrn.Rob._.Smith." localSheetId="7" hidden="1">{#N/A,#N/A,FALSE,"Cost Report";"Geology",#N/A,FALSE,"Cost Summary";"Geolgy Recon",#N/A,FALSE,"UG Geology Rep."}</definedName>
    <definedName name="wrn.Rob._.Smith." hidden="1">{#N/A,#N/A,FALSE,"Cost Report";"Geology",#N/A,FALSE,"Cost Summary";"Geolgy Recon",#N/A,FALSE,"UG Geology Rep."}</definedName>
    <definedName name="wrn.rtpl." localSheetId="0">#REF!</definedName>
    <definedName name="wrn.rtpl." localSheetId="1">#REF!</definedName>
    <definedName name="wrn.rtpl.">#REF!</definedName>
    <definedName name="wrn.rtpl.1" localSheetId="0">#REF!</definedName>
    <definedName name="wrn.rtpl.1" localSheetId="1">#REF!</definedName>
    <definedName name="wrn.rtpl.1">#REF!</definedName>
    <definedName name="wrn.rtpl.2" localSheetId="0">#REF!</definedName>
    <definedName name="wrn.rtpl.2" localSheetId="1">#REF!</definedName>
    <definedName name="wrn.rtpl.2">#REF!</definedName>
    <definedName name="wrn.rtpl.3" localSheetId="0">#REF!</definedName>
    <definedName name="wrn.rtpl.3">#REF!</definedName>
    <definedName name="wrn.ry." localSheetId="0">#REF!</definedName>
    <definedName name="wrn.ry.">#REF!</definedName>
    <definedName name="wrn.ry.1" localSheetId="0">#REF!</definedName>
    <definedName name="wrn.ry.1">#REF!</definedName>
    <definedName name="wrn.ry.3" localSheetId="0">#REF!</definedName>
    <definedName name="wrn.ry.3">#REF!</definedName>
    <definedName name="wrn.sales." localSheetId="0">{"sales",#N/A,FALSE,"Sales";"sales existing",#N/A,FALSE,"Sales";"sales rd1",#N/A,FALSE,"Sales";"sales rd2",#N/A,FALSE,"Sales"}</definedName>
    <definedName name="wrn.sales." localSheetId="1">{"sales",#N/A,FALSE,"Sales";"sales existing",#N/A,FALSE,"Sales";"sales rd1",#N/A,FALSE,"Sales";"sales rd2",#N/A,FALSE,"Sales"}</definedName>
    <definedName name="wrn.sales." localSheetId="7">{"sales",#N/A,FALSE,"Sales";"sales existing",#N/A,FALSE,"Sales";"sales rd1",#N/A,FALSE,"Sales";"sales rd2",#N/A,FALSE,"Sales"}</definedName>
    <definedName name="wrn.sales.">{"sales",#N/A,FALSE,"Sales";"sales existing",#N/A,FALSE,"Sales";"sales rd1",#N/A,FALSE,"Sales";"sales rd2",#N/A,FALSE,"Sales"}</definedName>
    <definedName name="wrn.Sensitivity." localSheetId="0" hidden="1">{"Sensitivity","2500/18",FALSE,"Senstivity analysis master"}</definedName>
    <definedName name="wrn.Sensitivity." localSheetId="1" hidden="1">{"Sensitivity","2500/18",FALSE,"Senstivity analysis master"}</definedName>
    <definedName name="wrn.Sensitivity." localSheetId="7" hidden="1">{"Sensitivity","2500/18",FALSE,"Senstivity analysis master"}</definedName>
    <definedName name="wrn.Sensitivity." hidden="1">{"Sensitivity","2500/18",FALSE,"Senstivity analysis master"}</definedName>
    <definedName name="wrn.sensitivity2" localSheetId="0">{#N/A,#N/A,FALSE,"Sensitivity"}</definedName>
    <definedName name="wrn.sensitivity2" localSheetId="1">{#N/A,#N/A,FALSE,"Sensitivity"}</definedName>
    <definedName name="wrn.sensitivity2" localSheetId="7">{#N/A,#N/A,FALSE,"Sensitivity"}</definedName>
    <definedName name="wrn.sensitivity2">{#N/A,#N/A,FALSE,"Sensitivity"}</definedName>
    <definedName name="wrn.sensitivity3" localSheetId="0">{#N/A,#N/A,FALSE,"Sensitivity"}</definedName>
    <definedName name="wrn.sensitivity3" localSheetId="1">{#N/A,#N/A,FALSE,"Sensitivity"}</definedName>
    <definedName name="wrn.sensitivity3" localSheetId="7">{#N/A,#N/A,FALSE,"Sensitivity"}</definedName>
    <definedName name="wrn.sensitivity3">{#N/A,#N/A,FALSE,"Sensitivity"}</definedName>
    <definedName name="wrn.Shampoo._.Sites._.Only." localSheetId="0">{#N/A,#N/A,TRUE,"Cover Page";#N/A,"TD Shampoo Sachet Plant",TRUE,"HPC Plants";#N/A,"TD Shampoo Bottle Plant",TRUE,"HPC Plants";#N/A,"TD Shampoo Plant",TRUE,"HPC Plants"}</definedName>
    <definedName name="wrn.Shampoo._.Sites._.Only." localSheetId="1">{#N/A,#N/A,TRUE,"Cover Page";#N/A,"TD Shampoo Sachet Plant",TRUE,"HPC Plants";#N/A,"TD Shampoo Bottle Plant",TRUE,"HPC Plants";#N/A,"TD Shampoo Plant",TRUE,"HPC Plants"}</definedName>
    <definedName name="wrn.Shampoo._.Sites._.Only." localSheetId="7">{#N/A,#N/A,TRUE,"Cover Page";#N/A,"TD Shampoo Sachet Plant",TRUE,"HPC Plants";#N/A,"TD Shampoo Bottle Plant",TRUE,"HPC Plants";#N/A,"TD Shampoo Plant",TRUE,"HPC Plants"}</definedName>
    <definedName name="wrn.Shampoo._.Sites._.Only.">{#N/A,#N/A,TRUE,"Cover Page";#N/A,"TD Shampoo Sachet Plant",TRUE,"HPC Plants";#N/A,"TD Shampoo Bottle Plant",TRUE,"HPC Plants";#N/A,"TD Shampoo Plant",TRUE,"HPC Plants"}</definedName>
    <definedName name="wrn.Short._.Form._.Print._.Out." localSheetId="0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" localSheetId="1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" localSheetId="7">{#N/A,#N/A,FALSE,"General Assumptions";#N/A,#N/A,FALSE,"Accounts";#N/A,#N/A,FALSE,"OperatingAssumptions";#N/A,#N/A,FALSE,"Cashflow";#N/A,#N/A,FALSE,"Debt";#N/A,#N/A,FALSE,"Ops Summary";#N/A,#N/A,FALSE,"Summary"}</definedName>
    <definedName name="wrn.Short._.Form._.Print._.Out.">{#N/A,#N/A,FALSE,"General Assumptions";#N/A,#N/A,FALSE,"Accounts";#N/A,#N/A,FALSE,"OperatingAssumptions";#N/A,#N/A,FALSE,"Cashflow";#N/A,#N/A,FALSE,"Debt";#N/A,#N/A,FALSE,"Ops Summary";#N/A,#N/A,FALSE,"Summary"}</definedName>
    <definedName name="wrn.Simon._.Wulff." localSheetId="0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localSheetId="1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localSheetId="7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MC.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.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.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.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1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1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1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MC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wrn.SQ." localSheetId="0">{#N/A,#N/A,FALSE,"soquy"}</definedName>
    <definedName name="wrn.SQ." localSheetId="1">{#N/A,#N/A,FALSE,"soquy"}</definedName>
    <definedName name="wrn.SQ." localSheetId="7">{#N/A,#N/A,FALSE,"soquy"}</definedName>
    <definedName name="wrn.SQ.">{#N/A,#N/A,FALSE,"soquy"}</definedName>
    <definedName name="wrn.sr" localSheetId="0" hidden="1">{#N/A,#N/A,FALSE,"HCMP"}</definedName>
    <definedName name="wrn.sr" localSheetId="1" hidden="1">{#N/A,#N/A,FALSE,"HCMP"}</definedName>
    <definedName name="wrn.sr" localSheetId="7" hidden="1">{#N/A,#N/A,FALSE,"HCMP"}</definedName>
    <definedName name="wrn.sr" hidden="1">{#N/A,#N/A,FALSE,"HCMP"}</definedName>
    <definedName name="wrn.sr." localSheetId="0" hidden="1">{#N/A,#N/A,FALSE,"HCMP"}</definedName>
    <definedName name="wrn.sr." localSheetId="1" hidden="1">{#N/A,#N/A,FALSE,"HCMP"}</definedName>
    <definedName name="wrn.sr." localSheetId="7" hidden="1">{#N/A,#N/A,FALSE,"HCMP"}</definedName>
    <definedName name="wrn.sr." hidden="1">{#N/A,#N/A,FALSE,"HCMP"}</definedName>
    <definedName name="wrn.SSA._.Stock." localSheetId="0">{#N/A,#N/A,FALSE,"SSA Stock"}</definedName>
    <definedName name="wrn.SSA._.Stock." localSheetId="1">{#N/A,#N/A,FALSE,"SSA Stock"}</definedName>
    <definedName name="wrn.SSA._.Stock." localSheetId="7">{#N/A,#N/A,FALSE,"SSA Stock"}</definedName>
    <definedName name="wrn.SSA._.Stock.">{#N/A,#N/A,FALSE,"SSA Stock"}</definedName>
    <definedName name="wrn.Stock._.Cover._.KPI._.Report." localSheetId="0">{#N/A,#N/A,TRUE,"Inventory-FG";#N/A,#N/A,TRUE,"Inventory-RM";#N/A,#N/A,TRUE,"Inventory-PM";#N/A,#N/A,TRUE,"Inventory-Sparepart"}</definedName>
    <definedName name="wrn.Stock._.Cover._.KPI._.Report." localSheetId="1">{#N/A,#N/A,TRUE,"Inventory-FG";#N/A,#N/A,TRUE,"Inventory-RM";#N/A,#N/A,TRUE,"Inventory-PM";#N/A,#N/A,TRUE,"Inventory-Sparepart"}</definedName>
    <definedName name="wrn.Stock._.Cover._.KPI._.Report." localSheetId="7">{#N/A,#N/A,TRUE,"Inventory-FG";#N/A,#N/A,TRUE,"Inventory-RM";#N/A,#N/A,TRUE,"Inventory-PM";#N/A,#N/A,TRUE,"Inventory-Sparepart"}</definedName>
    <definedName name="wrn.Stock._.Cover._.KPI._.Report.">{#N/A,#N/A,TRUE,"Inventory-FG";#N/A,#N/A,TRUE,"Inventory-RM";#N/A,#N/A,TRUE,"Inventory-PM";#N/A,#N/A,TRUE,"Inventory-Sparepart"}</definedName>
    <definedName name="wrn.Stundenzettel." localSheetId="0">{#N/A,#N/A,FALSE,"M1";#N/A,#N/A,FALSE,"K7";#N/A,#N/A,FALSE,"K6";#N/A,#N/A,FALSE,"K5";#N/A,#N/A,FALSE,"K4";#N/A,#N/A,FALSE,"K3";#N/A,#N/A,FALSE,"K2";#N/A,#N/A,FALSE,"K1"}</definedName>
    <definedName name="wrn.Stundenzettel." localSheetId="1">{#N/A,#N/A,FALSE,"M1";#N/A,#N/A,FALSE,"K7";#N/A,#N/A,FALSE,"K6";#N/A,#N/A,FALSE,"K5";#N/A,#N/A,FALSE,"K4";#N/A,#N/A,FALSE,"K3";#N/A,#N/A,FALSE,"K2";#N/A,#N/A,FALSE,"K1"}</definedName>
    <definedName name="wrn.Stundenzettel." localSheetId="7">{#N/A,#N/A,FALSE,"M1";#N/A,#N/A,FALSE,"K7";#N/A,#N/A,FALSE,"K6";#N/A,#N/A,FALSE,"K5";#N/A,#N/A,FALSE,"K4";#N/A,#N/A,FALSE,"K3";#N/A,#N/A,FALSE,"K2";#N/A,#N/A,FALSE,"K1"}</definedName>
    <definedName name="wrn.Stundenzettel.">{#N/A,#N/A,FALSE,"M1";#N/A,#N/A,FALSE,"K7";#N/A,#N/A,FALSE,"K6";#N/A,#N/A,FALSE,"K5";#N/A,#N/A,FALSE,"K4";#N/A,#N/A,FALSE,"K3";#N/A,#N/A,FALSE,"K2";#N/A,#N/A,FALSE,"K1"}</definedName>
    <definedName name="wrn.summar_comsat1" localSheetId="0">{"summary",#N/A,FALSE,"comsat"}</definedName>
    <definedName name="wrn.summar_comsat1" localSheetId="1">{"summary",#N/A,FALSE,"comsat"}</definedName>
    <definedName name="wrn.summar_comsat1" localSheetId="7">{"summary",#N/A,FALSE,"comsat"}</definedName>
    <definedName name="wrn.summar_comsat1">{"summary",#N/A,FALSE,"comsat"}</definedName>
    <definedName name="wrn.Summary." localSheetId="0">{"Summary",#N/A,FALSE,"Summary"}</definedName>
    <definedName name="wrn.Summary." localSheetId="1">{"Summary",#N/A,FALSE,"Summary"}</definedName>
    <definedName name="wrn.Summary." localSheetId="7">{"Summary",#N/A,FALSE,"Summary"}</definedName>
    <definedName name="wrn.Summary.">{"Summary",#N/A,FALSE,"Summary"}</definedName>
    <definedName name="wrn.summary_comsat." localSheetId="0">{"summary",#N/A,FALSE,"comsat"}</definedName>
    <definedName name="wrn.summary_comsat." localSheetId="1">{"summary",#N/A,FALSE,"comsat"}</definedName>
    <definedName name="wrn.summary_comsat." localSheetId="7">{"summary",#N/A,FALSE,"comsat"}</definedName>
    <definedName name="wrn.summary_comsat.">{"summary",#N/A,FALSE,"comsat"}</definedName>
    <definedName name="wrn.SummaryReport." localSheetId="0">{"Header",#N/A,TRUE,"Summary";"ProjectInfo",#N/A,TRUE,"Total Value"}</definedName>
    <definedName name="wrn.SummaryReport." localSheetId="1">{"Header",#N/A,TRUE,"Summary";"ProjectInfo",#N/A,TRUE,"Total Value"}</definedName>
    <definedName name="wrn.SummaryReport." localSheetId="7">{"Header",#N/A,TRUE,"Summary";"ProjectInfo",#N/A,TRUE,"Total Value"}</definedName>
    <definedName name="wrn.SummaryReport.">{"Header",#N/A,TRUE,"Summary";"ProjectInfo",#N/A,TRUE,"Total Value"}</definedName>
    <definedName name="wrn.switched._.date." localSheetId="0">{#N/A,#N/A,FALSE,"m66";#N/A,#N/A,FALSE,"m66"}</definedName>
    <definedName name="wrn.switched._.date." localSheetId="1">{#N/A,#N/A,FALSE,"m66";#N/A,#N/A,FALSE,"m66"}</definedName>
    <definedName name="wrn.switched._.date." localSheetId="7">{#N/A,#N/A,FALSE,"m66";#N/A,#N/A,FALSE,"m66"}</definedName>
    <definedName name="wrn.switched._.date.">{#N/A,#N/A,FALSE,"m66";#N/A,#N/A,FALSE,"m66"}</definedName>
    <definedName name="wrn.TAG." localSheetId="0">{"TAG1AGMS",#N/A,FALSE,"TAG 1A"}</definedName>
    <definedName name="wrn.TAG." localSheetId="1">{"TAG1AGMS",#N/A,FALSE,"TAG 1A"}</definedName>
    <definedName name="wrn.TAG." localSheetId="7">{"TAG1AGMS",#N/A,FALSE,"TAG 1A"}</definedName>
    <definedName name="wrn.TAG.">{"TAG1AGMS",#N/A,FALSE,"TAG 1A"}</definedName>
    <definedName name="wrn.Tages" localSheetId="0">{"Tages_D",#N/A,FALSE,"Tagesbericht";"Tages_PL",#N/A,FALSE,"Tagesbericht"}</definedName>
    <definedName name="wrn.Tages" localSheetId="1">{"Tages_D",#N/A,FALSE,"Tagesbericht";"Tages_PL",#N/A,FALSE,"Tagesbericht"}</definedName>
    <definedName name="wrn.Tages" localSheetId="7">{"Tages_D",#N/A,FALSE,"Tagesbericht";"Tages_PL",#N/A,FALSE,"Tagesbericht"}</definedName>
    <definedName name="wrn.Tages">{"Tages_D",#N/A,FALSE,"Tagesbericht";"Tages_PL",#N/A,FALSE,"Tagesbericht"}</definedName>
    <definedName name="wrn.Tagesbericht." localSheetId="0">{"Tages_D",#N/A,FALSE,"Tagesbericht";"Tages_PL",#N/A,FALSE,"Tagesbericht"}</definedName>
    <definedName name="wrn.Tagesbericht." localSheetId="1">{"Tages_D",#N/A,FALSE,"Tagesbericht";"Tages_PL",#N/A,FALSE,"Tagesbericht"}</definedName>
    <definedName name="wrn.Tagesbericht." localSheetId="7">{"Tages_D",#N/A,FALSE,"Tagesbericht";"Tages_PL",#N/A,FALSE,"Tagesbericht"}</definedName>
    <definedName name="wrn.Tagesbericht.">{"Tages_D",#N/A,FALSE,"Tagesbericht";"Tages_PL",#N/A,FALSE,"Tagesbericht"}</definedName>
    <definedName name="wrn.TARGET._.DCF." localSheetId="0">{"targetdcf",#N/A,FALSE,"Merger consequences";"TARGETASSU",#N/A,FALSE,"Merger consequences";"TERMINAL VALUE",#N/A,FALSE,"Merger consequences"}</definedName>
    <definedName name="wrn.TARGET._.DCF." localSheetId="1">{"targetdcf",#N/A,FALSE,"Merger consequences";"TARGETASSU",#N/A,FALSE,"Merger consequences";"TERMINAL VALUE",#N/A,FALSE,"Merger consequences"}</definedName>
    <definedName name="wrn.TARGET._.DCF." localSheetId="7">{"targetdcf",#N/A,FALSE,"Merger consequences";"TARGETASSU",#N/A,FALSE,"Merger consequences";"TERMINAL VALUE",#N/A,FALSE,"Merger consequences"}</definedName>
    <definedName name="wrn.TARGET._.DCF.">{"targetdcf",#N/A,FALSE,"Merger consequences";"TARGETASSU",#N/A,FALSE,"Merger consequences";"TERMINAL VALUE",#N/A,FALSE,"Merger consequences"}</definedName>
    <definedName name="wrn.tat." localSheetId="0">{#N/A,#N/A,FALSE,"Bal.sheet";#N/A,#N/A,FALSE,"Income";#N/A,#N/A,FALSE,"1Cash";#N/A,#N/A,FALSE,"2AR-Trade";#N/A,#N/A,FALSE,"3-4AR-Ô&amp;Invt";#N/A,#N/A,FALSE,"5-6Pre&amp;Prop";#N/A,#N/A,FALSE,"7-9PreÔ&amp;O-Asst";#N/A,#N/A,FALSE,"10-11AP&amp;Accr";#N/A,#N/A,FALSE,"12-13Tax&amp;Paren";#N/A,#N/A,FALSE,"15COGS";#N/A,#N/A,FALSE,"14Sal";#N/A,#N/A,FALSE,"Qty";#N/A,#N/A,FALSE,"16-17G&amp;S";#N/A,#N/A,FALSE,"Title";#N/A,#N/A,FALSE,"18-19In&amp;Loss"}</definedName>
    <definedName name="wrn.tat." localSheetId="1">{#N/A,#N/A,FALSE,"Bal.sheet";#N/A,#N/A,FALSE,"Income";#N/A,#N/A,FALSE,"1Cash";#N/A,#N/A,FALSE,"2AR-Trade";#N/A,#N/A,FALSE,"3-4AR-Ô&amp;Invt";#N/A,#N/A,FALSE,"5-6Pre&amp;Prop";#N/A,#N/A,FALSE,"7-9PreÔ&amp;O-Asst";#N/A,#N/A,FALSE,"10-11AP&amp;Accr";#N/A,#N/A,FALSE,"12-13Tax&amp;Paren";#N/A,#N/A,FALSE,"15COGS";#N/A,#N/A,FALSE,"14Sal";#N/A,#N/A,FALSE,"Qty";#N/A,#N/A,FALSE,"16-17G&amp;S";#N/A,#N/A,FALSE,"Title";#N/A,#N/A,FALSE,"18-19In&amp;Loss"}</definedName>
    <definedName name="wrn.tat." localSheetId="7">{#N/A,#N/A,FALSE,"Bal.sheet";#N/A,#N/A,FALSE,"Income";#N/A,#N/A,FALSE,"1Cash";#N/A,#N/A,FALSE,"2AR-Trade";#N/A,#N/A,FALSE,"3-4AR-Ô&amp;Invt";#N/A,#N/A,FALSE,"5-6Pre&amp;Prop";#N/A,#N/A,FALSE,"7-9PreÔ&amp;O-Asst";#N/A,#N/A,FALSE,"10-11AP&amp;Accr";#N/A,#N/A,FALSE,"12-13Tax&amp;Paren";#N/A,#N/A,FALSE,"15COGS";#N/A,#N/A,FALSE,"14Sal";#N/A,#N/A,FALSE,"Qty";#N/A,#N/A,FALSE,"16-17G&amp;S";#N/A,#N/A,FALSE,"Title";#N/A,#N/A,FALSE,"18-19In&amp;Loss"}</definedName>
    <definedName name="wrn.tat.">{#N/A,#N/A,FALSE,"Bal.sheet";#N/A,#N/A,FALSE,"Income";#N/A,#N/A,FALSE,"1Cash";#N/A,#N/A,FALSE,"2AR-Trade";#N/A,#N/A,FALSE,"3-4AR-Ô&amp;Invt";#N/A,#N/A,FALSE,"5-6Pre&amp;Prop";#N/A,#N/A,FALSE,"7-9PreÔ&amp;O-Asst";#N/A,#N/A,FALSE,"10-11AP&amp;Accr";#N/A,#N/A,FALSE,"12-13Tax&amp;Paren";#N/A,#N/A,FALSE,"15COGS";#N/A,#N/A,FALSE,"14Sal";#N/A,#N/A,FALSE,"Qty";#N/A,#N/A,FALSE,"16-17G&amp;S";#N/A,#N/A,FALSE,"Title";#N/A,#N/A,FALSE,"18-19In&amp;Loss"}</definedName>
    <definedName name="wrn.TAX._.COMPUTATION." localSheetId="0">{#N/A,#N/A,FALSE,"TAX COMPUTATION";#N/A,#N/A,FALSE,"TAX SCHEDULE";#N/A,#N/A,FALSE,"ADDITIONS";#N/A,#N/A,FALSE,"W &amp; T"}</definedName>
    <definedName name="wrn.TAX._.COMPUTATION." localSheetId="1">{#N/A,#N/A,FALSE,"TAX COMPUTATION";#N/A,#N/A,FALSE,"TAX SCHEDULE";#N/A,#N/A,FALSE,"ADDITIONS";#N/A,#N/A,FALSE,"W &amp; T"}</definedName>
    <definedName name="wrn.TAX._.COMPUTATION." localSheetId="7">{#N/A,#N/A,FALSE,"TAX COMPUTATION";#N/A,#N/A,FALSE,"TAX SCHEDULE";#N/A,#N/A,FALSE,"ADDITIONS";#N/A,#N/A,FALSE,"W &amp; T"}</definedName>
    <definedName name="wrn.TAX._.COMPUTATION.">{#N/A,#N/A,FALSE,"TAX COMPUTATION";#N/A,#N/A,FALSE,"TAX SCHEDULE";#N/A,#N/A,FALSE,"ADDITIONS";#N/A,#N/A,FALSE,"W &amp; T"}</definedName>
    <definedName name="wrn.Teacher." localSheetId="0">{"Teacher",#N/A,FALSE,"Summary";"Teacher",#N/A,FALSE,"Assumptions";"Teacher",#N/A,FALSE,"Buildup";"Teacher",#N/A,FALSE,"Financials";"Teacher",#N/A,FALSE,"Debt &amp; Other"}</definedName>
    <definedName name="wrn.Teacher." localSheetId="1">{"Teacher",#N/A,FALSE,"Summary";"Teacher",#N/A,FALSE,"Assumptions";"Teacher",#N/A,FALSE,"Buildup";"Teacher",#N/A,FALSE,"Financials";"Teacher",#N/A,FALSE,"Debt &amp; Other"}</definedName>
    <definedName name="wrn.Teacher." localSheetId="7">{"Teacher",#N/A,FALSE,"Summary";"Teacher",#N/A,FALSE,"Assumptions";"Teacher",#N/A,FALSE,"Buildup";"Teacher",#N/A,FALSE,"Financials";"Teacher",#N/A,FALSE,"Debt &amp; Other"}</definedName>
    <definedName name="wrn.Teacher.">{"Teacher",#N/A,FALSE,"Summary";"Teacher",#N/A,FALSE,"Assumptions";"Teacher",#N/A,FALSE,"Buildup";"Teacher",#N/A,FALSE,"Financials";"Teacher",#N/A,FALSE,"Debt &amp; Other"}</definedName>
    <definedName name="wrn.test." localSheetId="0" hidden="1">{#N/A,#N/A,FALSE,"Software";#N/A,#N/A,FALSE,"Labor";#N/A,#N/A,FALSE,"Software"}</definedName>
    <definedName name="wrn.test." localSheetId="1" hidden="1">{#N/A,#N/A,FALSE,"Software";#N/A,#N/A,FALSE,"Labor";#N/A,#N/A,FALSE,"Software"}</definedName>
    <definedName name="wrn.test." localSheetId="7" hidden="1">{#N/A,#N/A,FALSE,"Software";#N/A,#N/A,FALSE,"Labor";#N/A,#N/A,FALSE,"Software"}</definedName>
    <definedName name="wrn.test." hidden="1">{#N/A,#N/A,FALSE,"Software";#N/A,#N/A,FALSE,"Labor";#N/A,#N/A,FALSE,"Software"}</definedName>
    <definedName name="wrn.test2." localSheetId="0">{"F3 detail",#N/A,FALSE,"F3 ";"F3 Presentation",#N/A,FALSE,"F3 "}</definedName>
    <definedName name="wrn.test2." localSheetId="1">{"F3 detail",#N/A,FALSE,"F3 ";"F3 Presentation",#N/A,FALSE,"F3 "}</definedName>
    <definedName name="wrn.test2." localSheetId="7">{"F3 detail",#N/A,FALSE,"F3 ";"F3 Presentation",#N/A,FALSE,"F3 "}</definedName>
    <definedName name="wrn.test2.">{"F3 detail",#N/A,FALSE,"F3 ";"F3 Presentation",#N/A,FALSE,"F3 "}</definedName>
    <definedName name="wrn.test3." localSheetId="0">{"F3 detail",#N/A,FALSE,"F1";"F3 Presentation",#N/A,FALSE,"F3 "}</definedName>
    <definedName name="wrn.test3." localSheetId="1">{"F3 detail",#N/A,FALSE,"F1";"F3 Presentation",#N/A,FALSE,"F3 "}</definedName>
    <definedName name="wrn.test3." localSheetId="7">{"F3 detail",#N/A,FALSE,"F1";"F3 Presentation",#N/A,FALSE,"F3 "}</definedName>
    <definedName name="wrn.test3.">{"F3 detail",#N/A,FALSE,"F1";"F3 Presentation",#N/A,FALSE,"F3 "}</definedName>
    <definedName name="wrn.thia" localSheetId="0" hidden="1">{#N/A,#N/A,FALSE,"PRJCTED QTRLY QTY's"}</definedName>
    <definedName name="wrn.thia" localSheetId="1" hidden="1">{#N/A,#N/A,FALSE,"PRJCTED QTRLY QTY's"}</definedName>
    <definedName name="wrn.thia" localSheetId="7" hidden="1">{#N/A,#N/A,FALSE,"PRJCTED QTRLY QTY's"}</definedName>
    <definedName name="wrn.thia" hidden="1">{#N/A,#N/A,FALSE,"PRJCTED QTRLY QTY's"}</definedName>
    <definedName name="wrn.thu." localSheetId="0">{#N/A,#N/A,FALSE,"Chung"}</definedName>
    <definedName name="wrn.thu." localSheetId="1">{#N/A,#N/A,FALSE,"Chung"}</definedName>
    <definedName name="wrn.thu." localSheetId="7">{#N/A,#N/A,FALSE,"Chung"}</definedName>
    <definedName name="wrn.thu.">{#N/A,#N/A,FALSE,"Chung"}</definedName>
    <definedName name="wrn.Total.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n.Total.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n.Total.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n.Total.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n.Total._.view._.of._.shipped._.products." localSheetId="0">{#N/A,#N/A,FALSE,"Container details"}</definedName>
    <definedName name="wrn.Total._.view._.of._.shipped._.products." localSheetId="1">{#N/A,#N/A,FALSE,"Container details"}</definedName>
    <definedName name="wrn.Total._.view._.of._.shipped._.products." localSheetId="7">{#N/A,#N/A,FALSE,"Container details"}</definedName>
    <definedName name="wrn.Total._.view._.of._.shipped._.products.">{#N/A,#N/A,FALSE,"Container details"}</definedName>
    <definedName name="wrn.totalcomp." localSheetId="0">{"comp1",#N/A,FALSE,"COMPS";"footnotes",#N/A,FALSE,"COMPS"}</definedName>
    <definedName name="wrn.totalcomp." localSheetId="1">{"comp1",#N/A,FALSE,"COMPS";"footnotes",#N/A,FALSE,"COMPS"}</definedName>
    <definedName name="wrn.totalcomp." localSheetId="7">{"comp1",#N/A,FALSE,"COMPS";"footnotes",#N/A,FALSE,"COMPS"}</definedName>
    <definedName name="wrn.totalcomp.">{"comp1",#N/A,FALSE,"COMPS";"footnotes",#N/A,FALSE,"COMPS"}</definedName>
    <definedName name="wrn.tout." localSheetId="0">{#N/A,#N/A,FALSE,"I_S";#N/A,#N/A,FALSE,"B_S";#N/A,#N/A,FALSE,"F_F"}</definedName>
    <definedName name="wrn.tout." localSheetId="1">{#N/A,#N/A,FALSE,"I_S";#N/A,#N/A,FALSE,"B_S";#N/A,#N/A,FALSE,"F_F"}</definedName>
    <definedName name="wrn.tout." localSheetId="7">{#N/A,#N/A,FALSE,"I_S";#N/A,#N/A,FALSE,"B_S";#N/A,#N/A,FALSE,"F_F"}</definedName>
    <definedName name="wrn.tout.">{#N/A,#N/A,FALSE,"I_S";#N/A,#N/A,FALSE,"B_S";#N/A,#N/A,FALSE,"F_F"}</definedName>
    <definedName name="wrn.tuan." localSheetId="0" hidden="1">{#N/A,#N/A,FALSE,"LEDGERSUMARY"}</definedName>
    <definedName name="wrn.tuan." localSheetId="1" hidden="1">{#N/A,#N/A,FALSE,"LEDGERSUMARY"}</definedName>
    <definedName name="wrn.tuan." localSheetId="7" hidden="1">{#N/A,#N/A,FALSE,"LEDGERSUMARY"}</definedName>
    <definedName name="wrn.tuan." hidden="1">{#N/A,#N/A,FALSE,"LEDGERSUMARY"}</definedName>
    <definedName name="wrn.upstairs." localSheetId="0">{"histincome",#N/A,FALSE,"hyfins";"closing balance",#N/A,FALSE,"hyfins"}</definedName>
    <definedName name="wrn.upstairs." localSheetId="1">{"histincome",#N/A,FALSE,"hyfins";"closing balance",#N/A,FALSE,"hyfins"}</definedName>
    <definedName name="wrn.upstairs." localSheetId="7">{"histincome",#N/A,FALSE,"hyfins";"closing balance",#N/A,FALSE,"hyfins"}</definedName>
    <definedName name="wrn.upstairs.">{"histincome",#N/A,FALSE,"hyfins";"closing balance",#N/A,FALSE,"hyfins"}</definedName>
    <definedName name="wrn.Value._.Summaries." localSheetId="0" hidden="1">{"Value to Sprint PCS",#N/A,FALSE,"Value to Sprint PCS";"Value to Affiliate",#N/A,FALSE,"Value of 8% Royalty";#N/A,#N/A,FALSE,"Value Summary"}</definedName>
    <definedName name="wrn.Value._.Summaries." localSheetId="1" hidden="1">{"Value to Sprint PCS",#N/A,FALSE,"Value to Sprint PCS";"Value to Affiliate",#N/A,FALSE,"Value of 8% Royalty";#N/A,#N/A,FALSE,"Value Summary"}</definedName>
    <definedName name="wrn.Value._.Summaries." localSheetId="7" hidden="1">{"Value to Sprint PCS",#N/A,FALSE,"Value to Sprint PCS";"Value to Affiliate",#N/A,FALSE,"Value of 8% Royalty";#N/A,#N/A,FALSE,"Value Summary"}</definedName>
    <definedName name="wrn.Value._.Summaries." hidden="1">{"Value to Sprint PCS",#N/A,FALSE,"Value to Sprint PCS";"Value to Affiliate",#N/A,FALSE,"Value of 8% Royalty";#N/A,#N/A,FALSE,"Value Summary"}</definedName>
    <definedName name="wrn.vd." localSheetId="0" hidden="1">{#N/A,#N/A,TRUE,"BT M200 da 10x20"}</definedName>
    <definedName name="wrn.vd." localSheetId="1" hidden="1">{#N/A,#N/A,TRUE,"BT M200 da 10x20"}</definedName>
    <definedName name="wrn.vd." localSheetId="7" hidden="1">{#N/A,#N/A,TRUE,"BT M200 da 10x20"}</definedName>
    <definedName name="wrn.vd." hidden="1">{#N/A,#N/A,TRUE,"BT M200 da 10x20"}</definedName>
    <definedName name="wrn.Vorstandsmappe." localSheetId="0">{#N/A,#N/A,FALSE,"Kennzahlen";"Bier","Biererlöse",FALSE,"nach Gesellschaften";"Bericht mit Lizenzen","Biererlöse insgesamt",FALSE,"Bier nach Marken";"Bericht ohne Lizenz","Biererlöse Österreich",FALSE,"Bier nach Marken";"Bericht mit Lizenzen","Biererlöse Übrige Länder",FALSE,"Bier nach Marken";#N/A,"Biererlöse",FALSE,"Bier nach Länder";#N/A,"Biererlöse",FALSE,"Bier nach Gebinden";"Bier","Bierabsatz",FALSE,"nach Gesellschaften";"Bericht mit Lizenzen","Bierabsatz insgesamt",FALSE,"Bier nach Marken";"Bericht ohne Lizenz","Bierabsatz Österreich",FALSE,"Bier nach Marken";"Bericht mit Lizenzen","Bierabsatz Übrige Länder",FALSE,"Bier nach Marken";#N/A,"Bierabsatz",FALSE,"Bier nach Länder";#N/A,"Bierabsatz",FALSE,"Bier nach Gebinden";"Bericht mit Lizenzen","Biererlöse in SHl Insgesamt",FALSE,"Bier nach Marken";"Bericht ohne Lizenz","Biererlöse in SHl Österreich",FALSE,"Bier nach Marken";"Bericht mit Lizenzen","Biererlöse in SHl Übrige Länder",FALSE,"Bier nach Marken";"AfuSoG","AfuSoGErlöse",FALSE,"nach Gesellschaften";#N/A,"AfuSoGerlöse insgesamt",FALSE,"AfuSoG nach Marken";#N/A,"AfuSoGerlöse Österreich",FALSE,"AfuSoG nach Marken";#N/A,"AfuSoGerlöse Übrige Länder",FALSE,"AfuSoG nach Marken";#N/A,"PAGO-Erlöse",FALSE,"PAGO nach Länder";"AfuSoG","AfuSoGAbsatz",FALSE,"nach Gesellschaften";#N/A,"AfuSoGabsatz insgesamt",FALSE,"AfuSoG nach Marken";#N/A,"AfuSoGabsatz Österreich",FALSE,"AfuSoG nach Marken";#N/A,"AfuSoGabsatz Übrige Länder",FALSE,"AfuSoG nach Marken";#N/A,"PAGO-Absatz",FALSE,"PAGO nach Länder";#N/A,"AfuSoGerlöse in SHl Insgesamt",FALSE,"AfuSoG nach Marken";#N/A,"AfuSoGerlöse in SHl Österreich",FALSE,"AfuSoG nach Marken";#N/A,"AfuSoGerlöse in SHl Übrige Länder",FALSE,"AfuSoG nach Marken"}</definedName>
    <definedName name="wrn.Vorstandsmappe." localSheetId="1">{#N/A,#N/A,FALSE,"Kennzahlen";"Bier","Biererlöse",FALSE,"nach Gesellschaften";"Bericht mit Lizenzen","Biererlöse insgesamt",FALSE,"Bier nach Marken";"Bericht ohne Lizenz","Biererlöse Österreich",FALSE,"Bier nach Marken";"Bericht mit Lizenzen","Biererlöse Übrige Länder",FALSE,"Bier nach Marken";#N/A,"Biererlöse",FALSE,"Bier nach Länder";#N/A,"Biererlöse",FALSE,"Bier nach Gebinden";"Bier","Bierabsatz",FALSE,"nach Gesellschaften";"Bericht mit Lizenzen","Bierabsatz insgesamt",FALSE,"Bier nach Marken";"Bericht ohne Lizenz","Bierabsatz Österreich",FALSE,"Bier nach Marken";"Bericht mit Lizenzen","Bierabsatz Übrige Länder",FALSE,"Bier nach Marken";#N/A,"Bierabsatz",FALSE,"Bier nach Länder";#N/A,"Bierabsatz",FALSE,"Bier nach Gebinden";"Bericht mit Lizenzen","Biererlöse in SHl Insgesamt",FALSE,"Bier nach Marken";"Bericht ohne Lizenz","Biererlöse in SHl Österreich",FALSE,"Bier nach Marken";"Bericht mit Lizenzen","Biererlöse in SHl Übrige Länder",FALSE,"Bier nach Marken";"AfuSoG","AfuSoGErlöse",FALSE,"nach Gesellschaften";#N/A,"AfuSoGerlöse insgesamt",FALSE,"AfuSoG nach Marken";#N/A,"AfuSoGerlöse Österreich",FALSE,"AfuSoG nach Marken";#N/A,"AfuSoGerlöse Übrige Länder",FALSE,"AfuSoG nach Marken";#N/A,"PAGO-Erlöse",FALSE,"PAGO nach Länder";"AfuSoG","AfuSoGAbsatz",FALSE,"nach Gesellschaften";#N/A,"AfuSoGabsatz insgesamt",FALSE,"AfuSoG nach Marken";#N/A,"AfuSoGabsatz Österreich",FALSE,"AfuSoG nach Marken";#N/A,"AfuSoGabsatz Übrige Länder",FALSE,"AfuSoG nach Marken";#N/A,"PAGO-Absatz",FALSE,"PAGO nach Länder";#N/A,"AfuSoGerlöse in SHl Insgesamt",FALSE,"AfuSoG nach Marken";#N/A,"AfuSoGerlöse in SHl Österreich",FALSE,"AfuSoG nach Marken";#N/A,"AfuSoGerlöse in SHl Übrige Länder",FALSE,"AfuSoG nach Marken"}</definedName>
    <definedName name="wrn.Vorstandsmappe." localSheetId="7">{#N/A,#N/A,FALSE,"Kennzahlen";"Bier","Biererlöse",FALSE,"nach Gesellschaften";"Bericht mit Lizenzen","Biererlöse insgesamt",FALSE,"Bier nach Marken";"Bericht ohne Lizenz","Biererlöse Österreich",FALSE,"Bier nach Marken";"Bericht mit Lizenzen","Biererlöse Übrige Länder",FALSE,"Bier nach Marken";#N/A,"Biererlöse",FALSE,"Bier nach Länder";#N/A,"Biererlöse",FALSE,"Bier nach Gebinden";"Bier","Bierabsatz",FALSE,"nach Gesellschaften";"Bericht mit Lizenzen","Bierabsatz insgesamt",FALSE,"Bier nach Marken";"Bericht ohne Lizenz","Bierabsatz Österreich",FALSE,"Bier nach Marken";"Bericht mit Lizenzen","Bierabsatz Übrige Länder",FALSE,"Bier nach Marken";#N/A,"Bierabsatz",FALSE,"Bier nach Länder";#N/A,"Bierabsatz",FALSE,"Bier nach Gebinden";"Bericht mit Lizenzen","Biererlöse in SHl Insgesamt",FALSE,"Bier nach Marken";"Bericht ohne Lizenz","Biererlöse in SHl Österreich",FALSE,"Bier nach Marken";"Bericht mit Lizenzen","Biererlöse in SHl Übrige Länder",FALSE,"Bier nach Marken";"AfuSoG","AfuSoGErlöse",FALSE,"nach Gesellschaften";#N/A,"AfuSoGerlöse insgesamt",FALSE,"AfuSoG nach Marken";#N/A,"AfuSoGerlöse Österreich",FALSE,"AfuSoG nach Marken";#N/A,"AfuSoGerlöse Übrige Länder",FALSE,"AfuSoG nach Marken";#N/A,"PAGO-Erlöse",FALSE,"PAGO nach Länder";"AfuSoG","AfuSoGAbsatz",FALSE,"nach Gesellschaften";#N/A,"AfuSoGabsatz insgesamt",FALSE,"AfuSoG nach Marken";#N/A,"AfuSoGabsatz Österreich",FALSE,"AfuSoG nach Marken";#N/A,"AfuSoGabsatz Übrige Länder",FALSE,"AfuSoG nach Marken";#N/A,"PAGO-Absatz",FALSE,"PAGO nach Länder";#N/A,"AfuSoGerlöse in SHl Insgesamt",FALSE,"AfuSoG nach Marken";#N/A,"AfuSoGerlöse in SHl Österreich",FALSE,"AfuSoG nach Marken";#N/A,"AfuSoGerlöse in SHl Übrige Länder",FALSE,"AfuSoG nach Marken"}</definedName>
    <definedName name="wrn.Vorstandsmappe.">{#N/A,#N/A,FALSE,"Kennzahlen";"Bier","Biererlöse",FALSE,"nach Gesellschaften";"Bericht mit Lizenzen","Biererlöse insgesamt",FALSE,"Bier nach Marken";"Bericht ohne Lizenz","Biererlöse Österreich",FALSE,"Bier nach Marken";"Bericht mit Lizenzen","Biererlöse Übrige Länder",FALSE,"Bier nach Marken";#N/A,"Biererlöse",FALSE,"Bier nach Länder";#N/A,"Biererlöse",FALSE,"Bier nach Gebinden";"Bier","Bierabsatz",FALSE,"nach Gesellschaften";"Bericht mit Lizenzen","Bierabsatz insgesamt",FALSE,"Bier nach Marken";"Bericht ohne Lizenz","Bierabsatz Österreich",FALSE,"Bier nach Marken";"Bericht mit Lizenzen","Bierabsatz Übrige Länder",FALSE,"Bier nach Marken";#N/A,"Bierabsatz",FALSE,"Bier nach Länder";#N/A,"Bierabsatz",FALSE,"Bier nach Gebinden";"Bericht mit Lizenzen","Biererlöse in SHl Insgesamt",FALSE,"Bier nach Marken";"Bericht ohne Lizenz","Biererlöse in SHl Österreich",FALSE,"Bier nach Marken";"Bericht mit Lizenzen","Biererlöse in SHl Übrige Länder",FALSE,"Bier nach Marken";"AfuSoG","AfuSoGErlöse",FALSE,"nach Gesellschaften";#N/A,"AfuSoGerlöse insgesamt",FALSE,"AfuSoG nach Marken";#N/A,"AfuSoGerlöse Österreich",FALSE,"AfuSoG nach Marken";#N/A,"AfuSoGerlöse Übrige Länder",FALSE,"AfuSoG nach Marken";#N/A,"PAGO-Erlöse",FALSE,"PAGO nach Länder";"AfuSoG","AfuSoGAbsatz",FALSE,"nach Gesellschaften";#N/A,"AfuSoGabsatz insgesamt",FALSE,"AfuSoG nach Marken";#N/A,"AfuSoGabsatz Österreich",FALSE,"AfuSoG nach Marken";#N/A,"AfuSoGabsatz Übrige Länder",FALSE,"AfuSoG nach Marken";#N/A,"PAGO-Absatz",FALSE,"PAGO nach Länder";#N/A,"AfuSoGerlöse in SHl Insgesamt",FALSE,"AfuSoG nach Marken";#N/A,"AfuSoGerlöse in SHl Österreich",FALSE,"AfuSoG nach Marken";#N/A,"AfuSoGerlöse in SHl Übrige Länder",FALSE,"AfuSoG nach Marken"}</definedName>
    <definedName name="wrn.Wacc." localSheetId="0">{"Area1",#N/A,FALSE,"OREWACC";"Area2",#N/A,FALSE,"OREWACC"}</definedName>
    <definedName name="wrn.Wacc." localSheetId="1">{"Area1",#N/A,FALSE,"OREWACC";"Area2",#N/A,FALSE,"OREWACC"}</definedName>
    <definedName name="wrn.Wacc." localSheetId="7">{"Area1",#N/A,FALSE,"OREWACC";"Area2",#N/A,FALSE,"OREWACC"}</definedName>
    <definedName name="wrn.Wacc.">{"Area1",#N/A,FALSE,"OREWACC";"Area2",#N/A,FALSE,"OREWACC"}</definedName>
    <definedName name="wrn.WeeklyReport." localSheetId="0">{#N/A,#N/A,FALSE,"Week 2002";#N/A,#N/A,FALSE,"YTD 2002";#N/A,#N/A,FALSE,"Quarterly Trend(Q3)"}</definedName>
    <definedName name="wrn.WeeklyReport." localSheetId="1">{#N/A,#N/A,FALSE,"Week 2002";#N/A,#N/A,FALSE,"YTD 2002";#N/A,#N/A,FALSE,"Quarterly Trend(Q3)"}</definedName>
    <definedName name="wrn.WeeklyReport." localSheetId="7">{#N/A,#N/A,FALSE,"Week 2002";#N/A,#N/A,FALSE,"YTD 2002";#N/A,#N/A,FALSE,"Quarterly Trend(Q3)"}</definedName>
    <definedName name="wrn.WeeklyReport.">{#N/A,#N/A,FALSE,"Week 2002";#N/A,#N/A,FALSE,"YTD 2002";#N/A,#N/A,FALSE,"Quarterly Trend(Q3)"}</definedName>
    <definedName name="wrn.WGR" localSheetId="0">{"fleisch",#N/A,FALSE,"WG HK";"food",#N/A,FALSE,"WG HK";"hartwaren",#N/A,FALSE,"WG HK";"weichwaren",#N/A,FALSE,"WG HK"}</definedName>
    <definedName name="wrn.WGR" localSheetId="1">{"fleisch",#N/A,FALSE,"WG HK";"food",#N/A,FALSE,"WG HK";"hartwaren",#N/A,FALSE,"WG HK";"weichwaren",#N/A,FALSE,"WG HK"}</definedName>
    <definedName name="wrn.WGR" localSheetId="7">{"fleisch",#N/A,FALSE,"WG HK";"food",#N/A,FALSE,"WG HK";"hartwaren",#N/A,FALSE,"WG HK";"weichwaren",#N/A,FALSE,"WG HK"}</definedName>
    <definedName name="wrn.WGR">{"fleisch",#N/A,FALSE,"WG HK";"food",#N/A,FALSE,"WG HK";"hartwaren",#N/A,FALSE,"WG HK";"weichwaren",#N/A,FALSE,"WG HK"}</definedName>
    <definedName name="wrn.WGRUPPEN." localSheetId="0">{"fleisch",#N/A,FALSE,"WG HK";"food",#N/A,FALSE,"WG HK";"hartwaren",#N/A,FALSE,"WG HK";"weichwaren",#N/A,FALSE,"WG HK"}</definedName>
    <definedName name="wrn.WGRUPPEN." localSheetId="1">{"fleisch",#N/A,FALSE,"WG HK";"food",#N/A,FALSE,"WG HK";"hartwaren",#N/A,FALSE,"WG HK";"weichwaren",#N/A,FALSE,"WG HK"}</definedName>
    <definedName name="wrn.WGRUPPEN." localSheetId="7">{"fleisch",#N/A,FALSE,"WG HK";"food",#N/A,FALSE,"WG HK";"hartwaren",#N/A,FALSE,"WG HK";"weichwaren",#N/A,FALSE,"WG HK"}</definedName>
    <definedName name="wrn.WGRUPPEN.">{"fleisch",#N/A,FALSE,"WG HK";"food",#N/A,FALSE,"WG HK";"hartwaren",#N/A,FALSE,"WG HK";"weichwaren",#N/A,FALSE,"WG HK"}</definedName>
    <definedName name="wrn.Working._.Capital." localSheetId="0">{#N/A,#N/A,FALSE,"Gesamt";#N/A,#N/A,FALSE,"Ree KG";#N/A,#N/A,FALSE,"Ree Inter";#N/A,#N/A,FALSE,"BTM";#N/A,#N/A,FALSE,"GmbH";#N/A,#N/A,FALSE,"Sonstige"}</definedName>
    <definedName name="wrn.Working._.Capital." localSheetId="1">{#N/A,#N/A,FALSE,"Gesamt";#N/A,#N/A,FALSE,"Ree KG";#N/A,#N/A,FALSE,"Ree Inter";#N/A,#N/A,FALSE,"BTM";#N/A,#N/A,FALSE,"GmbH";#N/A,#N/A,FALSE,"Sonstige"}</definedName>
    <definedName name="wrn.Working._.Capital." localSheetId="7">{#N/A,#N/A,FALSE,"Gesamt";#N/A,#N/A,FALSE,"Ree KG";#N/A,#N/A,FALSE,"Ree Inter";#N/A,#N/A,FALSE,"BTM";#N/A,#N/A,FALSE,"GmbH";#N/A,#N/A,FALSE,"Sonstige"}</definedName>
    <definedName name="wrn.Working._.Capital.">{#N/A,#N/A,FALSE,"Gesamt";#N/A,#N/A,FALSE,"Ree KG";#N/A,#N/A,FALSE,"Ree Inter";#N/A,#N/A,FALSE,"BTM";#N/A,#N/A,FALSE,"GmbH";#N/A,#N/A,FALSE,"Sonstige"}</definedName>
    <definedName name="wrn.World._.Imports." localSheetId="0">{#N/A,#N/A,FALSE,"WLDIMPS"}</definedName>
    <definedName name="wrn.World._.Imports." localSheetId="1">{#N/A,#N/A,FALSE,"WLDIMPS"}</definedName>
    <definedName name="wrn.World._.Imports." localSheetId="7">{#N/A,#N/A,FALSE,"WLDIMPS"}</definedName>
    <definedName name="wrn.World._.Imports.">{#N/A,#N/A,FALSE,"WLDIMPS"}</definedName>
    <definedName name="wrn.손익보고." localSheetId="0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localSheetId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localSheetId="7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_chi___tiÆt_" localSheetId="0">{#N/A,#N/A,FALSE,"Chi tiÆt"}</definedName>
    <definedName name="wrn_chi___tiÆt_" localSheetId="1">{#N/A,#N/A,FALSE,"Chi tiÆt"}</definedName>
    <definedName name="wrn_chi___tiÆt_" localSheetId="7">{#N/A,#N/A,FALSE,"Chi tiÆt"}</definedName>
    <definedName name="wrn_chi___tiÆt_">{#N/A,#N/A,FALSE,"Chi tiÆt"}</definedName>
    <definedName name="wrn1.dcf." localSheetId="0">{"mgmt forecast",#N/A,FALSE,"Mgmt Forecast";"dcf table",#N/A,FALSE,"Mgmt Forecast";"sensitivity",#N/A,FALSE,"Mgmt Forecast";"table inputs",#N/A,FALSE,"Mgmt Forecast";"calculations",#N/A,FALSE,"Mgmt Forecast"}</definedName>
    <definedName name="wrn1.dcf." localSheetId="1">{"mgmt forecast",#N/A,FALSE,"Mgmt Forecast";"dcf table",#N/A,FALSE,"Mgmt Forecast";"sensitivity",#N/A,FALSE,"Mgmt Forecast";"table inputs",#N/A,FALSE,"Mgmt Forecast";"calculations",#N/A,FALSE,"Mgmt Forecast"}</definedName>
    <definedName name="wrn1.dcf." localSheetId="7">{"mgmt forecast",#N/A,FALSE,"Mgmt Forecast";"dcf table",#N/A,FALSE,"Mgmt Forecast";"sensitivity",#N/A,FALSE,"Mgmt Forecast";"table inputs",#N/A,FALSE,"Mgmt Forecast";"calculations",#N/A,FALSE,"Mgmt Forecast"}</definedName>
    <definedName name="wrn1.dcf.">{"mgmt forecast",#N/A,FALSE,"Mgmt Forecast";"dcf table",#N/A,FALSE,"Mgmt Forecast";"sensitivity",#N/A,FALSE,"Mgmt Forecast";"table inputs",#N/A,FALSE,"Mgmt Forecast";"calculations",#N/A,FALSE,"Mgmt Forecast"}</definedName>
    <definedName name="wrnf.report" localSheetId="0">{"Offgrid",#N/A,FALSE,"OFFGRID";"Region",#N/A,FALSE,"REGION";"Offgrid -2",#N/A,FALSE,"OFFGRID";"WTP",#N/A,FALSE,"WTP";"WTP -2",#N/A,FALSE,"WTP";"Project",#N/A,FALSE,"PROJECT";"Summary -2",#N/A,FALSE,"SUMMARY"}</definedName>
    <definedName name="wrnf.report" localSheetId="1">{"Offgrid",#N/A,FALSE,"OFFGRID";"Region",#N/A,FALSE,"REGION";"Offgrid -2",#N/A,FALSE,"OFFGRID";"WTP",#N/A,FALSE,"WTP";"WTP -2",#N/A,FALSE,"WTP";"Project",#N/A,FALSE,"PROJECT";"Summary -2",#N/A,FALSE,"SUMMARY"}</definedName>
    <definedName name="wrnf.report" localSheetId="7">{"Offgrid",#N/A,FALSE,"OFFGRID";"Region",#N/A,FALSE,"REGION";"Offgrid -2",#N/A,FALSE,"OFFGRID";"WTP",#N/A,FALSE,"WTP";"WTP -2",#N/A,FALSE,"WTP";"Project",#N/A,FALSE,"PROJECT";"Summary -2",#N/A,FALSE,"SUMMARY"}</definedName>
    <definedName name="wrnf.report">{"Offgrid",#N/A,FALSE,"OFFGRID";"Region",#N/A,FALSE,"REGION";"Offgrid -2",#N/A,FALSE,"OFFGRID";"WTP",#N/A,FALSE,"WTP";"WTP -2",#N/A,FALSE,"WTP";"Project",#N/A,FALSE,"PROJECT";"Summary -2",#N/A,FALSE,"SUMMARY"}</definedName>
    <definedName name="wrrwrw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rwrw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rwrw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rwrw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RT" localSheetId="0">#REF!</definedName>
    <definedName name="WRT" localSheetId="1">#REF!</definedName>
    <definedName name="WRT">#REF!</definedName>
    <definedName name="WS_Report_TotalA">#N/A</definedName>
    <definedName name="wtb" localSheetId="0">#REF!</definedName>
    <definedName name="wtb" localSheetId="1">#REF!</definedName>
    <definedName name="wtb">#REF!</definedName>
    <definedName name="wtbcy" localSheetId="0">#REF!</definedName>
    <definedName name="wtbcy" localSheetId="1">#REF!</definedName>
    <definedName name="wtbcy">#REF!</definedName>
    <definedName name="wtbly" localSheetId="0">#REF!</definedName>
    <definedName name="wtbly" localSheetId="1">#REF!</definedName>
    <definedName name="wtbly">#REF!</definedName>
    <definedName name="wtwet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twet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twet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twet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wvDataEnd" localSheetId="0">#REF!</definedName>
    <definedName name="wvDataEnd" localSheetId="1">#REF!</definedName>
    <definedName name="wvDataEnd">#REF!</definedName>
    <definedName name="wvDataStart" localSheetId="0">#REF!</definedName>
    <definedName name="wvDataStart" localSheetId="1">#REF!</definedName>
    <definedName name="wvDataStart">#REF!</definedName>
    <definedName name="wvDateEntered" localSheetId="0">#REF!</definedName>
    <definedName name="wvDateEntered">#REF!</definedName>
    <definedName name="wvJournalNo" localSheetId="0">#REF!</definedName>
    <definedName name="wvJournalNo">#REF!</definedName>
    <definedName name="wvLineNumber" localSheetId="0">#REF!</definedName>
    <definedName name="wvLineNumber">#REF!</definedName>
    <definedName name="wvu.CapersView." localSheetId="0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1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7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localSheetId="7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Japan_Capers_Ed_Pub." localSheetId="0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1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7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0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1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7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profits.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localSheetId="7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turnover.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localSheetId="7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serName" localSheetId="0">#REF!</definedName>
    <definedName name="wvUserName" localSheetId="1">#REF!</definedName>
    <definedName name="wvUserName">#REF!</definedName>
    <definedName name="WW" localSheetId="0">#REF!</definedName>
    <definedName name="WW" localSheetId="1">#REF!</definedName>
    <definedName name="WW">#REF!</definedName>
    <definedName name="WW37543162d5eb45d4879340a0d317623d_C83C" localSheetId="0">#REF!</definedName>
    <definedName name="WW37543162d5eb45d4879340a0d317623d_C83C">#REF!</definedName>
    <definedName name="wwe" localSheetId="0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we" localSheetId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we" localSheetId="7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we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WFT">"#N/A"</definedName>
    <definedName name="www" localSheetId="0" hidden="1">#REF!</definedName>
    <definedName name="www" localSheetId="1" hidden="1">#REF!</definedName>
    <definedName name="www" hidden="1">#REF!</definedName>
    <definedName name="WWW_10" localSheetId="0">#REF!</definedName>
    <definedName name="WWW_10" localSheetId="1">#REF!</definedName>
    <definedName name="WWW_10">#REF!</definedName>
    <definedName name="WWW_11" localSheetId="0">#REF!</definedName>
    <definedName name="WWW_11">#REF!</definedName>
    <definedName name="WWW_12" localSheetId="0">#REF!</definedName>
    <definedName name="WWW_12">#REF!</definedName>
    <definedName name="WWW_4" localSheetId="0">#REF!</definedName>
    <definedName name="WWW_4">#REF!</definedName>
    <definedName name="WWW_5" localSheetId="0">#REF!</definedName>
    <definedName name="WWW_5">#REF!</definedName>
    <definedName name="WWW_6" localSheetId="0">#REF!</definedName>
    <definedName name="WWW_6">#REF!</definedName>
    <definedName name="WWW_7" localSheetId="0">#REF!</definedName>
    <definedName name="WWW_7">#REF!</definedName>
    <definedName name="WWW_8" localSheetId="0">#REF!</definedName>
    <definedName name="WWW_8">#REF!</definedName>
    <definedName name="WWW_9" localSheetId="0">#REF!</definedName>
    <definedName name="WWW_9">#REF!</definedName>
    <definedName name="wwww" localSheetId="0">{#N/A,#N/A,TRUE,"Data Elements-Staffing";#N/A,#N/A,TRUE,"Data Elements-Exp Driv &amp; Assump";#N/A,#N/A,TRUE,"Staffing Sheet";#N/A,#N/A,TRUE,"Income";#N/A,#N/A,TRUE,"Income Summary";#N/A,#N/A,TRUE,"Staffing Summary"}</definedName>
    <definedName name="wwww" localSheetId="1">{#N/A,#N/A,TRUE,"Data Elements-Staffing";#N/A,#N/A,TRUE,"Data Elements-Exp Driv &amp; Assump";#N/A,#N/A,TRUE,"Staffing Sheet";#N/A,#N/A,TRUE,"Income";#N/A,#N/A,TRUE,"Income Summary";#N/A,#N/A,TRUE,"Staffing Summary"}</definedName>
    <definedName name="wwww" localSheetId="7">{#N/A,#N/A,TRUE,"Data Elements-Staffing";#N/A,#N/A,TRUE,"Data Elements-Exp Driv &amp; Assump";#N/A,#N/A,TRUE,"Staffing Sheet";#N/A,#N/A,TRUE,"Income";#N/A,#N/A,TRUE,"Income Summary";#N/A,#N/A,TRUE,"Staffing Summary"}</definedName>
    <definedName name="wwww">{#N/A,#N/A,TRUE,"Data Elements-Staffing";#N/A,#N/A,TRUE,"Data Elements-Exp Driv &amp; Assump";#N/A,#N/A,TRUE,"Staffing Sheet";#N/A,#N/A,TRUE,"Income";#N/A,#N/A,TRUE,"Income Summary";#N/A,#N/A,TRUE,"Staffing Summary"}</definedName>
    <definedName name="WWWWW" localSheetId="0" hidden="1">#REF!</definedName>
    <definedName name="WWWWW" localSheetId="1" hidden="1">#REF!</definedName>
    <definedName name="WWWWW" hidden="1">#REF!</definedName>
    <definedName name="X" localSheetId="0">#REF!</definedName>
    <definedName name="X">#REF!</definedName>
    <definedName name="x_3">"'file:///C:/Documents%20and%20Settings/PC_KOBSBY_003/Local%20Settings/Temporary%20Internet%20Files/Content.IE5/WZ67UD2L/DATA/BSC%202011/Client/Korea%20Exch.%20Bank%20Danamon/Annual%20Tax%20Return/Draft/SHARED/TAX/Chendra/1999/CITR/Newcrest%20Sumatera%20Mi"</definedName>
    <definedName name="x17dnc" localSheetId="0">#REF!</definedName>
    <definedName name="x17dnc" localSheetId="1">#REF!</definedName>
    <definedName name="x17dnc">#REF!</definedName>
    <definedName name="x17dvl" localSheetId="0">#REF!</definedName>
    <definedName name="x17dvl">#REF!</definedName>
    <definedName name="x17knc" localSheetId="0">#REF!</definedName>
    <definedName name="x17knc">#REF!</definedName>
    <definedName name="x17kvl" localSheetId="0">#REF!</definedName>
    <definedName name="x17kvl">#REF!</definedName>
    <definedName name="X1pFCOnc" localSheetId="0">#REF!</definedName>
    <definedName name="X1pFCOnc">#REF!</definedName>
    <definedName name="X1pFCOvc" localSheetId="0">#REF!</definedName>
    <definedName name="X1pFCOvc">#REF!</definedName>
    <definedName name="X1pFCOvl" localSheetId="0">#REF!</definedName>
    <definedName name="X1pFCOvl">#REF!</definedName>
    <definedName name="x1pignc" localSheetId="0">#REF!</definedName>
    <definedName name="x1pignc">#REF!</definedName>
    <definedName name="X1pIGvc" localSheetId="0">#REF!</definedName>
    <definedName name="X1pIGvc">#REF!</definedName>
    <definedName name="x1pigvl" localSheetId="0">#REF!</definedName>
    <definedName name="x1pigvl">#REF!</definedName>
    <definedName name="x1pind" localSheetId="0">#REF!</definedName>
    <definedName name="x1pind">#REF!</definedName>
    <definedName name="x1pindnc" localSheetId="0">#REF!</definedName>
    <definedName name="x1pindnc">#REF!</definedName>
    <definedName name="x1pindvl" localSheetId="0">#REF!</definedName>
    <definedName name="x1pindvl">#REF!</definedName>
    <definedName name="x1ping" localSheetId="0">#REF!</definedName>
    <definedName name="x1ping">#REF!</definedName>
    <definedName name="x1pingnc" localSheetId="0">#REF!</definedName>
    <definedName name="x1pingnc">#REF!</definedName>
    <definedName name="x1pingvl" localSheetId="0">#REF!</definedName>
    <definedName name="x1pingvl">#REF!</definedName>
    <definedName name="x1pint" localSheetId="0">#REF!</definedName>
    <definedName name="x1pint">#REF!</definedName>
    <definedName name="x1pintnc" localSheetId="0">#REF!</definedName>
    <definedName name="x1pintnc">#REF!</definedName>
    <definedName name="X1pINTvc" localSheetId="0">#REF!</definedName>
    <definedName name="X1pINTvc">#REF!</definedName>
    <definedName name="x1pintvl" localSheetId="0">#REF!</definedName>
    <definedName name="x1pintvl">#REF!</definedName>
    <definedName name="x1pitnc" localSheetId="0">#REF!</definedName>
    <definedName name="x1pitnc">#REF!</definedName>
    <definedName name="X1pITvc" localSheetId="0">#REF!</definedName>
    <definedName name="X1pITvc">#REF!</definedName>
    <definedName name="x1pitvl" localSheetId="0">#REF!</definedName>
    <definedName name="x1pitvl">#REF!</definedName>
    <definedName name="x20knc" localSheetId="0">#REF!</definedName>
    <definedName name="x20knc">#REF!</definedName>
    <definedName name="x20kvl" localSheetId="0">#REF!</definedName>
    <definedName name="x20kvl">#REF!</definedName>
    <definedName name="x22knc" localSheetId="0">#REF!</definedName>
    <definedName name="x22knc">#REF!</definedName>
    <definedName name="x22kvl" localSheetId="0">#REF!</definedName>
    <definedName name="x22kvl">#REF!</definedName>
    <definedName name="x2mig1nc" localSheetId="0">#REF!</definedName>
    <definedName name="x2mig1nc">#REF!</definedName>
    <definedName name="x2mig1vl" localSheetId="0">#REF!</definedName>
    <definedName name="x2mig1vl">#REF!</definedName>
    <definedName name="x2min1nc" localSheetId="0">#REF!</definedName>
    <definedName name="x2min1nc">#REF!</definedName>
    <definedName name="x2min1vl" localSheetId="0">#REF!</definedName>
    <definedName name="x2min1vl">#REF!</definedName>
    <definedName name="x2mit1vl" localSheetId="0">#REF!</definedName>
    <definedName name="x2mit1vl">#REF!</definedName>
    <definedName name="x2mitnc" localSheetId="0">#REF!</definedName>
    <definedName name="x2mitnc">#REF!</definedName>
    <definedName name="XAA" localSheetId="0">#REF!</definedName>
    <definedName name="XAA">#REF!</definedName>
    <definedName name="XAB" localSheetId="0">#REF!</definedName>
    <definedName name="XAB">#REF!</definedName>
    <definedName name="XAC" localSheetId="0">#REF!</definedName>
    <definedName name="XAC">#REF!</definedName>
    <definedName name="XAD" localSheetId="0">#REF!</definedName>
    <definedName name="XAD">#REF!</definedName>
    <definedName name="xads" localSheetId="0">#REF!</definedName>
    <definedName name="xads">#REF!</definedName>
    <definedName name="XASFS" localSheetId="0">#REF!</definedName>
    <definedName name="XASFS">#REF!</definedName>
    <definedName name="XB_80" localSheetId="0">#REF!</definedName>
    <definedName name="XB_80">#REF!</definedName>
    <definedName name="Xc" localSheetId="0">#REF!</definedName>
    <definedName name="Xc">#REF!</definedName>
    <definedName name="XCCT">0.5</definedName>
    <definedName name="XCV" localSheetId="0">#REF!</definedName>
    <definedName name="XCV">#REF!</definedName>
    <definedName name="XCZ" localSheetId="0">#REF!</definedName>
    <definedName name="XCZ">#REF!</definedName>
    <definedName name="XCZ_10" localSheetId="0">#REF!</definedName>
    <definedName name="XCZ_10" localSheetId="1">#REF!</definedName>
    <definedName name="XCZ_10">#REF!</definedName>
    <definedName name="XCZ_11" localSheetId="0">#REF!</definedName>
    <definedName name="XCZ_11" localSheetId="1">#REF!</definedName>
    <definedName name="XCZ_11">#REF!</definedName>
    <definedName name="XCZ_12" localSheetId="0">#REF!</definedName>
    <definedName name="XCZ_12" localSheetId="1">#REF!</definedName>
    <definedName name="XCZ_12">#REF!</definedName>
    <definedName name="XCZ_6" localSheetId="0">#REF!</definedName>
    <definedName name="XCZ_6">#REF!</definedName>
    <definedName name="XCZ_7" localSheetId="0">#REF!</definedName>
    <definedName name="XCZ_7">#REF!</definedName>
    <definedName name="XCZ_8" localSheetId="0">#REF!</definedName>
    <definedName name="XCZ_8">#REF!</definedName>
    <definedName name="XCZ_9" localSheetId="0">#REF!</definedName>
    <definedName name="XCZ_9">#REF!</definedName>
    <definedName name="xd0.6" localSheetId="0">#REF!</definedName>
    <definedName name="xd0.6">#REF!</definedName>
    <definedName name="xd1.3" localSheetId="0">#REF!</definedName>
    <definedName name="xd1.3">#REF!</definedName>
    <definedName name="xd1.5" localSheetId="0">#REF!</definedName>
    <definedName name="xd1.5">#REF!</definedName>
    <definedName name="xdfx" localSheetId="0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xdfx" localSheetId="1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xdfx" localSheetId="7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xdfx">{"fdsup://Directions/FactSet Auditing Viewer?action=AUDIT_VALUE&amp;DB=129&amp;ID1=611776&amp;VALUEID=01401&amp;SDATE=2008&amp;PERIODTYPE=ANN_STD&amp;window=popup_no_bar&amp;width=385&amp;height=120&amp;START_MAXIMIZED=FALSE&amp;creator=factset&amp;display_string=Audit"}</definedName>
    <definedName name="XDKT" localSheetId="0">{"NGUYEN QUI THIEP - Personal View",#N/A,FALSE,"XDCB.HT.FUR."}</definedName>
    <definedName name="XDKT" localSheetId="1">{"NGUYEN QUI THIEP - Personal View",#N/A,FALSE,"XDCB.HT.FUR."}</definedName>
    <definedName name="XDKT" localSheetId="7">{"NGUYEN QUI THIEP - Personal View",#N/A,FALSE,"XDCB.HT.FUR."}</definedName>
    <definedName name="XDKT">{"NGUYEN QUI THIEP - Personal View",#N/A,FALSE,"XDCB.HT.FUR."}</definedName>
    <definedName name="xdsnc" localSheetId="0">#REF!</definedName>
    <definedName name="xdsnc" localSheetId="1">#REF!</definedName>
    <definedName name="xdsnc">#REF!</definedName>
    <definedName name="xdsvl" localSheetId="0">#REF!</definedName>
    <definedName name="xdsvl">#REF!</definedName>
    <definedName name="XENHO" localSheetId="0">#REF!</definedName>
    <definedName name="XENHO">#REF!</definedName>
    <definedName name="Xếp_xe" localSheetId="0">#REF!</definedName>
    <definedName name="Xếp_xe" localSheetId="1">#REF!</definedName>
    <definedName name="Xếp_xe">#REF!</definedName>
    <definedName name="xfco" localSheetId="0">#REF!</definedName>
    <definedName name="xfco">#REF!</definedName>
    <definedName name="xfco3p" localSheetId="0">#REF!</definedName>
    <definedName name="xfco3p">#REF!</definedName>
    <definedName name="xfconc" localSheetId="0">#REF!</definedName>
    <definedName name="xfconc">#REF!</definedName>
    <definedName name="xfconc3p" localSheetId="0">#REF!</definedName>
    <definedName name="xfconc3p">#REF!</definedName>
    <definedName name="xfcotnc" localSheetId="0">#REF!</definedName>
    <definedName name="xfcotnc">#REF!</definedName>
    <definedName name="xfcotvl" localSheetId="0">#REF!</definedName>
    <definedName name="xfcotvl">#REF!</definedName>
    <definedName name="xfcovl" localSheetId="0">#REF!</definedName>
    <definedName name="xfcovl">#REF!</definedName>
    <definedName name="xfcovl3p" localSheetId="0">#REF!</definedName>
    <definedName name="xfcovl3p">#REF!</definedName>
    <definedName name="xfd" localSheetId="0">#REF!</definedName>
    <definedName name="xfd" localSheetId="1">#REF!</definedName>
    <definedName name="xfd">#REF!</definedName>
    <definedName name="xFill" localSheetId="0" hidden="1">#REF!</definedName>
    <definedName name="xFill" localSheetId="1" hidden="1">#REF!</definedName>
    <definedName name="xFill" hidden="1">#REF!</definedName>
    <definedName name="xfnc" localSheetId="0">#REF!</definedName>
    <definedName name="xfnc">#REF!</definedName>
    <definedName name="xfvl" localSheetId="0">#REF!</definedName>
    <definedName name="xfvl">#REF!</definedName>
    <definedName name="xgs" localSheetId="0">#REF!</definedName>
    <definedName name="xgs" localSheetId="1">#REF!</definedName>
    <definedName name="xgs">#REF!</definedName>
    <definedName name="xh" localSheetId="0">#REF!</definedName>
    <definedName name="xh">#REF!</definedName>
    <definedName name="xh_bq" localSheetId="0">#REF!</definedName>
    <definedName name="xh_bq">#REF!</definedName>
    <definedName name="xh_bv" localSheetId="0">#REF!</definedName>
    <definedName name="xh_bv">#REF!</definedName>
    <definedName name="xh_ck" localSheetId="0">#REF!</definedName>
    <definedName name="xh_ck">#REF!</definedName>
    <definedName name="xh_d1" localSheetId="0">#REF!</definedName>
    <definedName name="xh_d1">#REF!</definedName>
    <definedName name="xh_d2" localSheetId="0">#REF!</definedName>
    <definedName name="xh_d2">#REF!</definedName>
    <definedName name="xh_d3" localSheetId="0">#REF!</definedName>
    <definedName name="xh_d3">#REF!</definedName>
    <definedName name="xh_dl" localSheetId="0">#REF!</definedName>
    <definedName name="xh_dl">#REF!</definedName>
    <definedName name="xh_kcs" localSheetId="0">#REF!</definedName>
    <definedName name="xh_kcs">#REF!</definedName>
    <definedName name="xh_nb" localSheetId="0">#REF!</definedName>
    <definedName name="xh_nb">#REF!</definedName>
    <definedName name="xh_ngio" localSheetId="0">#REF!</definedName>
    <definedName name="xh_ngio">#REF!</definedName>
    <definedName name="xh_nv" localSheetId="0">#REF!</definedName>
    <definedName name="xh_nv">#REF!</definedName>
    <definedName name="xh_t3" localSheetId="0">#REF!</definedName>
    <definedName name="xh_t3">#REF!</definedName>
    <definedName name="xh_t4" localSheetId="0">#REF!</definedName>
    <definedName name="xh_t4">#REF!</definedName>
    <definedName name="xh_t5" localSheetId="0">#REF!</definedName>
    <definedName name="xh_t5">#REF!</definedName>
    <definedName name="xh_t6" localSheetId="0">#REF!</definedName>
    <definedName name="xh_t6">#REF!</definedName>
    <definedName name="xh_tc" localSheetId="0">#REF!</definedName>
    <definedName name="xh_tc">#REF!</definedName>
    <definedName name="xh_tm" localSheetId="0">#REF!</definedName>
    <definedName name="xh_tm">#REF!</definedName>
    <definedName name="xh_vs" localSheetId="0">#REF!</definedName>
    <definedName name="xh_vs">#REF!</definedName>
    <definedName name="xh_xh" localSheetId="0">#REF!</definedName>
    <definedName name="xh_xh">#REF!</definedName>
    <definedName name="xhn" localSheetId="0">#REF!</definedName>
    <definedName name="xhn">#REF!</definedName>
    <definedName name="xhnnc" localSheetId="0">#REF!</definedName>
    <definedName name="xhnnc">#REF!</definedName>
    <definedName name="xhnvl" localSheetId="0">#REF!</definedName>
    <definedName name="xhnvl">#REF!</definedName>
    <definedName name="xig" localSheetId="0">#REF!</definedName>
    <definedName name="xig">#REF!</definedName>
    <definedName name="xig1" localSheetId="0">#REF!</definedName>
    <definedName name="xig1">#REF!</definedName>
    <definedName name="xig1nc" localSheetId="0">#REF!</definedName>
    <definedName name="xig1nc">#REF!</definedName>
    <definedName name="xig1p" localSheetId="0">#REF!</definedName>
    <definedName name="xig1p">#REF!</definedName>
    <definedName name="xig1pnc" localSheetId="0">#REF!</definedName>
    <definedName name="xig1pnc">#REF!</definedName>
    <definedName name="xig1pvl" localSheetId="0">#REF!</definedName>
    <definedName name="xig1pvl">#REF!</definedName>
    <definedName name="xig1vl" localSheetId="0">#REF!</definedName>
    <definedName name="xig1vl">#REF!</definedName>
    <definedName name="xig2nc" localSheetId="0">#REF!</definedName>
    <definedName name="xig2nc">#REF!</definedName>
    <definedName name="xig2vl" localSheetId="0">#REF!</definedName>
    <definedName name="xig2vl">#REF!</definedName>
    <definedName name="xig3p" localSheetId="0">#REF!</definedName>
    <definedName name="xig3p">#REF!</definedName>
    <definedName name="xiggnc" localSheetId="0">#REF!</definedName>
    <definedName name="xiggnc">#REF!</definedName>
    <definedName name="xiggvl" localSheetId="0">#REF!</definedName>
    <definedName name="xiggvl">#REF!</definedName>
    <definedName name="xignc" localSheetId="0">#REF!</definedName>
    <definedName name="xignc">#REF!</definedName>
    <definedName name="xignc3p" localSheetId="0">#REF!</definedName>
    <definedName name="xignc3p">#REF!</definedName>
    <definedName name="xigvl" localSheetId="0">#REF!</definedName>
    <definedName name="xigvl">#REF!</definedName>
    <definedName name="xigvl3p" localSheetId="0">#REF!</definedName>
    <definedName name="xigvl3p">#REF!</definedName>
    <definedName name="xin" localSheetId="0">#REF!</definedName>
    <definedName name="xin">#REF!</definedName>
    <definedName name="xin190" localSheetId="0">#REF!</definedName>
    <definedName name="xin190">#REF!</definedName>
    <definedName name="xin1903p" localSheetId="0">#REF!</definedName>
    <definedName name="xin1903p">#REF!</definedName>
    <definedName name="xin190nc" localSheetId="0">#REF!</definedName>
    <definedName name="xin190nc">#REF!</definedName>
    <definedName name="xin190nc3p" localSheetId="0">#REF!</definedName>
    <definedName name="xin190nc3p">#REF!</definedName>
    <definedName name="xin190vl" localSheetId="0">#REF!</definedName>
    <definedName name="xin190vl">#REF!</definedName>
    <definedName name="xin190vl3p" localSheetId="0">#REF!</definedName>
    <definedName name="xin190vl3p">#REF!</definedName>
    <definedName name="xin2903p" localSheetId="0">#REF!</definedName>
    <definedName name="xin2903p">#REF!</definedName>
    <definedName name="xin290nc3p" localSheetId="0">#REF!</definedName>
    <definedName name="xin290nc3p">#REF!</definedName>
    <definedName name="xin290vl3p" localSheetId="0">#REF!</definedName>
    <definedName name="xin290vl3p">#REF!</definedName>
    <definedName name="xin3p" localSheetId="0">#REF!</definedName>
    <definedName name="xin3p">#REF!</definedName>
    <definedName name="xin901nc" localSheetId="0">#REF!</definedName>
    <definedName name="xin901nc">#REF!</definedName>
    <definedName name="xin901vl" localSheetId="0">#REF!</definedName>
    <definedName name="xin901vl">#REF!</definedName>
    <definedName name="xind" localSheetId="0">#REF!</definedName>
    <definedName name="xind">#REF!</definedName>
    <definedName name="xind1p" localSheetId="0">#REF!</definedName>
    <definedName name="xind1p">#REF!</definedName>
    <definedName name="xind1pnc" localSheetId="0">#REF!</definedName>
    <definedName name="xind1pnc">#REF!</definedName>
    <definedName name="xind1pvl" localSheetId="0">#REF!</definedName>
    <definedName name="xind1pvl">#REF!</definedName>
    <definedName name="xind3p" localSheetId="0">#REF!</definedName>
    <definedName name="xind3p">#REF!</definedName>
    <definedName name="xindnc" localSheetId="0">#REF!</definedName>
    <definedName name="xindnc">#REF!</definedName>
    <definedName name="xindnc1p" localSheetId="0">#REF!</definedName>
    <definedName name="xindnc1p">#REF!</definedName>
    <definedName name="xindnc3p" localSheetId="0">#REF!</definedName>
    <definedName name="xindnc3p">#REF!</definedName>
    <definedName name="xindvl" localSheetId="0">#REF!</definedName>
    <definedName name="xindvl">#REF!</definedName>
    <definedName name="xindvl1p" localSheetId="0">#REF!</definedName>
    <definedName name="xindvl1p">#REF!</definedName>
    <definedName name="xindvl3p" localSheetId="0">#REF!</definedName>
    <definedName name="xindvl3p">#REF!</definedName>
    <definedName name="xing1p" localSheetId="0">#REF!</definedName>
    <definedName name="xing1p">#REF!</definedName>
    <definedName name="xing1pnc" localSheetId="0">#REF!</definedName>
    <definedName name="xing1pnc">#REF!</definedName>
    <definedName name="xing1pvl" localSheetId="0">#REF!</definedName>
    <definedName name="xing1pvl">#REF!</definedName>
    <definedName name="xingnc1p" localSheetId="0">#REF!</definedName>
    <definedName name="xingnc1p">#REF!</definedName>
    <definedName name="xingvl1p" localSheetId="0">#REF!</definedName>
    <definedName name="xingvl1p">#REF!</definedName>
    <definedName name="xinnc" localSheetId="0">#REF!</definedName>
    <definedName name="xinnc">#REF!</definedName>
    <definedName name="xinnc3p" localSheetId="0">#REF!</definedName>
    <definedName name="xinnc3p">#REF!</definedName>
    <definedName name="xint1p" localSheetId="0">#REF!</definedName>
    <definedName name="xint1p">#REF!</definedName>
    <definedName name="xinvl" localSheetId="0">#REF!</definedName>
    <definedName name="xinvl">#REF!</definedName>
    <definedName name="xinvl3p" localSheetId="0">#REF!</definedName>
    <definedName name="xinvl3p">#REF!</definedName>
    <definedName name="xit" localSheetId="0">#REF!</definedName>
    <definedName name="xit">#REF!</definedName>
    <definedName name="xit1" localSheetId="0">#REF!</definedName>
    <definedName name="xit1">#REF!</definedName>
    <definedName name="xit1nc" localSheetId="0">#REF!</definedName>
    <definedName name="xit1nc">#REF!</definedName>
    <definedName name="xit1p" localSheetId="0">#REF!</definedName>
    <definedName name="xit1p">#REF!</definedName>
    <definedName name="xit1pnc" localSheetId="0">#REF!</definedName>
    <definedName name="xit1pnc">#REF!</definedName>
    <definedName name="xit1pvl" localSheetId="0">#REF!</definedName>
    <definedName name="xit1pvl">#REF!</definedName>
    <definedName name="xit1vl" localSheetId="0">#REF!</definedName>
    <definedName name="xit1vl">#REF!</definedName>
    <definedName name="xit2nc" localSheetId="0">#REF!</definedName>
    <definedName name="xit2nc">#REF!</definedName>
    <definedName name="xit2nc3p" localSheetId="0">#REF!</definedName>
    <definedName name="xit2nc3p">#REF!</definedName>
    <definedName name="xit2vl" localSheetId="0">#REF!</definedName>
    <definedName name="xit2vl">#REF!</definedName>
    <definedName name="xit2vl3p" localSheetId="0">#REF!</definedName>
    <definedName name="xit2vl3p">#REF!</definedName>
    <definedName name="xit3p" localSheetId="0">#REF!</definedName>
    <definedName name="xit3p">#REF!</definedName>
    <definedName name="xitnc" localSheetId="0">#REF!</definedName>
    <definedName name="xitnc">#REF!</definedName>
    <definedName name="xitnc3p" localSheetId="0">#REF!</definedName>
    <definedName name="xitnc3p">#REF!</definedName>
    <definedName name="xittnc" localSheetId="0">#REF!</definedName>
    <definedName name="xittnc">#REF!</definedName>
    <definedName name="xittvl" localSheetId="0">#REF!</definedName>
    <definedName name="xittvl">#REF!</definedName>
    <definedName name="xitvl" localSheetId="0">#REF!</definedName>
    <definedName name="xitvl">#REF!</definedName>
    <definedName name="xitvl3p" localSheetId="0">#REF!</definedName>
    <definedName name="xitvl3p">#REF!</definedName>
    <definedName name="xk0.6" localSheetId="0">#REF!</definedName>
    <definedName name="xk0.6">#REF!</definedName>
    <definedName name="xk1.3" localSheetId="0">#REF!</definedName>
    <definedName name="xk1.3">#REF!</definedName>
    <definedName name="xk1.5" localSheetId="0">#REF!</definedName>
    <definedName name="xk1.5">#REF!</definedName>
    <definedName name="xkeogjana" localSheetId="0">{"Reader",#N/A,FALSE,"Summary";"Reader",#N/A,FALSE,"Buildup";"Reader",#N/A,FALSE,"Financials";"Reader",#N/A,FALSE,"Debt &amp; Other"}</definedName>
    <definedName name="xkeogjana" localSheetId="1">{"Reader",#N/A,FALSE,"Summary";"Reader",#N/A,FALSE,"Buildup";"Reader",#N/A,FALSE,"Financials";"Reader",#N/A,FALSE,"Debt &amp; Other"}</definedName>
    <definedName name="xkeogjana" localSheetId="7">{"Reader",#N/A,FALSE,"Summary";"Reader",#N/A,FALSE,"Buildup";"Reader",#N/A,FALSE,"Financials";"Reader",#N/A,FALSE,"Debt &amp; Other"}</definedName>
    <definedName name="xkeogjana">{"Reader",#N/A,FALSE,"Summary";"Reader",#N/A,FALSE,"Buildup";"Reader",#N/A,FALSE,"Financials";"Reader",#N/A,FALSE,"Debt &amp; Other"}</definedName>
    <definedName name="xl">#REF!</definedName>
    <definedName name="xlc" localSheetId="0">#REF!</definedName>
    <definedName name="xlc" localSheetId="1">#REF!</definedName>
    <definedName name="xlc">#REF!</definedName>
    <definedName name="xld1.4" localSheetId="0">#REF!</definedName>
    <definedName name="xld1.4" localSheetId="1">#REF!</definedName>
    <definedName name="xld1.4">#REF!</definedName>
    <definedName name="xlk" localSheetId="0">#REF!</definedName>
    <definedName name="xlk">#REF!</definedName>
    <definedName name="xlk1.4" localSheetId="0">#REF!</definedName>
    <definedName name="xlk1.4">#REF!</definedName>
    <definedName name="XLP" localSheetId="0">#REF!</definedName>
    <definedName name="XLP">#REF!</definedName>
    <definedName name="xls" localSheetId="0">{"F3 detail",#N/A,FALSE,"F1";"F3 Presentation",#N/A,FALSE,"F3 "}</definedName>
    <definedName name="xls" localSheetId="1">{"F3 detail",#N/A,FALSE,"F1";"F3 Presentation",#N/A,FALSE,"F3 "}</definedName>
    <definedName name="xls" localSheetId="7">{"F3 detail",#N/A,FALSE,"F1";"F3 Presentation",#N/A,FALSE,"F3 "}</definedName>
    <definedName name="xls">{"F3 detail",#N/A,FALSE,"F1";"F3 Presentation",#N/A,FALSE,"F3 "}</definedName>
    <definedName name="xlttbninh" localSheetId="0">{"'Sheet1'!$L$16"}</definedName>
    <definedName name="xlttbninh" localSheetId="1">{"'Sheet1'!$L$16"}</definedName>
    <definedName name="xlttbninh" localSheetId="7">{"'Sheet1'!$L$16"}</definedName>
    <definedName name="xlttbninh">{"'Sheet1'!$L$16"}</definedName>
    <definedName name="xm" localSheetId="0">#REF!</definedName>
    <definedName name="xm">#REF!</definedName>
    <definedName name="xmcax" localSheetId="0">#REF!</definedName>
    <definedName name="xmcax">#REF!</definedName>
    <definedName name="xmp40" localSheetId="0">#REF!</definedName>
    <definedName name="xmp40">#REF!</definedName>
    <definedName name="xn" localSheetId="0">#REF!</definedName>
    <definedName name="xn">#REF!</definedName>
    <definedName name="xnkhung" localSheetId="0">{#N/A,#N/A,FALSE,"Chung"}</definedName>
    <definedName name="xnkhung" localSheetId="1">{#N/A,#N/A,FALSE,"Chung"}</definedName>
    <definedName name="xnkhung" localSheetId="7">{#N/A,#N/A,FALSE,"Chung"}</definedName>
    <definedName name="xnkhung">{#N/A,#N/A,FALSE,"Chung"}</definedName>
    <definedName name="xoanhapk" localSheetId="0">#REF!,#REF!</definedName>
    <definedName name="xoanhapk" localSheetId="1">#REF!,#REF!</definedName>
    <definedName name="xoanhapk">#REF!,#REF!</definedName>
    <definedName name="xoanhapl" localSheetId="0">#REF!,#REF!</definedName>
    <definedName name="xoanhapl">#REF!,#REF!</definedName>
    <definedName name="xoaxuatk" localSheetId="0">#REF!</definedName>
    <definedName name="xoaxuatk" localSheetId="1">#REF!</definedName>
    <definedName name="xoaxuatk">#REF!</definedName>
    <definedName name="xoaxuatl" localSheetId="0">#REF!</definedName>
    <definedName name="xoaxuatl" localSheetId="1">#REF!</definedName>
    <definedName name="xoaxuatl">#REF!</definedName>
    <definedName name="xr1nc" localSheetId="0">#REF!</definedName>
    <definedName name="xr1nc">#REF!</definedName>
    <definedName name="xr1vl" localSheetId="0">#REF!</definedName>
    <definedName name="xr1vl">#REF!</definedName>
    <definedName name="XREF_COLUMN_1" localSheetId="0">#REF!</definedName>
    <definedName name="XREF_COLUMN_1">#REF!</definedName>
    <definedName name="XREF_COLUMN_11" localSheetId="0">#REF!</definedName>
    <definedName name="XREF_COLUMN_11">#REF!</definedName>
    <definedName name="XREF_COLUMN_19" localSheetId="0">#REF!</definedName>
    <definedName name="XREF_COLUMN_19">#REF!</definedName>
    <definedName name="XREF_COLUMN_2" localSheetId="0">#REF!</definedName>
    <definedName name="XREF_COLUMN_2">#REF!</definedName>
    <definedName name="XREF_COLUMN_3" localSheetId="0">#REF!</definedName>
    <definedName name="XREF_COLUMN_3">#REF!</definedName>
    <definedName name="XREF_COLUMN_4" localSheetId="0">#REF!</definedName>
    <definedName name="XREF_COLUMN_4">#REF!</definedName>
    <definedName name="XREF_COLUMN_5" localSheetId="0">#REF!</definedName>
    <definedName name="XREF_COLUMN_5">#REF!</definedName>
    <definedName name="XREF_COLUMN_6" localSheetId="0">#REF!</definedName>
    <definedName name="XREF_COLUMN_6">#REF!</definedName>
    <definedName name="XRefActiveRow" localSheetId="0">#REF!</definedName>
    <definedName name="XRefActiveRow">#REF!</definedName>
    <definedName name="XRefColumnsCount">4</definedName>
    <definedName name="XRefCopy1" localSheetId="0">#REF!</definedName>
    <definedName name="XRefCopy1" localSheetId="1">#REF!</definedName>
    <definedName name="XRefCopy1">#REF!</definedName>
    <definedName name="XRefCopy10" localSheetId="0">#REF!</definedName>
    <definedName name="XRefCopy10">#REF!</definedName>
    <definedName name="XRefCopy11" localSheetId="0">#REF!</definedName>
    <definedName name="XRefCopy11">#REF!</definedName>
    <definedName name="XRefCopy11Row" localSheetId="0">#REF!</definedName>
    <definedName name="XRefCopy11Row">#REF!</definedName>
    <definedName name="XRefCopy12Row" localSheetId="0">#REF!</definedName>
    <definedName name="XRefCopy12Row">#REF!</definedName>
    <definedName name="XRefCopy16" localSheetId="0">#REF!</definedName>
    <definedName name="XRefCopy16">#REF!</definedName>
    <definedName name="XRefCopy1Row" localSheetId="0">#REF!</definedName>
    <definedName name="XRefCopy1Row">#REF!</definedName>
    <definedName name="XRefCopy2" localSheetId="0">#REF!</definedName>
    <definedName name="XRefCopy2">#REF!</definedName>
    <definedName name="XRefCopy25" localSheetId="0">#REF!</definedName>
    <definedName name="XRefCopy25">#REF!</definedName>
    <definedName name="XRefCopy2Row" localSheetId="0">#REF!</definedName>
    <definedName name="XRefCopy2Row">#REF!</definedName>
    <definedName name="XRefCopy3" localSheetId="0">#REF!</definedName>
    <definedName name="XRefCopy3">#REF!</definedName>
    <definedName name="XRefCopy3Row" localSheetId="0">#REF!</definedName>
    <definedName name="XRefCopy3Row">#REF!</definedName>
    <definedName name="XRefCopy4" localSheetId="0">#REF!</definedName>
    <definedName name="XRefCopy4">#REF!</definedName>
    <definedName name="XRefCopy4Row" localSheetId="0">#REF!</definedName>
    <definedName name="XRefCopy4Row">#REF!</definedName>
    <definedName name="XRefCopy5" localSheetId="0">#REF!</definedName>
    <definedName name="XRefCopy5">#REF!</definedName>
    <definedName name="XRefCopy5Row" localSheetId="0">#REF!</definedName>
    <definedName name="XRefCopy5Row">#REF!</definedName>
    <definedName name="XRefCopy6" localSheetId="0">#REF!</definedName>
    <definedName name="XRefCopy6">#REF!</definedName>
    <definedName name="XRefCopy6Row" localSheetId="0">#REF!</definedName>
    <definedName name="XRefCopy6Row">#REF!</definedName>
    <definedName name="XRefCopy7" localSheetId="0">#REF!</definedName>
    <definedName name="XRefCopy7">#REF!</definedName>
    <definedName name="XRefCopy7Row" localSheetId="0">#REF!</definedName>
    <definedName name="XRefCopy7Row">#REF!</definedName>
    <definedName name="XRefCopy8" localSheetId="0">#REF!</definedName>
    <definedName name="XRefCopy8">#REF!</definedName>
    <definedName name="XRefCopy8Row" localSheetId="0">#REF!</definedName>
    <definedName name="XRefCopy8Row">#REF!</definedName>
    <definedName name="XRefCopy9" localSheetId="0">#REF!</definedName>
    <definedName name="XRefCopy9">#REF!</definedName>
    <definedName name="XRefCopy9Row" localSheetId="0">#REF!</definedName>
    <definedName name="XRefCopy9Row">#REF!</definedName>
    <definedName name="XRefCopyRangeCount">4</definedName>
    <definedName name="XRefPaste1" localSheetId="0">#REF!</definedName>
    <definedName name="XRefPaste1" localSheetId="1">#REF!</definedName>
    <definedName name="XRefPaste1">#REF!</definedName>
    <definedName name="XRefPaste10" localSheetId="0">#REF!</definedName>
    <definedName name="XRefPaste10">#REF!</definedName>
    <definedName name="XRefPaste10Row" localSheetId="0">#REF!</definedName>
    <definedName name="XRefPaste10Row">#REF!</definedName>
    <definedName name="XRefPaste11" localSheetId="0">#REF!</definedName>
    <definedName name="XRefPaste11">#REF!</definedName>
    <definedName name="XRefPaste11Row" localSheetId="0">#REF!</definedName>
    <definedName name="XRefPaste11Row">#REF!</definedName>
    <definedName name="XRefPaste12" localSheetId="0">#REF!</definedName>
    <definedName name="XRefPaste12">#REF!</definedName>
    <definedName name="XRefPaste12Row" localSheetId="0">#REF!</definedName>
    <definedName name="XRefPaste12Row">#REF!</definedName>
    <definedName name="XRefPaste1Row" localSheetId="0">#REF!</definedName>
    <definedName name="XRefPaste1Row">#REF!</definedName>
    <definedName name="XRefPaste2" localSheetId="0">#REF!</definedName>
    <definedName name="XRefPaste2">#REF!</definedName>
    <definedName name="XRefPaste2Row" localSheetId="0">#REF!</definedName>
    <definedName name="XRefPaste2Row">#REF!</definedName>
    <definedName name="XRefPaste3" localSheetId="0">#REF!</definedName>
    <definedName name="XRefPaste3">#REF!</definedName>
    <definedName name="XRefPaste3Row" localSheetId="0">#REF!</definedName>
    <definedName name="XRefPaste3Row">#REF!</definedName>
    <definedName name="XRefPaste4" localSheetId="0">#REF!</definedName>
    <definedName name="XRefPaste4">#REF!</definedName>
    <definedName name="XRefPaste4Row" localSheetId="0">#REF!</definedName>
    <definedName name="XRefPaste4Row">#REF!</definedName>
    <definedName name="XRefPaste5" localSheetId="0">#REF!</definedName>
    <definedName name="XRefPaste5">#REF!</definedName>
    <definedName name="XRefPaste5Row" localSheetId="0">#REF!</definedName>
    <definedName name="XRefPaste5Row">#REF!</definedName>
    <definedName name="XRefPaste6" localSheetId="0">#REF!</definedName>
    <definedName name="XRefPaste6">#REF!</definedName>
    <definedName name="XRefPaste6Row" localSheetId="0">#REF!</definedName>
    <definedName name="XRefPaste6Row">#REF!</definedName>
    <definedName name="XRefPaste7" localSheetId="0">#REF!</definedName>
    <definedName name="XRefPaste7">#REF!</definedName>
    <definedName name="XRefPaste7Row" localSheetId="0">#REF!</definedName>
    <definedName name="XRefPaste7Row">#REF!</definedName>
    <definedName name="XRefPaste8" localSheetId="0">#REF!</definedName>
    <definedName name="XRefPaste8">#REF!</definedName>
    <definedName name="XRefPaste8Row" localSheetId="0">#REF!</definedName>
    <definedName name="XRefPaste8Row">#REF!</definedName>
    <definedName name="XRefPaste9" localSheetId="0">#REF!</definedName>
    <definedName name="XRefPaste9">#REF!</definedName>
    <definedName name="XRefPaste9Row" localSheetId="0">#REF!</definedName>
    <definedName name="XRefPaste9Row">#REF!</definedName>
    <definedName name="XRefPasteRangeCount">2</definedName>
    <definedName name="XSA" localSheetId="0" hidden="1">#REF!</definedName>
    <definedName name="XSA" localSheetId="1" hidden="1">#REF!</definedName>
    <definedName name="XSA" hidden="1">#REF!</definedName>
    <definedName name="xss" localSheetId="0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xss" localSheetId="1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xss" localSheetId="7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xss">{#N/A,#N/A,FALSE,"Title";#N/A,#N/A,FALSE,"Bal.sheet";#N/A,#N/A,FALSE,"Income";#N/A,#N/A,FALSE,"sale";#N/A,#N/A,FALSE,"cash";#N/A,#N/A,FALSE,"AR";#N/A,#N/A,FALSE,"AR-other";#N/A,#N/A,FALSE,"asset";#N/A,#N/A,FALSE,"Pre-Op";#N/A,#N/A,FALSE,"AP";#N/A,#N/A,FALSE,"Parent";#N/A,#N/A,FALSE,"Qty";#N/A,#N/A,FALSE,"COGS";#N/A,#N/A,FALSE,"GOH-Sell";#N/A,#N/A,FALSE,"Interest"}</definedName>
    <definedName name="xssxxsxs">#REF!</definedName>
    <definedName name="xtl" localSheetId="0">#REF!</definedName>
    <definedName name="xtl" localSheetId="1">#REF!</definedName>
    <definedName name="xtl">#REF!</definedName>
    <definedName name="xtr3pnc" localSheetId="0">#REF!</definedName>
    <definedName name="xtr3pnc">#REF!</definedName>
    <definedName name="xtr3pvl" localSheetId="0">#REF!</definedName>
    <definedName name="xtr3pvl">#REF!</definedName>
    <definedName name="xtutri" localSheetId="0">#REF!</definedName>
    <definedName name="xtutri" localSheetId="1">#REF!</definedName>
    <definedName name="xtutri">#REF!</definedName>
    <definedName name="XUAÁT" localSheetId="0">#REF!</definedName>
    <definedName name="XUAÁT">#REF!</definedName>
    <definedName name="Xuân" localSheetId="0">#REF!</definedName>
    <definedName name="Xuân">#REF!</definedName>
    <definedName name="xuantruong" localSheetId="0">{"'Sheet1'!$L$16"}</definedName>
    <definedName name="xuantruong" localSheetId="1">{"'Sheet1'!$L$16"}</definedName>
    <definedName name="xuantruong" localSheetId="7">{"'Sheet1'!$L$16"}</definedName>
    <definedName name="xuantruong">{"'Sheet1'!$L$16"}</definedName>
    <definedName name="Xuat_hien1">#N/A</definedName>
    <definedName name="xuat_Ong_VNP">#REF!</definedName>
    <definedName name="XX" localSheetId="0">#REF!</definedName>
    <definedName name="XX" localSheetId="1">#REF!</definedName>
    <definedName name="XX">#REF!</definedName>
    <definedName name="XXX" localSheetId="0">#REF!</definedName>
    <definedName name="XXX">#REF!</definedName>
    <definedName name="XXXAAAA" localSheetId="0">{"'Sheet1'!$L$16"}</definedName>
    <definedName name="XXXAAAA" localSheetId="1">{"'Sheet1'!$L$16"}</definedName>
    <definedName name="XXXAAAA" localSheetId="7">{"'Sheet1'!$L$16"}</definedName>
    <definedName name="XXXAAAA">{"'Sheet1'!$L$16"}</definedName>
    <definedName name="xxxs">#REF!</definedName>
    <definedName name="xxxx">"'file:///C:/Documents%20and%20Settings/PC_KOBSBY_003/Local%20Settings/Temporary%20Internet%20Files/Content.IE5/WZ67UD2L/DATA/BSC%202011/SHARED/TAX/ROSA/1999/PT%20Betzdearborn%20Persada/Citr-1998/CITR98.xls'#$GeneralInfo.$T$76"</definedName>
    <definedName name="xxxx_3">"'file:///C:/Documents%20and%20Settings/PC_KOBSBY_003/Local%20Settings/Temporary%20Internet%20Files/Content.IE5/WZ67UD2L/DATA/BSC%202011/SHARED/TAX/ROSA/1999/PT%20Betzdearborn%20Persada/Citr-1998/CITR98.xls'#$GeneralInfo.$T$76"</definedName>
    <definedName name="xxxxx" localSheetId="0">{"HK PR",#N/A,FALSE,"HK";"SUMMARY",#N/A,FALSE,"PAYROLL";"SUMMARY",#N/A,FALSE,"PAYROLL";"HK PR",#N/A,FALSE,"HK"}</definedName>
    <definedName name="xxxxx" localSheetId="1">{"HK PR",#N/A,FALSE,"HK";"SUMMARY",#N/A,FALSE,"PAYROLL";"SUMMARY",#N/A,FALSE,"PAYROLL";"HK PR",#N/A,FALSE,"HK"}</definedName>
    <definedName name="xxxxx" localSheetId="7">{"HK PR",#N/A,FALSE,"HK";"SUMMARY",#N/A,FALSE,"PAYROLL";"SUMMARY",#N/A,FALSE,"PAYROLL";"HK PR",#N/A,FALSE,"HK"}</definedName>
    <definedName name="xxxxx">{"HK PR",#N/A,FALSE,"HK";"SUMMARY",#N/A,FALSE,"PAYROLL";"SUMMARY",#N/A,FALSE,"PAYROLL";"HK PR",#N/A,FALSE,"HK"}</definedName>
    <definedName name="XXXXXXX" localSheetId="0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XXXXXXX" localSheetId="1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XXXXXXX" localSheetId="7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XXXXXXX">{#N/A,#N/A,TRUE,"Main assumptions";#N/A,#N/A,TRUE,"Subscriber projections";#N/A,#N/A,TRUE,"Revenues";#N/A,#N/A,TRUE,"Opex";#N/A,#N/A,TRUE,"Capex";#N/A,#N/A,TRUE,"Working capital";#N/A,#N/A,TRUE,"P&amp;L";#N/A,#N/A,TRUE,"Cash";#N/A,#N/A,TRUE,"Balance";#N/A,#N/A,TRUE,"Valuation";#N/A,#N/A,TRUE,"Bench"}</definedName>
    <definedName name="xyz">#REF!</definedName>
    <definedName name="XZDWWA" localSheetId="0">{#N/A,#N/A,TRUE,"Data Elements-Staffing";#N/A,#N/A,TRUE,"Data Elements-Exp Driv &amp; Assump";#N/A,#N/A,TRUE,"Staffing Sheet";#N/A,#N/A,TRUE,"Income";#N/A,#N/A,TRUE,"Income Summary";#N/A,#N/A,TRUE,"Staffing Summary"}</definedName>
    <definedName name="XZDWWA" localSheetId="1">{#N/A,#N/A,TRUE,"Data Elements-Staffing";#N/A,#N/A,TRUE,"Data Elements-Exp Driv &amp; Assump";#N/A,#N/A,TRUE,"Staffing Sheet";#N/A,#N/A,TRUE,"Income";#N/A,#N/A,TRUE,"Income Summary";#N/A,#N/A,TRUE,"Staffing Summary"}</definedName>
    <definedName name="XZDWWA" localSheetId="7">{#N/A,#N/A,TRUE,"Data Elements-Staffing";#N/A,#N/A,TRUE,"Data Elements-Exp Driv &amp; Assump";#N/A,#N/A,TRUE,"Staffing Sheet";#N/A,#N/A,TRUE,"Income";#N/A,#N/A,TRUE,"Income Summary";#N/A,#N/A,TRUE,"Staffing Summary"}</definedName>
    <definedName name="XZDWWA">{#N/A,#N/A,TRUE,"Data Elements-Staffing";#N/A,#N/A,TRUE,"Data Elements-Exp Driv &amp; Assump";#N/A,#N/A,TRUE,"Staffing Sheet";#N/A,#N/A,TRUE,"Income";#N/A,#N/A,TRUE,"Income Summary";#N/A,#N/A,TRUE,"Staffing Summary"}</definedName>
    <definedName name="y">#N/A</definedName>
    <definedName name="y_5" localSheetId="0">#REF!</definedName>
    <definedName name="y_5" localSheetId="1">#REF!</definedName>
    <definedName name="y_5">#REF!</definedName>
    <definedName name="y_6" localSheetId="0">#REF!</definedName>
    <definedName name="y_6">#REF!</definedName>
    <definedName name="y_7" localSheetId="0">#REF!</definedName>
    <definedName name="y_7">#REF!</definedName>
    <definedName name="Y96_OPC" localSheetId="0">#REF!</definedName>
    <definedName name="Y96_OPC">#REF!</definedName>
    <definedName name="YA" localSheetId="0">#REF!</definedName>
    <definedName name="YA">#REF!</definedName>
    <definedName name="YA_10" localSheetId="0">#REF!</definedName>
    <definedName name="YA_10" localSheetId="1">#REF!</definedName>
    <definedName name="YA_10">#REF!</definedName>
    <definedName name="yang" localSheetId="0">#REF!</definedName>
    <definedName name="yang" localSheetId="1">#REF!</definedName>
    <definedName name="yang">#REF!</definedName>
    <definedName name="ycx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cx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cx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cx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E" localSheetId="0">{"'Feb 99'!$A$1:$G$30"}</definedName>
    <definedName name="YE" localSheetId="1">{"'Feb 99'!$A$1:$G$30"}</definedName>
    <definedName name="YE" localSheetId="7">{"'Feb 99'!$A$1:$G$30"}</definedName>
    <definedName name="YE">{"'Feb 99'!$A$1:$G$30"}</definedName>
    <definedName name="Year" localSheetId="0">#REF!</definedName>
    <definedName name="Year">#REF!</definedName>
    <definedName name="Year_10" localSheetId="0">#REF!</definedName>
    <definedName name="Year_10" localSheetId="1">#REF!</definedName>
    <definedName name="Year_10">#REF!</definedName>
    <definedName name="Year_8" localSheetId="0">#REF!</definedName>
    <definedName name="Year_8" localSheetId="1">#REF!</definedName>
    <definedName name="Year_8">#REF!</definedName>
    <definedName name="YEAR_RANGE" localSheetId="0">#REF!</definedName>
    <definedName name="YEAR_RANGE" localSheetId="1">#REF!</definedName>
    <definedName name="YEAR_RANGE">#REF!</definedName>
    <definedName name="YEAR_TO_DATE___FEBRUARY_2002" localSheetId="0">#REF!</definedName>
    <definedName name="YEAR_TO_DATE___FEBRUARY_2002" localSheetId="1">#REF!</definedName>
    <definedName name="YEAR_TO_DATE___FEBRUARY_2002">#REF!</definedName>
    <definedName name="YEAR_TO_DATE___FEBRUARY_2002_10" localSheetId="0">#REF!</definedName>
    <definedName name="YEAR_TO_DATE___FEBRUARY_2002_10" localSheetId="1">#REF!</definedName>
    <definedName name="YEAR_TO_DATE___FEBRUARY_2002_10">#REF!</definedName>
    <definedName name="YEAR_TO_DATE___FEBRUARY_2002_6">"$#REF!.$C$6:$N$6"</definedName>
    <definedName name="YEAR_TO_DATE___FEBRUARY_2002_8" localSheetId="0">#REF!</definedName>
    <definedName name="YEAR_TO_DATE___FEBRUARY_2002_8" localSheetId="1">#REF!</definedName>
    <definedName name="YEAR_TO_DATE___FEBRUARY_2002_8">#REF!</definedName>
    <definedName name="Year0">"'file:///C:/Documents%20and%20Settings/PC_KOBSBY_003/Local%20Settings/Temporary%20Internet%20Files/Content.IE5/WZ67UD2L/DATA/BSC%202011/SHARED/TAX/Indra%20Setiawan/others/SPT1770.xls'#$FE_1770_P1.$A$1"</definedName>
    <definedName name="Year0_3">"'file:///C:/Documents%20and%20Settings/PC_KOBSBY_003/Local%20Settings/Temporary%20Internet%20Files/Content.IE5/WZ67UD2L/DATA/BSC%202011/SHARED/TAX/Indra%20Setiawan/others/SPT1770.xls'#$FE_1770_P1.$A$1"</definedName>
    <definedName name="year01">"'file:///C:/Documents%20and%20Settings/PC_KOBSBY_003/Local%20Settings/Temporary%20Internet%20Files/Content.IE5/WZ67UD2L/DATA/BSC%202011/SHARED/Clients/I-L/KEBD/Quarter%202002/Q4-2002-c.xls'#$GeneralInfo.$H$29"</definedName>
    <definedName name="year01_3">"'file:///C:/Documents%20and%20Settings/PC_KOBSBY_003/Local%20Settings/Temporary%20Internet%20Files/Content.IE5/WZ67UD2L/DATA/BSC%202011/SHARED/Clients/I-L/KEBD/Quarter%202002/Q4-2002-c.xls'#$GeneralInfo.$H$29"</definedName>
    <definedName name="year02">"'file:///C:/Documents%20and%20Settings/PC_KOBSBY_003/Local%20Settings/Temporary%20Internet%20Files/Content.IE5/WZ67UD2L/DATA/BSC%202011/SHARED/Clients/I-L/KEBD/Quarter%202002/Q4-2002-c.xls'#$GeneralInfo.$I$29"</definedName>
    <definedName name="year02_3">"'file:///C:/Documents%20and%20Settings/PC_KOBSBY_003/Local%20Settings/Temporary%20Internet%20Files/Content.IE5/WZ67UD2L/DATA/BSC%202011/SHARED/Clients/I-L/KEBD/Quarter%202002/Q4-2002-c.xls'#$GeneralInfo.$I$29"</definedName>
    <definedName name="year03">"'file:///C:/Documents%20and%20Settings/PC_KOBSBY_003/Local%20Settings/Temporary%20Internet%20Files/Content.IE5/WZ67UD2L/DATA/BSC%202011/SHARED/Clients/I-L/KEBD/Quarter%202002/Q4-2002-c.xls'#$GeneralInfo.$J$29"</definedName>
    <definedName name="year03_3">"'file:///C:/Documents%20and%20Settings/PC_KOBSBY_003/Local%20Settings/Temporary%20Internet%20Files/Content.IE5/WZ67UD2L/DATA/BSC%202011/SHARED/Clients/I-L/KEBD/Quarter%202002/Q4-2002-c.xls'#$GeneralInfo.$J$29"</definedName>
    <definedName name="year04">"'file:///C:/Documents%20and%20Settings/PC_KOBSBY_003/Local%20Settings/Temporary%20Internet%20Files/Content.IE5/WZ67UD2L/DATA/BSC%202011/SHARED/Clients/I-L/KEBD/Quarter%202002/Q4-2002-c.xls'#$GeneralInfo.$K$29"</definedName>
    <definedName name="year04_3">"'file:///C:/Documents%20and%20Settings/PC_KOBSBY_003/Local%20Settings/Temporary%20Internet%20Files/Content.IE5/WZ67UD2L/DATA/BSC%202011/SHARED/Clients/I-L/KEBD/Quarter%202002/Q4-2002-c.xls'#$GeneralInfo.$K$29"</definedName>
    <definedName name="Year1">#REF!</definedName>
    <definedName name="Year2" localSheetId="0">#REF!</definedName>
    <definedName name="Year2" localSheetId="1">#REF!</definedName>
    <definedName name="Year2">#REF!</definedName>
    <definedName name="Year3" localSheetId="0">#REF!</definedName>
    <definedName name="Year3" localSheetId="1">#REF!</definedName>
    <definedName name="Year3">#REF!</definedName>
    <definedName name="yeh" localSheetId="0">#REF!</definedName>
    <definedName name="yeh">#REF!</definedName>
    <definedName name="Yellow2000" localSheetId="0">#REF!</definedName>
    <definedName name="Yellow2000">#REF!</definedName>
    <definedName name="yes" localSheetId="0" hidden="1">#REF!</definedName>
    <definedName name="yes" localSheetId="1" hidden="1">#REF!</definedName>
    <definedName name="yes" hidden="1">#REF!</definedName>
    <definedName name="YF" localSheetId="0">#REF!</definedName>
    <definedName name="YF">#REF!</definedName>
    <definedName name="yhm离职人员奖金" localSheetId="0">#REF!</definedName>
    <definedName name="yhm离职人员奖金" localSheetId="1">#REF!</definedName>
    <definedName name="yhm离职人员奖金">#REF!</definedName>
    <definedName name="YIO" localSheetId="0">#REF!</definedName>
    <definedName name="YIO" localSheetId="1">#REF!</definedName>
    <definedName name="YIO">#REF!</definedName>
    <definedName name="yjukuyk" localSheetId="0">{"WACC",#N/A,FALSE,"CWS"}</definedName>
    <definedName name="yjukuyk" localSheetId="1">{"WACC",#N/A,FALSE,"CWS"}</definedName>
    <definedName name="yjukuyk" localSheetId="7">{"WACC",#N/A,FALSE,"CWS"}</definedName>
    <definedName name="yjukuyk">{"WACC",#N/A,FALSE,"CWS"}</definedName>
    <definedName name="YN_Adj">#REF!</definedName>
    <definedName name="YO31_10" localSheetId="0">#REF!</definedName>
    <definedName name="YO31_10" localSheetId="1">#REF!</definedName>
    <definedName name="YO31_10">#REF!</definedName>
    <definedName name="YO31_8" localSheetId="0">#REF!</definedName>
    <definedName name="YO31_8" localSheetId="1">#REF!</definedName>
    <definedName name="YO31_8">#REF!</definedName>
    <definedName name="Yomost" localSheetId="0">#REF!</definedName>
    <definedName name="Yomost" localSheetId="1">#REF!</definedName>
    <definedName name="Yomost">#REF!</definedName>
    <definedName name="yrete" localSheetId="0" hidden="1">{#N/A,#N/A,TRUE,"BT M200 da 10x20"}</definedName>
    <definedName name="yrete" localSheetId="1" hidden="1">{#N/A,#N/A,TRUE,"BT M200 da 10x20"}</definedName>
    <definedName name="yrete" localSheetId="7" hidden="1">{#N/A,#N/A,TRUE,"BT M200 da 10x20"}</definedName>
    <definedName name="yrete" hidden="1">{#N/A,#N/A,TRUE,"BT M200 da 10x20"}</definedName>
    <definedName name="yt_bq">#REF!</definedName>
    <definedName name="yt_bv" localSheetId="0">#REF!</definedName>
    <definedName name="yt_bv" localSheetId="1">#REF!</definedName>
    <definedName name="yt_bv">#REF!</definedName>
    <definedName name="yt_ck" localSheetId="0">#REF!</definedName>
    <definedName name="yt_ck" localSheetId="1">#REF!</definedName>
    <definedName name="yt_ck">#REF!</definedName>
    <definedName name="yt_d1" localSheetId="0">#REF!</definedName>
    <definedName name="yt_d1">#REF!</definedName>
    <definedName name="yt_d2" localSheetId="0">#REF!</definedName>
    <definedName name="yt_d2">#REF!</definedName>
    <definedName name="yt_d3" localSheetId="0">#REF!</definedName>
    <definedName name="yt_d3">#REF!</definedName>
    <definedName name="yt_dl" localSheetId="0">#REF!</definedName>
    <definedName name="yt_dl">#REF!</definedName>
    <definedName name="yt_kcs" localSheetId="0">#REF!</definedName>
    <definedName name="yt_kcs">#REF!</definedName>
    <definedName name="yt_nb" localSheetId="0">#REF!</definedName>
    <definedName name="yt_nb">#REF!</definedName>
    <definedName name="yt_ngio" localSheetId="0">#REF!</definedName>
    <definedName name="yt_ngio">#REF!</definedName>
    <definedName name="yt_nv" localSheetId="0">#REF!</definedName>
    <definedName name="yt_nv">#REF!</definedName>
    <definedName name="yt_t3" localSheetId="0">#REF!</definedName>
    <definedName name="yt_t3">#REF!</definedName>
    <definedName name="yt_t4" localSheetId="0">#REF!</definedName>
    <definedName name="yt_t4">#REF!</definedName>
    <definedName name="yt_t5" localSheetId="0">#REF!</definedName>
    <definedName name="yt_t5">#REF!</definedName>
    <definedName name="yt_t6" localSheetId="0">#REF!</definedName>
    <definedName name="yt_t6">#REF!</definedName>
    <definedName name="yt_tc" localSheetId="0">#REF!</definedName>
    <definedName name="yt_tc">#REF!</definedName>
    <definedName name="yt_tm" localSheetId="0">#REF!</definedName>
    <definedName name="yt_tm">#REF!</definedName>
    <definedName name="yt_vs" localSheetId="0">#REF!</definedName>
    <definedName name="yt_vs">#REF!</definedName>
    <definedName name="yt_xh" localSheetId="0">#REF!</definedName>
    <definedName name="yt_xh">#REF!</definedName>
    <definedName name="ytd">"$#REF!.$L$5:$L$71"</definedName>
    <definedName name="ytf" localSheetId="0" hidden="1">#REF!</definedName>
    <definedName name="ytf" localSheetId="1" hidden="1">#REF!</definedName>
    <definedName name="ytf" hidden="1">#REF!</definedName>
    <definedName name="YTR" localSheetId="0">#REF!</definedName>
    <definedName name="YTR" localSheetId="1">#REF!</definedName>
    <definedName name="YTR">#REF!</definedName>
    <definedName name="yu" localSheetId="0" hidden="1">{#N/A,#N/A,FALSE,"DATA"}</definedName>
    <definedName name="yu" localSheetId="1" hidden="1">{#N/A,#N/A,FALSE,"DATA"}</definedName>
    <definedName name="yu" localSheetId="7" hidden="1">{#N/A,#N/A,FALSE,"DATA"}</definedName>
    <definedName name="yu" hidden="1">{#N/A,#N/A,FALSE,"DATA"}</definedName>
    <definedName name="Yudhi" localSheetId="0">#REF!</definedName>
    <definedName name="Yudhi" localSheetId="1">#REF!</definedName>
    <definedName name="Yudhi">#REF!</definedName>
    <definedName name="YUI" localSheetId="0">#REF!</definedName>
    <definedName name="YUI" localSheetId="1">#REF!</definedName>
    <definedName name="YUI">#REF!</definedName>
    <definedName name="YULI" localSheetId="0">#REF!</definedName>
    <definedName name="YULI" localSheetId="1">#REF!</definedName>
    <definedName name="YULI">#REF!</definedName>
    <definedName name="yuni" localSheetId="0">#REF!</definedName>
    <definedName name="yuni" localSheetId="1">#REF!</definedName>
    <definedName name="yuni">#REF!</definedName>
    <definedName name="yunimts" localSheetId="0">#REF!</definedName>
    <definedName name="yunimts" localSheetId="1">#REF!</definedName>
    <definedName name="yunimts">#REF!</definedName>
    <definedName name="yunip4" localSheetId="0">#REF!</definedName>
    <definedName name="yunip4">#REF!</definedName>
    <definedName name="yunip5" localSheetId="0">#REF!</definedName>
    <definedName name="yunip5">#REF!</definedName>
    <definedName name="YUS" localSheetId="0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US" localSheetId="1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US" localSheetId="7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US" hidden="1">{#N/A,#N/A,FALSE,"R-1";#N/A,#N/A,FALSE,"R-2";#N/A,#N/A,FALSE,"R-2A";#N/A,#N/A,FALSE,"R-3";#N/A,#N/A,FALSE,"R-4";#N/A,#N/A,FALSE,"R-4A";#N/A,#N/A,FALSE,"R-8";#N/A,#N/A,FALSE,"R-8A";#N/A,#N/A,FALSE,"R-11";#N/A,#N/A,FALSE,"R-11A";#N/A,#N/A,FALSE,"R-14.0";#N/A,#N/A,FALSE,"R-15";#N/A,#N/A,FALSE,"R-16.1"}</definedName>
    <definedName name="yxc" localSheetId="0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xc" localSheetId="1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xc" localSheetId="7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xc">{#N/A,#N/A,FALSE,"1998_SK_DB2";#N/A,#N/A,FALSE,"1999_SK_DB2";#N/A,#N/A,FALSE,"2000_SK_DB2";#N/A,#N/A,FALSE,"SK_VE";#N/A,#N/A,FALSE,"1998_CZ_DB2";#N/A,#N/A,FALSE,"1999_CZ_DB2";#N/A,#N/A,FALSE,"2000_CZ_DB2";#N/A,#N/A,FALSE,"CZ_VE";#N/A,#N/A,FALSE,"1998_XX_DB2";#N/A,#N/A,FALSE,"1999_XX_DB2";#N/A,#N/A,FALSE,"2000_XX_DB2";#N/A,#N/A,FALSE,"XX_VE";#N/A,#N/A,FALSE,"SoKo";#N/A,#N/A,FALSE,"SoErg";#N/A,#N/A,FALSE,"Kon"}</definedName>
    <definedName name="yy" localSheetId="0">#REF!</definedName>
    <definedName name="yy" localSheetId="1">#REF!</definedName>
    <definedName name="yy">#REF!</definedName>
    <definedName name="yybm1" localSheetId="0">#REF!</definedName>
    <definedName name="yybm1" localSheetId="1">#REF!</definedName>
    <definedName name="yybm1">#REF!</definedName>
    <definedName name="yybpm" localSheetId="0">#REF!</definedName>
    <definedName name="yybpm" localSheetId="1">#REF!</definedName>
    <definedName name="yybpm">#REF!</definedName>
    <definedName name="YYBPM1" localSheetId="0">#REF!</definedName>
    <definedName name="YYBPM1" localSheetId="1">#REF!</definedName>
    <definedName name="YYBPM1">#REF!</definedName>
    <definedName name="yybpm2" localSheetId="0">#REF!</definedName>
    <definedName name="yybpm2">#REF!</definedName>
    <definedName name="yybpm3" localSheetId="0">#REF!</definedName>
    <definedName name="yybpm3">#REF!</definedName>
    <definedName name="yyy" localSheetId="0">#REF!</definedName>
    <definedName name="yyy">#REF!</definedName>
    <definedName name="yyyy" localSheetId="0">#REF!</definedName>
    <definedName name="yyyy">#REF!</definedName>
    <definedName name="yyyyy" localSheetId="0">#REF!</definedName>
    <definedName name="yyyyy">#REF!</definedName>
    <definedName name="yyyyyy" localSheetId="0">#REF!</definedName>
    <definedName name="yyyyyy">#REF!</definedName>
    <definedName name="yyyyyyy" localSheetId="0">#REF!</definedName>
    <definedName name="yyyyyyy">#REF!</definedName>
    <definedName name="yyyyyyyy" localSheetId="0">#REF!</definedName>
    <definedName name="yyyyyyyy">#REF!</definedName>
    <definedName name="yyyyyyyyy" localSheetId="0">#REF!</definedName>
    <definedName name="yyyyyyyyy" localSheetId="1">#REF!</definedName>
    <definedName name="yyyyyyyyy">#REF!</definedName>
    <definedName name="yyyyyyyyyy" localSheetId="0">#REF!</definedName>
    <definedName name="yyyyyyyyyy" localSheetId="1">#REF!</definedName>
    <definedName name="yyyyyyyyyy">#REF!</definedName>
    <definedName name="z" localSheetId="0">#REF!</definedName>
    <definedName name="z" localSheetId="1">#REF!</definedName>
    <definedName name="z">#REF!</definedName>
    <definedName name="Z___Hang_muc_1" localSheetId="0">#REF!</definedName>
    <definedName name="Z___Hang_muc_1">#REF!</definedName>
    <definedName name="z___Hang_muc_2" localSheetId="0">#REF!</definedName>
    <definedName name="z___Hang_muc_2">#REF!</definedName>
    <definedName name="z___Hang_muc_3" localSheetId="0">#REF!</definedName>
    <definedName name="z___Hang_muc_3">#REF!</definedName>
    <definedName name="z___Hang_muc_4" localSheetId="0">#REF!</definedName>
    <definedName name="z___Hang_muc_4">#REF!</definedName>
    <definedName name="z___Hang_muc_5" localSheetId="0">#REF!</definedName>
    <definedName name="z___Hang_muc_5">#REF!</definedName>
    <definedName name="Z_9A428CE1_B4D9_11D0_A8AA_0000C071AEE7_.wvu.Cols" localSheetId="0" hidden="1">#REF!,#REF!</definedName>
    <definedName name="Z_9A428CE1_B4D9_11D0_A8AA_0000C071AEE7_.wvu.Cols" localSheetId="1" hidden="1">#REF!,#REF!</definedName>
    <definedName name="Z_9A428CE1_B4D9_11D0_A8AA_0000C071AEE7_.wvu.Cols" hidden="1">#REF!,#REF!</definedName>
    <definedName name="Z_9A428CE1_B4D9_11D0_A8AA_0000C071AEE7_.wvu.PrintArea" localSheetId="0" hidden="1">#REF!</definedName>
    <definedName name="Z_9A428CE1_B4D9_11D0_A8AA_0000C071AEE7_.wvu.PrintArea" localSheetId="1" hidden="1">#REF!</definedName>
    <definedName name="Z_9A428CE1_B4D9_11D0_A8AA_0000C071AEE7_.wvu.PrintArea" hidden="1">#REF!</definedName>
    <definedName name="Z_9A428CE1_B4D9_11D0_A8AA_0000C071AEE7_.wvu.Rows" localSheetId="0" hidden="1">#REF!,#REF!,#REF!,#REF!,#REF!,#REF!,#REF!,#REF!</definedName>
    <definedName name="Z_9A428CE1_B4D9_11D0_A8AA_0000C071AEE7_.wvu.Rows" localSheetId="1" hidden="1">#REF!,#REF!,#REF!,#REF!,#REF!,#REF!,#REF!,#REF!</definedName>
    <definedName name="Z_9A428CE1_B4D9_11D0_A8AA_0000C071AEE7_.wvu.Rows" hidden="1">#REF!,#REF!,#REF!,#REF!,#REF!,#REF!,#REF!,#REF!</definedName>
    <definedName name="Z_AE5C6502_0235_11D4_AE2A_080009061A5A_.wvu.PrintTitles" localSheetId="0" hidden="1">#REF!</definedName>
    <definedName name="Z_AE5C6502_0235_11D4_AE2A_080009061A5A_.wvu.PrintTitles" localSheetId="1" hidden="1">#REF!</definedName>
    <definedName name="Z_AE5C6502_0235_11D4_AE2A_080009061A5A_.wvu.PrintTitles" hidden="1">#REF!</definedName>
    <definedName name="Z_BAA28561_1CF7_11D4_B09F_0050DA8A5AC7_.wvu.PrintTitles" localSheetId="0" hidden="1">#REF!</definedName>
    <definedName name="Z_BAA28561_1CF7_11D4_B09F_0050DA8A5AC7_.wvu.PrintTitles" localSheetId="1" hidden="1">#REF!</definedName>
    <definedName name="Z_BAA28561_1CF7_11D4_B09F_0050DA8A5AC7_.wvu.PrintTitles" hidden="1">#REF!</definedName>
    <definedName name="Z_C5F07B99_5B9B_4D7E_8E51_7715CFFC23CA_.wvu.Rows" localSheetId="0" hidden="1">#REF!,#REF!,#REF!,#REF!,#REF!,#REF!,#REF!,#REF!,#REF!,#REF!,#REF!,#REF!,#REF!,#REF!,#REF!,#REF!</definedName>
    <definedName name="Z_C5F07B99_5B9B_4D7E_8E51_7715CFFC23CA_.wvu.Rows" localSheetId="1" hidden="1">#REF!,#REF!,#REF!,#REF!,#REF!,#REF!,#REF!,#REF!,#REF!,#REF!,#REF!,#REF!,#REF!,#REF!,#REF!,#REF!</definedName>
    <definedName name="Z_C5F07B99_5B9B_4D7E_8E51_7715CFFC23CA_.wvu.Rows" hidden="1">#REF!,#REF!,#REF!,#REF!,#REF!,#REF!,#REF!,#REF!,#REF!,#REF!,#REF!,#REF!,#REF!,#REF!,#REF!,#REF!</definedName>
    <definedName name="Z_DEE952E1_FD1C_11D4_ADB1_00D0B74E2E7F_.wvu.Rows" localSheetId="0">#REF!</definedName>
    <definedName name="Z_DEE952E1_FD1C_11D4_ADB1_00D0B74E2E7F_.wvu.Rows" localSheetId="1">#REF!</definedName>
    <definedName name="Z_DEE952E1_FD1C_11D4_ADB1_00D0B74E2E7F_.wvu.Rows">#REF!</definedName>
    <definedName name="zain" localSheetId="0">#REF!</definedName>
    <definedName name="zain" localSheetId="1">#REF!</definedName>
    <definedName name="zain">#REF!</definedName>
    <definedName name="zb" localSheetId="0">#REF!</definedName>
    <definedName name="zb" localSheetId="1">#REF!</definedName>
    <definedName name="zb">#REF!</definedName>
    <definedName name="zdf" localSheetId="0" hidden="1">{#N/A,#N/A,FALSE,"sum";#N/A,#N/A,FALSE,"MARTV";#N/A,#N/A,FALSE,"APRTV"}</definedName>
    <definedName name="zdf" localSheetId="1" hidden="1">{#N/A,#N/A,FALSE,"sum";#N/A,#N/A,FALSE,"MARTV";#N/A,#N/A,FALSE,"APRTV"}</definedName>
    <definedName name="zdf" localSheetId="7" hidden="1">{#N/A,#N/A,FALSE,"sum";#N/A,#N/A,FALSE,"MARTV";#N/A,#N/A,FALSE,"APRTV"}</definedName>
    <definedName name="zdf" hidden="1">{#N/A,#N/A,FALSE,"sum";#N/A,#N/A,FALSE,"MARTV";#N/A,#N/A,FALSE,"APRTV"}</definedName>
    <definedName name="Zip">#REF!</definedName>
    <definedName name="ZLK" localSheetId="0">#REF!</definedName>
    <definedName name="ZLK" localSheetId="1">#REF!</definedName>
    <definedName name="ZLK">#REF!</definedName>
    <definedName name="zmye" localSheetId="0">#REF!</definedName>
    <definedName name="zmye" localSheetId="1">#REF!</definedName>
    <definedName name="zmye">#REF!</definedName>
    <definedName name="ZONA" localSheetId="0">#REF!</definedName>
    <definedName name="ZONA" localSheetId="1">#REF!</definedName>
    <definedName name="ZONA">#REF!</definedName>
    <definedName name="Zone">"u"</definedName>
    <definedName name="zoning1" localSheetId="0">#REF!</definedName>
    <definedName name="zoning1" localSheetId="1">#REF!</definedName>
    <definedName name="zoning1">#REF!</definedName>
    <definedName name="zs" localSheetId="0">#REF!</definedName>
    <definedName name="zs">#REF!</definedName>
    <definedName name="ZXC" localSheetId="0">#REF!</definedName>
    <definedName name="ZXC" localSheetId="1">#REF!</definedName>
    <definedName name="ZXC">#REF!</definedName>
    <definedName name="ZXC_10" localSheetId="0">#REF!</definedName>
    <definedName name="ZXC_10" localSheetId="1">#REF!</definedName>
    <definedName name="ZXC_10">#REF!</definedName>
    <definedName name="ZXC_11" localSheetId="0">#REF!</definedName>
    <definedName name="ZXC_11" localSheetId="1">#REF!</definedName>
    <definedName name="ZXC_11">#REF!</definedName>
    <definedName name="ZXC_12" localSheetId="0">#REF!</definedName>
    <definedName name="ZXC_12">#REF!</definedName>
    <definedName name="ZXC_4" localSheetId="0">#REF!</definedName>
    <definedName name="ZXC_4">#REF!</definedName>
    <definedName name="ZXC_5" localSheetId="0">#REF!</definedName>
    <definedName name="ZXC_5">#REF!</definedName>
    <definedName name="ZXC_6" localSheetId="0">#REF!</definedName>
    <definedName name="ZXC_6">#REF!</definedName>
    <definedName name="ZXC_7" localSheetId="0">#REF!</definedName>
    <definedName name="ZXC_7">#REF!</definedName>
    <definedName name="ZXC_8" localSheetId="0">#REF!</definedName>
    <definedName name="ZXC_8">#REF!</definedName>
    <definedName name="ZXC_9" localSheetId="0">#REF!</definedName>
    <definedName name="ZXC_9">#REF!</definedName>
    <definedName name="zxy" localSheetId="0">#REF!</definedName>
    <definedName name="zxy">#REF!</definedName>
    <definedName name="zxZ" localSheetId="0">#REF!</definedName>
    <definedName name="zxZ">#REF!</definedName>
    <definedName name="zxzxzx" localSheetId="0" hidden="1">{#N/A,#N/A,FALSE,"Sheet1";#N/A,#N/A,FALSE,"Sheet2"}</definedName>
    <definedName name="zxzxzx" localSheetId="1" hidden="1">{#N/A,#N/A,FALSE,"Sheet1";#N/A,#N/A,FALSE,"Sheet2"}</definedName>
    <definedName name="zxzxzx" localSheetId="7" hidden="1">{#N/A,#N/A,FALSE,"Sheet1";#N/A,#N/A,FALSE,"Sheet2"}</definedName>
    <definedName name="zxzxzx" hidden="1">{#N/A,#N/A,FALSE,"Sheet1";#N/A,#N/A,FALSE,"Sheet2"}</definedName>
    <definedName name="ZYX" localSheetId="0">#REF!</definedName>
    <definedName name="ZYX" localSheetId="1">#REF!</definedName>
    <definedName name="ZYX">#REF!</definedName>
    <definedName name="zz" localSheetId="0" hidden="1">#REF!</definedName>
    <definedName name="zz" localSheetId="1" hidden="1">#REF!</definedName>
    <definedName name="zz" hidden="1">#REF!</definedName>
    <definedName name="zzq" localSheetId="0">#REF!</definedName>
    <definedName name="zzq">#REF!</definedName>
    <definedName name="ZZX人员基本资料" localSheetId="0">#REF!</definedName>
    <definedName name="ZZX人员基本资料">#REF!</definedName>
    <definedName name="ZZZ" localSheetId="0">#REF!</definedName>
    <definedName name="ZZZ">#REF!</definedName>
    <definedName name="レート表3" localSheetId="0">#REF!</definedName>
    <definedName name="レート表3">#REF!</definedName>
    <definedName name="가격">"#N/A"</definedName>
    <definedName name="가람상사">"#N/A"</definedName>
    <definedName name="근속수당">"#N/A"</definedName>
    <definedName name="급여">"#N/A"</definedName>
    <definedName name="기본급">"#N/A"</definedName>
    <definedName name="기수천안">"#N/A"</definedName>
    <definedName name="끝">"#N/A"</definedName>
    <definedName name="ㄴㄴ">"#N/A"</definedName>
    <definedName name="농협">"#N/A"</definedName>
    <definedName name="리얼">"#N/A"</definedName>
    <definedName name="ㅁㅁ">"#N/A"</definedName>
    <definedName name="ㅁㅇㄴ">2</definedName>
    <definedName name="목">"#N/A"</definedName>
    <definedName name="박지혜">"#N/A"</definedName>
    <definedName name="범위">"#N/A"</definedName>
    <definedName name="생리수당">"#N/A"</definedName>
    <definedName name="손익95">"#N/A"</definedName>
    <definedName name="시간외수당">"#N/A"</definedName>
    <definedName name="시급">"#N/A"</definedName>
    <definedName name="식대보조">"#N/A"</definedName>
    <definedName name="신업태지점">"#N/A"</definedName>
    <definedName name="신호봉">"#N/A"</definedName>
    <definedName name="월급여">"#N/A"</definedName>
    <definedName name="월차수당">"#N/A"</definedName>
    <definedName name="인사">"#N/A"</definedName>
    <definedName name="인사자료">"#N/A"</definedName>
    <definedName name="인원">"#N/A"</definedName>
    <definedName name="일보">"#N/A"</definedName>
    <definedName name="일보가">"#N/A"</definedName>
    <definedName name="일보가.1">"#N/A"</definedName>
    <definedName name="일자">"#N/A"</definedName>
    <definedName name="일자가">"#N/A"</definedName>
    <definedName name="임">"#N/A"</definedName>
    <definedName name="전" localSheetId="0">#REF!</definedName>
    <definedName name="전" localSheetId="1">#REF!</definedName>
    <definedName name="전">#REF!</definedName>
    <definedName name="정">"#N/A"</definedName>
    <definedName name="조정손익95">"#N/A"</definedName>
    <definedName name="조정수당">"#N/A"</definedName>
    <definedName name="주택사업본부" localSheetId="0">#REF!</definedName>
    <definedName name="주택사업본부" localSheetId="1">#REF!</definedName>
    <definedName name="주택사업본부">#REF!</definedName>
    <definedName name="지점">"#N/A"</definedName>
    <definedName name="지점유통별">"#N/A"</definedName>
    <definedName name="직무수당">"#N/A"</definedName>
    <definedName name="직책수당">"#N/A"</definedName>
    <definedName name="진">"#N/A"</definedName>
    <definedName name="철구사업본부" localSheetId="0">#REF!</definedName>
    <definedName name="철구사업본부" localSheetId="1">#REF!</definedName>
    <definedName name="철구사업본부">#REF!</definedName>
    <definedName name="파트">"#N/A"</definedName>
    <definedName name="효">"#N/A"</definedName>
    <definedName name="ㅠ">"#N/A"</definedName>
    <definedName name="上期" localSheetId="0" hidden="1">#REF!</definedName>
    <definedName name="上期" localSheetId="1" hidden="1">#REF!</definedName>
    <definedName name="上期" hidden="1">#REF!</definedName>
    <definedName name="上期2" localSheetId="0" hidden="1">#REF!</definedName>
    <definedName name="上期2" hidden="1">#REF!</definedName>
    <definedName name="上海" localSheetId="0">#REF!</definedName>
    <definedName name="上海">#REF!</definedName>
    <definedName name="与去年分析3" localSheetId="0">#REF!</definedName>
    <definedName name="与去年分析3">#REF!</definedName>
    <definedName name="与预算分析1" localSheetId="0">#REF!</definedName>
    <definedName name="与预算分析1">#REF!</definedName>
    <definedName name="个雪米饼" localSheetId="0">#REF!</definedName>
    <definedName name="个雪米饼">#REF!</definedName>
    <definedName name="个雪米饼_10" localSheetId="0">#REF!</definedName>
    <definedName name="个雪米饼_10">#REF!</definedName>
    <definedName name="个雪米饼_11" localSheetId="0">#REF!</definedName>
    <definedName name="个雪米饼_11">#REF!</definedName>
    <definedName name="个香米饼" localSheetId="0">#REF!</definedName>
    <definedName name="个香米饼">#REF!</definedName>
    <definedName name="个香米饼_10" localSheetId="0">#REF!</definedName>
    <definedName name="个香米饼_10">#REF!</definedName>
    <definedName name="个香米饼_11" localSheetId="0">#REF!</definedName>
    <definedName name="个香米饼_11">#REF!</definedName>
    <definedName name="中" localSheetId="0">#REF!</definedName>
    <definedName name="中">#REF!</definedName>
    <definedName name="为什么" localSheetId="0">#REF!</definedName>
    <definedName name="为什么">#REF!</definedName>
    <definedName name="二." localSheetId="0">#REF!</definedName>
    <definedName name="二.">#REF!</definedName>
    <definedName name="亞團成本" localSheetId="0">#REF!</definedName>
    <definedName name="亞團成本">#REF!</definedName>
    <definedName name="亞團量" localSheetId="0">#REF!</definedName>
    <definedName name="亞團量">#REF!</definedName>
    <definedName name="亞團額" localSheetId="0">#REF!</definedName>
    <definedName name="亞團額">#REF!</definedName>
    <definedName name="亞學量" localSheetId="0">#REF!</definedName>
    <definedName name="亞學量">#REF!</definedName>
    <definedName name="亞學額" localSheetId="0">#REF!</definedName>
    <definedName name="亞學額">#REF!</definedName>
    <definedName name="亞實利益" localSheetId="0">#REF!</definedName>
    <definedName name="亞實利益">#REF!</definedName>
    <definedName name="亞實成本" localSheetId="0">#REF!</definedName>
    <definedName name="亞實成本">#REF!</definedName>
    <definedName name="亞實淨額" localSheetId="0">#REF!</definedName>
    <definedName name="亞實淨額">#REF!</definedName>
    <definedName name="亞實費用" localSheetId="0">#REF!</definedName>
    <definedName name="亞實費用">#REF!</definedName>
    <definedName name="亞實量" localSheetId="0">#REF!</definedName>
    <definedName name="亞實量">#REF!</definedName>
    <definedName name="亞市量" localSheetId="0">#REF!</definedName>
    <definedName name="亞市量">#REF!</definedName>
    <definedName name="亞市額" localSheetId="0">#REF!</definedName>
    <definedName name="亞市額">#REF!</definedName>
    <definedName name="亞當價" localSheetId="0">#REF!</definedName>
    <definedName name="亞當價">#REF!</definedName>
    <definedName name="亞當成本" localSheetId="0">#REF!</definedName>
    <definedName name="亞當成本">#REF!</definedName>
    <definedName name="亞當量" localSheetId="0">#REF!</definedName>
    <definedName name="亞當量">#REF!</definedName>
    <definedName name="亞經量" localSheetId="0">#REF!</definedName>
    <definedName name="亞經量">#REF!</definedName>
    <definedName name="亞經額" localSheetId="0">#REF!</definedName>
    <definedName name="亞經額">#REF!</definedName>
    <definedName name="亞軍量" localSheetId="0">#REF!</definedName>
    <definedName name="亞軍量">#REF!</definedName>
    <definedName name="亞軍額" localSheetId="0">#REF!</definedName>
    <definedName name="亞軍額">#REF!</definedName>
    <definedName name="亞預利益" localSheetId="0">#REF!</definedName>
    <definedName name="亞預利益">#REF!</definedName>
    <definedName name="亞預成本" localSheetId="0">#REF!</definedName>
    <definedName name="亞預成本">#REF!</definedName>
    <definedName name="亞預淨額" localSheetId="0">#REF!</definedName>
    <definedName name="亞預淨額">#REF!</definedName>
    <definedName name="亞預費用" localSheetId="0">#REF!</definedName>
    <definedName name="亞預費用">#REF!</definedName>
    <definedName name="亞預量" localSheetId="0">#REF!</definedName>
    <definedName name="亞預量">#REF!</definedName>
    <definedName name="产品别" localSheetId="0">#REF!</definedName>
    <definedName name="产品别">#REF!</definedName>
    <definedName name="产品别损益" localSheetId="0">#REF!</definedName>
    <definedName name="产品别损益">#REF!</definedName>
    <definedName name="产销量值表" localSheetId="0">#REF!</definedName>
    <definedName name="产销量值表">#REF!</definedName>
    <definedName name="優團成本" localSheetId="0">#REF!</definedName>
    <definedName name="優團成本">#REF!</definedName>
    <definedName name="優團量" localSheetId="0">#REF!</definedName>
    <definedName name="優團量">#REF!</definedName>
    <definedName name="優團額" localSheetId="0">#REF!</definedName>
    <definedName name="優團額">#REF!</definedName>
    <definedName name="優學成本" localSheetId="0">#REF!</definedName>
    <definedName name="優學成本">#REF!</definedName>
    <definedName name="優學量" localSheetId="0">#REF!</definedName>
    <definedName name="優學量">#REF!</definedName>
    <definedName name="優學額" localSheetId="0">#REF!</definedName>
    <definedName name="優學額">#REF!</definedName>
    <definedName name="優實利益" localSheetId="0">#REF!</definedName>
    <definedName name="優實利益">#REF!</definedName>
    <definedName name="優實成本" localSheetId="0">#REF!</definedName>
    <definedName name="優實成本">#REF!</definedName>
    <definedName name="優實淨額" localSheetId="0">#REF!</definedName>
    <definedName name="優實淨額">#REF!</definedName>
    <definedName name="優實費用" localSheetId="0">#REF!</definedName>
    <definedName name="優實費用">#REF!</definedName>
    <definedName name="優實量" localSheetId="0">#REF!</definedName>
    <definedName name="優實量">#REF!</definedName>
    <definedName name="優市成本" localSheetId="0">#REF!</definedName>
    <definedName name="優市成本">#REF!</definedName>
    <definedName name="優市量" localSheetId="0">#REF!</definedName>
    <definedName name="優市量">#REF!</definedName>
    <definedName name="優市額" localSheetId="0">#REF!</definedName>
    <definedName name="優市額">#REF!</definedName>
    <definedName name="優格價" localSheetId="0">#REF!</definedName>
    <definedName name="優格價">#REF!</definedName>
    <definedName name="優格成本" localSheetId="0">#REF!</definedName>
    <definedName name="優格成本">#REF!</definedName>
    <definedName name="優格量" localSheetId="0">#REF!</definedName>
    <definedName name="優格量">#REF!</definedName>
    <definedName name="優經成本" localSheetId="0">#REF!</definedName>
    <definedName name="優經成本">#REF!</definedName>
    <definedName name="優經量" localSheetId="0">#REF!</definedName>
    <definedName name="優經量">#REF!</definedName>
    <definedName name="優經額" localSheetId="0">#REF!</definedName>
    <definedName name="優經額">#REF!</definedName>
    <definedName name="優軍成本" localSheetId="0">#REF!</definedName>
    <definedName name="優軍成本">#REF!</definedName>
    <definedName name="優軍量" localSheetId="0">#REF!</definedName>
    <definedName name="優軍量">#REF!</definedName>
    <definedName name="優軍額" localSheetId="0">#REF!</definedName>
    <definedName name="優軍額">#REF!</definedName>
    <definedName name="優酪乳價" localSheetId="0">#REF!</definedName>
    <definedName name="優酪乳價">#REF!</definedName>
    <definedName name="優酪乳量" localSheetId="0">#REF!</definedName>
    <definedName name="優酪乳量">#REF!</definedName>
    <definedName name="優酪成本" localSheetId="0">#REF!</definedName>
    <definedName name="優酪成本">#REF!</definedName>
    <definedName name="優量合" localSheetId="0">#REF!</definedName>
    <definedName name="優量合">#REF!</definedName>
    <definedName name="優預利益" localSheetId="0">#REF!</definedName>
    <definedName name="優預利益">#REF!</definedName>
    <definedName name="優預成本" localSheetId="0">#REF!</definedName>
    <definedName name="優預成本">#REF!</definedName>
    <definedName name="優預淨額" localSheetId="0">#REF!</definedName>
    <definedName name="優預淨額">#REF!</definedName>
    <definedName name="優預費用" localSheetId="0">#REF!</definedName>
    <definedName name="優預費用">#REF!</definedName>
    <definedName name="優預量" localSheetId="0">#REF!</definedName>
    <definedName name="優預量">#REF!</definedName>
    <definedName name="優額合" localSheetId="0">#REF!</definedName>
    <definedName name="優額合">#REF!</definedName>
    <definedName name="冰1" localSheetId="0">#REF!</definedName>
    <definedName name="冰1">#REF!</definedName>
    <definedName name="冰10" localSheetId="0">#REF!</definedName>
    <definedName name="冰10">#REF!</definedName>
    <definedName name="冰11" localSheetId="0">#REF!</definedName>
    <definedName name="冰11">#REF!</definedName>
    <definedName name="冰12" localSheetId="0">#REF!</definedName>
    <definedName name="冰12">#REF!</definedName>
    <definedName name="冰2" localSheetId="0">#REF!</definedName>
    <definedName name="冰2">#REF!</definedName>
    <definedName name="冰3" localSheetId="0">#REF!</definedName>
    <definedName name="冰3">#REF!</definedName>
    <definedName name="冰4" localSheetId="0">#REF!</definedName>
    <definedName name="冰4">#REF!</definedName>
    <definedName name="冰5" localSheetId="0">#REF!</definedName>
    <definedName name="冰5">#REF!</definedName>
    <definedName name="冰6" localSheetId="0">#REF!</definedName>
    <definedName name="冰6">#REF!</definedName>
    <definedName name="冰7" localSheetId="0">#REF!</definedName>
    <definedName name="冰7">#REF!</definedName>
    <definedName name="冰8" localSheetId="0">#REF!</definedName>
    <definedName name="冰8">#REF!</definedName>
    <definedName name="冰9" localSheetId="0">#REF!</definedName>
    <definedName name="冰9">#REF!</definedName>
    <definedName name="冰品價" localSheetId="0">#REF!</definedName>
    <definedName name="冰品價">#REF!</definedName>
    <definedName name="冰品實合" localSheetId="0">#REF!</definedName>
    <definedName name="冰品實合">#REF!</definedName>
    <definedName name="冰品成本" localSheetId="0">#REF!</definedName>
    <definedName name="冰品成本">#REF!</definedName>
    <definedName name="冰品量" localSheetId="0">#REF!</definedName>
    <definedName name="冰品量">#REF!</definedName>
    <definedName name="冰品預合" localSheetId="0">#REF!</definedName>
    <definedName name="冰品預合">#REF!</definedName>
    <definedName name="冰實利益" localSheetId="0">#REF!</definedName>
    <definedName name="冰實利益">#REF!</definedName>
    <definedName name="冰實合" localSheetId="0">#REF!</definedName>
    <definedName name="冰實合">#REF!</definedName>
    <definedName name="冰實成本" localSheetId="0">#REF!</definedName>
    <definedName name="冰實成本">#REF!</definedName>
    <definedName name="冰實淨額" localSheetId="0">#REF!</definedName>
    <definedName name="冰實淨額">#REF!</definedName>
    <definedName name="冰實累" localSheetId="0">#REF!</definedName>
    <definedName name="冰實累">#REF!</definedName>
    <definedName name="冰實費用" localSheetId="0">#REF!</definedName>
    <definedName name="冰實費用">#REF!</definedName>
    <definedName name="冰實量" localSheetId="0">#REF!</definedName>
    <definedName name="冰實量">#REF!</definedName>
    <definedName name="冰對.1" localSheetId="0">#REF!</definedName>
    <definedName name="冰對.1">#REF!</definedName>
    <definedName name="冰預利益" localSheetId="0">#REF!</definedName>
    <definedName name="冰預利益">#REF!</definedName>
    <definedName name="冰預合" localSheetId="0">#REF!</definedName>
    <definedName name="冰預合">#REF!</definedName>
    <definedName name="冰預成本" localSheetId="0">#REF!</definedName>
    <definedName name="冰預成本">#REF!</definedName>
    <definedName name="冰預淨額" localSheetId="0">#REF!</definedName>
    <definedName name="冰預淨額">#REF!</definedName>
    <definedName name="冰預費用" localSheetId="0">#REF!</definedName>
    <definedName name="冰預費用">#REF!</definedName>
    <definedName name="冰預量" localSheetId="0">#REF!</definedName>
    <definedName name="冰預量">#REF!</definedName>
    <definedName name="几" localSheetId="0">#REF!</definedName>
    <definedName name="几">#REF!</definedName>
    <definedName name="区域市场潜力分析" localSheetId="0">{"'毛利比较'!$A$4:$P$26"}</definedName>
    <definedName name="区域市场潜力分析" localSheetId="1">{"'毛利比较'!$A$4:$P$26"}</definedName>
    <definedName name="区域市场潜力分析" localSheetId="7">{"'毛利比较'!$A$4:$P$26"}</definedName>
    <definedName name="区域市场潜力分析">{"'毛利比较'!$A$4:$P$26"}</definedName>
    <definedName name="区域结构试算" localSheetId="0">{"'毛利比较'!$A$4:$P$26"}</definedName>
    <definedName name="区域结构试算" localSheetId="1">{"'毛利比较'!$A$4:$P$26"}</definedName>
    <definedName name="区域结构试算" localSheetId="7">{"'毛利比较'!$A$4:$P$26"}</definedName>
    <definedName name="区域结构试算">{"'毛利比较'!$A$4:$P$26"}</definedName>
    <definedName name="南CAN對.1" localSheetId="0">#REF!</definedName>
    <definedName name="南CAN對.1">#REF!</definedName>
    <definedName name="南冷對.1" localSheetId="0">#REF!</definedName>
    <definedName name="南冷對.1">#REF!</definedName>
    <definedName name="南洋實合" localSheetId="0">#REF!</definedName>
    <definedName name="南洋實合">#REF!</definedName>
    <definedName name="南洋預合" localSheetId="0">#REF!</definedName>
    <definedName name="南洋預合">#REF!</definedName>
    <definedName name="卜" localSheetId="0">#REF!</definedName>
    <definedName name="卜">#REF!</definedName>
    <definedName name="原料JLC" localSheetId="0">#REF!</definedName>
    <definedName name="原料JLC">#REF!</definedName>
    <definedName name="同样眼" localSheetId="0">#REF!</definedName>
    <definedName name="同样眼">#REF!</definedName>
    <definedName name="吕" localSheetId="0">#REF!</definedName>
    <definedName name="吕">#REF!</definedName>
    <definedName name="咔滋脆_" localSheetId="0">#REF!</definedName>
    <definedName name="咔滋脆_">#REF!</definedName>
    <definedName name="咔滋脆185_11" localSheetId="0">#REF!</definedName>
    <definedName name="咔滋脆185_11">#REF!</definedName>
    <definedName name="咔滋脆225_11" localSheetId="0">#REF!</definedName>
    <definedName name="咔滋脆225_11">#REF!</definedName>
    <definedName name="品保" localSheetId="0">#REF!</definedName>
    <definedName name="品保">#REF!</definedName>
    <definedName name="品保3" localSheetId="0">#REF!</definedName>
    <definedName name="品保3">#REF!</definedName>
    <definedName name="品种_正大" localSheetId="0">#REF!</definedName>
    <definedName name="品种_正大">#REF!</definedName>
    <definedName name="品种_粉包_137" localSheetId="0">#REF!</definedName>
    <definedName name="品种_粉包_137">#REF!</definedName>
    <definedName name="品种_粉包_87" localSheetId="0">#REF!</definedName>
    <definedName name="品种_粉包_87">#REF!</definedName>
    <definedName name="品种_酱包_106" localSheetId="0">#REF!</definedName>
    <definedName name="品种_酱包_106">#REF!</definedName>
    <definedName name="品种_酱包_120" localSheetId="0">#REF!</definedName>
    <definedName name="品种_酱包_120">#REF!</definedName>
    <definedName name="品种_酱包_137" localSheetId="0">#REF!</definedName>
    <definedName name="品种_酱包_137">#REF!</definedName>
    <definedName name="品种损益" localSheetId="0">#REF!</definedName>
    <definedName name="品种损益">#REF!</definedName>
    <definedName name="品种毛利" localSheetId="0">#REF!</definedName>
    <definedName name="品种毛利">#REF!</definedName>
    <definedName name="啊啊" localSheetId="0">#REF!</definedName>
    <definedName name="啊啊">#REF!</definedName>
    <definedName name="單價" localSheetId="0">#REF!</definedName>
    <definedName name="單價">#REF!</definedName>
    <definedName name="国" localSheetId="0">#REF!</definedName>
    <definedName name="国">#REF!</definedName>
    <definedName name="土" localSheetId="0">#REF!</definedName>
    <definedName name="土">#REF!</definedName>
    <definedName name="土土" localSheetId="0">#REF!</definedName>
    <definedName name="土土">#REF!</definedName>
    <definedName name="在庫" localSheetId="0">#REF!</definedName>
    <definedName name="在庫">#REF!</definedName>
    <definedName name="夏1" localSheetId="0">#REF!</definedName>
    <definedName name="夏1">#REF!</definedName>
    <definedName name="夏10" localSheetId="0">#REF!</definedName>
    <definedName name="夏10">#REF!</definedName>
    <definedName name="夏11" localSheetId="0">#REF!</definedName>
    <definedName name="夏11">#REF!</definedName>
    <definedName name="夏12" localSheetId="0">#REF!</definedName>
    <definedName name="夏12">#REF!</definedName>
    <definedName name="夏2" localSheetId="0">#REF!</definedName>
    <definedName name="夏2">#REF!</definedName>
    <definedName name="夏3" localSheetId="0">#REF!</definedName>
    <definedName name="夏3">#REF!</definedName>
    <definedName name="夏4" localSheetId="0">#REF!</definedName>
    <definedName name="夏4">#REF!</definedName>
    <definedName name="夏5" localSheetId="0">#REF!</definedName>
    <definedName name="夏5">#REF!</definedName>
    <definedName name="夏6" localSheetId="0">#REF!</definedName>
    <definedName name="夏6">#REF!</definedName>
    <definedName name="夏7" localSheetId="0">#REF!</definedName>
    <definedName name="夏7">#REF!</definedName>
    <definedName name="夏8" localSheetId="0">#REF!</definedName>
    <definedName name="夏8">#REF!</definedName>
    <definedName name="夏9" localSheetId="0">#REF!</definedName>
    <definedName name="夏9">#REF!</definedName>
    <definedName name="夏團量" localSheetId="0">#REF!</definedName>
    <definedName name="夏團量">#REF!</definedName>
    <definedName name="夏娃價" localSheetId="0">#REF!</definedName>
    <definedName name="夏娃價">#REF!</definedName>
    <definedName name="夏娃實合" localSheetId="0">#REF!</definedName>
    <definedName name="夏娃實合">#REF!</definedName>
    <definedName name="夏娃成本" localSheetId="0">#REF!</definedName>
    <definedName name="夏娃成本">#REF!</definedName>
    <definedName name="夏娃量" localSheetId="0">#REF!</definedName>
    <definedName name="夏娃量">#REF!</definedName>
    <definedName name="夏娃預合" localSheetId="0">#REF!</definedName>
    <definedName name="夏娃預合">#REF!</definedName>
    <definedName name="夏學量" localSheetId="0">#REF!</definedName>
    <definedName name="夏學量">#REF!</definedName>
    <definedName name="夏實利益" localSheetId="0">#REF!</definedName>
    <definedName name="夏實利益">#REF!</definedName>
    <definedName name="夏實合" localSheetId="0">#REF!</definedName>
    <definedName name="夏實合">#REF!</definedName>
    <definedName name="夏實成本" localSheetId="0">#REF!</definedName>
    <definedName name="夏實成本">#REF!</definedName>
    <definedName name="夏實淨額" localSheetId="0">#REF!</definedName>
    <definedName name="夏實淨額">#REF!</definedName>
    <definedName name="夏實累" localSheetId="0">#REF!</definedName>
    <definedName name="夏實累">#REF!</definedName>
    <definedName name="夏實費用" localSheetId="0">#REF!</definedName>
    <definedName name="夏實費用">#REF!</definedName>
    <definedName name="夏實量" localSheetId="0">#REF!</definedName>
    <definedName name="夏實量">#REF!</definedName>
    <definedName name="夏對.1" localSheetId="0">#REF!</definedName>
    <definedName name="夏對.1">#REF!</definedName>
    <definedName name="夏市量" localSheetId="0">#REF!</definedName>
    <definedName name="夏市量">#REF!</definedName>
    <definedName name="夏經量" localSheetId="0">#REF!</definedName>
    <definedName name="夏經量">#REF!</definedName>
    <definedName name="夏軍量" localSheetId="0">#REF!</definedName>
    <definedName name="夏軍量">#REF!</definedName>
    <definedName name="夏軍額" localSheetId="0">#REF!</definedName>
    <definedName name="夏軍額">#REF!</definedName>
    <definedName name="夏預利益" localSheetId="0">#REF!</definedName>
    <definedName name="夏預利益">#REF!</definedName>
    <definedName name="夏預合" localSheetId="0">#REF!</definedName>
    <definedName name="夏預合">#REF!</definedName>
    <definedName name="夏預成本" localSheetId="0">#REF!</definedName>
    <definedName name="夏預成本">#REF!</definedName>
    <definedName name="夏預淨額" localSheetId="0">#REF!</definedName>
    <definedName name="夏預淨額">#REF!</definedName>
    <definedName name="夏預費用" localSheetId="0">#REF!</definedName>
    <definedName name="夏預費用">#REF!</definedName>
    <definedName name="夏預量" localSheetId="0">#REF!</definedName>
    <definedName name="夏預量">#REF!</definedName>
    <definedName name="外膜_290" localSheetId="0">#REF!</definedName>
    <definedName name="外膜_290">#REF!</definedName>
    <definedName name="外膜290_10" localSheetId="0">#REF!</definedName>
    <definedName name="外膜290_10">#REF!</definedName>
    <definedName name="外膜290_11" localSheetId="0">#REF!</definedName>
    <definedName name="外膜290_11">#REF!</definedName>
    <definedName name="外袋370_10" localSheetId="0">#REF!</definedName>
    <definedName name="外袋370_10">#REF!</definedName>
    <definedName name="外袋370_11" localSheetId="0">#REF!</definedName>
    <definedName name="外袋370_11">#REF!</definedName>
    <definedName name="多1" localSheetId="0">#REF!</definedName>
    <definedName name="多1">#REF!</definedName>
    <definedName name="多10" localSheetId="0">#REF!</definedName>
    <definedName name="多10">#REF!</definedName>
    <definedName name="多11" localSheetId="0">#REF!</definedName>
    <definedName name="多11">#REF!</definedName>
    <definedName name="多12" localSheetId="0">#REF!</definedName>
    <definedName name="多12">#REF!</definedName>
    <definedName name="多2" localSheetId="0">#REF!</definedName>
    <definedName name="多2">#REF!</definedName>
    <definedName name="多3" localSheetId="0">#REF!</definedName>
    <definedName name="多3">#REF!</definedName>
    <definedName name="多4" localSheetId="0">#REF!</definedName>
    <definedName name="多4">#REF!</definedName>
    <definedName name="多5" localSheetId="0">#REF!</definedName>
    <definedName name="多5">#REF!</definedName>
    <definedName name="多6" localSheetId="0">#REF!</definedName>
    <definedName name="多6">#REF!</definedName>
    <definedName name="多7" localSheetId="0">#REF!</definedName>
    <definedName name="多7">#REF!</definedName>
    <definedName name="多8" localSheetId="0">#REF!</definedName>
    <definedName name="多8">#REF!</definedName>
    <definedName name="多9" localSheetId="0">#REF!</definedName>
    <definedName name="多9">#REF!</definedName>
    <definedName name="多團量" localSheetId="0">#REF!</definedName>
    <definedName name="多團量">#REF!</definedName>
    <definedName name="多團額" localSheetId="0">#REF!</definedName>
    <definedName name="多團額">#REF!</definedName>
    <definedName name="多學量" localSheetId="0">#REF!</definedName>
    <definedName name="多學量">#REF!</definedName>
    <definedName name="多學額" localSheetId="0">#REF!</definedName>
    <definedName name="多學額">#REF!</definedName>
    <definedName name="多實利益" localSheetId="0">#REF!</definedName>
    <definedName name="多實利益">#REF!</definedName>
    <definedName name="多實合" localSheetId="0">#REF!</definedName>
    <definedName name="多實合">#REF!</definedName>
    <definedName name="多實成本" localSheetId="0">#REF!</definedName>
    <definedName name="多實成本">#REF!</definedName>
    <definedName name="多實淨額" localSheetId="0">#REF!</definedName>
    <definedName name="多實淨額">#REF!</definedName>
    <definedName name="多實累" localSheetId="0">#REF!</definedName>
    <definedName name="多實累">#REF!</definedName>
    <definedName name="多實費用" localSheetId="0">#REF!</definedName>
    <definedName name="多實費用">#REF!</definedName>
    <definedName name="多實量" localSheetId="0">#REF!</definedName>
    <definedName name="多實量">#REF!</definedName>
    <definedName name="多對.1" localSheetId="0">#REF!</definedName>
    <definedName name="多對.1">#REF!</definedName>
    <definedName name="多市量" localSheetId="0">#REF!</definedName>
    <definedName name="多市量">#REF!</definedName>
    <definedName name="多市額" localSheetId="0">#REF!</definedName>
    <definedName name="多市額">#REF!</definedName>
    <definedName name="多經量" localSheetId="0">#REF!</definedName>
    <definedName name="多經量">#REF!</definedName>
    <definedName name="多經額" localSheetId="0">#REF!</definedName>
    <definedName name="多經額">#REF!</definedName>
    <definedName name="多軍量" localSheetId="0">#REF!</definedName>
    <definedName name="多軍量">#REF!</definedName>
    <definedName name="多軍額" localSheetId="0">#REF!</definedName>
    <definedName name="多軍額">#REF!</definedName>
    <definedName name="多預利益" localSheetId="0">#REF!</definedName>
    <definedName name="多預利益">#REF!</definedName>
    <definedName name="多預合" localSheetId="0">#REF!</definedName>
    <definedName name="多預合">#REF!</definedName>
    <definedName name="多預成本" localSheetId="0">#REF!</definedName>
    <definedName name="多預成本">#REF!</definedName>
    <definedName name="多預淨額" localSheetId="0">#REF!</definedName>
    <definedName name="多預淨額">#REF!</definedName>
    <definedName name="多預費用" localSheetId="0">#REF!</definedName>
    <definedName name="多預費用">#REF!</definedName>
    <definedName name="多預量" localSheetId="0">#REF!</definedName>
    <definedName name="多預量">#REF!</definedName>
    <definedName name="安放的" localSheetId="0">#REF!</definedName>
    <definedName name="安放的">#REF!</definedName>
    <definedName name="小" localSheetId="0">#REF!</definedName>
    <definedName name="小">#REF!</definedName>
    <definedName name="小干脆成本计算表" localSheetId="0">#REF!</definedName>
    <definedName name="小干脆成本计算表">#REF!</definedName>
    <definedName name="山头" localSheetId="0">#REF!</definedName>
    <definedName name="山头">#REF!</definedName>
    <definedName name="巧1" localSheetId="0">#REF!</definedName>
    <definedName name="巧1">#REF!</definedName>
    <definedName name="巧10" localSheetId="0">#REF!</definedName>
    <definedName name="巧10">#REF!</definedName>
    <definedName name="巧11" localSheetId="0">#REF!</definedName>
    <definedName name="巧11">#REF!</definedName>
    <definedName name="巧12" localSheetId="0">#REF!</definedName>
    <definedName name="巧12">#REF!</definedName>
    <definedName name="巧2" localSheetId="0">#REF!</definedName>
    <definedName name="巧2">#REF!</definedName>
    <definedName name="巧3" localSheetId="0">#REF!</definedName>
    <definedName name="巧3">#REF!</definedName>
    <definedName name="巧4" localSheetId="0">#REF!</definedName>
    <definedName name="巧4">#REF!</definedName>
    <definedName name="巧5" localSheetId="0">#REF!</definedName>
    <definedName name="巧5">#REF!</definedName>
    <definedName name="巧6" localSheetId="0">#REF!</definedName>
    <definedName name="巧6">#REF!</definedName>
    <definedName name="巧7" localSheetId="0">#REF!</definedName>
    <definedName name="巧7">#REF!</definedName>
    <definedName name="巧8" localSheetId="0">#REF!</definedName>
    <definedName name="巧8">#REF!</definedName>
    <definedName name="巧9" localSheetId="0">#REF!</definedName>
    <definedName name="巧9">#REF!</definedName>
    <definedName name="巧團量" localSheetId="0">#REF!</definedName>
    <definedName name="巧團量">#REF!</definedName>
    <definedName name="巧團額" localSheetId="0">#REF!</definedName>
    <definedName name="巧團額">#REF!</definedName>
    <definedName name="巧學量" localSheetId="0">#REF!</definedName>
    <definedName name="巧學量">#REF!</definedName>
    <definedName name="巧學額" localSheetId="0">#REF!</definedName>
    <definedName name="巧學額">#REF!</definedName>
    <definedName name="巧實利益" localSheetId="0">#REF!</definedName>
    <definedName name="巧實利益">#REF!</definedName>
    <definedName name="巧實合" localSheetId="0">#REF!</definedName>
    <definedName name="巧實合">#REF!</definedName>
    <definedName name="巧實成本" localSheetId="0">#REF!</definedName>
    <definedName name="巧實成本">#REF!</definedName>
    <definedName name="巧實淨額" localSheetId="0">#REF!</definedName>
    <definedName name="巧實淨額">#REF!</definedName>
    <definedName name="巧實累" localSheetId="0">#REF!</definedName>
    <definedName name="巧實累">#REF!</definedName>
    <definedName name="巧實費用" localSheetId="0">#REF!</definedName>
    <definedName name="巧實費用">#REF!</definedName>
    <definedName name="巧實量" localSheetId="0">#REF!</definedName>
    <definedName name="巧實量">#REF!</definedName>
    <definedName name="巧對.1" localSheetId="0">#REF!</definedName>
    <definedName name="巧對.1">#REF!</definedName>
    <definedName name="巧市量" localSheetId="0">#REF!</definedName>
    <definedName name="巧市量">#REF!</definedName>
    <definedName name="巧市額" localSheetId="0">#REF!</definedName>
    <definedName name="巧市額">#REF!</definedName>
    <definedName name="巧經量" localSheetId="0">#REF!</definedName>
    <definedName name="巧經量">#REF!</definedName>
    <definedName name="巧經額" localSheetId="0">#REF!</definedName>
    <definedName name="巧經額">#REF!</definedName>
    <definedName name="巧蜜實合" localSheetId="0">#REF!</definedName>
    <definedName name="巧蜜實合">#REF!</definedName>
    <definedName name="巧蜜預合" localSheetId="0">#REF!</definedName>
    <definedName name="巧蜜預合">#REF!</definedName>
    <definedName name="巧軍量" localSheetId="0">#REF!</definedName>
    <definedName name="巧軍量">#REF!</definedName>
    <definedName name="巧軍額" localSheetId="0">#REF!</definedName>
    <definedName name="巧軍額">#REF!</definedName>
    <definedName name="巧預利益" localSheetId="0">#REF!</definedName>
    <definedName name="巧預利益">#REF!</definedName>
    <definedName name="巧預合" localSheetId="0">#REF!</definedName>
    <definedName name="巧預合">#REF!</definedName>
    <definedName name="巧預成本" localSheetId="0">#REF!</definedName>
    <definedName name="巧預成本">#REF!</definedName>
    <definedName name="巧預淨額" localSheetId="0">#REF!</definedName>
    <definedName name="巧預淨額">#REF!</definedName>
    <definedName name="巧預費用" localSheetId="0">#REF!</definedName>
    <definedName name="巧預費用">#REF!</definedName>
    <definedName name="巧預量" localSheetId="0">#REF!</definedName>
    <definedName name="巧預量">#REF!</definedName>
    <definedName name="布丁價" localSheetId="0">#REF!</definedName>
    <definedName name="布丁價">#REF!</definedName>
    <definedName name="布丁成本" localSheetId="0">#REF!</definedName>
    <definedName name="布丁成本">#REF!</definedName>
    <definedName name="布丁量" localSheetId="0">#REF!</definedName>
    <definedName name="布丁量">#REF!</definedName>
    <definedName name="布團量" localSheetId="0">#REF!</definedName>
    <definedName name="布團量">#REF!</definedName>
    <definedName name="布團額" localSheetId="0">#REF!</definedName>
    <definedName name="布團額">#REF!</definedName>
    <definedName name="布學量" localSheetId="0">#REF!</definedName>
    <definedName name="布學量">#REF!</definedName>
    <definedName name="布學額" localSheetId="0">#REF!</definedName>
    <definedName name="布學額">#REF!</definedName>
    <definedName name="布實利益" localSheetId="0">#REF!</definedName>
    <definedName name="布實利益">#REF!</definedName>
    <definedName name="布實合" localSheetId="0">#REF!</definedName>
    <definedName name="布實合">#REF!</definedName>
    <definedName name="布實成本" localSheetId="0">#REF!</definedName>
    <definedName name="布實成本">#REF!</definedName>
    <definedName name="布實淨額" localSheetId="0">#REF!</definedName>
    <definedName name="布實淨額">#REF!</definedName>
    <definedName name="布實費用" localSheetId="0">#REF!</definedName>
    <definedName name="布實費用">#REF!</definedName>
    <definedName name="布實量" localSheetId="0">#REF!</definedName>
    <definedName name="布實量">#REF!</definedName>
    <definedName name="布市量" localSheetId="0">#REF!</definedName>
    <definedName name="布市量">#REF!</definedName>
    <definedName name="布市額" localSheetId="0">#REF!</definedName>
    <definedName name="布市額">#REF!</definedName>
    <definedName name="布經量" localSheetId="0">#REF!</definedName>
    <definedName name="布經量">#REF!</definedName>
    <definedName name="布經額" localSheetId="0">#REF!</definedName>
    <definedName name="布經額">#REF!</definedName>
    <definedName name="布軍量" localSheetId="0">#REF!</definedName>
    <definedName name="布軍量">#REF!</definedName>
    <definedName name="布軍額" localSheetId="0">#REF!</definedName>
    <definedName name="布軍額">#REF!</definedName>
    <definedName name="布預利益" localSheetId="0">#REF!</definedName>
    <definedName name="布預利益">#REF!</definedName>
    <definedName name="布預合" localSheetId="0">#REF!</definedName>
    <definedName name="布預合">#REF!</definedName>
    <definedName name="布預成本" localSheetId="0">#REF!</definedName>
    <definedName name="布預成本">#REF!</definedName>
    <definedName name="布預淨額" localSheetId="0">#REF!</definedName>
    <definedName name="布預淨額">#REF!</definedName>
    <definedName name="布預費用" localSheetId="0">#REF!</definedName>
    <definedName name="布預費用">#REF!</definedName>
    <definedName name="布預量" localSheetId="0">#REF!</definedName>
    <definedName name="布預量">#REF!</definedName>
    <definedName name="干脆" localSheetId="0">#REF!</definedName>
    <definedName name="干脆">#REF!</definedName>
    <definedName name="干脆袋220_10" localSheetId="0">#REF!</definedName>
    <definedName name="干脆袋220_10">#REF!</definedName>
    <definedName name="干脆面" localSheetId="0">#REF!</definedName>
    <definedName name="干脆面">#REF!</definedName>
    <definedName name="干脆面_10" localSheetId="0">#REF!</definedName>
    <definedName name="干脆面_10">#REF!</definedName>
    <definedName name="干脆面220_11" localSheetId="0">#REF!</definedName>
    <definedName name="干脆面220_11">#REF!</definedName>
    <definedName name="干脆面280_11" localSheetId="0">#REF!</definedName>
    <definedName name="干脆面280_11">#REF!</definedName>
    <definedName name="库存汇总表" localSheetId="0">#REF!</definedName>
    <definedName name="库存汇总表">#REF!</definedName>
    <definedName name="庫存成" localSheetId="0" hidden="1">#REF!</definedName>
    <definedName name="庫存成" hidden="1">#REF!</definedName>
    <definedName name="待摊分公司" localSheetId="0">#REF!</definedName>
    <definedName name="待摊分公司">#REF!</definedName>
    <definedName name="待摊汇总" localSheetId="0">#REF!</definedName>
    <definedName name="待摊汇总">#REF!</definedName>
    <definedName name="总表" localSheetId="0">#REF!</definedName>
    <definedName name="总表">#REF!</definedName>
    <definedName name="总表10" localSheetId="0">#REF!</definedName>
    <definedName name="总表10">#REF!</definedName>
    <definedName name="总表11" localSheetId="0">#REF!</definedName>
    <definedName name="总表11">#REF!</definedName>
    <definedName name="愛原額合" localSheetId="0">#REF!</definedName>
    <definedName name="愛原額合">#REF!</definedName>
    <definedName name="愛團量" localSheetId="0">#REF!</definedName>
    <definedName name="愛團量">#REF!</definedName>
    <definedName name="愛團額" localSheetId="0">#REF!</definedName>
    <definedName name="愛團額">#REF!</definedName>
    <definedName name="愛學量" localSheetId="0">#REF!</definedName>
    <definedName name="愛學量">#REF!</definedName>
    <definedName name="愛學額" localSheetId="0">#REF!</definedName>
    <definedName name="愛學額">#REF!</definedName>
    <definedName name="愛實利益" localSheetId="0">#REF!</definedName>
    <definedName name="愛實利益">#REF!</definedName>
    <definedName name="愛實成本" localSheetId="0">#REF!</definedName>
    <definedName name="愛實成本">#REF!</definedName>
    <definedName name="愛實淨額" localSheetId="0">#REF!</definedName>
    <definedName name="愛實淨額">#REF!</definedName>
    <definedName name="愛實費用" localSheetId="0">#REF!</definedName>
    <definedName name="愛實費用">#REF!</definedName>
    <definedName name="愛實量" localSheetId="0">#REF!</definedName>
    <definedName name="愛實量">#REF!</definedName>
    <definedName name="愛市量" localSheetId="0">#REF!</definedName>
    <definedName name="愛市量">#REF!</definedName>
    <definedName name="愛市額" localSheetId="0">#REF!</definedName>
    <definedName name="愛市額">#REF!</definedName>
    <definedName name="愛經成本" localSheetId="0">#REF!</definedName>
    <definedName name="愛經成本">#REF!</definedName>
    <definedName name="愛經量" localSheetId="0">#REF!</definedName>
    <definedName name="愛經量">#REF!</definedName>
    <definedName name="愛經額" localSheetId="0">#REF!</definedName>
    <definedName name="愛經額">#REF!</definedName>
    <definedName name="愛蜜成本" localSheetId="0">#REF!</definedName>
    <definedName name="愛蜜成本">#REF!</definedName>
    <definedName name="愛蜜麗價" localSheetId="0">#REF!</definedName>
    <definedName name="愛蜜麗價">#REF!</definedName>
    <definedName name="愛蜜麗量" localSheetId="0">#REF!</definedName>
    <definedName name="愛蜜麗量">#REF!</definedName>
    <definedName name="愛軍量" localSheetId="0">#REF!</definedName>
    <definedName name="愛軍量">#REF!</definedName>
    <definedName name="愛軍額" localSheetId="0">#REF!</definedName>
    <definedName name="愛軍額">#REF!</definedName>
    <definedName name="愛量合" localSheetId="0">#REF!</definedName>
    <definedName name="愛量合">#REF!</definedName>
    <definedName name="愛預利益" localSheetId="0">#REF!</definedName>
    <definedName name="愛預利益">#REF!</definedName>
    <definedName name="愛預成本" localSheetId="0">#REF!</definedName>
    <definedName name="愛預成本">#REF!</definedName>
    <definedName name="愛預淨額" localSheetId="0">#REF!</definedName>
    <definedName name="愛預淨額">#REF!</definedName>
    <definedName name="愛預費用" localSheetId="0">#REF!</definedName>
    <definedName name="愛預費用">#REF!</definedName>
    <definedName name="愛預量" localSheetId="0">#REF!</definedName>
    <definedName name="愛預量">#REF!</definedName>
    <definedName name="成本" localSheetId="0">#REF!</definedName>
    <definedName name="成本">#REF!</definedName>
    <definedName name="成本差" localSheetId="0" hidden="1">#REF!</definedName>
    <definedName name="成本差" hidden="1">#REF!</definedName>
    <definedName name="挂面190_11" localSheetId="0">#REF!</definedName>
    <definedName name="挂面190_11">#REF!</definedName>
    <definedName name="挂面190_12" localSheetId="0">#REF!</definedName>
    <definedName name="挂面190_12">#REF!</definedName>
    <definedName name="挂面265_11" localSheetId="0">#REF!</definedName>
    <definedName name="挂面265_11">#REF!</definedName>
    <definedName name="挂面290_11" localSheetId="0">#REF!</definedName>
    <definedName name="挂面290_11">#REF!</definedName>
    <definedName name="挂面340_11" localSheetId="0">#REF!</definedName>
    <definedName name="挂面340_11">#REF!</definedName>
    <definedName name="挂面袋190_10" localSheetId="0">#REF!</definedName>
    <definedName name="挂面袋190_10">#REF!</definedName>
    <definedName name="挂面袋220_11" localSheetId="0">#REF!</definedName>
    <definedName name="挂面袋220_11">#REF!</definedName>
    <definedName name="挂面袋265_10" localSheetId="0">#REF!</definedName>
    <definedName name="挂面袋265_10">#REF!</definedName>
    <definedName name="挂面袋340_10" localSheetId="0">#REF!</definedName>
    <definedName name="挂面袋340_10">#REF!</definedName>
    <definedName name="指標" localSheetId="0">#REF!</definedName>
    <definedName name="指標">#REF!</definedName>
    <definedName name="推广计划" localSheetId="0">#REF!</definedName>
    <definedName name="推广计划">#REF!</definedName>
    <definedName name="新" localSheetId="0">#REF!</definedName>
    <definedName name="新">#REF!</definedName>
    <definedName name="新1" localSheetId="0">#REF!</definedName>
    <definedName name="新1">#REF!</definedName>
    <definedName name="新3" localSheetId="0">#REF!</definedName>
    <definedName name="新3">#REF!</definedName>
    <definedName name="新表" localSheetId="0">#REF!</definedName>
    <definedName name="新表">#REF!</definedName>
    <definedName name="是" localSheetId="0">{"'毛利比较'!$A$4:$P$26"}</definedName>
    <definedName name="是" localSheetId="1">{"'毛利比较'!$A$4:$P$26"}</definedName>
    <definedName name="是" localSheetId="7">{"'毛利比较'!$A$4:$P$26"}</definedName>
    <definedName name="是">{"'毛利比较'!$A$4:$P$26"}</definedName>
    <definedName name="有" localSheetId="0">#REF!</definedName>
    <definedName name="有">#REF!</definedName>
    <definedName name="朱" localSheetId="0">#REF!</definedName>
    <definedName name="朱">#REF!</definedName>
    <definedName name="杜" localSheetId="0">#REF!</definedName>
    <definedName name="杜">#REF!</definedName>
    <definedName name="果1023" localSheetId="0">#REF!</definedName>
    <definedName name="果1023">#REF!</definedName>
    <definedName name="枯" localSheetId="0" hidden="1">#REF!</definedName>
    <definedName name="枯" hidden="1">#REF!</definedName>
    <definedName name="椰實利益" localSheetId="0">#REF!</definedName>
    <definedName name="椰實利益">#REF!</definedName>
    <definedName name="椰實成本" localSheetId="0">#REF!</definedName>
    <definedName name="椰實成本">#REF!</definedName>
    <definedName name="椰實淨額" localSheetId="0">#REF!</definedName>
    <definedName name="椰實淨額">#REF!</definedName>
    <definedName name="椰實費用" localSheetId="0">#REF!</definedName>
    <definedName name="椰實費用">#REF!</definedName>
    <definedName name="椰實量" localSheetId="0">#REF!</definedName>
    <definedName name="椰實量">#REF!</definedName>
    <definedName name="椰對.1" localSheetId="0">#REF!</definedName>
    <definedName name="椰對.1">#REF!</definedName>
    <definedName name="椰纖實合" localSheetId="0">#REF!</definedName>
    <definedName name="椰纖實合">#REF!</definedName>
    <definedName name="椰纖預合" localSheetId="0">#REF!</definedName>
    <definedName name="椰纖預合">#REF!</definedName>
    <definedName name="椰預利益" localSheetId="0">#REF!</definedName>
    <definedName name="椰預利益">#REF!</definedName>
    <definedName name="椰預成本" localSheetId="0">#REF!</definedName>
    <definedName name="椰預成本">#REF!</definedName>
    <definedName name="椰預淨額" localSheetId="0">#REF!</definedName>
    <definedName name="椰預淨額">#REF!</definedName>
    <definedName name="椰預費用" localSheetId="0">#REF!</definedName>
    <definedName name="椰預費用">#REF!</definedName>
    <definedName name="椰預量" localSheetId="0">#REF!</definedName>
    <definedName name="椰預量">#REF!</definedName>
    <definedName name="機台_查詢" localSheetId="0">#REF!</definedName>
    <definedName name="機台_查詢">#REF!</definedName>
    <definedName name="機台_查詢_查詢" localSheetId="0">#REF!</definedName>
    <definedName name="機台_查詢_查詢">#REF!</definedName>
    <definedName name="活1" localSheetId="0">#REF!</definedName>
    <definedName name="活1">#REF!</definedName>
    <definedName name="活10" localSheetId="0">#REF!</definedName>
    <definedName name="活10">#REF!</definedName>
    <definedName name="活11" localSheetId="0">#REF!</definedName>
    <definedName name="活11">#REF!</definedName>
    <definedName name="活12" localSheetId="0">#REF!</definedName>
    <definedName name="活12">#REF!</definedName>
    <definedName name="活2" localSheetId="0">#REF!</definedName>
    <definedName name="活2">#REF!</definedName>
    <definedName name="活3" localSheetId="0">#REF!</definedName>
    <definedName name="活3">#REF!</definedName>
    <definedName name="活4" localSheetId="0">#REF!</definedName>
    <definedName name="活4">#REF!</definedName>
    <definedName name="活5" localSheetId="0">#REF!</definedName>
    <definedName name="活5">#REF!</definedName>
    <definedName name="活6" localSheetId="0">#REF!</definedName>
    <definedName name="活6">#REF!</definedName>
    <definedName name="活7" localSheetId="0">#REF!</definedName>
    <definedName name="活7">#REF!</definedName>
    <definedName name="活8" localSheetId="0">#REF!</definedName>
    <definedName name="活8">#REF!</definedName>
    <definedName name="活9" localSheetId="0">#REF!</definedName>
    <definedName name="活9">#REF!</definedName>
    <definedName name="活價" localSheetId="0">#REF!</definedName>
    <definedName name="活價">#REF!</definedName>
    <definedName name="活动总结" localSheetId="0" hidden="1">#REF!</definedName>
    <definedName name="活动总结" hidden="1">#REF!</definedName>
    <definedName name="活动总结1" localSheetId="0">#REF!</definedName>
    <definedName name="活动总结1">#REF!</definedName>
    <definedName name="活團量" localSheetId="0">#REF!</definedName>
    <definedName name="活團量">#REF!</definedName>
    <definedName name="活團額" localSheetId="0">#REF!</definedName>
    <definedName name="活團額">#REF!</definedName>
    <definedName name="活學量" localSheetId="0">#REF!</definedName>
    <definedName name="活學量">#REF!</definedName>
    <definedName name="活學額" localSheetId="0">#REF!</definedName>
    <definedName name="活學額">#REF!</definedName>
    <definedName name="活實利益" localSheetId="0">#REF!</definedName>
    <definedName name="活實利益">#REF!</definedName>
    <definedName name="活實合" localSheetId="0">#REF!</definedName>
    <definedName name="活實合">#REF!</definedName>
    <definedName name="活實成本" localSheetId="0">#REF!</definedName>
    <definedName name="活實成本">#REF!</definedName>
    <definedName name="活實淨額" localSheetId="0">#REF!</definedName>
    <definedName name="活實淨額">#REF!</definedName>
    <definedName name="活實累" localSheetId="0">#REF!</definedName>
    <definedName name="活實累">#REF!</definedName>
    <definedName name="活實費用" localSheetId="0">#REF!</definedName>
    <definedName name="活實費用">#REF!</definedName>
    <definedName name="活實量" localSheetId="0">#REF!</definedName>
    <definedName name="活實量">#REF!</definedName>
    <definedName name="活市量" localSheetId="0">#REF!</definedName>
    <definedName name="活市量">#REF!</definedName>
    <definedName name="活市額" localSheetId="0">#REF!</definedName>
    <definedName name="活市額">#REF!</definedName>
    <definedName name="活成本" localSheetId="0">#REF!</definedName>
    <definedName name="活成本">#REF!</definedName>
    <definedName name="活經量" localSheetId="0">#REF!</definedName>
    <definedName name="活經量">#REF!</definedName>
    <definedName name="活經額" localSheetId="0">#REF!</definedName>
    <definedName name="活經額">#REF!</definedName>
    <definedName name="活軍量" localSheetId="0">#REF!</definedName>
    <definedName name="活軍量">#REF!</definedName>
    <definedName name="活軍額" localSheetId="0">#REF!</definedName>
    <definedName name="活軍額">#REF!</definedName>
    <definedName name="活量" localSheetId="0">#REF!</definedName>
    <definedName name="活量">#REF!</definedName>
    <definedName name="活預利益" localSheetId="0">#REF!</definedName>
    <definedName name="活預利益">#REF!</definedName>
    <definedName name="活預合" localSheetId="0">#REF!</definedName>
    <definedName name="活預合">#REF!</definedName>
    <definedName name="活預成本" localSheetId="0">#REF!</definedName>
    <definedName name="活預成本">#REF!</definedName>
    <definedName name="活預淨額" localSheetId="0">#REF!</definedName>
    <definedName name="活預淨額">#REF!</definedName>
    <definedName name="活預費用" localSheetId="0">#REF!</definedName>
    <definedName name="活預費用">#REF!</definedName>
    <definedName name="活預量" localSheetId="0">#REF!</definedName>
    <definedName name="活預量">#REF!</definedName>
    <definedName name="流量" localSheetId="0">#REF!</definedName>
    <definedName name="流量">#REF!</definedName>
    <definedName name="淨額差" localSheetId="0" hidden="1">#REF!</definedName>
    <definedName name="淨額差" hidden="1">#REF!</definedName>
    <definedName name="潘1" localSheetId="0">#REF!</definedName>
    <definedName name="潘1">#REF!</definedName>
    <definedName name="潘10" localSheetId="0">#REF!</definedName>
    <definedName name="潘10">#REF!</definedName>
    <definedName name="潘11" localSheetId="0">#REF!</definedName>
    <definedName name="潘11">#REF!</definedName>
    <definedName name="潘12" localSheetId="0">#REF!</definedName>
    <definedName name="潘12">#REF!</definedName>
    <definedName name="潘2" localSheetId="0">#REF!</definedName>
    <definedName name="潘2">#REF!</definedName>
    <definedName name="潘3" localSheetId="0">#REF!</definedName>
    <definedName name="潘3">#REF!</definedName>
    <definedName name="潘4" localSheetId="0">#REF!</definedName>
    <definedName name="潘4">#REF!</definedName>
    <definedName name="潘5" localSheetId="0">#REF!</definedName>
    <definedName name="潘5">#REF!</definedName>
    <definedName name="潘6" localSheetId="0">#REF!</definedName>
    <definedName name="潘6">#REF!</definedName>
    <definedName name="潘7" localSheetId="0">#REF!</definedName>
    <definedName name="潘7">#REF!</definedName>
    <definedName name="潘8" localSheetId="0">#REF!</definedName>
    <definedName name="潘8">#REF!</definedName>
    <definedName name="潘9" localSheetId="0">#REF!</definedName>
    <definedName name="潘9">#REF!</definedName>
    <definedName name="潘價" localSheetId="0">#REF!</definedName>
    <definedName name="潘價">#REF!</definedName>
    <definedName name="潘團本" localSheetId="0">#REF!</definedName>
    <definedName name="潘團本">#REF!</definedName>
    <definedName name="潘團量" localSheetId="0">#REF!</definedName>
    <definedName name="潘團量">#REF!</definedName>
    <definedName name="潘團額" localSheetId="0">#REF!</definedName>
    <definedName name="潘團額">#REF!</definedName>
    <definedName name="潘娜額合" localSheetId="0">#REF!</definedName>
    <definedName name="潘娜額合">#REF!</definedName>
    <definedName name="潘學本" localSheetId="0">#REF!</definedName>
    <definedName name="潘學本">#REF!</definedName>
    <definedName name="潘學量" localSheetId="0">#REF!</definedName>
    <definedName name="潘學量">#REF!</definedName>
    <definedName name="潘學額" localSheetId="0">#REF!</definedName>
    <definedName name="潘學額">#REF!</definedName>
    <definedName name="潘實利益" localSheetId="0">#REF!</definedName>
    <definedName name="潘實利益">#REF!</definedName>
    <definedName name="潘實成本" localSheetId="0">#REF!</definedName>
    <definedName name="潘實成本">#REF!</definedName>
    <definedName name="潘實淨額" localSheetId="0">#REF!</definedName>
    <definedName name="潘實淨額">#REF!</definedName>
    <definedName name="潘實累" localSheetId="0">#REF!</definedName>
    <definedName name="潘實累">#REF!</definedName>
    <definedName name="潘實費用" localSheetId="0">#REF!</definedName>
    <definedName name="潘實費用">#REF!</definedName>
    <definedName name="潘實量" localSheetId="0">#REF!</definedName>
    <definedName name="潘實量">#REF!</definedName>
    <definedName name="潘巧量合" localSheetId="0">#REF!</definedName>
    <definedName name="潘巧量合">#REF!</definedName>
    <definedName name="潘巧額合" localSheetId="0">#REF!</definedName>
    <definedName name="潘巧額合">#REF!</definedName>
    <definedName name="潘市本" localSheetId="0">#REF!</definedName>
    <definedName name="潘市本">#REF!</definedName>
    <definedName name="潘市量" localSheetId="0">#REF!</definedName>
    <definedName name="潘市量">#REF!</definedName>
    <definedName name="潘市額" localSheetId="0">#REF!</definedName>
    <definedName name="潘市額">#REF!</definedName>
    <definedName name="潘成本" localSheetId="0">#REF!</definedName>
    <definedName name="潘成本">#REF!</definedName>
    <definedName name="潘玉量合" localSheetId="0">#REF!</definedName>
    <definedName name="潘玉量合">#REF!</definedName>
    <definedName name="潘玉額合" localSheetId="0">#REF!</definedName>
    <definedName name="潘玉額合">#REF!</definedName>
    <definedName name="潘經本" localSheetId="0">#REF!</definedName>
    <definedName name="潘經本">#REF!</definedName>
    <definedName name="潘經量" localSheetId="0">#REF!</definedName>
    <definedName name="潘經量">#REF!</definedName>
    <definedName name="潘軍本" localSheetId="0">#REF!</definedName>
    <definedName name="潘軍本">#REF!</definedName>
    <definedName name="潘軍量" localSheetId="0">#REF!</definedName>
    <definedName name="潘軍量">#REF!</definedName>
    <definedName name="潘軍額" localSheetId="0">#REF!</definedName>
    <definedName name="潘軍額">#REF!</definedName>
    <definedName name="潘量" localSheetId="0">#REF!</definedName>
    <definedName name="潘量">#REF!</definedName>
    <definedName name="潘預利益" localSheetId="0">#REF!</definedName>
    <definedName name="潘預利益">#REF!</definedName>
    <definedName name="潘預合" localSheetId="0">#REF!</definedName>
    <definedName name="潘預合">#REF!</definedName>
    <definedName name="潘預成本" localSheetId="0">#REF!</definedName>
    <definedName name="潘預成本">#REF!</definedName>
    <definedName name="潘預淨額" localSheetId="0">#REF!</definedName>
    <definedName name="潘預淨額">#REF!</definedName>
    <definedName name="潘預費用" localSheetId="0">#REF!</definedName>
    <definedName name="潘預費用">#REF!</definedName>
    <definedName name="潘預量" localSheetId="0">#REF!</definedName>
    <definedName name="潘預量">#REF!</definedName>
    <definedName name="瀋經額" localSheetId="0">#REF!</definedName>
    <definedName name="瀋經額">#REF!</definedName>
    <definedName name="玉" localSheetId="0">#REF!</definedName>
    <definedName name="玉">#REF!</definedName>
    <definedName name="现我" localSheetId="0">#REF!</definedName>
    <definedName name="现我">#REF!</definedName>
    <definedName name="现金流量10" localSheetId="0">#REF!</definedName>
    <definedName name="现金流量10">#REF!</definedName>
    <definedName name="甜1" localSheetId="0">#REF!</definedName>
    <definedName name="甜1">#REF!</definedName>
    <definedName name="甜10" localSheetId="0">#REF!</definedName>
    <definedName name="甜10">#REF!</definedName>
    <definedName name="甜11" localSheetId="0">#REF!</definedName>
    <definedName name="甜11">#REF!</definedName>
    <definedName name="甜12" localSheetId="0">#REF!</definedName>
    <definedName name="甜12">#REF!</definedName>
    <definedName name="甜2" localSheetId="0">#REF!</definedName>
    <definedName name="甜2">#REF!</definedName>
    <definedName name="甜3" localSheetId="0">#REF!</definedName>
    <definedName name="甜3">#REF!</definedName>
    <definedName name="甜4" localSheetId="0">#REF!</definedName>
    <definedName name="甜4">#REF!</definedName>
    <definedName name="甜5" localSheetId="0">#REF!</definedName>
    <definedName name="甜5">#REF!</definedName>
    <definedName name="甜6" localSheetId="0">#REF!</definedName>
    <definedName name="甜6">#REF!</definedName>
    <definedName name="甜7" localSheetId="0">#REF!</definedName>
    <definedName name="甜7">#REF!</definedName>
    <definedName name="甜8" localSheetId="0">#REF!</definedName>
    <definedName name="甜8">#REF!</definedName>
    <definedName name="甜9" localSheetId="0">#REF!</definedName>
    <definedName name="甜9">#REF!</definedName>
    <definedName name="甜團成本" localSheetId="0">#REF!</definedName>
    <definedName name="甜團成本">#REF!</definedName>
    <definedName name="甜團量" localSheetId="0">#REF!</definedName>
    <definedName name="甜團量">#REF!</definedName>
    <definedName name="甜團額" localSheetId="0">#REF!</definedName>
    <definedName name="甜團額">#REF!</definedName>
    <definedName name="甜奇成本" localSheetId="0">#REF!</definedName>
    <definedName name="甜奇成本">#REF!</definedName>
    <definedName name="甜奇異量" localSheetId="0">#REF!</definedName>
    <definedName name="甜奇異量">#REF!</definedName>
    <definedName name="甜奇異額" localSheetId="0">#REF!</definedName>
    <definedName name="甜奇異額">#REF!</definedName>
    <definedName name="甜學成本" localSheetId="0">#REF!</definedName>
    <definedName name="甜學成本">#REF!</definedName>
    <definedName name="甜學量" localSheetId="0">#REF!</definedName>
    <definedName name="甜學量">#REF!</definedName>
    <definedName name="甜學額" localSheetId="0">#REF!</definedName>
    <definedName name="甜學額">#REF!</definedName>
    <definedName name="甜實利益">#N/A</definedName>
    <definedName name="甜實合" localSheetId="0">#REF!</definedName>
    <definedName name="甜實合" localSheetId="1">#REF!</definedName>
    <definedName name="甜實合">#REF!</definedName>
    <definedName name="甜實成本">#N/A</definedName>
    <definedName name="甜實淨額">#N/A</definedName>
    <definedName name="甜實累" localSheetId="0">#REF!</definedName>
    <definedName name="甜實累" localSheetId="1">#REF!</definedName>
    <definedName name="甜實累">#REF!</definedName>
    <definedName name="甜實費用">#N/A</definedName>
    <definedName name="甜實量">#N/A</definedName>
    <definedName name="甜對.1" localSheetId="0">#REF!</definedName>
    <definedName name="甜對.1" localSheetId="1">#REF!</definedName>
    <definedName name="甜對.1">#REF!</definedName>
    <definedName name="甜市成本" localSheetId="0">#REF!</definedName>
    <definedName name="甜市成本">#REF!</definedName>
    <definedName name="甜市量" localSheetId="0">#REF!</definedName>
    <definedName name="甜市量">#REF!</definedName>
    <definedName name="甜市額" localSheetId="0">#REF!</definedName>
    <definedName name="甜市額">#REF!</definedName>
    <definedName name="甜心實合" localSheetId="0">#REF!</definedName>
    <definedName name="甜心實合">#REF!</definedName>
    <definedName name="甜心量合" localSheetId="0">#REF!</definedName>
    <definedName name="甜心量合">#REF!</definedName>
    <definedName name="甜心預合" localSheetId="0">#REF!</definedName>
    <definedName name="甜心預合">#REF!</definedName>
    <definedName name="甜心額合" localSheetId="0">#REF!</definedName>
    <definedName name="甜心額合">#REF!</definedName>
    <definedName name="甜橘子量" localSheetId="0">#REF!</definedName>
    <definedName name="甜橘子量">#REF!</definedName>
    <definedName name="甜橘子額" localSheetId="0">#REF!</definedName>
    <definedName name="甜橘子額">#REF!</definedName>
    <definedName name="甜橘成本" localSheetId="0">#REF!</definedName>
    <definedName name="甜橘成本">#REF!</definedName>
    <definedName name="甜經成本" localSheetId="0">#REF!</definedName>
    <definedName name="甜經成本">#REF!</definedName>
    <definedName name="甜經量" localSheetId="0">#REF!</definedName>
    <definedName name="甜經量">#REF!</definedName>
    <definedName name="甜經額" localSheetId="0">#REF!</definedName>
    <definedName name="甜經額">#REF!</definedName>
    <definedName name="甜軍成本" localSheetId="0">#REF!</definedName>
    <definedName name="甜軍成本">#REF!</definedName>
    <definedName name="甜軍量" localSheetId="0">#REF!</definedName>
    <definedName name="甜軍量">#REF!</definedName>
    <definedName name="甜軍額" localSheetId="0">#REF!</definedName>
    <definedName name="甜軍額">#REF!</definedName>
    <definedName name="甜預利益">#N/A</definedName>
    <definedName name="甜預合" localSheetId="0">#REF!</definedName>
    <definedName name="甜預合" localSheetId="1">#REF!</definedName>
    <definedName name="甜預合">#REF!</definedName>
    <definedName name="甜預成本">#N/A</definedName>
    <definedName name="甜預淨額">#N/A</definedName>
    <definedName name="甜預費用">#N/A</definedName>
    <definedName name="甜預量">#N/A</definedName>
    <definedName name="甜鳳成本" localSheetId="0">#REF!</definedName>
    <definedName name="甜鳳成本" localSheetId="1">#REF!</definedName>
    <definedName name="甜鳳成本">#REF!</definedName>
    <definedName name="甜鳳梨量" localSheetId="0">#REF!</definedName>
    <definedName name="甜鳳梨量">#REF!</definedName>
    <definedName name="甜鳳梨額" localSheetId="0">#REF!</definedName>
    <definedName name="甜鳳梨額">#REF!</definedName>
    <definedName name="男" localSheetId="0">#REF!</definedName>
    <definedName name="男">#REF!</definedName>
    <definedName name="碗價" localSheetId="0">#REF!</definedName>
    <definedName name="碗價">#REF!</definedName>
    <definedName name="碗團本" localSheetId="0">#REF!</definedName>
    <definedName name="碗團本">#REF!</definedName>
    <definedName name="碗團量" localSheetId="0">#REF!</definedName>
    <definedName name="碗團量">#REF!</definedName>
    <definedName name="碗團額" localSheetId="0">#REF!</definedName>
    <definedName name="碗團額">#REF!</definedName>
    <definedName name="碗學本" localSheetId="0">#REF!</definedName>
    <definedName name="碗學本">#REF!</definedName>
    <definedName name="碗學量" localSheetId="0">#REF!</definedName>
    <definedName name="碗學量">#REF!</definedName>
    <definedName name="碗學額" localSheetId="0">#REF!</definedName>
    <definedName name="碗學額">#REF!</definedName>
    <definedName name="碗實利益" localSheetId="0">#REF!</definedName>
    <definedName name="碗實利益">#REF!</definedName>
    <definedName name="碗實合" localSheetId="0">#REF!</definedName>
    <definedName name="碗實合">#REF!</definedName>
    <definedName name="碗實成本" localSheetId="0">#REF!</definedName>
    <definedName name="碗實成本">#REF!</definedName>
    <definedName name="碗實淨額" localSheetId="0">#REF!</definedName>
    <definedName name="碗實淨額">#REF!</definedName>
    <definedName name="碗實費用" localSheetId="0">#REF!</definedName>
    <definedName name="碗實費用">#REF!</definedName>
    <definedName name="碗實量" localSheetId="0">#REF!</definedName>
    <definedName name="碗實量">#REF!</definedName>
    <definedName name="碗市量" localSheetId="0">#REF!</definedName>
    <definedName name="碗市量">#REF!</definedName>
    <definedName name="碗市額" localSheetId="0">#REF!</definedName>
    <definedName name="碗市額">#REF!</definedName>
    <definedName name="碗成本" localSheetId="0">#REF!</definedName>
    <definedName name="碗成本">#REF!</definedName>
    <definedName name="碗盖_145" localSheetId="0">#REF!</definedName>
    <definedName name="碗盖_145">#REF!</definedName>
    <definedName name="碗盖123" localSheetId="0">#REF!</definedName>
    <definedName name="碗盖123">#REF!</definedName>
    <definedName name="碗盖145_10" localSheetId="0">#REF!</definedName>
    <definedName name="碗盖145_10">#REF!</definedName>
    <definedName name="碗盖145_11" localSheetId="0">#REF!</definedName>
    <definedName name="碗盖145_11">#REF!</definedName>
    <definedName name="碗盖170" localSheetId="0">#REF!</definedName>
    <definedName name="碗盖170">#REF!</definedName>
    <definedName name="碗盖170_10" localSheetId="0">#REF!</definedName>
    <definedName name="碗盖170_10">#REF!</definedName>
    <definedName name="碗盖170_11" localSheetId="0">#REF!</definedName>
    <definedName name="碗盖170_11">#REF!</definedName>
    <definedName name="碗經量" localSheetId="0">#REF!</definedName>
    <definedName name="碗經量">#REF!</definedName>
    <definedName name="碗經額" localSheetId="0">#REF!</definedName>
    <definedName name="碗經額">#REF!</definedName>
    <definedName name="碗軍量" localSheetId="0">#REF!</definedName>
    <definedName name="碗軍量">#REF!</definedName>
    <definedName name="碗軍額" localSheetId="0">#REF!</definedName>
    <definedName name="碗軍額">#REF!</definedName>
    <definedName name="碗量" localSheetId="0">#REF!</definedName>
    <definedName name="碗量">#REF!</definedName>
    <definedName name="碗預利益" localSheetId="0">#REF!</definedName>
    <definedName name="碗預利益">#REF!</definedName>
    <definedName name="碗預合" localSheetId="0">#REF!</definedName>
    <definedName name="碗預合">#REF!</definedName>
    <definedName name="碗預成本" localSheetId="0">#REF!</definedName>
    <definedName name="碗預成本">#REF!</definedName>
    <definedName name="碗預淨額" localSheetId="0">#REF!</definedName>
    <definedName name="碗預淨額">#REF!</definedName>
    <definedName name="碗預費用" localSheetId="0">#REF!</definedName>
    <definedName name="碗預費用">#REF!</definedName>
    <definedName name="碗預量" localSheetId="0">#REF!</definedName>
    <definedName name="碗預量">#REF!</definedName>
    <definedName name="碗額合" localSheetId="0">#REF!</definedName>
    <definedName name="碗額合">#REF!</definedName>
    <definedName name="离职率分析" localSheetId="0">#REF!</definedName>
    <definedName name="离职率分析">#REF!</definedName>
    <definedName name="竟品" localSheetId="0" hidden="1">#REF!</definedName>
    <definedName name="竟品" hidden="1">#REF!</definedName>
    <definedName name="米果_140" localSheetId="0">#REF!</definedName>
    <definedName name="米果_140">#REF!</definedName>
    <definedName name="米果_200" localSheetId="0">#REF!</definedName>
    <definedName name="米果_200">#REF!</definedName>
    <definedName name="米果140_10" localSheetId="0">#REF!</definedName>
    <definedName name="米果140_10">#REF!</definedName>
    <definedName name="米果140_11" localSheetId="0">#REF!</definedName>
    <definedName name="米果140_11">#REF!</definedName>
    <definedName name="米果200_10" localSheetId="0">#REF!</definedName>
    <definedName name="米果200_10">#REF!</definedName>
    <definedName name="米果200_11" localSheetId="0">#REF!</definedName>
    <definedName name="米果200_11">#REF!</definedName>
    <definedName name="米饼好香" localSheetId="0">#REF!</definedName>
    <definedName name="米饼好香">#REF!</definedName>
    <definedName name="粉包" localSheetId="0">#REF!</definedName>
    <definedName name="粉包">#REF!</definedName>
    <definedName name="粉包_106" localSheetId="0">#REF!</definedName>
    <definedName name="粉包_106">#REF!</definedName>
    <definedName name="粉包_120" localSheetId="0">#REF!</definedName>
    <definedName name="粉包_120">#REF!</definedName>
    <definedName name="粉包10" localSheetId="0">#REF!</definedName>
    <definedName name="粉包10">#REF!</definedName>
    <definedName name="粉包106" localSheetId="0">#REF!</definedName>
    <definedName name="粉包106">#REF!</definedName>
    <definedName name="粉包106_10" localSheetId="0">#REF!</definedName>
    <definedName name="粉包106_10">#REF!</definedName>
    <definedName name="粉包106_11" localSheetId="0">#REF!</definedName>
    <definedName name="粉包106_11">#REF!</definedName>
    <definedName name="粉包120" localSheetId="0">#REF!</definedName>
    <definedName name="粉包120">#REF!</definedName>
    <definedName name="粉包120_10" localSheetId="0">#REF!</definedName>
    <definedName name="粉包120_10">#REF!</definedName>
    <definedName name="粉包120_11" localSheetId="0">#REF!</definedName>
    <definedName name="粉包120_11">#REF!</definedName>
    <definedName name="粉包137_10" localSheetId="0">#REF!</definedName>
    <definedName name="粉包137_10">#REF!</definedName>
    <definedName name="粉包137_11" localSheetId="0">#REF!</definedName>
    <definedName name="粉包137_11">#REF!</definedName>
    <definedName name="粉包87_10" localSheetId="0">#REF!</definedName>
    <definedName name="粉包87_10">#REF!</definedName>
    <definedName name="粉包87_11" localSheetId="0">#REF!</definedName>
    <definedName name="粉包87_11">#REF!</definedName>
    <definedName name="粉包人工及费用" localSheetId="0">#REF!</definedName>
    <definedName name="粉包人工及费用">#REF!</definedName>
    <definedName name="綜夏量合" localSheetId="0">#REF!</definedName>
    <definedName name="綜夏量合">#REF!</definedName>
    <definedName name="綜夏額合" localSheetId="0">#REF!</definedName>
    <definedName name="綜夏額合">#REF!</definedName>
    <definedName name="綠團量" localSheetId="0">#REF!</definedName>
    <definedName name="綠團量">#REF!</definedName>
    <definedName name="綠團額" localSheetId="0">#REF!</definedName>
    <definedName name="綠團額">#REF!</definedName>
    <definedName name="綠學量" localSheetId="0">#REF!</definedName>
    <definedName name="綠學量">#REF!</definedName>
    <definedName name="綠學額" localSheetId="0">#REF!</definedName>
    <definedName name="綠學額">#REF!</definedName>
    <definedName name="綠市量" localSheetId="0">#REF!</definedName>
    <definedName name="綠市量">#REF!</definedName>
    <definedName name="綠市額" localSheetId="0">#REF!</definedName>
    <definedName name="綠市額">#REF!</definedName>
    <definedName name="綠經量" localSheetId="0">#REF!</definedName>
    <definedName name="綠經量">#REF!</definedName>
    <definedName name="綠經額" localSheetId="0">#REF!</definedName>
    <definedName name="綠經額">#REF!</definedName>
    <definedName name="綠茶成本" localSheetId="0">#REF!</definedName>
    <definedName name="綠茶成本">#REF!</definedName>
    <definedName name="綠茶量合" localSheetId="0">#REF!</definedName>
    <definedName name="綠茶量合">#REF!</definedName>
    <definedName name="綠茶額合" localSheetId="0">#REF!</definedName>
    <definedName name="綠茶額合">#REF!</definedName>
    <definedName name="綠軍量" localSheetId="0">#REF!</definedName>
    <definedName name="綠軍量">#REF!</definedName>
    <definedName name="綠軍額" localSheetId="0">#REF!</definedName>
    <definedName name="綠軍額">#REF!</definedName>
    <definedName name="纖1" localSheetId="0">#REF!</definedName>
    <definedName name="纖1">#REF!</definedName>
    <definedName name="纖10" localSheetId="0">#REF!</definedName>
    <definedName name="纖10">#REF!</definedName>
    <definedName name="纖11" localSheetId="0">#REF!</definedName>
    <definedName name="纖11">#REF!</definedName>
    <definedName name="纖12" localSheetId="0">#REF!</definedName>
    <definedName name="纖12">#REF!</definedName>
    <definedName name="纖2" localSheetId="0">#REF!</definedName>
    <definedName name="纖2">#REF!</definedName>
    <definedName name="纖3" localSheetId="0">#REF!</definedName>
    <definedName name="纖3">#REF!</definedName>
    <definedName name="纖4" localSheetId="0">#REF!</definedName>
    <definedName name="纖4">#REF!</definedName>
    <definedName name="纖5" localSheetId="0">#REF!</definedName>
    <definedName name="纖5">#REF!</definedName>
    <definedName name="纖6" localSheetId="0">#REF!</definedName>
    <definedName name="纖6">#REF!</definedName>
    <definedName name="纖7" localSheetId="0">#REF!</definedName>
    <definedName name="纖7">#REF!</definedName>
    <definedName name="纖8" localSheetId="0">#REF!</definedName>
    <definedName name="纖8">#REF!</definedName>
    <definedName name="纖9" localSheetId="0">#REF!</definedName>
    <definedName name="纖9">#REF!</definedName>
    <definedName name="纖團成本" localSheetId="0">#REF!</definedName>
    <definedName name="纖團成本">#REF!</definedName>
    <definedName name="纖團量" localSheetId="0">#REF!</definedName>
    <definedName name="纖團量">#REF!</definedName>
    <definedName name="纖團額" localSheetId="0">#REF!</definedName>
    <definedName name="纖團額">#REF!</definedName>
    <definedName name="纖學成本" localSheetId="0">#REF!</definedName>
    <definedName name="纖學成本">#REF!</definedName>
    <definedName name="纖學量" localSheetId="0">#REF!</definedName>
    <definedName name="纖學量">#REF!</definedName>
    <definedName name="纖學額" localSheetId="0">#REF!</definedName>
    <definedName name="纖學額">#REF!</definedName>
    <definedName name="纖實累" localSheetId="0">#REF!</definedName>
    <definedName name="纖實累">#REF!</definedName>
    <definedName name="纖市成本" localSheetId="0">#REF!</definedName>
    <definedName name="纖市成本">#REF!</definedName>
    <definedName name="纖市量" localSheetId="0">#REF!</definedName>
    <definedName name="纖市量">#REF!</definedName>
    <definedName name="纖市額" localSheetId="0">#REF!</definedName>
    <definedName name="纖市額">#REF!</definedName>
    <definedName name="纖檸檬量" localSheetId="0">#REF!</definedName>
    <definedName name="纖檸檬量">#REF!</definedName>
    <definedName name="纖檸檬額" localSheetId="0">#REF!</definedName>
    <definedName name="纖檸檬額">#REF!</definedName>
    <definedName name="纖百香量" localSheetId="0">#REF!</definedName>
    <definedName name="纖百香量">#REF!</definedName>
    <definedName name="纖百香額" localSheetId="0">#REF!</definedName>
    <definedName name="纖百香額">#REF!</definedName>
    <definedName name="纖經成本" localSheetId="0">#REF!</definedName>
    <definedName name="纖經成本">#REF!</definedName>
    <definedName name="纖經量" localSheetId="0">#REF!</definedName>
    <definedName name="纖經量">#REF!</definedName>
    <definedName name="纖經額" localSheetId="0">#REF!</definedName>
    <definedName name="纖經額">#REF!</definedName>
    <definedName name="纖荔枝量" localSheetId="0">#REF!</definedName>
    <definedName name="纖荔枝量">#REF!</definedName>
    <definedName name="纖荔枝額" localSheetId="0">#REF!</definedName>
    <definedName name="纖荔枝額">#REF!</definedName>
    <definedName name="纖軍成本" localSheetId="0">#REF!</definedName>
    <definedName name="纖軍成本">#REF!</definedName>
    <definedName name="纖軍量" localSheetId="0">#REF!</definedName>
    <definedName name="纖軍量">#REF!</definedName>
    <definedName name="纖軍額" localSheetId="0">#REF!</definedName>
    <definedName name="纖軍額">#REF!</definedName>
    <definedName name="纖量合" localSheetId="0">#REF!</definedName>
    <definedName name="纖量合">#REF!</definedName>
    <definedName name="纖預合" localSheetId="0">#REF!</definedName>
    <definedName name="纖預合">#REF!</definedName>
    <definedName name="纖額合" localSheetId="0">#REF!</definedName>
    <definedName name="纖額合">#REF!</definedName>
    <definedName name="经营报告目录" localSheetId="0">#REF!</definedName>
    <definedName name="经营报告目录">#REF!</definedName>
    <definedName name="缴款明细" localSheetId="0">#REF!</definedName>
    <definedName name="缴款明细">#REF!</definedName>
    <definedName name="羅" localSheetId="0">#REF!</definedName>
    <definedName name="羅">#REF!</definedName>
    <definedName name="羅惠" localSheetId="0">#REF!</definedName>
    <definedName name="羅惠">#REF!</definedName>
    <definedName name="美食料包_10" localSheetId="0">#REF!</definedName>
    <definedName name="美食料包_10">#REF!</definedName>
    <definedName name="美食料包_11" localSheetId="0">#REF!</definedName>
    <definedName name="美食料包_11">#REF!</definedName>
    <definedName name="脆奇推广结案报" localSheetId="0">#REF!</definedName>
    <definedName name="脆奇推广结案报">#REF!</definedName>
    <definedName name="腐學成本" localSheetId="0">#REF!</definedName>
    <definedName name="腐學成本">#REF!</definedName>
    <definedName name="腐市成本" localSheetId="0">#REF!</definedName>
    <definedName name="腐市成本">#REF!</definedName>
    <definedName name="腐經成本" localSheetId="0">#REF!</definedName>
    <definedName name="腐經成本">#REF!</definedName>
    <definedName name="腐軍成本" localSheetId="0">#REF!</definedName>
    <definedName name="腐軍成本">#REF!</definedName>
    <definedName name="茶凍價" localSheetId="0">#REF!</definedName>
    <definedName name="茶凍價">#REF!</definedName>
    <definedName name="茶凍成本" localSheetId="0">#REF!</definedName>
    <definedName name="茶凍成本">#REF!</definedName>
    <definedName name="茶凍量" localSheetId="0">#REF!</definedName>
    <definedName name="茶凍量">#REF!</definedName>
    <definedName name="茶團量" localSheetId="0">#REF!</definedName>
    <definedName name="茶團量">#REF!</definedName>
    <definedName name="茶學量" localSheetId="0">#REF!</definedName>
    <definedName name="茶學量">#REF!</definedName>
    <definedName name="茶實利益" localSheetId="0">#REF!</definedName>
    <definedName name="茶實利益">#REF!</definedName>
    <definedName name="茶實合" localSheetId="0">#REF!</definedName>
    <definedName name="茶實合">#REF!</definedName>
    <definedName name="茶實成本" localSheetId="0">#REF!</definedName>
    <definedName name="茶實成本">#REF!</definedName>
    <definedName name="茶實淨額" localSheetId="0">#REF!</definedName>
    <definedName name="茶實淨額">#REF!</definedName>
    <definedName name="茶實費用" localSheetId="0">#REF!</definedName>
    <definedName name="茶實費用">#REF!</definedName>
    <definedName name="茶實量" localSheetId="0">#REF!</definedName>
    <definedName name="茶實量">#REF!</definedName>
    <definedName name="茶市量" localSheetId="0">#REF!</definedName>
    <definedName name="茶市量">#REF!</definedName>
    <definedName name="茶經量" localSheetId="0">#REF!</definedName>
    <definedName name="茶經量">#REF!</definedName>
    <definedName name="茶軍量" localSheetId="0">#REF!</definedName>
    <definedName name="茶軍量">#REF!</definedName>
    <definedName name="茶預利益" localSheetId="0">#REF!</definedName>
    <definedName name="茶預利益">#REF!</definedName>
    <definedName name="茶預合" localSheetId="0">#REF!</definedName>
    <definedName name="茶預合">#REF!</definedName>
    <definedName name="茶預成本" localSheetId="0">#REF!</definedName>
    <definedName name="茶預成本">#REF!</definedName>
    <definedName name="茶預淨額" localSheetId="0">#REF!</definedName>
    <definedName name="茶預淨額">#REF!</definedName>
    <definedName name="茶預費用" localSheetId="0">#REF!</definedName>
    <definedName name="茶預費用">#REF!</definedName>
    <definedName name="茶預量" localSheetId="0">#REF!</definedName>
    <definedName name="茶預量">#REF!</definedName>
    <definedName name="葡夏量合" localSheetId="0">#REF!</definedName>
    <definedName name="葡夏量合">#REF!</definedName>
    <definedName name="葡夏額合" localSheetId="0">#REF!</definedName>
    <definedName name="葡夏額合">#REF!</definedName>
    <definedName name="蒟預合" localSheetId="0">#REF!</definedName>
    <definedName name="蒟預合">#REF!</definedName>
    <definedName name="袋雪" localSheetId="0">#REF!</definedName>
    <definedName name="袋雪">#REF!</definedName>
    <definedName name="袋雪米饼_10" localSheetId="0">#REF!</definedName>
    <definedName name="袋雪米饼_10">#REF!</definedName>
    <definedName name="袋雪米饼_11" localSheetId="0">#REF!</definedName>
    <definedName name="袋雪米饼_11">#REF!</definedName>
    <definedName name="袋雪米饼11" localSheetId="0">#REF!</definedName>
    <definedName name="袋雪米饼11">#REF!</definedName>
    <definedName name="袋香米饼_10" localSheetId="0">#REF!</definedName>
    <definedName name="袋香米饼_10">#REF!</definedName>
    <definedName name="袋香米饼_11" localSheetId="0">#REF!</definedName>
    <definedName name="袋香米饼_11">#REF!</definedName>
    <definedName name="西安" localSheetId="0" hidden="1">#REF!</definedName>
    <definedName name="西安" hidden="1">#REF!</definedName>
    <definedName name="西安1" localSheetId="0" hidden="1">#REF!</definedName>
    <definedName name="西安1" hidden="1">#REF!</definedName>
    <definedName name="西安2" localSheetId="0" hidden="1">#REF!</definedName>
    <definedName name="西安2" hidden="1">#REF!</definedName>
    <definedName name="西米成本" localSheetId="0">#REF!</definedName>
    <definedName name="西米成本">#REF!</definedName>
    <definedName name="西米露價" localSheetId="0">#REF!</definedName>
    <definedName name="西米露價">#REF!</definedName>
    <definedName name="西米露量" localSheetId="0">#REF!</definedName>
    <definedName name="西米露量">#REF!</definedName>
    <definedName name="试" localSheetId="0">#REF!</definedName>
    <definedName name="试">#REF!</definedName>
    <definedName name="豆價" localSheetId="0">#REF!</definedName>
    <definedName name="豆價">#REF!</definedName>
    <definedName name="豆成本" localSheetId="0">#REF!</definedName>
    <definedName name="豆成本">#REF!</definedName>
    <definedName name="豆量" localSheetId="0">#REF!</definedName>
    <definedName name="豆量">#REF!</definedName>
    <definedName name="財會" localSheetId="0">#REF!</definedName>
    <definedName name="財會">#REF!</definedName>
    <definedName name="资产负债表" localSheetId="0">#REF!</definedName>
    <definedName name="资产负债表">#REF!</definedName>
    <definedName name="资负债表" localSheetId="0">#REF!</definedName>
    <definedName name="资负债表">#REF!</definedName>
    <definedName name="趨勢" localSheetId="0" hidden="1">#REF!</definedName>
    <definedName name="趨勢" hidden="1">#REF!</definedName>
    <definedName name="边" localSheetId="0">#REF!</definedName>
    <definedName name="边">#REF!</definedName>
    <definedName name="酪團成本" localSheetId="0">#REF!</definedName>
    <definedName name="酪團成本">#REF!</definedName>
    <definedName name="酪團量" localSheetId="0">#REF!</definedName>
    <definedName name="酪團量">#REF!</definedName>
    <definedName name="酪團額" localSheetId="0">#REF!</definedName>
    <definedName name="酪團額">#REF!</definedName>
    <definedName name="酪學成本" localSheetId="0">#REF!</definedName>
    <definedName name="酪學成本">#REF!</definedName>
    <definedName name="酪學量" localSheetId="0">#REF!</definedName>
    <definedName name="酪學量">#REF!</definedName>
    <definedName name="酪學額" localSheetId="0">#REF!</definedName>
    <definedName name="酪學額">#REF!</definedName>
    <definedName name="酪實利益" localSheetId="0">#REF!</definedName>
    <definedName name="酪實利益">#REF!</definedName>
    <definedName name="酪實成本" localSheetId="0">#REF!</definedName>
    <definedName name="酪實成本">#REF!</definedName>
    <definedName name="酪實淨額" localSheetId="0">#REF!</definedName>
    <definedName name="酪實淨額">#REF!</definedName>
    <definedName name="酪實費用" localSheetId="0">#REF!</definedName>
    <definedName name="酪實費用">#REF!</definedName>
    <definedName name="酪實量" localSheetId="0">#REF!</definedName>
    <definedName name="酪實量">#REF!</definedName>
    <definedName name="酪市成本" localSheetId="0">#REF!</definedName>
    <definedName name="酪市成本">#REF!</definedName>
    <definedName name="酪市量" localSheetId="0">#REF!</definedName>
    <definedName name="酪市量">#REF!</definedName>
    <definedName name="酪市額" localSheetId="0">#REF!</definedName>
    <definedName name="酪市額">#REF!</definedName>
    <definedName name="酪經成本" localSheetId="0">#REF!</definedName>
    <definedName name="酪經成本">#REF!</definedName>
    <definedName name="酪經量" localSheetId="0">#REF!</definedName>
    <definedName name="酪經量">#REF!</definedName>
    <definedName name="酪經額" localSheetId="0">#REF!</definedName>
    <definedName name="酪經額">#REF!</definedName>
    <definedName name="酪莓本150" localSheetId="0">#REF!</definedName>
    <definedName name="酪莓本150">#REF!</definedName>
    <definedName name="酪莓量150" localSheetId="0">#REF!</definedName>
    <definedName name="酪莓量150">#REF!</definedName>
    <definedName name="酪莓額150" localSheetId="0">#REF!</definedName>
    <definedName name="酪莓額150">#REF!</definedName>
    <definedName name="酪計合" localSheetId="0">#REF!</definedName>
    <definedName name="酪計合">#REF!</definedName>
    <definedName name="酪軍成本" localSheetId="0">#REF!</definedName>
    <definedName name="酪軍成本">#REF!</definedName>
    <definedName name="酪軍量" localSheetId="0">#REF!</definedName>
    <definedName name="酪軍量">#REF!</definedName>
    <definedName name="酪軍額" localSheetId="0">#REF!</definedName>
    <definedName name="酪軍額">#REF!</definedName>
    <definedName name="酪量合" localSheetId="0">#REF!</definedName>
    <definedName name="酪量合">#REF!</definedName>
    <definedName name="酪預利益" localSheetId="0">#REF!</definedName>
    <definedName name="酪預利益">#REF!</definedName>
    <definedName name="酪預成本" localSheetId="0">#REF!</definedName>
    <definedName name="酪預成本">#REF!</definedName>
    <definedName name="酪預淨額" localSheetId="0">#REF!</definedName>
    <definedName name="酪預淨額">#REF!</definedName>
    <definedName name="酪預費用" localSheetId="0">#REF!</definedName>
    <definedName name="酪預費用">#REF!</definedName>
    <definedName name="酪預量" localSheetId="0">#REF!</definedName>
    <definedName name="酪預量">#REF!</definedName>
    <definedName name="酪額合" localSheetId="0">#REF!</definedName>
    <definedName name="酪額合">#REF!</definedName>
    <definedName name="酱包106_10" localSheetId="0">#REF!</definedName>
    <definedName name="酱包106_10">#REF!</definedName>
    <definedName name="酱包106_11" localSheetId="0">#REF!</definedName>
    <definedName name="酱包106_11">#REF!</definedName>
    <definedName name="酱包120_10" localSheetId="0">#REF!</definedName>
    <definedName name="酱包120_10">#REF!</definedName>
    <definedName name="酱包120_11" localSheetId="0">#REF!</definedName>
    <definedName name="酱包120_11">#REF!</definedName>
    <definedName name="酱包137_10" localSheetId="0">#REF!</definedName>
    <definedName name="酱包137_10">#REF!</definedName>
    <definedName name="酱包137_11" localSheetId="0">#REF!</definedName>
    <definedName name="酱包137_11">#REF!</definedName>
    <definedName name="酸團本" localSheetId="0">#REF!</definedName>
    <definedName name="酸團本">#REF!</definedName>
    <definedName name="酸團量" localSheetId="0">#REF!</definedName>
    <definedName name="酸團量">#REF!</definedName>
    <definedName name="酸學本" localSheetId="0">#REF!</definedName>
    <definedName name="酸學本">#REF!</definedName>
    <definedName name="酸學量" localSheetId="0">#REF!</definedName>
    <definedName name="酸學量">#REF!</definedName>
    <definedName name="酸市本" localSheetId="0">#REF!</definedName>
    <definedName name="酸市本">#REF!</definedName>
    <definedName name="酸市量" localSheetId="0">#REF!</definedName>
    <definedName name="酸市量">#REF!</definedName>
    <definedName name="酸經本" localSheetId="0">#REF!</definedName>
    <definedName name="酸經本">#REF!</definedName>
    <definedName name="酸經量" localSheetId="0">#REF!</definedName>
    <definedName name="酸經量">#REF!</definedName>
    <definedName name="酸軍本" localSheetId="0">#REF!</definedName>
    <definedName name="酸軍本">#REF!</definedName>
    <definedName name="酸軍量" localSheetId="0">#REF!</definedName>
    <definedName name="酸軍量">#REF!</definedName>
    <definedName name="酸額合" localSheetId="0">#REF!</definedName>
    <definedName name="酸額合">#REF!</definedName>
    <definedName name="重覆" localSheetId="0">#REF!</definedName>
    <definedName name="重覆">#REF!</definedName>
    <definedName name="銷額" localSheetId="0">#REF!</definedName>
    <definedName name="銷額">#REF!</definedName>
    <definedName name="销售" localSheetId="0">#REF!</definedName>
    <definedName name="销售">#REF!</definedName>
    <definedName name="销售达成" localSheetId="0">#REF!</definedName>
    <definedName name="销售达成">#REF!</definedName>
    <definedName name="销售达成3" localSheetId="0">#REF!</definedName>
    <definedName name="销售达成3">#REF!</definedName>
    <definedName name="集团外_10" localSheetId="0">#REF!</definedName>
    <definedName name="集团外_10">#REF!</definedName>
    <definedName name="集团外_11" localSheetId="0">#REF!</definedName>
    <definedName name="集团外_11">#REF!</definedName>
    <definedName name="集装袋295_11" localSheetId="0">#REF!</definedName>
    <definedName name="集装袋295_11">#REF!</definedName>
    <definedName name="露1" localSheetId="0">#REF!</definedName>
    <definedName name="露1">#REF!</definedName>
    <definedName name="露10" localSheetId="0">#REF!</definedName>
    <definedName name="露10">#REF!</definedName>
    <definedName name="露11" localSheetId="0">#REF!</definedName>
    <definedName name="露11">#REF!</definedName>
    <definedName name="露12" localSheetId="0">#REF!</definedName>
    <definedName name="露12">#REF!</definedName>
    <definedName name="露2" localSheetId="0">#REF!</definedName>
    <definedName name="露2">#REF!</definedName>
    <definedName name="露260實累" localSheetId="0">#REF!</definedName>
    <definedName name="露260實累">#REF!</definedName>
    <definedName name="露3" localSheetId="0">#REF!</definedName>
    <definedName name="露3">#REF!</definedName>
    <definedName name="露4" localSheetId="0">#REF!</definedName>
    <definedName name="露4">#REF!</definedName>
    <definedName name="露5" localSheetId="0">#REF!</definedName>
    <definedName name="露5">#REF!</definedName>
    <definedName name="露6" localSheetId="0">#REF!</definedName>
    <definedName name="露6">#REF!</definedName>
    <definedName name="露7" localSheetId="0">#REF!</definedName>
    <definedName name="露7">#REF!</definedName>
    <definedName name="露8" localSheetId="0">#REF!</definedName>
    <definedName name="露8">#REF!</definedName>
    <definedName name="露9" localSheetId="0">#REF!</definedName>
    <definedName name="露9">#REF!</definedName>
    <definedName name="露CAN實合" localSheetId="0">#REF!</definedName>
    <definedName name="露CAN實合">#REF!</definedName>
    <definedName name="露冷實合" localSheetId="0">#REF!</definedName>
    <definedName name="露冷實合">#REF!</definedName>
    <definedName name="露團成本" localSheetId="0">#REF!</definedName>
    <definedName name="露團成本">#REF!</definedName>
    <definedName name="露團量" localSheetId="0">#REF!</definedName>
    <definedName name="露團量">#REF!</definedName>
    <definedName name="露團額" localSheetId="0">#REF!</definedName>
    <definedName name="露團額">#REF!</definedName>
    <definedName name="露學成本" localSheetId="0">#REF!</definedName>
    <definedName name="露學成本">#REF!</definedName>
    <definedName name="露學量" localSheetId="0">#REF!</definedName>
    <definedName name="露學量">#REF!</definedName>
    <definedName name="露學額" localSheetId="0">#REF!</definedName>
    <definedName name="露學額">#REF!</definedName>
    <definedName name="露實260合" localSheetId="0">#REF!</definedName>
    <definedName name="露實260合">#REF!</definedName>
    <definedName name="露實利益" localSheetId="0">#REF!</definedName>
    <definedName name="露實利益">#REF!</definedName>
    <definedName name="露實成本" localSheetId="0">#REF!</definedName>
    <definedName name="露實成本">#REF!</definedName>
    <definedName name="露實淨額" localSheetId="0">#REF!</definedName>
    <definedName name="露實淨額">#REF!</definedName>
    <definedName name="露實累" localSheetId="0">#REF!</definedName>
    <definedName name="露實累">#REF!</definedName>
    <definedName name="露實費用" localSheetId="0">#REF!</definedName>
    <definedName name="露實費用">#REF!</definedName>
    <definedName name="露實量" localSheetId="0">#REF!</definedName>
    <definedName name="露實量">#REF!</definedName>
    <definedName name="露對.1" localSheetId="0">#REF!</definedName>
    <definedName name="露對.1">#REF!</definedName>
    <definedName name="露市成本" localSheetId="0">#REF!</definedName>
    <definedName name="露市成本">#REF!</definedName>
    <definedName name="露市量" localSheetId="0">#REF!</definedName>
    <definedName name="露市量">#REF!</definedName>
    <definedName name="露市額" localSheetId="0">#REF!</definedName>
    <definedName name="露市額">#REF!</definedName>
    <definedName name="露經成本" localSheetId="0">#REF!</definedName>
    <definedName name="露經成本">#REF!</definedName>
    <definedName name="露經量" localSheetId="0">#REF!</definedName>
    <definedName name="露經量">#REF!</definedName>
    <definedName name="露經額" localSheetId="0">#REF!</definedName>
    <definedName name="露經額">#REF!</definedName>
    <definedName name="露軍成本" localSheetId="0">#REF!</definedName>
    <definedName name="露軍成本">#REF!</definedName>
    <definedName name="露軍量" localSheetId="0">#REF!</definedName>
    <definedName name="露軍量">#REF!</definedName>
    <definedName name="露軍額" localSheetId="0">#REF!</definedName>
    <definedName name="露軍額">#REF!</definedName>
    <definedName name="露量合" localSheetId="0">#REF!</definedName>
    <definedName name="露量合">#REF!</definedName>
    <definedName name="露預260合" localSheetId="0">#REF!</definedName>
    <definedName name="露預260合">#REF!</definedName>
    <definedName name="露預利益" localSheetId="0">#REF!</definedName>
    <definedName name="露預利益">#REF!</definedName>
    <definedName name="露預合" localSheetId="0">#REF!</definedName>
    <definedName name="露預合">#REF!</definedName>
    <definedName name="露預成本" localSheetId="0">#REF!</definedName>
    <definedName name="露預成本">#REF!</definedName>
    <definedName name="露預淨額" localSheetId="0">#REF!</definedName>
    <definedName name="露預淨額">#REF!</definedName>
    <definedName name="露預費用" localSheetId="0">#REF!</definedName>
    <definedName name="露預費用">#REF!</definedName>
    <definedName name="露預量" localSheetId="0">#REF!</definedName>
    <definedName name="露預量">#REF!</definedName>
    <definedName name="露額合" localSheetId="0">#REF!</definedName>
    <definedName name="露額合">#REF!</definedName>
    <definedName name="青岛" localSheetId="0" hidden="1">#REF!</definedName>
    <definedName name="青岛" hidden="1">#REF!</definedName>
    <definedName name="青岛厂" localSheetId="0">#REF!</definedName>
    <definedName name="青岛厂">#REF!</definedName>
    <definedName name="面" localSheetId="0">#REF!</definedName>
    <definedName name="面">#REF!</definedName>
    <definedName name="面体人工及费用分配表" localSheetId="0">#REF!</definedName>
    <definedName name="面体人工及费用分配表">#REF!</definedName>
    <definedName name="顶顶顶顶顶" localSheetId="0">{"'毛利比较'!$A$4:$P$26"}</definedName>
    <definedName name="顶顶顶顶顶" localSheetId="1">{"'毛利比较'!$A$4:$P$26"}</definedName>
    <definedName name="顶顶顶顶顶" localSheetId="7">{"'毛利比较'!$A$4:$P$26"}</definedName>
    <definedName name="顶顶顶顶顶">{"'毛利比较'!$A$4:$P$26"}</definedName>
    <definedName name="预提费用" localSheetId="0">#REF!</definedName>
    <definedName name="预提费用">#REF!</definedName>
    <definedName name="饼干外袋_10" localSheetId="0">#REF!</definedName>
    <definedName name="饼干外袋_10">#REF!</definedName>
    <definedName name="高雄" localSheetId="0">#REF!</definedName>
    <definedName name="高雄">#REF!</definedName>
    <definedName name="點實累" localSheetId="0">#REF!</definedName>
    <definedName name="點實累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4" i="7" l="1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DN755" i="1"/>
  <c r="DN754" i="1"/>
  <c r="DN753" i="1"/>
  <c r="DN752" i="1"/>
  <c r="DN751" i="1"/>
  <c r="DN750" i="1"/>
  <c r="DN749" i="1"/>
  <c r="DN748" i="1"/>
  <c r="DN747" i="1"/>
  <c r="DN746" i="1"/>
  <c r="DN745" i="1"/>
  <c r="DN744" i="1"/>
  <c r="DN743" i="1"/>
  <c r="DN742" i="1"/>
  <c r="DN741" i="1"/>
  <c r="DN740" i="1"/>
  <c r="DN739" i="1"/>
  <c r="DN738" i="1"/>
  <c r="DN737" i="1"/>
  <c r="DN736" i="1"/>
  <c r="DN735" i="1"/>
  <c r="DN734" i="1"/>
  <c r="DN733" i="1"/>
  <c r="DN732" i="1"/>
  <c r="DN731" i="1"/>
  <c r="DN730" i="1"/>
  <c r="DN729" i="1"/>
  <c r="DN728" i="1"/>
  <c r="DN727" i="1"/>
  <c r="DN726" i="1"/>
  <c r="DN725" i="1"/>
  <c r="DN724" i="1"/>
  <c r="DN723" i="1"/>
  <c r="DN718" i="1"/>
  <c r="DN717" i="1"/>
  <c r="DN716" i="1"/>
  <c r="DN715" i="1"/>
  <c r="DN714" i="1"/>
  <c r="DN713" i="1"/>
  <c r="DN712" i="1"/>
  <c r="DN711" i="1"/>
  <c r="DN710" i="1"/>
  <c r="DN709" i="1"/>
  <c r="DN708" i="1"/>
  <c r="DN707" i="1"/>
  <c r="DN706" i="1"/>
  <c r="DN705" i="1"/>
  <c r="DN704" i="1"/>
  <c r="DN703" i="1"/>
  <c r="DN702" i="1"/>
  <c r="DN701" i="1"/>
  <c r="DN700" i="1"/>
  <c r="DN699" i="1"/>
  <c r="DN698" i="1"/>
  <c r="DN697" i="1"/>
  <c r="DN696" i="1"/>
  <c r="DN695" i="1"/>
  <c r="DN694" i="1"/>
  <c r="DN693" i="1"/>
  <c r="DN692" i="1"/>
  <c r="DN691" i="1"/>
  <c r="DN690" i="1"/>
  <c r="DN689" i="1"/>
  <c r="DN688" i="1"/>
  <c r="DN687" i="1"/>
  <c r="DN682" i="1"/>
  <c r="DN681" i="1"/>
  <c r="DN680" i="1"/>
  <c r="DN679" i="1"/>
  <c r="DN678" i="1"/>
  <c r="DN677" i="1"/>
  <c r="DN676" i="1"/>
  <c r="DN675" i="1"/>
  <c r="DN674" i="1"/>
  <c r="DN673" i="1"/>
  <c r="DN672" i="1"/>
  <c r="DN671" i="1"/>
  <c r="DN670" i="1"/>
  <c r="DN669" i="1"/>
  <c r="DN668" i="1"/>
  <c r="DN667" i="1"/>
  <c r="DN666" i="1"/>
  <c r="DN665" i="1"/>
  <c r="DN664" i="1"/>
  <c r="DN663" i="1"/>
  <c r="DN662" i="1"/>
  <c r="DN661" i="1"/>
  <c r="DN660" i="1"/>
  <c r="DN659" i="1"/>
  <c r="DN658" i="1"/>
  <c r="DN657" i="1"/>
  <c r="DN656" i="1"/>
  <c r="DN655" i="1"/>
  <c r="DN654" i="1"/>
  <c r="DN653" i="1"/>
  <c r="DN652" i="1"/>
  <c r="DN651" i="1"/>
  <c r="DN650" i="1"/>
  <c r="DN645" i="1"/>
  <c r="DN644" i="1"/>
  <c r="DN643" i="1"/>
  <c r="DN642" i="1"/>
  <c r="DN641" i="1"/>
  <c r="DN640" i="1"/>
  <c r="DN639" i="1"/>
  <c r="DN638" i="1"/>
  <c r="DN637" i="1"/>
  <c r="DN636" i="1"/>
  <c r="DN635" i="1"/>
  <c r="DN634" i="1"/>
  <c r="DN633" i="1"/>
  <c r="DN632" i="1"/>
  <c r="DN631" i="1"/>
  <c r="DN630" i="1"/>
  <c r="DN629" i="1"/>
  <c r="DN628" i="1"/>
  <c r="DN627" i="1"/>
  <c r="DN626" i="1"/>
  <c r="DN625" i="1"/>
  <c r="DN624" i="1"/>
  <c r="DN623" i="1"/>
  <c r="DN622" i="1"/>
  <c r="DN621" i="1"/>
  <c r="DN620" i="1"/>
  <c r="DN619" i="1"/>
  <c r="DN618" i="1"/>
  <c r="DN617" i="1"/>
  <c r="DN616" i="1"/>
  <c r="DN615" i="1"/>
  <c r="DN614" i="1"/>
  <c r="DN609" i="1"/>
  <c r="DN608" i="1"/>
  <c r="DN607" i="1"/>
  <c r="DN606" i="1"/>
  <c r="DN605" i="1"/>
  <c r="DN604" i="1"/>
  <c r="DN603" i="1"/>
  <c r="DN602" i="1"/>
  <c r="DN601" i="1"/>
  <c r="DN600" i="1"/>
  <c r="DN599" i="1"/>
  <c r="DN598" i="1"/>
  <c r="DN597" i="1"/>
  <c r="DN596" i="1"/>
  <c r="DN595" i="1"/>
  <c r="DN594" i="1"/>
  <c r="DN593" i="1"/>
  <c r="DN592" i="1"/>
  <c r="DN591" i="1"/>
  <c r="DN590" i="1"/>
  <c r="DN589" i="1"/>
  <c r="DN588" i="1"/>
  <c r="DN587" i="1"/>
  <c r="DN586" i="1"/>
  <c r="DN585" i="1"/>
  <c r="DN584" i="1"/>
  <c r="DN583" i="1"/>
  <c r="DN582" i="1"/>
  <c r="DN581" i="1"/>
  <c r="DN580" i="1"/>
  <c r="DN579" i="1"/>
  <c r="DN578" i="1"/>
  <c r="DN576" i="1"/>
  <c r="DN572" i="1"/>
  <c r="DN571" i="1"/>
  <c r="DN570" i="1"/>
  <c r="DN569" i="1"/>
  <c r="DN568" i="1"/>
  <c r="DN567" i="1"/>
  <c r="DN566" i="1"/>
  <c r="DN565" i="1"/>
  <c r="DN564" i="1"/>
  <c r="DN563" i="1"/>
  <c r="DN562" i="1"/>
  <c r="DN561" i="1"/>
  <c r="DN560" i="1"/>
  <c r="DN559" i="1"/>
  <c r="DN558" i="1"/>
  <c r="DN557" i="1"/>
  <c r="DN556" i="1"/>
  <c r="DN555" i="1"/>
  <c r="DN554" i="1"/>
  <c r="DN553" i="1"/>
  <c r="DN552" i="1"/>
  <c r="DN551" i="1"/>
  <c r="DN550" i="1"/>
  <c r="DN549" i="1"/>
  <c r="DN548" i="1"/>
  <c r="DN547" i="1"/>
  <c r="DN546" i="1"/>
  <c r="DN545" i="1"/>
  <c r="DN544" i="1"/>
  <c r="DN543" i="1"/>
  <c r="DN542" i="1"/>
  <c r="DN541" i="1"/>
  <c r="DN540" i="1"/>
  <c r="DN535" i="1"/>
  <c r="DN534" i="1"/>
  <c r="DN533" i="1"/>
  <c r="DN532" i="1"/>
  <c r="DN531" i="1"/>
  <c r="DN530" i="1"/>
  <c r="DN529" i="1"/>
  <c r="DN528" i="1"/>
  <c r="DN527" i="1"/>
  <c r="DN526" i="1"/>
  <c r="DN525" i="1"/>
  <c r="DN524" i="1"/>
  <c r="DN523" i="1"/>
  <c r="DN522" i="1"/>
  <c r="DN521" i="1"/>
  <c r="DN520" i="1"/>
  <c r="DN519" i="1"/>
  <c r="DN518" i="1"/>
  <c r="DN517" i="1"/>
  <c r="DN516" i="1"/>
  <c r="DN515" i="1"/>
  <c r="DN514" i="1"/>
  <c r="DN513" i="1"/>
  <c r="DN512" i="1"/>
  <c r="DN511" i="1"/>
  <c r="DN510" i="1"/>
  <c r="DN509" i="1"/>
  <c r="DN508" i="1"/>
  <c r="DN507" i="1"/>
  <c r="DN506" i="1"/>
  <c r="DN505" i="1"/>
  <c r="DN504" i="1"/>
  <c r="DN503" i="1"/>
  <c r="DN498" i="1"/>
  <c r="DN497" i="1"/>
  <c r="DN496" i="1"/>
  <c r="DN495" i="1"/>
  <c r="DN494" i="1"/>
  <c r="DN493" i="1"/>
  <c r="DN492" i="1"/>
  <c r="DN491" i="1"/>
  <c r="DN490" i="1"/>
  <c r="DN489" i="1"/>
  <c r="DN488" i="1"/>
  <c r="DN487" i="1"/>
  <c r="DN486" i="1"/>
  <c r="DN485" i="1"/>
  <c r="DN484" i="1"/>
  <c r="DN483" i="1"/>
  <c r="DN482" i="1"/>
  <c r="DN481" i="1"/>
  <c r="DN480" i="1"/>
  <c r="DN479" i="1"/>
  <c r="DN478" i="1"/>
  <c r="DN477" i="1"/>
  <c r="DN476" i="1"/>
  <c r="DN475" i="1"/>
  <c r="DN474" i="1"/>
  <c r="DN473" i="1"/>
  <c r="DN472" i="1"/>
  <c r="DN471" i="1"/>
  <c r="DN470" i="1"/>
  <c r="DN469" i="1"/>
  <c r="DN468" i="1"/>
  <c r="DN467" i="1"/>
  <c r="DN466" i="1"/>
  <c r="DN461" i="1"/>
  <c r="DN460" i="1"/>
  <c r="DN459" i="1"/>
  <c r="DN458" i="1"/>
  <c r="DN457" i="1"/>
  <c r="DN456" i="1"/>
  <c r="DN455" i="1"/>
  <c r="DN454" i="1"/>
  <c r="DN453" i="1"/>
  <c r="DN452" i="1"/>
  <c r="DN451" i="1"/>
  <c r="DN450" i="1"/>
  <c r="DN449" i="1"/>
  <c r="DN448" i="1"/>
  <c r="DN447" i="1"/>
  <c r="DN446" i="1"/>
  <c r="DN445" i="1"/>
  <c r="DN444" i="1"/>
  <c r="DN443" i="1"/>
  <c r="DN442" i="1"/>
  <c r="DN441" i="1"/>
  <c r="DN440" i="1"/>
  <c r="DN439" i="1"/>
  <c r="DN438" i="1"/>
  <c r="DN437" i="1"/>
  <c r="DN436" i="1"/>
  <c r="DN435" i="1"/>
  <c r="DN434" i="1"/>
  <c r="DN433" i="1"/>
  <c r="DN432" i="1"/>
  <c r="DN431" i="1"/>
  <c r="DN430" i="1"/>
  <c r="DN425" i="1"/>
  <c r="DN424" i="1"/>
  <c r="DN423" i="1"/>
  <c r="DN422" i="1"/>
  <c r="DN421" i="1"/>
  <c r="DN420" i="1"/>
  <c r="DN419" i="1"/>
  <c r="DN418" i="1"/>
  <c r="DN417" i="1"/>
  <c r="DN416" i="1"/>
  <c r="DN415" i="1"/>
  <c r="DN414" i="1"/>
  <c r="DN413" i="1"/>
  <c r="DN412" i="1"/>
  <c r="DN411" i="1"/>
  <c r="DN410" i="1"/>
  <c r="DN409" i="1"/>
  <c r="DN408" i="1"/>
  <c r="DN407" i="1"/>
  <c r="DN406" i="1"/>
  <c r="DN405" i="1"/>
  <c r="DN404" i="1"/>
  <c r="DN403" i="1"/>
  <c r="DN402" i="1"/>
  <c r="DN401" i="1"/>
  <c r="DN400" i="1"/>
  <c r="DN399" i="1"/>
  <c r="DN398" i="1"/>
  <c r="DN397" i="1"/>
  <c r="DN396" i="1"/>
  <c r="DN395" i="1"/>
  <c r="DN394" i="1"/>
  <c r="DN393" i="1"/>
  <c r="DN277" i="1"/>
  <c r="DN276" i="1"/>
  <c r="DN275" i="1"/>
  <c r="DN274" i="1"/>
  <c r="DN273" i="1"/>
  <c r="DN272" i="1"/>
  <c r="DN271" i="1"/>
  <c r="DN270" i="1"/>
  <c r="DN269" i="1"/>
  <c r="DN268" i="1"/>
  <c r="DN267" i="1"/>
  <c r="DN266" i="1"/>
  <c r="DN265" i="1"/>
  <c r="DN264" i="1"/>
  <c r="DN263" i="1"/>
  <c r="DN262" i="1"/>
  <c r="DN261" i="1"/>
  <c r="DN260" i="1"/>
  <c r="DN259" i="1"/>
  <c r="DN258" i="1"/>
  <c r="DN257" i="1"/>
  <c r="DN256" i="1"/>
  <c r="DN255" i="1"/>
  <c r="DN254" i="1"/>
  <c r="DN253" i="1"/>
  <c r="DN252" i="1"/>
  <c r="DN251" i="1"/>
  <c r="DN250" i="1"/>
  <c r="DN249" i="1"/>
  <c r="DN248" i="1"/>
  <c r="DN247" i="1"/>
  <c r="DN246" i="1"/>
  <c r="DN241" i="1"/>
  <c r="DN240" i="1"/>
  <c r="DN239" i="1"/>
  <c r="DN238" i="1"/>
  <c r="DN237" i="1"/>
  <c r="DN236" i="1"/>
  <c r="DN235" i="1"/>
  <c r="DN234" i="1"/>
  <c r="DN233" i="1"/>
  <c r="DN232" i="1"/>
  <c r="DN231" i="1"/>
  <c r="DN230" i="1"/>
  <c r="DN229" i="1"/>
  <c r="DN228" i="1"/>
  <c r="DN227" i="1"/>
  <c r="DN226" i="1"/>
  <c r="DN225" i="1"/>
  <c r="DN224" i="1"/>
  <c r="DN223" i="1"/>
  <c r="DN222" i="1"/>
  <c r="DN221" i="1"/>
  <c r="DN220" i="1"/>
  <c r="DN219" i="1"/>
  <c r="DN218" i="1"/>
  <c r="DN217" i="1"/>
  <c r="DN216" i="1"/>
  <c r="DN215" i="1"/>
  <c r="DN214" i="1"/>
  <c r="DN213" i="1"/>
  <c r="DN212" i="1"/>
  <c r="DN211" i="1"/>
  <c r="DN210" i="1"/>
  <c r="DN205" i="1"/>
  <c r="DN204" i="1"/>
  <c r="DN203" i="1"/>
  <c r="DN202" i="1"/>
  <c r="DN201" i="1"/>
  <c r="DN200" i="1"/>
  <c r="DN199" i="1"/>
  <c r="DN198" i="1"/>
  <c r="DN197" i="1"/>
  <c r="DN196" i="1"/>
  <c r="DN195" i="1"/>
  <c r="DN194" i="1"/>
  <c r="DN193" i="1"/>
  <c r="DN192" i="1"/>
  <c r="DN191" i="1"/>
  <c r="DN190" i="1"/>
  <c r="DN189" i="1"/>
  <c r="DN188" i="1"/>
  <c r="DN187" i="1"/>
  <c r="DN186" i="1"/>
  <c r="DN185" i="1"/>
  <c r="DN184" i="1"/>
  <c r="DN183" i="1"/>
  <c r="DN182" i="1"/>
  <c r="DN181" i="1"/>
  <c r="DN180" i="1"/>
  <c r="DN179" i="1"/>
  <c r="DN178" i="1"/>
  <c r="DN177" i="1"/>
  <c r="DN176" i="1"/>
  <c r="DN175" i="1"/>
  <c r="DN174" i="1"/>
  <c r="DN172" i="1"/>
  <c r="DN171" i="1"/>
  <c r="DN167" i="1"/>
  <c r="DN166" i="1"/>
  <c r="DN165" i="1"/>
  <c r="DN164" i="1"/>
  <c r="DN163" i="1"/>
  <c r="DN162" i="1"/>
  <c r="DN161" i="1"/>
  <c r="DN160" i="1"/>
  <c r="DN159" i="1"/>
  <c r="DN158" i="1"/>
  <c r="DN157" i="1"/>
  <c r="DN156" i="1"/>
  <c r="DN155" i="1"/>
  <c r="DN154" i="1"/>
  <c r="DN153" i="1"/>
  <c r="DN152" i="1"/>
  <c r="DN151" i="1"/>
  <c r="DN150" i="1"/>
  <c r="DN149" i="1"/>
  <c r="DN148" i="1"/>
  <c r="DN147" i="1"/>
  <c r="DN146" i="1"/>
  <c r="DN145" i="1"/>
  <c r="DN144" i="1"/>
  <c r="DN143" i="1"/>
  <c r="DN142" i="1"/>
  <c r="DN141" i="1"/>
  <c r="DN140" i="1"/>
  <c r="DN139" i="1"/>
  <c r="DN138" i="1"/>
  <c r="DN137" i="1"/>
  <c r="DN136" i="1"/>
  <c r="DN135" i="1"/>
  <c r="DN133" i="1"/>
  <c r="DN132" i="1"/>
  <c r="DN128" i="1"/>
  <c r="DN127" i="1"/>
  <c r="DN126" i="1"/>
  <c r="DN125" i="1"/>
  <c r="DN124" i="1"/>
  <c r="DN123" i="1"/>
  <c r="DN122" i="1"/>
  <c r="DN121" i="1"/>
  <c r="DN120" i="1"/>
  <c r="DN119" i="1"/>
  <c r="DN118" i="1"/>
  <c r="DN117" i="1"/>
  <c r="DN116" i="1"/>
  <c r="DN115" i="1"/>
  <c r="DN114" i="1"/>
  <c r="DN113" i="1"/>
  <c r="DN112" i="1"/>
  <c r="DN111" i="1"/>
  <c r="DN110" i="1"/>
  <c r="DN109" i="1"/>
  <c r="DN108" i="1"/>
  <c r="DN107" i="1"/>
  <c r="DN106" i="1"/>
  <c r="DN105" i="1"/>
  <c r="DN104" i="1"/>
  <c r="DN103" i="1"/>
  <c r="DN102" i="1"/>
  <c r="DN101" i="1"/>
  <c r="DN100" i="1"/>
  <c r="DN99" i="1"/>
  <c r="DN98" i="1"/>
  <c r="DN97" i="1"/>
  <c r="DN96" i="1"/>
  <c r="DN94" i="1"/>
  <c r="DN93" i="1"/>
  <c r="DN85" i="1"/>
  <c r="DN84" i="1"/>
  <c r="DN83" i="1"/>
  <c r="DN82" i="1"/>
  <c r="DN81" i="1"/>
  <c r="DN80" i="1"/>
  <c r="DN79" i="1"/>
  <c r="DN78" i="1"/>
  <c r="DN77" i="1"/>
  <c r="DN76" i="1"/>
  <c r="DN75" i="1"/>
  <c r="DN74" i="1"/>
  <c r="DN73" i="1"/>
  <c r="DN72" i="1"/>
  <c r="DN71" i="1"/>
  <c r="DN70" i="1"/>
  <c r="DN69" i="1"/>
  <c r="DN68" i="1"/>
  <c r="DN67" i="1"/>
  <c r="DN66" i="1"/>
  <c r="DN65" i="1"/>
  <c r="DN64" i="1"/>
  <c r="DN63" i="1"/>
  <c r="DN62" i="1"/>
  <c r="DN61" i="1"/>
  <c r="DN60" i="1"/>
  <c r="DN59" i="1"/>
  <c r="DN58" i="1"/>
  <c r="DN57" i="1"/>
  <c r="DN56" i="1"/>
  <c r="DN55" i="1"/>
  <c r="DN54" i="1"/>
  <c r="DN53" i="1"/>
  <c r="DN51" i="1"/>
  <c r="DN50" i="1"/>
  <c r="DN41" i="1"/>
  <c r="DN40" i="1"/>
  <c r="DN39" i="1"/>
  <c r="DN38" i="1"/>
  <c r="DN37" i="1"/>
  <c r="DN36" i="1"/>
  <c r="DN35" i="1"/>
  <c r="DN34" i="1"/>
  <c r="DN33" i="1"/>
  <c r="DN32" i="1"/>
  <c r="DN31" i="1"/>
  <c r="DN30" i="1"/>
  <c r="DN29" i="1"/>
  <c r="DN28" i="1"/>
  <c r="DN27" i="1"/>
  <c r="DN26" i="1"/>
  <c r="DN25" i="1"/>
  <c r="DN24" i="1"/>
  <c r="DN23" i="1"/>
  <c r="DN22" i="1"/>
  <c r="DN21" i="1"/>
  <c r="DN20" i="1"/>
  <c r="DN19" i="1"/>
  <c r="DN18" i="1"/>
  <c r="DN17" i="1"/>
  <c r="DN16" i="1"/>
  <c r="DN15" i="1"/>
  <c r="DN14" i="1"/>
  <c r="DN13" i="1"/>
  <c r="DN12" i="1"/>
  <c r="DN11" i="1"/>
  <c r="DN10" i="1"/>
  <c r="DN9" i="1"/>
  <c r="DN8" i="1"/>
  <c r="DU645" i="1"/>
  <c r="DU423" i="1"/>
  <c r="DU329" i="1"/>
  <c r="DU19" i="1"/>
  <c r="DT730" i="1"/>
  <c r="DT666" i="1"/>
  <c r="DT602" i="1"/>
  <c r="DT562" i="1"/>
  <c r="DT538" i="1"/>
  <c r="DT515" i="1"/>
  <c r="DT494" i="1"/>
  <c r="DT474" i="1"/>
  <c r="DT451" i="1"/>
  <c r="DT428" i="1"/>
  <c r="DT427" i="1"/>
  <c r="DT426" i="1"/>
  <c r="DT424" i="1"/>
  <c r="DT423" i="1"/>
  <c r="DT422" i="1"/>
  <c r="DT421" i="1"/>
  <c r="DT420" i="1"/>
  <c r="DT419" i="1"/>
  <c r="DT418" i="1"/>
  <c r="DT417" i="1"/>
  <c r="DT416" i="1"/>
  <c r="DT415" i="1"/>
  <c r="DT414" i="1"/>
  <c r="DT413" i="1"/>
  <c r="DT412" i="1"/>
  <c r="DT411" i="1"/>
  <c r="DT410" i="1"/>
  <c r="DT409" i="1"/>
  <c r="DT408" i="1"/>
  <c r="DT407" i="1"/>
  <c r="DT406" i="1"/>
  <c r="DT405" i="1"/>
  <c r="DT404" i="1"/>
  <c r="DT403" i="1"/>
  <c r="DT402" i="1"/>
  <c r="DT401" i="1"/>
  <c r="DT400" i="1"/>
  <c r="DT399" i="1"/>
  <c r="DT398" i="1"/>
  <c r="DT397" i="1"/>
  <c r="DT396" i="1"/>
  <c r="DT395" i="1"/>
  <c r="DT394" i="1"/>
  <c r="DT393" i="1"/>
  <c r="DT387" i="1"/>
  <c r="DT379" i="1"/>
  <c r="DT363" i="1"/>
  <c r="DT339" i="1"/>
  <c r="DT331" i="1"/>
  <c r="DT312" i="1"/>
  <c r="DT311" i="1"/>
  <c r="DT310" i="1"/>
  <c r="DT309" i="1"/>
  <c r="DT308" i="1"/>
  <c r="DT307" i="1"/>
  <c r="DT306" i="1"/>
  <c r="DT305" i="1"/>
  <c r="DT304" i="1"/>
  <c r="DT303" i="1"/>
  <c r="DT302" i="1"/>
  <c r="DT251" i="1"/>
  <c r="DT187" i="1"/>
  <c r="DT123" i="1"/>
  <c r="DT59" i="1"/>
  <c r="DR758" i="1"/>
  <c r="DT758" i="1" s="1"/>
  <c r="DM758" i="1"/>
  <c r="DR757" i="1"/>
  <c r="DM757" i="1"/>
  <c r="DR756" i="1"/>
  <c r="DT756" i="1" s="1"/>
  <c r="DM756" i="1"/>
  <c r="DR755" i="1"/>
  <c r="DM755" i="1"/>
  <c r="DR754" i="1"/>
  <c r="DS754" i="1" s="1"/>
  <c r="DM754" i="1"/>
  <c r="DR753" i="1"/>
  <c r="DT753" i="1" s="1"/>
  <c r="DM753" i="1"/>
  <c r="DR752" i="1"/>
  <c r="DM752" i="1"/>
  <c r="DR751" i="1"/>
  <c r="DT751" i="1" s="1"/>
  <c r="DM751" i="1"/>
  <c r="DR750" i="1"/>
  <c r="DM750" i="1"/>
  <c r="DR749" i="1"/>
  <c r="DT749" i="1" s="1"/>
  <c r="DM749" i="1"/>
  <c r="DR748" i="1"/>
  <c r="DM748" i="1"/>
  <c r="DR747" i="1"/>
  <c r="DM747" i="1"/>
  <c r="DR746" i="1"/>
  <c r="DS746" i="1" s="1"/>
  <c r="DM746" i="1"/>
  <c r="DR745" i="1"/>
  <c r="DT745" i="1" s="1"/>
  <c r="DM745" i="1"/>
  <c r="DR744" i="1"/>
  <c r="DM744" i="1"/>
  <c r="DR743" i="1"/>
  <c r="DM743" i="1"/>
  <c r="DR742" i="1"/>
  <c r="DM742" i="1"/>
  <c r="DR741" i="1"/>
  <c r="DT741" i="1" s="1"/>
  <c r="DM741" i="1"/>
  <c r="DR740" i="1"/>
  <c r="DM740" i="1"/>
  <c r="DR739" i="1"/>
  <c r="DM739" i="1"/>
  <c r="DR738" i="1"/>
  <c r="DS738" i="1" s="1"/>
  <c r="DM738" i="1"/>
  <c r="DR737" i="1"/>
  <c r="DT737" i="1" s="1"/>
  <c r="DM737" i="1"/>
  <c r="DR736" i="1"/>
  <c r="DM736" i="1"/>
  <c r="DR735" i="1"/>
  <c r="DT735" i="1" s="1"/>
  <c r="DM735" i="1"/>
  <c r="DR734" i="1"/>
  <c r="DM734" i="1"/>
  <c r="DR733" i="1"/>
  <c r="DT733" i="1" s="1"/>
  <c r="DM733" i="1"/>
  <c r="DR732" i="1"/>
  <c r="DM732" i="1"/>
  <c r="DR731" i="1"/>
  <c r="DT731" i="1" s="1"/>
  <c r="DM731" i="1"/>
  <c r="DR730" i="1"/>
  <c r="DS730" i="1" s="1"/>
  <c r="DM730" i="1"/>
  <c r="DR729" i="1"/>
  <c r="DT729" i="1" s="1"/>
  <c r="DM729" i="1"/>
  <c r="DR728" i="1"/>
  <c r="DM728" i="1"/>
  <c r="DR727" i="1"/>
  <c r="DT727" i="1" s="1"/>
  <c r="DM727" i="1"/>
  <c r="DR726" i="1"/>
  <c r="DM726" i="1"/>
  <c r="DS725" i="1"/>
  <c r="DR725" i="1"/>
  <c r="DT725" i="1" s="1"/>
  <c r="DM725" i="1"/>
  <c r="DR724" i="1"/>
  <c r="DM724" i="1"/>
  <c r="DR723" i="1"/>
  <c r="DT723" i="1" s="1"/>
  <c r="DM723" i="1"/>
  <c r="DQ722" i="1"/>
  <c r="DN722" i="1"/>
  <c r="DL722" i="1"/>
  <c r="DM722" i="1" s="1"/>
  <c r="DK722" i="1"/>
  <c r="DS721" i="1"/>
  <c r="DR721" i="1"/>
  <c r="DT721" i="1" s="1"/>
  <c r="DM721" i="1"/>
  <c r="DR720" i="1"/>
  <c r="DT720" i="1" s="1"/>
  <c r="DM720" i="1"/>
  <c r="DS719" i="1"/>
  <c r="DR719" i="1"/>
  <c r="DT719" i="1" s="1"/>
  <c r="DM719" i="1"/>
  <c r="DR718" i="1"/>
  <c r="DM718" i="1"/>
  <c r="DR717" i="1"/>
  <c r="DT717" i="1" s="1"/>
  <c r="DM717" i="1"/>
  <c r="DR716" i="1"/>
  <c r="DM716" i="1"/>
  <c r="DR715" i="1"/>
  <c r="DT715" i="1" s="1"/>
  <c r="DM715" i="1"/>
  <c r="DR714" i="1"/>
  <c r="DS714" i="1" s="1"/>
  <c r="DM714" i="1"/>
  <c r="DR713" i="1"/>
  <c r="DM713" i="1"/>
  <c r="DR712" i="1"/>
  <c r="DM712" i="1"/>
  <c r="DR711" i="1"/>
  <c r="DT711" i="1" s="1"/>
  <c r="DM711" i="1"/>
  <c r="DR710" i="1"/>
  <c r="DM710" i="1"/>
  <c r="DR709" i="1"/>
  <c r="DT709" i="1" s="1"/>
  <c r="DM709" i="1"/>
  <c r="DR708" i="1"/>
  <c r="DM708" i="1"/>
  <c r="DR707" i="1"/>
  <c r="DT707" i="1" s="1"/>
  <c r="DM707" i="1"/>
  <c r="DR706" i="1"/>
  <c r="DS706" i="1" s="1"/>
  <c r="DM706" i="1"/>
  <c r="DR705" i="1"/>
  <c r="DT705" i="1" s="1"/>
  <c r="DM705" i="1"/>
  <c r="DR704" i="1"/>
  <c r="DM704" i="1"/>
  <c r="DR703" i="1"/>
  <c r="DT703" i="1" s="1"/>
  <c r="DM703" i="1"/>
  <c r="DR702" i="1"/>
  <c r="DM702" i="1"/>
  <c r="DS701" i="1"/>
  <c r="DR701" i="1"/>
  <c r="DT701" i="1" s="1"/>
  <c r="DM701" i="1"/>
  <c r="DR700" i="1"/>
  <c r="DM700" i="1"/>
  <c r="DR699" i="1"/>
  <c r="DT699" i="1" s="1"/>
  <c r="DM699" i="1"/>
  <c r="DR698" i="1"/>
  <c r="DS698" i="1" s="1"/>
  <c r="DM698" i="1"/>
  <c r="DS697" i="1"/>
  <c r="DR697" i="1"/>
  <c r="DT697" i="1" s="1"/>
  <c r="DM697" i="1"/>
  <c r="DR696" i="1"/>
  <c r="DM696" i="1"/>
  <c r="DR695" i="1"/>
  <c r="DT695" i="1" s="1"/>
  <c r="DM695" i="1"/>
  <c r="DR694" i="1"/>
  <c r="DM694" i="1"/>
  <c r="DR693" i="1"/>
  <c r="DT693" i="1" s="1"/>
  <c r="DM693" i="1"/>
  <c r="DR692" i="1"/>
  <c r="DM692" i="1"/>
  <c r="DR691" i="1"/>
  <c r="DT691" i="1" s="1"/>
  <c r="DM691" i="1"/>
  <c r="DR690" i="1"/>
  <c r="DM690" i="1"/>
  <c r="DR689" i="1"/>
  <c r="DT689" i="1" s="1"/>
  <c r="DM689" i="1"/>
  <c r="DR688" i="1"/>
  <c r="DM688" i="1"/>
  <c r="DR687" i="1"/>
  <c r="DT687" i="1" s="1"/>
  <c r="DM687" i="1"/>
  <c r="DQ686" i="1"/>
  <c r="DN686" i="1"/>
  <c r="DL686" i="1"/>
  <c r="DK686" i="1"/>
  <c r="DS685" i="1"/>
  <c r="DR685" i="1"/>
  <c r="DT685" i="1" s="1"/>
  <c r="DM685" i="1"/>
  <c r="DR684" i="1"/>
  <c r="DT684" i="1" s="1"/>
  <c r="DM684" i="1"/>
  <c r="DS683" i="1"/>
  <c r="DR683" i="1"/>
  <c r="DT683" i="1" s="1"/>
  <c r="DM683" i="1"/>
  <c r="DR682" i="1"/>
  <c r="DS682" i="1" s="1"/>
  <c r="DM682" i="1"/>
  <c r="DR681" i="1"/>
  <c r="DT681" i="1" s="1"/>
  <c r="DM681" i="1"/>
  <c r="DR680" i="1"/>
  <c r="DM680" i="1"/>
  <c r="DR679" i="1"/>
  <c r="DT679" i="1" s="1"/>
  <c r="DM679" i="1"/>
  <c r="DR678" i="1"/>
  <c r="DM678" i="1"/>
  <c r="DR677" i="1"/>
  <c r="DT677" i="1" s="1"/>
  <c r="DM677" i="1"/>
  <c r="DR676" i="1"/>
  <c r="DM676" i="1"/>
  <c r="DR675" i="1"/>
  <c r="DT675" i="1" s="1"/>
  <c r="DM675" i="1"/>
  <c r="DR674" i="1"/>
  <c r="DS674" i="1" s="1"/>
  <c r="DM674" i="1"/>
  <c r="DR673" i="1"/>
  <c r="DT673" i="1" s="1"/>
  <c r="DM673" i="1"/>
  <c r="DR672" i="1"/>
  <c r="DM672" i="1"/>
  <c r="DR671" i="1"/>
  <c r="DT671" i="1" s="1"/>
  <c r="DM671" i="1"/>
  <c r="DR670" i="1"/>
  <c r="DM670" i="1"/>
  <c r="DR669" i="1"/>
  <c r="DM669" i="1"/>
  <c r="DR668" i="1"/>
  <c r="DM668" i="1"/>
  <c r="DR667" i="1"/>
  <c r="DT667" i="1" s="1"/>
  <c r="DM667" i="1"/>
  <c r="DR666" i="1"/>
  <c r="DS666" i="1" s="1"/>
  <c r="DM666" i="1"/>
  <c r="DR665" i="1"/>
  <c r="DT665" i="1" s="1"/>
  <c r="DM665" i="1"/>
  <c r="DR664" i="1"/>
  <c r="DM664" i="1"/>
  <c r="DR663" i="1"/>
  <c r="DT663" i="1" s="1"/>
  <c r="DM663" i="1"/>
  <c r="DR662" i="1"/>
  <c r="DM662" i="1"/>
  <c r="DR661" i="1"/>
  <c r="DT661" i="1" s="1"/>
  <c r="DM661" i="1"/>
  <c r="DR660" i="1"/>
  <c r="DM660" i="1"/>
  <c r="DR659" i="1"/>
  <c r="DT659" i="1" s="1"/>
  <c r="DM659" i="1"/>
  <c r="DR658" i="1"/>
  <c r="DS658" i="1" s="1"/>
  <c r="DM658" i="1"/>
  <c r="DS657" i="1"/>
  <c r="DR657" i="1"/>
  <c r="DT657" i="1" s="1"/>
  <c r="DM657" i="1"/>
  <c r="DR656" i="1"/>
  <c r="DM656" i="1"/>
  <c r="DR655" i="1"/>
  <c r="DT655" i="1" s="1"/>
  <c r="DM655" i="1"/>
  <c r="DR654" i="1"/>
  <c r="DM654" i="1"/>
  <c r="DS653" i="1"/>
  <c r="DR653" i="1"/>
  <c r="DT653" i="1" s="1"/>
  <c r="DM653" i="1"/>
  <c r="DR652" i="1"/>
  <c r="DM652" i="1"/>
  <c r="DR651" i="1"/>
  <c r="DT651" i="1" s="1"/>
  <c r="DM651" i="1"/>
  <c r="DR650" i="1"/>
  <c r="DM650" i="1"/>
  <c r="DQ649" i="1"/>
  <c r="DN649" i="1"/>
  <c r="DL649" i="1"/>
  <c r="DM649" i="1" s="1"/>
  <c r="DK649" i="1"/>
  <c r="DR648" i="1"/>
  <c r="DT648" i="1" s="1"/>
  <c r="DM648" i="1"/>
  <c r="DR647" i="1"/>
  <c r="DM647" i="1"/>
  <c r="DS646" i="1"/>
  <c r="DR646" i="1"/>
  <c r="DT646" i="1" s="1"/>
  <c r="DM646" i="1"/>
  <c r="DR645" i="1"/>
  <c r="DM645" i="1"/>
  <c r="DR644" i="1"/>
  <c r="DM644" i="1"/>
  <c r="DR643" i="1"/>
  <c r="DT643" i="1" s="1"/>
  <c r="DM643" i="1"/>
  <c r="DR642" i="1"/>
  <c r="DS642" i="1" s="1"/>
  <c r="DM642" i="1"/>
  <c r="DR641" i="1"/>
  <c r="DT641" i="1" s="1"/>
  <c r="DM641" i="1"/>
  <c r="DR640" i="1"/>
  <c r="DM640" i="1"/>
  <c r="DR639" i="1"/>
  <c r="DT639" i="1" s="1"/>
  <c r="DM639" i="1"/>
  <c r="DR638" i="1"/>
  <c r="DM638" i="1"/>
  <c r="DR637" i="1"/>
  <c r="DT637" i="1" s="1"/>
  <c r="DM637" i="1"/>
  <c r="DR636" i="1"/>
  <c r="DM636" i="1"/>
  <c r="DR635" i="1"/>
  <c r="DT635" i="1" s="1"/>
  <c r="DM635" i="1"/>
  <c r="DR634" i="1"/>
  <c r="DS634" i="1" s="1"/>
  <c r="DM634" i="1"/>
  <c r="DR633" i="1"/>
  <c r="DM633" i="1"/>
  <c r="DR632" i="1"/>
  <c r="DM632" i="1"/>
  <c r="DR631" i="1"/>
  <c r="DT631" i="1" s="1"/>
  <c r="DM631" i="1"/>
  <c r="DR630" i="1"/>
  <c r="DM630" i="1"/>
  <c r="DR629" i="1"/>
  <c r="DT629" i="1" s="1"/>
  <c r="DM629" i="1"/>
  <c r="DR628" i="1"/>
  <c r="DM628" i="1"/>
  <c r="DR627" i="1"/>
  <c r="DT627" i="1" s="1"/>
  <c r="DM627" i="1"/>
  <c r="DR626" i="1"/>
  <c r="DS626" i="1" s="1"/>
  <c r="DM626" i="1"/>
  <c r="DR625" i="1"/>
  <c r="DT625" i="1" s="1"/>
  <c r="DM625" i="1"/>
  <c r="DR624" i="1"/>
  <c r="DM624" i="1"/>
  <c r="DR623" i="1"/>
  <c r="DT623" i="1" s="1"/>
  <c r="DM623" i="1"/>
  <c r="DR622" i="1"/>
  <c r="DM622" i="1"/>
  <c r="DS621" i="1"/>
  <c r="DR621" i="1"/>
  <c r="DT621" i="1" s="1"/>
  <c r="DM621" i="1"/>
  <c r="DR620" i="1"/>
  <c r="DM620" i="1"/>
  <c r="DR619" i="1"/>
  <c r="DT619" i="1" s="1"/>
  <c r="DM619" i="1"/>
  <c r="DR618" i="1"/>
  <c r="DS618" i="1" s="1"/>
  <c r="DM618" i="1"/>
  <c r="DS617" i="1"/>
  <c r="DR617" i="1"/>
  <c r="DT617" i="1" s="1"/>
  <c r="DM617" i="1"/>
  <c r="DR616" i="1"/>
  <c r="DM616" i="1"/>
  <c r="DR615" i="1"/>
  <c r="DT615" i="1" s="1"/>
  <c r="DM615" i="1"/>
  <c r="DR614" i="1"/>
  <c r="DM614" i="1"/>
  <c r="DQ613" i="1"/>
  <c r="DN613" i="1"/>
  <c r="DL613" i="1"/>
  <c r="DM613" i="1" s="1"/>
  <c r="DK613" i="1"/>
  <c r="DR612" i="1"/>
  <c r="DT612" i="1" s="1"/>
  <c r="DM612" i="1"/>
  <c r="DR611" i="1"/>
  <c r="DM611" i="1"/>
  <c r="DS610" i="1"/>
  <c r="DR610" i="1"/>
  <c r="DT610" i="1" s="1"/>
  <c r="DM610" i="1"/>
  <c r="DR609" i="1"/>
  <c r="DM609" i="1"/>
  <c r="DR608" i="1"/>
  <c r="DM608" i="1"/>
  <c r="DR607" i="1"/>
  <c r="DT607" i="1" s="1"/>
  <c r="DM607" i="1"/>
  <c r="DR606" i="1"/>
  <c r="DM606" i="1"/>
  <c r="DR605" i="1"/>
  <c r="DT605" i="1" s="1"/>
  <c r="DM605" i="1"/>
  <c r="DR604" i="1"/>
  <c r="DM604" i="1"/>
  <c r="DR603" i="1"/>
  <c r="DT603" i="1" s="1"/>
  <c r="DM603" i="1"/>
  <c r="DR602" i="1"/>
  <c r="DS602" i="1" s="1"/>
  <c r="DM602" i="1"/>
  <c r="DR601" i="1"/>
  <c r="DT601" i="1" s="1"/>
  <c r="DM601" i="1"/>
  <c r="DR600" i="1"/>
  <c r="DM600" i="1"/>
  <c r="DR599" i="1"/>
  <c r="DT599" i="1" s="1"/>
  <c r="DM599" i="1"/>
  <c r="DR598" i="1"/>
  <c r="DM598" i="1"/>
  <c r="DR597" i="1"/>
  <c r="DT597" i="1" s="1"/>
  <c r="DM597" i="1"/>
  <c r="DR596" i="1"/>
  <c r="DM596" i="1"/>
  <c r="DR595" i="1"/>
  <c r="DT595" i="1" s="1"/>
  <c r="DM595" i="1"/>
  <c r="DR594" i="1"/>
  <c r="DS594" i="1" s="1"/>
  <c r="DM594" i="1"/>
  <c r="DR593" i="1"/>
  <c r="DT593" i="1" s="1"/>
  <c r="DM593" i="1"/>
  <c r="DR592" i="1"/>
  <c r="DM592" i="1"/>
  <c r="DR591" i="1"/>
  <c r="DT591" i="1" s="1"/>
  <c r="DM591" i="1"/>
  <c r="DR590" i="1"/>
  <c r="DM590" i="1"/>
  <c r="DR589" i="1"/>
  <c r="DT589" i="1" s="1"/>
  <c r="DM589" i="1"/>
  <c r="DR588" i="1"/>
  <c r="DM588" i="1"/>
  <c r="DR587" i="1"/>
  <c r="DT587" i="1" s="1"/>
  <c r="DM587" i="1"/>
  <c r="DR586" i="1"/>
  <c r="DS586" i="1" s="1"/>
  <c r="DM586" i="1"/>
  <c r="DR585" i="1"/>
  <c r="DM585" i="1"/>
  <c r="DR584" i="1"/>
  <c r="DM584" i="1"/>
  <c r="DR583" i="1"/>
  <c r="DT583" i="1" s="1"/>
  <c r="DM583" i="1"/>
  <c r="DR582" i="1"/>
  <c r="DM582" i="1"/>
  <c r="DS581" i="1"/>
  <c r="DR581" i="1"/>
  <c r="DT581" i="1" s="1"/>
  <c r="DM581" i="1"/>
  <c r="DR580" i="1"/>
  <c r="DM580" i="1"/>
  <c r="DR579" i="1"/>
  <c r="DT579" i="1" s="1"/>
  <c r="DM579" i="1"/>
  <c r="DR578" i="1"/>
  <c r="DS578" i="1" s="1"/>
  <c r="DM578" i="1"/>
  <c r="DQ577" i="1"/>
  <c r="DN577" i="1"/>
  <c r="DL577" i="1"/>
  <c r="DM577" i="1" s="1"/>
  <c r="DK577" i="1"/>
  <c r="DR576" i="1"/>
  <c r="DT576" i="1" s="1"/>
  <c r="DM576" i="1"/>
  <c r="DR575" i="1"/>
  <c r="DT575" i="1" s="1"/>
  <c r="DM575" i="1"/>
  <c r="DR574" i="1"/>
  <c r="DT574" i="1" s="1"/>
  <c r="DM574" i="1"/>
  <c r="DS573" i="1"/>
  <c r="DR573" i="1"/>
  <c r="DT573" i="1" s="1"/>
  <c r="DM573" i="1"/>
  <c r="DR572" i="1"/>
  <c r="DM572" i="1"/>
  <c r="DR571" i="1"/>
  <c r="DT571" i="1" s="1"/>
  <c r="DM571" i="1"/>
  <c r="DR570" i="1"/>
  <c r="DS570" i="1" s="1"/>
  <c r="DM570" i="1"/>
  <c r="DR569" i="1"/>
  <c r="DT569" i="1" s="1"/>
  <c r="DM569" i="1"/>
  <c r="DR568" i="1"/>
  <c r="DM568" i="1"/>
  <c r="DR567" i="1"/>
  <c r="DT567" i="1" s="1"/>
  <c r="DM567" i="1"/>
  <c r="DR566" i="1"/>
  <c r="DM566" i="1"/>
  <c r="DR565" i="1"/>
  <c r="DT565" i="1" s="1"/>
  <c r="DM565" i="1"/>
  <c r="DR564" i="1"/>
  <c r="DM564" i="1"/>
  <c r="DR563" i="1"/>
  <c r="DT563" i="1" s="1"/>
  <c r="DM563" i="1"/>
  <c r="DR562" i="1"/>
  <c r="DS562" i="1" s="1"/>
  <c r="DM562" i="1"/>
  <c r="DR561" i="1"/>
  <c r="DT561" i="1" s="1"/>
  <c r="DM561" i="1"/>
  <c r="DR560" i="1"/>
  <c r="DM560" i="1"/>
  <c r="DR559" i="1"/>
  <c r="DT559" i="1" s="1"/>
  <c r="DM559" i="1"/>
  <c r="DR558" i="1"/>
  <c r="DM558" i="1"/>
  <c r="DR557" i="1"/>
  <c r="DT557" i="1" s="1"/>
  <c r="DM557" i="1"/>
  <c r="DR556" i="1"/>
  <c r="DM556" i="1"/>
  <c r="DR555" i="1"/>
  <c r="DT555" i="1" s="1"/>
  <c r="DM555" i="1"/>
  <c r="DR554" i="1"/>
  <c r="DS554" i="1" s="1"/>
  <c r="DM554" i="1"/>
  <c r="DR553" i="1"/>
  <c r="DT553" i="1" s="1"/>
  <c r="DM553" i="1"/>
  <c r="DR552" i="1"/>
  <c r="DM552" i="1"/>
  <c r="DR551" i="1"/>
  <c r="DT551" i="1" s="1"/>
  <c r="DM551" i="1"/>
  <c r="DR550" i="1"/>
  <c r="DS550" i="1" s="1"/>
  <c r="DM550" i="1"/>
  <c r="DR549" i="1"/>
  <c r="DM549" i="1"/>
  <c r="DR548" i="1"/>
  <c r="DM548" i="1"/>
  <c r="DR547" i="1"/>
  <c r="DT547" i="1" s="1"/>
  <c r="DM547" i="1"/>
  <c r="DR546" i="1"/>
  <c r="DS546" i="1" s="1"/>
  <c r="DM546" i="1"/>
  <c r="DR545" i="1"/>
  <c r="DT545" i="1" s="1"/>
  <c r="DM545" i="1"/>
  <c r="DR544" i="1"/>
  <c r="DM544" i="1"/>
  <c r="DR543" i="1"/>
  <c r="DT543" i="1" s="1"/>
  <c r="DM543" i="1"/>
  <c r="DR542" i="1"/>
  <c r="DS542" i="1" s="1"/>
  <c r="DM542" i="1"/>
  <c r="DR541" i="1"/>
  <c r="DT541" i="1" s="1"/>
  <c r="DM541" i="1"/>
  <c r="DR540" i="1"/>
  <c r="DM540" i="1"/>
  <c r="DQ539" i="1"/>
  <c r="DN539" i="1"/>
  <c r="DL539" i="1"/>
  <c r="DK539" i="1"/>
  <c r="DS538" i="1"/>
  <c r="DR538" i="1"/>
  <c r="DM538" i="1"/>
  <c r="DR537" i="1"/>
  <c r="DM537" i="1"/>
  <c r="DR536" i="1"/>
  <c r="DT536" i="1" s="1"/>
  <c r="DM536" i="1"/>
  <c r="DR535" i="1"/>
  <c r="DM535" i="1"/>
  <c r="DR534" i="1"/>
  <c r="DS534" i="1" s="1"/>
  <c r="DM534" i="1"/>
  <c r="DR533" i="1"/>
  <c r="DT533" i="1" s="1"/>
  <c r="DM533" i="1"/>
  <c r="DR532" i="1"/>
  <c r="DM532" i="1"/>
  <c r="DR531" i="1"/>
  <c r="DT531" i="1" s="1"/>
  <c r="DM531" i="1"/>
  <c r="DR530" i="1"/>
  <c r="DS530" i="1" s="1"/>
  <c r="DM530" i="1"/>
  <c r="DS529" i="1"/>
  <c r="DR529" i="1"/>
  <c r="DT529" i="1" s="1"/>
  <c r="DM529" i="1"/>
  <c r="DR528" i="1"/>
  <c r="DM528" i="1"/>
  <c r="DR527" i="1"/>
  <c r="DT527" i="1" s="1"/>
  <c r="DM527" i="1"/>
  <c r="DR526" i="1"/>
  <c r="DS526" i="1" s="1"/>
  <c r="DM526" i="1"/>
  <c r="DS525" i="1"/>
  <c r="DR525" i="1"/>
  <c r="DT525" i="1" s="1"/>
  <c r="DM525" i="1"/>
  <c r="DR524" i="1"/>
  <c r="DM524" i="1"/>
  <c r="DR523" i="1"/>
  <c r="DT523" i="1" s="1"/>
  <c r="DM523" i="1"/>
  <c r="DR522" i="1"/>
  <c r="DS522" i="1" s="1"/>
  <c r="DM522" i="1"/>
  <c r="DR521" i="1"/>
  <c r="DT521" i="1" s="1"/>
  <c r="DM521" i="1"/>
  <c r="DR520" i="1"/>
  <c r="DM520" i="1"/>
  <c r="DR519" i="1"/>
  <c r="DT519" i="1" s="1"/>
  <c r="DM519" i="1"/>
  <c r="DR518" i="1"/>
  <c r="DS518" i="1" s="1"/>
  <c r="DM518" i="1"/>
  <c r="DR517" i="1"/>
  <c r="DT517" i="1" s="1"/>
  <c r="DM517" i="1"/>
  <c r="DR516" i="1"/>
  <c r="DM516" i="1"/>
  <c r="DR515" i="1"/>
  <c r="DM515" i="1"/>
  <c r="DR514" i="1"/>
  <c r="DS514" i="1" s="1"/>
  <c r="DM514" i="1"/>
  <c r="DR513" i="1"/>
  <c r="DT513" i="1" s="1"/>
  <c r="DM513" i="1"/>
  <c r="DR512" i="1"/>
  <c r="DM512" i="1"/>
  <c r="DR511" i="1"/>
  <c r="DT511" i="1" s="1"/>
  <c r="DM511" i="1"/>
  <c r="DR510" i="1"/>
  <c r="DS510" i="1" s="1"/>
  <c r="DM510" i="1"/>
  <c r="DR509" i="1"/>
  <c r="DT509" i="1" s="1"/>
  <c r="DM509" i="1"/>
  <c r="DR508" i="1"/>
  <c r="DM508" i="1"/>
  <c r="DR507" i="1"/>
  <c r="DS507" i="1" s="1"/>
  <c r="DM507" i="1"/>
  <c r="DR506" i="1"/>
  <c r="DT506" i="1" s="1"/>
  <c r="DM506" i="1"/>
  <c r="DR505" i="1"/>
  <c r="DM505" i="1"/>
  <c r="DR504" i="1"/>
  <c r="DM504" i="1"/>
  <c r="DR503" i="1"/>
  <c r="DM503" i="1"/>
  <c r="DQ502" i="1"/>
  <c r="DN502" i="1"/>
  <c r="DL502" i="1"/>
  <c r="DK502" i="1"/>
  <c r="DR501" i="1"/>
  <c r="DT501" i="1" s="1"/>
  <c r="DM501" i="1"/>
  <c r="DR500" i="1"/>
  <c r="DT500" i="1" s="1"/>
  <c r="DM500" i="1"/>
  <c r="DR499" i="1"/>
  <c r="DT499" i="1" s="1"/>
  <c r="DM499" i="1"/>
  <c r="DR498" i="1"/>
  <c r="DS498" i="1" s="1"/>
  <c r="DM498" i="1"/>
  <c r="DR497" i="1"/>
  <c r="DT497" i="1" s="1"/>
  <c r="DM497" i="1"/>
  <c r="DR496" i="1"/>
  <c r="DM496" i="1"/>
  <c r="DR495" i="1"/>
  <c r="DM495" i="1"/>
  <c r="DR494" i="1"/>
  <c r="DS494" i="1" s="1"/>
  <c r="DM494" i="1"/>
  <c r="DR493" i="1"/>
  <c r="DM493" i="1"/>
  <c r="DR492" i="1"/>
  <c r="DM492" i="1"/>
  <c r="DR491" i="1"/>
  <c r="DM491" i="1"/>
  <c r="DR490" i="1"/>
  <c r="DS490" i="1" s="1"/>
  <c r="DM490" i="1"/>
  <c r="DR489" i="1"/>
  <c r="DT489" i="1" s="1"/>
  <c r="DM489" i="1"/>
  <c r="DR488" i="1"/>
  <c r="DM488" i="1"/>
  <c r="DR487" i="1"/>
  <c r="DM487" i="1"/>
  <c r="DR486" i="1"/>
  <c r="DS486" i="1" s="1"/>
  <c r="DM486" i="1"/>
  <c r="DR485" i="1"/>
  <c r="DT485" i="1" s="1"/>
  <c r="DM485" i="1"/>
  <c r="DR484" i="1"/>
  <c r="DM484" i="1"/>
  <c r="DR483" i="1"/>
  <c r="DM483" i="1"/>
  <c r="DR482" i="1"/>
  <c r="DS482" i="1" s="1"/>
  <c r="DM482" i="1"/>
  <c r="DR481" i="1"/>
  <c r="DT481" i="1" s="1"/>
  <c r="DM481" i="1"/>
  <c r="DR480" i="1"/>
  <c r="DM480" i="1"/>
  <c r="DR479" i="1"/>
  <c r="DM479" i="1"/>
  <c r="DR478" i="1"/>
  <c r="DS478" i="1" s="1"/>
  <c r="DM478" i="1"/>
  <c r="DR477" i="1"/>
  <c r="DT477" i="1" s="1"/>
  <c r="DM477" i="1"/>
  <c r="DR476" i="1"/>
  <c r="DM476" i="1"/>
  <c r="DR475" i="1"/>
  <c r="DM475" i="1"/>
  <c r="DR474" i="1"/>
  <c r="DS474" i="1" s="1"/>
  <c r="DM474" i="1"/>
  <c r="DR473" i="1"/>
  <c r="DT473" i="1" s="1"/>
  <c r="DM473" i="1"/>
  <c r="DR472" i="1"/>
  <c r="DM472" i="1"/>
  <c r="DR471" i="1"/>
  <c r="DM471" i="1"/>
  <c r="DR470" i="1"/>
  <c r="DS470" i="1" s="1"/>
  <c r="DM470" i="1"/>
  <c r="DR469" i="1"/>
  <c r="DT469" i="1" s="1"/>
  <c r="DM469" i="1"/>
  <c r="DR468" i="1"/>
  <c r="DM468" i="1"/>
  <c r="DR467" i="1"/>
  <c r="DM467" i="1"/>
  <c r="DR466" i="1"/>
  <c r="DS466" i="1" s="1"/>
  <c r="DM466" i="1"/>
  <c r="DQ465" i="1"/>
  <c r="DP465" i="1"/>
  <c r="DO465" i="1"/>
  <c r="DN465" i="1"/>
  <c r="DL465" i="1"/>
  <c r="DM465" i="1" s="1"/>
  <c r="DK465" i="1"/>
  <c r="DR464" i="1"/>
  <c r="DM464" i="1"/>
  <c r="DR463" i="1"/>
  <c r="DT463" i="1" s="1"/>
  <c r="DM463" i="1"/>
  <c r="DS462" i="1"/>
  <c r="DR462" i="1"/>
  <c r="DT462" i="1" s="1"/>
  <c r="DM462" i="1"/>
  <c r="DR461" i="1"/>
  <c r="DM461" i="1"/>
  <c r="DS460" i="1"/>
  <c r="DR460" i="1"/>
  <c r="DT460" i="1" s="1"/>
  <c r="DM460" i="1"/>
  <c r="DS459" i="1"/>
  <c r="DR459" i="1"/>
  <c r="DT459" i="1" s="1"/>
  <c r="DM459" i="1"/>
  <c r="DR458" i="1"/>
  <c r="DS458" i="1" s="1"/>
  <c r="DM458" i="1"/>
  <c r="DR457" i="1"/>
  <c r="DM457" i="1"/>
  <c r="DR456" i="1"/>
  <c r="DT456" i="1" s="1"/>
  <c r="DM456" i="1"/>
  <c r="DR455" i="1"/>
  <c r="DT455" i="1" s="1"/>
  <c r="DM455" i="1"/>
  <c r="DR454" i="1"/>
  <c r="DM454" i="1"/>
  <c r="DR453" i="1"/>
  <c r="DM453" i="1"/>
  <c r="DR452" i="1"/>
  <c r="DT452" i="1" s="1"/>
  <c r="DM452" i="1"/>
  <c r="DS451" i="1"/>
  <c r="DR451" i="1"/>
  <c r="DM451" i="1"/>
  <c r="DR450" i="1"/>
  <c r="DS450" i="1" s="1"/>
  <c r="DM450" i="1"/>
  <c r="DR449" i="1"/>
  <c r="DT449" i="1" s="1"/>
  <c r="DM449" i="1"/>
  <c r="DR448" i="1"/>
  <c r="DT448" i="1" s="1"/>
  <c r="DM448" i="1"/>
  <c r="DS447" i="1"/>
  <c r="DR447" i="1"/>
  <c r="DT447" i="1" s="1"/>
  <c r="DM447" i="1"/>
  <c r="DR446" i="1"/>
  <c r="DT446" i="1" s="1"/>
  <c r="DM446" i="1"/>
  <c r="DR445" i="1"/>
  <c r="DM445" i="1"/>
  <c r="DR444" i="1"/>
  <c r="DM444" i="1"/>
  <c r="DR443" i="1"/>
  <c r="DT443" i="1" s="1"/>
  <c r="DM443" i="1"/>
  <c r="DR442" i="1"/>
  <c r="DM442" i="1"/>
  <c r="DR441" i="1"/>
  <c r="DM441" i="1"/>
  <c r="DR440" i="1"/>
  <c r="DT440" i="1" s="1"/>
  <c r="DM440" i="1"/>
  <c r="DR439" i="1"/>
  <c r="DM439" i="1"/>
  <c r="DR438" i="1"/>
  <c r="DM438" i="1"/>
  <c r="DR437" i="1"/>
  <c r="DS437" i="1" s="1"/>
  <c r="DM437" i="1"/>
  <c r="DR436" i="1"/>
  <c r="DT436" i="1" s="1"/>
  <c r="DM436" i="1"/>
  <c r="DS435" i="1"/>
  <c r="DR435" i="1"/>
  <c r="DT435" i="1" s="1"/>
  <c r="DM435" i="1"/>
  <c r="DR434" i="1"/>
  <c r="DS434" i="1" s="1"/>
  <c r="DM434" i="1"/>
  <c r="DR433" i="1"/>
  <c r="DM433" i="1"/>
  <c r="DR432" i="1"/>
  <c r="DM432" i="1"/>
  <c r="DS431" i="1"/>
  <c r="DR431" i="1"/>
  <c r="DT431" i="1" s="1"/>
  <c r="DM431" i="1"/>
  <c r="DS430" i="1"/>
  <c r="DR430" i="1"/>
  <c r="DT430" i="1" s="1"/>
  <c r="DM430" i="1"/>
  <c r="DQ429" i="1"/>
  <c r="DN429" i="1"/>
  <c r="DL429" i="1"/>
  <c r="DK429" i="1"/>
  <c r="DS428" i="1"/>
  <c r="DM428" i="1"/>
  <c r="DS427" i="1"/>
  <c r="DM427" i="1"/>
  <c r="DS426" i="1"/>
  <c r="DM426" i="1"/>
  <c r="DS425" i="1"/>
  <c r="DM425" i="1"/>
  <c r="DS424" i="1"/>
  <c r="DM424" i="1"/>
  <c r="DS423" i="1"/>
  <c r="DM423" i="1"/>
  <c r="DS422" i="1"/>
  <c r="DM422" i="1"/>
  <c r="DS421" i="1"/>
  <c r="DM421" i="1"/>
  <c r="DS420" i="1"/>
  <c r="DM420" i="1"/>
  <c r="DS419" i="1"/>
  <c r="DM419" i="1"/>
  <c r="DS418" i="1"/>
  <c r="DM418" i="1"/>
  <c r="DS417" i="1"/>
  <c r="DM417" i="1"/>
  <c r="DS416" i="1"/>
  <c r="DM416" i="1"/>
  <c r="DS415" i="1"/>
  <c r="DM415" i="1"/>
  <c r="DS414" i="1"/>
  <c r="DM414" i="1"/>
  <c r="DS413" i="1"/>
  <c r="DM413" i="1"/>
  <c r="DS412" i="1"/>
  <c r="DM412" i="1"/>
  <c r="DS411" i="1"/>
  <c r="DM411" i="1"/>
  <c r="DS410" i="1"/>
  <c r="DM410" i="1"/>
  <c r="DS409" i="1"/>
  <c r="DM409" i="1"/>
  <c r="DS408" i="1"/>
  <c r="DM408" i="1"/>
  <c r="DS407" i="1"/>
  <c r="DM407" i="1"/>
  <c r="DS406" i="1"/>
  <c r="DM406" i="1"/>
  <c r="DS405" i="1"/>
  <c r="DM405" i="1"/>
  <c r="DS404" i="1"/>
  <c r="DM404" i="1"/>
  <c r="DS403" i="1"/>
  <c r="DM403" i="1"/>
  <c r="DS402" i="1"/>
  <c r="DM402" i="1"/>
  <c r="DS401" i="1"/>
  <c r="DM401" i="1"/>
  <c r="DS400" i="1"/>
  <c r="DM400" i="1"/>
  <c r="DS399" i="1"/>
  <c r="DM399" i="1"/>
  <c r="DS398" i="1"/>
  <c r="DM398" i="1"/>
  <c r="DS397" i="1"/>
  <c r="DM397" i="1"/>
  <c r="DS396" i="1"/>
  <c r="DM396" i="1"/>
  <c r="DS395" i="1"/>
  <c r="DM395" i="1"/>
  <c r="DS394" i="1"/>
  <c r="DM394" i="1"/>
  <c r="DS393" i="1"/>
  <c r="DM393" i="1"/>
  <c r="DS392" i="1"/>
  <c r="DR392" i="1"/>
  <c r="DQ392" i="1"/>
  <c r="DN392" i="1"/>
  <c r="DL392" i="1"/>
  <c r="DM392" i="1" s="1"/>
  <c r="DK392" i="1"/>
  <c r="DS391" i="1"/>
  <c r="DR391" i="1"/>
  <c r="DT391" i="1" s="1"/>
  <c r="DM391" i="1"/>
  <c r="DR390" i="1"/>
  <c r="DS390" i="1" s="1"/>
  <c r="DM390" i="1"/>
  <c r="DR389" i="1"/>
  <c r="DT389" i="1" s="1"/>
  <c r="DM389" i="1"/>
  <c r="DS388" i="1"/>
  <c r="DR388" i="1"/>
  <c r="DM388" i="1"/>
  <c r="DS387" i="1"/>
  <c r="DR387" i="1"/>
  <c r="DM387" i="1"/>
  <c r="DR386" i="1"/>
  <c r="DT386" i="1" s="1"/>
  <c r="DM386" i="1"/>
  <c r="DR385" i="1"/>
  <c r="DT385" i="1" s="1"/>
  <c r="DM385" i="1"/>
  <c r="DR384" i="1"/>
  <c r="DT384" i="1" s="1"/>
  <c r="DM384" i="1"/>
  <c r="DR383" i="1"/>
  <c r="DS383" i="1" s="1"/>
  <c r="DM383" i="1"/>
  <c r="DR382" i="1"/>
  <c r="DS382" i="1" s="1"/>
  <c r="DM382" i="1"/>
  <c r="DR381" i="1"/>
  <c r="DT381" i="1" s="1"/>
  <c r="DM381" i="1"/>
  <c r="DR380" i="1"/>
  <c r="DM380" i="1"/>
  <c r="DR379" i="1"/>
  <c r="DS379" i="1" s="1"/>
  <c r="DM379" i="1"/>
  <c r="DR378" i="1"/>
  <c r="DT378" i="1" s="1"/>
  <c r="DM378" i="1"/>
  <c r="DR377" i="1"/>
  <c r="DT377" i="1" s="1"/>
  <c r="DM377" i="1"/>
  <c r="DR376" i="1"/>
  <c r="DT376" i="1" s="1"/>
  <c r="DM376" i="1"/>
  <c r="DR375" i="1"/>
  <c r="DS375" i="1" s="1"/>
  <c r="DM375" i="1"/>
  <c r="DR374" i="1"/>
  <c r="DM374" i="1"/>
  <c r="DR373" i="1"/>
  <c r="DT373" i="1" s="1"/>
  <c r="DM373" i="1"/>
  <c r="DS372" i="1"/>
  <c r="DR372" i="1"/>
  <c r="DT372" i="1" s="1"/>
  <c r="DM372" i="1"/>
  <c r="DS371" i="1"/>
  <c r="DR371" i="1"/>
  <c r="DT371" i="1" s="1"/>
  <c r="DM371" i="1"/>
  <c r="DR370" i="1"/>
  <c r="DT370" i="1" s="1"/>
  <c r="DM370" i="1"/>
  <c r="DR369" i="1"/>
  <c r="DT369" i="1" s="1"/>
  <c r="DM369" i="1"/>
  <c r="DR368" i="1"/>
  <c r="DT368" i="1" s="1"/>
  <c r="DM368" i="1"/>
  <c r="DR367" i="1"/>
  <c r="DM367" i="1"/>
  <c r="DR366" i="1"/>
  <c r="DS366" i="1" s="1"/>
  <c r="DM366" i="1"/>
  <c r="DR365" i="1"/>
  <c r="DM365" i="1"/>
  <c r="DR364" i="1"/>
  <c r="DM364" i="1"/>
  <c r="DS363" i="1"/>
  <c r="DR363" i="1"/>
  <c r="DM363" i="1"/>
  <c r="DR362" i="1"/>
  <c r="DT362" i="1" s="1"/>
  <c r="DM362" i="1"/>
  <c r="DR361" i="1"/>
  <c r="DT361" i="1" s="1"/>
  <c r="DM361" i="1"/>
  <c r="DS360" i="1"/>
  <c r="DR360" i="1"/>
  <c r="DT360" i="1" s="1"/>
  <c r="DM360" i="1"/>
  <c r="DR359" i="1"/>
  <c r="DM359" i="1"/>
  <c r="DR358" i="1"/>
  <c r="DS358" i="1" s="1"/>
  <c r="DM358" i="1"/>
  <c r="DR357" i="1"/>
  <c r="DT357" i="1" s="1"/>
  <c r="DM357" i="1"/>
  <c r="DS356" i="1"/>
  <c r="DR356" i="1"/>
  <c r="DT356" i="1" s="1"/>
  <c r="DM356" i="1"/>
  <c r="DQ355" i="1"/>
  <c r="DN355" i="1"/>
  <c r="DL355" i="1"/>
  <c r="DM355" i="1" s="1"/>
  <c r="DK355" i="1"/>
  <c r="DR354" i="1"/>
  <c r="DM354" i="1"/>
  <c r="DR353" i="1"/>
  <c r="DT353" i="1" s="1"/>
  <c r="DM353" i="1"/>
  <c r="DS352" i="1"/>
  <c r="DR352" i="1"/>
  <c r="DT352" i="1" s="1"/>
  <c r="DM352" i="1"/>
  <c r="DS351" i="1"/>
  <c r="DR351" i="1"/>
  <c r="DM351" i="1"/>
  <c r="DR350" i="1"/>
  <c r="DT350" i="1" s="1"/>
  <c r="DM350" i="1"/>
  <c r="DR349" i="1"/>
  <c r="DT349" i="1" s="1"/>
  <c r="DM349" i="1"/>
  <c r="DR348" i="1"/>
  <c r="DT348" i="1" s="1"/>
  <c r="DM348" i="1"/>
  <c r="DR347" i="1"/>
  <c r="DS347" i="1" s="1"/>
  <c r="DM347" i="1"/>
  <c r="DR346" i="1"/>
  <c r="DS346" i="1" s="1"/>
  <c r="DM346" i="1"/>
  <c r="DR345" i="1"/>
  <c r="DT345" i="1" s="1"/>
  <c r="DM345" i="1"/>
  <c r="DS344" i="1"/>
  <c r="DR344" i="1"/>
  <c r="DT344" i="1" s="1"/>
  <c r="DM344" i="1"/>
  <c r="DS343" i="1"/>
  <c r="DR343" i="1"/>
  <c r="DT343" i="1" s="1"/>
  <c r="DM343" i="1"/>
  <c r="DR342" i="1"/>
  <c r="DT342" i="1" s="1"/>
  <c r="DM342" i="1"/>
  <c r="DR341" i="1"/>
  <c r="DT341" i="1" s="1"/>
  <c r="DM341" i="1"/>
  <c r="DR340" i="1"/>
  <c r="DT340" i="1" s="1"/>
  <c r="DM340" i="1"/>
  <c r="DR339" i="1"/>
  <c r="DS339" i="1" s="1"/>
  <c r="DM339" i="1"/>
  <c r="DR338" i="1"/>
  <c r="DM338" i="1"/>
  <c r="DR337" i="1"/>
  <c r="DT337" i="1" s="1"/>
  <c r="DM337" i="1"/>
  <c r="DS336" i="1"/>
  <c r="DR336" i="1"/>
  <c r="DT336" i="1" s="1"/>
  <c r="DM336" i="1"/>
  <c r="DS335" i="1"/>
  <c r="DR335" i="1"/>
  <c r="DT335" i="1" s="1"/>
  <c r="DM335" i="1"/>
  <c r="DR334" i="1"/>
  <c r="DT334" i="1" s="1"/>
  <c r="DM334" i="1"/>
  <c r="DR333" i="1"/>
  <c r="DT333" i="1" s="1"/>
  <c r="DM333" i="1"/>
  <c r="DS332" i="1"/>
  <c r="DR332" i="1"/>
  <c r="DT332" i="1" s="1"/>
  <c r="DM332" i="1"/>
  <c r="DR331" i="1"/>
  <c r="DS331" i="1" s="1"/>
  <c r="DM331" i="1"/>
  <c r="DR330" i="1"/>
  <c r="DM330" i="1"/>
  <c r="DR329" i="1"/>
  <c r="DT329" i="1" s="1"/>
  <c r="DM329" i="1"/>
  <c r="DS328" i="1"/>
  <c r="DR328" i="1"/>
  <c r="DT328" i="1" s="1"/>
  <c r="DM328" i="1"/>
  <c r="DS327" i="1"/>
  <c r="DR327" i="1"/>
  <c r="DT327" i="1" s="1"/>
  <c r="DM327" i="1"/>
  <c r="DR326" i="1"/>
  <c r="DT326" i="1" s="1"/>
  <c r="DM326" i="1"/>
  <c r="DR325" i="1"/>
  <c r="DT325" i="1" s="1"/>
  <c r="DM325" i="1"/>
  <c r="DR324" i="1"/>
  <c r="DT324" i="1" s="1"/>
  <c r="DM324" i="1"/>
  <c r="DR323" i="1"/>
  <c r="DS323" i="1" s="1"/>
  <c r="DM323" i="1"/>
  <c r="DR322" i="1"/>
  <c r="DM322" i="1"/>
  <c r="DR321" i="1"/>
  <c r="DT321" i="1" s="1"/>
  <c r="DM321" i="1"/>
  <c r="DR320" i="1"/>
  <c r="DT320" i="1" s="1"/>
  <c r="DM320" i="1"/>
  <c r="DS319" i="1"/>
  <c r="DR319" i="1"/>
  <c r="DT319" i="1" s="1"/>
  <c r="DM319" i="1"/>
  <c r="DR318" i="1"/>
  <c r="DT318" i="1" s="1"/>
  <c r="DM318" i="1"/>
  <c r="DQ317" i="1"/>
  <c r="DN317" i="1"/>
  <c r="DM317" i="1"/>
  <c r="DL317" i="1"/>
  <c r="DK317" i="1"/>
  <c r="DS316" i="1"/>
  <c r="DR316" i="1"/>
  <c r="DT316" i="1" s="1"/>
  <c r="DM316" i="1"/>
  <c r="DR315" i="1"/>
  <c r="DS315" i="1" s="1"/>
  <c r="DM315" i="1"/>
  <c r="DR314" i="1"/>
  <c r="DT314" i="1" s="1"/>
  <c r="DM314" i="1"/>
  <c r="DS313" i="1"/>
  <c r="DM313" i="1"/>
  <c r="DS312" i="1"/>
  <c r="DM312" i="1"/>
  <c r="DS311" i="1"/>
  <c r="DM311" i="1"/>
  <c r="DS310" i="1"/>
  <c r="DM310" i="1"/>
  <c r="DS309" i="1"/>
  <c r="DM309" i="1"/>
  <c r="DS308" i="1"/>
  <c r="DM308" i="1"/>
  <c r="DS307" i="1"/>
  <c r="DM307" i="1"/>
  <c r="DS306" i="1"/>
  <c r="DM306" i="1"/>
  <c r="DS305" i="1"/>
  <c r="DM305" i="1"/>
  <c r="DS304" i="1"/>
  <c r="DM304" i="1"/>
  <c r="DS303" i="1"/>
  <c r="DM303" i="1"/>
  <c r="DS302" i="1"/>
  <c r="DM302" i="1"/>
  <c r="DR301" i="1"/>
  <c r="DM301" i="1"/>
  <c r="DR300" i="1"/>
  <c r="DT300" i="1" s="1"/>
  <c r="DM300" i="1"/>
  <c r="DS299" i="1"/>
  <c r="DR299" i="1"/>
  <c r="DT299" i="1" s="1"/>
  <c r="DM299" i="1"/>
  <c r="DR298" i="1"/>
  <c r="DM298" i="1"/>
  <c r="DR297" i="1"/>
  <c r="DT297" i="1" s="1"/>
  <c r="DM297" i="1"/>
  <c r="DR296" i="1"/>
  <c r="DT296" i="1" s="1"/>
  <c r="DM296" i="1"/>
  <c r="DS295" i="1"/>
  <c r="DR295" i="1"/>
  <c r="DT295" i="1" s="1"/>
  <c r="DM295" i="1"/>
  <c r="DR294" i="1"/>
  <c r="DT294" i="1" s="1"/>
  <c r="DM294" i="1"/>
  <c r="DR293" i="1"/>
  <c r="DT293" i="1" s="1"/>
  <c r="DM293" i="1"/>
  <c r="DR292" i="1"/>
  <c r="DM292" i="1"/>
  <c r="DR291" i="1"/>
  <c r="DM291" i="1"/>
  <c r="DR290" i="1"/>
  <c r="DM290" i="1"/>
  <c r="DR289" i="1"/>
  <c r="DT289" i="1" s="1"/>
  <c r="DM289" i="1"/>
  <c r="DS288" i="1"/>
  <c r="DR288" i="1"/>
  <c r="DT288" i="1" s="1"/>
  <c r="DM288" i="1"/>
  <c r="DS287" i="1"/>
  <c r="DR287" i="1"/>
  <c r="DT287" i="1" s="1"/>
  <c r="DM287" i="1"/>
  <c r="DR286" i="1"/>
  <c r="DT286" i="1" s="1"/>
  <c r="DM286" i="1"/>
  <c r="DR285" i="1"/>
  <c r="DT285" i="1" s="1"/>
  <c r="DM285" i="1"/>
  <c r="DS284" i="1"/>
  <c r="DR284" i="1"/>
  <c r="DT284" i="1" s="1"/>
  <c r="DM284" i="1"/>
  <c r="DR283" i="1"/>
  <c r="DS283" i="1" s="1"/>
  <c r="DM283" i="1"/>
  <c r="DR282" i="1"/>
  <c r="DM282" i="1"/>
  <c r="DN281" i="1"/>
  <c r="DL281" i="1"/>
  <c r="DM281" i="1" s="1"/>
  <c r="DK281" i="1"/>
  <c r="DR280" i="1"/>
  <c r="DT280" i="1" s="1"/>
  <c r="DM280" i="1"/>
  <c r="DR279" i="1"/>
  <c r="DT279" i="1" s="1"/>
  <c r="DM279" i="1"/>
  <c r="DS278" i="1"/>
  <c r="DR278" i="1"/>
  <c r="DT278" i="1" s="1"/>
  <c r="DM278" i="1"/>
  <c r="DR277" i="1"/>
  <c r="DM277" i="1"/>
  <c r="DR276" i="1"/>
  <c r="DT276" i="1" s="1"/>
  <c r="DM276" i="1"/>
  <c r="DR275" i="1"/>
  <c r="DM275" i="1"/>
  <c r="DR274" i="1"/>
  <c r="DT274" i="1" s="1"/>
  <c r="DM274" i="1"/>
  <c r="DR273" i="1"/>
  <c r="DT273" i="1" s="1"/>
  <c r="DM273" i="1"/>
  <c r="DR272" i="1"/>
  <c r="DM272" i="1"/>
  <c r="DR271" i="1"/>
  <c r="DM271" i="1"/>
  <c r="DR270" i="1"/>
  <c r="DM270" i="1"/>
  <c r="DR269" i="1"/>
  <c r="DT269" i="1" s="1"/>
  <c r="DM269" i="1"/>
  <c r="DS268" i="1"/>
  <c r="DR268" i="1"/>
  <c r="DT268" i="1" s="1"/>
  <c r="DM268" i="1"/>
  <c r="DR267" i="1"/>
  <c r="DS267" i="1" s="1"/>
  <c r="DM267" i="1"/>
  <c r="DR266" i="1"/>
  <c r="DT266" i="1" s="1"/>
  <c r="DM266" i="1"/>
  <c r="DR265" i="1"/>
  <c r="DT265" i="1" s="1"/>
  <c r="DM265" i="1"/>
  <c r="DS264" i="1"/>
  <c r="DR264" i="1"/>
  <c r="DT264" i="1" s="1"/>
  <c r="DM264" i="1"/>
  <c r="DR263" i="1"/>
  <c r="DM263" i="1"/>
  <c r="DS262" i="1"/>
  <c r="DR262" i="1"/>
  <c r="DT262" i="1" s="1"/>
  <c r="DM262" i="1"/>
  <c r="DR261" i="1"/>
  <c r="DT261" i="1" s="1"/>
  <c r="DM261" i="1"/>
  <c r="DR260" i="1"/>
  <c r="DT260" i="1" s="1"/>
  <c r="DM260" i="1"/>
  <c r="DR259" i="1"/>
  <c r="DS259" i="1" s="1"/>
  <c r="DM259" i="1"/>
  <c r="DR258" i="1"/>
  <c r="DT258" i="1" s="1"/>
  <c r="DM258" i="1"/>
  <c r="DR257" i="1"/>
  <c r="DT257" i="1" s="1"/>
  <c r="DM257" i="1"/>
  <c r="DS256" i="1"/>
  <c r="DR256" i="1"/>
  <c r="DT256" i="1" s="1"/>
  <c r="DM256" i="1"/>
  <c r="DR255" i="1"/>
  <c r="DM255" i="1"/>
  <c r="DS254" i="1"/>
  <c r="DR254" i="1"/>
  <c r="DT254" i="1" s="1"/>
  <c r="DM254" i="1"/>
  <c r="DR253" i="1"/>
  <c r="DT253" i="1" s="1"/>
  <c r="DM253" i="1"/>
  <c r="DS252" i="1"/>
  <c r="DR252" i="1"/>
  <c r="DT252" i="1" s="1"/>
  <c r="DM252" i="1"/>
  <c r="DR251" i="1"/>
  <c r="DS251" i="1" s="1"/>
  <c r="DM251" i="1"/>
  <c r="DR250" i="1"/>
  <c r="DT250" i="1" s="1"/>
  <c r="DM250" i="1"/>
  <c r="DR249" i="1"/>
  <c r="DT249" i="1" s="1"/>
  <c r="DM249" i="1"/>
  <c r="DS248" i="1"/>
  <c r="DR248" i="1"/>
  <c r="DT248" i="1" s="1"/>
  <c r="DM248" i="1"/>
  <c r="DR247" i="1"/>
  <c r="DT247" i="1" s="1"/>
  <c r="DM247" i="1"/>
  <c r="DR246" i="1"/>
  <c r="DM246" i="1"/>
  <c r="DN245" i="1"/>
  <c r="DL245" i="1"/>
  <c r="DK245" i="1"/>
  <c r="DM245" i="1" s="1"/>
  <c r="DR244" i="1"/>
  <c r="DT244" i="1" s="1"/>
  <c r="DM244" i="1"/>
  <c r="DR243" i="1"/>
  <c r="DT243" i="1" s="1"/>
  <c r="DM243" i="1"/>
  <c r="DS242" i="1"/>
  <c r="DR242" i="1"/>
  <c r="DT242" i="1" s="1"/>
  <c r="DM242" i="1"/>
  <c r="DR241" i="1"/>
  <c r="DM241" i="1"/>
  <c r="DR240" i="1"/>
  <c r="DT240" i="1" s="1"/>
  <c r="DM240" i="1"/>
  <c r="DR239" i="1"/>
  <c r="DM239" i="1"/>
  <c r="DR238" i="1"/>
  <c r="DT238" i="1" s="1"/>
  <c r="DM238" i="1"/>
  <c r="DR237" i="1"/>
  <c r="DM237" i="1"/>
  <c r="DR236" i="1"/>
  <c r="DT236" i="1" s="1"/>
  <c r="DM236" i="1"/>
  <c r="DS235" i="1"/>
  <c r="DR235" i="1"/>
  <c r="DT235" i="1" s="1"/>
  <c r="DM235" i="1"/>
  <c r="DR234" i="1"/>
  <c r="DT234" i="1" s="1"/>
  <c r="DM234" i="1"/>
  <c r="DS233" i="1"/>
  <c r="DR233" i="1"/>
  <c r="DT233" i="1" s="1"/>
  <c r="DM233" i="1"/>
  <c r="DR232" i="1"/>
  <c r="DT232" i="1" s="1"/>
  <c r="DM232" i="1"/>
  <c r="DR231" i="1"/>
  <c r="DT231" i="1" s="1"/>
  <c r="DM231" i="1"/>
  <c r="DR230" i="1"/>
  <c r="DT230" i="1" s="1"/>
  <c r="DM230" i="1"/>
  <c r="DS229" i="1"/>
  <c r="DR229" i="1"/>
  <c r="DT229" i="1" s="1"/>
  <c r="DM229" i="1"/>
  <c r="DR228" i="1"/>
  <c r="DT228" i="1" s="1"/>
  <c r="DM228" i="1"/>
  <c r="DR227" i="1"/>
  <c r="DT227" i="1" s="1"/>
  <c r="DM227" i="1"/>
  <c r="DS226" i="1"/>
  <c r="DR226" i="1"/>
  <c r="DT226" i="1" s="1"/>
  <c r="DM226" i="1"/>
  <c r="DR225" i="1"/>
  <c r="DT225" i="1" s="1"/>
  <c r="DM225" i="1"/>
  <c r="DR224" i="1"/>
  <c r="DT224" i="1" s="1"/>
  <c r="DM224" i="1"/>
  <c r="DS223" i="1"/>
  <c r="DR223" i="1"/>
  <c r="DT223" i="1" s="1"/>
  <c r="DM223" i="1"/>
  <c r="DR222" i="1"/>
  <c r="DT222" i="1" s="1"/>
  <c r="DM222" i="1"/>
  <c r="DR221" i="1"/>
  <c r="DT221" i="1" s="1"/>
  <c r="DM221" i="1"/>
  <c r="DR220" i="1"/>
  <c r="DT220" i="1" s="1"/>
  <c r="DM220" i="1"/>
  <c r="DR219" i="1"/>
  <c r="DS219" i="1" s="1"/>
  <c r="DM219" i="1"/>
  <c r="DR218" i="1"/>
  <c r="DT218" i="1" s="1"/>
  <c r="DM218" i="1"/>
  <c r="DS217" i="1"/>
  <c r="DR217" i="1"/>
  <c r="DT217" i="1" s="1"/>
  <c r="DM217" i="1"/>
  <c r="DR216" i="1"/>
  <c r="DT216" i="1" s="1"/>
  <c r="DM216" i="1"/>
  <c r="DR215" i="1"/>
  <c r="DT215" i="1" s="1"/>
  <c r="DM215" i="1"/>
  <c r="DS214" i="1"/>
  <c r="DR214" i="1"/>
  <c r="DT214" i="1" s="1"/>
  <c r="DM214" i="1"/>
  <c r="DR213" i="1"/>
  <c r="DT213" i="1" s="1"/>
  <c r="DM213" i="1"/>
  <c r="DR212" i="1"/>
  <c r="DT212" i="1" s="1"/>
  <c r="DM212" i="1"/>
  <c r="DS211" i="1"/>
  <c r="DR211" i="1"/>
  <c r="DT211" i="1" s="1"/>
  <c r="DM211" i="1"/>
  <c r="DR210" i="1"/>
  <c r="DT210" i="1" s="1"/>
  <c r="DM210" i="1"/>
  <c r="DN209" i="1"/>
  <c r="DL209" i="1"/>
  <c r="DK209" i="1"/>
  <c r="DM209" i="1" s="1"/>
  <c r="DS208" i="1"/>
  <c r="DR208" i="1"/>
  <c r="DT208" i="1" s="1"/>
  <c r="DM208" i="1"/>
  <c r="DR207" i="1"/>
  <c r="DM207" i="1"/>
  <c r="DS206" i="1"/>
  <c r="DR206" i="1"/>
  <c r="DT206" i="1" s="1"/>
  <c r="DM206" i="1"/>
  <c r="DS205" i="1"/>
  <c r="DR205" i="1"/>
  <c r="DM205" i="1"/>
  <c r="DR204" i="1"/>
  <c r="DM204" i="1"/>
  <c r="DS203" i="1"/>
  <c r="DR203" i="1"/>
  <c r="DT203" i="1" s="1"/>
  <c r="DM203" i="1"/>
  <c r="DR202" i="1"/>
  <c r="DT202" i="1" s="1"/>
  <c r="DM202" i="1"/>
  <c r="DR201" i="1"/>
  <c r="DT201" i="1" s="1"/>
  <c r="DM201" i="1"/>
  <c r="DR200" i="1"/>
  <c r="DM200" i="1"/>
  <c r="DR199" i="1"/>
  <c r="DM199" i="1"/>
  <c r="DR198" i="1"/>
  <c r="DT198" i="1" s="1"/>
  <c r="DM198" i="1"/>
  <c r="DS197" i="1"/>
  <c r="DR197" i="1"/>
  <c r="DT197" i="1" s="1"/>
  <c r="DM197" i="1"/>
  <c r="DR196" i="1"/>
  <c r="DM196" i="1"/>
  <c r="DR195" i="1"/>
  <c r="DS195" i="1" s="1"/>
  <c r="DM195" i="1"/>
  <c r="DR194" i="1"/>
  <c r="DT194" i="1" s="1"/>
  <c r="DM194" i="1"/>
  <c r="DR193" i="1"/>
  <c r="DT193" i="1" s="1"/>
  <c r="DM193" i="1"/>
  <c r="DR192" i="1"/>
  <c r="DM192" i="1"/>
  <c r="DR191" i="1"/>
  <c r="DM191" i="1"/>
  <c r="DR190" i="1"/>
  <c r="DT190" i="1" s="1"/>
  <c r="DM190" i="1"/>
  <c r="DS189" i="1"/>
  <c r="DR189" i="1"/>
  <c r="DT189" i="1" s="1"/>
  <c r="DM189" i="1"/>
  <c r="DR188" i="1"/>
  <c r="DM188" i="1"/>
  <c r="DR187" i="1"/>
  <c r="DM187" i="1"/>
  <c r="DR186" i="1"/>
  <c r="DT186" i="1" s="1"/>
  <c r="DM186" i="1"/>
  <c r="DR185" i="1"/>
  <c r="DM185" i="1"/>
  <c r="DR184" i="1"/>
  <c r="DM184" i="1"/>
  <c r="DS183" i="1"/>
  <c r="DR183" i="1"/>
  <c r="DT183" i="1" s="1"/>
  <c r="DM183" i="1"/>
  <c r="DR182" i="1"/>
  <c r="DT182" i="1" s="1"/>
  <c r="DM182" i="1"/>
  <c r="DS181" i="1"/>
  <c r="DR181" i="1"/>
  <c r="DT181" i="1" s="1"/>
  <c r="DM181" i="1"/>
  <c r="DR180" i="1"/>
  <c r="DM180" i="1"/>
  <c r="DR179" i="1"/>
  <c r="DT179" i="1" s="1"/>
  <c r="DM179" i="1"/>
  <c r="DR178" i="1"/>
  <c r="DM178" i="1"/>
  <c r="DR177" i="1"/>
  <c r="DT177" i="1" s="1"/>
  <c r="DM177" i="1"/>
  <c r="DR176" i="1"/>
  <c r="DT176" i="1" s="1"/>
  <c r="DM176" i="1"/>
  <c r="DR175" i="1"/>
  <c r="DT175" i="1" s="1"/>
  <c r="DM175" i="1"/>
  <c r="DR174" i="1"/>
  <c r="DT174" i="1" s="1"/>
  <c r="DM174" i="1"/>
  <c r="DN173" i="1"/>
  <c r="DL173" i="1"/>
  <c r="DK173" i="1"/>
  <c r="DR172" i="1"/>
  <c r="DM172" i="1"/>
  <c r="DR171" i="1"/>
  <c r="DT171" i="1" s="1"/>
  <c r="DM171" i="1"/>
  <c r="DR170" i="1"/>
  <c r="DT170" i="1" s="1"/>
  <c r="DM170" i="1"/>
  <c r="DR169" i="1"/>
  <c r="DM169" i="1"/>
  <c r="DR168" i="1"/>
  <c r="DT168" i="1" s="1"/>
  <c r="DM168" i="1"/>
  <c r="DR167" i="1"/>
  <c r="DM167" i="1"/>
  <c r="DR166" i="1"/>
  <c r="DM166" i="1"/>
  <c r="DR165" i="1"/>
  <c r="DT165" i="1" s="1"/>
  <c r="DM165" i="1"/>
  <c r="DR164" i="1"/>
  <c r="DT164" i="1" s="1"/>
  <c r="DM164" i="1"/>
  <c r="DS163" i="1"/>
  <c r="DR163" i="1"/>
  <c r="DT163" i="1" s="1"/>
  <c r="DM163" i="1"/>
  <c r="DR162" i="1"/>
  <c r="DM162" i="1"/>
  <c r="DR161" i="1"/>
  <c r="DT161" i="1" s="1"/>
  <c r="DM161" i="1"/>
  <c r="DR160" i="1"/>
  <c r="DT160" i="1" s="1"/>
  <c r="DM160" i="1"/>
  <c r="DR159" i="1"/>
  <c r="DT159" i="1" s="1"/>
  <c r="DM159" i="1"/>
  <c r="DR158" i="1"/>
  <c r="DM158" i="1"/>
  <c r="DR157" i="1"/>
  <c r="DT157" i="1" s="1"/>
  <c r="DM157" i="1"/>
  <c r="DS156" i="1"/>
  <c r="DR156" i="1"/>
  <c r="DT156" i="1" s="1"/>
  <c r="DM156" i="1"/>
  <c r="DS155" i="1"/>
  <c r="DR155" i="1"/>
  <c r="DT155" i="1" s="1"/>
  <c r="DM155" i="1"/>
  <c r="DR154" i="1"/>
  <c r="DM154" i="1"/>
  <c r="DR153" i="1"/>
  <c r="DT153" i="1" s="1"/>
  <c r="DM153" i="1"/>
  <c r="DS152" i="1"/>
  <c r="DR152" i="1"/>
  <c r="DT152" i="1" s="1"/>
  <c r="DM152" i="1"/>
  <c r="DR151" i="1"/>
  <c r="DT151" i="1" s="1"/>
  <c r="DM151" i="1"/>
  <c r="DR150" i="1"/>
  <c r="DT150" i="1" s="1"/>
  <c r="DM150" i="1"/>
  <c r="DR149" i="1"/>
  <c r="DT149" i="1" s="1"/>
  <c r="DM149" i="1"/>
  <c r="DR148" i="1"/>
  <c r="DT148" i="1" s="1"/>
  <c r="DM148" i="1"/>
  <c r="DR147" i="1"/>
  <c r="DT147" i="1" s="1"/>
  <c r="DM147" i="1"/>
  <c r="DS146" i="1"/>
  <c r="DR146" i="1"/>
  <c r="DT146" i="1" s="1"/>
  <c r="DM146" i="1"/>
  <c r="DR145" i="1"/>
  <c r="DT145" i="1" s="1"/>
  <c r="DM145" i="1"/>
  <c r="DR144" i="1"/>
  <c r="DT144" i="1" s="1"/>
  <c r="DM144" i="1"/>
  <c r="DR143" i="1"/>
  <c r="DT143" i="1" s="1"/>
  <c r="DM143" i="1"/>
  <c r="DR142" i="1"/>
  <c r="DT142" i="1" s="1"/>
  <c r="DM142" i="1"/>
  <c r="DR141" i="1"/>
  <c r="DT141" i="1" s="1"/>
  <c r="DM141" i="1"/>
  <c r="DR140" i="1"/>
  <c r="DM140" i="1"/>
  <c r="DR139" i="1"/>
  <c r="DT139" i="1" s="1"/>
  <c r="DM139" i="1"/>
  <c r="DS138" i="1"/>
  <c r="DR138" i="1"/>
  <c r="DT138" i="1" s="1"/>
  <c r="DM138" i="1"/>
  <c r="DR137" i="1"/>
  <c r="DT137" i="1" s="1"/>
  <c r="DM137" i="1"/>
  <c r="DS136" i="1"/>
  <c r="DR136" i="1"/>
  <c r="DT136" i="1" s="1"/>
  <c r="DM136" i="1"/>
  <c r="DS135" i="1"/>
  <c r="DR135" i="1"/>
  <c r="DT135" i="1" s="1"/>
  <c r="DM135" i="1"/>
  <c r="DN134" i="1"/>
  <c r="DM134" i="1"/>
  <c r="DL134" i="1"/>
  <c r="DK134" i="1"/>
  <c r="DR133" i="1"/>
  <c r="DT133" i="1" s="1"/>
  <c r="DM133" i="1"/>
  <c r="DS132" i="1"/>
  <c r="DR132" i="1"/>
  <c r="DT132" i="1" s="1"/>
  <c r="DM132" i="1"/>
  <c r="DS131" i="1"/>
  <c r="DR131" i="1"/>
  <c r="DT131" i="1" s="1"/>
  <c r="DM131" i="1"/>
  <c r="DR130" i="1"/>
  <c r="DT130" i="1" s="1"/>
  <c r="DM130" i="1"/>
  <c r="DR129" i="1"/>
  <c r="DT129" i="1" s="1"/>
  <c r="DM129" i="1"/>
  <c r="DR128" i="1"/>
  <c r="DM128" i="1"/>
  <c r="DR127" i="1"/>
  <c r="DM127" i="1"/>
  <c r="DR126" i="1"/>
  <c r="DM126" i="1"/>
  <c r="DR125" i="1"/>
  <c r="DM125" i="1"/>
  <c r="DR124" i="1"/>
  <c r="DM124" i="1"/>
  <c r="DR123" i="1"/>
  <c r="DS123" i="1" s="1"/>
  <c r="DM123" i="1"/>
  <c r="DR122" i="1"/>
  <c r="DT122" i="1" s="1"/>
  <c r="DM122" i="1"/>
  <c r="DR121" i="1"/>
  <c r="DT121" i="1" s="1"/>
  <c r="DM121" i="1"/>
  <c r="DS120" i="1"/>
  <c r="DR120" i="1"/>
  <c r="DT120" i="1" s="1"/>
  <c r="DM120" i="1"/>
  <c r="DS119" i="1"/>
  <c r="DR119" i="1"/>
  <c r="DT119" i="1" s="1"/>
  <c r="DM119" i="1"/>
  <c r="DR118" i="1"/>
  <c r="DM118" i="1"/>
  <c r="DR117" i="1"/>
  <c r="DT117" i="1" s="1"/>
  <c r="DM117" i="1"/>
  <c r="DR116" i="1"/>
  <c r="DT116" i="1" s="1"/>
  <c r="DM116" i="1"/>
  <c r="DR115" i="1"/>
  <c r="DS115" i="1" s="1"/>
  <c r="DM115" i="1"/>
  <c r="DR114" i="1"/>
  <c r="DT114" i="1" s="1"/>
  <c r="DM114" i="1"/>
  <c r="DR113" i="1"/>
  <c r="DT113" i="1" s="1"/>
  <c r="DM113" i="1"/>
  <c r="DR112" i="1"/>
  <c r="DT112" i="1" s="1"/>
  <c r="DM112" i="1"/>
  <c r="DS111" i="1"/>
  <c r="DR111" i="1"/>
  <c r="DT111" i="1" s="1"/>
  <c r="DM111" i="1"/>
  <c r="DR110" i="1"/>
  <c r="DM110" i="1"/>
  <c r="DR109" i="1"/>
  <c r="DT109" i="1" s="1"/>
  <c r="DM109" i="1"/>
  <c r="DR108" i="1"/>
  <c r="DM108" i="1"/>
  <c r="DR107" i="1"/>
  <c r="DT107" i="1" s="1"/>
  <c r="DM107" i="1"/>
  <c r="DR106" i="1"/>
  <c r="DM106" i="1"/>
  <c r="DR105" i="1"/>
  <c r="DM105" i="1"/>
  <c r="DS104" i="1"/>
  <c r="DR104" i="1"/>
  <c r="DT104" i="1" s="1"/>
  <c r="DM104" i="1"/>
  <c r="DS103" i="1"/>
  <c r="DR103" i="1"/>
  <c r="DT103" i="1" s="1"/>
  <c r="DM103" i="1"/>
  <c r="DR102" i="1"/>
  <c r="DT102" i="1" s="1"/>
  <c r="DM102" i="1"/>
  <c r="DR101" i="1"/>
  <c r="DM101" i="1"/>
  <c r="DR100" i="1"/>
  <c r="DT100" i="1" s="1"/>
  <c r="DM100" i="1"/>
  <c r="DR99" i="1"/>
  <c r="DT99" i="1" s="1"/>
  <c r="DM99" i="1"/>
  <c r="DR98" i="1"/>
  <c r="DM98" i="1"/>
  <c r="DR97" i="1"/>
  <c r="DM97" i="1"/>
  <c r="DR96" i="1"/>
  <c r="DT96" i="1" s="1"/>
  <c r="DM96" i="1"/>
  <c r="DQ95" i="1"/>
  <c r="DN95" i="1"/>
  <c r="DL95" i="1"/>
  <c r="DK95" i="1"/>
  <c r="DR94" i="1"/>
  <c r="DM94" i="1"/>
  <c r="DR93" i="1"/>
  <c r="DM93" i="1"/>
  <c r="DR92" i="1"/>
  <c r="DM92" i="1"/>
  <c r="DR91" i="1"/>
  <c r="DS91" i="1" s="1"/>
  <c r="DM91" i="1"/>
  <c r="DR90" i="1"/>
  <c r="DM90" i="1"/>
  <c r="DR89" i="1"/>
  <c r="DM89" i="1"/>
  <c r="DR88" i="1"/>
  <c r="DM88" i="1"/>
  <c r="DR87" i="1"/>
  <c r="DM87" i="1"/>
  <c r="DR86" i="1"/>
  <c r="DT86" i="1" s="1"/>
  <c r="DM86" i="1"/>
  <c r="DS85" i="1"/>
  <c r="DR85" i="1"/>
  <c r="DM85" i="1"/>
  <c r="DR84" i="1"/>
  <c r="DM84" i="1"/>
  <c r="DR83" i="1"/>
  <c r="DS83" i="1" s="1"/>
  <c r="DM83" i="1"/>
  <c r="DR82" i="1"/>
  <c r="DM82" i="1"/>
  <c r="DR81" i="1"/>
  <c r="DT81" i="1" s="1"/>
  <c r="DM81" i="1"/>
  <c r="DR80" i="1"/>
  <c r="DT80" i="1" s="1"/>
  <c r="DM80" i="1"/>
  <c r="DR79" i="1"/>
  <c r="DM79" i="1"/>
  <c r="DS78" i="1"/>
  <c r="DR78" i="1"/>
  <c r="DT78" i="1" s="1"/>
  <c r="DM78" i="1"/>
  <c r="DS77" i="1"/>
  <c r="DR77" i="1"/>
  <c r="DT77" i="1" s="1"/>
  <c r="DM77" i="1"/>
  <c r="DR76" i="1"/>
  <c r="DM76" i="1"/>
  <c r="DR75" i="1"/>
  <c r="DS75" i="1" s="1"/>
  <c r="DM75" i="1"/>
  <c r="DR74" i="1"/>
  <c r="DT74" i="1" s="1"/>
  <c r="DM74" i="1"/>
  <c r="DR73" i="1"/>
  <c r="DT73" i="1" s="1"/>
  <c r="DM73" i="1"/>
  <c r="DR72" i="1"/>
  <c r="DT72" i="1" s="1"/>
  <c r="DM72" i="1"/>
  <c r="DR71" i="1"/>
  <c r="DM71" i="1"/>
  <c r="DS70" i="1"/>
  <c r="DR70" i="1"/>
  <c r="DT70" i="1" s="1"/>
  <c r="DM70" i="1"/>
  <c r="DS69" i="1"/>
  <c r="DR69" i="1"/>
  <c r="DT69" i="1" s="1"/>
  <c r="DM69" i="1"/>
  <c r="DR68" i="1"/>
  <c r="DM68" i="1"/>
  <c r="DR67" i="1"/>
  <c r="DS67" i="1" s="1"/>
  <c r="DM67" i="1"/>
  <c r="DR66" i="1"/>
  <c r="DM66" i="1"/>
  <c r="DR65" i="1"/>
  <c r="DT65" i="1" s="1"/>
  <c r="DM65" i="1"/>
  <c r="DR64" i="1"/>
  <c r="DT64" i="1" s="1"/>
  <c r="DM64" i="1"/>
  <c r="DR63" i="1"/>
  <c r="DM63" i="1"/>
  <c r="DS62" i="1"/>
  <c r="DR62" i="1"/>
  <c r="DT62" i="1" s="1"/>
  <c r="DM62" i="1"/>
  <c r="DS61" i="1"/>
  <c r="DR61" i="1"/>
  <c r="DT61" i="1" s="1"/>
  <c r="DM61" i="1"/>
  <c r="DR60" i="1"/>
  <c r="DM60" i="1"/>
  <c r="DR59" i="1"/>
  <c r="DS59" i="1" s="1"/>
  <c r="DM59" i="1"/>
  <c r="DR58" i="1"/>
  <c r="DT58" i="1" s="1"/>
  <c r="DM58" i="1"/>
  <c r="DR57" i="1"/>
  <c r="DT57" i="1" s="1"/>
  <c r="DM57" i="1"/>
  <c r="DR56" i="1"/>
  <c r="DT56" i="1" s="1"/>
  <c r="DM56" i="1"/>
  <c r="DR55" i="1"/>
  <c r="DM55" i="1"/>
  <c r="DS54" i="1"/>
  <c r="DR54" i="1"/>
  <c r="DT54" i="1" s="1"/>
  <c r="DM54" i="1"/>
  <c r="DS53" i="1"/>
  <c r="DR53" i="1"/>
  <c r="DT53" i="1" s="1"/>
  <c r="DM53" i="1"/>
  <c r="DQ52" i="1"/>
  <c r="DN52" i="1"/>
  <c r="DL52" i="1"/>
  <c r="DM52" i="1" s="1"/>
  <c r="DK52" i="1"/>
  <c r="DR51" i="1"/>
  <c r="DQ51" i="1"/>
  <c r="DL51" i="1"/>
  <c r="DK51" i="1"/>
  <c r="DQ50" i="1"/>
  <c r="DM50" i="1"/>
  <c r="DR49" i="1"/>
  <c r="DQ49" i="1"/>
  <c r="DM49" i="1"/>
  <c r="DQ48" i="1"/>
  <c r="DM48" i="1"/>
  <c r="DR47" i="1"/>
  <c r="DQ47" i="1"/>
  <c r="DM47" i="1"/>
  <c r="DQ46" i="1"/>
  <c r="DM46" i="1"/>
  <c r="DR45" i="1"/>
  <c r="DQ45" i="1"/>
  <c r="DM45" i="1"/>
  <c r="DQ44" i="1"/>
  <c r="DQ41" i="1" s="1"/>
  <c r="DM44" i="1"/>
  <c r="DQ43" i="1"/>
  <c r="DM43" i="1"/>
  <c r="DQ42" i="1"/>
  <c r="DL42" i="1"/>
  <c r="DK42" i="1"/>
  <c r="DM42" i="1" s="1"/>
  <c r="DL41" i="1"/>
  <c r="DQ40" i="1"/>
  <c r="DL40" i="1"/>
  <c r="DM40" i="1" s="1"/>
  <c r="DK40" i="1"/>
  <c r="DQ39" i="1"/>
  <c r="DL39" i="1"/>
  <c r="DK39" i="1"/>
  <c r="DQ38" i="1"/>
  <c r="DM38" i="1"/>
  <c r="DL38" i="1"/>
  <c r="DK38" i="1"/>
  <c r="DQ37" i="1"/>
  <c r="DL37" i="1"/>
  <c r="DM37" i="1" s="1"/>
  <c r="DK37" i="1"/>
  <c r="DQ36" i="1"/>
  <c r="DL36" i="1"/>
  <c r="DM36" i="1" s="1"/>
  <c r="DK36" i="1"/>
  <c r="DQ35" i="1"/>
  <c r="DL35" i="1"/>
  <c r="DM35" i="1" s="1"/>
  <c r="DK35" i="1"/>
  <c r="DQ34" i="1"/>
  <c r="DL34" i="1"/>
  <c r="DM34" i="1" s="1"/>
  <c r="DK34" i="1"/>
  <c r="DQ33" i="1"/>
  <c r="DL33" i="1"/>
  <c r="DM33" i="1" s="1"/>
  <c r="DK33" i="1"/>
  <c r="DQ32" i="1"/>
  <c r="DL32" i="1"/>
  <c r="DM32" i="1" s="1"/>
  <c r="DK32" i="1"/>
  <c r="DQ31" i="1"/>
  <c r="DL31" i="1"/>
  <c r="DM31" i="1" s="1"/>
  <c r="DK31" i="1"/>
  <c r="DR30" i="1"/>
  <c r="DQ30" i="1"/>
  <c r="DM30" i="1"/>
  <c r="DL30" i="1"/>
  <c r="DK30" i="1"/>
  <c r="DS30" i="1" s="1"/>
  <c r="DQ29" i="1"/>
  <c r="DL29" i="1"/>
  <c r="DK29" i="1"/>
  <c r="DQ28" i="1"/>
  <c r="DL28" i="1"/>
  <c r="DM28" i="1" s="1"/>
  <c r="DK28" i="1"/>
  <c r="DQ27" i="1"/>
  <c r="DL27" i="1"/>
  <c r="DM27" i="1" s="1"/>
  <c r="DK27" i="1"/>
  <c r="DQ26" i="1"/>
  <c r="DL26" i="1"/>
  <c r="DM26" i="1" s="1"/>
  <c r="DK26" i="1"/>
  <c r="DR25" i="1"/>
  <c r="DQ25" i="1"/>
  <c r="DL25" i="1"/>
  <c r="DM25" i="1" s="1"/>
  <c r="DK25" i="1"/>
  <c r="DQ24" i="1"/>
  <c r="DL24" i="1"/>
  <c r="DK24" i="1"/>
  <c r="DQ23" i="1"/>
  <c r="DL23" i="1"/>
  <c r="DK23" i="1"/>
  <c r="DQ22" i="1"/>
  <c r="DL22" i="1"/>
  <c r="DM22" i="1" s="1"/>
  <c r="DK22" i="1"/>
  <c r="DQ21" i="1"/>
  <c r="DL21" i="1"/>
  <c r="DK21" i="1"/>
  <c r="DQ20" i="1"/>
  <c r="DL20" i="1"/>
  <c r="DK20" i="1"/>
  <c r="DR19" i="1"/>
  <c r="DQ19" i="1"/>
  <c r="DL19" i="1"/>
  <c r="DM19" i="1" s="1"/>
  <c r="DK19" i="1"/>
  <c r="DQ18" i="1"/>
  <c r="DL18" i="1"/>
  <c r="DM18" i="1" s="1"/>
  <c r="DK18" i="1"/>
  <c r="DQ17" i="1"/>
  <c r="DL17" i="1"/>
  <c r="DK17" i="1"/>
  <c r="DQ16" i="1"/>
  <c r="DL16" i="1"/>
  <c r="DM16" i="1" s="1"/>
  <c r="DK16" i="1"/>
  <c r="DQ15" i="1"/>
  <c r="DL15" i="1"/>
  <c r="DM15" i="1" s="1"/>
  <c r="DK15" i="1"/>
  <c r="DQ14" i="1"/>
  <c r="DM14" i="1"/>
  <c r="DL14" i="1"/>
  <c r="DK14" i="1"/>
  <c r="DQ13" i="1"/>
  <c r="DL13" i="1"/>
  <c r="DK13" i="1"/>
  <c r="DM13" i="1" s="1"/>
  <c r="DQ12" i="1"/>
  <c r="DL12" i="1"/>
  <c r="DM12" i="1" s="1"/>
  <c r="DK12" i="1"/>
  <c r="DR11" i="1"/>
  <c r="DQ11" i="1"/>
  <c r="DL11" i="1"/>
  <c r="DK11" i="1"/>
  <c r="DQ10" i="1"/>
  <c r="DL10" i="1"/>
  <c r="DK10" i="1"/>
  <c r="DM10" i="1" s="1"/>
  <c r="DQ9" i="1"/>
  <c r="DL9" i="1"/>
  <c r="DM9" i="1" s="1"/>
  <c r="DK9" i="1"/>
  <c r="DQ8" i="1"/>
  <c r="DL8" i="1"/>
  <c r="DK8" i="1"/>
  <c r="DP7" i="1"/>
  <c r="DO7" i="1"/>
  <c r="DN7" i="1"/>
  <c r="DH758" i="1"/>
  <c r="DH757" i="1"/>
  <c r="DH756" i="1"/>
  <c r="DH754" i="1"/>
  <c r="DH753" i="1"/>
  <c r="DH752" i="1"/>
  <c r="DH751" i="1"/>
  <c r="DH750" i="1"/>
  <c r="DH749" i="1"/>
  <c r="DH748" i="1"/>
  <c r="DH747" i="1"/>
  <c r="DH746" i="1"/>
  <c r="DH745" i="1"/>
  <c r="DH744" i="1"/>
  <c r="DH743" i="1"/>
  <c r="DH742" i="1"/>
  <c r="DH741" i="1"/>
  <c r="DH740" i="1"/>
  <c r="DH739" i="1"/>
  <c r="DH738" i="1"/>
  <c r="DH737" i="1"/>
  <c r="DH736" i="1"/>
  <c r="DH735" i="1"/>
  <c r="DH734" i="1"/>
  <c r="DH733" i="1"/>
  <c r="DH732" i="1"/>
  <c r="DH731" i="1"/>
  <c r="DH730" i="1"/>
  <c r="DH729" i="1"/>
  <c r="DH728" i="1"/>
  <c r="DH727" i="1"/>
  <c r="DH726" i="1"/>
  <c r="DH725" i="1"/>
  <c r="DH724" i="1"/>
  <c r="DH723" i="1"/>
  <c r="DH721" i="1"/>
  <c r="DH720" i="1"/>
  <c r="DH719" i="1"/>
  <c r="DH717" i="1"/>
  <c r="DH716" i="1"/>
  <c r="DH715" i="1"/>
  <c r="DH714" i="1"/>
  <c r="DH713" i="1"/>
  <c r="DH712" i="1"/>
  <c r="DH711" i="1"/>
  <c r="DH710" i="1"/>
  <c r="DH709" i="1"/>
  <c r="DH708" i="1"/>
  <c r="DH707" i="1"/>
  <c r="DH706" i="1"/>
  <c r="DH705" i="1"/>
  <c r="DH704" i="1"/>
  <c r="DH703" i="1"/>
  <c r="DH702" i="1"/>
  <c r="DH701" i="1"/>
  <c r="DH700" i="1"/>
  <c r="DH699" i="1"/>
  <c r="DH698" i="1"/>
  <c r="DH697" i="1"/>
  <c r="DH696" i="1"/>
  <c r="DH695" i="1"/>
  <c r="DH694" i="1"/>
  <c r="DH693" i="1"/>
  <c r="DH692" i="1"/>
  <c r="DH691" i="1"/>
  <c r="DH690" i="1"/>
  <c r="DH689" i="1"/>
  <c r="DH688" i="1"/>
  <c r="DH687" i="1"/>
  <c r="DH685" i="1"/>
  <c r="DH684" i="1"/>
  <c r="DH683" i="1"/>
  <c r="DH681" i="1"/>
  <c r="DH680" i="1"/>
  <c r="DH679" i="1"/>
  <c r="DH678" i="1"/>
  <c r="DH677" i="1"/>
  <c r="DH676" i="1"/>
  <c r="DH675" i="1"/>
  <c r="DH674" i="1"/>
  <c r="DH673" i="1"/>
  <c r="DH672" i="1"/>
  <c r="DH671" i="1"/>
  <c r="DH670" i="1"/>
  <c r="DH669" i="1"/>
  <c r="DH668" i="1"/>
  <c r="DH667" i="1"/>
  <c r="DH666" i="1"/>
  <c r="DH665" i="1"/>
  <c r="DH664" i="1"/>
  <c r="DH663" i="1"/>
  <c r="DH662" i="1"/>
  <c r="DH661" i="1"/>
  <c r="DH660" i="1"/>
  <c r="DH659" i="1"/>
  <c r="DH658" i="1"/>
  <c r="DH657" i="1"/>
  <c r="DH656" i="1"/>
  <c r="DH655" i="1"/>
  <c r="DH654" i="1"/>
  <c r="DH653" i="1"/>
  <c r="DH652" i="1"/>
  <c r="DH651" i="1"/>
  <c r="DH650" i="1"/>
  <c r="DH648" i="1"/>
  <c r="DH647" i="1"/>
  <c r="DH646" i="1"/>
  <c r="DH644" i="1"/>
  <c r="DH643" i="1"/>
  <c r="DH642" i="1"/>
  <c r="DH641" i="1"/>
  <c r="DH640" i="1"/>
  <c r="DH639" i="1"/>
  <c r="DH638" i="1"/>
  <c r="DH637" i="1"/>
  <c r="DH636" i="1"/>
  <c r="DH635" i="1"/>
  <c r="DH634" i="1"/>
  <c r="DH633" i="1"/>
  <c r="DH632" i="1"/>
  <c r="DH631" i="1"/>
  <c r="DH630" i="1"/>
  <c r="DH629" i="1"/>
  <c r="DH628" i="1"/>
  <c r="DH627" i="1"/>
  <c r="DH626" i="1"/>
  <c r="DH625" i="1"/>
  <c r="DH624" i="1"/>
  <c r="DH623" i="1"/>
  <c r="DH622" i="1"/>
  <c r="DH621" i="1"/>
  <c r="DH620" i="1"/>
  <c r="DH619" i="1"/>
  <c r="DH618" i="1"/>
  <c r="DH617" i="1"/>
  <c r="DH616" i="1"/>
  <c r="DH615" i="1"/>
  <c r="DH614" i="1"/>
  <c r="DH612" i="1"/>
  <c r="DH611" i="1"/>
  <c r="DH610" i="1"/>
  <c r="DH608" i="1"/>
  <c r="DH607" i="1"/>
  <c r="DH606" i="1"/>
  <c r="DH605" i="1"/>
  <c r="DH604" i="1"/>
  <c r="DH603" i="1"/>
  <c r="DH602" i="1"/>
  <c r="DH601" i="1"/>
  <c r="DH600" i="1"/>
  <c r="DH599" i="1"/>
  <c r="DH598" i="1"/>
  <c r="DH597" i="1"/>
  <c r="DH596" i="1"/>
  <c r="DH595" i="1"/>
  <c r="DH594" i="1"/>
  <c r="DH593" i="1"/>
  <c r="DH592" i="1"/>
  <c r="DH591" i="1"/>
  <c r="DH590" i="1"/>
  <c r="DH589" i="1"/>
  <c r="DH588" i="1"/>
  <c r="DH587" i="1"/>
  <c r="DH586" i="1"/>
  <c r="DH585" i="1"/>
  <c r="DH584" i="1"/>
  <c r="DH583" i="1"/>
  <c r="DH582" i="1"/>
  <c r="DH581" i="1"/>
  <c r="DH580" i="1"/>
  <c r="DH579" i="1"/>
  <c r="DH578" i="1"/>
  <c r="DH576" i="1"/>
  <c r="DH575" i="1"/>
  <c r="DH574" i="1"/>
  <c r="DH573" i="1"/>
  <c r="DH571" i="1"/>
  <c r="DH570" i="1"/>
  <c r="DH569" i="1"/>
  <c r="DH568" i="1"/>
  <c r="DH567" i="1"/>
  <c r="DH566" i="1"/>
  <c r="DH565" i="1"/>
  <c r="DH564" i="1"/>
  <c r="DH563" i="1"/>
  <c r="DH562" i="1"/>
  <c r="DH561" i="1"/>
  <c r="DH560" i="1"/>
  <c r="DH559" i="1"/>
  <c r="DH558" i="1"/>
  <c r="DH557" i="1"/>
  <c r="DH556" i="1"/>
  <c r="DH555" i="1"/>
  <c r="DH554" i="1"/>
  <c r="DH553" i="1"/>
  <c r="DH552" i="1"/>
  <c r="DH551" i="1"/>
  <c r="DH550" i="1"/>
  <c r="DH549" i="1"/>
  <c r="DH548" i="1"/>
  <c r="DH547" i="1"/>
  <c r="DH546" i="1"/>
  <c r="DH545" i="1"/>
  <c r="DH544" i="1"/>
  <c r="DH543" i="1"/>
  <c r="DH542" i="1"/>
  <c r="DH541" i="1"/>
  <c r="DH540" i="1"/>
  <c r="DH538" i="1"/>
  <c r="DH537" i="1"/>
  <c r="DH536" i="1"/>
  <c r="DH534" i="1"/>
  <c r="DH533" i="1"/>
  <c r="DH532" i="1"/>
  <c r="DH531" i="1"/>
  <c r="DH530" i="1"/>
  <c r="DH529" i="1"/>
  <c r="DH528" i="1"/>
  <c r="DH527" i="1"/>
  <c r="DH526" i="1"/>
  <c r="DH525" i="1"/>
  <c r="DH524" i="1"/>
  <c r="DH523" i="1"/>
  <c r="DH522" i="1"/>
  <c r="DH521" i="1"/>
  <c r="DH520" i="1"/>
  <c r="DH519" i="1"/>
  <c r="DH518" i="1"/>
  <c r="DH517" i="1"/>
  <c r="DH516" i="1"/>
  <c r="DH515" i="1"/>
  <c r="DH514" i="1"/>
  <c r="DH513" i="1"/>
  <c r="DH512" i="1"/>
  <c r="DH511" i="1"/>
  <c r="DH510" i="1"/>
  <c r="DH509" i="1"/>
  <c r="DH508" i="1"/>
  <c r="DH507" i="1"/>
  <c r="DH506" i="1"/>
  <c r="DH505" i="1"/>
  <c r="DH504" i="1"/>
  <c r="DH503" i="1"/>
  <c r="DH501" i="1"/>
  <c r="DH500" i="1"/>
  <c r="DH499" i="1"/>
  <c r="DH497" i="1"/>
  <c r="DH496" i="1"/>
  <c r="DH495" i="1"/>
  <c r="DH494" i="1"/>
  <c r="DH493" i="1"/>
  <c r="DH492" i="1"/>
  <c r="DH491" i="1"/>
  <c r="DH490" i="1"/>
  <c r="DH489" i="1"/>
  <c r="DH488" i="1"/>
  <c r="DH487" i="1"/>
  <c r="DH486" i="1"/>
  <c r="DH485" i="1"/>
  <c r="DH484" i="1"/>
  <c r="DH483" i="1"/>
  <c r="DH482" i="1"/>
  <c r="DH481" i="1"/>
  <c r="DH480" i="1"/>
  <c r="DH479" i="1"/>
  <c r="DH478" i="1"/>
  <c r="DH477" i="1"/>
  <c r="DH476" i="1"/>
  <c r="DH475" i="1"/>
  <c r="DH474" i="1"/>
  <c r="DH473" i="1"/>
  <c r="DH472" i="1"/>
  <c r="DH471" i="1"/>
  <c r="DH470" i="1"/>
  <c r="DH469" i="1"/>
  <c r="DH468" i="1"/>
  <c r="DH467" i="1"/>
  <c r="DH466" i="1"/>
  <c r="DH464" i="1"/>
  <c r="DH463" i="1"/>
  <c r="DH462" i="1"/>
  <c r="DH460" i="1"/>
  <c r="DH459" i="1"/>
  <c r="DH458" i="1"/>
  <c r="DH457" i="1"/>
  <c r="DH456" i="1"/>
  <c r="DH455" i="1"/>
  <c r="DH454" i="1"/>
  <c r="DH453" i="1"/>
  <c r="DH452" i="1"/>
  <c r="DH451" i="1"/>
  <c r="DH450" i="1"/>
  <c r="DH449" i="1"/>
  <c r="DH448" i="1"/>
  <c r="DH447" i="1"/>
  <c r="DH446" i="1"/>
  <c r="DH445" i="1"/>
  <c r="DH444" i="1"/>
  <c r="DH443" i="1"/>
  <c r="DH442" i="1"/>
  <c r="DH441" i="1"/>
  <c r="DH440" i="1"/>
  <c r="DH439" i="1"/>
  <c r="DH438" i="1"/>
  <c r="DH437" i="1"/>
  <c r="DH436" i="1"/>
  <c r="DH435" i="1"/>
  <c r="DH434" i="1"/>
  <c r="DH433" i="1"/>
  <c r="DH432" i="1"/>
  <c r="DH431" i="1"/>
  <c r="DH430" i="1"/>
  <c r="DH428" i="1"/>
  <c r="DH427" i="1"/>
  <c r="DH426" i="1"/>
  <c r="DH424" i="1"/>
  <c r="DH423" i="1"/>
  <c r="DH422" i="1"/>
  <c r="DH421" i="1"/>
  <c r="DH420" i="1"/>
  <c r="DH419" i="1"/>
  <c r="DH418" i="1"/>
  <c r="DH417" i="1"/>
  <c r="DH416" i="1"/>
  <c r="DH415" i="1"/>
  <c r="DH414" i="1"/>
  <c r="DH413" i="1"/>
  <c r="DH412" i="1"/>
  <c r="DH411" i="1"/>
  <c r="DH410" i="1"/>
  <c r="DH409" i="1"/>
  <c r="DH408" i="1"/>
  <c r="DH407" i="1"/>
  <c r="DH406" i="1"/>
  <c r="DH405" i="1"/>
  <c r="DH404" i="1"/>
  <c r="DH403" i="1"/>
  <c r="DH402" i="1"/>
  <c r="DH401" i="1"/>
  <c r="DH400" i="1"/>
  <c r="DH399" i="1"/>
  <c r="DH398" i="1"/>
  <c r="DH397" i="1"/>
  <c r="DH396" i="1"/>
  <c r="DH395" i="1"/>
  <c r="DH394" i="1"/>
  <c r="DH393" i="1"/>
  <c r="DH391" i="1"/>
  <c r="DH390" i="1"/>
  <c r="DH389" i="1"/>
  <c r="DH387" i="1"/>
  <c r="DH386" i="1"/>
  <c r="DH385" i="1"/>
  <c r="DH384" i="1"/>
  <c r="DH383" i="1"/>
  <c r="DH382" i="1"/>
  <c r="DH381" i="1"/>
  <c r="DH380" i="1"/>
  <c r="DH379" i="1"/>
  <c r="DH378" i="1"/>
  <c r="DH377" i="1"/>
  <c r="DH376" i="1"/>
  <c r="DH375" i="1"/>
  <c r="DH374" i="1"/>
  <c r="DH373" i="1"/>
  <c r="DH372" i="1"/>
  <c r="DH371" i="1"/>
  <c r="DH370" i="1"/>
  <c r="DH369" i="1"/>
  <c r="DH368" i="1"/>
  <c r="DH367" i="1"/>
  <c r="DH366" i="1"/>
  <c r="DH365" i="1"/>
  <c r="DH364" i="1"/>
  <c r="DH363" i="1"/>
  <c r="DH362" i="1"/>
  <c r="DH361" i="1"/>
  <c r="DH360" i="1"/>
  <c r="DH359" i="1"/>
  <c r="DH358" i="1"/>
  <c r="DH357" i="1"/>
  <c r="DH356" i="1"/>
  <c r="DH354" i="1"/>
  <c r="DH353" i="1"/>
  <c r="DH352" i="1"/>
  <c r="DH350" i="1"/>
  <c r="DH349" i="1"/>
  <c r="DH348" i="1"/>
  <c r="DH347" i="1"/>
  <c r="DH346" i="1"/>
  <c r="DH345" i="1"/>
  <c r="DH344" i="1"/>
  <c r="DH343" i="1"/>
  <c r="DH342" i="1"/>
  <c r="DH341" i="1"/>
  <c r="DH340" i="1"/>
  <c r="DH339" i="1"/>
  <c r="DH338" i="1"/>
  <c r="DH337" i="1"/>
  <c r="DH336" i="1"/>
  <c r="DH335" i="1"/>
  <c r="DH334" i="1"/>
  <c r="DH333" i="1"/>
  <c r="DH332" i="1"/>
  <c r="DH331" i="1"/>
  <c r="DH330" i="1"/>
  <c r="DH329" i="1"/>
  <c r="DH328" i="1"/>
  <c r="DH327" i="1"/>
  <c r="DH326" i="1"/>
  <c r="DH325" i="1"/>
  <c r="DH324" i="1"/>
  <c r="DH323" i="1"/>
  <c r="DH322" i="1"/>
  <c r="DH321" i="1"/>
  <c r="DH320" i="1"/>
  <c r="DH319" i="1"/>
  <c r="DH318" i="1"/>
  <c r="DH316" i="1"/>
  <c r="DH315" i="1"/>
  <c r="DH314" i="1"/>
  <c r="DH312" i="1"/>
  <c r="DH311" i="1"/>
  <c r="DH310" i="1"/>
  <c r="DH309" i="1"/>
  <c r="DH308" i="1"/>
  <c r="DH307" i="1"/>
  <c r="DH306" i="1"/>
  <c r="DH305" i="1"/>
  <c r="DH304" i="1"/>
  <c r="DH303" i="1"/>
  <c r="DH302" i="1"/>
  <c r="DH301" i="1"/>
  <c r="DH300" i="1"/>
  <c r="DH299" i="1"/>
  <c r="DH298" i="1"/>
  <c r="DH297" i="1"/>
  <c r="DH296" i="1"/>
  <c r="DH295" i="1"/>
  <c r="DH294" i="1"/>
  <c r="DH293" i="1"/>
  <c r="DH292" i="1"/>
  <c r="DH291" i="1"/>
  <c r="DH290" i="1"/>
  <c r="DH289" i="1"/>
  <c r="DH288" i="1"/>
  <c r="DH287" i="1"/>
  <c r="DH286" i="1"/>
  <c r="DH285" i="1"/>
  <c r="DH284" i="1"/>
  <c r="DH283" i="1"/>
  <c r="DH282" i="1"/>
  <c r="DH280" i="1"/>
  <c r="DH279" i="1"/>
  <c r="DH278" i="1"/>
  <c r="DH276" i="1"/>
  <c r="DH275" i="1"/>
  <c r="DH274" i="1"/>
  <c r="DH273" i="1"/>
  <c r="DH272" i="1"/>
  <c r="DH271" i="1"/>
  <c r="DH270" i="1"/>
  <c r="DH269" i="1"/>
  <c r="DH268" i="1"/>
  <c r="DH267" i="1"/>
  <c r="DH266" i="1"/>
  <c r="DH265" i="1"/>
  <c r="DH264" i="1"/>
  <c r="DH263" i="1"/>
  <c r="DH262" i="1"/>
  <c r="DH261" i="1"/>
  <c r="DH260" i="1"/>
  <c r="DH259" i="1"/>
  <c r="DH258" i="1"/>
  <c r="DH257" i="1"/>
  <c r="DH256" i="1"/>
  <c r="DH255" i="1"/>
  <c r="DH254" i="1"/>
  <c r="DH253" i="1"/>
  <c r="DH252" i="1"/>
  <c r="DH251" i="1"/>
  <c r="DH250" i="1"/>
  <c r="DH249" i="1"/>
  <c r="DH248" i="1"/>
  <c r="DH247" i="1"/>
  <c r="DH246" i="1"/>
  <c r="DH244" i="1"/>
  <c r="DH243" i="1"/>
  <c r="DH242" i="1"/>
  <c r="DH240" i="1"/>
  <c r="DH239" i="1"/>
  <c r="DH238" i="1"/>
  <c r="DH237" i="1"/>
  <c r="DH236" i="1"/>
  <c r="DH235" i="1"/>
  <c r="DH234" i="1"/>
  <c r="DH233" i="1"/>
  <c r="DH232" i="1"/>
  <c r="DH231" i="1"/>
  <c r="DH230" i="1"/>
  <c r="DH229" i="1"/>
  <c r="DH228" i="1"/>
  <c r="DH227" i="1"/>
  <c r="DH226" i="1"/>
  <c r="DH225" i="1"/>
  <c r="DH224" i="1"/>
  <c r="DH223" i="1"/>
  <c r="DH222" i="1"/>
  <c r="DH221" i="1"/>
  <c r="DH220" i="1"/>
  <c r="DH219" i="1"/>
  <c r="DH218" i="1"/>
  <c r="DH217" i="1"/>
  <c r="DH216" i="1"/>
  <c r="DH215" i="1"/>
  <c r="DH214" i="1"/>
  <c r="DH213" i="1"/>
  <c r="DH212" i="1"/>
  <c r="DH211" i="1"/>
  <c r="DH210" i="1"/>
  <c r="DH208" i="1"/>
  <c r="DH207" i="1"/>
  <c r="DH206" i="1"/>
  <c r="DH204" i="1"/>
  <c r="DH203" i="1"/>
  <c r="DH202" i="1"/>
  <c r="DH201" i="1"/>
  <c r="DH200" i="1"/>
  <c r="DH199" i="1"/>
  <c r="DH198" i="1"/>
  <c r="DH197" i="1"/>
  <c r="DH196" i="1"/>
  <c r="DH195" i="1"/>
  <c r="DH194" i="1"/>
  <c r="DH193" i="1"/>
  <c r="DH192" i="1"/>
  <c r="DH191" i="1"/>
  <c r="DH190" i="1"/>
  <c r="DH189" i="1"/>
  <c r="DH188" i="1"/>
  <c r="DH187" i="1"/>
  <c r="DH186" i="1"/>
  <c r="DH185" i="1"/>
  <c r="DH184" i="1"/>
  <c r="DH183" i="1"/>
  <c r="DH182" i="1"/>
  <c r="DH181" i="1"/>
  <c r="DH180" i="1"/>
  <c r="DH179" i="1"/>
  <c r="DH178" i="1"/>
  <c r="DH177" i="1"/>
  <c r="DH176" i="1"/>
  <c r="DH175" i="1"/>
  <c r="DH174" i="1"/>
  <c r="DH172" i="1"/>
  <c r="DH171" i="1"/>
  <c r="DH170" i="1"/>
  <c r="DH169" i="1"/>
  <c r="DH168" i="1"/>
  <c r="DH166" i="1"/>
  <c r="DH165" i="1"/>
  <c r="DH164" i="1"/>
  <c r="DH163" i="1"/>
  <c r="DH162" i="1"/>
  <c r="DH161" i="1"/>
  <c r="DH160" i="1"/>
  <c r="DH159" i="1"/>
  <c r="DH158" i="1"/>
  <c r="DH157" i="1"/>
  <c r="DH156" i="1"/>
  <c r="DH155" i="1"/>
  <c r="DH154" i="1"/>
  <c r="DH153" i="1"/>
  <c r="DH152" i="1"/>
  <c r="DH151" i="1"/>
  <c r="DH150" i="1"/>
  <c r="DH149" i="1"/>
  <c r="DH148" i="1"/>
  <c r="DH147" i="1"/>
  <c r="DH146" i="1"/>
  <c r="DH145" i="1"/>
  <c r="DH144" i="1"/>
  <c r="DH143" i="1"/>
  <c r="DH142" i="1"/>
  <c r="DH141" i="1"/>
  <c r="DH140" i="1"/>
  <c r="DH139" i="1"/>
  <c r="DH138" i="1"/>
  <c r="DH137" i="1"/>
  <c r="DH136" i="1"/>
  <c r="DH135" i="1"/>
  <c r="DH133" i="1"/>
  <c r="DH132" i="1"/>
  <c r="DH131" i="1"/>
  <c r="DH130" i="1"/>
  <c r="DH129" i="1"/>
  <c r="DH127" i="1"/>
  <c r="DH126" i="1"/>
  <c r="DH125" i="1"/>
  <c r="DH124" i="1"/>
  <c r="DH123" i="1"/>
  <c r="DH122" i="1"/>
  <c r="DH121" i="1"/>
  <c r="DH120" i="1"/>
  <c r="DH119" i="1"/>
  <c r="DH118" i="1"/>
  <c r="DH117" i="1"/>
  <c r="DH116" i="1"/>
  <c r="DH115" i="1"/>
  <c r="DH114" i="1"/>
  <c r="DH113" i="1"/>
  <c r="DH112" i="1"/>
  <c r="DH111" i="1"/>
  <c r="DH110" i="1"/>
  <c r="DH109" i="1"/>
  <c r="DH108" i="1"/>
  <c r="DH107" i="1"/>
  <c r="DH106" i="1"/>
  <c r="DH105" i="1"/>
  <c r="DH104" i="1"/>
  <c r="DH103" i="1"/>
  <c r="DH102" i="1"/>
  <c r="DH101" i="1"/>
  <c r="DH100" i="1"/>
  <c r="DH99" i="1"/>
  <c r="DH98" i="1"/>
  <c r="DH97" i="1"/>
  <c r="DH96" i="1"/>
  <c r="DH94" i="1"/>
  <c r="DH93" i="1"/>
  <c r="DH92" i="1"/>
  <c r="DH91" i="1"/>
  <c r="DH90" i="1"/>
  <c r="DH89" i="1"/>
  <c r="DH88" i="1"/>
  <c r="DH87" i="1"/>
  <c r="DH86" i="1"/>
  <c r="DH84" i="1"/>
  <c r="DH83" i="1"/>
  <c r="DH82" i="1"/>
  <c r="DH81" i="1"/>
  <c r="DH80" i="1"/>
  <c r="DH79" i="1"/>
  <c r="DH78" i="1"/>
  <c r="DH77" i="1"/>
  <c r="DH76" i="1"/>
  <c r="DH75" i="1"/>
  <c r="DH74" i="1"/>
  <c r="DH73" i="1"/>
  <c r="DH72" i="1"/>
  <c r="DH71" i="1"/>
  <c r="DH70" i="1"/>
  <c r="DH69" i="1"/>
  <c r="DH68" i="1"/>
  <c r="DH67" i="1"/>
  <c r="DH66" i="1"/>
  <c r="DH65" i="1"/>
  <c r="DH64" i="1"/>
  <c r="DH63" i="1"/>
  <c r="DH62" i="1"/>
  <c r="DH61" i="1"/>
  <c r="DH60" i="1"/>
  <c r="DH59" i="1"/>
  <c r="DH58" i="1"/>
  <c r="DH57" i="1"/>
  <c r="DH56" i="1"/>
  <c r="DH55" i="1"/>
  <c r="DH54" i="1"/>
  <c r="DH53" i="1"/>
  <c r="CU754" i="1"/>
  <c r="CU753" i="1"/>
  <c r="CU752" i="1"/>
  <c r="CU751" i="1"/>
  <c r="CU750" i="1"/>
  <c r="CU749" i="1"/>
  <c r="CU748" i="1"/>
  <c r="CU747" i="1"/>
  <c r="CU746" i="1"/>
  <c r="CU745" i="1"/>
  <c r="CU744" i="1"/>
  <c r="CU743" i="1"/>
  <c r="CU742" i="1"/>
  <c r="CU741" i="1"/>
  <c r="CU740" i="1"/>
  <c r="CU739" i="1"/>
  <c r="CU738" i="1"/>
  <c r="CU737" i="1"/>
  <c r="CU736" i="1"/>
  <c r="CU735" i="1"/>
  <c r="CU734" i="1"/>
  <c r="CU733" i="1"/>
  <c r="CU732" i="1"/>
  <c r="CU731" i="1"/>
  <c r="CU730" i="1"/>
  <c r="CU729" i="1"/>
  <c r="CU728" i="1"/>
  <c r="CU727" i="1"/>
  <c r="CU726" i="1"/>
  <c r="CU725" i="1"/>
  <c r="CU724" i="1"/>
  <c r="CU723" i="1"/>
  <c r="CU717" i="1"/>
  <c r="CU716" i="1"/>
  <c r="CU715" i="1"/>
  <c r="CU714" i="1"/>
  <c r="CU713" i="1"/>
  <c r="CU712" i="1"/>
  <c r="CU711" i="1"/>
  <c r="CU710" i="1"/>
  <c r="CU709" i="1"/>
  <c r="CU708" i="1"/>
  <c r="CU707" i="1"/>
  <c r="CU706" i="1"/>
  <c r="CU705" i="1"/>
  <c r="CU704" i="1"/>
  <c r="CU703" i="1"/>
  <c r="CU702" i="1"/>
  <c r="CU701" i="1"/>
  <c r="CU700" i="1"/>
  <c r="CU699" i="1"/>
  <c r="CU698" i="1"/>
  <c r="CU697" i="1"/>
  <c r="CU696" i="1"/>
  <c r="CU695" i="1"/>
  <c r="CU694" i="1"/>
  <c r="CU693" i="1"/>
  <c r="CU692" i="1"/>
  <c r="CU691" i="1"/>
  <c r="CU690" i="1"/>
  <c r="CU689" i="1"/>
  <c r="CU688" i="1"/>
  <c r="CU687" i="1"/>
  <c r="CU681" i="1"/>
  <c r="CU680" i="1"/>
  <c r="CU679" i="1"/>
  <c r="CU678" i="1"/>
  <c r="CU677" i="1"/>
  <c r="CU676" i="1"/>
  <c r="CU675" i="1"/>
  <c r="CU674" i="1"/>
  <c r="CU673" i="1"/>
  <c r="CU672" i="1"/>
  <c r="CU671" i="1"/>
  <c r="CU670" i="1"/>
  <c r="CU669" i="1"/>
  <c r="CU668" i="1"/>
  <c r="CU667" i="1"/>
  <c r="CU666" i="1"/>
  <c r="CU665" i="1"/>
  <c r="CU664" i="1"/>
  <c r="CU663" i="1"/>
  <c r="CU662" i="1"/>
  <c r="CU661" i="1"/>
  <c r="CU660" i="1"/>
  <c r="CU659" i="1"/>
  <c r="CU658" i="1"/>
  <c r="CU657" i="1"/>
  <c r="CU656" i="1"/>
  <c r="CU655" i="1"/>
  <c r="CU654" i="1"/>
  <c r="CU653" i="1"/>
  <c r="CU652" i="1"/>
  <c r="CU651" i="1"/>
  <c r="CU650" i="1"/>
  <c r="CU644" i="1"/>
  <c r="CU643" i="1"/>
  <c r="CU642" i="1"/>
  <c r="CU641" i="1"/>
  <c r="CU640" i="1"/>
  <c r="CU639" i="1"/>
  <c r="CU638" i="1"/>
  <c r="CU637" i="1"/>
  <c r="CU636" i="1"/>
  <c r="CU635" i="1"/>
  <c r="CU634" i="1"/>
  <c r="CU633" i="1"/>
  <c r="CU632" i="1"/>
  <c r="CU631" i="1"/>
  <c r="CU630" i="1"/>
  <c r="CU629" i="1"/>
  <c r="CU628" i="1"/>
  <c r="CU627" i="1"/>
  <c r="CU626" i="1"/>
  <c r="CU625" i="1"/>
  <c r="CU624" i="1"/>
  <c r="CU623" i="1"/>
  <c r="CU622" i="1"/>
  <c r="CU621" i="1"/>
  <c r="CU620" i="1"/>
  <c r="CU619" i="1"/>
  <c r="CU618" i="1"/>
  <c r="CU617" i="1"/>
  <c r="CU616" i="1"/>
  <c r="CU615" i="1"/>
  <c r="CU614" i="1"/>
  <c r="CU608" i="1"/>
  <c r="CU607" i="1"/>
  <c r="CU606" i="1"/>
  <c r="CU605" i="1"/>
  <c r="CU604" i="1"/>
  <c r="CU603" i="1"/>
  <c r="CU602" i="1"/>
  <c r="CU601" i="1"/>
  <c r="CU600" i="1"/>
  <c r="CU599" i="1"/>
  <c r="CU598" i="1"/>
  <c r="CU597" i="1"/>
  <c r="CU596" i="1"/>
  <c r="CU595" i="1"/>
  <c r="CU594" i="1"/>
  <c r="CU593" i="1"/>
  <c r="CU592" i="1"/>
  <c r="CU591" i="1"/>
  <c r="CU590" i="1"/>
  <c r="CU589" i="1"/>
  <c r="CU588" i="1"/>
  <c r="CU587" i="1"/>
  <c r="CU586" i="1"/>
  <c r="CU585" i="1"/>
  <c r="CU584" i="1"/>
  <c r="CU583" i="1"/>
  <c r="CU582" i="1"/>
  <c r="CU581" i="1"/>
  <c r="CU580" i="1"/>
  <c r="CU579" i="1"/>
  <c r="CU578" i="1"/>
  <c r="CU571" i="1"/>
  <c r="CU570" i="1"/>
  <c r="CU569" i="1"/>
  <c r="CU568" i="1"/>
  <c r="CU567" i="1"/>
  <c r="CU566" i="1"/>
  <c r="CU565" i="1"/>
  <c r="CU564" i="1"/>
  <c r="CU563" i="1"/>
  <c r="CU562" i="1"/>
  <c r="CU561" i="1"/>
  <c r="CU560" i="1"/>
  <c r="CU559" i="1"/>
  <c r="CU558" i="1"/>
  <c r="CU557" i="1"/>
  <c r="CU556" i="1"/>
  <c r="CU555" i="1"/>
  <c r="CU554" i="1"/>
  <c r="CU553" i="1"/>
  <c r="CU552" i="1"/>
  <c r="CU551" i="1"/>
  <c r="CU550" i="1"/>
  <c r="CU549" i="1"/>
  <c r="CU548" i="1"/>
  <c r="CU547" i="1"/>
  <c r="CU546" i="1"/>
  <c r="CU545" i="1"/>
  <c r="CU544" i="1"/>
  <c r="CU543" i="1"/>
  <c r="CU542" i="1"/>
  <c r="CU541" i="1"/>
  <c r="CU540" i="1"/>
  <c r="CU534" i="1"/>
  <c r="CU533" i="1"/>
  <c r="CU532" i="1"/>
  <c r="CU531" i="1"/>
  <c r="CU530" i="1"/>
  <c r="CU529" i="1"/>
  <c r="CU528" i="1"/>
  <c r="CU527" i="1"/>
  <c r="CU526" i="1"/>
  <c r="CU525" i="1"/>
  <c r="CU524" i="1"/>
  <c r="CU523" i="1"/>
  <c r="CU522" i="1"/>
  <c r="CU521" i="1"/>
  <c r="CU520" i="1"/>
  <c r="CU519" i="1"/>
  <c r="CU518" i="1"/>
  <c r="CU517" i="1"/>
  <c r="CU516" i="1"/>
  <c r="CU515" i="1"/>
  <c r="CU514" i="1"/>
  <c r="CU513" i="1"/>
  <c r="CU512" i="1"/>
  <c r="CU511" i="1"/>
  <c r="CU510" i="1"/>
  <c r="CU509" i="1"/>
  <c r="CU508" i="1"/>
  <c r="CU507" i="1"/>
  <c r="CU506" i="1"/>
  <c r="CU505" i="1"/>
  <c r="CU504" i="1"/>
  <c r="CU503" i="1"/>
  <c r="CU497" i="1"/>
  <c r="CU496" i="1"/>
  <c r="CU495" i="1"/>
  <c r="CU494" i="1"/>
  <c r="CU493" i="1"/>
  <c r="CU492" i="1"/>
  <c r="CU491" i="1"/>
  <c r="CU490" i="1"/>
  <c r="CU489" i="1"/>
  <c r="CU488" i="1"/>
  <c r="CU487" i="1"/>
  <c r="CU486" i="1"/>
  <c r="CU485" i="1"/>
  <c r="CU484" i="1"/>
  <c r="CU483" i="1"/>
  <c r="CU482" i="1"/>
  <c r="CU481" i="1"/>
  <c r="CU480" i="1"/>
  <c r="CU479" i="1"/>
  <c r="CU478" i="1"/>
  <c r="CU477" i="1"/>
  <c r="CU476" i="1"/>
  <c r="CU475" i="1"/>
  <c r="CU474" i="1"/>
  <c r="CU473" i="1"/>
  <c r="CU472" i="1"/>
  <c r="CU471" i="1"/>
  <c r="CU470" i="1"/>
  <c r="CU469" i="1"/>
  <c r="CU468" i="1"/>
  <c r="CU467" i="1"/>
  <c r="CU466" i="1"/>
  <c r="CU460" i="1"/>
  <c r="CU459" i="1"/>
  <c r="CU458" i="1"/>
  <c r="CU457" i="1"/>
  <c r="CU456" i="1"/>
  <c r="CU455" i="1"/>
  <c r="CU454" i="1"/>
  <c r="CU453" i="1"/>
  <c r="CU452" i="1"/>
  <c r="CU451" i="1"/>
  <c r="CU450" i="1"/>
  <c r="CU449" i="1"/>
  <c r="CU448" i="1"/>
  <c r="CU447" i="1"/>
  <c r="CU446" i="1"/>
  <c r="CU445" i="1"/>
  <c r="CU444" i="1"/>
  <c r="CU443" i="1"/>
  <c r="CU442" i="1"/>
  <c r="CU441" i="1"/>
  <c r="CU440" i="1"/>
  <c r="CU439" i="1"/>
  <c r="CU438" i="1"/>
  <c r="CU437" i="1"/>
  <c r="CU436" i="1"/>
  <c r="CU435" i="1"/>
  <c r="CU434" i="1"/>
  <c r="CU433" i="1"/>
  <c r="CU432" i="1"/>
  <c r="CU431" i="1"/>
  <c r="CU430" i="1"/>
  <c r="CU426" i="1"/>
  <c r="CU424" i="1"/>
  <c r="CU423" i="1"/>
  <c r="CU422" i="1"/>
  <c r="CU421" i="1"/>
  <c r="CU420" i="1"/>
  <c r="CU419" i="1"/>
  <c r="CU418" i="1"/>
  <c r="CU417" i="1"/>
  <c r="CU416" i="1"/>
  <c r="CU415" i="1"/>
  <c r="CU414" i="1"/>
  <c r="CU413" i="1"/>
  <c r="CU412" i="1"/>
  <c r="CU411" i="1"/>
  <c r="CU410" i="1"/>
  <c r="CU409" i="1"/>
  <c r="CU408" i="1"/>
  <c r="CU407" i="1"/>
  <c r="CU406" i="1"/>
  <c r="CU405" i="1"/>
  <c r="CU404" i="1"/>
  <c r="CU403" i="1"/>
  <c r="CU402" i="1"/>
  <c r="CU401" i="1"/>
  <c r="CU400" i="1"/>
  <c r="CU399" i="1"/>
  <c r="CU398" i="1"/>
  <c r="CU397" i="1"/>
  <c r="CU396" i="1"/>
  <c r="CU395" i="1"/>
  <c r="CU394" i="1"/>
  <c r="CU393" i="1"/>
  <c r="CU387" i="1"/>
  <c r="CU386" i="1"/>
  <c r="CU385" i="1"/>
  <c r="CU384" i="1"/>
  <c r="CU383" i="1"/>
  <c r="CU382" i="1"/>
  <c r="CU381" i="1"/>
  <c r="CU380" i="1"/>
  <c r="CU379" i="1"/>
  <c r="CU378" i="1"/>
  <c r="CU377" i="1"/>
  <c r="CU376" i="1"/>
  <c r="CU375" i="1"/>
  <c r="CU374" i="1"/>
  <c r="CU373" i="1"/>
  <c r="CU372" i="1"/>
  <c r="CU371" i="1"/>
  <c r="CU370" i="1"/>
  <c r="CU369" i="1"/>
  <c r="CU368" i="1"/>
  <c r="CU367" i="1"/>
  <c r="CU366" i="1"/>
  <c r="CU365" i="1"/>
  <c r="CU364" i="1"/>
  <c r="CU363" i="1"/>
  <c r="CU362" i="1"/>
  <c r="CU361" i="1"/>
  <c r="CU360" i="1"/>
  <c r="CU359" i="1"/>
  <c r="CU358" i="1"/>
  <c r="CU357" i="1"/>
  <c r="CU356" i="1"/>
  <c r="CU352" i="1"/>
  <c r="CU350" i="1"/>
  <c r="CU349" i="1"/>
  <c r="CU348" i="1"/>
  <c r="CU347" i="1"/>
  <c r="CU346" i="1"/>
  <c r="CU345" i="1"/>
  <c r="CU344" i="1"/>
  <c r="CU343" i="1"/>
  <c r="CU342" i="1"/>
  <c r="CU341" i="1"/>
  <c r="CU340" i="1"/>
  <c r="CU339" i="1"/>
  <c r="CU338" i="1"/>
  <c r="CU337" i="1"/>
  <c r="CU336" i="1"/>
  <c r="CU335" i="1"/>
  <c r="CU334" i="1"/>
  <c r="CU333" i="1"/>
  <c r="CU332" i="1"/>
  <c r="CU331" i="1"/>
  <c r="CU330" i="1"/>
  <c r="CU329" i="1"/>
  <c r="CU328" i="1"/>
  <c r="CU327" i="1"/>
  <c r="CU326" i="1"/>
  <c r="CU325" i="1"/>
  <c r="CU324" i="1"/>
  <c r="CU323" i="1"/>
  <c r="CU322" i="1"/>
  <c r="CU321" i="1"/>
  <c r="CU320" i="1"/>
  <c r="CU319" i="1"/>
  <c r="CU318" i="1"/>
  <c r="CU312" i="1"/>
  <c r="CU311" i="1"/>
  <c r="CU310" i="1"/>
  <c r="CU309" i="1"/>
  <c r="CU308" i="1"/>
  <c r="CU307" i="1"/>
  <c r="CU306" i="1"/>
  <c r="CU305" i="1"/>
  <c r="CU304" i="1"/>
  <c r="CU303" i="1"/>
  <c r="CU302" i="1"/>
  <c r="DG723" i="1"/>
  <c r="DG691" i="1"/>
  <c r="DG659" i="1"/>
  <c r="DG627" i="1"/>
  <c r="DG595" i="1"/>
  <c r="DG563" i="1"/>
  <c r="DG499" i="1"/>
  <c r="DG467" i="1"/>
  <c r="DG435" i="1"/>
  <c r="DG428" i="1"/>
  <c r="DG427" i="1"/>
  <c r="DG426" i="1"/>
  <c r="DG424" i="1"/>
  <c r="DG423" i="1"/>
  <c r="DG422" i="1"/>
  <c r="DG421" i="1"/>
  <c r="DG420" i="1"/>
  <c r="DG419" i="1"/>
  <c r="DG418" i="1"/>
  <c r="DG417" i="1"/>
  <c r="DG416" i="1"/>
  <c r="DG415" i="1"/>
  <c r="DG414" i="1"/>
  <c r="DG413" i="1"/>
  <c r="DG412" i="1"/>
  <c r="DG411" i="1"/>
  <c r="DG410" i="1"/>
  <c r="DG409" i="1"/>
  <c r="DG408" i="1"/>
  <c r="DG407" i="1"/>
  <c r="DG406" i="1"/>
  <c r="DG405" i="1"/>
  <c r="DG404" i="1"/>
  <c r="DG403" i="1"/>
  <c r="DG402" i="1"/>
  <c r="DG401" i="1"/>
  <c r="DG400" i="1"/>
  <c r="DG399" i="1"/>
  <c r="DG398" i="1"/>
  <c r="DG397" i="1"/>
  <c r="DG396" i="1"/>
  <c r="DG395" i="1"/>
  <c r="DG394" i="1"/>
  <c r="DG393" i="1"/>
  <c r="DG387" i="1"/>
  <c r="DG371" i="1"/>
  <c r="DG339" i="1"/>
  <c r="DG323" i="1"/>
  <c r="DG312" i="1"/>
  <c r="DG311" i="1"/>
  <c r="DG310" i="1"/>
  <c r="DG309" i="1"/>
  <c r="DG308" i="1"/>
  <c r="DG307" i="1"/>
  <c r="DG306" i="1"/>
  <c r="DG305" i="1"/>
  <c r="DG304" i="1"/>
  <c r="DG303" i="1"/>
  <c r="DG302" i="1"/>
  <c r="DG301" i="1"/>
  <c r="DG275" i="1"/>
  <c r="DG249" i="1"/>
  <c r="DG212" i="1"/>
  <c r="DG190" i="1"/>
  <c r="DG180" i="1"/>
  <c r="DG169" i="1"/>
  <c r="DG158" i="1"/>
  <c r="DG137" i="1"/>
  <c r="DG126" i="1"/>
  <c r="DG116" i="1"/>
  <c r="DG105" i="1"/>
  <c r="DG96" i="1"/>
  <c r="DG87" i="1"/>
  <c r="DG79" i="1"/>
  <c r="DG71" i="1"/>
  <c r="DG63" i="1"/>
  <c r="DG55" i="1"/>
  <c r="CQ629" i="1"/>
  <c r="CQ745" i="1"/>
  <c r="CQ709" i="1"/>
  <c r="CV86" i="1"/>
  <c r="CW49" i="1"/>
  <c r="CV49" i="1"/>
  <c r="CL755" i="1"/>
  <c r="CW755" i="1" s="1"/>
  <c r="CL572" i="1"/>
  <c r="CM572" i="1" s="1"/>
  <c r="CV278" i="1"/>
  <c r="CW758" i="1"/>
  <c r="CW757" i="1"/>
  <c r="CW756" i="1"/>
  <c r="CW754" i="1"/>
  <c r="CW753" i="1"/>
  <c r="CW752" i="1"/>
  <c r="CW751" i="1"/>
  <c r="CW750" i="1"/>
  <c r="CW749" i="1"/>
  <c r="CW748" i="1"/>
  <c r="CW747" i="1"/>
  <c r="CW746" i="1"/>
  <c r="CW745" i="1"/>
  <c r="CW744" i="1"/>
  <c r="CW743" i="1"/>
  <c r="CW742" i="1"/>
  <c r="CW741" i="1"/>
  <c r="CW740" i="1"/>
  <c r="CW739" i="1"/>
  <c r="CW738" i="1"/>
  <c r="CW737" i="1"/>
  <c r="CW736" i="1"/>
  <c r="CW735" i="1"/>
  <c r="CW734" i="1"/>
  <c r="CW733" i="1"/>
  <c r="CW732" i="1"/>
  <c r="CW731" i="1"/>
  <c r="CW730" i="1"/>
  <c r="CW729" i="1"/>
  <c r="CW728" i="1"/>
  <c r="CW727" i="1"/>
  <c r="CW726" i="1"/>
  <c r="CW725" i="1"/>
  <c r="CW724" i="1"/>
  <c r="CW723" i="1"/>
  <c r="CW721" i="1"/>
  <c r="CW720" i="1"/>
  <c r="CW719" i="1"/>
  <c r="CW718" i="1"/>
  <c r="CW717" i="1"/>
  <c r="CW716" i="1"/>
  <c r="CW715" i="1"/>
  <c r="CW714" i="1"/>
  <c r="CW713" i="1"/>
  <c r="CW712" i="1"/>
  <c r="CW711" i="1"/>
  <c r="CW710" i="1"/>
  <c r="CW709" i="1"/>
  <c r="CW708" i="1"/>
  <c r="CW707" i="1"/>
  <c r="CW706" i="1"/>
  <c r="CW705" i="1"/>
  <c r="CW704" i="1"/>
  <c r="CW703" i="1"/>
  <c r="CW702" i="1"/>
  <c r="CW701" i="1"/>
  <c r="CW700" i="1"/>
  <c r="CW699" i="1"/>
  <c r="CW698" i="1"/>
  <c r="CW697" i="1"/>
  <c r="CW696" i="1"/>
  <c r="CW695" i="1"/>
  <c r="CW694" i="1"/>
  <c r="CW693" i="1"/>
  <c r="CW692" i="1"/>
  <c r="CW691" i="1"/>
  <c r="CW690" i="1"/>
  <c r="CW689" i="1"/>
  <c r="CW688" i="1"/>
  <c r="CW687" i="1"/>
  <c r="CW685" i="1"/>
  <c r="CW684" i="1"/>
  <c r="CW683" i="1"/>
  <c r="CW682" i="1"/>
  <c r="CW681" i="1"/>
  <c r="CW680" i="1"/>
  <c r="CW679" i="1"/>
  <c r="CW678" i="1"/>
  <c r="CW677" i="1"/>
  <c r="CW676" i="1"/>
  <c r="CW675" i="1"/>
  <c r="CW674" i="1"/>
  <c r="CW673" i="1"/>
  <c r="CW672" i="1"/>
  <c r="CW671" i="1"/>
  <c r="CW670" i="1"/>
  <c r="CW669" i="1"/>
  <c r="CW668" i="1"/>
  <c r="CW667" i="1"/>
  <c r="CW666" i="1"/>
  <c r="CW665" i="1"/>
  <c r="CW664" i="1"/>
  <c r="CW663" i="1"/>
  <c r="CW662" i="1"/>
  <c r="CW661" i="1"/>
  <c r="CW660" i="1"/>
  <c r="CW659" i="1"/>
  <c r="CW658" i="1"/>
  <c r="CW657" i="1"/>
  <c r="CW656" i="1"/>
  <c r="CW655" i="1"/>
  <c r="CW654" i="1"/>
  <c r="CW653" i="1"/>
  <c r="CW652" i="1"/>
  <c r="CW651" i="1"/>
  <c r="CW650" i="1"/>
  <c r="CW648" i="1"/>
  <c r="CW647" i="1"/>
  <c r="CW646" i="1"/>
  <c r="CW645" i="1"/>
  <c r="CW644" i="1"/>
  <c r="CW643" i="1"/>
  <c r="CW642" i="1"/>
  <c r="CW641" i="1"/>
  <c r="CW640" i="1"/>
  <c r="CW639" i="1"/>
  <c r="CW638" i="1"/>
  <c r="CW637" i="1"/>
  <c r="CW636" i="1"/>
  <c r="CW635" i="1"/>
  <c r="CW634" i="1"/>
  <c r="CW633" i="1"/>
  <c r="CW632" i="1"/>
  <c r="CW631" i="1"/>
  <c r="CW630" i="1"/>
  <c r="CW629" i="1"/>
  <c r="CW628" i="1"/>
  <c r="CW627" i="1"/>
  <c r="CW626" i="1"/>
  <c r="CW625" i="1"/>
  <c r="CW624" i="1"/>
  <c r="CW623" i="1"/>
  <c r="CW622" i="1"/>
  <c r="CW621" i="1"/>
  <c r="CW620" i="1"/>
  <c r="CW619" i="1"/>
  <c r="CW618" i="1"/>
  <c r="CW617" i="1"/>
  <c r="CW616" i="1"/>
  <c r="CW615" i="1"/>
  <c r="CW614" i="1"/>
  <c r="CW612" i="1"/>
  <c r="CW611" i="1"/>
  <c r="CW610" i="1"/>
  <c r="CW609" i="1"/>
  <c r="CW608" i="1"/>
  <c r="CW607" i="1"/>
  <c r="CW606" i="1"/>
  <c r="CW605" i="1"/>
  <c r="CW604" i="1"/>
  <c r="CW603" i="1"/>
  <c r="CW602" i="1"/>
  <c r="CW601" i="1"/>
  <c r="CW600" i="1"/>
  <c r="CW599" i="1"/>
  <c r="CW598" i="1"/>
  <c r="CW597" i="1"/>
  <c r="CW596" i="1"/>
  <c r="CW595" i="1"/>
  <c r="CW594" i="1"/>
  <c r="CW593" i="1"/>
  <c r="CW592" i="1"/>
  <c r="CW591" i="1"/>
  <c r="CW590" i="1"/>
  <c r="CW589" i="1"/>
  <c r="CW588" i="1"/>
  <c r="CW587" i="1"/>
  <c r="CW586" i="1"/>
  <c r="CW585" i="1"/>
  <c r="CW584" i="1"/>
  <c r="CW583" i="1"/>
  <c r="CW582" i="1"/>
  <c r="CW581" i="1"/>
  <c r="CW580" i="1"/>
  <c r="CW579" i="1"/>
  <c r="CW578" i="1"/>
  <c r="CW576" i="1"/>
  <c r="CW575" i="1"/>
  <c r="CW574" i="1"/>
  <c r="CW573" i="1"/>
  <c r="CW571" i="1"/>
  <c r="CW570" i="1"/>
  <c r="CW569" i="1"/>
  <c r="CW568" i="1"/>
  <c r="CW567" i="1"/>
  <c r="CW566" i="1"/>
  <c r="CW565" i="1"/>
  <c r="CW564" i="1"/>
  <c r="CW563" i="1"/>
  <c r="CW562" i="1"/>
  <c r="CW561" i="1"/>
  <c r="CW560" i="1"/>
  <c r="CW559" i="1"/>
  <c r="CW558" i="1"/>
  <c r="CW557" i="1"/>
  <c r="CW556" i="1"/>
  <c r="CW555" i="1"/>
  <c r="CW554" i="1"/>
  <c r="CW553" i="1"/>
  <c r="CW552" i="1"/>
  <c r="CW551" i="1"/>
  <c r="CW550" i="1"/>
  <c r="CW549" i="1"/>
  <c r="CW548" i="1"/>
  <c r="CW547" i="1"/>
  <c r="CW546" i="1"/>
  <c r="CW545" i="1"/>
  <c r="CW544" i="1"/>
  <c r="CW543" i="1"/>
  <c r="CW542" i="1"/>
  <c r="CW541" i="1"/>
  <c r="CW540" i="1"/>
  <c r="CW538" i="1"/>
  <c r="CW537" i="1"/>
  <c r="CW536" i="1"/>
  <c r="CW535" i="1"/>
  <c r="CW534" i="1"/>
  <c r="CW533" i="1"/>
  <c r="CW532" i="1"/>
  <c r="CW531" i="1"/>
  <c r="CW530" i="1"/>
  <c r="CW529" i="1"/>
  <c r="CW528" i="1"/>
  <c r="CW527" i="1"/>
  <c r="CW526" i="1"/>
  <c r="CW525" i="1"/>
  <c r="CW524" i="1"/>
  <c r="CW523" i="1"/>
  <c r="CW522" i="1"/>
  <c r="CW521" i="1"/>
  <c r="CW520" i="1"/>
  <c r="CW519" i="1"/>
  <c r="CW518" i="1"/>
  <c r="CW517" i="1"/>
  <c r="CW516" i="1"/>
  <c r="CW515" i="1"/>
  <c r="CW514" i="1"/>
  <c r="CW513" i="1"/>
  <c r="CW512" i="1"/>
  <c r="CW511" i="1"/>
  <c r="CW510" i="1"/>
  <c r="CW509" i="1"/>
  <c r="CW508" i="1"/>
  <c r="CW507" i="1"/>
  <c r="CW506" i="1"/>
  <c r="CW505" i="1"/>
  <c r="CW504" i="1"/>
  <c r="CW503" i="1"/>
  <c r="CW501" i="1"/>
  <c r="CW500" i="1"/>
  <c r="CW499" i="1"/>
  <c r="CW498" i="1"/>
  <c r="CW497" i="1"/>
  <c r="CW496" i="1"/>
  <c r="CW495" i="1"/>
  <c r="CW494" i="1"/>
  <c r="CW493" i="1"/>
  <c r="CW492" i="1"/>
  <c r="CW491" i="1"/>
  <c r="CW490" i="1"/>
  <c r="CW489" i="1"/>
  <c r="CW488" i="1"/>
  <c r="CW487" i="1"/>
  <c r="CW486" i="1"/>
  <c r="CW485" i="1"/>
  <c r="CW484" i="1"/>
  <c r="CW483" i="1"/>
  <c r="CW482" i="1"/>
  <c r="CW481" i="1"/>
  <c r="CW480" i="1"/>
  <c r="CW479" i="1"/>
  <c r="CW478" i="1"/>
  <c r="CW477" i="1"/>
  <c r="CW476" i="1"/>
  <c r="CW475" i="1"/>
  <c r="CW474" i="1"/>
  <c r="CW473" i="1"/>
  <c r="CW472" i="1"/>
  <c r="CW471" i="1"/>
  <c r="CW470" i="1"/>
  <c r="CW469" i="1"/>
  <c r="CW468" i="1"/>
  <c r="CW467" i="1"/>
  <c r="CW466" i="1"/>
  <c r="CW464" i="1"/>
  <c r="CW463" i="1"/>
  <c r="CW462" i="1"/>
  <c r="CW461" i="1"/>
  <c r="CW460" i="1"/>
  <c r="CW459" i="1"/>
  <c r="CW458" i="1"/>
  <c r="CW457" i="1"/>
  <c r="CW456" i="1"/>
  <c r="CW455" i="1"/>
  <c r="CW454" i="1"/>
  <c r="CW453" i="1"/>
  <c r="CW452" i="1"/>
  <c r="CW451" i="1"/>
  <c r="CW450" i="1"/>
  <c r="CW449" i="1"/>
  <c r="CW448" i="1"/>
  <c r="CW447" i="1"/>
  <c r="CW446" i="1"/>
  <c r="CW445" i="1"/>
  <c r="CW444" i="1"/>
  <c r="CW443" i="1"/>
  <c r="CW442" i="1"/>
  <c r="CW441" i="1"/>
  <c r="CW440" i="1"/>
  <c r="CW439" i="1"/>
  <c r="CW438" i="1"/>
  <c r="CW437" i="1"/>
  <c r="CW436" i="1"/>
  <c r="CW435" i="1"/>
  <c r="CW434" i="1"/>
  <c r="CW433" i="1"/>
  <c r="CW432" i="1"/>
  <c r="CW431" i="1"/>
  <c r="CW430" i="1"/>
  <c r="CW428" i="1"/>
  <c r="CW427" i="1"/>
  <c r="CW426" i="1"/>
  <c r="CW425" i="1"/>
  <c r="CW424" i="1"/>
  <c r="CW423" i="1"/>
  <c r="CW422" i="1"/>
  <c r="CW421" i="1"/>
  <c r="CW420" i="1"/>
  <c r="CW419" i="1"/>
  <c r="CW418" i="1"/>
  <c r="CW417" i="1"/>
  <c r="CW416" i="1"/>
  <c r="CW415" i="1"/>
  <c r="CW414" i="1"/>
  <c r="CW413" i="1"/>
  <c r="CW412" i="1"/>
  <c r="CW411" i="1"/>
  <c r="CW410" i="1"/>
  <c r="CW409" i="1"/>
  <c r="CW408" i="1"/>
  <c r="CW407" i="1"/>
  <c r="CW406" i="1"/>
  <c r="CW405" i="1"/>
  <c r="CW404" i="1"/>
  <c r="CW403" i="1"/>
  <c r="CW402" i="1"/>
  <c r="CW401" i="1"/>
  <c r="CW400" i="1"/>
  <c r="CW399" i="1"/>
  <c r="CW398" i="1"/>
  <c r="CW397" i="1"/>
  <c r="CW396" i="1"/>
  <c r="CW395" i="1"/>
  <c r="CW394" i="1"/>
  <c r="CW393" i="1"/>
  <c r="CW391" i="1"/>
  <c r="CW390" i="1"/>
  <c r="CW389" i="1"/>
  <c r="CW388" i="1"/>
  <c r="CW387" i="1"/>
  <c r="CW386" i="1"/>
  <c r="CW385" i="1"/>
  <c r="CW384" i="1"/>
  <c r="CW383" i="1"/>
  <c r="CW382" i="1"/>
  <c r="CW381" i="1"/>
  <c r="CW380" i="1"/>
  <c r="CW379" i="1"/>
  <c r="CW378" i="1"/>
  <c r="CW377" i="1"/>
  <c r="CW376" i="1"/>
  <c r="CW375" i="1"/>
  <c r="CW374" i="1"/>
  <c r="CW373" i="1"/>
  <c r="CW372" i="1"/>
  <c r="CW371" i="1"/>
  <c r="CW370" i="1"/>
  <c r="CW369" i="1"/>
  <c r="CW368" i="1"/>
  <c r="CW367" i="1"/>
  <c r="CW366" i="1"/>
  <c r="CW365" i="1"/>
  <c r="CW364" i="1"/>
  <c r="CW363" i="1"/>
  <c r="CW362" i="1"/>
  <c r="CW361" i="1"/>
  <c r="CW360" i="1"/>
  <c r="CW359" i="1"/>
  <c r="CW358" i="1"/>
  <c r="CW357" i="1"/>
  <c r="CW356" i="1"/>
  <c r="CW354" i="1"/>
  <c r="CW353" i="1"/>
  <c r="CW352" i="1"/>
  <c r="CW351" i="1"/>
  <c r="CW350" i="1"/>
  <c r="CW349" i="1"/>
  <c r="CW348" i="1"/>
  <c r="CW347" i="1"/>
  <c r="CW346" i="1"/>
  <c r="CW345" i="1"/>
  <c r="CW344" i="1"/>
  <c r="CW343" i="1"/>
  <c r="CW342" i="1"/>
  <c r="CW341" i="1"/>
  <c r="CW340" i="1"/>
  <c r="CW339" i="1"/>
  <c r="CW338" i="1"/>
  <c r="CW337" i="1"/>
  <c r="CW336" i="1"/>
  <c r="CW335" i="1"/>
  <c r="CW334" i="1"/>
  <c r="CW333" i="1"/>
  <c r="CW332" i="1"/>
  <c r="CW331" i="1"/>
  <c r="CW330" i="1"/>
  <c r="CW329" i="1"/>
  <c r="CW19" i="1" s="1"/>
  <c r="CW328" i="1"/>
  <c r="CW327" i="1"/>
  <c r="CW326" i="1"/>
  <c r="CW325" i="1"/>
  <c r="CW324" i="1"/>
  <c r="CW323" i="1"/>
  <c r="CW322" i="1"/>
  <c r="CW321" i="1"/>
  <c r="CW320" i="1"/>
  <c r="CW319" i="1"/>
  <c r="CW318" i="1"/>
  <c r="CW316" i="1"/>
  <c r="CW315" i="1"/>
  <c r="CW314" i="1"/>
  <c r="CW313" i="1"/>
  <c r="CW312" i="1"/>
  <c r="CW311" i="1"/>
  <c r="CW310" i="1"/>
  <c r="CW309" i="1"/>
  <c r="CW308" i="1"/>
  <c r="CW307" i="1"/>
  <c r="CW306" i="1"/>
  <c r="CW305" i="1"/>
  <c r="CW304" i="1"/>
  <c r="CW303" i="1"/>
  <c r="CW302" i="1"/>
  <c r="CW301" i="1"/>
  <c r="CW300" i="1"/>
  <c r="CW299" i="1"/>
  <c r="CW298" i="1"/>
  <c r="CW297" i="1"/>
  <c r="CW296" i="1"/>
  <c r="CW295" i="1"/>
  <c r="CW294" i="1"/>
  <c r="CW293" i="1"/>
  <c r="CW292" i="1"/>
  <c r="CW291" i="1"/>
  <c r="CW290" i="1"/>
  <c r="CW289" i="1"/>
  <c r="CW288" i="1"/>
  <c r="CW287" i="1"/>
  <c r="CW286" i="1"/>
  <c r="CW285" i="1"/>
  <c r="CW284" i="1"/>
  <c r="CW283" i="1"/>
  <c r="CW282" i="1"/>
  <c r="CW280" i="1"/>
  <c r="CW279" i="1"/>
  <c r="CW278" i="1"/>
  <c r="CW277" i="1"/>
  <c r="CW276" i="1"/>
  <c r="CW275" i="1"/>
  <c r="CW274" i="1"/>
  <c r="CW273" i="1"/>
  <c r="CW272" i="1"/>
  <c r="CW271" i="1"/>
  <c r="CW270" i="1"/>
  <c r="CW269" i="1"/>
  <c r="CW268" i="1"/>
  <c r="CW267" i="1"/>
  <c r="CW266" i="1"/>
  <c r="CW265" i="1"/>
  <c r="CW264" i="1"/>
  <c r="CW263" i="1"/>
  <c r="CW262" i="1"/>
  <c r="CW261" i="1"/>
  <c r="CW260" i="1"/>
  <c r="CW259" i="1"/>
  <c r="CW258" i="1"/>
  <c r="CW257" i="1"/>
  <c r="CW256" i="1"/>
  <c r="CW255" i="1"/>
  <c r="CW254" i="1"/>
  <c r="CW253" i="1"/>
  <c r="CW252" i="1"/>
  <c r="CW251" i="1"/>
  <c r="CW250" i="1"/>
  <c r="CW249" i="1"/>
  <c r="CW248" i="1"/>
  <c r="CW247" i="1"/>
  <c r="CW246" i="1"/>
  <c r="CW244" i="1"/>
  <c r="CW243" i="1"/>
  <c r="CW242" i="1"/>
  <c r="CW241" i="1"/>
  <c r="CW240" i="1"/>
  <c r="CW239" i="1"/>
  <c r="CW238" i="1"/>
  <c r="CW237" i="1"/>
  <c r="CW236" i="1"/>
  <c r="CW235" i="1"/>
  <c r="CW234" i="1"/>
  <c r="CW233" i="1"/>
  <c r="CW232" i="1"/>
  <c r="CW231" i="1"/>
  <c r="CW230" i="1"/>
  <c r="CW229" i="1"/>
  <c r="CW228" i="1"/>
  <c r="CW227" i="1"/>
  <c r="CW226" i="1"/>
  <c r="CW225" i="1"/>
  <c r="CW224" i="1"/>
  <c r="CW223" i="1"/>
  <c r="CW222" i="1"/>
  <c r="CW221" i="1"/>
  <c r="CW220" i="1"/>
  <c r="CW219" i="1"/>
  <c r="CW218" i="1"/>
  <c r="CW217" i="1"/>
  <c r="CW216" i="1"/>
  <c r="CW215" i="1"/>
  <c r="CW214" i="1"/>
  <c r="CW213" i="1"/>
  <c r="CW212" i="1"/>
  <c r="CW211" i="1"/>
  <c r="CW210" i="1"/>
  <c r="CW208" i="1"/>
  <c r="CW207" i="1"/>
  <c r="CW206" i="1"/>
  <c r="CW205" i="1"/>
  <c r="CW204" i="1"/>
  <c r="CW203" i="1"/>
  <c r="CW202" i="1"/>
  <c r="CW201" i="1"/>
  <c r="CW200" i="1"/>
  <c r="CW199" i="1"/>
  <c r="CW198" i="1"/>
  <c r="CW197" i="1"/>
  <c r="CW196" i="1"/>
  <c r="CW195" i="1"/>
  <c r="CW194" i="1"/>
  <c r="CW193" i="1"/>
  <c r="CW192" i="1"/>
  <c r="CW191" i="1"/>
  <c r="CW190" i="1"/>
  <c r="CW189" i="1"/>
  <c r="CW188" i="1"/>
  <c r="CW187" i="1"/>
  <c r="CW186" i="1"/>
  <c r="CW185" i="1"/>
  <c r="CW184" i="1"/>
  <c r="CW183" i="1"/>
  <c r="CW182" i="1"/>
  <c r="CW181" i="1"/>
  <c r="CW180" i="1"/>
  <c r="CW179" i="1"/>
  <c r="CW178" i="1"/>
  <c r="CW177" i="1"/>
  <c r="CW176" i="1"/>
  <c r="CW175" i="1"/>
  <c r="CW174" i="1"/>
  <c r="CW172" i="1"/>
  <c r="CW171" i="1"/>
  <c r="CW170" i="1"/>
  <c r="CW169" i="1"/>
  <c r="CW168" i="1"/>
  <c r="CW167" i="1"/>
  <c r="CW166" i="1"/>
  <c r="CW165" i="1"/>
  <c r="CW164" i="1"/>
  <c r="CW163" i="1"/>
  <c r="CW162" i="1"/>
  <c r="CW161" i="1"/>
  <c r="CW160" i="1"/>
  <c r="CW159" i="1"/>
  <c r="CW158" i="1"/>
  <c r="CW157" i="1"/>
  <c r="CW156" i="1"/>
  <c r="CW155" i="1"/>
  <c r="CW154" i="1"/>
  <c r="CW153" i="1"/>
  <c r="CW152" i="1"/>
  <c r="CW151" i="1"/>
  <c r="CW150" i="1"/>
  <c r="CW149" i="1"/>
  <c r="CW148" i="1"/>
  <c r="CW147" i="1"/>
  <c r="CW146" i="1"/>
  <c r="CW145" i="1"/>
  <c r="CW144" i="1"/>
  <c r="CW143" i="1"/>
  <c r="CW142" i="1"/>
  <c r="CW141" i="1"/>
  <c r="CW140" i="1"/>
  <c r="CW139" i="1"/>
  <c r="CW138" i="1"/>
  <c r="CW137" i="1"/>
  <c r="CW136" i="1"/>
  <c r="CW135" i="1"/>
  <c r="CW133" i="1"/>
  <c r="CW132" i="1"/>
  <c r="CW131" i="1"/>
  <c r="CW130" i="1"/>
  <c r="CW129" i="1"/>
  <c r="CW128" i="1"/>
  <c r="CW127" i="1"/>
  <c r="CW126" i="1"/>
  <c r="CW125" i="1"/>
  <c r="CW124" i="1"/>
  <c r="CW123" i="1"/>
  <c r="CW122" i="1"/>
  <c r="CW121" i="1"/>
  <c r="CW120" i="1"/>
  <c r="CW119" i="1"/>
  <c r="CW118" i="1"/>
  <c r="CW117" i="1"/>
  <c r="CW116" i="1"/>
  <c r="CW115" i="1"/>
  <c r="CW114" i="1"/>
  <c r="CW113" i="1"/>
  <c r="CW112" i="1"/>
  <c r="CW111" i="1"/>
  <c r="CW110" i="1"/>
  <c r="CW109" i="1"/>
  <c r="CW108" i="1"/>
  <c r="CW107" i="1"/>
  <c r="CW106" i="1"/>
  <c r="CW105" i="1"/>
  <c r="CW104" i="1"/>
  <c r="CW103" i="1"/>
  <c r="CW102" i="1"/>
  <c r="CW101" i="1"/>
  <c r="CW100" i="1"/>
  <c r="CW99" i="1"/>
  <c r="CW98" i="1"/>
  <c r="CW97" i="1"/>
  <c r="CW96" i="1"/>
  <c r="CW94" i="1"/>
  <c r="CW93" i="1"/>
  <c r="CW92" i="1"/>
  <c r="CW48" i="1" s="1"/>
  <c r="CW91" i="1"/>
  <c r="CW47" i="1" s="1"/>
  <c r="CW90" i="1"/>
  <c r="CW46" i="1" s="1"/>
  <c r="CW89" i="1"/>
  <c r="CW45" i="1" s="1"/>
  <c r="CW88" i="1"/>
  <c r="CW87" i="1"/>
  <c r="CW86" i="1"/>
  <c r="CW84" i="1"/>
  <c r="CW83" i="1"/>
  <c r="CW82" i="1"/>
  <c r="CW81" i="1"/>
  <c r="CW80" i="1"/>
  <c r="CW79" i="1"/>
  <c r="CW78" i="1"/>
  <c r="CW77" i="1"/>
  <c r="CW76" i="1"/>
  <c r="CW75" i="1"/>
  <c r="CW74" i="1"/>
  <c r="CW73" i="1"/>
  <c r="CW72" i="1"/>
  <c r="CW71" i="1"/>
  <c r="CW70" i="1"/>
  <c r="CW69" i="1"/>
  <c r="CW68" i="1"/>
  <c r="CW67" i="1"/>
  <c r="CW66" i="1"/>
  <c r="CW65" i="1"/>
  <c r="CW64" i="1"/>
  <c r="CW63" i="1"/>
  <c r="CW62" i="1"/>
  <c r="CW61" i="1"/>
  <c r="CW60" i="1"/>
  <c r="CW59" i="1"/>
  <c r="CW58" i="1"/>
  <c r="CW57" i="1"/>
  <c r="CW56" i="1"/>
  <c r="CW55" i="1"/>
  <c r="CW54" i="1"/>
  <c r="CW53" i="1"/>
  <c r="CV758" i="1"/>
  <c r="CV757" i="1"/>
  <c r="CV756" i="1"/>
  <c r="CV754" i="1"/>
  <c r="CV753" i="1"/>
  <c r="CV752" i="1"/>
  <c r="CV751" i="1"/>
  <c r="CV750" i="1"/>
  <c r="CV749" i="1"/>
  <c r="CV748" i="1"/>
  <c r="CV747" i="1"/>
  <c r="CV746" i="1"/>
  <c r="CV745" i="1"/>
  <c r="CV744" i="1"/>
  <c r="CV743" i="1"/>
  <c r="CV742" i="1"/>
  <c r="CV741" i="1"/>
  <c r="CV740" i="1"/>
  <c r="CV739" i="1"/>
  <c r="CV738" i="1"/>
  <c r="CV737" i="1"/>
  <c r="CV736" i="1"/>
  <c r="CV735" i="1"/>
  <c r="CV734" i="1"/>
  <c r="CV733" i="1"/>
  <c r="CV732" i="1"/>
  <c r="CV731" i="1"/>
  <c r="CV730" i="1"/>
  <c r="CV729" i="1"/>
  <c r="CV728" i="1"/>
  <c r="CV727" i="1"/>
  <c r="CV726" i="1"/>
  <c r="CV725" i="1"/>
  <c r="CV724" i="1"/>
  <c r="CV723" i="1"/>
  <c r="CV721" i="1"/>
  <c r="CV720" i="1"/>
  <c r="CV719" i="1"/>
  <c r="CV717" i="1"/>
  <c r="CV716" i="1"/>
  <c r="CV715" i="1"/>
  <c r="CV714" i="1"/>
  <c r="CV713" i="1"/>
  <c r="CV712" i="1"/>
  <c r="CV711" i="1"/>
  <c r="CV710" i="1"/>
  <c r="CV709" i="1"/>
  <c r="CV708" i="1"/>
  <c r="CV707" i="1"/>
  <c r="CV706" i="1"/>
  <c r="CV705" i="1"/>
  <c r="CV704" i="1"/>
  <c r="CV703" i="1"/>
  <c r="CV702" i="1"/>
  <c r="CV701" i="1"/>
  <c r="CV700" i="1"/>
  <c r="CV699" i="1"/>
  <c r="CV698" i="1"/>
  <c r="CV697" i="1"/>
  <c r="CV696" i="1"/>
  <c r="CV695" i="1"/>
  <c r="CV694" i="1"/>
  <c r="CV693" i="1"/>
  <c r="CV692" i="1"/>
  <c r="CV691" i="1"/>
  <c r="CV690" i="1"/>
  <c r="CV689" i="1"/>
  <c r="CV688" i="1"/>
  <c r="CV687" i="1"/>
  <c r="CV685" i="1"/>
  <c r="CV684" i="1"/>
  <c r="CV683" i="1"/>
  <c r="CV681" i="1"/>
  <c r="CV680" i="1"/>
  <c r="CV679" i="1"/>
  <c r="CV678" i="1"/>
  <c r="CV677" i="1"/>
  <c r="CV676" i="1"/>
  <c r="CV675" i="1"/>
  <c r="CV674" i="1"/>
  <c r="CV673" i="1"/>
  <c r="CV672" i="1"/>
  <c r="CV671" i="1"/>
  <c r="CV670" i="1"/>
  <c r="CV669" i="1"/>
  <c r="CV668" i="1"/>
  <c r="CV667" i="1"/>
  <c r="CV666" i="1"/>
  <c r="CV665" i="1"/>
  <c r="CV664" i="1"/>
  <c r="CV663" i="1"/>
  <c r="CV662" i="1"/>
  <c r="CV661" i="1"/>
  <c r="CV660" i="1"/>
  <c r="CV659" i="1"/>
  <c r="CV658" i="1"/>
  <c r="CV657" i="1"/>
  <c r="CV656" i="1"/>
  <c r="CV655" i="1"/>
  <c r="CV654" i="1"/>
  <c r="CV653" i="1"/>
  <c r="CV652" i="1"/>
  <c r="CV651" i="1"/>
  <c r="CV650" i="1"/>
  <c r="CV648" i="1"/>
  <c r="CV647" i="1"/>
  <c r="CV646" i="1"/>
  <c r="CV645" i="1"/>
  <c r="CV644" i="1"/>
  <c r="CV643" i="1"/>
  <c r="CV642" i="1"/>
  <c r="CV641" i="1"/>
  <c r="CV640" i="1"/>
  <c r="CV639" i="1"/>
  <c r="CV638" i="1"/>
  <c r="CV637" i="1"/>
  <c r="CV636" i="1"/>
  <c r="CV635" i="1"/>
  <c r="CV634" i="1"/>
  <c r="CV633" i="1"/>
  <c r="CV632" i="1"/>
  <c r="CV631" i="1"/>
  <c r="CV630" i="1"/>
  <c r="CV629" i="1"/>
  <c r="CV628" i="1"/>
  <c r="CV627" i="1"/>
  <c r="CV626" i="1"/>
  <c r="CV625" i="1"/>
  <c r="CV624" i="1"/>
  <c r="CV623" i="1"/>
  <c r="CV622" i="1"/>
  <c r="CV621" i="1"/>
  <c r="CV620" i="1"/>
  <c r="CV619" i="1"/>
  <c r="CV618" i="1"/>
  <c r="CV617" i="1"/>
  <c r="CV616" i="1"/>
  <c r="CV615" i="1"/>
  <c r="CV614" i="1"/>
  <c r="CV612" i="1"/>
  <c r="CV611" i="1"/>
  <c r="CV610" i="1"/>
  <c r="CV608" i="1"/>
  <c r="CV607" i="1"/>
  <c r="CV606" i="1"/>
  <c r="CV605" i="1"/>
  <c r="CV604" i="1"/>
  <c r="CV603" i="1"/>
  <c r="CV602" i="1"/>
  <c r="CV601" i="1"/>
  <c r="CV600" i="1"/>
  <c r="CV599" i="1"/>
  <c r="CV598" i="1"/>
  <c r="CV597" i="1"/>
  <c r="CV596" i="1"/>
  <c r="CV595" i="1"/>
  <c r="CV594" i="1"/>
  <c r="CV593" i="1"/>
  <c r="CV592" i="1"/>
  <c r="CV591" i="1"/>
  <c r="CV590" i="1"/>
  <c r="CV589" i="1"/>
  <c r="CV588" i="1"/>
  <c r="CV587" i="1"/>
  <c r="CV586" i="1"/>
  <c r="CV585" i="1"/>
  <c r="CV584" i="1"/>
  <c r="CV583" i="1"/>
  <c r="CV582" i="1"/>
  <c r="CV581" i="1"/>
  <c r="CV580" i="1"/>
  <c r="CV579" i="1"/>
  <c r="CV578" i="1"/>
  <c r="CV576" i="1"/>
  <c r="CV575" i="1"/>
  <c r="CV574" i="1"/>
  <c r="CV573" i="1"/>
  <c r="CV571" i="1"/>
  <c r="CV570" i="1"/>
  <c r="CV569" i="1"/>
  <c r="CV568" i="1"/>
  <c r="CV567" i="1"/>
  <c r="CV566" i="1"/>
  <c r="CV565" i="1"/>
  <c r="CV564" i="1"/>
  <c r="CV563" i="1"/>
  <c r="CV562" i="1"/>
  <c r="CV561" i="1"/>
  <c r="CV560" i="1"/>
  <c r="CV559" i="1"/>
  <c r="CV558" i="1"/>
  <c r="CV557" i="1"/>
  <c r="CV556" i="1"/>
  <c r="CV555" i="1"/>
  <c r="CV554" i="1"/>
  <c r="CV553" i="1"/>
  <c r="CV552" i="1"/>
  <c r="CV551" i="1"/>
  <c r="CV550" i="1"/>
  <c r="CV549" i="1"/>
  <c r="CV548" i="1"/>
  <c r="CV547" i="1"/>
  <c r="CV546" i="1"/>
  <c r="CV545" i="1"/>
  <c r="CV544" i="1"/>
  <c r="CV543" i="1"/>
  <c r="CV542" i="1"/>
  <c r="CV541" i="1"/>
  <c r="CV540" i="1"/>
  <c r="CV538" i="1"/>
  <c r="CV537" i="1"/>
  <c r="CV536" i="1"/>
  <c r="CV534" i="1"/>
  <c r="CV533" i="1"/>
  <c r="CV532" i="1"/>
  <c r="CV531" i="1"/>
  <c r="CV530" i="1"/>
  <c r="CV529" i="1"/>
  <c r="CV528" i="1"/>
  <c r="CV527" i="1"/>
  <c r="CV526" i="1"/>
  <c r="CV525" i="1"/>
  <c r="CV524" i="1"/>
  <c r="CV523" i="1"/>
  <c r="CV522" i="1"/>
  <c r="CV521" i="1"/>
  <c r="CV520" i="1"/>
  <c r="CV519" i="1"/>
  <c r="CV518" i="1"/>
  <c r="CV517" i="1"/>
  <c r="CV516" i="1"/>
  <c r="CV515" i="1"/>
  <c r="CV514" i="1"/>
  <c r="CV513" i="1"/>
  <c r="CV512" i="1"/>
  <c r="CV511" i="1"/>
  <c r="CV510" i="1"/>
  <c r="CV509" i="1"/>
  <c r="CV508" i="1"/>
  <c r="CV507" i="1"/>
  <c r="CV506" i="1"/>
  <c r="CV505" i="1"/>
  <c r="CV504" i="1"/>
  <c r="CV503" i="1"/>
  <c r="CV501" i="1"/>
  <c r="CV500" i="1"/>
  <c r="CV499" i="1"/>
  <c r="CV497" i="1"/>
  <c r="CV496" i="1"/>
  <c r="CV495" i="1"/>
  <c r="CV494" i="1"/>
  <c r="CV493" i="1"/>
  <c r="CV492" i="1"/>
  <c r="CV491" i="1"/>
  <c r="CV490" i="1"/>
  <c r="CV489" i="1"/>
  <c r="CV488" i="1"/>
  <c r="CV487" i="1"/>
  <c r="CV486" i="1"/>
  <c r="CV485" i="1"/>
  <c r="CV484" i="1"/>
  <c r="CV483" i="1"/>
  <c r="CV482" i="1"/>
  <c r="CV481" i="1"/>
  <c r="CV480" i="1"/>
  <c r="CV479" i="1"/>
  <c r="CV478" i="1"/>
  <c r="CV477" i="1"/>
  <c r="CV476" i="1"/>
  <c r="CV475" i="1"/>
  <c r="CV474" i="1"/>
  <c r="CV473" i="1"/>
  <c r="CV472" i="1"/>
  <c r="CV471" i="1"/>
  <c r="CV470" i="1"/>
  <c r="CV469" i="1"/>
  <c r="CV468" i="1"/>
  <c r="CV467" i="1"/>
  <c r="CV466" i="1"/>
  <c r="CV464" i="1"/>
  <c r="CV463" i="1"/>
  <c r="CV462" i="1"/>
  <c r="CV460" i="1"/>
  <c r="CV459" i="1"/>
  <c r="CV458" i="1"/>
  <c r="CV457" i="1"/>
  <c r="CV456" i="1"/>
  <c r="CV455" i="1"/>
  <c r="CV454" i="1"/>
  <c r="CV453" i="1"/>
  <c r="CV452" i="1"/>
  <c r="CV451" i="1"/>
  <c r="CV450" i="1"/>
  <c r="CV449" i="1"/>
  <c r="CV448" i="1"/>
  <c r="CV447" i="1"/>
  <c r="CV446" i="1"/>
  <c r="CV445" i="1"/>
  <c r="CV444" i="1"/>
  <c r="CV443" i="1"/>
  <c r="CV442" i="1"/>
  <c r="CV441" i="1"/>
  <c r="CV440" i="1"/>
  <c r="CV439" i="1"/>
  <c r="CV438" i="1"/>
  <c r="CV437" i="1"/>
  <c r="CV436" i="1"/>
  <c r="CV435" i="1"/>
  <c r="CV434" i="1"/>
  <c r="CV433" i="1"/>
  <c r="CV432" i="1"/>
  <c r="CV431" i="1"/>
  <c r="CV430" i="1"/>
  <c r="CV428" i="1"/>
  <c r="CV427" i="1"/>
  <c r="CV426" i="1"/>
  <c r="CV424" i="1"/>
  <c r="CV423" i="1"/>
  <c r="CV422" i="1"/>
  <c r="CV421" i="1"/>
  <c r="CV420" i="1"/>
  <c r="CV419" i="1"/>
  <c r="CV418" i="1"/>
  <c r="CV417" i="1"/>
  <c r="CV416" i="1"/>
  <c r="CV415" i="1"/>
  <c r="CV414" i="1"/>
  <c r="CV413" i="1"/>
  <c r="CV412" i="1"/>
  <c r="CV411" i="1"/>
  <c r="CV410" i="1"/>
  <c r="CV409" i="1"/>
  <c r="CV408" i="1"/>
  <c r="CV407" i="1"/>
  <c r="CV406" i="1"/>
  <c r="CV405" i="1"/>
  <c r="CV404" i="1"/>
  <c r="CV403" i="1"/>
  <c r="CV402" i="1"/>
  <c r="CV401" i="1"/>
  <c r="CV400" i="1"/>
  <c r="CV399" i="1"/>
  <c r="CV398" i="1"/>
  <c r="CV397" i="1"/>
  <c r="CV396" i="1"/>
  <c r="CV395" i="1"/>
  <c r="CV394" i="1"/>
  <c r="CV393" i="1"/>
  <c r="CV391" i="1"/>
  <c r="CV390" i="1"/>
  <c r="CV389" i="1"/>
  <c r="CV387" i="1"/>
  <c r="CV386" i="1"/>
  <c r="CV385" i="1"/>
  <c r="CV384" i="1"/>
  <c r="CV383" i="1"/>
  <c r="CV382" i="1"/>
  <c r="CV381" i="1"/>
  <c r="CV380" i="1"/>
  <c r="CV379" i="1"/>
  <c r="CV378" i="1"/>
  <c r="CV377" i="1"/>
  <c r="CV376" i="1"/>
  <c r="CV375" i="1"/>
  <c r="CV374" i="1"/>
  <c r="CV373" i="1"/>
  <c r="CV372" i="1"/>
  <c r="CV371" i="1"/>
  <c r="CV370" i="1"/>
  <c r="CV369" i="1"/>
  <c r="CV368" i="1"/>
  <c r="CV367" i="1"/>
  <c r="CV366" i="1"/>
  <c r="CV365" i="1"/>
  <c r="CV364" i="1"/>
  <c r="CV363" i="1"/>
  <c r="CV362" i="1"/>
  <c r="CV361" i="1"/>
  <c r="CV360" i="1"/>
  <c r="CV359" i="1"/>
  <c r="CV358" i="1"/>
  <c r="CV357" i="1"/>
  <c r="CV356" i="1"/>
  <c r="CV354" i="1"/>
  <c r="CV353" i="1"/>
  <c r="CV352" i="1"/>
  <c r="CV350" i="1"/>
  <c r="CV349" i="1"/>
  <c r="CV348" i="1"/>
  <c r="CV347" i="1"/>
  <c r="CV346" i="1"/>
  <c r="CV345" i="1"/>
  <c r="CV344" i="1"/>
  <c r="CV343" i="1"/>
  <c r="CV342" i="1"/>
  <c r="CV341" i="1"/>
  <c r="CV340" i="1"/>
  <c r="CV339" i="1"/>
  <c r="CV338" i="1"/>
  <c r="CV337" i="1"/>
  <c r="CV336" i="1"/>
  <c r="CV335" i="1"/>
  <c r="CV334" i="1"/>
  <c r="CV333" i="1"/>
  <c r="CV332" i="1"/>
  <c r="CV331" i="1"/>
  <c r="CV330" i="1"/>
  <c r="CV329" i="1"/>
  <c r="CV19" i="1" s="1"/>
  <c r="CV328" i="1"/>
  <c r="CV327" i="1"/>
  <c r="CV326" i="1"/>
  <c r="CV325" i="1"/>
  <c r="CV324" i="1"/>
  <c r="CV323" i="1"/>
  <c r="CV322" i="1"/>
  <c r="CV321" i="1"/>
  <c r="CV320" i="1"/>
  <c r="CV319" i="1"/>
  <c r="CV318" i="1"/>
  <c r="CV316" i="1"/>
  <c r="CV315" i="1"/>
  <c r="CV314" i="1"/>
  <c r="CV312" i="1"/>
  <c r="CV311" i="1"/>
  <c r="CV310" i="1"/>
  <c r="CV309" i="1"/>
  <c r="CV308" i="1"/>
  <c r="CV307" i="1"/>
  <c r="CV306" i="1"/>
  <c r="CV305" i="1"/>
  <c r="CV304" i="1"/>
  <c r="CV303" i="1"/>
  <c r="CV302" i="1"/>
  <c r="CV301" i="1"/>
  <c r="CV300" i="1"/>
  <c r="CV299" i="1"/>
  <c r="CV298" i="1"/>
  <c r="CV297" i="1"/>
  <c r="CV296" i="1"/>
  <c r="CV295" i="1"/>
  <c r="CV294" i="1"/>
  <c r="CV293" i="1"/>
  <c r="CV292" i="1"/>
  <c r="CV291" i="1"/>
  <c r="CV290" i="1"/>
  <c r="CV289" i="1"/>
  <c r="CV288" i="1"/>
  <c r="CV287" i="1"/>
  <c r="CV286" i="1"/>
  <c r="CV285" i="1"/>
  <c r="CV284" i="1"/>
  <c r="CV283" i="1"/>
  <c r="CV282" i="1"/>
  <c r="CV280" i="1"/>
  <c r="CV279" i="1"/>
  <c r="CV276" i="1"/>
  <c r="CV275" i="1"/>
  <c r="CV274" i="1"/>
  <c r="CV273" i="1"/>
  <c r="CV272" i="1"/>
  <c r="CV271" i="1"/>
  <c r="CV270" i="1"/>
  <c r="CV269" i="1"/>
  <c r="CV268" i="1"/>
  <c r="CV267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4" i="1"/>
  <c r="CV243" i="1"/>
  <c r="CV242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8" i="1"/>
  <c r="CV207" i="1"/>
  <c r="CV206" i="1"/>
  <c r="CV204" i="1"/>
  <c r="CV203" i="1"/>
  <c r="CV202" i="1"/>
  <c r="CV201" i="1"/>
  <c r="CV200" i="1"/>
  <c r="CV199" i="1"/>
  <c r="CV198" i="1"/>
  <c r="CV197" i="1"/>
  <c r="CV196" i="1"/>
  <c r="CV195" i="1"/>
  <c r="CV194" i="1"/>
  <c r="CV193" i="1"/>
  <c r="CV192" i="1"/>
  <c r="CV191" i="1"/>
  <c r="CV190" i="1"/>
  <c r="CV189" i="1"/>
  <c r="CV188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2" i="1"/>
  <c r="CV171" i="1"/>
  <c r="CV170" i="1"/>
  <c r="CV169" i="1"/>
  <c r="CV168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3" i="1"/>
  <c r="CV132" i="1"/>
  <c r="CV131" i="1"/>
  <c r="CV130" i="1"/>
  <c r="CV129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7" i="1"/>
  <c r="CV96" i="1"/>
  <c r="CV94" i="1"/>
  <c r="CV93" i="1"/>
  <c r="CV92" i="1"/>
  <c r="CV48" i="1" s="1"/>
  <c r="CV91" i="1"/>
  <c r="CV47" i="1" s="1"/>
  <c r="CV90" i="1"/>
  <c r="CV46" i="1" s="1"/>
  <c r="CV89" i="1"/>
  <c r="CV45" i="1" s="1"/>
  <c r="CV88" i="1"/>
  <c r="CV87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DD95" i="1"/>
  <c r="DE93" i="1"/>
  <c r="DG93" i="1" s="1"/>
  <c r="DE92" i="1"/>
  <c r="DG92" i="1" s="1"/>
  <c r="DE91" i="1"/>
  <c r="DG91" i="1" s="1"/>
  <c r="DE90" i="1"/>
  <c r="DE89" i="1"/>
  <c r="DE45" i="1" s="1"/>
  <c r="DE88" i="1"/>
  <c r="DG88" i="1" s="1"/>
  <c r="DE87" i="1"/>
  <c r="DF87" i="1" s="1"/>
  <c r="DE86" i="1"/>
  <c r="DG86" i="1" s="1"/>
  <c r="DE85" i="1"/>
  <c r="DE84" i="1"/>
  <c r="DF84" i="1" s="1"/>
  <c r="DE83" i="1"/>
  <c r="DG83" i="1" s="1"/>
  <c r="DE82" i="1"/>
  <c r="DG82" i="1" s="1"/>
  <c r="DE81" i="1"/>
  <c r="DG81" i="1" s="1"/>
  <c r="DE80" i="1"/>
  <c r="DG80" i="1" s="1"/>
  <c r="DE79" i="1"/>
  <c r="DE78" i="1"/>
  <c r="DG78" i="1" s="1"/>
  <c r="DE77" i="1"/>
  <c r="DG77" i="1" s="1"/>
  <c r="DE76" i="1"/>
  <c r="DG76" i="1" s="1"/>
  <c r="DE75" i="1"/>
  <c r="DG75" i="1" s="1"/>
  <c r="DE74" i="1"/>
  <c r="DG74" i="1" s="1"/>
  <c r="DE73" i="1"/>
  <c r="DG73" i="1" s="1"/>
  <c r="DE72" i="1"/>
  <c r="DG72" i="1" s="1"/>
  <c r="DE71" i="1"/>
  <c r="DE70" i="1"/>
  <c r="DG70" i="1" s="1"/>
  <c r="DE69" i="1"/>
  <c r="DG69" i="1" s="1"/>
  <c r="DE68" i="1"/>
  <c r="DG68" i="1" s="1"/>
  <c r="DE67" i="1"/>
  <c r="DG67" i="1" s="1"/>
  <c r="DE66" i="1"/>
  <c r="DG66" i="1" s="1"/>
  <c r="DE65" i="1"/>
  <c r="DG65" i="1" s="1"/>
  <c r="DE64" i="1"/>
  <c r="DG64" i="1" s="1"/>
  <c r="DE63" i="1"/>
  <c r="DE62" i="1"/>
  <c r="DG62" i="1" s="1"/>
  <c r="DE61" i="1"/>
  <c r="DG61" i="1" s="1"/>
  <c r="DE60" i="1"/>
  <c r="DG60" i="1" s="1"/>
  <c r="DE59" i="1"/>
  <c r="DG59" i="1" s="1"/>
  <c r="DE58" i="1"/>
  <c r="DG58" i="1" s="1"/>
  <c r="DE57" i="1"/>
  <c r="DG57" i="1" s="1"/>
  <c r="DE56" i="1"/>
  <c r="DG56" i="1" s="1"/>
  <c r="DE55" i="1"/>
  <c r="DE54" i="1"/>
  <c r="DG54" i="1" s="1"/>
  <c r="DE53" i="1"/>
  <c r="DG53" i="1" s="1"/>
  <c r="DE94" i="1"/>
  <c r="DF94" i="1" s="1"/>
  <c r="DE354" i="1"/>
  <c r="DE353" i="1"/>
  <c r="DG353" i="1" s="1"/>
  <c r="DE352" i="1"/>
  <c r="DE351" i="1"/>
  <c r="DE350" i="1"/>
  <c r="DG350" i="1" s="1"/>
  <c r="DE349" i="1"/>
  <c r="DG349" i="1" s="1"/>
  <c r="DE348" i="1"/>
  <c r="DF348" i="1" s="1"/>
  <c r="DE347" i="1"/>
  <c r="DF347" i="1" s="1"/>
  <c r="DE346" i="1"/>
  <c r="DG346" i="1" s="1"/>
  <c r="DE345" i="1"/>
  <c r="DG345" i="1" s="1"/>
  <c r="DE344" i="1"/>
  <c r="DG344" i="1" s="1"/>
  <c r="DE343" i="1"/>
  <c r="DG343" i="1" s="1"/>
  <c r="DE342" i="1"/>
  <c r="DF342" i="1" s="1"/>
  <c r="DE341" i="1"/>
  <c r="DG341" i="1" s="1"/>
  <c r="DE340" i="1"/>
  <c r="DF340" i="1" s="1"/>
  <c r="DE339" i="1"/>
  <c r="DF339" i="1" s="1"/>
  <c r="DE338" i="1"/>
  <c r="DE337" i="1"/>
  <c r="DG337" i="1" s="1"/>
  <c r="DE336" i="1"/>
  <c r="DG336" i="1" s="1"/>
  <c r="DE335" i="1"/>
  <c r="DG335" i="1" s="1"/>
  <c r="DE334" i="1"/>
  <c r="DG334" i="1" s="1"/>
  <c r="DE333" i="1"/>
  <c r="DG333" i="1" s="1"/>
  <c r="DE332" i="1"/>
  <c r="DF332" i="1" s="1"/>
  <c r="DE331" i="1"/>
  <c r="DG331" i="1" s="1"/>
  <c r="DE330" i="1"/>
  <c r="DE329" i="1"/>
  <c r="DG329" i="1" s="1"/>
  <c r="DE328" i="1"/>
  <c r="DG328" i="1" s="1"/>
  <c r="DE327" i="1"/>
  <c r="DG327" i="1" s="1"/>
  <c r="DE326" i="1"/>
  <c r="DG326" i="1" s="1"/>
  <c r="DE325" i="1"/>
  <c r="DG325" i="1" s="1"/>
  <c r="DE324" i="1"/>
  <c r="DG324" i="1" s="1"/>
  <c r="DE323" i="1"/>
  <c r="DE322" i="1"/>
  <c r="DG322" i="1" s="1"/>
  <c r="DE321" i="1"/>
  <c r="DE320" i="1"/>
  <c r="DG320" i="1" s="1"/>
  <c r="DE319" i="1"/>
  <c r="DG319" i="1" s="1"/>
  <c r="DE318" i="1"/>
  <c r="DG318" i="1" s="1"/>
  <c r="DE391" i="1"/>
  <c r="DG391" i="1" s="1"/>
  <c r="DE390" i="1"/>
  <c r="DG390" i="1" s="1"/>
  <c r="DE389" i="1"/>
  <c r="DG389" i="1" s="1"/>
  <c r="DE388" i="1"/>
  <c r="DE387" i="1"/>
  <c r="DF387" i="1" s="1"/>
  <c r="DE386" i="1"/>
  <c r="DG386" i="1" s="1"/>
  <c r="DE385" i="1"/>
  <c r="DG385" i="1" s="1"/>
  <c r="DE384" i="1"/>
  <c r="DG384" i="1" s="1"/>
  <c r="DE383" i="1"/>
  <c r="DG383" i="1" s="1"/>
  <c r="DE382" i="1"/>
  <c r="DG382" i="1" s="1"/>
  <c r="DE381" i="1"/>
  <c r="DF381" i="1" s="1"/>
  <c r="DE380" i="1"/>
  <c r="DG380" i="1" s="1"/>
  <c r="DE379" i="1"/>
  <c r="DG379" i="1" s="1"/>
  <c r="DE378" i="1"/>
  <c r="DG378" i="1" s="1"/>
  <c r="DE377" i="1"/>
  <c r="DG377" i="1" s="1"/>
  <c r="DE376" i="1"/>
  <c r="DG376" i="1" s="1"/>
  <c r="DE375" i="1"/>
  <c r="DG375" i="1" s="1"/>
  <c r="DE374" i="1"/>
  <c r="DF374" i="1" s="1"/>
  <c r="DE373" i="1"/>
  <c r="DG373" i="1" s="1"/>
  <c r="DE372" i="1"/>
  <c r="DG372" i="1" s="1"/>
  <c r="DE371" i="1"/>
  <c r="DF371" i="1" s="1"/>
  <c r="DE370" i="1"/>
  <c r="DG370" i="1" s="1"/>
  <c r="DE369" i="1"/>
  <c r="DG369" i="1" s="1"/>
  <c r="DE368" i="1"/>
  <c r="DG368" i="1" s="1"/>
  <c r="DE367" i="1"/>
  <c r="DG367" i="1" s="1"/>
  <c r="DE366" i="1"/>
  <c r="DG366" i="1" s="1"/>
  <c r="DE365" i="1"/>
  <c r="DF365" i="1" s="1"/>
  <c r="DE364" i="1"/>
  <c r="DG364" i="1" s="1"/>
  <c r="DE363" i="1"/>
  <c r="DG363" i="1" s="1"/>
  <c r="DE362" i="1"/>
  <c r="DG362" i="1" s="1"/>
  <c r="DE361" i="1"/>
  <c r="DG361" i="1" s="1"/>
  <c r="DE360" i="1"/>
  <c r="DG360" i="1" s="1"/>
  <c r="DE359" i="1"/>
  <c r="DG359" i="1" s="1"/>
  <c r="DE358" i="1"/>
  <c r="DG358" i="1" s="1"/>
  <c r="DE357" i="1"/>
  <c r="DF357" i="1" s="1"/>
  <c r="DE356" i="1"/>
  <c r="DG356" i="1" s="1"/>
  <c r="DE463" i="1"/>
  <c r="DG463" i="1" s="1"/>
  <c r="DE462" i="1"/>
  <c r="DG462" i="1" s="1"/>
  <c r="DE461" i="1"/>
  <c r="DE460" i="1"/>
  <c r="DE459" i="1"/>
  <c r="DG459" i="1" s="1"/>
  <c r="DE458" i="1"/>
  <c r="DG458" i="1" s="1"/>
  <c r="DE457" i="1"/>
  <c r="DE456" i="1"/>
  <c r="DG456" i="1" s="1"/>
  <c r="DE455" i="1"/>
  <c r="DG455" i="1" s="1"/>
  <c r="DE454" i="1"/>
  <c r="DF454" i="1" s="1"/>
  <c r="DE453" i="1"/>
  <c r="DG453" i="1" s="1"/>
  <c r="DE452" i="1"/>
  <c r="DG452" i="1" s="1"/>
  <c r="DE451" i="1"/>
  <c r="DF451" i="1" s="1"/>
  <c r="DE450" i="1"/>
  <c r="DG450" i="1" s="1"/>
  <c r="DE449" i="1"/>
  <c r="DE448" i="1"/>
  <c r="DG448" i="1" s="1"/>
  <c r="DE447" i="1"/>
  <c r="DG447" i="1" s="1"/>
  <c r="DE446" i="1"/>
  <c r="DF446" i="1" s="1"/>
  <c r="DE445" i="1"/>
  <c r="DG445" i="1" s="1"/>
  <c r="DE444" i="1"/>
  <c r="DG444" i="1" s="1"/>
  <c r="DE443" i="1"/>
  <c r="DG443" i="1" s="1"/>
  <c r="DE442" i="1"/>
  <c r="DG442" i="1" s="1"/>
  <c r="DE441" i="1"/>
  <c r="DE440" i="1"/>
  <c r="DG440" i="1" s="1"/>
  <c r="DE439" i="1"/>
  <c r="DE438" i="1"/>
  <c r="DG438" i="1" s="1"/>
  <c r="DE437" i="1"/>
  <c r="DE436" i="1"/>
  <c r="DG436" i="1" s="1"/>
  <c r="DE435" i="1"/>
  <c r="DE434" i="1"/>
  <c r="DE433" i="1"/>
  <c r="DE432" i="1"/>
  <c r="DG432" i="1" s="1"/>
  <c r="DE431" i="1"/>
  <c r="DG431" i="1" s="1"/>
  <c r="DE430" i="1"/>
  <c r="DF430" i="1" s="1"/>
  <c r="DD613" i="1"/>
  <c r="DD649" i="1"/>
  <c r="DD722" i="1"/>
  <c r="DE757" i="1"/>
  <c r="DE756" i="1"/>
  <c r="DG756" i="1" s="1"/>
  <c r="DE755" i="1"/>
  <c r="DE754" i="1"/>
  <c r="DE753" i="1"/>
  <c r="DG753" i="1" s="1"/>
  <c r="DE752" i="1"/>
  <c r="DG752" i="1" s="1"/>
  <c r="DE751" i="1"/>
  <c r="DE750" i="1"/>
  <c r="DG750" i="1" s="1"/>
  <c r="DE749" i="1"/>
  <c r="DE748" i="1"/>
  <c r="DG748" i="1" s="1"/>
  <c r="DE747" i="1"/>
  <c r="DG747" i="1" s="1"/>
  <c r="DE746" i="1"/>
  <c r="DG746" i="1" s="1"/>
  <c r="DE745" i="1"/>
  <c r="DG745" i="1" s="1"/>
  <c r="DE744" i="1"/>
  <c r="DG744" i="1" s="1"/>
  <c r="DE743" i="1"/>
  <c r="DG743" i="1" s="1"/>
  <c r="DE742" i="1"/>
  <c r="DG742" i="1" s="1"/>
  <c r="DE741" i="1"/>
  <c r="DG741" i="1" s="1"/>
  <c r="DE740" i="1"/>
  <c r="DG740" i="1" s="1"/>
  <c r="DE739" i="1"/>
  <c r="DG739" i="1" s="1"/>
  <c r="DE738" i="1"/>
  <c r="DE737" i="1"/>
  <c r="DG737" i="1" s="1"/>
  <c r="DE736" i="1"/>
  <c r="DG736" i="1" s="1"/>
  <c r="DE735" i="1"/>
  <c r="DG735" i="1" s="1"/>
  <c r="DE734" i="1"/>
  <c r="DG734" i="1" s="1"/>
  <c r="DE733" i="1"/>
  <c r="DE732" i="1"/>
  <c r="DG732" i="1" s="1"/>
  <c r="DE731" i="1"/>
  <c r="DG731" i="1" s="1"/>
  <c r="DE730" i="1"/>
  <c r="DG730" i="1" s="1"/>
  <c r="DE729" i="1"/>
  <c r="DG729" i="1" s="1"/>
  <c r="DE728" i="1"/>
  <c r="DG728" i="1" s="1"/>
  <c r="DE727" i="1"/>
  <c r="DG727" i="1" s="1"/>
  <c r="DE726" i="1"/>
  <c r="DG726" i="1" s="1"/>
  <c r="DE725" i="1"/>
  <c r="DG725" i="1" s="1"/>
  <c r="DE724" i="1"/>
  <c r="DG724" i="1" s="1"/>
  <c r="DE723" i="1"/>
  <c r="DE721" i="1"/>
  <c r="DG721" i="1" s="1"/>
  <c r="DE720" i="1"/>
  <c r="DG720" i="1" s="1"/>
  <c r="DE719" i="1"/>
  <c r="DG719" i="1" s="1"/>
  <c r="DE718" i="1"/>
  <c r="DF718" i="1" s="1"/>
  <c r="DE717" i="1"/>
  <c r="DG717" i="1" s="1"/>
  <c r="DE716" i="1"/>
  <c r="DG716" i="1" s="1"/>
  <c r="DE715" i="1"/>
  <c r="DF715" i="1" s="1"/>
  <c r="DE714" i="1"/>
  <c r="DG714" i="1" s="1"/>
  <c r="DE713" i="1"/>
  <c r="DG713" i="1" s="1"/>
  <c r="DE712" i="1"/>
  <c r="DG712" i="1" s="1"/>
  <c r="DE711" i="1"/>
  <c r="DG711" i="1" s="1"/>
  <c r="DE710" i="1"/>
  <c r="DF710" i="1" s="1"/>
  <c r="DE709" i="1"/>
  <c r="DE708" i="1"/>
  <c r="DE707" i="1"/>
  <c r="DF707" i="1" s="1"/>
  <c r="DE706" i="1"/>
  <c r="DG706" i="1" s="1"/>
  <c r="DE705" i="1"/>
  <c r="DG705" i="1" s="1"/>
  <c r="DE704" i="1"/>
  <c r="DG704" i="1" s="1"/>
  <c r="DE703" i="1"/>
  <c r="DG703" i="1" s="1"/>
  <c r="DE702" i="1"/>
  <c r="DG702" i="1" s="1"/>
  <c r="DE701" i="1"/>
  <c r="DG701" i="1" s="1"/>
  <c r="DE700" i="1"/>
  <c r="DG700" i="1" s="1"/>
  <c r="DE699" i="1"/>
  <c r="DF699" i="1" s="1"/>
  <c r="DE698" i="1"/>
  <c r="DG698" i="1" s="1"/>
  <c r="DE697" i="1"/>
  <c r="DG697" i="1" s="1"/>
  <c r="DE696" i="1"/>
  <c r="DE695" i="1"/>
  <c r="DG695" i="1" s="1"/>
  <c r="DE694" i="1"/>
  <c r="DG694" i="1" s="1"/>
  <c r="DE693" i="1"/>
  <c r="DG693" i="1" s="1"/>
  <c r="DE692" i="1"/>
  <c r="DG692" i="1" s="1"/>
  <c r="DE691" i="1"/>
  <c r="DF691" i="1" s="1"/>
  <c r="DE690" i="1"/>
  <c r="DG690" i="1" s="1"/>
  <c r="DE689" i="1"/>
  <c r="DG689" i="1" s="1"/>
  <c r="DE688" i="1"/>
  <c r="DG688" i="1" s="1"/>
  <c r="DE687" i="1"/>
  <c r="DG687" i="1" s="1"/>
  <c r="DE685" i="1"/>
  <c r="DG685" i="1" s="1"/>
  <c r="DE684" i="1"/>
  <c r="DG684" i="1" s="1"/>
  <c r="DE683" i="1"/>
  <c r="DG683" i="1" s="1"/>
  <c r="DE682" i="1"/>
  <c r="DE681" i="1"/>
  <c r="DG681" i="1" s="1"/>
  <c r="DE680" i="1"/>
  <c r="DG680" i="1" s="1"/>
  <c r="DE679" i="1"/>
  <c r="DG679" i="1" s="1"/>
  <c r="DE678" i="1"/>
  <c r="DG678" i="1" s="1"/>
  <c r="DE677" i="1"/>
  <c r="DG677" i="1" s="1"/>
  <c r="DE676" i="1"/>
  <c r="DG676" i="1" s="1"/>
  <c r="DE675" i="1"/>
  <c r="DG675" i="1" s="1"/>
  <c r="DE674" i="1"/>
  <c r="DG674" i="1" s="1"/>
  <c r="DE673" i="1"/>
  <c r="DG673" i="1" s="1"/>
  <c r="DE672" i="1"/>
  <c r="DE671" i="1"/>
  <c r="DG671" i="1" s="1"/>
  <c r="DE670" i="1"/>
  <c r="DG670" i="1" s="1"/>
  <c r="DE669" i="1"/>
  <c r="DG669" i="1" s="1"/>
  <c r="DE668" i="1"/>
  <c r="DG668" i="1" s="1"/>
  <c r="DE667" i="1"/>
  <c r="DG667" i="1" s="1"/>
  <c r="DE666" i="1"/>
  <c r="DG666" i="1" s="1"/>
  <c r="DE665" i="1"/>
  <c r="DG665" i="1" s="1"/>
  <c r="DE664" i="1"/>
  <c r="DG664" i="1" s="1"/>
  <c r="DE663" i="1"/>
  <c r="DG663" i="1" s="1"/>
  <c r="DE662" i="1"/>
  <c r="DF662" i="1" s="1"/>
  <c r="DE661" i="1"/>
  <c r="DG661" i="1" s="1"/>
  <c r="DE660" i="1"/>
  <c r="DG660" i="1" s="1"/>
  <c r="DE659" i="1"/>
  <c r="DE658" i="1"/>
  <c r="DG658" i="1" s="1"/>
  <c r="DE657" i="1"/>
  <c r="DG657" i="1" s="1"/>
  <c r="DE656" i="1"/>
  <c r="DG656" i="1" s="1"/>
  <c r="DE655" i="1"/>
  <c r="DE654" i="1"/>
  <c r="DG654" i="1" s="1"/>
  <c r="DE653" i="1"/>
  <c r="DG653" i="1" s="1"/>
  <c r="DE652" i="1"/>
  <c r="DG652" i="1" s="1"/>
  <c r="DE651" i="1"/>
  <c r="DG651" i="1" s="1"/>
  <c r="DE650" i="1"/>
  <c r="DG650" i="1" s="1"/>
  <c r="DE648" i="1"/>
  <c r="DG648" i="1" s="1"/>
  <c r="DE647" i="1"/>
  <c r="DE646" i="1"/>
  <c r="DG646" i="1" s="1"/>
  <c r="DE645" i="1"/>
  <c r="DE644" i="1"/>
  <c r="DE643" i="1"/>
  <c r="DG643" i="1" s="1"/>
  <c r="DE642" i="1"/>
  <c r="DG642" i="1" s="1"/>
  <c r="DE641" i="1"/>
  <c r="DG641" i="1" s="1"/>
  <c r="DE640" i="1"/>
  <c r="DG640" i="1" s="1"/>
  <c r="DE639" i="1"/>
  <c r="DE638" i="1"/>
  <c r="DG638" i="1" s="1"/>
  <c r="DE637" i="1"/>
  <c r="DG637" i="1" s="1"/>
  <c r="DE636" i="1"/>
  <c r="DG636" i="1" s="1"/>
  <c r="DE635" i="1"/>
  <c r="DG635" i="1" s="1"/>
  <c r="DE634" i="1"/>
  <c r="DG634" i="1" s="1"/>
  <c r="DE633" i="1"/>
  <c r="DG633" i="1" s="1"/>
  <c r="DE632" i="1"/>
  <c r="DG632" i="1" s="1"/>
  <c r="DE631" i="1"/>
  <c r="DE630" i="1"/>
  <c r="DG630" i="1" s="1"/>
  <c r="DE629" i="1"/>
  <c r="DG629" i="1" s="1"/>
  <c r="DE628" i="1"/>
  <c r="DG628" i="1" s="1"/>
  <c r="DE627" i="1"/>
  <c r="DE626" i="1"/>
  <c r="DG626" i="1" s="1"/>
  <c r="DE625" i="1"/>
  <c r="DG625" i="1" s="1"/>
  <c r="DE624" i="1"/>
  <c r="DG624" i="1" s="1"/>
  <c r="DE623" i="1"/>
  <c r="DE622" i="1"/>
  <c r="DF622" i="1" s="1"/>
  <c r="DE621" i="1"/>
  <c r="DG621" i="1" s="1"/>
  <c r="DE620" i="1"/>
  <c r="DG620" i="1" s="1"/>
  <c r="DE619" i="1"/>
  <c r="DG619" i="1" s="1"/>
  <c r="DE618" i="1"/>
  <c r="DG618" i="1" s="1"/>
  <c r="DE617" i="1"/>
  <c r="DG617" i="1" s="1"/>
  <c r="DE616" i="1"/>
  <c r="DG616" i="1" s="1"/>
  <c r="DE615" i="1"/>
  <c r="DE614" i="1"/>
  <c r="DF614" i="1" s="1"/>
  <c r="DE612" i="1"/>
  <c r="DE611" i="1"/>
  <c r="DG611" i="1" s="1"/>
  <c r="DE610" i="1"/>
  <c r="DE609" i="1"/>
  <c r="DE608" i="1"/>
  <c r="DG608" i="1" s="1"/>
  <c r="DE607" i="1"/>
  <c r="DG607" i="1" s="1"/>
  <c r="DE606" i="1"/>
  <c r="DG606" i="1" s="1"/>
  <c r="DE605" i="1"/>
  <c r="DG605" i="1" s="1"/>
  <c r="DE604" i="1"/>
  <c r="DG604" i="1" s="1"/>
  <c r="DE603" i="1"/>
  <c r="DG603" i="1" s="1"/>
  <c r="DE602" i="1"/>
  <c r="DE601" i="1"/>
  <c r="DG601" i="1" s="1"/>
  <c r="DE600" i="1"/>
  <c r="DE599" i="1"/>
  <c r="DG599" i="1" s="1"/>
  <c r="DE598" i="1"/>
  <c r="DF598" i="1" s="1"/>
  <c r="DE597" i="1"/>
  <c r="DE596" i="1"/>
  <c r="DG596" i="1" s="1"/>
  <c r="DE595" i="1"/>
  <c r="DE594" i="1"/>
  <c r="DG594" i="1" s="1"/>
  <c r="DE593" i="1"/>
  <c r="DE592" i="1"/>
  <c r="DG592" i="1" s="1"/>
  <c r="DE591" i="1"/>
  <c r="DG591" i="1" s="1"/>
  <c r="DE590" i="1"/>
  <c r="DF590" i="1" s="1"/>
  <c r="DE589" i="1"/>
  <c r="DE588" i="1"/>
  <c r="DG588" i="1" s="1"/>
  <c r="DE587" i="1"/>
  <c r="DG587" i="1" s="1"/>
  <c r="DE586" i="1"/>
  <c r="DG586" i="1" s="1"/>
  <c r="DE585" i="1"/>
  <c r="DG585" i="1" s="1"/>
  <c r="DE584" i="1"/>
  <c r="DG584" i="1" s="1"/>
  <c r="DE583" i="1"/>
  <c r="DG583" i="1" s="1"/>
  <c r="DE582" i="1"/>
  <c r="DG582" i="1" s="1"/>
  <c r="DE581" i="1"/>
  <c r="DE580" i="1"/>
  <c r="DG580" i="1" s="1"/>
  <c r="DE579" i="1"/>
  <c r="DG579" i="1" s="1"/>
  <c r="DE578" i="1"/>
  <c r="DE576" i="1"/>
  <c r="DG576" i="1" s="1"/>
  <c r="DE575" i="1"/>
  <c r="DE574" i="1"/>
  <c r="DG574" i="1" s="1"/>
  <c r="DE573" i="1"/>
  <c r="DE572" i="1"/>
  <c r="DE571" i="1"/>
  <c r="DG571" i="1" s="1"/>
  <c r="DE570" i="1"/>
  <c r="DE569" i="1"/>
  <c r="DG569" i="1" s="1"/>
  <c r="DE568" i="1"/>
  <c r="DG568" i="1" s="1"/>
  <c r="DE567" i="1"/>
  <c r="DG567" i="1" s="1"/>
  <c r="DE566" i="1"/>
  <c r="DG566" i="1" s="1"/>
  <c r="DE565" i="1"/>
  <c r="DG565" i="1" s="1"/>
  <c r="DE564" i="1"/>
  <c r="DE563" i="1"/>
  <c r="DE562" i="1"/>
  <c r="DE561" i="1"/>
  <c r="DG561" i="1" s="1"/>
  <c r="DE560" i="1"/>
  <c r="DG560" i="1" s="1"/>
  <c r="DE559" i="1"/>
  <c r="DE558" i="1"/>
  <c r="DG558" i="1" s="1"/>
  <c r="DE557" i="1"/>
  <c r="DG557" i="1" s="1"/>
  <c r="DE556" i="1"/>
  <c r="DE555" i="1"/>
  <c r="DG555" i="1" s="1"/>
  <c r="DE554" i="1"/>
  <c r="DE553" i="1"/>
  <c r="DG553" i="1" s="1"/>
  <c r="DE552" i="1"/>
  <c r="DG552" i="1" s="1"/>
  <c r="DE551" i="1"/>
  <c r="DG551" i="1" s="1"/>
  <c r="DE550" i="1"/>
  <c r="DF550" i="1" s="1"/>
  <c r="DE549" i="1"/>
  <c r="DG549" i="1" s="1"/>
  <c r="DE548" i="1"/>
  <c r="DG548" i="1" s="1"/>
  <c r="DE547" i="1"/>
  <c r="DF547" i="1" s="1"/>
  <c r="DE546" i="1"/>
  <c r="DE545" i="1"/>
  <c r="DG545" i="1" s="1"/>
  <c r="DE544" i="1"/>
  <c r="DG544" i="1" s="1"/>
  <c r="DE543" i="1"/>
  <c r="DE542" i="1"/>
  <c r="DF542" i="1" s="1"/>
  <c r="DE541" i="1"/>
  <c r="DG541" i="1" s="1"/>
  <c r="DE540" i="1"/>
  <c r="DG540" i="1" s="1"/>
  <c r="DE538" i="1"/>
  <c r="DG538" i="1" s="1"/>
  <c r="DE537" i="1"/>
  <c r="DG537" i="1" s="1"/>
  <c r="DE536" i="1"/>
  <c r="DG536" i="1" s="1"/>
  <c r="DE535" i="1"/>
  <c r="DE534" i="1"/>
  <c r="DG534" i="1" s="1"/>
  <c r="DE533" i="1"/>
  <c r="DG533" i="1" s="1"/>
  <c r="DE532" i="1"/>
  <c r="DE531" i="1"/>
  <c r="DG531" i="1" s="1"/>
  <c r="DE530" i="1"/>
  <c r="DG530" i="1" s="1"/>
  <c r="DE529" i="1"/>
  <c r="DE528" i="1"/>
  <c r="DE527" i="1"/>
  <c r="DE526" i="1"/>
  <c r="DG526" i="1" s="1"/>
  <c r="DE525" i="1"/>
  <c r="DG525" i="1" s="1"/>
  <c r="DE524" i="1"/>
  <c r="DE523" i="1"/>
  <c r="DF523" i="1" s="1"/>
  <c r="DE522" i="1"/>
  <c r="DG522" i="1" s="1"/>
  <c r="DE521" i="1"/>
  <c r="DG521" i="1" s="1"/>
  <c r="DE520" i="1"/>
  <c r="DG520" i="1" s="1"/>
  <c r="DE519" i="1"/>
  <c r="DE518" i="1"/>
  <c r="DG518" i="1" s="1"/>
  <c r="DE517" i="1"/>
  <c r="DG517" i="1" s="1"/>
  <c r="DE516" i="1"/>
  <c r="DE515" i="1"/>
  <c r="DF515" i="1" s="1"/>
  <c r="DE514" i="1"/>
  <c r="DG514" i="1" s="1"/>
  <c r="DE513" i="1"/>
  <c r="DE512" i="1"/>
  <c r="DG512" i="1" s="1"/>
  <c r="DE511" i="1"/>
  <c r="DE510" i="1"/>
  <c r="DG510" i="1" s="1"/>
  <c r="DE509" i="1"/>
  <c r="DG509" i="1" s="1"/>
  <c r="DE508" i="1"/>
  <c r="DG508" i="1" s="1"/>
  <c r="DE507" i="1"/>
  <c r="DG507" i="1" s="1"/>
  <c r="DE506" i="1"/>
  <c r="DG506" i="1" s="1"/>
  <c r="DE505" i="1"/>
  <c r="DG505" i="1" s="1"/>
  <c r="DE504" i="1"/>
  <c r="DG504" i="1" s="1"/>
  <c r="DE503" i="1"/>
  <c r="DG503" i="1" s="1"/>
  <c r="DE501" i="1"/>
  <c r="DE500" i="1"/>
  <c r="DG500" i="1" s="1"/>
  <c r="DE499" i="1"/>
  <c r="DE498" i="1"/>
  <c r="DE497" i="1"/>
  <c r="DG497" i="1" s="1"/>
  <c r="DE496" i="1"/>
  <c r="DE495" i="1"/>
  <c r="DG495" i="1" s="1"/>
  <c r="DE494" i="1"/>
  <c r="DF494" i="1" s="1"/>
  <c r="DE493" i="1"/>
  <c r="DG493" i="1" s="1"/>
  <c r="DE492" i="1"/>
  <c r="DG492" i="1" s="1"/>
  <c r="DE491" i="1"/>
  <c r="DG491" i="1" s="1"/>
  <c r="DE490" i="1"/>
  <c r="DE489" i="1"/>
  <c r="DG489" i="1" s="1"/>
  <c r="DE488" i="1"/>
  <c r="DG488" i="1" s="1"/>
  <c r="DE487" i="1"/>
  <c r="DG487" i="1" s="1"/>
  <c r="DE486" i="1"/>
  <c r="DG486" i="1" s="1"/>
  <c r="DE485" i="1"/>
  <c r="DG485" i="1" s="1"/>
  <c r="DE484" i="1"/>
  <c r="DE483" i="1"/>
  <c r="DF483" i="1" s="1"/>
  <c r="DE482" i="1"/>
  <c r="DE481" i="1"/>
  <c r="DE480" i="1"/>
  <c r="DG480" i="1" s="1"/>
  <c r="DE479" i="1"/>
  <c r="DG479" i="1" s="1"/>
  <c r="DE478" i="1"/>
  <c r="DG478" i="1" s="1"/>
  <c r="DE477" i="1"/>
  <c r="DE476" i="1"/>
  <c r="DE475" i="1"/>
  <c r="DG475" i="1" s="1"/>
  <c r="DE474" i="1"/>
  <c r="DE473" i="1"/>
  <c r="DG473" i="1" s="1"/>
  <c r="DE472" i="1"/>
  <c r="DE471" i="1"/>
  <c r="DG471" i="1" s="1"/>
  <c r="DE470" i="1"/>
  <c r="DG470" i="1" s="1"/>
  <c r="DE469" i="1"/>
  <c r="DG469" i="1" s="1"/>
  <c r="DE468" i="1"/>
  <c r="DG468" i="1" s="1"/>
  <c r="DE467" i="1"/>
  <c r="DE466" i="1"/>
  <c r="DG466" i="1" s="1"/>
  <c r="CZ758" i="1"/>
  <c r="CZ757" i="1"/>
  <c r="CZ756" i="1"/>
  <c r="CZ755" i="1"/>
  <c r="CZ754" i="1"/>
  <c r="CZ753" i="1"/>
  <c r="CZ752" i="1"/>
  <c r="CZ751" i="1"/>
  <c r="CZ750" i="1"/>
  <c r="CZ749" i="1"/>
  <c r="CZ748" i="1"/>
  <c r="CZ747" i="1"/>
  <c r="CZ746" i="1"/>
  <c r="CZ745" i="1"/>
  <c r="CZ744" i="1"/>
  <c r="CZ743" i="1"/>
  <c r="CZ742" i="1"/>
  <c r="CZ741" i="1"/>
  <c r="CZ740" i="1"/>
  <c r="CZ739" i="1"/>
  <c r="CZ738" i="1"/>
  <c r="CZ737" i="1"/>
  <c r="CZ736" i="1"/>
  <c r="CZ735" i="1"/>
  <c r="CZ734" i="1"/>
  <c r="CZ733" i="1"/>
  <c r="CZ732" i="1"/>
  <c r="CZ731" i="1"/>
  <c r="CZ730" i="1"/>
  <c r="CZ729" i="1"/>
  <c r="CZ728" i="1"/>
  <c r="CZ727" i="1"/>
  <c r="CZ726" i="1"/>
  <c r="CZ725" i="1"/>
  <c r="CZ724" i="1"/>
  <c r="CZ723" i="1"/>
  <c r="CZ721" i="1"/>
  <c r="CZ720" i="1"/>
  <c r="CZ719" i="1"/>
  <c r="CZ718" i="1"/>
  <c r="CZ717" i="1"/>
  <c r="CZ716" i="1"/>
  <c r="CZ715" i="1"/>
  <c r="CZ714" i="1"/>
  <c r="CZ713" i="1"/>
  <c r="CZ712" i="1"/>
  <c r="CZ711" i="1"/>
  <c r="CZ710" i="1"/>
  <c r="CZ709" i="1"/>
  <c r="CZ708" i="1"/>
  <c r="CZ707" i="1"/>
  <c r="CZ706" i="1"/>
  <c r="CZ705" i="1"/>
  <c r="CZ704" i="1"/>
  <c r="CZ703" i="1"/>
  <c r="CZ702" i="1"/>
  <c r="CZ701" i="1"/>
  <c r="CZ700" i="1"/>
  <c r="CZ699" i="1"/>
  <c r="CZ698" i="1"/>
  <c r="CZ697" i="1"/>
  <c r="CZ696" i="1"/>
  <c r="CZ695" i="1"/>
  <c r="CZ694" i="1"/>
  <c r="CZ693" i="1"/>
  <c r="CZ692" i="1"/>
  <c r="CZ691" i="1"/>
  <c r="CZ690" i="1"/>
  <c r="CZ689" i="1"/>
  <c r="CZ688" i="1"/>
  <c r="CZ687" i="1"/>
  <c r="CZ685" i="1"/>
  <c r="CZ684" i="1"/>
  <c r="CZ683" i="1"/>
  <c r="CZ682" i="1"/>
  <c r="CZ681" i="1"/>
  <c r="CZ680" i="1"/>
  <c r="CZ679" i="1"/>
  <c r="CZ678" i="1"/>
  <c r="CZ677" i="1"/>
  <c r="CZ676" i="1"/>
  <c r="CZ675" i="1"/>
  <c r="CZ674" i="1"/>
  <c r="CZ673" i="1"/>
  <c r="CZ672" i="1"/>
  <c r="CZ671" i="1"/>
  <c r="CZ670" i="1"/>
  <c r="CZ669" i="1"/>
  <c r="CZ668" i="1"/>
  <c r="CZ667" i="1"/>
  <c r="CZ666" i="1"/>
  <c r="CZ665" i="1"/>
  <c r="CZ664" i="1"/>
  <c r="CZ663" i="1"/>
  <c r="CZ662" i="1"/>
  <c r="CZ661" i="1"/>
  <c r="CZ660" i="1"/>
  <c r="CZ659" i="1"/>
  <c r="CZ658" i="1"/>
  <c r="CZ657" i="1"/>
  <c r="CZ656" i="1"/>
  <c r="CZ655" i="1"/>
  <c r="CZ654" i="1"/>
  <c r="CZ653" i="1"/>
  <c r="CZ652" i="1"/>
  <c r="CZ651" i="1"/>
  <c r="CZ650" i="1"/>
  <c r="CZ648" i="1"/>
  <c r="CZ647" i="1"/>
  <c r="CZ646" i="1"/>
  <c r="CZ645" i="1"/>
  <c r="CZ644" i="1"/>
  <c r="CZ643" i="1"/>
  <c r="CZ642" i="1"/>
  <c r="CZ641" i="1"/>
  <c r="CZ640" i="1"/>
  <c r="CZ639" i="1"/>
  <c r="CZ638" i="1"/>
  <c r="CZ637" i="1"/>
  <c r="CZ636" i="1"/>
  <c r="CZ635" i="1"/>
  <c r="CZ634" i="1"/>
  <c r="CZ633" i="1"/>
  <c r="CZ632" i="1"/>
  <c r="CZ631" i="1"/>
  <c r="CZ630" i="1"/>
  <c r="CZ629" i="1"/>
  <c r="CZ628" i="1"/>
  <c r="CZ627" i="1"/>
  <c r="CZ626" i="1"/>
  <c r="CZ625" i="1"/>
  <c r="CZ624" i="1"/>
  <c r="CZ623" i="1"/>
  <c r="CZ622" i="1"/>
  <c r="CZ621" i="1"/>
  <c r="CZ620" i="1"/>
  <c r="CZ619" i="1"/>
  <c r="CZ618" i="1"/>
  <c r="CZ617" i="1"/>
  <c r="CZ616" i="1"/>
  <c r="CZ615" i="1"/>
  <c r="CZ614" i="1"/>
  <c r="CZ612" i="1"/>
  <c r="CZ611" i="1"/>
  <c r="CZ610" i="1"/>
  <c r="CZ609" i="1"/>
  <c r="CZ608" i="1"/>
  <c r="CZ607" i="1"/>
  <c r="CZ606" i="1"/>
  <c r="CZ605" i="1"/>
  <c r="CZ604" i="1"/>
  <c r="CZ603" i="1"/>
  <c r="CZ602" i="1"/>
  <c r="CZ601" i="1"/>
  <c r="CZ600" i="1"/>
  <c r="CZ599" i="1"/>
  <c r="CZ598" i="1"/>
  <c r="CZ597" i="1"/>
  <c r="CZ596" i="1"/>
  <c r="CZ595" i="1"/>
  <c r="CZ594" i="1"/>
  <c r="CZ593" i="1"/>
  <c r="CZ592" i="1"/>
  <c r="CZ591" i="1"/>
  <c r="CZ590" i="1"/>
  <c r="CZ589" i="1"/>
  <c r="CZ588" i="1"/>
  <c r="CZ587" i="1"/>
  <c r="CZ586" i="1"/>
  <c r="CZ585" i="1"/>
  <c r="CZ584" i="1"/>
  <c r="CZ583" i="1"/>
  <c r="CZ582" i="1"/>
  <c r="CZ581" i="1"/>
  <c r="CZ580" i="1"/>
  <c r="CZ579" i="1"/>
  <c r="CZ578" i="1"/>
  <c r="CZ576" i="1"/>
  <c r="CZ575" i="1"/>
  <c r="CZ574" i="1"/>
  <c r="CZ573" i="1"/>
  <c r="CZ572" i="1"/>
  <c r="CZ571" i="1"/>
  <c r="CZ570" i="1"/>
  <c r="CZ569" i="1"/>
  <c r="CZ568" i="1"/>
  <c r="CZ567" i="1"/>
  <c r="CZ566" i="1"/>
  <c r="CZ565" i="1"/>
  <c r="CZ564" i="1"/>
  <c r="CZ563" i="1"/>
  <c r="CZ562" i="1"/>
  <c r="CZ561" i="1"/>
  <c r="CZ560" i="1"/>
  <c r="CZ559" i="1"/>
  <c r="CZ558" i="1"/>
  <c r="CZ557" i="1"/>
  <c r="CZ556" i="1"/>
  <c r="CZ555" i="1"/>
  <c r="CZ554" i="1"/>
  <c r="CZ553" i="1"/>
  <c r="CZ552" i="1"/>
  <c r="CZ551" i="1"/>
  <c r="CZ550" i="1"/>
  <c r="CZ549" i="1"/>
  <c r="CZ548" i="1"/>
  <c r="CZ547" i="1"/>
  <c r="CZ546" i="1"/>
  <c r="CZ545" i="1"/>
  <c r="CZ544" i="1"/>
  <c r="CZ543" i="1"/>
  <c r="CZ542" i="1"/>
  <c r="CZ541" i="1"/>
  <c r="CZ540" i="1"/>
  <c r="CZ538" i="1"/>
  <c r="CZ537" i="1"/>
  <c r="CZ536" i="1"/>
  <c r="CZ535" i="1"/>
  <c r="CZ534" i="1"/>
  <c r="CZ533" i="1"/>
  <c r="CZ532" i="1"/>
  <c r="CZ531" i="1"/>
  <c r="CZ530" i="1"/>
  <c r="CZ529" i="1"/>
  <c r="CZ528" i="1"/>
  <c r="CZ527" i="1"/>
  <c r="CZ526" i="1"/>
  <c r="CZ525" i="1"/>
  <c r="CZ524" i="1"/>
  <c r="CZ523" i="1"/>
  <c r="CZ522" i="1"/>
  <c r="CZ521" i="1"/>
  <c r="CZ520" i="1"/>
  <c r="CZ519" i="1"/>
  <c r="CZ518" i="1"/>
  <c r="CZ517" i="1"/>
  <c r="CZ516" i="1"/>
  <c r="CZ515" i="1"/>
  <c r="CZ514" i="1"/>
  <c r="CZ513" i="1"/>
  <c r="CZ512" i="1"/>
  <c r="CZ511" i="1"/>
  <c r="CZ510" i="1"/>
  <c r="CZ509" i="1"/>
  <c r="CZ508" i="1"/>
  <c r="CZ507" i="1"/>
  <c r="CZ506" i="1"/>
  <c r="CZ505" i="1"/>
  <c r="CZ504" i="1"/>
  <c r="CZ503" i="1"/>
  <c r="CZ501" i="1"/>
  <c r="CZ500" i="1"/>
  <c r="CZ499" i="1"/>
  <c r="CZ498" i="1"/>
  <c r="CZ497" i="1"/>
  <c r="CZ496" i="1"/>
  <c r="CZ495" i="1"/>
  <c r="CZ494" i="1"/>
  <c r="CZ493" i="1"/>
  <c r="CZ492" i="1"/>
  <c r="CZ491" i="1"/>
  <c r="CZ490" i="1"/>
  <c r="CZ489" i="1"/>
  <c r="CZ488" i="1"/>
  <c r="CZ487" i="1"/>
  <c r="CZ486" i="1"/>
  <c r="CZ485" i="1"/>
  <c r="CZ484" i="1"/>
  <c r="CZ483" i="1"/>
  <c r="CZ482" i="1"/>
  <c r="CZ481" i="1"/>
  <c r="CZ480" i="1"/>
  <c r="CZ479" i="1"/>
  <c r="CZ478" i="1"/>
  <c r="CZ477" i="1"/>
  <c r="CZ476" i="1"/>
  <c r="CZ475" i="1"/>
  <c r="CZ474" i="1"/>
  <c r="CZ473" i="1"/>
  <c r="CZ472" i="1"/>
  <c r="CZ471" i="1"/>
  <c r="CZ470" i="1"/>
  <c r="CZ469" i="1"/>
  <c r="CZ468" i="1"/>
  <c r="CZ467" i="1"/>
  <c r="CZ466" i="1"/>
  <c r="CZ464" i="1"/>
  <c r="CZ463" i="1"/>
  <c r="CZ462" i="1"/>
  <c r="CZ461" i="1"/>
  <c r="CZ460" i="1"/>
  <c r="CZ459" i="1"/>
  <c r="CZ458" i="1"/>
  <c r="CZ457" i="1"/>
  <c r="CZ456" i="1"/>
  <c r="CZ455" i="1"/>
  <c r="CZ454" i="1"/>
  <c r="CZ453" i="1"/>
  <c r="CZ452" i="1"/>
  <c r="CZ451" i="1"/>
  <c r="CZ450" i="1"/>
  <c r="CZ449" i="1"/>
  <c r="CZ448" i="1"/>
  <c r="CZ447" i="1"/>
  <c r="CZ446" i="1"/>
  <c r="CZ445" i="1"/>
  <c r="CZ444" i="1"/>
  <c r="CZ443" i="1"/>
  <c r="CZ442" i="1"/>
  <c r="CZ441" i="1"/>
  <c r="CZ440" i="1"/>
  <c r="CZ439" i="1"/>
  <c r="CZ438" i="1"/>
  <c r="CZ437" i="1"/>
  <c r="CZ436" i="1"/>
  <c r="CZ435" i="1"/>
  <c r="CZ434" i="1"/>
  <c r="CZ433" i="1"/>
  <c r="CZ432" i="1"/>
  <c r="CZ431" i="1"/>
  <c r="CZ430" i="1"/>
  <c r="CZ428" i="1"/>
  <c r="CZ427" i="1"/>
  <c r="CZ426" i="1"/>
  <c r="CZ425" i="1"/>
  <c r="CZ424" i="1"/>
  <c r="CZ423" i="1"/>
  <c r="CZ422" i="1"/>
  <c r="CZ421" i="1"/>
  <c r="CZ420" i="1"/>
  <c r="CZ419" i="1"/>
  <c r="CZ418" i="1"/>
  <c r="CZ417" i="1"/>
  <c r="CZ416" i="1"/>
  <c r="CZ415" i="1"/>
  <c r="CZ414" i="1"/>
  <c r="CZ413" i="1"/>
  <c r="CZ412" i="1"/>
  <c r="CZ411" i="1"/>
  <c r="CZ410" i="1"/>
  <c r="CZ409" i="1"/>
  <c r="CZ408" i="1"/>
  <c r="CZ407" i="1"/>
  <c r="CZ406" i="1"/>
  <c r="CZ405" i="1"/>
  <c r="CZ404" i="1"/>
  <c r="CZ403" i="1"/>
  <c r="CZ402" i="1"/>
  <c r="CZ401" i="1"/>
  <c r="CZ400" i="1"/>
  <c r="CZ399" i="1"/>
  <c r="CZ398" i="1"/>
  <c r="CZ397" i="1"/>
  <c r="CZ396" i="1"/>
  <c r="CZ395" i="1"/>
  <c r="CZ394" i="1"/>
  <c r="CZ393" i="1"/>
  <c r="CZ391" i="1"/>
  <c r="CZ390" i="1"/>
  <c r="CZ389" i="1"/>
  <c r="CZ388" i="1"/>
  <c r="CZ387" i="1"/>
  <c r="CZ386" i="1"/>
  <c r="CZ385" i="1"/>
  <c r="CZ384" i="1"/>
  <c r="CZ383" i="1"/>
  <c r="CZ382" i="1"/>
  <c r="CZ381" i="1"/>
  <c r="CZ380" i="1"/>
  <c r="CZ379" i="1"/>
  <c r="CZ378" i="1"/>
  <c r="CZ377" i="1"/>
  <c r="CZ376" i="1"/>
  <c r="CZ375" i="1"/>
  <c r="CZ374" i="1"/>
  <c r="CZ373" i="1"/>
  <c r="CZ372" i="1"/>
  <c r="CZ371" i="1"/>
  <c r="CZ370" i="1"/>
  <c r="CZ369" i="1"/>
  <c r="CZ368" i="1"/>
  <c r="CZ367" i="1"/>
  <c r="CZ366" i="1"/>
  <c r="CZ365" i="1"/>
  <c r="CZ364" i="1"/>
  <c r="CZ363" i="1"/>
  <c r="CZ362" i="1"/>
  <c r="CZ361" i="1"/>
  <c r="CZ360" i="1"/>
  <c r="CZ359" i="1"/>
  <c r="CZ358" i="1"/>
  <c r="CZ357" i="1"/>
  <c r="CZ356" i="1"/>
  <c r="CZ354" i="1"/>
  <c r="CZ353" i="1"/>
  <c r="CZ352" i="1"/>
  <c r="CZ351" i="1"/>
  <c r="CZ350" i="1"/>
  <c r="CZ349" i="1"/>
  <c r="CZ348" i="1"/>
  <c r="CZ347" i="1"/>
  <c r="CZ346" i="1"/>
  <c r="CZ345" i="1"/>
  <c r="CZ344" i="1"/>
  <c r="CZ343" i="1"/>
  <c r="CZ342" i="1"/>
  <c r="CZ341" i="1"/>
  <c r="CZ340" i="1"/>
  <c r="CZ339" i="1"/>
  <c r="CZ338" i="1"/>
  <c r="CZ337" i="1"/>
  <c r="CZ336" i="1"/>
  <c r="CZ335" i="1"/>
  <c r="CZ334" i="1"/>
  <c r="CZ333" i="1"/>
  <c r="CZ332" i="1"/>
  <c r="CZ331" i="1"/>
  <c r="CZ330" i="1"/>
  <c r="CZ329" i="1"/>
  <c r="CZ328" i="1"/>
  <c r="CZ327" i="1"/>
  <c r="CZ326" i="1"/>
  <c r="CZ325" i="1"/>
  <c r="CZ324" i="1"/>
  <c r="CZ323" i="1"/>
  <c r="CZ322" i="1"/>
  <c r="CZ321" i="1"/>
  <c r="CZ320" i="1"/>
  <c r="CZ319" i="1"/>
  <c r="CZ318" i="1"/>
  <c r="CZ316" i="1"/>
  <c r="CZ315" i="1"/>
  <c r="CZ314" i="1"/>
  <c r="CZ313" i="1"/>
  <c r="CZ312" i="1"/>
  <c r="CZ311" i="1"/>
  <c r="CZ310" i="1"/>
  <c r="CZ309" i="1"/>
  <c r="CZ308" i="1"/>
  <c r="CZ307" i="1"/>
  <c r="CZ306" i="1"/>
  <c r="CZ305" i="1"/>
  <c r="CZ304" i="1"/>
  <c r="CZ303" i="1"/>
  <c r="CZ302" i="1"/>
  <c r="CZ301" i="1"/>
  <c r="CZ300" i="1"/>
  <c r="CZ299" i="1"/>
  <c r="CZ298" i="1"/>
  <c r="CZ297" i="1"/>
  <c r="CZ296" i="1"/>
  <c r="CZ295" i="1"/>
  <c r="CZ294" i="1"/>
  <c r="CZ293" i="1"/>
  <c r="CZ292" i="1"/>
  <c r="CZ291" i="1"/>
  <c r="CZ290" i="1"/>
  <c r="CZ289" i="1"/>
  <c r="CZ288" i="1"/>
  <c r="CZ287" i="1"/>
  <c r="CZ286" i="1"/>
  <c r="CZ285" i="1"/>
  <c r="CZ284" i="1"/>
  <c r="CZ283" i="1"/>
  <c r="CZ282" i="1"/>
  <c r="CZ280" i="1"/>
  <c r="CZ279" i="1"/>
  <c r="CZ278" i="1"/>
  <c r="CZ277" i="1"/>
  <c r="CZ276" i="1"/>
  <c r="CZ275" i="1"/>
  <c r="CZ274" i="1"/>
  <c r="CZ273" i="1"/>
  <c r="CZ272" i="1"/>
  <c r="CZ271" i="1"/>
  <c r="CZ270" i="1"/>
  <c r="CZ269" i="1"/>
  <c r="CZ268" i="1"/>
  <c r="CZ267" i="1"/>
  <c r="CZ266" i="1"/>
  <c r="CZ265" i="1"/>
  <c r="CZ264" i="1"/>
  <c r="CZ263" i="1"/>
  <c r="CZ262" i="1"/>
  <c r="CZ261" i="1"/>
  <c r="CZ260" i="1"/>
  <c r="CZ259" i="1"/>
  <c r="CZ258" i="1"/>
  <c r="CZ257" i="1"/>
  <c r="CZ256" i="1"/>
  <c r="CZ255" i="1"/>
  <c r="CZ254" i="1"/>
  <c r="CZ253" i="1"/>
  <c r="CZ252" i="1"/>
  <c r="CZ251" i="1"/>
  <c r="CZ250" i="1"/>
  <c r="CZ249" i="1"/>
  <c r="CZ248" i="1"/>
  <c r="CZ247" i="1"/>
  <c r="CZ246" i="1"/>
  <c r="CZ244" i="1"/>
  <c r="CZ243" i="1"/>
  <c r="CZ242" i="1"/>
  <c r="CZ241" i="1"/>
  <c r="CZ240" i="1"/>
  <c r="CZ239" i="1"/>
  <c r="CZ238" i="1"/>
  <c r="CZ237" i="1"/>
  <c r="CZ236" i="1"/>
  <c r="CZ235" i="1"/>
  <c r="CZ234" i="1"/>
  <c r="CZ233" i="1"/>
  <c r="CZ232" i="1"/>
  <c r="CZ231" i="1"/>
  <c r="CZ230" i="1"/>
  <c r="CZ229" i="1"/>
  <c r="CZ228" i="1"/>
  <c r="CZ227" i="1"/>
  <c r="CZ226" i="1"/>
  <c r="CZ225" i="1"/>
  <c r="CZ224" i="1"/>
  <c r="CZ223" i="1"/>
  <c r="CZ222" i="1"/>
  <c r="CZ221" i="1"/>
  <c r="CZ220" i="1"/>
  <c r="CZ219" i="1"/>
  <c r="CZ218" i="1"/>
  <c r="CZ217" i="1"/>
  <c r="CZ216" i="1"/>
  <c r="CZ215" i="1"/>
  <c r="CZ214" i="1"/>
  <c r="CZ213" i="1"/>
  <c r="CZ212" i="1"/>
  <c r="CZ211" i="1"/>
  <c r="CZ210" i="1"/>
  <c r="CZ208" i="1"/>
  <c r="CZ207" i="1"/>
  <c r="CZ206" i="1"/>
  <c r="CZ205" i="1"/>
  <c r="CZ204" i="1"/>
  <c r="CZ203" i="1"/>
  <c r="CZ202" i="1"/>
  <c r="CZ201" i="1"/>
  <c r="CZ200" i="1"/>
  <c r="CZ199" i="1"/>
  <c r="CZ198" i="1"/>
  <c r="CZ197" i="1"/>
  <c r="CZ196" i="1"/>
  <c r="CZ195" i="1"/>
  <c r="CZ194" i="1"/>
  <c r="CZ193" i="1"/>
  <c r="CZ192" i="1"/>
  <c r="CZ191" i="1"/>
  <c r="CZ190" i="1"/>
  <c r="CZ189" i="1"/>
  <c r="CZ188" i="1"/>
  <c r="CZ187" i="1"/>
  <c r="CZ186" i="1"/>
  <c r="CZ185" i="1"/>
  <c r="CZ184" i="1"/>
  <c r="CZ183" i="1"/>
  <c r="CZ182" i="1"/>
  <c r="CZ181" i="1"/>
  <c r="CZ180" i="1"/>
  <c r="CZ179" i="1"/>
  <c r="CZ178" i="1"/>
  <c r="CZ177" i="1"/>
  <c r="CZ176" i="1"/>
  <c r="CZ175" i="1"/>
  <c r="CZ174" i="1"/>
  <c r="CZ172" i="1"/>
  <c r="CZ171" i="1"/>
  <c r="CZ170" i="1"/>
  <c r="CZ169" i="1"/>
  <c r="CZ168" i="1"/>
  <c r="CZ167" i="1"/>
  <c r="CZ166" i="1"/>
  <c r="CZ165" i="1"/>
  <c r="CZ164" i="1"/>
  <c r="CZ163" i="1"/>
  <c r="CZ162" i="1"/>
  <c r="CZ161" i="1"/>
  <c r="CZ160" i="1"/>
  <c r="CZ159" i="1"/>
  <c r="CZ158" i="1"/>
  <c r="CZ157" i="1"/>
  <c r="CZ156" i="1"/>
  <c r="CZ155" i="1"/>
  <c r="CZ154" i="1"/>
  <c r="CZ153" i="1"/>
  <c r="CZ152" i="1"/>
  <c r="CZ151" i="1"/>
  <c r="CZ150" i="1"/>
  <c r="CZ149" i="1"/>
  <c r="CZ148" i="1"/>
  <c r="CZ147" i="1"/>
  <c r="CZ146" i="1"/>
  <c r="CZ145" i="1"/>
  <c r="CZ144" i="1"/>
  <c r="CZ143" i="1"/>
  <c r="CZ142" i="1"/>
  <c r="CZ141" i="1"/>
  <c r="CZ140" i="1"/>
  <c r="CZ139" i="1"/>
  <c r="CZ138" i="1"/>
  <c r="CZ137" i="1"/>
  <c r="CZ136" i="1"/>
  <c r="CZ135" i="1"/>
  <c r="CZ133" i="1"/>
  <c r="CZ132" i="1"/>
  <c r="CZ131" i="1"/>
  <c r="CZ130" i="1"/>
  <c r="CZ129" i="1"/>
  <c r="CZ128" i="1"/>
  <c r="CZ127" i="1"/>
  <c r="CZ126" i="1"/>
  <c r="CZ125" i="1"/>
  <c r="CZ124" i="1"/>
  <c r="CZ123" i="1"/>
  <c r="CZ122" i="1"/>
  <c r="CZ121" i="1"/>
  <c r="CZ120" i="1"/>
  <c r="CZ119" i="1"/>
  <c r="CZ118" i="1"/>
  <c r="CZ117" i="1"/>
  <c r="CZ116" i="1"/>
  <c r="CZ115" i="1"/>
  <c r="CZ114" i="1"/>
  <c r="CZ113" i="1"/>
  <c r="CZ112" i="1"/>
  <c r="CZ111" i="1"/>
  <c r="CZ110" i="1"/>
  <c r="CZ109" i="1"/>
  <c r="CZ108" i="1"/>
  <c r="CZ107" i="1"/>
  <c r="CZ106" i="1"/>
  <c r="CZ105" i="1"/>
  <c r="CZ104" i="1"/>
  <c r="CZ103" i="1"/>
  <c r="CZ102" i="1"/>
  <c r="CZ101" i="1"/>
  <c r="CZ100" i="1"/>
  <c r="CZ99" i="1"/>
  <c r="CZ98" i="1"/>
  <c r="CZ97" i="1"/>
  <c r="CZ96" i="1"/>
  <c r="CZ94" i="1"/>
  <c r="CZ93" i="1"/>
  <c r="CZ92" i="1"/>
  <c r="CZ91" i="1"/>
  <c r="CZ90" i="1"/>
  <c r="CZ89" i="1"/>
  <c r="CZ88" i="1"/>
  <c r="CZ87" i="1"/>
  <c r="CZ86" i="1"/>
  <c r="CZ85" i="1"/>
  <c r="CZ84" i="1"/>
  <c r="CZ83" i="1"/>
  <c r="CZ82" i="1"/>
  <c r="CZ81" i="1"/>
  <c r="CZ80" i="1"/>
  <c r="CZ79" i="1"/>
  <c r="CZ78" i="1"/>
  <c r="CZ77" i="1"/>
  <c r="CZ76" i="1"/>
  <c r="CZ75" i="1"/>
  <c r="CZ74" i="1"/>
  <c r="CZ73" i="1"/>
  <c r="CZ72" i="1"/>
  <c r="CZ71" i="1"/>
  <c r="CZ70" i="1"/>
  <c r="CZ69" i="1"/>
  <c r="CZ68" i="1"/>
  <c r="CZ67" i="1"/>
  <c r="CZ66" i="1"/>
  <c r="CZ65" i="1"/>
  <c r="CZ64" i="1"/>
  <c r="CZ63" i="1"/>
  <c r="CZ62" i="1"/>
  <c r="CZ61" i="1"/>
  <c r="CZ60" i="1"/>
  <c r="CZ59" i="1"/>
  <c r="CZ58" i="1"/>
  <c r="CZ57" i="1"/>
  <c r="CZ56" i="1"/>
  <c r="CZ55" i="1"/>
  <c r="CZ54" i="1"/>
  <c r="CZ53" i="1"/>
  <c r="CZ50" i="1"/>
  <c r="CZ49" i="1"/>
  <c r="CZ48" i="1"/>
  <c r="CZ47" i="1"/>
  <c r="CZ46" i="1"/>
  <c r="CZ45" i="1"/>
  <c r="CZ44" i="1"/>
  <c r="CZ43" i="1"/>
  <c r="CM758" i="1"/>
  <c r="CM757" i="1"/>
  <c r="CM756" i="1"/>
  <c r="CM755" i="1"/>
  <c r="CM754" i="1"/>
  <c r="CM753" i="1"/>
  <c r="CM752" i="1"/>
  <c r="CM751" i="1"/>
  <c r="CM750" i="1"/>
  <c r="CM749" i="1"/>
  <c r="CM748" i="1"/>
  <c r="CM747" i="1"/>
  <c r="CM746" i="1"/>
  <c r="CM745" i="1"/>
  <c r="CM744" i="1"/>
  <c r="CM743" i="1"/>
  <c r="CM742" i="1"/>
  <c r="CM741" i="1"/>
  <c r="CM740" i="1"/>
  <c r="CM739" i="1"/>
  <c r="CM738" i="1"/>
  <c r="CM737" i="1"/>
  <c r="CM736" i="1"/>
  <c r="CM735" i="1"/>
  <c r="CM734" i="1"/>
  <c r="CM733" i="1"/>
  <c r="CM732" i="1"/>
  <c r="CM731" i="1"/>
  <c r="CM730" i="1"/>
  <c r="CM729" i="1"/>
  <c r="CM728" i="1"/>
  <c r="CM727" i="1"/>
  <c r="CM726" i="1"/>
  <c r="CM725" i="1"/>
  <c r="CM724" i="1"/>
  <c r="CM723" i="1"/>
  <c r="CM721" i="1"/>
  <c r="CM720" i="1"/>
  <c r="CM719" i="1"/>
  <c r="CM718" i="1"/>
  <c r="CM717" i="1"/>
  <c r="CM716" i="1"/>
  <c r="CM715" i="1"/>
  <c r="CM714" i="1"/>
  <c r="CM713" i="1"/>
  <c r="CM712" i="1"/>
  <c r="CM711" i="1"/>
  <c r="CM710" i="1"/>
  <c r="CM709" i="1"/>
  <c r="CM708" i="1"/>
  <c r="CM707" i="1"/>
  <c r="CM706" i="1"/>
  <c r="CM705" i="1"/>
  <c r="CM704" i="1"/>
  <c r="CM703" i="1"/>
  <c r="CM702" i="1"/>
  <c r="CM701" i="1"/>
  <c r="CM700" i="1"/>
  <c r="CM699" i="1"/>
  <c r="CM698" i="1"/>
  <c r="CM697" i="1"/>
  <c r="CM696" i="1"/>
  <c r="CM695" i="1"/>
  <c r="CM694" i="1"/>
  <c r="CM693" i="1"/>
  <c r="CM692" i="1"/>
  <c r="CM691" i="1"/>
  <c r="CM690" i="1"/>
  <c r="CM689" i="1"/>
  <c r="CM688" i="1"/>
  <c r="CM687" i="1"/>
  <c r="CM685" i="1"/>
  <c r="CM684" i="1"/>
  <c r="CM683" i="1"/>
  <c r="CM682" i="1"/>
  <c r="CM681" i="1"/>
  <c r="CM680" i="1"/>
  <c r="CM679" i="1"/>
  <c r="CM678" i="1"/>
  <c r="CM677" i="1"/>
  <c r="CM676" i="1"/>
  <c r="CM675" i="1"/>
  <c r="CM674" i="1"/>
  <c r="CM673" i="1"/>
  <c r="CM672" i="1"/>
  <c r="CM671" i="1"/>
  <c r="CM670" i="1"/>
  <c r="CM669" i="1"/>
  <c r="CM668" i="1"/>
  <c r="CM667" i="1"/>
  <c r="CM666" i="1"/>
  <c r="CM665" i="1"/>
  <c r="CM664" i="1"/>
  <c r="CM663" i="1"/>
  <c r="CM662" i="1"/>
  <c r="CM661" i="1"/>
  <c r="CM660" i="1"/>
  <c r="CM659" i="1"/>
  <c r="CM658" i="1"/>
  <c r="CM657" i="1"/>
  <c r="CM656" i="1"/>
  <c r="CM655" i="1"/>
  <c r="CM654" i="1"/>
  <c r="CM653" i="1"/>
  <c r="CM652" i="1"/>
  <c r="CM651" i="1"/>
  <c r="CM650" i="1"/>
  <c r="CM648" i="1"/>
  <c r="CM647" i="1"/>
  <c r="CM646" i="1"/>
  <c r="CM645" i="1"/>
  <c r="CM644" i="1"/>
  <c r="CM643" i="1"/>
  <c r="CM642" i="1"/>
  <c r="CM641" i="1"/>
  <c r="CM640" i="1"/>
  <c r="CM639" i="1"/>
  <c r="CM638" i="1"/>
  <c r="CM637" i="1"/>
  <c r="CM636" i="1"/>
  <c r="CM635" i="1"/>
  <c r="CM634" i="1"/>
  <c r="CM633" i="1"/>
  <c r="CM632" i="1"/>
  <c r="CM631" i="1"/>
  <c r="CM630" i="1"/>
  <c r="CM629" i="1"/>
  <c r="CM628" i="1"/>
  <c r="CM627" i="1"/>
  <c r="CM626" i="1"/>
  <c r="CM625" i="1"/>
  <c r="CM624" i="1"/>
  <c r="CM623" i="1"/>
  <c r="CM622" i="1"/>
  <c r="CM621" i="1"/>
  <c r="CM620" i="1"/>
  <c r="CM619" i="1"/>
  <c r="CM618" i="1"/>
  <c r="CM617" i="1"/>
  <c r="CM616" i="1"/>
  <c r="CM615" i="1"/>
  <c r="CM614" i="1"/>
  <c r="CM612" i="1"/>
  <c r="CM611" i="1"/>
  <c r="CM610" i="1"/>
  <c r="CM609" i="1"/>
  <c r="CM608" i="1"/>
  <c r="CM607" i="1"/>
  <c r="CM606" i="1"/>
  <c r="CM605" i="1"/>
  <c r="CM604" i="1"/>
  <c r="CM603" i="1"/>
  <c r="CM602" i="1"/>
  <c r="CM601" i="1"/>
  <c r="CM600" i="1"/>
  <c r="CM599" i="1"/>
  <c r="CM598" i="1"/>
  <c r="CM597" i="1"/>
  <c r="CM596" i="1"/>
  <c r="CM595" i="1"/>
  <c r="CM594" i="1"/>
  <c r="CM593" i="1"/>
  <c r="CM592" i="1"/>
  <c r="CM591" i="1"/>
  <c r="CM590" i="1"/>
  <c r="CM589" i="1"/>
  <c r="CM588" i="1"/>
  <c r="CM587" i="1"/>
  <c r="CM586" i="1"/>
  <c r="CM585" i="1"/>
  <c r="CM584" i="1"/>
  <c r="CM583" i="1"/>
  <c r="CM582" i="1"/>
  <c r="CM581" i="1"/>
  <c r="CM580" i="1"/>
  <c r="CM579" i="1"/>
  <c r="CM578" i="1"/>
  <c r="CM576" i="1"/>
  <c r="CM575" i="1"/>
  <c r="CM574" i="1"/>
  <c r="CM573" i="1"/>
  <c r="CM571" i="1"/>
  <c r="CM570" i="1"/>
  <c r="CM569" i="1"/>
  <c r="CM568" i="1"/>
  <c r="CM567" i="1"/>
  <c r="CM566" i="1"/>
  <c r="CM565" i="1"/>
  <c r="CM564" i="1"/>
  <c r="CM563" i="1"/>
  <c r="CM562" i="1"/>
  <c r="CM561" i="1"/>
  <c r="CM560" i="1"/>
  <c r="CM559" i="1"/>
  <c r="CM558" i="1"/>
  <c r="CM557" i="1"/>
  <c r="CM556" i="1"/>
  <c r="CM555" i="1"/>
  <c r="CM554" i="1"/>
  <c r="CM553" i="1"/>
  <c r="CM552" i="1"/>
  <c r="CM551" i="1"/>
  <c r="CM550" i="1"/>
  <c r="CM549" i="1"/>
  <c r="CM548" i="1"/>
  <c r="CM547" i="1"/>
  <c r="CM546" i="1"/>
  <c r="CM545" i="1"/>
  <c r="CM544" i="1"/>
  <c r="CM543" i="1"/>
  <c r="CM542" i="1"/>
  <c r="CM541" i="1"/>
  <c r="CM540" i="1"/>
  <c r="CM538" i="1"/>
  <c r="CM537" i="1"/>
  <c r="CM536" i="1"/>
  <c r="CM535" i="1"/>
  <c r="CM534" i="1"/>
  <c r="CM533" i="1"/>
  <c r="CM532" i="1"/>
  <c r="CM531" i="1"/>
  <c r="CM530" i="1"/>
  <c r="CM529" i="1"/>
  <c r="CM528" i="1"/>
  <c r="CM527" i="1"/>
  <c r="CM526" i="1"/>
  <c r="CM525" i="1"/>
  <c r="CM524" i="1"/>
  <c r="CM523" i="1"/>
  <c r="CM522" i="1"/>
  <c r="CM521" i="1"/>
  <c r="CM520" i="1"/>
  <c r="CM519" i="1"/>
  <c r="CM518" i="1"/>
  <c r="CM517" i="1"/>
  <c r="CM516" i="1"/>
  <c r="CM515" i="1"/>
  <c r="CM514" i="1"/>
  <c r="CM513" i="1"/>
  <c r="CM512" i="1"/>
  <c r="CM511" i="1"/>
  <c r="CM510" i="1"/>
  <c r="CM509" i="1"/>
  <c r="CM508" i="1"/>
  <c r="CM507" i="1"/>
  <c r="CM506" i="1"/>
  <c r="CM505" i="1"/>
  <c r="CM504" i="1"/>
  <c r="CM503" i="1"/>
  <c r="CM501" i="1"/>
  <c r="CM500" i="1"/>
  <c r="CM499" i="1"/>
  <c r="CM498" i="1"/>
  <c r="CM497" i="1"/>
  <c r="CM496" i="1"/>
  <c r="CM495" i="1"/>
  <c r="CM494" i="1"/>
  <c r="CM493" i="1"/>
  <c r="CM492" i="1"/>
  <c r="CM491" i="1"/>
  <c r="CM490" i="1"/>
  <c r="CM489" i="1"/>
  <c r="CM488" i="1"/>
  <c r="CM487" i="1"/>
  <c r="CM486" i="1"/>
  <c r="CM485" i="1"/>
  <c r="CM484" i="1"/>
  <c r="CM483" i="1"/>
  <c r="CM482" i="1"/>
  <c r="CM481" i="1"/>
  <c r="CM480" i="1"/>
  <c r="CM479" i="1"/>
  <c r="CM478" i="1"/>
  <c r="CM477" i="1"/>
  <c r="CM476" i="1"/>
  <c r="CM475" i="1"/>
  <c r="CM474" i="1"/>
  <c r="CM473" i="1"/>
  <c r="CM472" i="1"/>
  <c r="CM471" i="1"/>
  <c r="CM470" i="1"/>
  <c r="CM469" i="1"/>
  <c r="CM468" i="1"/>
  <c r="CM467" i="1"/>
  <c r="CM466" i="1"/>
  <c r="CM464" i="1"/>
  <c r="CM463" i="1"/>
  <c r="CM462" i="1"/>
  <c r="CM461" i="1"/>
  <c r="CM460" i="1"/>
  <c r="CM459" i="1"/>
  <c r="CM458" i="1"/>
  <c r="CM457" i="1"/>
  <c r="CM456" i="1"/>
  <c r="CM455" i="1"/>
  <c r="CM454" i="1"/>
  <c r="CM453" i="1"/>
  <c r="CM452" i="1"/>
  <c r="CM451" i="1"/>
  <c r="CM450" i="1"/>
  <c r="CM449" i="1"/>
  <c r="CM448" i="1"/>
  <c r="CM447" i="1"/>
  <c r="CM446" i="1"/>
  <c r="CM445" i="1"/>
  <c r="CM444" i="1"/>
  <c r="CM443" i="1"/>
  <c r="CM442" i="1"/>
  <c r="CM441" i="1"/>
  <c r="CM440" i="1"/>
  <c r="CM439" i="1"/>
  <c r="CM438" i="1"/>
  <c r="CM437" i="1"/>
  <c r="CM436" i="1"/>
  <c r="CM435" i="1"/>
  <c r="CM434" i="1"/>
  <c r="CM433" i="1"/>
  <c r="CM432" i="1"/>
  <c r="CM431" i="1"/>
  <c r="CM430" i="1"/>
  <c r="CM428" i="1"/>
  <c r="CM427" i="1"/>
  <c r="CM426" i="1"/>
  <c r="CM425" i="1"/>
  <c r="CM424" i="1"/>
  <c r="CM423" i="1"/>
  <c r="CM422" i="1"/>
  <c r="CM421" i="1"/>
  <c r="CM420" i="1"/>
  <c r="CM419" i="1"/>
  <c r="CM418" i="1"/>
  <c r="CM417" i="1"/>
  <c r="CM416" i="1"/>
  <c r="CM415" i="1"/>
  <c r="CM414" i="1"/>
  <c r="CM413" i="1"/>
  <c r="CM412" i="1"/>
  <c r="CM411" i="1"/>
  <c r="CM410" i="1"/>
  <c r="CM409" i="1"/>
  <c r="CM408" i="1"/>
  <c r="CM407" i="1"/>
  <c r="CM406" i="1"/>
  <c r="CM405" i="1"/>
  <c r="CM404" i="1"/>
  <c r="CM403" i="1"/>
  <c r="CM402" i="1"/>
  <c r="CM401" i="1"/>
  <c r="CM400" i="1"/>
  <c r="CM399" i="1"/>
  <c r="CM398" i="1"/>
  <c r="CM397" i="1"/>
  <c r="CM396" i="1"/>
  <c r="CM395" i="1"/>
  <c r="CM394" i="1"/>
  <c r="CM393" i="1"/>
  <c r="CM391" i="1"/>
  <c r="CM390" i="1"/>
  <c r="CM389" i="1"/>
  <c r="CM388" i="1"/>
  <c r="CM387" i="1"/>
  <c r="CM386" i="1"/>
  <c r="CM385" i="1"/>
  <c r="CM384" i="1"/>
  <c r="CM383" i="1"/>
  <c r="CM382" i="1"/>
  <c r="CM381" i="1"/>
  <c r="CM380" i="1"/>
  <c r="CM379" i="1"/>
  <c r="CM378" i="1"/>
  <c r="CM377" i="1"/>
  <c r="CM376" i="1"/>
  <c r="CM375" i="1"/>
  <c r="CM374" i="1"/>
  <c r="CM373" i="1"/>
  <c r="CM372" i="1"/>
  <c r="CM371" i="1"/>
  <c r="CM370" i="1"/>
  <c r="CM369" i="1"/>
  <c r="CM368" i="1"/>
  <c r="CM367" i="1"/>
  <c r="CM366" i="1"/>
  <c r="CM365" i="1"/>
  <c r="CM364" i="1"/>
  <c r="CM363" i="1"/>
  <c r="CM362" i="1"/>
  <c r="CM361" i="1"/>
  <c r="CM360" i="1"/>
  <c r="CM359" i="1"/>
  <c r="CM358" i="1"/>
  <c r="CM357" i="1"/>
  <c r="CM356" i="1"/>
  <c r="CM354" i="1"/>
  <c r="CM353" i="1"/>
  <c r="CM352" i="1"/>
  <c r="CM351" i="1"/>
  <c r="CM350" i="1"/>
  <c r="CM349" i="1"/>
  <c r="CM348" i="1"/>
  <c r="CM347" i="1"/>
  <c r="CM346" i="1"/>
  <c r="CM345" i="1"/>
  <c r="CM344" i="1"/>
  <c r="CM343" i="1"/>
  <c r="CM342" i="1"/>
  <c r="CM341" i="1"/>
  <c r="CM340" i="1"/>
  <c r="CM339" i="1"/>
  <c r="CM338" i="1"/>
  <c r="CM337" i="1"/>
  <c r="CM336" i="1"/>
  <c r="CM335" i="1"/>
  <c r="CM334" i="1"/>
  <c r="CM333" i="1"/>
  <c r="CM332" i="1"/>
  <c r="CM331" i="1"/>
  <c r="CM330" i="1"/>
  <c r="CM329" i="1"/>
  <c r="CM328" i="1"/>
  <c r="CM327" i="1"/>
  <c r="CM326" i="1"/>
  <c r="CM325" i="1"/>
  <c r="CM324" i="1"/>
  <c r="CM323" i="1"/>
  <c r="CM322" i="1"/>
  <c r="CM321" i="1"/>
  <c r="CM320" i="1"/>
  <c r="CM319" i="1"/>
  <c r="CM318" i="1"/>
  <c r="CM316" i="1"/>
  <c r="CM315" i="1"/>
  <c r="CM314" i="1"/>
  <c r="CM313" i="1"/>
  <c r="CM312" i="1"/>
  <c r="CM311" i="1"/>
  <c r="CM310" i="1"/>
  <c r="CM309" i="1"/>
  <c r="CM308" i="1"/>
  <c r="CM307" i="1"/>
  <c r="CM306" i="1"/>
  <c r="CM305" i="1"/>
  <c r="CM304" i="1"/>
  <c r="CM303" i="1"/>
  <c r="CM302" i="1"/>
  <c r="CM301" i="1"/>
  <c r="CM300" i="1"/>
  <c r="CM299" i="1"/>
  <c r="CM298" i="1"/>
  <c r="CM297" i="1"/>
  <c r="CM296" i="1"/>
  <c r="CM295" i="1"/>
  <c r="CM294" i="1"/>
  <c r="CM293" i="1"/>
  <c r="CM292" i="1"/>
  <c r="CM291" i="1"/>
  <c r="CM290" i="1"/>
  <c r="CM289" i="1"/>
  <c r="CM288" i="1"/>
  <c r="CM287" i="1"/>
  <c r="CM286" i="1"/>
  <c r="CM285" i="1"/>
  <c r="CM284" i="1"/>
  <c r="CM283" i="1"/>
  <c r="CM282" i="1"/>
  <c r="CM280" i="1"/>
  <c r="CM279" i="1"/>
  <c r="CM278" i="1"/>
  <c r="CM277" i="1"/>
  <c r="CM276" i="1"/>
  <c r="CM275" i="1"/>
  <c r="CM274" i="1"/>
  <c r="CM273" i="1"/>
  <c r="CM272" i="1"/>
  <c r="CM271" i="1"/>
  <c r="CM270" i="1"/>
  <c r="CM269" i="1"/>
  <c r="CM268" i="1"/>
  <c r="CM267" i="1"/>
  <c r="CM266" i="1"/>
  <c r="CM265" i="1"/>
  <c r="CM264" i="1"/>
  <c r="CM263" i="1"/>
  <c r="CM262" i="1"/>
  <c r="CM261" i="1"/>
  <c r="CM260" i="1"/>
  <c r="CM259" i="1"/>
  <c r="CM258" i="1"/>
  <c r="CM257" i="1"/>
  <c r="CM256" i="1"/>
  <c r="CM255" i="1"/>
  <c r="CM254" i="1"/>
  <c r="CM253" i="1"/>
  <c r="CM252" i="1"/>
  <c r="CM251" i="1"/>
  <c r="CM250" i="1"/>
  <c r="CM249" i="1"/>
  <c r="CM248" i="1"/>
  <c r="CM247" i="1"/>
  <c r="CM246" i="1"/>
  <c r="CM244" i="1"/>
  <c r="CM243" i="1"/>
  <c r="CM242" i="1"/>
  <c r="CM241" i="1"/>
  <c r="CM240" i="1"/>
  <c r="CM239" i="1"/>
  <c r="CM238" i="1"/>
  <c r="CM237" i="1"/>
  <c r="CM236" i="1"/>
  <c r="CM235" i="1"/>
  <c r="CM234" i="1"/>
  <c r="CM233" i="1"/>
  <c r="CM232" i="1"/>
  <c r="CM231" i="1"/>
  <c r="CM230" i="1"/>
  <c r="CM229" i="1"/>
  <c r="CM228" i="1"/>
  <c r="CM227" i="1"/>
  <c r="CM226" i="1"/>
  <c r="CM225" i="1"/>
  <c r="CM224" i="1"/>
  <c r="CM223" i="1"/>
  <c r="CM222" i="1"/>
  <c r="CM221" i="1"/>
  <c r="CM220" i="1"/>
  <c r="CM219" i="1"/>
  <c r="CM218" i="1"/>
  <c r="CM217" i="1"/>
  <c r="CM216" i="1"/>
  <c r="CM215" i="1"/>
  <c r="CM214" i="1"/>
  <c r="CM213" i="1"/>
  <c r="CM212" i="1"/>
  <c r="CM211" i="1"/>
  <c r="CM210" i="1"/>
  <c r="CM208" i="1"/>
  <c r="CM207" i="1"/>
  <c r="CM206" i="1"/>
  <c r="CM205" i="1"/>
  <c r="CM204" i="1"/>
  <c r="CM203" i="1"/>
  <c r="CM202" i="1"/>
  <c r="CM201" i="1"/>
  <c r="CM200" i="1"/>
  <c r="CM199" i="1"/>
  <c r="CM198" i="1"/>
  <c r="CM197" i="1"/>
  <c r="CM196" i="1"/>
  <c r="CM195" i="1"/>
  <c r="CM194" i="1"/>
  <c r="CM193" i="1"/>
  <c r="CM192" i="1"/>
  <c r="CM191" i="1"/>
  <c r="CM190" i="1"/>
  <c r="CM189" i="1"/>
  <c r="CM188" i="1"/>
  <c r="CM187" i="1"/>
  <c r="CM186" i="1"/>
  <c r="CM185" i="1"/>
  <c r="CM184" i="1"/>
  <c r="CM183" i="1"/>
  <c r="CM182" i="1"/>
  <c r="CM181" i="1"/>
  <c r="CM180" i="1"/>
  <c r="CM179" i="1"/>
  <c r="CM178" i="1"/>
  <c r="CM177" i="1"/>
  <c r="CM176" i="1"/>
  <c r="CM175" i="1"/>
  <c r="CM174" i="1"/>
  <c r="CM172" i="1"/>
  <c r="CM171" i="1"/>
  <c r="CM170" i="1"/>
  <c r="CM169" i="1"/>
  <c r="CM168" i="1"/>
  <c r="CM167" i="1"/>
  <c r="CM166" i="1"/>
  <c r="CM165" i="1"/>
  <c r="CM164" i="1"/>
  <c r="CM163" i="1"/>
  <c r="CM162" i="1"/>
  <c r="CM161" i="1"/>
  <c r="CM160" i="1"/>
  <c r="CM159" i="1"/>
  <c r="CM158" i="1"/>
  <c r="CM157" i="1"/>
  <c r="CM156" i="1"/>
  <c r="CM155" i="1"/>
  <c r="CM154" i="1"/>
  <c r="CM153" i="1"/>
  <c r="CM152" i="1"/>
  <c r="CM151" i="1"/>
  <c r="CM150" i="1"/>
  <c r="CM149" i="1"/>
  <c r="CM148" i="1"/>
  <c r="CM147" i="1"/>
  <c r="CM146" i="1"/>
  <c r="CM145" i="1"/>
  <c r="CM144" i="1"/>
  <c r="CM143" i="1"/>
  <c r="CM142" i="1"/>
  <c r="CM141" i="1"/>
  <c r="CM140" i="1"/>
  <c r="CM139" i="1"/>
  <c r="CM138" i="1"/>
  <c r="CM137" i="1"/>
  <c r="CM136" i="1"/>
  <c r="CM135" i="1"/>
  <c r="CM133" i="1"/>
  <c r="CM132" i="1"/>
  <c r="CM131" i="1"/>
  <c r="CM130" i="1"/>
  <c r="CM129" i="1"/>
  <c r="CM128" i="1"/>
  <c r="CM127" i="1"/>
  <c r="CM126" i="1"/>
  <c r="CM125" i="1"/>
  <c r="CM124" i="1"/>
  <c r="CM123" i="1"/>
  <c r="CM122" i="1"/>
  <c r="CM121" i="1"/>
  <c r="CM120" i="1"/>
  <c r="CM119" i="1"/>
  <c r="CM118" i="1"/>
  <c r="CM117" i="1"/>
  <c r="CM116" i="1"/>
  <c r="CM115" i="1"/>
  <c r="CM114" i="1"/>
  <c r="CM113" i="1"/>
  <c r="CM112" i="1"/>
  <c r="CM111" i="1"/>
  <c r="CM110" i="1"/>
  <c r="CM109" i="1"/>
  <c r="CM108" i="1"/>
  <c r="CM107" i="1"/>
  <c r="CM106" i="1"/>
  <c r="CM105" i="1"/>
  <c r="CM104" i="1"/>
  <c r="CM103" i="1"/>
  <c r="CM102" i="1"/>
  <c r="CM101" i="1"/>
  <c r="CM100" i="1"/>
  <c r="CM99" i="1"/>
  <c r="CM98" i="1"/>
  <c r="CM97" i="1"/>
  <c r="CM96" i="1"/>
  <c r="CM94" i="1"/>
  <c r="CM93" i="1"/>
  <c r="CM92" i="1"/>
  <c r="CM91" i="1"/>
  <c r="CM90" i="1"/>
  <c r="CM89" i="1"/>
  <c r="CM88" i="1"/>
  <c r="CM87" i="1"/>
  <c r="CM86" i="1"/>
  <c r="CM85" i="1"/>
  <c r="CM84" i="1"/>
  <c r="CM83" i="1"/>
  <c r="CM82" i="1"/>
  <c r="CM81" i="1"/>
  <c r="CM80" i="1"/>
  <c r="CM79" i="1"/>
  <c r="CM78" i="1"/>
  <c r="CM77" i="1"/>
  <c r="CM76" i="1"/>
  <c r="CM75" i="1"/>
  <c r="CM74" i="1"/>
  <c r="CM73" i="1"/>
  <c r="CM72" i="1"/>
  <c r="CM71" i="1"/>
  <c r="CM70" i="1"/>
  <c r="CM69" i="1"/>
  <c r="CM68" i="1"/>
  <c r="CM67" i="1"/>
  <c r="CM66" i="1"/>
  <c r="CM65" i="1"/>
  <c r="CM64" i="1"/>
  <c r="CM63" i="1"/>
  <c r="CM62" i="1"/>
  <c r="CM61" i="1"/>
  <c r="CM60" i="1"/>
  <c r="CM59" i="1"/>
  <c r="CM58" i="1"/>
  <c r="CM57" i="1"/>
  <c r="CM56" i="1"/>
  <c r="CM55" i="1"/>
  <c r="CM54" i="1"/>
  <c r="CM53" i="1"/>
  <c r="CM50" i="1"/>
  <c r="CM49" i="1"/>
  <c r="CM48" i="1"/>
  <c r="CM47" i="1"/>
  <c r="CM46" i="1"/>
  <c r="CM45" i="1"/>
  <c r="CM44" i="1"/>
  <c r="CM43" i="1"/>
  <c r="CK7" i="1"/>
  <c r="CX51" i="1"/>
  <c r="CX42" i="1"/>
  <c r="CX41" i="1" s="1"/>
  <c r="CX40" i="1"/>
  <c r="CX39" i="1"/>
  <c r="CX38" i="1"/>
  <c r="CX37" i="1"/>
  <c r="CX36" i="1"/>
  <c r="CX35" i="1"/>
  <c r="CX34" i="1"/>
  <c r="CX33" i="1"/>
  <c r="CX32" i="1"/>
  <c r="CX31" i="1"/>
  <c r="CX30" i="1"/>
  <c r="CX29" i="1"/>
  <c r="CX28" i="1"/>
  <c r="CX27" i="1"/>
  <c r="CX26" i="1"/>
  <c r="CX25" i="1"/>
  <c r="CX24" i="1"/>
  <c r="CX23" i="1"/>
  <c r="CX22" i="1"/>
  <c r="CX21" i="1"/>
  <c r="CX20" i="1"/>
  <c r="CX19" i="1"/>
  <c r="CX18" i="1"/>
  <c r="CX17" i="1"/>
  <c r="CX16" i="1"/>
  <c r="CX15" i="1"/>
  <c r="CX14" i="1"/>
  <c r="CX13" i="1"/>
  <c r="CX12" i="1"/>
  <c r="CX11" i="1"/>
  <c r="CX10" i="1"/>
  <c r="CX9" i="1"/>
  <c r="CX8" i="1"/>
  <c r="DE758" i="1"/>
  <c r="DG758" i="1" s="1"/>
  <c r="DF748" i="1"/>
  <c r="DF741" i="1"/>
  <c r="DF732" i="1"/>
  <c r="DF725" i="1"/>
  <c r="DF723" i="1"/>
  <c r="CY722" i="1"/>
  <c r="CX722" i="1"/>
  <c r="DF716" i="1"/>
  <c r="DF701" i="1"/>
  <c r="DF700" i="1"/>
  <c r="DF698" i="1"/>
  <c r="DF693" i="1"/>
  <c r="DF692" i="1"/>
  <c r="DD686" i="1"/>
  <c r="CY686" i="1"/>
  <c r="CX686" i="1"/>
  <c r="DF683" i="1"/>
  <c r="DF675" i="1"/>
  <c r="DF674" i="1"/>
  <c r="DF666" i="1"/>
  <c r="CY649" i="1"/>
  <c r="CX649" i="1"/>
  <c r="DF641" i="1"/>
  <c r="DF617" i="1"/>
  <c r="CY613" i="1"/>
  <c r="CX613" i="1"/>
  <c r="DF609" i="1"/>
  <c r="DF601" i="1"/>
  <c r="DF585" i="1"/>
  <c r="DF584" i="1"/>
  <c r="DD577" i="1"/>
  <c r="CY577" i="1"/>
  <c r="CX577" i="1"/>
  <c r="DF568" i="1"/>
  <c r="DF567" i="1"/>
  <c r="DF552" i="1"/>
  <c r="DF549" i="1"/>
  <c r="DF544" i="1"/>
  <c r="DD539" i="1"/>
  <c r="CY539" i="1"/>
  <c r="CX539" i="1"/>
  <c r="DF534" i="1"/>
  <c r="DF518" i="1"/>
  <c r="DF510" i="1"/>
  <c r="DF504" i="1"/>
  <c r="DF503" i="1"/>
  <c r="DD502" i="1"/>
  <c r="CY502" i="1"/>
  <c r="CX502" i="1"/>
  <c r="DF486" i="1"/>
  <c r="DF485" i="1"/>
  <c r="DF478" i="1"/>
  <c r="DF470" i="1"/>
  <c r="DF469" i="1"/>
  <c r="DD465" i="1"/>
  <c r="DC465" i="1"/>
  <c r="DB465" i="1"/>
  <c r="CY465" i="1"/>
  <c r="CX465" i="1"/>
  <c r="DE464" i="1"/>
  <c r="DG464" i="1" s="1"/>
  <c r="DF459" i="1"/>
  <c r="DF458" i="1"/>
  <c r="DF450" i="1"/>
  <c r="DF442" i="1"/>
  <c r="DD429" i="1"/>
  <c r="CY429" i="1"/>
  <c r="CX429" i="1"/>
  <c r="DF426" i="1"/>
  <c r="DF425" i="1"/>
  <c r="DF424" i="1"/>
  <c r="DF423" i="1"/>
  <c r="DF422" i="1"/>
  <c r="DF421" i="1"/>
  <c r="DF420" i="1"/>
  <c r="DF419" i="1"/>
  <c r="DF418" i="1"/>
  <c r="DF417" i="1"/>
  <c r="DF416" i="1"/>
  <c r="DF415" i="1"/>
  <c r="DF414" i="1"/>
  <c r="DF413" i="1"/>
  <c r="DF412" i="1"/>
  <c r="DF411" i="1"/>
  <c r="DF410" i="1"/>
  <c r="DF409" i="1"/>
  <c r="DF408" i="1"/>
  <c r="DF407" i="1"/>
  <c r="DF406" i="1"/>
  <c r="DF405" i="1"/>
  <c r="DF404" i="1"/>
  <c r="DF403" i="1"/>
  <c r="DF402" i="1"/>
  <c r="DF401" i="1"/>
  <c r="DF400" i="1"/>
  <c r="DF399" i="1"/>
  <c r="DF398" i="1"/>
  <c r="DF397" i="1"/>
  <c r="DF396" i="1"/>
  <c r="DF395" i="1"/>
  <c r="DF394" i="1"/>
  <c r="DF393" i="1"/>
  <c r="DE392" i="1"/>
  <c r="DD392" i="1"/>
  <c r="CY392" i="1"/>
  <c r="CX392" i="1"/>
  <c r="DF390" i="1"/>
  <c r="DF383" i="1"/>
  <c r="DF382" i="1"/>
  <c r="DF380" i="1"/>
  <c r="DF366" i="1"/>
  <c r="DD355" i="1"/>
  <c r="CY355" i="1"/>
  <c r="CX355" i="1"/>
  <c r="DF325" i="1"/>
  <c r="DF323" i="1"/>
  <c r="DF322" i="1"/>
  <c r="DD317" i="1"/>
  <c r="CY317" i="1"/>
  <c r="CX317" i="1"/>
  <c r="DE316" i="1"/>
  <c r="DG316" i="1" s="1"/>
  <c r="DE315" i="1"/>
  <c r="DF315" i="1" s="1"/>
  <c r="DE314" i="1"/>
  <c r="DG314" i="1" s="1"/>
  <c r="DF313" i="1"/>
  <c r="DF312" i="1"/>
  <c r="DF311" i="1"/>
  <c r="DF310" i="1"/>
  <c r="DF309" i="1"/>
  <c r="DF308" i="1"/>
  <c r="DF307" i="1"/>
  <c r="DF306" i="1"/>
  <c r="DF305" i="1"/>
  <c r="DF304" i="1"/>
  <c r="DF303" i="1"/>
  <c r="DF302" i="1"/>
  <c r="DE301" i="1"/>
  <c r="DF301" i="1" s="1"/>
  <c r="DE300" i="1"/>
  <c r="DF300" i="1" s="1"/>
  <c r="DE299" i="1"/>
  <c r="DG299" i="1" s="1"/>
  <c r="DE298" i="1"/>
  <c r="DG298" i="1" s="1"/>
  <c r="DE297" i="1"/>
  <c r="DE296" i="1"/>
  <c r="DG296" i="1" s="1"/>
  <c r="DE295" i="1"/>
  <c r="DG295" i="1" s="1"/>
  <c r="DE292" i="1"/>
  <c r="DF292" i="1" s="1"/>
  <c r="DE291" i="1"/>
  <c r="DG291" i="1" s="1"/>
  <c r="DE290" i="1"/>
  <c r="DE289" i="1"/>
  <c r="DF289" i="1" s="1"/>
  <c r="DE288" i="1"/>
  <c r="DG288" i="1" s="1"/>
  <c r="DE287" i="1"/>
  <c r="DG287" i="1" s="1"/>
  <c r="DE286" i="1"/>
  <c r="DG286" i="1" s="1"/>
  <c r="DE285" i="1"/>
  <c r="DF285" i="1" s="1"/>
  <c r="DE284" i="1"/>
  <c r="DF284" i="1" s="1"/>
  <c r="DE283" i="1"/>
  <c r="DG283" i="1" s="1"/>
  <c r="DE282" i="1"/>
  <c r="DG282" i="1" s="1"/>
  <c r="CY281" i="1"/>
  <c r="CX281" i="1"/>
  <c r="DE280" i="1"/>
  <c r="DE279" i="1"/>
  <c r="DG279" i="1" s="1"/>
  <c r="DE278" i="1"/>
  <c r="DF278" i="1" s="1"/>
  <c r="DE277" i="1"/>
  <c r="DE276" i="1"/>
  <c r="DG276" i="1" s="1"/>
  <c r="DE275" i="1"/>
  <c r="DF275" i="1" s="1"/>
  <c r="DE274" i="1"/>
  <c r="DE273" i="1"/>
  <c r="DG273" i="1" s="1"/>
  <c r="DE270" i="1"/>
  <c r="DF270" i="1" s="1"/>
  <c r="DE269" i="1"/>
  <c r="DG269" i="1" s="1"/>
  <c r="DE268" i="1"/>
  <c r="DF268" i="1" s="1"/>
  <c r="DE267" i="1"/>
  <c r="DF267" i="1" s="1"/>
  <c r="DE266" i="1"/>
  <c r="DG266" i="1" s="1"/>
  <c r="DE265" i="1"/>
  <c r="DG265" i="1" s="1"/>
  <c r="DE264" i="1"/>
  <c r="DE263" i="1"/>
  <c r="DE262" i="1"/>
  <c r="DG262" i="1" s="1"/>
  <c r="DE261" i="1"/>
  <c r="DG261" i="1" s="1"/>
  <c r="DE260" i="1"/>
  <c r="DG260" i="1" s="1"/>
  <c r="DE259" i="1"/>
  <c r="DF259" i="1" s="1"/>
  <c r="DE256" i="1"/>
  <c r="DG256" i="1" s="1"/>
  <c r="DE255" i="1"/>
  <c r="DE254" i="1"/>
  <c r="DG254" i="1" s="1"/>
  <c r="DE253" i="1"/>
  <c r="DG253" i="1" s="1"/>
  <c r="DE252" i="1"/>
  <c r="DG252" i="1" s="1"/>
  <c r="DE251" i="1"/>
  <c r="DF251" i="1" s="1"/>
  <c r="DE250" i="1"/>
  <c r="DG250" i="1" s="1"/>
  <c r="DE249" i="1"/>
  <c r="DE248" i="1"/>
  <c r="DE247" i="1"/>
  <c r="DE246" i="1"/>
  <c r="DG246" i="1" s="1"/>
  <c r="CY245" i="1"/>
  <c r="CX245" i="1"/>
  <c r="DE244" i="1"/>
  <c r="DG244" i="1" s="1"/>
  <c r="DE243" i="1"/>
  <c r="DG243" i="1" s="1"/>
  <c r="DE242" i="1"/>
  <c r="DE241" i="1"/>
  <c r="DF241" i="1" s="1"/>
  <c r="DE240" i="1"/>
  <c r="DG240" i="1" s="1"/>
  <c r="DE239" i="1"/>
  <c r="DE238" i="1"/>
  <c r="DG238" i="1" s="1"/>
  <c r="DE237" i="1"/>
  <c r="DG237" i="1" s="1"/>
  <c r="DE234" i="1"/>
  <c r="DG234" i="1" s="1"/>
  <c r="DE233" i="1"/>
  <c r="DG233" i="1" s="1"/>
  <c r="DE232" i="1"/>
  <c r="DG232" i="1" s="1"/>
  <c r="DE231" i="1"/>
  <c r="DG231" i="1" s="1"/>
  <c r="DE230" i="1"/>
  <c r="DG230" i="1" s="1"/>
  <c r="DE229" i="1"/>
  <c r="DG229" i="1" s="1"/>
  <c r="DE228" i="1"/>
  <c r="DG228" i="1" s="1"/>
  <c r="DE227" i="1"/>
  <c r="DG227" i="1" s="1"/>
  <c r="DE226" i="1"/>
  <c r="DG226" i="1" s="1"/>
  <c r="DE225" i="1"/>
  <c r="DG225" i="1" s="1"/>
  <c r="DE224" i="1"/>
  <c r="DG224" i="1" s="1"/>
  <c r="DE223" i="1"/>
  <c r="DG223" i="1" s="1"/>
  <c r="DE220" i="1"/>
  <c r="DF220" i="1" s="1"/>
  <c r="DE219" i="1"/>
  <c r="DG219" i="1" s="1"/>
  <c r="DE218" i="1"/>
  <c r="DG218" i="1" s="1"/>
  <c r="DE217" i="1"/>
  <c r="DG217" i="1" s="1"/>
  <c r="DE216" i="1"/>
  <c r="DG216" i="1" s="1"/>
  <c r="DE215" i="1"/>
  <c r="DG215" i="1" s="1"/>
  <c r="DE214" i="1"/>
  <c r="DG214" i="1" s="1"/>
  <c r="DE213" i="1"/>
  <c r="DG213" i="1" s="1"/>
  <c r="DE212" i="1"/>
  <c r="DF212" i="1" s="1"/>
  <c r="DE211" i="1"/>
  <c r="DG211" i="1" s="1"/>
  <c r="DE210" i="1"/>
  <c r="DG210" i="1" s="1"/>
  <c r="CY209" i="1"/>
  <c r="CX209" i="1"/>
  <c r="DE208" i="1"/>
  <c r="DG208" i="1" s="1"/>
  <c r="DE207" i="1"/>
  <c r="DG207" i="1" s="1"/>
  <c r="DE206" i="1"/>
  <c r="DG206" i="1" s="1"/>
  <c r="DE205" i="1"/>
  <c r="DE204" i="1"/>
  <c r="DF204" i="1" s="1"/>
  <c r="DE203" i="1"/>
  <c r="DG203" i="1" s="1"/>
  <c r="DE202" i="1"/>
  <c r="DG202" i="1" s="1"/>
  <c r="DE201" i="1"/>
  <c r="DG201" i="1" s="1"/>
  <c r="DE198" i="1"/>
  <c r="DG198" i="1" s="1"/>
  <c r="DE197" i="1"/>
  <c r="DF197" i="1" s="1"/>
  <c r="DE196" i="1"/>
  <c r="DG196" i="1" s="1"/>
  <c r="DE195" i="1"/>
  <c r="DG195" i="1" s="1"/>
  <c r="DE194" i="1"/>
  <c r="DG194" i="1" s="1"/>
  <c r="DE193" i="1"/>
  <c r="DG193" i="1" s="1"/>
  <c r="DE192" i="1"/>
  <c r="DG192" i="1" s="1"/>
  <c r="DE191" i="1"/>
  <c r="DG191" i="1" s="1"/>
  <c r="DE190" i="1"/>
  <c r="DE189" i="1"/>
  <c r="DG189" i="1" s="1"/>
  <c r="DE188" i="1"/>
  <c r="DG188" i="1" s="1"/>
  <c r="DE187" i="1"/>
  <c r="DG187" i="1" s="1"/>
  <c r="DE184" i="1"/>
  <c r="DG184" i="1" s="1"/>
  <c r="DE183" i="1"/>
  <c r="DG183" i="1" s="1"/>
  <c r="DE182" i="1"/>
  <c r="DG182" i="1" s="1"/>
  <c r="DE181" i="1"/>
  <c r="DG181" i="1" s="1"/>
  <c r="DE180" i="1"/>
  <c r="DE179" i="1"/>
  <c r="DG179" i="1" s="1"/>
  <c r="DE178" i="1"/>
  <c r="DG178" i="1" s="1"/>
  <c r="DE177" i="1"/>
  <c r="DG177" i="1" s="1"/>
  <c r="DE176" i="1"/>
  <c r="DG176" i="1" s="1"/>
  <c r="DE175" i="1"/>
  <c r="DG175" i="1" s="1"/>
  <c r="DE174" i="1"/>
  <c r="DG174" i="1" s="1"/>
  <c r="CY173" i="1"/>
  <c r="CX173" i="1"/>
  <c r="DE172" i="1"/>
  <c r="DG172" i="1" s="1"/>
  <c r="DE171" i="1"/>
  <c r="DG171" i="1" s="1"/>
  <c r="DE170" i="1"/>
  <c r="DG170" i="1" s="1"/>
  <c r="DE169" i="1"/>
  <c r="DE168" i="1"/>
  <c r="DG168" i="1" s="1"/>
  <c r="DE167" i="1"/>
  <c r="DE166" i="1"/>
  <c r="DG166" i="1" s="1"/>
  <c r="DE165" i="1"/>
  <c r="DG165" i="1" s="1"/>
  <c r="DE164" i="1"/>
  <c r="DG164" i="1" s="1"/>
  <c r="DE163" i="1"/>
  <c r="DG163" i="1" s="1"/>
  <c r="DE162" i="1"/>
  <c r="DG162" i="1" s="1"/>
  <c r="DE159" i="1"/>
  <c r="DG159" i="1" s="1"/>
  <c r="DE158" i="1"/>
  <c r="DF158" i="1" s="1"/>
  <c r="DE157" i="1"/>
  <c r="DG157" i="1" s="1"/>
  <c r="DE156" i="1"/>
  <c r="DG156" i="1" s="1"/>
  <c r="DE155" i="1"/>
  <c r="DG155" i="1" s="1"/>
  <c r="DE154" i="1"/>
  <c r="DG154" i="1" s="1"/>
  <c r="DE153" i="1"/>
  <c r="DG153" i="1" s="1"/>
  <c r="DE152" i="1"/>
  <c r="DF152" i="1" s="1"/>
  <c r="DE151" i="1"/>
  <c r="DG151" i="1" s="1"/>
  <c r="DE150" i="1"/>
  <c r="DG150" i="1" s="1"/>
  <c r="DE149" i="1"/>
  <c r="DG149" i="1" s="1"/>
  <c r="DE148" i="1"/>
  <c r="DG148" i="1" s="1"/>
  <c r="DE145" i="1"/>
  <c r="DG145" i="1" s="1"/>
  <c r="DE144" i="1"/>
  <c r="DG144" i="1" s="1"/>
  <c r="DE143" i="1"/>
  <c r="DG143" i="1" s="1"/>
  <c r="DE142" i="1"/>
  <c r="DG142" i="1" s="1"/>
  <c r="DE141" i="1"/>
  <c r="DG141" i="1" s="1"/>
  <c r="DE140" i="1"/>
  <c r="DG140" i="1" s="1"/>
  <c r="DE139" i="1"/>
  <c r="DG139" i="1" s="1"/>
  <c r="DE138" i="1"/>
  <c r="DG138" i="1" s="1"/>
  <c r="DE137" i="1"/>
  <c r="DE136" i="1"/>
  <c r="DG136" i="1" s="1"/>
  <c r="DE135" i="1"/>
  <c r="DG135" i="1" s="1"/>
  <c r="CY134" i="1"/>
  <c r="CX134" i="1"/>
  <c r="DE133" i="1"/>
  <c r="DG133" i="1" s="1"/>
  <c r="DE132" i="1"/>
  <c r="DG132" i="1" s="1"/>
  <c r="DE131" i="1"/>
  <c r="DG131" i="1" s="1"/>
  <c r="DE130" i="1"/>
  <c r="DG130" i="1" s="1"/>
  <c r="DE129" i="1"/>
  <c r="DG129" i="1" s="1"/>
  <c r="DE128" i="1"/>
  <c r="DE127" i="1"/>
  <c r="DG127" i="1" s="1"/>
  <c r="DE126" i="1"/>
  <c r="DE125" i="1"/>
  <c r="DG125" i="1" s="1"/>
  <c r="DE124" i="1"/>
  <c r="DG124" i="1" s="1"/>
  <c r="DE123" i="1"/>
  <c r="DG123" i="1" s="1"/>
  <c r="DE122" i="1"/>
  <c r="DG122" i="1" s="1"/>
  <c r="DE121" i="1"/>
  <c r="DG121" i="1" s="1"/>
  <c r="DE120" i="1"/>
  <c r="DG120" i="1" s="1"/>
  <c r="DE119" i="1"/>
  <c r="DG119" i="1" s="1"/>
  <c r="DE118" i="1"/>
  <c r="DG118" i="1" s="1"/>
  <c r="DE117" i="1"/>
  <c r="DG117" i="1" s="1"/>
  <c r="DE116" i="1"/>
  <c r="DE115" i="1"/>
  <c r="DG115" i="1" s="1"/>
  <c r="DE114" i="1"/>
  <c r="DG114" i="1" s="1"/>
  <c r="DE113" i="1"/>
  <c r="DG113" i="1" s="1"/>
  <c r="DE112" i="1"/>
  <c r="DG112" i="1" s="1"/>
  <c r="DE111" i="1"/>
  <c r="DG111" i="1" s="1"/>
  <c r="DE110" i="1"/>
  <c r="DG110" i="1" s="1"/>
  <c r="DE109" i="1"/>
  <c r="DG109" i="1" s="1"/>
  <c r="DE108" i="1"/>
  <c r="DG108" i="1" s="1"/>
  <c r="DE107" i="1"/>
  <c r="DG107" i="1" s="1"/>
  <c r="DE106" i="1"/>
  <c r="DG106" i="1" s="1"/>
  <c r="DE105" i="1"/>
  <c r="DE104" i="1"/>
  <c r="DG104" i="1" s="1"/>
  <c r="DE103" i="1"/>
  <c r="DG103" i="1" s="1"/>
  <c r="DE102" i="1"/>
  <c r="DG102" i="1" s="1"/>
  <c r="DE101" i="1"/>
  <c r="DG101" i="1" s="1"/>
  <c r="DE100" i="1"/>
  <c r="DG100" i="1" s="1"/>
  <c r="DE99" i="1"/>
  <c r="DG99" i="1" s="1"/>
  <c r="DE98" i="1"/>
  <c r="DG98" i="1" s="1"/>
  <c r="DE97" i="1"/>
  <c r="DG97" i="1" s="1"/>
  <c r="DE96" i="1"/>
  <c r="DF96" i="1" s="1"/>
  <c r="CY95" i="1"/>
  <c r="CX95" i="1"/>
  <c r="DF93" i="1"/>
  <c r="DF92" i="1"/>
  <c r="DF85" i="1"/>
  <c r="DF77" i="1"/>
  <c r="CY52" i="1"/>
  <c r="CX52" i="1"/>
  <c r="DD51" i="1"/>
  <c r="CY51" i="1"/>
  <c r="DD50" i="1"/>
  <c r="DE49" i="1"/>
  <c r="DD49" i="1"/>
  <c r="DD48" i="1"/>
  <c r="DD47" i="1"/>
  <c r="DD46" i="1"/>
  <c r="DD45" i="1"/>
  <c r="DD44" i="1"/>
  <c r="DD43" i="1"/>
  <c r="DD42" i="1"/>
  <c r="CY42" i="1"/>
  <c r="DD40" i="1"/>
  <c r="CY40" i="1"/>
  <c r="DD39" i="1"/>
  <c r="CY39" i="1"/>
  <c r="DD38" i="1"/>
  <c r="CY38" i="1"/>
  <c r="DD37" i="1"/>
  <c r="CY37" i="1"/>
  <c r="DD36" i="1"/>
  <c r="CY36" i="1"/>
  <c r="DD35" i="1"/>
  <c r="CY35" i="1"/>
  <c r="DD34" i="1"/>
  <c r="CY34" i="1"/>
  <c r="DD33" i="1"/>
  <c r="CY33" i="1"/>
  <c r="DD32" i="1"/>
  <c r="CY32" i="1"/>
  <c r="DD31" i="1"/>
  <c r="CY31" i="1"/>
  <c r="DD30" i="1"/>
  <c r="CY30" i="1"/>
  <c r="DD29" i="1"/>
  <c r="CY29" i="1"/>
  <c r="DD28" i="1"/>
  <c r="CY28" i="1"/>
  <c r="DD27" i="1"/>
  <c r="CY27" i="1"/>
  <c r="DD26" i="1"/>
  <c r="CY26" i="1"/>
  <c r="DD25" i="1"/>
  <c r="CY25" i="1"/>
  <c r="DD24" i="1"/>
  <c r="CY24" i="1"/>
  <c r="DD23" i="1"/>
  <c r="CY23" i="1"/>
  <c r="DD22" i="1"/>
  <c r="CY22" i="1"/>
  <c r="DD21" i="1"/>
  <c r="CY21" i="1"/>
  <c r="DD20" i="1"/>
  <c r="CY20" i="1"/>
  <c r="DE19" i="1"/>
  <c r="DG19" i="1" s="1"/>
  <c r="DD19" i="1"/>
  <c r="CY19" i="1"/>
  <c r="DD18" i="1"/>
  <c r="CY18" i="1"/>
  <c r="DD17" i="1"/>
  <c r="CY17" i="1"/>
  <c r="DD16" i="1"/>
  <c r="CY16" i="1"/>
  <c r="DD15" i="1"/>
  <c r="CY15" i="1"/>
  <c r="CZ15" i="1" s="1"/>
  <c r="DD14" i="1"/>
  <c r="CY14" i="1"/>
  <c r="DD13" i="1"/>
  <c r="CY13" i="1"/>
  <c r="DD12" i="1"/>
  <c r="CY12" i="1"/>
  <c r="DD11" i="1"/>
  <c r="CY11" i="1"/>
  <c r="DD10" i="1"/>
  <c r="CY10" i="1"/>
  <c r="DD9" i="1"/>
  <c r="CY9" i="1"/>
  <c r="CY8" i="1"/>
  <c r="DC7" i="1"/>
  <c r="DB7" i="1"/>
  <c r="DF481" i="1" l="1"/>
  <c r="DG481" i="1"/>
  <c r="DF612" i="1"/>
  <c r="DG612" i="1"/>
  <c r="DF437" i="1"/>
  <c r="DG437" i="1"/>
  <c r="DG285" i="1"/>
  <c r="DG300" i="1"/>
  <c r="DG430" i="1"/>
  <c r="DG494" i="1"/>
  <c r="DG590" i="1"/>
  <c r="DG622" i="1"/>
  <c r="DF589" i="1"/>
  <c r="DG589" i="1"/>
  <c r="DS169" i="1"/>
  <c r="DT169" i="1"/>
  <c r="DT432" i="1"/>
  <c r="DS432" i="1"/>
  <c r="DF564" i="1"/>
  <c r="DG564" i="1"/>
  <c r="DF280" i="1"/>
  <c r="DG280" i="1"/>
  <c r="DF297" i="1"/>
  <c r="DG297" i="1"/>
  <c r="DF516" i="1"/>
  <c r="DG516" i="1"/>
  <c r="DF524" i="1"/>
  <c r="DG524" i="1"/>
  <c r="DF532" i="1"/>
  <c r="DG532" i="1"/>
  <c r="DF573" i="1"/>
  <c r="DG573" i="1"/>
  <c r="DF615" i="1"/>
  <c r="DG615" i="1"/>
  <c r="DF623" i="1"/>
  <c r="DG623" i="1"/>
  <c r="DF631" i="1"/>
  <c r="DG631" i="1"/>
  <c r="DF639" i="1"/>
  <c r="DG639" i="1"/>
  <c r="DF647" i="1"/>
  <c r="DG647" i="1"/>
  <c r="DF672" i="1"/>
  <c r="DG672" i="1"/>
  <c r="DF738" i="1"/>
  <c r="DG738" i="1"/>
  <c r="DF754" i="1"/>
  <c r="DG754" i="1"/>
  <c r="DF439" i="1"/>
  <c r="DG439" i="1"/>
  <c r="DF321" i="1"/>
  <c r="DG321" i="1"/>
  <c r="DF90" i="1"/>
  <c r="DG90" i="1"/>
  <c r="DG251" i="1"/>
  <c r="DG289" i="1"/>
  <c r="DG340" i="1"/>
  <c r="DG598" i="1"/>
  <c r="DG662" i="1"/>
  <c r="DF597" i="1"/>
  <c r="DG597" i="1"/>
  <c r="DF696" i="1"/>
  <c r="DG696" i="1"/>
  <c r="DF352" i="1"/>
  <c r="DG352" i="1"/>
  <c r="DF263" i="1"/>
  <c r="DG263" i="1"/>
  <c r="DF476" i="1"/>
  <c r="DG476" i="1"/>
  <c r="DF484" i="1"/>
  <c r="DG484" i="1"/>
  <c r="DF330" i="1"/>
  <c r="DG330" i="1"/>
  <c r="DF338" i="1"/>
  <c r="DG338" i="1"/>
  <c r="DF354" i="1"/>
  <c r="DG354" i="1"/>
  <c r="DG89" i="1"/>
  <c r="DG204" i="1"/>
  <c r="DG357" i="1"/>
  <c r="DG699" i="1"/>
  <c r="DF572" i="1"/>
  <c r="DF239" i="1"/>
  <c r="DG239" i="1"/>
  <c r="DF264" i="1"/>
  <c r="DG264" i="1"/>
  <c r="DF274" i="1"/>
  <c r="DG274" i="1"/>
  <c r="DF477" i="1"/>
  <c r="DG477" i="1"/>
  <c r="DF501" i="1"/>
  <c r="DG501" i="1"/>
  <c r="DF543" i="1"/>
  <c r="DG543" i="1"/>
  <c r="DF559" i="1"/>
  <c r="DG559" i="1"/>
  <c r="DF575" i="1"/>
  <c r="DG575" i="1"/>
  <c r="DF600" i="1"/>
  <c r="DG600" i="1"/>
  <c r="DF433" i="1"/>
  <c r="DG433" i="1"/>
  <c r="DF441" i="1"/>
  <c r="DG441" i="1"/>
  <c r="DF449" i="1"/>
  <c r="DG449" i="1"/>
  <c r="DF457" i="1"/>
  <c r="DG457" i="1"/>
  <c r="DG152" i="1"/>
  <c r="DG267" i="1"/>
  <c r="DG278" i="1"/>
  <c r="DG292" i="1"/>
  <c r="DG342" i="1"/>
  <c r="DG374" i="1"/>
  <c r="DG446" i="1"/>
  <c r="DG542" i="1"/>
  <c r="DL7" i="1"/>
  <c r="DT92" i="1"/>
  <c r="DR48" i="1"/>
  <c r="DT178" i="1"/>
  <c r="DR12" i="1"/>
  <c r="DT185" i="1"/>
  <c r="DR20" i="1"/>
  <c r="DS185" i="1"/>
  <c r="DF482" i="1"/>
  <c r="DG482" i="1"/>
  <c r="DF581" i="1"/>
  <c r="DG581" i="1"/>
  <c r="DF247" i="1"/>
  <c r="DG247" i="1"/>
  <c r="DF255" i="1"/>
  <c r="DG255" i="1"/>
  <c r="DF290" i="1"/>
  <c r="DG290" i="1"/>
  <c r="DF511" i="1"/>
  <c r="DG511" i="1"/>
  <c r="DF519" i="1"/>
  <c r="DG519" i="1"/>
  <c r="DF527" i="1"/>
  <c r="DG527" i="1"/>
  <c r="DF535" i="1"/>
  <c r="DF593" i="1"/>
  <c r="DG593" i="1"/>
  <c r="DF708" i="1"/>
  <c r="DG708" i="1"/>
  <c r="DF733" i="1"/>
  <c r="DG733" i="1"/>
  <c r="DF749" i="1"/>
  <c r="DG749" i="1"/>
  <c r="DF757" i="1"/>
  <c r="DG757" i="1"/>
  <c r="DF434" i="1"/>
  <c r="DG434" i="1"/>
  <c r="DG268" i="1"/>
  <c r="DG315" i="1"/>
  <c r="DG347" i="1"/>
  <c r="DG451" i="1"/>
  <c r="DG483" i="1"/>
  <c r="DG515" i="1"/>
  <c r="DG547" i="1"/>
  <c r="DG707" i="1"/>
  <c r="DF248" i="1"/>
  <c r="DG248" i="1"/>
  <c r="DF528" i="1"/>
  <c r="DG528" i="1"/>
  <c r="DF578" i="1"/>
  <c r="DG578" i="1"/>
  <c r="DF602" i="1"/>
  <c r="DG602" i="1"/>
  <c r="DF610" i="1"/>
  <c r="DG610" i="1"/>
  <c r="DF709" i="1"/>
  <c r="DG709" i="1"/>
  <c r="DG84" i="1"/>
  <c r="DG197" i="1"/>
  <c r="DG332" i="1"/>
  <c r="DG348" i="1"/>
  <c r="DG454" i="1"/>
  <c r="DG550" i="1"/>
  <c r="DG614" i="1"/>
  <c r="DG710" i="1"/>
  <c r="DF474" i="1"/>
  <c r="DG474" i="1"/>
  <c r="DF490" i="1"/>
  <c r="DG490" i="1"/>
  <c r="DF556" i="1"/>
  <c r="DG556" i="1"/>
  <c r="DF655" i="1"/>
  <c r="DG655" i="1"/>
  <c r="DF242" i="1"/>
  <c r="DG242" i="1"/>
  <c r="DF472" i="1"/>
  <c r="DG472" i="1"/>
  <c r="DF496" i="1"/>
  <c r="DG496" i="1"/>
  <c r="DF513" i="1"/>
  <c r="DG513" i="1"/>
  <c r="DF529" i="1"/>
  <c r="DG529" i="1"/>
  <c r="DF546" i="1"/>
  <c r="DG546" i="1"/>
  <c r="DF554" i="1"/>
  <c r="DG554" i="1"/>
  <c r="DF562" i="1"/>
  <c r="DG562" i="1"/>
  <c r="DF570" i="1"/>
  <c r="DG570" i="1"/>
  <c r="DF644" i="1"/>
  <c r="DG644" i="1"/>
  <c r="DF751" i="1"/>
  <c r="DG751" i="1"/>
  <c r="DF460" i="1"/>
  <c r="DG460" i="1"/>
  <c r="DG94" i="1"/>
  <c r="DG220" i="1"/>
  <c r="DG259" i="1"/>
  <c r="DG270" i="1"/>
  <c r="DG284" i="1"/>
  <c r="DG365" i="1"/>
  <c r="DG381" i="1"/>
  <c r="DG523" i="1"/>
  <c r="DG715" i="1"/>
  <c r="DT140" i="1"/>
  <c r="DS140" i="1"/>
  <c r="DT199" i="1"/>
  <c r="DR34" i="1"/>
  <c r="DT272" i="1"/>
  <c r="DR35" i="1"/>
  <c r="DS272" i="1"/>
  <c r="DT66" i="1"/>
  <c r="DR22" i="1"/>
  <c r="DS66" i="1"/>
  <c r="DS124" i="1"/>
  <c r="DT124" i="1"/>
  <c r="DS192" i="1"/>
  <c r="DT192" i="1"/>
  <c r="DR27" i="1"/>
  <c r="DT301" i="1"/>
  <c r="DR28" i="1"/>
  <c r="DT291" i="1"/>
  <c r="DS291" i="1"/>
  <c r="DS604" i="1"/>
  <c r="DT604" i="1"/>
  <c r="DS608" i="1"/>
  <c r="DT608" i="1"/>
  <c r="DS51" i="1"/>
  <c r="DT82" i="1"/>
  <c r="DR38" i="1"/>
  <c r="DS82" i="1"/>
  <c r="DT172" i="1"/>
  <c r="DS172" i="1"/>
  <c r="DT239" i="1"/>
  <c r="DS239" i="1"/>
  <c r="DT464" i="1"/>
  <c r="DS464" i="1"/>
  <c r="DR44" i="1"/>
  <c r="DT108" i="1"/>
  <c r="DS108" i="1"/>
  <c r="DS275" i="1"/>
  <c r="DT275" i="1"/>
  <c r="DS454" i="1"/>
  <c r="DT454" i="1"/>
  <c r="DS19" i="1"/>
  <c r="DS45" i="1"/>
  <c r="DS88" i="1"/>
  <c r="DT88" i="1"/>
  <c r="DR10" i="1"/>
  <c r="DT98" i="1"/>
  <c r="DS101" i="1"/>
  <c r="DT101" i="1"/>
  <c r="DS162" i="1"/>
  <c r="DT162" i="1"/>
  <c r="DS188" i="1"/>
  <c r="DT188" i="1"/>
  <c r="DS359" i="1"/>
  <c r="DT359" i="1"/>
  <c r="DT439" i="1"/>
  <c r="DS439" i="1"/>
  <c r="DS512" i="1"/>
  <c r="DT512" i="1"/>
  <c r="DS614" i="1"/>
  <c r="DT614" i="1"/>
  <c r="DT633" i="1"/>
  <c r="DS633" i="1"/>
  <c r="DS757" i="1"/>
  <c r="DT757" i="1"/>
  <c r="DT115" i="1"/>
  <c r="DT437" i="1"/>
  <c r="DM11" i="1"/>
  <c r="DM20" i="1"/>
  <c r="DM24" i="1"/>
  <c r="DR15" i="1"/>
  <c r="DT60" i="1"/>
  <c r="DS63" i="1"/>
  <c r="DT63" i="1"/>
  <c r="DR32" i="1"/>
  <c r="DT76" i="1"/>
  <c r="DS79" i="1"/>
  <c r="DT79" i="1"/>
  <c r="DS89" i="1"/>
  <c r="DT89" i="1"/>
  <c r="DS105" i="1"/>
  <c r="DT105" i="1"/>
  <c r="DR31" i="1"/>
  <c r="DT118" i="1"/>
  <c r="DS166" i="1"/>
  <c r="DT166" i="1"/>
  <c r="DS196" i="1"/>
  <c r="DT196" i="1"/>
  <c r="DS255" i="1"/>
  <c r="DT255" i="1"/>
  <c r="DS298" i="1"/>
  <c r="DT298" i="1"/>
  <c r="DS322" i="1"/>
  <c r="DT322" i="1"/>
  <c r="DS367" i="1"/>
  <c r="DT367" i="1"/>
  <c r="DS374" i="1"/>
  <c r="DT374" i="1"/>
  <c r="DT444" i="1"/>
  <c r="DS444" i="1"/>
  <c r="DT505" i="1"/>
  <c r="DS505" i="1"/>
  <c r="DT67" i="1"/>
  <c r="DT195" i="1"/>
  <c r="DT259" i="1"/>
  <c r="DK41" i="1"/>
  <c r="DK7" i="1" s="1"/>
  <c r="DM7" i="1" s="1"/>
  <c r="DS49" i="1"/>
  <c r="DS57" i="1"/>
  <c r="DS73" i="1"/>
  <c r="DR50" i="1"/>
  <c r="DT93" i="1"/>
  <c r="DS99" i="1"/>
  <c r="DS125" i="1"/>
  <c r="DT125" i="1"/>
  <c r="DS200" i="1"/>
  <c r="DT200" i="1"/>
  <c r="DR245" i="1"/>
  <c r="DT246" i="1"/>
  <c r="DS282" i="1"/>
  <c r="DT282" i="1"/>
  <c r="DS354" i="1"/>
  <c r="DT354" i="1"/>
  <c r="DS467" i="1"/>
  <c r="DT467" i="1"/>
  <c r="DS471" i="1"/>
  <c r="DT471" i="1"/>
  <c r="DS475" i="1"/>
  <c r="DT475" i="1"/>
  <c r="DS479" i="1"/>
  <c r="DT479" i="1"/>
  <c r="DS483" i="1"/>
  <c r="DT483" i="1"/>
  <c r="DS487" i="1"/>
  <c r="DT487" i="1"/>
  <c r="DS491" i="1"/>
  <c r="DT491" i="1"/>
  <c r="DS495" i="1"/>
  <c r="DT495" i="1"/>
  <c r="DT585" i="1"/>
  <c r="DS585" i="1"/>
  <c r="DS676" i="1"/>
  <c r="DT676" i="1"/>
  <c r="DS680" i="1"/>
  <c r="DT680" i="1"/>
  <c r="DS690" i="1"/>
  <c r="DT690" i="1"/>
  <c r="DS694" i="1"/>
  <c r="DT694" i="1"/>
  <c r="DT713" i="1"/>
  <c r="DS713" i="1"/>
  <c r="DT75" i="1"/>
  <c r="DT267" i="1"/>
  <c r="DT315" i="1"/>
  <c r="DS11" i="1"/>
  <c r="DS25" i="1"/>
  <c r="DM29" i="1"/>
  <c r="DM41" i="1"/>
  <c r="DS86" i="1"/>
  <c r="DR46" i="1"/>
  <c r="DT90" i="1"/>
  <c r="DS96" i="1"/>
  <c r="DR18" i="1"/>
  <c r="DT106" i="1"/>
  <c r="DS112" i="1"/>
  <c r="DS144" i="1"/>
  <c r="DS147" i="1"/>
  <c r="DS150" i="1"/>
  <c r="DS160" i="1"/>
  <c r="DS170" i="1"/>
  <c r="DM173" i="1"/>
  <c r="DS176" i="1"/>
  <c r="DS193" i="1"/>
  <c r="DS215" i="1"/>
  <c r="DS218" i="1"/>
  <c r="DS221" i="1"/>
  <c r="DS227" i="1"/>
  <c r="DS237" i="1"/>
  <c r="DT237" i="1"/>
  <c r="DS276" i="1"/>
  <c r="DS279" i="1"/>
  <c r="DS292" i="1"/>
  <c r="DT292" i="1"/>
  <c r="DS330" i="1"/>
  <c r="DT330" i="1"/>
  <c r="DS364" i="1"/>
  <c r="DT364" i="1"/>
  <c r="DS445" i="1"/>
  <c r="DT445" i="1"/>
  <c r="DS448" i="1"/>
  <c r="DS455" i="1"/>
  <c r="DS499" i="1"/>
  <c r="DT19" i="1"/>
  <c r="DT83" i="1"/>
  <c r="DT323" i="1"/>
  <c r="DM21" i="1"/>
  <c r="DS94" i="1"/>
  <c r="DT94" i="1"/>
  <c r="DS126" i="1"/>
  <c r="DT126" i="1"/>
  <c r="DS154" i="1"/>
  <c r="DT154" i="1"/>
  <c r="DS180" i="1"/>
  <c r="DT180" i="1"/>
  <c r="DS204" i="1"/>
  <c r="DT204" i="1"/>
  <c r="DS207" i="1"/>
  <c r="DT207" i="1"/>
  <c r="DS263" i="1"/>
  <c r="DT263" i="1"/>
  <c r="DS270" i="1"/>
  <c r="DT270" i="1"/>
  <c r="DS556" i="1"/>
  <c r="DT556" i="1"/>
  <c r="DS560" i="1"/>
  <c r="DT560" i="1"/>
  <c r="DS564" i="1"/>
  <c r="DT564" i="1"/>
  <c r="DS568" i="1"/>
  <c r="DT568" i="1"/>
  <c r="DS650" i="1"/>
  <c r="DT650" i="1"/>
  <c r="DT669" i="1"/>
  <c r="DS669" i="1"/>
  <c r="DT91" i="1"/>
  <c r="DT219" i="1"/>
  <c r="DT283" i="1"/>
  <c r="DM39" i="1"/>
  <c r="DS55" i="1"/>
  <c r="DT55" i="1"/>
  <c r="DS58" i="1"/>
  <c r="DR24" i="1"/>
  <c r="DT68" i="1"/>
  <c r="DS71" i="1"/>
  <c r="DT71" i="1"/>
  <c r="DS74" i="1"/>
  <c r="DR40" i="1"/>
  <c r="DT84" i="1"/>
  <c r="DR43" i="1"/>
  <c r="DT87" i="1"/>
  <c r="DS97" i="1"/>
  <c r="DT97" i="1"/>
  <c r="DS100" i="1"/>
  <c r="DR23" i="1"/>
  <c r="DT110" i="1"/>
  <c r="DS116" i="1"/>
  <c r="DS133" i="1"/>
  <c r="DS164" i="1"/>
  <c r="DS201" i="1"/>
  <c r="DS213" i="1"/>
  <c r="DS225" i="1"/>
  <c r="DS231" i="1"/>
  <c r="DS241" i="1"/>
  <c r="DS247" i="1"/>
  <c r="DS250" i="1"/>
  <c r="DS260" i="1"/>
  <c r="DS296" i="1"/>
  <c r="DS320" i="1"/>
  <c r="DR17" i="1"/>
  <c r="DT365" i="1"/>
  <c r="DS380" i="1"/>
  <c r="DT380" i="1"/>
  <c r="DS438" i="1"/>
  <c r="DT438" i="1"/>
  <c r="DS442" i="1"/>
  <c r="DT442" i="1"/>
  <c r="DS640" i="1"/>
  <c r="DT640" i="1"/>
  <c r="DS644" i="1"/>
  <c r="DT644" i="1"/>
  <c r="DM17" i="1"/>
  <c r="DM23" i="1"/>
  <c r="DM51" i="1"/>
  <c r="DS65" i="1"/>
  <c r="DS81" i="1"/>
  <c r="DM95" i="1"/>
  <c r="DS107" i="1"/>
  <c r="DS127" i="1"/>
  <c r="DT127" i="1"/>
  <c r="DS142" i="1"/>
  <c r="DS148" i="1"/>
  <c r="DS158" i="1"/>
  <c r="DT158" i="1"/>
  <c r="DS168" i="1"/>
  <c r="DS171" i="1"/>
  <c r="DS177" i="1"/>
  <c r="DS184" i="1"/>
  <c r="DT184" i="1"/>
  <c r="DR26" i="1"/>
  <c r="DT191" i="1"/>
  <c r="DS238" i="1"/>
  <c r="DS271" i="1"/>
  <c r="DT271" i="1"/>
  <c r="DS274" i="1"/>
  <c r="DS290" i="1"/>
  <c r="DT290" i="1"/>
  <c r="DS338" i="1"/>
  <c r="DT338" i="1"/>
  <c r="DT549" i="1"/>
  <c r="DS549" i="1"/>
  <c r="DT347" i="1"/>
  <c r="DS516" i="1"/>
  <c r="DT516" i="1"/>
  <c r="DS520" i="1"/>
  <c r="DT520" i="1"/>
  <c r="DS524" i="1"/>
  <c r="DT524" i="1"/>
  <c r="DS572" i="1"/>
  <c r="DS654" i="1"/>
  <c r="DT654" i="1"/>
  <c r="DT518" i="1"/>
  <c r="DT674" i="1"/>
  <c r="DT738" i="1"/>
  <c r="DS468" i="1"/>
  <c r="DT468" i="1"/>
  <c r="DS472" i="1"/>
  <c r="DT472" i="1"/>
  <c r="DS476" i="1"/>
  <c r="DT476" i="1"/>
  <c r="DS480" i="1"/>
  <c r="DT480" i="1"/>
  <c r="DS484" i="1"/>
  <c r="DT484" i="1"/>
  <c r="DS488" i="1"/>
  <c r="DT488" i="1"/>
  <c r="DS492" i="1"/>
  <c r="DT492" i="1"/>
  <c r="DS496" i="1"/>
  <c r="DT496" i="1"/>
  <c r="DS509" i="1"/>
  <c r="DS528" i="1"/>
  <c r="DT528" i="1"/>
  <c r="DM539" i="1"/>
  <c r="DS553" i="1"/>
  <c r="DS582" i="1"/>
  <c r="DT582" i="1"/>
  <c r="DS601" i="1"/>
  <c r="DS612" i="1"/>
  <c r="DS622" i="1"/>
  <c r="DT622" i="1"/>
  <c r="DS630" i="1"/>
  <c r="DT630" i="1"/>
  <c r="DS637" i="1"/>
  <c r="DS648" i="1"/>
  <c r="DS662" i="1"/>
  <c r="DT662" i="1"/>
  <c r="DS673" i="1"/>
  <c r="DS702" i="1"/>
  <c r="DT702" i="1"/>
  <c r="DS710" i="1"/>
  <c r="DT710" i="1"/>
  <c r="DS717" i="1"/>
  <c r="DS720" i="1"/>
  <c r="DS726" i="1"/>
  <c r="DT726" i="1"/>
  <c r="DS734" i="1"/>
  <c r="DT734" i="1"/>
  <c r="DS742" i="1"/>
  <c r="DT742" i="1"/>
  <c r="DS750" i="1"/>
  <c r="DT750" i="1"/>
  <c r="DT458" i="1"/>
  <c r="DT478" i="1"/>
  <c r="DT522" i="1"/>
  <c r="DT542" i="1"/>
  <c r="DT570" i="1"/>
  <c r="DT618" i="1"/>
  <c r="DT746" i="1"/>
  <c r="DS443" i="1"/>
  <c r="DS453" i="1"/>
  <c r="DT453" i="1"/>
  <c r="DS513" i="1"/>
  <c r="DS532" i="1"/>
  <c r="DT532" i="1"/>
  <c r="DS569" i="1"/>
  <c r="DS576" i="1"/>
  <c r="DS590" i="1"/>
  <c r="DT590" i="1"/>
  <c r="DS598" i="1"/>
  <c r="DT598" i="1"/>
  <c r="DS670" i="1"/>
  <c r="DT670" i="1"/>
  <c r="DS758" i="1"/>
  <c r="DT358" i="1"/>
  <c r="DT366" i="1"/>
  <c r="DT382" i="1"/>
  <c r="DT390" i="1"/>
  <c r="DT482" i="1"/>
  <c r="DT546" i="1"/>
  <c r="DT626" i="1"/>
  <c r="DT754" i="1"/>
  <c r="DS433" i="1"/>
  <c r="DT433" i="1"/>
  <c r="DS457" i="1"/>
  <c r="DT457" i="1"/>
  <c r="DR36" i="1"/>
  <c r="DT493" i="1"/>
  <c r="DS503" i="1"/>
  <c r="DT503" i="1"/>
  <c r="DS558" i="1"/>
  <c r="DT558" i="1"/>
  <c r="DS566" i="1"/>
  <c r="DT566" i="1"/>
  <c r="DS606" i="1"/>
  <c r="DT606" i="1"/>
  <c r="DS616" i="1"/>
  <c r="DT616" i="1"/>
  <c r="DS638" i="1"/>
  <c r="DT638" i="1"/>
  <c r="DS652" i="1"/>
  <c r="DT652" i="1"/>
  <c r="DS678" i="1"/>
  <c r="DT678" i="1"/>
  <c r="DS688" i="1"/>
  <c r="DT688" i="1"/>
  <c r="DS692" i="1"/>
  <c r="DT692" i="1"/>
  <c r="DS696" i="1"/>
  <c r="DT696" i="1"/>
  <c r="DS718" i="1"/>
  <c r="DS739" i="1"/>
  <c r="DT739" i="1"/>
  <c r="DS743" i="1"/>
  <c r="DT743" i="1"/>
  <c r="DS747" i="1"/>
  <c r="DT747" i="1"/>
  <c r="DS755" i="1"/>
  <c r="DT375" i="1"/>
  <c r="DT383" i="1"/>
  <c r="DT526" i="1"/>
  <c r="DT578" i="1"/>
  <c r="DT634" i="1"/>
  <c r="DT698" i="1"/>
  <c r="DS537" i="1"/>
  <c r="DT537" i="1"/>
  <c r="DS580" i="1"/>
  <c r="DT580" i="1"/>
  <c r="DS620" i="1"/>
  <c r="DT620" i="1"/>
  <c r="DS656" i="1"/>
  <c r="DT656" i="1"/>
  <c r="DS700" i="1"/>
  <c r="DT700" i="1"/>
  <c r="DS724" i="1"/>
  <c r="DT724" i="1"/>
  <c r="DT466" i="1"/>
  <c r="DT486" i="1"/>
  <c r="DT507" i="1"/>
  <c r="DT530" i="1"/>
  <c r="DT550" i="1"/>
  <c r="DT642" i="1"/>
  <c r="DT706" i="1"/>
  <c r="DM429" i="1"/>
  <c r="DS441" i="1"/>
  <c r="DT441" i="1"/>
  <c r="DS461" i="1"/>
  <c r="DS501" i="1"/>
  <c r="DS504" i="1"/>
  <c r="DT504" i="1"/>
  <c r="DS540" i="1"/>
  <c r="DT540" i="1"/>
  <c r="DS544" i="1"/>
  <c r="DT544" i="1"/>
  <c r="DS548" i="1"/>
  <c r="DT548" i="1"/>
  <c r="DS584" i="1"/>
  <c r="DT584" i="1"/>
  <c r="DS624" i="1"/>
  <c r="DT624" i="1"/>
  <c r="DS628" i="1"/>
  <c r="DT628" i="1"/>
  <c r="DS632" i="1"/>
  <c r="DT632" i="1"/>
  <c r="DS660" i="1"/>
  <c r="DT660" i="1"/>
  <c r="DS664" i="1"/>
  <c r="DT664" i="1"/>
  <c r="DS668" i="1"/>
  <c r="DT668" i="1"/>
  <c r="DS704" i="1"/>
  <c r="DT704" i="1"/>
  <c r="DS708" i="1"/>
  <c r="DT708" i="1"/>
  <c r="DS712" i="1"/>
  <c r="DT712" i="1"/>
  <c r="DS728" i="1"/>
  <c r="DT728" i="1"/>
  <c r="DS732" i="1"/>
  <c r="DT732" i="1"/>
  <c r="DS736" i="1"/>
  <c r="DT736" i="1"/>
  <c r="DS740" i="1"/>
  <c r="DT740" i="1"/>
  <c r="DS744" i="1"/>
  <c r="DT744" i="1"/>
  <c r="DS748" i="1"/>
  <c r="DT748" i="1"/>
  <c r="DS752" i="1"/>
  <c r="DT752" i="1"/>
  <c r="DT434" i="1"/>
  <c r="DT490" i="1"/>
  <c r="DT510" i="1"/>
  <c r="DT554" i="1"/>
  <c r="DT586" i="1"/>
  <c r="DT714" i="1"/>
  <c r="DS508" i="1"/>
  <c r="DT508" i="1"/>
  <c r="DS552" i="1"/>
  <c r="DT552" i="1"/>
  <c r="DS588" i="1"/>
  <c r="DT588" i="1"/>
  <c r="DS592" i="1"/>
  <c r="DT592" i="1"/>
  <c r="DS596" i="1"/>
  <c r="DT596" i="1"/>
  <c r="DS600" i="1"/>
  <c r="DT600" i="1"/>
  <c r="DS611" i="1"/>
  <c r="DT611" i="1"/>
  <c r="DS636" i="1"/>
  <c r="DT636" i="1"/>
  <c r="DS647" i="1"/>
  <c r="DT647" i="1"/>
  <c r="DS672" i="1"/>
  <c r="DT672" i="1"/>
  <c r="DS716" i="1"/>
  <c r="DT716" i="1"/>
  <c r="DT346" i="1"/>
  <c r="DT450" i="1"/>
  <c r="DT470" i="1"/>
  <c r="DT514" i="1"/>
  <c r="DT534" i="1"/>
  <c r="DT594" i="1"/>
  <c r="DT658" i="1"/>
  <c r="DS15" i="1"/>
  <c r="DS24" i="1"/>
  <c r="DS32" i="1"/>
  <c r="DS40" i="1"/>
  <c r="DS31" i="1"/>
  <c r="DS46" i="1"/>
  <c r="DQ7" i="1"/>
  <c r="DS10" i="1"/>
  <c r="DS245" i="1"/>
  <c r="DS17" i="1"/>
  <c r="DS36" i="1"/>
  <c r="DS18" i="1"/>
  <c r="DS43" i="1"/>
  <c r="DS194" i="1"/>
  <c r="DM8" i="1"/>
  <c r="DS12" i="1"/>
  <c r="DR13" i="1"/>
  <c r="DS20" i="1"/>
  <c r="DR21" i="1"/>
  <c r="DS28" i="1"/>
  <c r="DR29" i="1"/>
  <c r="DR37" i="1"/>
  <c r="DS56" i="1"/>
  <c r="DS60" i="1"/>
  <c r="DS64" i="1"/>
  <c r="DS68" i="1"/>
  <c r="DS72" i="1"/>
  <c r="DS76" i="1"/>
  <c r="DS80" i="1"/>
  <c r="DS84" i="1"/>
  <c r="DS87" i="1"/>
  <c r="DS98" i="1"/>
  <c r="DS102" i="1"/>
  <c r="DS106" i="1"/>
  <c r="DS110" i="1"/>
  <c r="DS114" i="1"/>
  <c r="DS118" i="1"/>
  <c r="DS122" i="1"/>
  <c r="DS179" i="1"/>
  <c r="DS182" i="1"/>
  <c r="DR209" i="1"/>
  <c r="DS222" i="1"/>
  <c r="DS246" i="1"/>
  <c r="DS258" i="1"/>
  <c r="DS261" i="1"/>
  <c r="DS314" i="1"/>
  <c r="DS321" i="1"/>
  <c r="DS384" i="1"/>
  <c r="DS446" i="1"/>
  <c r="DS463" i="1"/>
  <c r="DS477" i="1"/>
  <c r="DS597" i="1"/>
  <c r="DR649" i="1"/>
  <c r="DS493" i="1"/>
  <c r="DS545" i="1"/>
  <c r="DS93" i="1"/>
  <c r="DS165" i="1"/>
  <c r="DS191" i="1"/>
  <c r="DS329" i="1"/>
  <c r="DS449" i="1"/>
  <c r="DS609" i="1"/>
  <c r="DR14" i="1"/>
  <c r="DS92" i="1"/>
  <c r="DS145" i="1"/>
  <c r="DS151" i="1"/>
  <c r="DS159" i="1"/>
  <c r="DS167" i="1"/>
  <c r="DS199" i="1"/>
  <c r="DS202" i="1"/>
  <c r="DS210" i="1"/>
  <c r="DS249" i="1"/>
  <c r="DS300" i="1"/>
  <c r="DS348" i="1"/>
  <c r="DS376" i="1"/>
  <c r="DS519" i="1"/>
  <c r="DS531" i="1"/>
  <c r="DS693" i="1"/>
  <c r="DS745" i="1"/>
  <c r="DS129" i="1"/>
  <c r="DR39" i="1"/>
  <c r="DS109" i="1"/>
  <c r="DS113" i="1"/>
  <c r="DS117" i="1"/>
  <c r="DS121" i="1"/>
  <c r="DS128" i="1"/>
  <c r="DS130" i="1"/>
  <c r="DS139" i="1"/>
  <c r="DS175" i="1"/>
  <c r="DS187" i="1"/>
  <c r="DS190" i="1"/>
  <c r="DS230" i="1"/>
  <c r="DS266" i="1"/>
  <c r="DS269" i="1"/>
  <c r="DS280" i="1"/>
  <c r="DS289" i="1"/>
  <c r="DS340" i="1"/>
  <c r="DS368" i="1"/>
  <c r="DS521" i="1"/>
  <c r="DS149" i="1"/>
  <c r="DS253" i="1"/>
  <c r="DS294" i="1"/>
  <c r="DS143" i="1"/>
  <c r="DR8" i="1"/>
  <c r="DR16" i="1"/>
  <c r="DS47" i="1"/>
  <c r="DS153" i="1"/>
  <c r="DS161" i="1"/>
  <c r="DS178" i="1"/>
  <c r="DS257" i="1"/>
  <c r="DR317" i="1"/>
  <c r="DS389" i="1"/>
  <c r="DS485" i="1"/>
  <c r="DS565" i="1"/>
  <c r="DR577" i="1"/>
  <c r="DR613" i="1"/>
  <c r="DS629" i="1"/>
  <c r="DS737" i="1"/>
  <c r="DR52" i="1"/>
  <c r="DS90" i="1"/>
  <c r="DS137" i="1"/>
  <c r="DS273" i="1"/>
  <c r="DR355" i="1"/>
  <c r="DS357" i="1"/>
  <c r="DR9" i="1"/>
  <c r="DR33" i="1"/>
  <c r="DR42" i="1"/>
  <c r="DR134" i="1"/>
  <c r="DS141" i="1"/>
  <c r="DS198" i="1"/>
  <c r="DS277" i="1"/>
  <c r="DS286" i="1"/>
  <c r="DS297" i="1"/>
  <c r="DS324" i="1"/>
  <c r="DS353" i="1"/>
  <c r="DS381" i="1"/>
  <c r="DR429" i="1"/>
  <c r="DS681" i="1"/>
  <c r="DS337" i="1"/>
  <c r="DS365" i="1"/>
  <c r="DS157" i="1"/>
  <c r="DS234" i="1"/>
  <c r="DR281" i="1"/>
  <c r="DS753" i="1"/>
  <c r="DR95" i="1"/>
  <c r="DR173" i="1"/>
  <c r="DS174" i="1"/>
  <c r="DS186" i="1"/>
  <c r="DS244" i="1"/>
  <c r="DS265" i="1"/>
  <c r="DS345" i="1"/>
  <c r="DS373" i="1"/>
  <c r="DS452" i="1"/>
  <c r="DS469" i="1"/>
  <c r="DS506" i="1"/>
  <c r="DM502" i="1"/>
  <c r="DS511" i="1"/>
  <c r="DS318" i="1"/>
  <c r="DS326" i="1"/>
  <c r="DS334" i="1"/>
  <c r="DS342" i="1"/>
  <c r="DS350" i="1"/>
  <c r="DS362" i="1"/>
  <c r="DS370" i="1"/>
  <c r="DS378" i="1"/>
  <c r="DS386" i="1"/>
  <c r="DS440" i="1"/>
  <c r="DS500" i="1"/>
  <c r="DS523" i="1"/>
  <c r="DS533" i="1"/>
  <c r="DS557" i="1"/>
  <c r="DS589" i="1"/>
  <c r="DS641" i="1"/>
  <c r="DS661" i="1"/>
  <c r="DS705" i="1"/>
  <c r="DS535" i="1"/>
  <c r="DS729" i="1"/>
  <c r="DR465" i="1"/>
  <c r="DR502" i="1"/>
  <c r="DS515" i="1"/>
  <c r="DS575" i="1"/>
  <c r="DS212" i="1"/>
  <c r="DS216" i="1"/>
  <c r="DS220" i="1"/>
  <c r="DS224" i="1"/>
  <c r="DS228" i="1"/>
  <c r="DS232" i="1"/>
  <c r="DS236" i="1"/>
  <c r="DS240" i="1"/>
  <c r="DS243" i="1"/>
  <c r="DS285" i="1"/>
  <c r="DS293" i="1"/>
  <c r="DS301" i="1"/>
  <c r="DS325" i="1"/>
  <c r="DS333" i="1"/>
  <c r="DS341" i="1"/>
  <c r="DS349" i="1"/>
  <c r="DS361" i="1"/>
  <c r="DS369" i="1"/>
  <c r="DS377" i="1"/>
  <c r="DS385" i="1"/>
  <c r="DS436" i="1"/>
  <c r="DS473" i="1"/>
  <c r="DS481" i="1"/>
  <c r="DS489" i="1"/>
  <c r="DS497" i="1"/>
  <c r="DS527" i="1"/>
  <c r="DR539" i="1"/>
  <c r="DS561" i="1"/>
  <c r="DS593" i="1"/>
  <c r="DS645" i="1"/>
  <c r="DS665" i="1"/>
  <c r="DM686" i="1"/>
  <c r="DS709" i="1"/>
  <c r="DS741" i="1"/>
  <c r="DS749" i="1"/>
  <c r="DS756" i="1"/>
  <c r="DS456" i="1"/>
  <c r="DS517" i="1"/>
  <c r="DS536" i="1"/>
  <c r="DS541" i="1"/>
  <c r="DS605" i="1"/>
  <c r="DS625" i="1"/>
  <c r="DS677" i="1"/>
  <c r="DS684" i="1"/>
  <c r="DS689" i="1"/>
  <c r="DS733" i="1"/>
  <c r="DS543" i="1"/>
  <c r="DS547" i="1"/>
  <c r="DS551" i="1"/>
  <c r="DS555" i="1"/>
  <c r="DS559" i="1"/>
  <c r="DS563" i="1"/>
  <c r="DS567" i="1"/>
  <c r="DS571" i="1"/>
  <c r="DS574" i="1"/>
  <c r="DS579" i="1"/>
  <c r="DS583" i="1"/>
  <c r="DS587" i="1"/>
  <c r="DS591" i="1"/>
  <c r="DS595" i="1"/>
  <c r="DS599" i="1"/>
  <c r="DS603" i="1"/>
  <c r="DS607" i="1"/>
  <c r="DS615" i="1"/>
  <c r="DS619" i="1"/>
  <c r="DS623" i="1"/>
  <c r="DS627" i="1"/>
  <c r="DS631" i="1"/>
  <c r="DS635" i="1"/>
  <c r="DS639" i="1"/>
  <c r="DS643" i="1"/>
  <c r="DS651" i="1"/>
  <c r="DS655" i="1"/>
  <c r="DS659" i="1"/>
  <c r="DS663" i="1"/>
  <c r="DS667" i="1"/>
  <c r="DS671" i="1"/>
  <c r="DS675" i="1"/>
  <c r="DS679" i="1"/>
  <c r="DS687" i="1"/>
  <c r="DS691" i="1"/>
  <c r="DS695" i="1"/>
  <c r="DS699" i="1"/>
  <c r="DS703" i="1"/>
  <c r="DS707" i="1"/>
  <c r="DS711" i="1"/>
  <c r="DS715" i="1"/>
  <c r="DS723" i="1"/>
  <c r="DS727" i="1"/>
  <c r="DS731" i="1"/>
  <c r="DS735" i="1"/>
  <c r="DS751" i="1"/>
  <c r="DR686" i="1"/>
  <c r="DR722" i="1"/>
  <c r="DI761" i="1"/>
  <c r="DJ761" i="1"/>
  <c r="DJ763" i="1" s="1"/>
  <c r="CW85" i="1"/>
  <c r="DF755" i="1"/>
  <c r="DF440" i="1"/>
  <c r="DF372" i="1"/>
  <c r="DF448" i="1"/>
  <c r="CV85" i="1"/>
  <c r="CZ14" i="1"/>
  <c r="DF331" i="1"/>
  <c r="DF625" i="1"/>
  <c r="DF650" i="1"/>
  <c r="CZ22" i="1"/>
  <c r="CZ30" i="1"/>
  <c r="CZ38" i="1"/>
  <c r="DF373" i="1"/>
  <c r="DF608" i="1"/>
  <c r="DF682" i="1"/>
  <c r="DF740" i="1"/>
  <c r="DF493" i="1"/>
  <c r="DF526" i="1"/>
  <c r="DF551" i="1"/>
  <c r="DF592" i="1"/>
  <c r="DF633" i="1"/>
  <c r="DF658" i="1"/>
  <c r="DF724" i="1"/>
  <c r="DF687" i="1"/>
  <c r="DF571" i="1"/>
  <c r="DF678" i="1"/>
  <c r="DF326" i="1"/>
  <c r="DF555" i="1"/>
  <c r="DF453" i="1"/>
  <c r="DF637" i="1"/>
  <c r="CV27" i="1"/>
  <c r="CV35" i="1"/>
  <c r="CV12" i="1"/>
  <c r="CW13" i="1"/>
  <c r="CW22" i="1"/>
  <c r="CW30" i="1"/>
  <c r="CW38" i="1"/>
  <c r="DF343" i="1"/>
  <c r="DF497" i="1"/>
  <c r="DF604" i="1"/>
  <c r="CZ10" i="1"/>
  <c r="DF621" i="1"/>
  <c r="DF473" i="1"/>
  <c r="DF736" i="1"/>
  <c r="CZ18" i="1"/>
  <c r="DF514" i="1"/>
  <c r="DF580" i="1"/>
  <c r="DF596" i="1"/>
  <c r="DF335" i="1"/>
  <c r="DF703" i="1"/>
  <c r="DF752" i="1"/>
  <c r="DF506" i="1"/>
  <c r="DF530" i="1"/>
  <c r="DF711" i="1"/>
  <c r="DF336" i="1"/>
  <c r="DF351" i="1"/>
  <c r="DF563" i="1"/>
  <c r="DF654" i="1"/>
  <c r="DF670" i="1"/>
  <c r="DF695" i="1"/>
  <c r="DF728" i="1"/>
  <c r="DF327" i="1"/>
  <c r="DF445" i="1"/>
  <c r="DF489" i="1"/>
  <c r="DF522" i="1"/>
  <c r="DF531" i="1"/>
  <c r="DF588" i="1"/>
  <c r="DF319" i="1"/>
  <c r="DF461" i="1"/>
  <c r="DF629" i="1"/>
  <c r="DF645" i="1"/>
  <c r="DF744" i="1"/>
  <c r="CV50" i="1"/>
  <c r="CZ51" i="1"/>
  <c r="CZ34" i="1"/>
  <c r="CZ26" i="1"/>
  <c r="DF651" i="1"/>
  <c r="CV9" i="1"/>
  <c r="CV17" i="1"/>
  <c r="CV43" i="1"/>
  <c r="CW12" i="1"/>
  <c r="CW21" i="1"/>
  <c r="CW29" i="1"/>
  <c r="CW37" i="1"/>
  <c r="CW14" i="1"/>
  <c r="CW39" i="1"/>
  <c r="DF605" i="1"/>
  <c r="CW31" i="1"/>
  <c r="DF358" i="1"/>
  <c r="DF560" i="1"/>
  <c r="DF667" i="1"/>
  <c r="DF745" i="1"/>
  <c r="CV21" i="1"/>
  <c r="CV29" i="1"/>
  <c r="CV37" i="1"/>
  <c r="CW15" i="1"/>
  <c r="CV11" i="1"/>
  <c r="CW23" i="1"/>
  <c r="DF320" i="1"/>
  <c r="DF498" i="1"/>
  <c r="DF680" i="1"/>
  <c r="DF688" i="1"/>
  <c r="DF737" i="1"/>
  <c r="CV13" i="1"/>
  <c r="CV22" i="1"/>
  <c r="CV30" i="1"/>
  <c r="CV38" i="1"/>
  <c r="CW25" i="1"/>
  <c r="CW33" i="1"/>
  <c r="CW50" i="1"/>
  <c r="DF729" i="1"/>
  <c r="CV14" i="1"/>
  <c r="CV23" i="1"/>
  <c r="CV31" i="1"/>
  <c r="CV39" i="1"/>
  <c r="CW9" i="1"/>
  <c r="CW17" i="1"/>
  <c r="CW26" i="1"/>
  <c r="CW34" i="1"/>
  <c r="DF753" i="1"/>
  <c r="CZ23" i="1"/>
  <c r="CZ31" i="1"/>
  <c r="CZ39" i="1"/>
  <c r="DF475" i="1"/>
  <c r="DF659" i="1"/>
  <c r="DF671" i="1"/>
  <c r="CV15" i="1"/>
  <c r="CV24" i="1"/>
  <c r="CV32" i="1"/>
  <c r="CV40" i="1"/>
  <c r="CW27" i="1"/>
  <c r="CW35" i="1"/>
  <c r="DF344" i="1"/>
  <c r="CV8" i="1"/>
  <c r="CV16" i="1"/>
  <c r="CV25" i="1"/>
  <c r="CV33" i="1"/>
  <c r="CV51" i="1"/>
  <c r="CV10" i="1"/>
  <c r="CV18" i="1"/>
  <c r="CV44" i="1"/>
  <c r="CV20" i="1"/>
  <c r="CV28" i="1"/>
  <c r="CV36" i="1"/>
  <c r="CV26" i="1"/>
  <c r="CV34" i="1"/>
  <c r="CW11" i="1"/>
  <c r="CW20" i="1"/>
  <c r="CW28" i="1"/>
  <c r="CW36" i="1"/>
  <c r="CW44" i="1"/>
  <c r="CW10" i="1"/>
  <c r="CW18" i="1"/>
  <c r="CW24" i="1"/>
  <c r="CW32" i="1"/>
  <c r="CW8" i="1"/>
  <c r="CW16" i="1"/>
  <c r="CW40" i="1"/>
  <c r="CZ11" i="1"/>
  <c r="CW51" i="1"/>
  <c r="CZ19" i="1"/>
  <c r="DF318" i="1"/>
  <c r="DF653" i="1"/>
  <c r="DF679" i="1"/>
  <c r="DF727" i="1"/>
  <c r="CW43" i="1"/>
  <c r="DF663" i="1"/>
  <c r="DF368" i="1"/>
  <c r="DF376" i="1"/>
  <c r="DF444" i="1"/>
  <c r="DF328" i="1"/>
  <c r="DF360" i="1"/>
  <c r="DF370" i="1"/>
  <c r="DF378" i="1"/>
  <c r="DF384" i="1"/>
  <c r="DF540" i="1"/>
  <c r="DF638" i="1"/>
  <c r="DF712" i="1"/>
  <c r="DF362" i="1"/>
  <c r="DF386" i="1"/>
  <c r="DF438" i="1"/>
  <c r="DF452" i="1"/>
  <c r="DF548" i="1"/>
  <c r="DF677" i="1"/>
  <c r="DF466" i="1"/>
  <c r="DF507" i="1"/>
  <c r="DF630" i="1"/>
  <c r="DF669" i="1"/>
  <c r="DF704" i="1"/>
  <c r="DF350" i="1"/>
  <c r="DF480" i="1"/>
  <c r="DF661" i="1"/>
  <c r="CV42" i="1"/>
  <c r="CW42" i="1"/>
  <c r="DF619" i="1"/>
  <c r="DF627" i="1"/>
  <c r="DF635" i="1"/>
  <c r="DF643" i="1"/>
  <c r="CZ686" i="1"/>
  <c r="DF333" i="1"/>
  <c r="DF435" i="1"/>
  <c r="DF512" i="1"/>
  <c r="DF553" i="1"/>
  <c r="CZ16" i="1"/>
  <c r="DF341" i="1"/>
  <c r="DF359" i="1"/>
  <c r="DF586" i="1"/>
  <c r="CZ8" i="1"/>
  <c r="CZ24" i="1"/>
  <c r="CZ32" i="1"/>
  <c r="CZ40" i="1"/>
  <c r="DF349" i="1"/>
  <c r="DF367" i="1"/>
  <c r="DF443" i="1"/>
  <c r="DF561" i="1"/>
  <c r="DF520" i="1"/>
  <c r="DF594" i="1"/>
  <c r="DF375" i="1"/>
  <c r="DF545" i="1"/>
  <c r="DF569" i="1"/>
  <c r="DF717" i="1"/>
  <c r="DF579" i="1"/>
  <c r="DF595" i="1"/>
  <c r="DF620" i="1"/>
  <c r="CZ9" i="1"/>
  <c r="CZ17" i="1"/>
  <c r="DF488" i="1"/>
  <c r="DF505" i="1"/>
  <c r="DF521" i="1"/>
  <c r="DF735" i="1"/>
  <c r="CV613" i="1"/>
  <c r="CZ25" i="1"/>
  <c r="CZ33" i="1"/>
  <c r="CZ317" i="1"/>
  <c r="DF334" i="1"/>
  <c r="DF436" i="1"/>
  <c r="DF628" i="1"/>
  <c r="DF694" i="1"/>
  <c r="DF743" i="1"/>
  <c r="DF587" i="1"/>
  <c r="DF603" i="1"/>
  <c r="DF636" i="1"/>
  <c r="DF702" i="1"/>
  <c r="CW572" i="1"/>
  <c r="CW539" i="1" s="1"/>
  <c r="DA559" i="1" s="1"/>
  <c r="DF345" i="1"/>
  <c r="CZ27" i="1"/>
  <c r="CZ35" i="1"/>
  <c r="CW52" i="1"/>
  <c r="DA65" i="1" s="1"/>
  <c r="DE46" i="1"/>
  <c r="DF337" i="1"/>
  <c r="DF363" i="1"/>
  <c r="DF455" i="1"/>
  <c r="DF491" i="1"/>
  <c r="DF565" i="1"/>
  <c r="CW173" i="1"/>
  <c r="DA193" i="1" s="1"/>
  <c r="CZ13" i="1"/>
  <c r="DF379" i="1"/>
  <c r="DF656" i="1"/>
  <c r="DF730" i="1"/>
  <c r="DF746" i="1"/>
  <c r="CZ21" i="1"/>
  <c r="CZ29" i="1"/>
  <c r="CZ37" i="1"/>
  <c r="DF329" i="1"/>
  <c r="DF431" i="1"/>
  <c r="DF541" i="1"/>
  <c r="DF447" i="1"/>
  <c r="DF467" i="1"/>
  <c r="DF664" i="1"/>
  <c r="DF557" i="1"/>
  <c r="CW209" i="1"/>
  <c r="DA235" i="1" s="1"/>
  <c r="CW317" i="1"/>
  <c r="CW355" i="1"/>
  <c r="CW465" i="1"/>
  <c r="DA481" i="1" s="1"/>
  <c r="CW722" i="1"/>
  <c r="DA727" i="1" s="1"/>
  <c r="CZ95" i="1"/>
  <c r="DF657" i="1"/>
  <c r="CW281" i="1"/>
  <c r="DF468" i="1"/>
  <c r="DF492" i="1"/>
  <c r="DF558" i="1"/>
  <c r="DF566" i="1"/>
  <c r="DE577" i="1"/>
  <c r="DF616" i="1"/>
  <c r="DF632" i="1"/>
  <c r="DF665" i="1"/>
  <c r="DF673" i="1"/>
  <c r="DF681" i="1"/>
  <c r="DF690" i="1"/>
  <c r="DF706" i="1"/>
  <c r="DF714" i="1"/>
  <c r="DF731" i="1"/>
  <c r="DF739" i="1"/>
  <c r="DF747" i="1"/>
  <c r="DF432" i="1"/>
  <c r="DF456" i="1"/>
  <c r="DF356" i="1"/>
  <c r="DF364" i="1"/>
  <c r="DF388" i="1"/>
  <c r="DE317" i="1"/>
  <c r="DF346" i="1"/>
  <c r="CW134" i="1"/>
  <c r="DA138" i="1" s="1"/>
  <c r="CW429" i="1"/>
  <c r="DA440" i="1" s="1"/>
  <c r="DF640" i="1"/>
  <c r="CW577" i="1"/>
  <c r="DA588" i="1" s="1"/>
  <c r="CW649" i="1"/>
  <c r="DA662" i="1" s="1"/>
  <c r="CW686" i="1"/>
  <c r="DA695" i="1" s="1"/>
  <c r="DF624" i="1"/>
  <c r="CW245" i="1"/>
  <c r="DA247" i="1" s="1"/>
  <c r="CW392" i="1"/>
  <c r="DA400" i="1" s="1"/>
  <c r="CW502" i="1"/>
  <c r="DA533" i="1" s="1"/>
  <c r="CZ613" i="1"/>
  <c r="DE502" i="1"/>
  <c r="CZ465" i="1"/>
  <c r="CZ539" i="1"/>
  <c r="CW95" i="1"/>
  <c r="DA117" i="1" s="1"/>
  <c r="CZ209" i="1"/>
  <c r="CZ649" i="1"/>
  <c r="DA191" i="1"/>
  <c r="DE613" i="1"/>
  <c r="DE649" i="1"/>
  <c r="CW613" i="1"/>
  <c r="DA639" i="1" s="1"/>
  <c r="DF324" i="1"/>
  <c r="DE355" i="1"/>
  <c r="DF361" i="1"/>
  <c r="DF369" i="1"/>
  <c r="DF377" i="1"/>
  <c r="DF385" i="1"/>
  <c r="DE429" i="1"/>
  <c r="DE722" i="1"/>
  <c r="DF726" i="1"/>
  <c r="DF734" i="1"/>
  <c r="DF742" i="1"/>
  <c r="DF750" i="1"/>
  <c r="DF689" i="1"/>
  <c r="DF697" i="1"/>
  <c r="DF705" i="1"/>
  <c r="DF713" i="1"/>
  <c r="DE686" i="1"/>
  <c r="DF652" i="1"/>
  <c r="DF660" i="1"/>
  <c r="DF668" i="1"/>
  <c r="DF676" i="1"/>
  <c r="DF618" i="1"/>
  <c r="DF626" i="1"/>
  <c r="DF634" i="1"/>
  <c r="DF642" i="1"/>
  <c r="DF582" i="1"/>
  <c r="DF606" i="1"/>
  <c r="DF583" i="1"/>
  <c r="DF591" i="1"/>
  <c r="DF599" i="1"/>
  <c r="DF607" i="1"/>
  <c r="DF508" i="1"/>
  <c r="DF509" i="1"/>
  <c r="DF517" i="1"/>
  <c r="DF525" i="1"/>
  <c r="DF533" i="1"/>
  <c r="DE465" i="1"/>
  <c r="DF471" i="1"/>
  <c r="DF479" i="1"/>
  <c r="DF487" i="1"/>
  <c r="DF495" i="1"/>
  <c r="DE25" i="1"/>
  <c r="DE48" i="1"/>
  <c r="DE29" i="1"/>
  <c r="CZ20" i="1"/>
  <c r="CZ28" i="1"/>
  <c r="CZ36" i="1"/>
  <c r="CZ502" i="1"/>
  <c r="CZ52" i="1"/>
  <c r="CZ134" i="1"/>
  <c r="CZ577" i="1"/>
  <c r="DF112" i="1"/>
  <c r="CZ173" i="1"/>
  <c r="CZ281" i="1"/>
  <c r="CZ392" i="1"/>
  <c r="DE39" i="1"/>
  <c r="DF151" i="1"/>
  <c r="CY41" i="1"/>
  <c r="CZ41" i="1" s="1"/>
  <c r="CZ42" i="1"/>
  <c r="CZ355" i="1"/>
  <c r="CZ12" i="1"/>
  <c r="CZ245" i="1"/>
  <c r="CZ429" i="1"/>
  <c r="CZ722" i="1"/>
  <c r="DE10" i="1"/>
  <c r="DE18" i="1"/>
  <c r="DE31" i="1"/>
  <c r="DF104" i="1"/>
  <c r="DF262" i="1"/>
  <c r="DF120" i="1"/>
  <c r="DE38" i="1"/>
  <c r="CX7" i="1"/>
  <c r="DE9" i="1"/>
  <c r="DE13" i="1"/>
  <c r="DE30" i="1"/>
  <c r="DE36" i="1"/>
  <c r="DF114" i="1"/>
  <c r="DF153" i="1"/>
  <c r="DF171" i="1"/>
  <c r="DF427" i="1"/>
  <c r="DE17" i="1"/>
  <c r="DE23" i="1"/>
  <c r="DE32" i="1"/>
  <c r="DE44" i="1"/>
  <c r="DF99" i="1"/>
  <c r="DF108" i="1"/>
  <c r="DF124" i="1"/>
  <c r="DF130" i="1"/>
  <c r="DF137" i="1"/>
  <c r="DF140" i="1"/>
  <c r="DF168" i="1"/>
  <c r="DF353" i="1"/>
  <c r="DF106" i="1"/>
  <c r="DF115" i="1"/>
  <c r="DF128" i="1"/>
  <c r="DF176" i="1"/>
  <c r="DF194" i="1"/>
  <c r="DF189" i="1"/>
  <c r="DF97" i="1"/>
  <c r="DE24" i="1"/>
  <c r="DE51" i="1"/>
  <c r="DF100" i="1"/>
  <c r="DF138" i="1"/>
  <c r="DE40" i="1"/>
  <c r="DE11" i="1"/>
  <c r="DE42" i="1"/>
  <c r="DE37" i="1"/>
  <c r="DE33" i="1"/>
  <c r="DF76" i="1"/>
  <c r="DF113" i="1"/>
  <c r="DF184" i="1"/>
  <c r="DF198" i="1"/>
  <c r="DF56" i="1"/>
  <c r="DF105" i="1"/>
  <c r="DE14" i="1"/>
  <c r="DE22" i="1"/>
  <c r="DE43" i="1"/>
  <c r="DF98" i="1"/>
  <c r="DF107" i="1"/>
  <c r="DF116" i="1"/>
  <c r="DF129" i="1"/>
  <c r="DF136" i="1"/>
  <c r="DF181" i="1"/>
  <c r="DE12" i="1"/>
  <c r="DE16" i="1"/>
  <c r="DE28" i="1"/>
  <c r="DD41" i="1"/>
  <c r="DF101" i="1"/>
  <c r="DF109" i="1"/>
  <c r="DF117" i="1"/>
  <c r="DF131" i="1"/>
  <c r="DF149" i="1"/>
  <c r="DF260" i="1"/>
  <c r="DF298" i="1"/>
  <c r="DF202" i="1"/>
  <c r="DF103" i="1"/>
  <c r="DF111" i="1"/>
  <c r="DF119" i="1"/>
  <c r="DF126" i="1"/>
  <c r="DF133" i="1"/>
  <c r="DF135" i="1"/>
  <c r="DF148" i="1"/>
  <c r="DF154" i="1"/>
  <c r="DF157" i="1"/>
  <c r="DF216" i="1"/>
  <c r="DF178" i="1"/>
  <c r="DF73" i="1"/>
  <c r="DF86" i="1"/>
  <c r="DF243" i="1"/>
  <c r="DE15" i="1"/>
  <c r="DE27" i="1"/>
  <c r="DE50" i="1"/>
  <c r="DF60" i="1"/>
  <c r="DF68" i="1"/>
  <c r="DF82" i="1"/>
  <c r="DF102" i="1"/>
  <c r="DF110" i="1"/>
  <c r="DF118" i="1"/>
  <c r="DF122" i="1"/>
  <c r="DF132" i="1"/>
  <c r="DF150" i="1"/>
  <c r="DF250" i="1"/>
  <c r="DF72" i="1"/>
  <c r="DF205" i="1"/>
  <c r="DF685" i="1"/>
  <c r="DF175" i="1"/>
  <c r="DF183" i="1"/>
  <c r="DF191" i="1"/>
  <c r="DF252" i="1"/>
  <c r="DF286" i="1"/>
  <c r="DF156" i="1"/>
  <c r="DF167" i="1"/>
  <c r="DF170" i="1"/>
  <c r="DF180" i="1"/>
  <c r="DF188" i="1"/>
  <c r="DF193" i="1"/>
  <c r="DF254" i="1"/>
  <c r="DF721" i="1"/>
  <c r="DF159" i="1"/>
  <c r="DF177" i="1"/>
  <c r="DF237" i="1"/>
  <c r="DF163" i="1"/>
  <c r="DF165" i="1"/>
  <c r="DF169" i="1"/>
  <c r="DF172" i="1"/>
  <c r="DF174" i="1"/>
  <c r="DF182" i="1"/>
  <c r="DF190" i="1"/>
  <c r="DF195" i="1"/>
  <c r="DF246" i="1"/>
  <c r="DF256" i="1"/>
  <c r="DF266" i="1"/>
  <c r="DF282" i="1"/>
  <c r="DF155" i="1"/>
  <c r="DF179" i="1"/>
  <c r="DF187" i="1"/>
  <c r="DF276" i="1"/>
  <c r="DF684" i="1"/>
  <c r="DF537" i="1"/>
  <c r="DF500" i="1"/>
  <c r="DF392" i="1"/>
  <c r="DF74" i="1"/>
  <c r="DF83" i="1"/>
  <c r="DF299" i="1"/>
  <c r="DF19" i="1"/>
  <c r="DF215" i="1"/>
  <c r="DF70" i="1"/>
  <c r="DF54" i="1"/>
  <c r="DE47" i="1"/>
  <c r="DF91" i="1"/>
  <c r="DF144" i="1"/>
  <c r="DE26" i="1"/>
  <c r="DF45" i="1"/>
  <c r="DF58" i="1"/>
  <c r="DF62" i="1"/>
  <c r="DF66" i="1"/>
  <c r="DF55" i="1"/>
  <c r="DF59" i="1"/>
  <c r="DF63" i="1"/>
  <c r="DF67" i="1"/>
  <c r="DF71" i="1"/>
  <c r="DF75" i="1"/>
  <c r="DF81" i="1"/>
  <c r="DF89" i="1"/>
  <c r="DF121" i="1"/>
  <c r="DF206" i="1"/>
  <c r="DF219" i="1"/>
  <c r="DF273" i="1"/>
  <c r="DF756" i="1"/>
  <c r="DF142" i="1"/>
  <c r="DF166" i="1"/>
  <c r="DF211" i="1"/>
  <c r="DF213" i="1"/>
  <c r="DF238" i="1"/>
  <c r="DF646" i="1"/>
  <c r="DF80" i="1"/>
  <c r="DF88" i="1"/>
  <c r="DF231" i="1"/>
  <c r="DF314" i="1"/>
  <c r="DF57" i="1"/>
  <c r="DF61" i="1"/>
  <c r="DF69" i="1"/>
  <c r="DE95" i="1"/>
  <c r="DF162" i="1"/>
  <c r="DF574" i="1"/>
  <c r="DF125" i="1"/>
  <c r="DF139" i="1"/>
  <c r="DF227" i="1"/>
  <c r="DF279" i="1"/>
  <c r="DF283" i="1"/>
  <c r="DF389" i="1"/>
  <c r="DF720" i="1"/>
  <c r="DF49" i="1"/>
  <c r="DF203" i="1"/>
  <c r="DF208" i="1"/>
  <c r="DF223" i="1"/>
  <c r="DF291" i="1"/>
  <c r="DF462" i="1"/>
  <c r="DF536" i="1"/>
  <c r="DF123" i="1"/>
  <c r="DF143" i="1"/>
  <c r="DF201" i="1"/>
  <c r="DF207" i="1"/>
  <c r="DF224" i="1"/>
  <c r="DF228" i="1"/>
  <c r="DF232" i="1"/>
  <c r="DF463" i="1"/>
  <c r="DF192" i="1"/>
  <c r="DF196" i="1"/>
  <c r="DF244" i="1"/>
  <c r="DF249" i="1"/>
  <c r="DF253" i="1"/>
  <c r="DF261" i="1"/>
  <c r="DF265" i="1"/>
  <c r="DF269" i="1"/>
  <c r="DF288" i="1"/>
  <c r="DF296" i="1"/>
  <c r="DF428" i="1"/>
  <c r="DF499" i="1"/>
  <c r="DF127" i="1"/>
  <c r="DF141" i="1"/>
  <c r="DF145" i="1"/>
  <c r="DF164" i="1"/>
  <c r="DF210" i="1"/>
  <c r="DF214" i="1"/>
  <c r="DF218" i="1"/>
  <c r="DF226" i="1"/>
  <c r="DF230" i="1"/>
  <c r="DF234" i="1"/>
  <c r="DF240" i="1"/>
  <c r="DF611" i="1"/>
  <c r="DF719" i="1"/>
  <c r="DF758" i="1"/>
  <c r="DF217" i="1"/>
  <c r="DF225" i="1"/>
  <c r="DF229" i="1"/>
  <c r="DF233" i="1"/>
  <c r="DF277" i="1"/>
  <c r="DF287" i="1"/>
  <c r="DF295" i="1"/>
  <c r="DF316" i="1"/>
  <c r="DF391" i="1"/>
  <c r="DF464" i="1"/>
  <c r="DF538" i="1"/>
  <c r="DE539" i="1"/>
  <c r="DF576" i="1"/>
  <c r="DF648" i="1"/>
  <c r="CL51" i="1"/>
  <c r="DF44" i="1" l="1"/>
  <c r="DF48" i="1"/>
  <c r="DS38" i="1"/>
  <c r="DF17" i="1"/>
  <c r="DF39" i="1"/>
  <c r="DA186" i="1"/>
  <c r="DS23" i="1"/>
  <c r="DS34" i="1"/>
  <c r="DS35" i="1"/>
  <c r="DS26" i="1"/>
  <c r="DF18" i="1"/>
  <c r="DF28" i="1"/>
  <c r="DF46" i="1"/>
  <c r="DS48" i="1"/>
  <c r="DS44" i="1"/>
  <c r="DS22" i="1"/>
  <c r="DF24" i="1"/>
  <c r="DS50" i="1"/>
  <c r="DS27" i="1"/>
  <c r="DS9" i="1"/>
  <c r="DS502" i="1"/>
  <c r="DS355" i="1"/>
  <c r="DS14" i="1"/>
  <c r="DS37" i="1"/>
  <c r="DS13" i="1"/>
  <c r="DS42" i="1"/>
  <c r="DR41" i="1"/>
  <c r="DS613" i="1"/>
  <c r="DS317" i="1"/>
  <c r="DS465" i="1"/>
  <c r="DS134" i="1"/>
  <c r="DS33" i="1"/>
  <c r="DS29" i="1"/>
  <c r="DS429" i="1"/>
  <c r="DS16" i="1"/>
  <c r="DS39" i="1"/>
  <c r="DS722" i="1"/>
  <c r="DS686" i="1"/>
  <c r="DS173" i="1"/>
  <c r="DS52" i="1"/>
  <c r="DS8" i="1"/>
  <c r="DR7" i="1"/>
  <c r="DS209" i="1"/>
  <c r="DS649" i="1"/>
  <c r="DS95" i="1"/>
  <c r="DS577" i="1"/>
  <c r="DS539" i="1"/>
  <c r="DS281" i="1"/>
  <c r="DS21" i="1"/>
  <c r="DI763" i="1"/>
  <c r="DF355" i="1"/>
  <c r="DF577" i="1"/>
  <c r="DA246" i="1"/>
  <c r="DA197" i="1"/>
  <c r="DA196" i="1"/>
  <c r="DA174" i="1"/>
  <c r="DA261" i="1"/>
  <c r="DA535" i="1"/>
  <c r="DA255" i="1"/>
  <c r="DF649" i="1"/>
  <c r="DA266" i="1"/>
  <c r="DA59" i="1"/>
  <c r="DF429" i="1"/>
  <c r="DA258" i="1"/>
  <c r="DA82" i="1"/>
  <c r="DA263" i="1"/>
  <c r="CW41" i="1"/>
  <c r="DA430" i="1"/>
  <c r="DA212" i="1"/>
  <c r="DA262" i="1"/>
  <c r="DA233" i="1"/>
  <c r="DA256" i="1"/>
  <c r="DA187" i="1"/>
  <c r="DF502" i="1"/>
  <c r="DA254" i="1"/>
  <c r="DA269" i="1"/>
  <c r="DA248" i="1"/>
  <c r="DA447" i="1"/>
  <c r="CV41" i="1"/>
  <c r="DA503" i="1"/>
  <c r="DA751" i="1"/>
  <c r="DF317" i="1"/>
  <c r="DA250" i="1"/>
  <c r="DA272" i="1"/>
  <c r="DA743" i="1"/>
  <c r="DA227" i="1"/>
  <c r="DA73" i="1"/>
  <c r="DA264" i="1"/>
  <c r="DA480" i="1"/>
  <c r="DA425" i="1"/>
  <c r="DA736" i="1"/>
  <c r="DA519" i="1"/>
  <c r="DA270" i="1"/>
  <c r="DA56" i="1"/>
  <c r="DA253" i="1"/>
  <c r="DA583" i="1"/>
  <c r="DA728" i="1"/>
  <c r="DA194" i="1"/>
  <c r="DA477" i="1"/>
  <c r="DA202" i="1"/>
  <c r="DA211" i="1"/>
  <c r="DA106" i="1"/>
  <c r="DA175" i="1"/>
  <c r="DA472" i="1"/>
  <c r="DA687" i="1"/>
  <c r="DA132" i="1"/>
  <c r="DA471" i="1"/>
  <c r="DA109" i="1"/>
  <c r="DA203" i="1"/>
  <c r="DF686" i="1"/>
  <c r="DA97" i="1"/>
  <c r="DA198" i="1"/>
  <c r="DA205" i="1"/>
  <c r="DA195" i="1"/>
  <c r="DA121" i="1"/>
  <c r="DA118" i="1"/>
  <c r="DA189" i="1"/>
  <c r="DA200" i="1"/>
  <c r="DA179" i="1"/>
  <c r="DA180" i="1"/>
  <c r="DA102" i="1"/>
  <c r="DA181" i="1"/>
  <c r="DA176" i="1"/>
  <c r="DA204" i="1"/>
  <c r="DA436" i="1"/>
  <c r="DA93" i="1"/>
  <c r="DA67" i="1"/>
  <c r="DA225" i="1"/>
  <c r="DA497" i="1"/>
  <c r="DA216" i="1"/>
  <c r="DA79" i="1"/>
  <c r="DA85" i="1"/>
  <c r="DA54" i="1"/>
  <c r="DA214" i="1"/>
  <c r="DA217" i="1"/>
  <c r="DA485" i="1"/>
  <c r="DA473" i="1"/>
  <c r="DA219" i="1"/>
  <c r="DF613" i="1"/>
  <c r="DA449" i="1"/>
  <c r="DA71" i="1"/>
  <c r="DA61" i="1"/>
  <c r="DA80" i="1"/>
  <c r="DA229" i="1"/>
  <c r="DA224" i="1"/>
  <c r="DA441" i="1"/>
  <c r="DA63" i="1"/>
  <c r="DA83" i="1"/>
  <c r="DA78" i="1"/>
  <c r="DA221" i="1"/>
  <c r="DA487" i="1"/>
  <c r="DA496" i="1"/>
  <c r="DA240" i="1"/>
  <c r="DA55" i="1"/>
  <c r="DA70" i="1"/>
  <c r="DA76" i="1"/>
  <c r="DA213" i="1"/>
  <c r="DA238" i="1"/>
  <c r="DA438" i="1"/>
  <c r="DA72" i="1"/>
  <c r="DA58" i="1"/>
  <c r="DA236" i="1"/>
  <c r="DA215" i="1"/>
  <c r="DA433" i="1"/>
  <c r="DA617" i="1"/>
  <c r="DA453" i="1"/>
  <c r="DA448" i="1"/>
  <c r="DA461" i="1"/>
  <c r="DA456" i="1"/>
  <c r="DA635" i="1"/>
  <c r="DA116" i="1"/>
  <c r="DA437" i="1"/>
  <c r="DA599" i="1"/>
  <c r="DA232" i="1"/>
  <c r="DA431" i="1"/>
  <c r="DA634" i="1"/>
  <c r="DA460" i="1"/>
  <c r="DA146" i="1"/>
  <c r="DA454" i="1"/>
  <c r="DA452" i="1"/>
  <c r="DA111" i="1"/>
  <c r="DA671" i="1"/>
  <c r="DA752" i="1"/>
  <c r="DA580" i="1"/>
  <c r="DA223" i="1"/>
  <c r="DA445" i="1"/>
  <c r="DA432" i="1"/>
  <c r="DA446" i="1"/>
  <c r="DA444" i="1"/>
  <c r="DA421" i="1"/>
  <c r="DA589" i="1"/>
  <c r="DA455" i="1"/>
  <c r="DA744" i="1"/>
  <c r="DA62" i="1"/>
  <c r="DA239" i="1"/>
  <c r="DA549" i="1"/>
  <c r="DA541" i="1"/>
  <c r="DA560" i="1"/>
  <c r="DA551" i="1"/>
  <c r="DA544" i="1"/>
  <c r="DA571" i="1"/>
  <c r="DA178" i="1"/>
  <c r="DA417" i="1"/>
  <c r="DA190" i="1"/>
  <c r="DA74" i="1"/>
  <c r="DA77" i="1"/>
  <c r="DA68" i="1"/>
  <c r="DA66" i="1"/>
  <c r="DA230" i="1"/>
  <c r="DA228" i="1"/>
  <c r="DA405" i="1"/>
  <c r="DA576" i="1"/>
  <c r="DA103" i="1"/>
  <c r="DA192" i="1"/>
  <c r="DA469" i="1"/>
  <c r="DA101" i="1"/>
  <c r="DA663" i="1"/>
  <c r="DA735" i="1"/>
  <c r="DA162" i="1"/>
  <c r="DA711" i="1"/>
  <c r="DA563" i="1"/>
  <c r="DA188" i="1"/>
  <c r="DA75" i="1"/>
  <c r="DA218" i="1"/>
  <c r="DA210" i="1"/>
  <c r="DA114" i="1"/>
  <c r="DA411" i="1"/>
  <c r="DA418" i="1"/>
  <c r="DA409" i="1"/>
  <c r="DA182" i="1"/>
  <c r="DA60" i="1"/>
  <c r="DA69" i="1"/>
  <c r="DA57" i="1"/>
  <c r="DA64" i="1"/>
  <c r="DA222" i="1"/>
  <c r="DA220" i="1"/>
  <c r="DA397" i="1"/>
  <c r="DA568" i="1"/>
  <c r="DA495" i="1"/>
  <c r="DA184" i="1"/>
  <c r="DA199" i="1"/>
  <c r="DA607" i="1"/>
  <c r="DA597" i="1"/>
  <c r="DA415" i="1"/>
  <c r="DA154" i="1"/>
  <c r="DA547" i="1"/>
  <c r="DA177" i="1"/>
  <c r="DA94" i="1"/>
  <c r="DA234" i="1"/>
  <c r="DA226" i="1"/>
  <c r="DA395" i="1"/>
  <c r="DA410" i="1"/>
  <c r="DA393" i="1"/>
  <c r="DA412" i="1"/>
  <c r="DA407" i="1"/>
  <c r="DA98" i="1"/>
  <c r="DA108" i="1"/>
  <c r="DA402" i="1"/>
  <c r="DA126" i="1"/>
  <c r="DA84" i="1"/>
  <c r="DA53" i="1"/>
  <c r="DA81" i="1"/>
  <c r="DA237" i="1"/>
  <c r="DA241" i="1"/>
  <c r="DA493" i="1"/>
  <c r="DA552" i="1"/>
  <c r="DA479" i="1"/>
  <c r="DA567" i="1"/>
  <c r="DA183" i="1"/>
  <c r="DA591" i="1"/>
  <c r="DA581" i="1"/>
  <c r="DA488" i="1"/>
  <c r="DA128" i="1"/>
  <c r="DA408" i="1"/>
  <c r="DA670" i="1"/>
  <c r="DA201" i="1"/>
  <c r="DA231" i="1"/>
  <c r="DA394" i="1"/>
  <c r="DA398" i="1"/>
  <c r="DA113" i="1"/>
  <c r="DA124" i="1"/>
  <c r="DA110" i="1"/>
  <c r="DA396" i="1"/>
  <c r="DA527" i="1"/>
  <c r="DA565" i="1"/>
  <c r="DA127" i="1"/>
  <c r="DA543" i="1"/>
  <c r="DA125" i="1"/>
  <c r="DA185" i="1"/>
  <c r="CW761" i="1"/>
  <c r="DA424" i="1"/>
  <c r="DA119" i="1"/>
  <c r="DA679" i="1"/>
  <c r="DA643" i="1"/>
  <c r="DA642" i="1"/>
  <c r="DA625" i="1"/>
  <c r="DA416" i="1"/>
  <c r="DA678" i="1"/>
  <c r="DA498" i="1"/>
  <c r="DA484" i="1"/>
  <c r="DA483" i="1"/>
  <c r="DA470" i="1"/>
  <c r="DA494" i="1"/>
  <c r="DA482" i="1"/>
  <c r="DA468" i="1"/>
  <c r="DA492" i="1"/>
  <c r="DA467" i="1"/>
  <c r="DA491" i="1"/>
  <c r="DA478" i="1"/>
  <c r="DA466" i="1"/>
  <c r="DA490" i="1"/>
  <c r="DA476" i="1"/>
  <c r="DA486" i="1"/>
  <c r="DA474" i="1"/>
  <c r="DA475" i="1"/>
  <c r="DA638" i="1"/>
  <c r="DA630" i="1"/>
  <c r="DA620" i="1"/>
  <c r="DA614" i="1"/>
  <c r="DA644" i="1"/>
  <c r="DA627" i="1"/>
  <c r="DA626" i="1"/>
  <c r="DA623" i="1"/>
  <c r="DA399" i="1"/>
  <c r="DA534" i="1"/>
  <c r="DA523" i="1"/>
  <c r="DA513" i="1"/>
  <c r="DA532" i="1"/>
  <c r="DA512" i="1"/>
  <c r="DA531" i="1"/>
  <c r="DA521" i="1"/>
  <c r="DA510" i="1"/>
  <c r="DA520" i="1"/>
  <c r="DA508" i="1"/>
  <c r="DA529" i="1"/>
  <c r="DA518" i="1"/>
  <c r="DA507" i="1"/>
  <c r="DA528" i="1"/>
  <c r="DA516" i="1"/>
  <c r="DA524" i="1"/>
  <c r="DA504" i="1"/>
  <c r="DA526" i="1"/>
  <c r="DA515" i="1"/>
  <c r="DA505" i="1"/>
  <c r="DA619" i="1"/>
  <c r="DA618" i="1"/>
  <c r="DA615" i="1"/>
  <c r="DA404" i="1"/>
  <c r="DA422" i="1"/>
  <c r="DA420" i="1"/>
  <c r="DA414" i="1"/>
  <c r="DA406" i="1"/>
  <c r="DA419" i="1"/>
  <c r="DA675" i="1"/>
  <c r="DA666" i="1"/>
  <c r="DA657" i="1"/>
  <c r="DA674" i="1"/>
  <c r="DA665" i="1"/>
  <c r="DA656" i="1"/>
  <c r="DA682" i="1"/>
  <c r="DA673" i="1"/>
  <c r="DA664" i="1"/>
  <c r="DA681" i="1"/>
  <c r="DA672" i="1"/>
  <c r="DA653" i="1"/>
  <c r="DA680" i="1"/>
  <c r="DA661" i="1"/>
  <c r="DA652" i="1"/>
  <c r="DA669" i="1"/>
  <c r="DA660" i="1"/>
  <c r="DA651" i="1"/>
  <c r="DA676" i="1"/>
  <c r="DA667" i="1"/>
  <c r="DA658" i="1"/>
  <c r="DA659" i="1"/>
  <c r="DA650" i="1"/>
  <c r="DA677" i="1"/>
  <c r="DA668" i="1"/>
  <c r="DA637" i="1"/>
  <c r="DA636" i="1"/>
  <c r="DA640" i="1"/>
  <c r="DA122" i="1"/>
  <c r="DA123" i="1"/>
  <c r="DA115" i="1"/>
  <c r="DA107" i="1"/>
  <c r="DA99" i="1"/>
  <c r="DA655" i="1"/>
  <c r="DA120" i="1"/>
  <c r="DA274" i="1"/>
  <c r="DA268" i="1"/>
  <c r="DA249" i="1"/>
  <c r="DA267" i="1"/>
  <c r="DA265" i="1"/>
  <c r="DA260" i="1"/>
  <c r="DA259" i="1"/>
  <c r="DA276" i="1"/>
  <c r="DA257" i="1"/>
  <c r="DA273" i="1"/>
  <c r="DA251" i="1"/>
  <c r="DA252" i="1"/>
  <c r="DA275" i="1"/>
  <c r="DA703" i="1"/>
  <c r="DA654" i="1"/>
  <c r="DA530" i="1"/>
  <c r="DA631" i="1"/>
  <c r="DA629" i="1"/>
  <c r="DA105" i="1"/>
  <c r="DA403" i="1"/>
  <c r="DA100" i="1"/>
  <c r="DA401" i="1"/>
  <c r="DA277" i="1"/>
  <c r="DA413" i="1"/>
  <c r="DA511" i="1"/>
  <c r="DA557" i="1"/>
  <c r="DA645" i="1"/>
  <c r="DA632" i="1"/>
  <c r="DA525" i="1"/>
  <c r="DA271" i="1"/>
  <c r="DA605" i="1"/>
  <c r="DA439" i="1"/>
  <c r="DA112" i="1"/>
  <c r="DA596" i="1"/>
  <c r="DA522" i="1"/>
  <c r="DA621" i="1"/>
  <c r="DA641" i="1"/>
  <c r="DA628" i="1"/>
  <c r="DA624" i="1"/>
  <c r="DA517" i="1"/>
  <c r="DA104" i="1"/>
  <c r="DA716" i="1"/>
  <c r="DA707" i="1"/>
  <c r="DA698" i="1"/>
  <c r="DA689" i="1"/>
  <c r="DA715" i="1"/>
  <c r="DA706" i="1"/>
  <c r="DA697" i="1"/>
  <c r="DA688" i="1"/>
  <c r="DA714" i="1"/>
  <c r="DA705" i="1"/>
  <c r="DA696" i="1"/>
  <c r="DA713" i="1"/>
  <c r="DA704" i="1"/>
  <c r="DA694" i="1"/>
  <c r="DA712" i="1"/>
  <c r="DA702" i="1"/>
  <c r="DA693" i="1"/>
  <c r="DA710" i="1"/>
  <c r="DA701" i="1"/>
  <c r="DA692" i="1"/>
  <c r="DA717" i="1"/>
  <c r="DA708" i="1"/>
  <c r="DA699" i="1"/>
  <c r="DA690" i="1"/>
  <c r="DA718" i="1"/>
  <c r="DA709" i="1"/>
  <c r="DA700" i="1"/>
  <c r="DA691" i="1"/>
  <c r="DA514" i="1"/>
  <c r="DA451" i="1"/>
  <c r="DA457" i="1"/>
  <c r="DA450" i="1"/>
  <c r="DA443" i="1"/>
  <c r="DA442" i="1"/>
  <c r="DA459" i="1"/>
  <c r="DA434" i="1"/>
  <c r="DA435" i="1"/>
  <c r="DA458" i="1"/>
  <c r="CM51" i="1"/>
  <c r="DF465" i="1"/>
  <c r="DA633" i="1"/>
  <c r="DA622" i="1"/>
  <c r="DA133" i="1"/>
  <c r="DA616" i="1"/>
  <c r="DA509" i="1"/>
  <c r="DA423" i="1"/>
  <c r="DA96" i="1"/>
  <c r="DA564" i="1"/>
  <c r="DA553" i="1"/>
  <c r="DA550" i="1"/>
  <c r="DA562" i="1"/>
  <c r="DA548" i="1"/>
  <c r="DA572" i="1"/>
  <c r="DA561" i="1"/>
  <c r="DA558" i="1"/>
  <c r="DA546" i="1"/>
  <c r="DA570" i="1"/>
  <c r="DA556" i="1"/>
  <c r="DA545" i="1"/>
  <c r="DA566" i="1"/>
  <c r="DA554" i="1"/>
  <c r="DA540" i="1"/>
  <c r="DA555" i="1"/>
  <c r="DA569" i="1"/>
  <c r="DA542" i="1"/>
  <c r="DA602" i="1"/>
  <c r="DA592" i="1"/>
  <c r="DA601" i="1"/>
  <c r="DA590" i="1"/>
  <c r="DA579" i="1"/>
  <c r="DA600" i="1"/>
  <c r="DA578" i="1"/>
  <c r="DA609" i="1"/>
  <c r="DA598" i="1"/>
  <c r="DA587" i="1"/>
  <c r="DA608" i="1"/>
  <c r="DA586" i="1"/>
  <c r="DA606" i="1"/>
  <c r="DA595" i="1"/>
  <c r="DA585" i="1"/>
  <c r="DA603" i="1"/>
  <c r="DA593" i="1"/>
  <c r="DA582" i="1"/>
  <c r="DA604" i="1"/>
  <c r="DA594" i="1"/>
  <c r="DA584" i="1"/>
  <c r="DA506" i="1"/>
  <c r="DA166" i="1"/>
  <c r="DA158" i="1"/>
  <c r="DA150" i="1"/>
  <c r="DA142" i="1"/>
  <c r="DA165" i="1"/>
  <c r="DA157" i="1"/>
  <c r="DA149" i="1"/>
  <c r="DA141" i="1"/>
  <c r="DA164" i="1"/>
  <c r="DA156" i="1"/>
  <c r="DA148" i="1"/>
  <c r="DA140" i="1"/>
  <c r="DA163" i="1"/>
  <c r="DA155" i="1"/>
  <c r="DA147" i="1"/>
  <c r="DA139" i="1"/>
  <c r="DA172" i="1"/>
  <c r="DA161" i="1"/>
  <c r="DA153" i="1"/>
  <c r="DA145" i="1"/>
  <c r="DA137" i="1"/>
  <c r="DA167" i="1"/>
  <c r="DA159" i="1"/>
  <c r="DA151" i="1"/>
  <c r="DA143" i="1"/>
  <c r="DA135" i="1"/>
  <c r="DA136" i="1"/>
  <c r="DA152" i="1"/>
  <c r="DA171" i="1"/>
  <c r="DA160" i="1"/>
  <c r="DA144" i="1"/>
  <c r="DA747" i="1"/>
  <c r="DA738" i="1"/>
  <c r="DA729" i="1"/>
  <c r="DA755" i="1"/>
  <c r="DA746" i="1"/>
  <c r="DA737" i="1"/>
  <c r="DA754" i="1"/>
  <c r="DA745" i="1"/>
  <c r="DA726" i="1"/>
  <c r="DA753" i="1"/>
  <c r="DA734" i="1"/>
  <c r="DA725" i="1"/>
  <c r="DA742" i="1"/>
  <c r="DA733" i="1"/>
  <c r="DA724" i="1"/>
  <c r="DA750" i="1"/>
  <c r="DA741" i="1"/>
  <c r="DA732" i="1"/>
  <c r="DA723" i="1"/>
  <c r="DA748" i="1"/>
  <c r="DA739" i="1"/>
  <c r="DA730" i="1"/>
  <c r="DA740" i="1"/>
  <c r="DA731" i="1"/>
  <c r="DA749" i="1"/>
  <c r="DA489" i="1"/>
  <c r="DF722" i="1"/>
  <c r="DF9" i="1"/>
  <c r="DF25" i="1"/>
  <c r="DF40" i="1"/>
  <c r="DF10" i="1"/>
  <c r="DF14" i="1"/>
  <c r="DF36" i="1"/>
  <c r="DF31" i="1"/>
  <c r="DF29" i="1"/>
  <c r="DF30" i="1"/>
  <c r="DF32" i="1"/>
  <c r="DF33" i="1"/>
  <c r="DF38" i="1"/>
  <c r="DF51" i="1"/>
  <c r="DF11" i="1"/>
  <c r="DF27" i="1"/>
  <c r="CY7" i="1"/>
  <c r="CZ7" i="1" s="1"/>
  <c r="DF13" i="1"/>
  <c r="DF50" i="1"/>
  <c r="DF22" i="1"/>
  <c r="DF37" i="1"/>
  <c r="DF12" i="1"/>
  <c r="DF42" i="1"/>
  <c r="DF23" i="1"/>
  <c r="DF43" i="1"/>
  <c r="DF15" i="1"/>
  <c r="DF16" i="1"/>
  <c r="DF95" i="1"/>
  <c r="DF539" i="1"/>
  <c r="DF47" i="1"/>
  <c r="DF26" i="1"/>
  <c r="DE41" i="1"/>
  <c r="CL134" i="1"/>
  <c r="DS41" i="1" l="1"/>
  <c r="DS7" i="1"/>
  <c r="DF41" i="1"/>
  <c r="J3" i="7" l="1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I3" i="7"/>
  <c r="E15" i="13" l="1"/>
  <c r="F15" i="13"/>
  <c r="G15" i="13"/>
  <c r="H15" i="13"/>
  <c r="I15" i="13"/>
  <c r="J15" i="13"/>
  <c r="K15" i="13"/>
  <c r="L15" i="13"/>
  <c r="D15" i="13"/>
  <c r="E21" i="13"/>
  <c r="F21" i="13"/>
  <c r="G21" i="13"/>
  <c r="H21" i="13"/>
  <c r="I21" i="13"/>
  <c r="J21" i="13"/>
  <c r="K21" i="13"/>
  <c r="D21" i="13"/>
  <c r="CT423" i="1" l="1"/>
  <c r="CS423" i="1"/>
  <c r="CL4" i="1" l="1"/>
  <c r="W31" i="18"/>
  <c r="D31" i="18"/>
  <c r="AS30" i="18"/>
  <c r="W30" i="18"/>
  <c r="E30" i="18"/>
  <c r="AS29" i="18"/>
  <c r="W29" i="18"/>
  <c r="D29" i="18" s="1"/>
  <c r="AI28" i="18"/>
  <c r="W28" i="18"/>
  <c r="I28" i="18"/>
  <c r="E28" i="18"/>
  <c r="AS27" i="18"/>
  <c r="AI27" i="18"/>
  <c r="W27" i="18"/>
  <c r="I27" i="18"/>
  <c r="E27" i="18"/>
  <c r="D27" i="18" s="1"/>
  <c r="AS26" i="18"/>
  <c r="AI26" i="18"/>
  <c r="W26" i="18"/>
  <c r="I26" i="18"/>
  <c r="E26" i="18"/>
  <c r="AS25" i="18"/>
  <c r="AS6" i="18" s="1"/>
  <c r="AI25" i="18"/>
  <c r="W25" i="18"/>
  <c r="I25" i="18"/>
  <c r="E25" i="18"/>
  <c r="D25" i="18" s="1"/>
  <c r="AS24" i="18"/>
  <c r="AI24" i="18"/>
  <c r="W24" i="18"/>
  <c r="I24" i="18"/>
  <c r="E24" i="18"/>
  <c r="W23" i="18"/>
  <c r="E23" i="18"/>
  <c r="D23" i="18" s="1"/>
  <c r="W22" i="18"/>
  <c r="I22" i="18"/>
  <c r="E22" i="18"/>
  <c r="W21" i="18"/>
  <c r="E21" i="18"/>
  <c r="D21" i="18" s="1"/>
  <c r="W20" i="18"/>
  <c r="E20" i="18"/>
  <c r="D20" i="18" s="1"/>
  <c r="W19" i="18"/>
  <c r="I19" i="18"/>
  <c r="E19" i="18"/>
  <c r="W18" i="18"/>
  <c r="D18" i="18" s="1"/>
  <c r="E18" i="18"/>
  <c r="W17" i="18"/>
  <c r="E17" i="18"/>
  <c r="D17" i="18" s="1"/>
  <c r="W16" i="18"/>
  <c r="D16" i="18" s="1"/>
  <c r="E16" i="18"/>
  <c r="AS15" i="18"/>
  <c r="AI15" i="18"/>
  <c r="W15" i="18"/>
  <c r="I15" i="18"/>
  <c r="E15" i="18"/>
  <c r="AS14" i="18"/>
  <c r="W14" i="18"/>
  <c r="E14" i="18"/>
  <c r="AS13" i="18"/>
  <c r="AI13" i="18"/>
  <c r="W13" i="18"/>
  <c r="E13" i="18"/>
  <c r="W12" i="18"/>
  <c r="D12" i="18" s="1"/>
  <c r="E12" i="18"/>
  <c r="AS11" i="18"/>
  <c r="AI11" i="18"/>
  <c r="AI8" i="18" s="1"/>
  <c r="W11" i="18"/>
  <c r="D11" i="18" s="1"/>
  <c r="I11" i="18"/>
  <c r="E11" i="18"/>
  <c r="AS10" i="18"/>
  <c r="AS5" i="18" s="1"/>
  <c r="AI10" i="18"/>
  <c r="W10" i="18"/>
  <c r="I10" i="18"/>
  <c r="E10" i="18"/>
  <c r="E5" i="18" s="1"/>
  <c r="AS9" i="18"/>
  <c r="AI9" i="18"/>
  <c r="W9" i="18"/>
  <c r="W8" i="18" s="1"/>
  <c r="I9" i="18"/>
  <c r="E9" i="18"/>
  <c r="D9" i="18" s="1"/>
  <c r="BV8" i="18"/>
  <c r="BU8" i="18"/>
  <c r="BT8" i="18"/>
  <c r="BS8" i="18"/>
  <c r="BR8" i="18"/>
  <c r="BQ8" i="18"/>
  <c r="BP8" i="18"/>
  <c r="BO8" i="18"/>
  <c r="BN8" i="18"/>
  <c r="BM8" i="18"/>
  <c r="BL8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AR8" i="18"/>
  <c r="AQ8" i="18"/>
  <c r="AP8" i="18"/>
  <c r="AO8" i="18"/>
  <c r="AN8" i="18"/>
  <c r="AM8" i="18"/>
  <c r="AL8" i="18"/>
  <c r="AK8" i="18"/>
  <c r="AJ8" i="18"/>
  <c r="AH8" i="18"/>
  <c r="AG8" i="18"/>
  <c r="AF8" i="18"/>
  <c r="AE8" i="18"/>
  <c r="AD8" i="18"/>
  <c r="AC8" i="18"/>
  <c r="AB8" i="18"/>
  <c r="AA8" i="18"/>
  <c r="Z8" i="18"/>
  <c r="Y8" i="18"/>
  <c r="X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H8" i="18"/>
  <c r="G8" i="18"/>
  <c r="F8" i="18"/>
  <c r="BV7" i="18"/>
  <c r="BU7" i="18"/>
  <c r="BT7" i="18"/>
  <c r="BS7" i="18"/>
  <c r="BR7" i="18"/>
  <c r="BQ7" i="18"/>
  <c r="BP7" i="18"/>
  <c r="BO7" i="18"/>
  <c r="BN7" i="18"/>
  <c r="BM7" i="18"/>
  <c r="BL7" i="18"/>
  <c r="BK7" i="18"/>
  <c r="BJ7" i="18"/>
  <c r="BI7" i="18"/>
  <c r="BH7" i="18"/>
  <c r="BG7" i="18"/>
  <c r="BF7" i="18"/>
  <c r="BE7" i="18"/>
  <c r="BD7" i="18"/>
  <c r="BC7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H7" i="18"/>
  <c r="G7" i="18"/>
  <c r="F7" i="18"/>
  <c r="BV6" i="18"/>
  <c r="BU6" i="18"/>
  <c r="BT6" i="18"/>
  <c r="BS6" i="18"/>
  <c r="BR6" i="18"/>
  <c r="BQ6" i="18"/>
  <c r="BP6" i="18"/>
  <c r="BO6" i="18"/>
  <c r="BN6" i="18"/>
  <c r="BM6" i="18"/>
  <c r="BL6" i="18"/>
  <c r="BK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R6" i="18"/>
  <c r="AQ6" i="18"/>
  <c r="AP6" i="18"/>
  <c r="AO6" i="18"/>
  <c r="AN6" i="18"/>
  <c r="AM6" i="18"/>
  <c r="AL6" i="18"/>
  <c r="AK6" i="18"/>
  <c r="AJ6" i="18"/>
  <c r="AH6" i="18"/>
  <c r="AG6" i="18"/>
  <c r="AF6" i="18"/>
  <c r="AE6" i="18"/>
  <c r="AD6" i="18"/>
  <c r="AC6" i="18"/>
  <c r="AB6" i="18"/>
  <c r="AA6" i="18"/>
  <c r="Z6" i="18"/>
  <c r="Y6" i="18"/>
  <c r="X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BV5" i="18"/>
  <c r="BU5" i="18"/>
  <c r="BT5" i="18"/>
  <c r="BS5" i="18"/>
  <c r="BR5" i="18"/>
  <c r="BQ5" i="18"/>
  <c r="BP5" i="18"/>
  <c r="BO5" i="18"/>
  <c r="BN5" i="18"/>
  <c r="BM5" i="18"/>
  <c r="BL5" i="18"/>
  <c r="BK5" i="18"/>
  <c r="BJ5" i="18"/>
  <c r="BI5" i="18"/>
  <c r="BH5" i="18"/>
  <c r="BG5" i="18"/>
  <c r="BF5" i="18"/>
  <c r="BE5" i="18"/>
  <c r="BD5" i="18"/>
  <c r="BC5" i="18"/>
  <c r="BB5" i="18"/>
  <c r="BA5" i="18"/>
  <c r="AZ5" i="18"/>
  <c r="AY5" i="18"/>
  <c r="AX5" i="18"/>
  <c r="AW5" i="18"/>
  <c r="AV5" i="18"/>
  <c r="AU5" i="18"/>
  <c r="AT5" i="18"/>
  <c r="AR5" i="18"/>
  <c r="AQ5" i="18"/>
  <c r="AP5" i="18"/>
  <c r="AO5" i="18"/>
  <c r="AN5" i="18"/>
  <c r="AM5" i="18"/>
  <c r="AL5" i="18"/>
  <c r="AK5" i="18"/>
  <c r="AJ5" i="18"/>
  <c r="AH5" i="18"/>
  <c r="AG5" i="18"/>
  <c r="AF5" i="18"/>
  <c r="AE5" i="18"/>
  <c r="AD5" i="18"/>
  <c r="AC5" i="18"/>
  <c r="AB5" i="18"/>
  <c r="AA5" i="18"/>
  <c r="Z5" i="18"/>
  <c r="Y5" i="18"/>
  <c r="X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H5" i="18"/>
  <c r="G5" i="18"/>
  <c r="F5" i="18"/>
  <c r="D30" i="17"/>
  <c r="AS27" i="17"/>
  <c r="AI27" i="17"/>
  <c r="W27" i="17"/>
  <c r="I27" i="17"/>
  <c r="D26" i="17"/>
  <c r="AS25" i="17"/>
  <c r="AI25" i="17"/>
  <c r="W25" i="17"/>
  <c r="E25" i="17"/>
  <c r="D25" i="17" s="1"/>
  <c r="W24" i="17"/>
  <c r="I24" i="17"/>
  <c r="E24" i="17"/>
  <c r="D24" i="17" s="1"/>
  <c r="E22" i="17"/>
  <c r="D22" i="17"/>
  <c r="AS21" i="17"/>
  <c r="AI21" i="17"/>
  <c r="W21" i="17"/>
  <c r="I21" i="17"/>
  <c r="E21" i="17"/>
  <c r="D21" i="17" s="1"/>
  <c r="W20" i="17"/>
  <c r="E20" i="17"/>
  <c r="W19" i="17"/>
  <c r="I19" i="17"/>
  <c r="H19" i="17"/>
  <c r="E19" i="17"/>
  <c r="AG18" i="17"/>
  <c r="W18" i="17" s="1"/>
  <c r="H18" i="17"/>
  <c r="E18" i="17"/>
  <c r="W17" i="17"/>
  <c r="D17" i="17" s="1"/>
  <c r="W16" i="17"/>
  <c r="I16" i="17"/>
  <c r="E16" i="17"/>
  <c r="D5" i="17"/>
  <c r="D16" i="17" l="1"/>
  <c r="D10" i="18"/>
  <c r="D15" i="18"/>
  <c r="D22" i="18"/>
  <c r="D6" i="18" s="1"/>
  <c r="W6" i="18"/>
  <c r="I7" i="18"/>
  <c r="D19" i="17"/>
  <c r="AI5" i="18"/>
  <c r="W5" i="18"/>
  <c r="D14" i="18"/>
  <c r="E7" i="18"/>
  <c r="D19" i="18"/>
  <c r="D26" i="18"/>
  <c r="D27" i="17"/>
  <c r="D18" i="17"/>
  <c r="E8" i="18"/>
  <c r="AS8" i="18"/>
  <c r="D13" i="18"/>
  <c r="D24" i="18"/>
  <c r="AI6" i="18"/>
  <c r="D30" i="18"/>
  <c r="D7" i="17"/>
  <c r="D5" i="18"/>
  <c r="D7" i="18"/>
  <c r="D6" i="17"/>
  <c r="I5" i="18"/>
  <c r="W7" i="18"/>
  <c r="I8" i="18"/>
  <c r="D28" i="18"/>
  <c r="D8" i="18" l="1"/>
  <c r="D8" i="17"/>
  <c r="BA771" i="10"/>
  <c r="BA770" i="10"/>
  <c r="BA769" i="10"/>
  <c r="BA768" i="10"/>
  <c r="BA694" i="10"/>
  <c r="BA693" i="10"/>
  <c r="BA692" i="10"/>
  <c r="BA691" i="10"/>
  <c r="BA653" i="10"/>
  <c r="BA652" i="10"/>
  <c r="BA651" i="10"/>
  <c r="BA650" i="10"/>
  <c r="BA539" i="10"/>
  <c r="BA538" i="10"/>
  <c r="BA537" i="10"/>
  <c r="BA536" i="10"/>
  <c r="CR19" i="1"/>
  <c r="CU19" i="1" s="1"/>
  <c r="CQ19" i="1"/>
  <c r="CT329" i="1"/>
  <c r="CS329" i="1"/>
  <c r="CR289" i="1"/>
  <c r="CU289" i="1" s="1"/>
  <c r="CR290" i="1"/>
  <c r="CU290" i="1" s="1"/>
  <c r="CR291" i="1"/>
  <c r="CU291" i="1" s="1"/>
  <c r="CR292" i="1"/>
  <c r="CU292" i="1" s="1"/>
  <c r="CR295" i="1"/>
  <c r="CU295" i="1" s="1"/>
  <c r="CR296" i="1"/>
  <c r="CU296" i="1" s="1"/>
  <c r="CR297" i="1"/>
  <c r="CU297" i="1" s="1"/>
  <c r="CR298" i="1"/>
  <c r="CU298" i="1" s="1"/>
  <c r="CR299" i="1"/>
  <c r="CU299" i="1" s="1"/>
  <c r="CR300" i="1"/>
  <c r="CU300" i="1" s="1"/>
  <c r="CR301" i="1"/>
  <c r="CU301" i="1" s="1"/>
  <c r="CR283" i="1"/>
  <c r="CU283" i="1" s="1"/>
  <c r="CR284" i="1"/>
  <c r="CU284" i="1" s="1"/>
  <c r="CR285" i="1"/>
  <c r="CU285" i="1" s="1"/>
  <c r="CR286" i="1"/>
  <c r="CU286" i="1" s="1"/>
  <c r="CR287" i="1"/>
  <c r="CU287" i="1" s="1"/>
  <c r="CR288" i="1"/>
  <c r="CU288" i="1" s="1"/>
  <c r="CR282" i="1"/>
  <c r="CU282" i="1" s="1"/>
  <c r="M2" i="16"/>
  <c r="L2" i="16"/>
  <c r="K2" i="16"/>
  <c r="J2" i="16"/>
  <c r="I2" i="16"/>
  <c r="H2" i="16"/>
  <c r="G2" i="16"/>
  <c r="F2" i="16"/>
  <c r="E2" i="16"/>
  <c r="N2" i="16" l="1"/>
  <c r="CS19" i="1"/>
  <c r="CT19" i="1"/>
  <c r="CQ686" i="1"/>
  <c r="CQ577" i="1"/>
  <c r="CR536" i="1"/>
  <c r="CU536" i="1" s="1"/>
  <c r="CR537" i="1"/>
  <c r="CU537" i="1" s="1"/>
  <c r="CR538" i="1"/>
  <c r="CU538" i="1" s="1"/>
  <c r="CR573" i="1"/>
  <c r="CU573" i="1" s="1"/>
  <c r="CR574" i="1"/>
  <c r="CU574" i="1" s="1"/>
  <c r="CR575" i="1"/>
  <c r="CU575" i="1" s="1"/>
  <c r="CR576" i="1"/>
  <c r="CU576" i="1" s="1"/>
  <c r="AQ28" i="16" l="1"/>
  <c r="AQ27" i="16"/>
  <c r="AQ26" i="16"/>
  <c r="AQ25" i="16"/>
  <c r="AQ23" i="16"/>
  <c r="AQ21" i="16"/>
  <c r="AQ19" i="16"/>
  <c r="AQ18" i="16"/>
  <c r="AQ17" i="16"/>
  <c r="AQ16" i="16"/>
  <c r="AQ15" i="16"/>
  <c r="AQ12" i="16"/>
  <c r="AQ11" i="16"/>
  <c r="AQ10" i="16"/>
  <c r="AQ9" i="16"/>
  <c r="AQ8" i="16"/>
  <c r="AQ6" i="16"/>
  <c r="CL36" i="1" l="1"/>
  <c r="CL39" i="1"/>
  <c r="CL35" i="1"/>
  <c r="CL23" i="1"/>
  <c r="CL37" i="1"/>
  <c r="CL16" i="1"/>
  <c r="CL26" i="1"/>
  <c r="CL34" i="1"/>
  <c r="CL38" i="1"/>
  <c r="CL40" i="1"/>
  <c r="CM26" i="1" l="1"/>
  <c r="CM23" i="1"/>
  <c r="CM16" i="1"/>
  <c r="CM34" i="1"/>
  <c r="CM37" i="1"/>
  <c r="CM35" i="1"/>
  <c r="CM40" i="1"/>
  <c r="CM39" i="1"/>
  <c r="CM38" i="1"/>
  <c r="CM36" i="1"/>
  <c r="Q5" i="13"/>
  <c r="Q4" i="13"/>
  <c r="Q18" i="13"/>
  <c r="CK722" i="1" l="1"/>
  <c r="CK686" i="1"/>
  <c r="CK649" i="1"/>
  <c r="CK613" i="1"/>
  <c r="CK577" i="1"/>
  <c r="CK539" i="1"/>
  <c r="CK502" i="1"/>
  <c r="AL13" i="16" s="1"/>
  <c r="CK465" i="1"/>
  <c r="AL12" i="16" s="1"/>
  <c r="CK429" i="1"/>
  <c r="AL11" i="16" s="1"/>
  <c r="CK392" i="1"/>
  <c r="AL10" i="16" s="1"/>
  <c r="CK355" i="1"/>
  <c r="AL9" i="16" s="1"/>
  <c r="CK317" i="1"/>
  <c r="AL8" i="16" s="1"/>
  <c r="CK281" i="1"/>
  <c r="CK245" i="1"/>
  <c r="CK209" i="1"/>
  <c r="CK173" i="1"/>
  <c r="CK134" i="1"/>
  <c r="CM134" i="1" s="1"/>
  <c r="CK95" i="1"/>
  <c r="CK52" i="1"/>
  <c r="Q9" i="13"/>
  <c r="Q8" i="13"/>
  <c r="AL28" i="16" l="1"/>
  <c r="AL27" i="16"/>
  <c r="AN316" i="10"/>
  <c r="AT28" i="16" l="1"/>
  <c r="AT27" i="16"/>
  <c r="AT26" i="16"/>
  <c r="AT25" i="16"/>
  <c r="AT23" i="16"/>
  <c r="AT21" i="16"/>
  <c r="AT19" i="16"/>
  <c r="AT18" i="16"/>
  <c r="AT17" i="16"/>
  <c r="AT16" i="16"/>
  <c r="AT15" i="16"/>
  <c r="AT12" i="16"/>
  <c r="AT11" i="16"/>
  <c r="AT10" i="16"/>
  <c r="AT9" i="16"/>
  <c r="AT8" i="16"/>
  <c r="AT6" i="16"/>
  <c r="AS29" i="16"/>
  <c r="AS22" i="16"/>
  <c r="AS14" i="16"/>
  <c r="AS7" i="16" s="1"/>
  <c r="AR28" i="16"/>
  <c r="AR27" i="16"/>
  <c r="AR26" i="16"/>
  <c r="AR25" i="16"/>
  <c r="AR24" i="16"/>
  <c r="AR23" i="16"/>
  <c r="AR21" i="16"/>
  <c r="AR20" i="16"/>
  <c r="AR19" i="16"/>
  <c r="AR18" i="16"/>
  <c r="AR17" i="16"/>
  <c r="AR16" i="16"/>
  <c r="AR15" i="16"/>
  <c r="AR13" i="16"/>
  <c r="AR12" i="16"/>
  <c r="AR11" i="16"/>
  <c r="AR10" i="16"/>
  <c r="AR9" i="16"/>
  <c r="AR8" i="16"/>
  <c r="AR6" i="16"/>
  <c r="AM29" i="16"/>
  <c r="AM22" i="16"/>
  <c r="AM14" i="16"/>
  <c r="AM29" i="12"/>
  <c r="AM22" i="12"/>
  <c r="AM14" i="12"/>
  <c r="AL26" i="16"/>
  <c r="AL25" i="16"/>
  <c r="AL24" i="16"/>
  <c r="AL23" i="16"/>
  <c r="AL21" i="16"/>
  <c r="AL20" i="16"/>
  <c r="AL19" i="16"/>
  <c r="AL18" i="16"/>
  <c r="AL17" i="16"/>
  <c r="AL16" i="16"/>
  <c r="AL15" i="16"/>
  <c r="AF28" i="16"/>
  <c r="AF27" i="16"/>
  <c r="AF26" i="16"/>
  <c r="AF25" i="16"/>
  <c r="AF24" i="16"/>
  <c r="AF23" i="16"/>
  <c r="AF21" i="16"/>
  <c r="AF20" i="16"/>
  <c r="AF19" i="16"/>
  <c r="AF18" i="16"/>
  <c r="AF17" i="16"/>
  <c r="AF16" i="16"/>
  <c r="AF15" i="16"/>
  <c r="AF13" i="16"/>
  <c r="AF12" i="16"/>
  <c r="AF11" i="16"/>
  <c r="AF10" i="16"/>
  <c r="AF9" i="16"/>
  <c r="AF8" i="16"/>
  <c r="AF6" i="16"/>
  <c r="AK28" i="16"/>
  <c r="AK27" i="16"/>
  <c r="AK26" i="16"/>
  <c r="AK25" i="16"/>
  <c r="AK24" i="16"/>
  <c r="AK23" i="16"/>
  <c r="AK21" i="16"/>
  <c r="AK20" i="16"/>
  <c r="AK19" i="16"/>
  <c r="AK18" i="16"/>
  <c r="AK17" i="16"/>
  <c r="AK16" i="16"/>
  <c r="AK15" i="16"/>
  <c r="AK13" i="16"/>
  <c r="AK12" i="16"/>
  <c r="AK11" i="16"/>
  <c r="AK10" i="16"/>
  <c r="AK9" i="16"/>
  <c r="AK8" i="16"/>
  <c r="AK6" i="16"/>
  <c r="AJ28" i="16"/>
  <c r="AJ27" i="16"/>
  <c r="AJ26" i="16"/>
  <c r="AJ25" i="16"/>
  <c r="AJ24" i="16"/>
  <c r="AJ23" i="16"/>
  <c r="AJ21" i="16"/>
  <c r="AJ20" i="16"/>
  <c r="AJ19" i="16"/>
  <c r="AJ18" i="16"/>
  <c r="AJ17" i="16"/>
  <c r="AJ16" i="16"/>
  <c r="AJ15" i="16"/>
  <c r="AJ13" i="16"/>
  <c r="AJ12" i="16"/>
  <c r="AJ11" i="16"/>
  <c r="AJ10" i="16"/>
  <c r="AJ9" i="16"/>
  <c r="AJ8" i="16"/>
  <c r="AJ6" i="16"/>
  <c r="AM7" i="16" l="1"/>
  <c r="CH754" i="1"/>
  <c r="CH753" i="1"/>
  <c r="CH752" i="1"/>
  <c r="CH751" i="1"/>
  <c r="CH750" i="1"/>
  <c r="CH749" i="1"/>
  <c r="CH748" i="1"/>
  <c r="CH747" i="1"/>
  <c r="CH746" i="1"/>
  <c r="CH745" i="1"/>
  <c r="CH744" i="1"/>
  <c r="CH743" i="1"/>
  <c r="CH742" i="1"/>
  <c r="CH741" i="1"/>
  <c r="CH740" i="1"/>
  <c r="CH739" i="1"/>
  <c r="CH738" i="1"/>
  <c r="CH737" i="1"/>
  <c r="CH736" i="1"/>
  <c r="CH735" i="1"/>
  <c r="CH734" i="1"/>
  <c r="CH733" i="1"/>
  <c r="CH732" i="1"/>
  <c r="CH731" i="1"/>
  <c r="CH730" i="1"/>
  <c r="CH729" i="1"/>
  <c r="CH728" i="1"/>
  <c r="CH727" i="1"/>
  <c r="CH726" i="1"/>
  <c r="CH725" i="1"/>
  <c r="CH724" i="1"/>
  <c r="CH723" i="1"/>
  <c r="CH721" i="1"/>
  <c r="CH720" i="1"/>
  <c r="CH719" i="1"/>
  <c r="CH717" i="1"/>
  <c r="CH716" i="1"/>
  <c r="CH715" i="1"/>
  <c r="CH714" i="1"/>
  <c r="CH713" i="1"/>
  <c r="CH712" i="1"/>
  <c r="CH711" i="1"/>
  <c r="CH710" i="1"/>
  <c r="CH709" i="1"/>
  <c r="CH708" i="1"/>
  <c r="CH707" i="1"/>
  <c r="CH706" i="1"/>
  <c r="CH705" i="1"/>
  <c r="CH704" i="1"/>
  <c r="CH703" i="1"/>
  <c r="CH702" i="1"/>
  <c r="CH701" i="1"/>
  <c r="CH700" i="1"/>
  <c r="CH699" i="1"/>
  <c r="CH698" i="1"/>
  <c r="CH697" i="1"/>
  <c r="CH696" i="1"/>
  <c r="CH695" i="1"/>
  <c r="CH694" i="1"/>
  <c r="CH693" i="1"/>
  <c r="CH692" i="1"/>
  <c r="CH691" i="1"/>
  <c r="CH690" i="1"/>
  <c r="CH689" i="1"/>
  <c r="CH688" i="1"/>
  <c r="CH687" i="1"/>
  <c r="CH685" i="1"/>
  <c r="CH684" i="1"/>
  <c r="CH683" i="1"/>
  <c r="CH681" i="1"/>
  <c r="CH680" i="1"/>
  <c r="CH679" i="1"/>
  <c r="CH678" i="1"/>
  <c r="CH677" i="1"/>
  <c r="CH676" i="1"/>
  <c r="CH675" i="1"/>
  <c r="CH674" i="1"/>
  <c r="CH673" i="1"/>
  <c r="CH672" i="1"/>
  <c r="CH671" i="1"/>
  <c r="CH670" i="1"/>
  <c r="CH669" i="1"/>
  <c r="CH668" i="1"/>
  <c r="CH667" i="1"/>
  <c r="CH666" i="1"/>
  <c r="CH665" i="1"/>
  <c r="CH664" i="1"/>
  <c r="CH663" i="1"/>
  <c r="CH662" i="1"/>
  <c r="CH661" i="1"/>
  <c r="CH660" i="1"/>
  <c r="CH659" i="1"/>
  <c r="CH658" i="1"/>
  <c r="CH657" i="1"/>
  <c r="CH656" i="1"/>
  <c r="CH655" i="1"/>
  <c r="CH654" i="1"/>
  <c r="CH653" i="1"/>
  <c r="CH652" i="1"/>
  <c r="CH651" i="1"/>
  <c r="CH650" i="1"/>
  <c r="CH648" i="1"/>
  <c r="CH647" i="1"/>
  <c r="CH646" i="1"/>
  <c r="CH644" i="1"/>
  <c r="CH643" i="1"/>
  <c r="CH642" i="1"/>
  <c r="CH641" i="1"/>
  <c r="CH640" i="1"/>
  <c r="CH639" i="1"/>
  <c r="CH638" i="1"/>
  <c r="CH637" i="1"/>
  <c r="CH636" i="1"/>
  <c r="CH635" i="1"/>
  <c r="CH634" i="1"/>
  <c r="CH633" i="1"/>
  <c r="CH632" i="1"/>
  <c r="CH631" i="1"/>
  <c r="CH630" i="1"/>
  <c r="CH629" i="1"/>
  <c r="CH628" i="1"/>
  <c r="CH627" i="1"/>
  <c r="CH626" i="1"/>
  <c r="CH625" i="1"/>
  <c r="CH624" i="1"/>
  <c r="CH623" i="1"/>
  <c r="CH622" i="1"/>
  <c r="CH621" i="1"/>
  <c r="CH620" i="1"/>
  <c r="CH619" i="1"/>
  <c r="CH618" i="1"/>
  <c r="CH617" i="1"/>
  <c r="CH616" i="1"/>
  <c r="CH615" i="1"/>
  <c r="CH614" i="1"/>
  <c r="CH612" i="1"/>
  <c r="CH611" i="1"/>
  <c r="CH610" i="1"/>
  <c r="CH608" i="1"/>
  <c r="CH607" i="1"/>
  <c r="CH606" i="1"/>
  <c r="CH605" i="1"/>
  <c r="CH604" i="1"/>
  <c r="CH603" i="1"/>
  <c r="CH602" i="1"/>
  <c r="CH601" i="1"/>
  <c r="CH600" i="1"/>
  <c r="CH599" i="1"/>
  <c r="CH598" i="1"/>
  <c r="CH597" i="1"/>
  <c r="CH596" i="1"/>
  <c r="CH595" i="1"/>
  <c r="CH594" i="1"/>
  <c r="CH593" i="1"/>
  <c r="CH592" i="1"/>
  <c r="CH591" i="1"/>
  <c r="CH590" i="1"/>
  <c r="CH589" i="1"/>
  <c r="CH588" i="1"/>
  <c r="CH587" i="1"/>
  <c r="CH586" i="1"/>
  <c r="CH585" i="1"/>
  <c r="CH584" i="1"/>
  <c r="CH583" i="1"/>
  <c r="CH582" i="1"/>
  <c r="CH581" i="1"/>
  <c r="CH580" i="1"/>
  <c r="CH579" i="1"/>
  <c r="CH578" i="1"/>
  <c r="CH576" i="1"/>
  <c r="CH575" i="1"/>
  <c r="CH574" i="1"/>
  <c r="CH573" i="1"/>
  <c r="CH571" i="1"/>
  <c r="CH570" i="1"/>
  <c r="CH569" i="1"/>
  <c r="CH568" i="1"/>
  <c r="CH567" i="1"/>
  <c r="CH566" i="1"/>
  <c r="CH565" i="1"/>
  <c r="CH564" i="1"/>
  <c r="CH563" i="1"/>
  <c r="CH562" i="1"/>
  <c r="CH561" i="1"/>
  <c r="CH560" i="1"/>
  <c r="CH559" i="1"/>
  <c r="CH558" i="1"/>
  <c r="CH557" i="1"/>
  <c r="CH556" i="1"/>
  <c r="CH555" i="1"/>
  <c r="CH554" i="1"/>
  <c r="CH553" i="1"/>
  <c r="CH552" i="1"/>
  <c r="CH551" i="1"/>
  <c r="CH550" i="1"/>
  <c r="CH549" i="1"/>
  <c r="CH548" i="1"/>
  <c r="CH547" i="1"/>
  <c r="CH546" i="1"/>
  <c r="CH545" i="1"/>
  <c r="CH544" i="1"/>
  <c r="CH543" i="1"/>
  <c r="CH542" i="1"/>
  <c r="CH541" i="1"/>
  <c r="CH540" i="1"/>
  <c r="CH538" i="1"/>
  <c r="CH537" i="1"/>
  <c r="CH536" i="1"/>
  <c r="CH534" i="1"/>
  <c r="CH533" i="1"/>
  <c r="CH532" i="1"/>
  <c r="CH531" i="1"/>
  <c r="CH530" i="1"/>
  <c r="CH529" i="1"/>
  <c r="CH528" i="1"/>
  <c r="CH527" i="1"/>
  <c r="CH526" i="1"/>
  <c r="CH525" i="1"/>
  <c r="CH524" i="1"/>
  <c r="CH523" i="1"/>
  <c r="CH522" i="1"/>
  <c r="CH521" i="1"/>
  <c r="CH520" i="1"/>
  <c r="CH519" i="1"/>
  <c r="CH518" i="1"/>
  <c r="CH517" i="1"/>
  <c r="CH516" i="1"/>
  <c r="CH515" i="1"/>
  <c r="CH514" i="1"/>
  <c r="CH513" i="1"/>
  <c r="CH512" i="1"/>
  <c r="CH511" i="1"/>
  <c r="CH510" i="1"/>
  <c r="CH509" i="1"/>
  <c r="CH508" i="1"/>
  <c r="CH507" i="1"/>
  <c r="CH506" i="1"/>
  <c r="CH505" i="1"/>
  <c r="CH504" i="1"/>
  <c r="CH503" i="1"/>
  <c r="CH501" i="1"/>
  <c r="CH500" i="1"/>
  <c r="CH499" i="1"/>
  <c r="CH497" i="1"/>
  <c r="CH496" i="1"/>
  <c r="CH495" i="1"/>
  <c r="CH494" i="1"/>
  <c r="CH493" i="1"/>
  <c r="CH492" i="1"/>
  <c r="CH491" i="1"/>
  <c r="CH490" i="1"/>
  <c r="CH489" i="1"/>
  <c r="CH488" i="1"/>
  <c r="CH487" i="1"/>
  <c r="CH486" i="1"/>
  <c r="CH485" i="1"/>
  <c r="CH484" i="1"/>
  <c r="CH483" i="1"/>
  <c r="CH482" i="1"/>
  <c r="CH481" i="1"/>
  <c r="CH480" i="1"/>
  <c r="CH479" i="1"/>
  <c r="CH478" i="1"/>
  <c r="CH477" i="1"/>
  <c r="CH476" i="1"/>
  <c r="CH475" i="1"/>
  <c r="CH474" i="1"/>
  <c r="CH473" i="1"/>
  <c r="CH472" i="1"/>
  <c r="CH471" i="1"/>
  <c r="CH470" i="1"/>
  <c r="CH469" i="1"/>
  <c r="CH468" i="1"/>
  <c r="CH467" i="1"/>
  <c r="CH466" i="1"/>
  <c r="CH464" i="1"/>
  <c r="CH463" i="1"/>
  <c r="CH462" i="1"/>
  <c r="CH460" i="1"/>
  <c r="CH459" i="1"/>
  <c r="CH458" i="1"/>
  <c r="CH457" i="1"/>
  <c r="CH456" i="1"/>
  <c r="CH455" i="1"/>
  <c r="CH454" i="1"/>
  <c r="CH453" i="1"/>
  <c r="CH452" i="1"/>
  <c r="CH451" i="1"/>
  <c r="CH450" i="1"/>
  <c r="CH449" i="1"/>
  <c r="CH448" i="1"/>
  <c r="CH447" i="1"/>
  <c r="CH446" i="1"/>
  <c r="CH445" i="1"/>
  <c r="CH444" i="1"/>
  <c r="CH443" i="1"/>
  <c r="CH442" i="1"/>
  <c r="CH441" i="1"/>
  <c r="CH440" i="1"/>
  <c r="CH439" i="1"/>
  <c r="CH438" i="1"/>
  <c r="CH437" i="1"/>
  <c r="CH436" i="1"/>
  <c r="CH435" i="1"/>
  <c r="CH434" i="1"/>
  <c r="CH433" i="1"/>
  <c r="CH432" i="1"/>
  <c r="CH431" i="1"/>
  <c r="CH430" i="1"/>
  <c r="CH428" i="1"/>
  <c r="CH427" i="1"/>
  <c r="CH426" i="1"/>
  <c r="CH424" i="1"/>
  <c r="CH422" i="1"/>
  <c r="CH421" i="1"/>
  <c r="CH420" i="1"/>
  <c r="CH419" i="1"/>
  <c r="CH418" i="1"/>
  <c r="CH417" i="1"/>
  <c r="CH416" i="1"/>
  <c r="CH415" i="1"/>
  <c r="CH414" i="1"/>
  <c r="CH413" i="1"/>
  <c r="CH412" i="1"/>
  <c r="CH411" i="1"/>
  <c r="CH410" i="1"/>
  <c r="CH409" i="1"/>
  <c r="CH408" i="1"/>
  <c r="CH407" i="1"/>
  <c r="CH406" i="1"/>
  <c r="CH405" i="1"/>
  <c r="CH404" i="1"/>
  <c r="CH403" i="1"/>
  <c r="CH402" i="1"/>
  <c r="CH401" i="1"/>
  <c r="CH400" i="1"/>
  <c r="CH399" i="1"/>
  <c r="CH398" i="1"/>
  <c r="CH397" i="1"/>
  <c r="CH396" i="1"/>
  <c r="CH395" i="1"/>
  <c r="CH394" i="1"/>
  <c r="CH393" i="1"/>
  <c r="CH391" i="1"/>
  <c r="CH390" i="1"/>
  <c r="CH389" i="1"/>
  <c r="CH387" i="1"/>
  <c r="CH386" i="1"/>
  <c r="CH385" i="1"/>
  <c r="CH384" i="1"/>
  <c r="CH383" i="1"/>
  <c r="CH382" i="1"/>
  <c r="CH381" i="1"/>
  <c r="CH380" i="1"/>
  <c r="CH379" i="1"/>
  <c r="CH378" i="1"/>
  <c r="CH377" i="1"/>
  <c r="CH376" i="1"/>
  <c r="CH375" i="1"/>
  <c r="CH374" i="1"/>
  <c r="CH373" i="1"/>
  <c r="CH372" i="1"/>
  <c r="CH371" i="1"/>
  <c r="CH370" i="1"/>
  <c r="CH369" i="1"/>
  <c r="CH368" i="1"/>
  <c r="CH367" i="1"/>
  <c r="CH366" i="1"/>
  <c r="CH365" i="1"/>
  <c r="CH364" i="1"/>
  <c r="CH363" i="1"/>
  <c r="CH362" i="1"/>
  <c r="CH361" i="1"/>
  <c r="CH360" i="1"/>
  <c r="CH359" i="1"/>
  <c r="CH358" i="1"/>
  <c r="CH357" i="1"/>
  <c r="CH356" i="1"/>
  <c r="CH354" i="1"/>
  <c r="CH353" i="1"/>
  <c r="CH352" i="1"/>
  <c r="CH350" i="1"/>
  <c r="CH349" i="1"/>
  <c r="CH348" i="1"/>
  <c r="CH347" i="1"/>
  <c r="CH346" i="1"/>
  <c r="CH345" i="1"/>
  <c r="CH344" i="1"/>
  <c r="CH343" i="1"/>
  <c r="CH342" i="1"/>
  <c r="CH341" i="1"/>
  <c r="CH340" i="1"/>
  <c r="CH339" i="1"/>
  <c r="CH338" i="1"/>
  <c r="CH337" i="1"/>
  <c r="CH336" i="1"/>
  <c r="CH335" i="1"/>
  <c r="CH334" i="1"/>
  <c r="CH333" i="1"/>
  <c r="CH332" i="1"/>
  <c r="CH331" i="1"/>
  <c r="CH330" i="1"/>
  <c r="CH328" i="1"/>
  <c r="CH327" i="1"/>
  <c r="CH326" i="1"/>
  <c r="CH325" i="1"/>
  <c r="CH324" i="1"/>
  <c r="CH323" i="1"/>
  <c r="CH322" i="1"/>
  <c r="CH321" i="1"/>
  <c r="CH320" i="1"/>
  <c r="CH319" i="1"/>
  <c r="CH318" i="1"/>
  <c r="CH316" i="1"/>
  <c r="CH315" i="1"/>
  <c r="CH314" i="1"/>
  <c r="CH312" i="1"/>
  <c r="CH311" i="1"/>
  <c r="CH310" i="1"/>
  <c r="CH309" i="1"/>
  <c r="CH308" i="1"/>
  <c r="CH307" i="1"/>
  <c r="CH306" i="1"/>
  <c r="CH305" i="1"/>
  <c r="CH304" i="1"/>
  <c r="CH303" i="1"/>
  <c r="CH302" i="1"/>
  <c r="CH301" i="1"/>
  <c r="CH300" i="1"/>
  <c r="CH299" i="1"/>
  <c r="CH298" i="1"/>
  <c r="CH297" i="1"/>
  <c r="CH296" i="1"/>
  <c r="CH295" i="1"/>
  <c r="CH294" i="1"/>
  <c r="CH293" i="1"/>
  <c r="CH292" i="1"/>
  <c r="CH291" i="1"/>
  <c r="CH290" i="1"/>
  <c r="CH289" i="1"/>
  <c r="CH288" i="1"/>
  <c r="CH287" i="1"/>
  <c r="CH286" i="1"/>
  <c r="CH285" i="1"/>
  <c r="CH284" i="1"/>
  <c r="CH283" i="1"/>
  <c r="CH282" i="1"/>
  <c r="CH280" i="1"/>
  <c r="CH279" i="1"/>
  <c r="CH278" i="1"/>
  <c r="CH276" i="1"/>
  <c r="CH275" i="1"/>
  <c r="CH274" i="1"/>
  <c r="CH273" i="1"/>
  <c r="CH272" i="1"/>
  <c r="CH271" i="1"/>
  <c r="CH270" i="1"/>
  <c r="CH269" i="1"/>
  <c r="CH268" i="1"/>
  <c r="CH267" i="1"/>
  <c r="CH266" i="1"/>
  <c r="CH265" i="1"/>
  <c r="CH264" i="1"/>
  <c r="CH263" i="1"/>
  <c r="CH262" i="1"/>
  <c r="CH261" i="1"/>
  <c r="CH260" i="1"/>
  <c r="CH259" i="1"/>
  <c r="CH258" i="1"/>
  <c r="CH257" i="1"/>
  <c r="CH256" i="1"/>
  <c r="CH255" i="1"/>
  <c r="CH254" i="1"/>
  <c r="CH253" i="1"/>
  <c r="CH252" i="1"/>
  <c r="CH251" i="1"/>
  <c r="CH250" i="1"/>
  <c r="CH249" i="1"/>
  <c r="CH248" i="1"/>
  <c r="CH247" i="1"/>
  <c r="CH246" i="1"/>
  <c r="CH244" i="1"/>
  <c r="CH243" i="1"/>
  <c r="CH242" i="1"/>
  <c r="CH240" i="1"/>
  <c r="CH239" i="1"/>
  <c r="CH238" i="1"/>
  <c r="CH237" i="1"/>
  <c r="CH236" i="1"/>
  <c r="CH235" i="1"/>
  <c r="CH234" i="1"/>
  <c r="CH233" i="1"/>
  <c r="CH232" i="1"/>
  <c r="CH231" i="1"/>
  <c r="CH230" i="1"/>
  <c r="CH229" i="1"/>
  <c r="CH228" i="1"/>
  <c r="CH227" i="1"/>
  <c r="CH226" i="1"/>
  <c r="CH225" i="1"/>
  <c r="CH224" i="1"/>
  <c r="CH223" i="1"/>
  <c r="CH222" i="1"/>
  <c r="CH221" i="1"/>
  <c r="CH220" i="1"/>
  <c r="CH219" i="1"/>
  <c r="CH218" i="1"/>
  <c r="CH217" i="1"/>
  <c r="CH216" i="1"/>
  <c r="CH215" i="1"/>
  <c r="CH214" i="1"/>
  <c r="CH213" i="1"/>
  <c r="CH212" i="1"/>
  <c r="CH211" i="1"/>
  <c r="CH210" i="1"/>
  <c r="CH208" i="1"/>
  <c r="CH207" i="1"/>
  <c r="CH206" i="1"/>
  <c r="CH204" i="1"/>
  <c r="CH203" i="1"/>
  <c r="CH202" i="1"/>
  <c r="CH201" i="1"/>
  <c r="CH200" i="1"/>
  <c r="CH199" i="1"/>
  <c r="CH198" i="1"/>
  <c r="CH197" i="1"/>
  <c r="CH196" i="1"/>
  <c r="CH195" i="1"/>
  <c r="CH194" i="1"/>
  <c r="CH193" i="1"/>
  <c r="CH192" i="1"/>
  <c r="CH191" i="1"/>
  <c r="CH190" i="1"/>
  <c r="CH189" i="1"/>
  <c r="CH188" i="1"/>
  <c r="CH187" i="1"/>
  <c r="CH186" i="1"/>
  <c r="CH185" i="1"/>
  <c r="CH184" i="1"/>
  <c r="CH183" i="1"/>
  <c r="CH182" i="1"/>
  <c r="CH181" i="1"/>
  <c r="CH180" i="1"/>
  <c r="CH179" i="1"/>
  <c r="CH178" i="1"/>
  <c r="CH177" i="1"/>
  <c r="CH176" i="1"/>
  <c r="CH175" i="1"/>
  <c r="CH174" i="1"/>
  <c r="CH172" i="1"/>
  <c r="CH171" i="1"/>
  <c r="CH170" i="1"/>
  <c r="CH169" i="1"/>
  <c r="CH168" i="1"/>
  <c r="CH166" i="1"/>
  <c r="CH165" i="1"/>
  <c r="CH164" i="1"/>
  <c r="CH163" i="1"/>
  <c r="CH162" i="1"/>
  <c r="CH161" i="1"/>
  <c r="CH160" i="1"/>
  <c r="CH159" i="1"/>
  <c r="CH158" i="1"/>
  <c r="CH157" i="1"/>
  <c r="CH156" i="1"/>
  <c r="CH155" i="1"/>
  <c r="CH154" i="1"/>
  <c r="CH153" i="1"/>
  <c r="CH152" i="1"/>
  <c r="CH151" i="1"/>
  <c r="CH150" i="1"/>
  <c r="CH149" i="1"/>
  <c r="CH148" i="1"/>
  <c r="CH147" i="1"/>
  <c r="CH146" i="1"/>
  <c r="CH145" i="1"/>
  <c r="CH144" i="1"/>
  <c r="CH143" i="1"/>
  <c r="CH142" i="1"/>
  <c r="CH141" i="1"/>
  <c r="CH140" i="1"/>
  <c r="CH139" i="1"/>
  <c r="CH138" i="1"/>
  <c r="CH137" i="1"/>
  <c r="CH136" i="1"/>
  <c r="CH135" i="1"/>
  <c r="CH133" i="1"/>
  <c r="CH132" i="1"/>
  <c r="CH131" i="1"/>
  <c r="CH130" i="1"/>
  <c r="CH129" i="1"/>
  <c r="CH127" i="1"/>
  <c r="CH126" i="1"/>
  <c r="CH125" i="1"/>
  <c r="CH124" i="1"/>
  <c r="CH123" i="1"/>
  <c r="CH122" i="1"/>
  <c r="CH121" i="1"/>
  <c r="CH120" i="1"/>
  <c r="CH119" i="1"/>
  <c r="CH118" i="1"/>
  <c r="CH117" i="1"/>
  <c r="CH116" i="1"/>
  <c r="CH115" i="1"/>
  <c r="CH114" i="1"/>
  <c r="CH113" i="1"/>
  <c r="CH112" i="1"/>
  <c r="CH111" i="1"/>
  <c r="CH110" i="1"/>
  <c r="CH109" i="1"/>
  <c r="CH108" i="1"/>
  <c r="CH107" i="1"/>
  <c r="CH106" i="1"/>
  <c r="CH105" i="1"/>
  <c r="CH104" i="1"/>
  <c r="CH103" i="1"/>
  <c r="CH102" i="1"/>
  <c r="CH101" i="1"/>
  <c r="CH100" i="1"/>
  <c r="CH99" i="1"/>
  <c r="CH98" i="1"/>
  <c r="CH97" i="1"/>
  <c r="CH96" i="1"/>
  <c r="CH94" i="1"/>
  <c r="CH93" i="1"/>
  <c r="CH92" i="1"/>
  <c r="CH91" i="1"/>
  <c r="CH90" i="1"/>
  <c r="CH89" i="1"/>
  <c r="CH88" i="1"/>
  <c r="CH87" i="1"/>
  <c r="CH86" i="1"/>
  <c r="CH84" i="1"/>
  <c r="CH83" i="1"/>
  <c r="CH82" i="1"/>
  <c r="CH81" i="1"/>
  <c r="CH80" i="1"/>
  <c r="CH79" i="1"/>
  <c r="CH78" i="1"/>
  <c r="CH77" i="1"/>
  <c r="CH76" i="1"/>
  <c r="CH75" i="1"/>
  <c r="CH74" i="1"/>
  <c r="CH73" i="1"/>
  <c r="CH72" i="1"/>
  <c r="CH71" i="1"/>
  <c r="CH70" i="1"/>
  <c r="CH69" i="1"/>
  <c r="CH68" i="1"/>
  <c r="CH67" i="1"/>
  <c r="CH66" i="1"/>
  <c r="CH65" i="1"/>
  <c r="CH64" i="1"/>
  <c r="CH63" i="1"/>
  <c r="CH62" i="1"/>
  <c r="CH61" i="1"/>
  <c r="CH60" i="1"/>
  <c r="CH59" i="1"/>
  <c r="CH58" i="1"/>
  <c r="CH57" i="1"/>
  <c r="CH56" i="1"/>
  <c r="CH55" i="1"/>
  <c r="CH54" i="1"/>
  <c r="CH53" i="1"/>
  <c r="AT28" i="12"/>
  <c r="AT27" i="12"/>
  <c r="AT26" i="12"/>
  <c r="AT25" i="12"/>
  <c r="AT24" i="12"/>
  <c r="AT23" i="12"/>
  <c r="AT21" i="12"/>
  <c r="AT20" i="12"/>
  <c r="AT19" i="12"/>
  <c r="AT18" i="12"/>
  <c r="AT17" i="12"/>
  <c r="AT16" i="12"/>
  <c r="AT15" i="12"/>
  <c r="AT13" i="12"/>
  <c r="AT12" i="12"/>
  <c r="AT11" i="12"/>
  <c r="AT10" i="12"/>
  <c r="AT9" i="12"/>
  <c r="AT8" i="12"/>
  <c r="AT6" i="12"/>
  <c r="AL29" i="16" l="1"/>
  <c r="AE29" i="16"/>
  <c r="AD29" i="16"/>
  <c r="AC29" i="16"/>
  <c r="AA29" i="16"/>
  <c r="Z29" i="16"/>
  <c r="AK29" i="16" s="1"/>
  <c r="Y29" i="16"/>
  <c r="X29" i="16"/>
  <c r="W29" i="16"/>
  <c r="V29" i="16"/>
  <c r="U29" i="16"/>
  <c r="T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AU28" i="16"/>
  <c r="AP28" i="16"/>
  <c r="AN28" i="16"/>
  <c r="AG28" i="16"/>
  <c r="R28" i="16"/>
  <c r="Q28" i="16"/>
  <c r="AV27" i="16"/>
  <c r="AP27" i="16"/>
  <c r="AN27" i="16"/>
  <c r="AG27" i="16"/>
  <c r="R27" i="16"/>
  <c r="Q27" i="16"/>
  <c r="AV26" i="16"/>
  <c r="AU26" i="16"/>
  <c r="AP26" i="16"/>
  <c r="AN26" i="16"/>
  <c r="AG26" i="16"/>
  <c r="R26" i="16"/>
  <c r="Q26" i="16"/>
  <c r="AV25" i="16"/>
  <c r="AP25" i="16"/>
  <c r="AN25" i="16"/>
  <c r="AG25" i="16"/>
  <c r="R25" i="16"/>
  <c r="Q25" i="16"/>
  <c r="AN24" i="16"/>
  <c r="AG24" i="16"/>
  <c r="R24" i="16"/>
  <c r="Q24" i="16"/>
  <c r="AV23" i="16"/>
  <c r="AU23" i="16"/>
  <c r="AP23" i="16"/>
  <c r="AN23" i="16"/>
  <c r="AG23" i="16"/>
  <c r="R23" i="16"/>
  <c r="Q23" i="16"/>
  <c r="AL22" i="16"/>
  <c r="AN22" i="16" s="1"/>
  <c r="AE22" i="16"/>
  <c r="AD22" i="16"/>
  <c r="AC22" i="16"/>
  <c r="AA22" i="16"/>
  <c r="Z22" i="16"/>
  <c r="AK22" i="16" s="1"/>
  <c r="Y22" i="16"/>
  <c r="X22" i="16"/>
  <c r="W22" i="16"/>
  <c r="V22" i="16"/>
  <c r="U22" i="16"/>
  <c r="T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AV21" i="16"/>
  <c r="AP21" i="16"/>
  <c r="AN21" i="16"/>
  <c r="AG21" i="16"/>
  <c r="R21" i="16"/>
  <c r="Q21" i="16"/>
  <c r="AN20" i="16"/>
  <c r="AG20" i="16"/>
  <c r="R20" i="16"/>
  <c r="Q20" i="16"/>
  <c r="AU19" i="16"/>
  <c r="AP19" i="16"/>
  <c r="AN19" i="16"/>
  <c r="AG19" i="16"/>
  <c r="R19" i="16"/>
  <c r="Q19" i="16"/>
  <c r="AV18" i="16"/>
  <c r="AP18" i="16"/>
  <c r="AN18" i="16"/>
  <c r="AG18" i="16"/>
  <c r="R18" i="16"/>
  <c r="Q18" i="16"/>
  <c r="AV17" i="16"/>
  <c r="AP17" i="16"/>
  <c r="AN17" i="16"/>
  <c r="AG17" i="16"/>
  <c r="R17" i="16"/>
  <c r="Q17" i="16"/>
  <c r="AU16" i="16"/>
  <c r="AP16" i="16"/>
  <c r="AN16" i="16"/>
  <c r="AG16" i="16"/>
  <c r="R16" i="16"/>
  <c r="Q16" i="16"/>
  <c r="AV15" i="16"/>
  <c r="AU15" i="16"/>
  <c r="AP15" i="16"/>
  <c r="AN15" i="16"/>
  <c r="AG15" i="16"/>
  <c r="R15" i="16"/>
  <c r="Q15" i="16"/>
  <c r="AL14" i="16"/>
  <c r="AE14" i="16"/>
  <c r="AD14" i="16"/>
  <c r="AC14" i="16"/>
  <c r="AA14" i="16"/>
  <c r="Z14" i="16"/>
  <c r="Y14" i="16"/>
  <c r="X14" i="16"/>
  <c r="W14" i="16"/>
  <c r="V14" i="16"/>
  <c r="U14" i="16"/>
  <c r="T14" i="16"/>
  <c r="T7" i="16" s="1"/>
  <c r="P14" i="16"/>
  <c r="O14" i="16"/>
  <c r="N14" i="16"/>
  <c r="M14" i="16"/>
  <c r="L14" i="16"/>
  <c r="K14" i="16"/>
  <c r="J14" i="16"/>
  <c r="I14" i="16"/>
  <c r="H14" i="16"/>
  <c r="G14" i="16"/>
  <c r="F14" i="16"/>
  <c r="E14" i="16"/>
  <c r="AN13" i="16"/>
  <c r="AG13" i="16"/>
  <c r="R13" i="16"/>
  <c r="Q13" i="16"/>
  <c r="AU12" i="16"/>
  <c r="AP12" i="16"/>
  <c r="AN12" i="16"/>
  <c r="AG12" i="16"/>
  <c r="R12" i="16"/>
  <c r="Q12" i="16"/>
  <c r="AV11" i="16"/>
  <c r="AU11" i="16"/>
  <c r="AP11" i="16"/>
  <c r="AN11" i="16"/>
  <c r="AG11" i="16"/>
  <c r="R11" i="16"/>
  <c r="Q11" i="16"/>
  <c r="AV10" i="16"/>
  <c r="AP10" i="16"/>
  <c r="AN10" i="16"/>
  <c r="AG10" i="16"/>
  <c r="R10" i="16"/>
  <c r="Q10" i="16"/>
  <c r="AV9" i="16"/>
  <c r="AP9" i="16"/>
  <c r="AN9" i="16"/>
  <c r="AG9" i="16"/>
  <c r="R9" i="16"/>
  <c r="Q9" i="16"/>
  <c r="AU8" i="16"/>
  <c r="AP8" i="16"/>
  <c r="AN8" i="16"/>
  <c r="AG8" i="16"/>
  <c r="R8" i="16"/>
  <c r="Q8" i="16"/>
  <c r="AA7" i="16"/>
  <c r="AV6" i="16"/>
  <c r="AG6" i="16"/>
  <c r="R6" i="16"/>
  <c r="D3" i="16"/>
  <c r="R29" i="16" l="1"/>
  <c r="N7" i="16"/>
  <c r="J7" i="16"/>
  <c r="J1" i="16" s="1"/>
  <c r="Y7" i="16"/>
  <c r="F7" i="16"/>
  <c r="F1" i="16" s="1"/>
  <c r="U7" i="16"/>
  <c r="G7" i="16"/>
  <c r="G1" i="16" s="1"/>
  <c r="K7" i="16"/>
  <c r="K1" i="16" s="1"/>
  <c r="O7" i="16"/>
  <c r="H7" i="16"/>
  <c r="H1" i="16" s="1"/>
  <c r="L7" i="16"/>
  <c r="L1" i="16" s="1"/>
  <c r="P7" i="16"/>
  <c r="I7" i="16"/>
  <c r="I1" i="16" s="1"/>
  <c r="M7" i="16"/>
  <c r="M1" i="16" s="1"/>
  <c r="X7" i="16"/>
  <c r="AN29" i="16"/>
  <c r="AL6" i="16"/>
  <c r="AR3" i="16" s="1"/>
  <c r="AR2" i="16" s="1"/>
  <c r="V7" i="16"/>
  <c r="Z7" i="16"/>
  <c r="AK7" i="16" s="1"/>
  <c r="AK14" i="16"/>
  <c r="AJ22" i="16"/>
  <c r="W7" i="16"/>
  <c r="AL7" i="16"/>
  <c r="AN7" i="16" s="1"/>
  <c r="AJ14" i="16"/>
  <c r="Q22" i="16"/>
  <c r="AR22" i="16"/>
  <c r="AF22" i="16"/>
  <c r="AJ29" i="16"/>
  <c r="E7" i="16"/>
  <c r="E1" i="16" s="1"/>
  <c r="Q14" i="16"/>
  <c r="AR14" i="16"/>
  <c r="AF14" i="16"/>
  <c r="AR29" i="16"/>
  <c r="AF29" i="16"/>
  <c r="AV19" i="16"/>
  <c r="AU18" i="16"/>
  <c r="AU10" i="16"/>
  <c r="AU6" i="16"/>
  <c r="R14" i="16"/>
  <c r="R22" i="16"/>
  <c r="AN14" i="16"/>
  <c r="AU21" i="16"/>
  <c r="AU25" i="16"/>
  <c r="AV8" i="16"/>
  <c r="AV12" i="16"/>
  <c r="AG14" i="16"/>
  <c r="AV16" i="16"/>
  <c r="AG22" i="16"/>
  <c r="AU27" i="16"/>
  <c r="AV28" i="16"/>
  <c r="Q29" i="16"/>
  <c r="AG29" i="16"/>
  <c r="AU9" i="16"/>
  <c r="AU17" i="16"/>
  <c r="N1" i="16" l="1"/>
  <c r="Q7" i="16"/>
  <c r="AJ7" i="16"/>
  <c r="AP6" i="16"/>
  <c r="AN6" i="16"/>
  <c r="AG7" i="16"/>
  <c r="AH14" i="16" s="1"/>
  <c r="AF7" i="16"/>
  <c r="AR7" i="16"/>
  <c r="R7" i="16"/>
  <c r="AH28" i="16" l="1"/>
  <c r="AH11" i="16"/>
  <c r="AH15" i="16"/>
  <c r="AH18" i="16"/>
  <c r="AH9" i="16"/>
  <c r="AH27" i="16"/>
  <c r="AH17" i="16"/>
  <c r="AH20" i="16"/>
  <c r="AH21" i="16"/>
  <c r="AH24" i="16"/>
  <c r="AH13" i="16"/>
  <c r="AH12" i="16"/>
  <c r="AH23" i="16"/>
  <c r="AH25" i="16"/>
  <c r="AH26" i="16"/>
  <c r="AH19" i="16"/>
  <c r="S27" i="16"/>
  <c r="S17" i="16"/>
  <c r="S8" i="16"/>
  <c r="S25" i="16"/>
  <c r="S11" i="16"/>
  <c r="S21" i="16"/>
  <c r="S13" i="16"/>
  <c r="S10" i="16"/>
  <c r="S16" i="16"/>
  <c r="S15" i="16"/>
  <c r="S24" i="16"/>
  <c r="S28" i="16"/>
  <c r="S26" i="16"/>
  <c r="S12" i="16"/>
  <c r="S19" i="16"/>
  <c r="S9" i="16"/>
  <c r="S29" i="16"/>
  <c r="S18" i="16"/>
  <c r="S23" i="16"/>
  <c r="S20" i="16"/>
  <c r="S14" i="16"/>
  <c r="S22" i="16"/>
  <c r="AH16" i="16"/>
  <c r="AH10" i="16"/>
  <c r="AH8" i="16"/>
  <c r="AH22" i="16"/>
  <c r="AH29" i="16"/>
  <c r="AI762" i="10"/>
  <c r="AI761" i="10"/>
  <c r="AI760" i="10"/>
  <c r="AI759" i="10"/>
  <c r="AI758" i="10"/>
  <c r="AI757" i="10"/>
  <c r="AI756" i="10"/>
  <c r="AI755" i="10"/>
  <c r="AI754" i="10"/>
  <c r="AI753" i="10"/>
  <c r="AI752" i="10"/>
  <c r="AI751" i="10"/>
  <c r="AI750" i="10"/>
  <c r="AI749" i="10"/>
  <c r="AI748" i="10"/>
  <c r="AI747" i="10"/>
  <c r="AI746" i="10"/>
  <c r="AI745" i="10"/>
  <c r="AI744" i="10"/>
  <c r="AI743" i="10"/>
  <c r="AI742" i="10"/>
  <c r="AI741" i="10"/>
  <c r="AI740" i="10"/>
  <c r="AI739" i="10"/>
  <c r="AI738" i="10"/>
  <c r="AI737" i="10"/>
  <c r="AI736" i="10"/>
  <c r="AI735" i="10"/>
  <c r="AI734" i="10"/>
  <c r="AI733" i="10"/>
  <c r="AI732" i="10"/>
  <c r="AI726" i="10"/>
  <c r="AI725" i="10"/>
  <c r="AI724" i="10"/>
  <c r="AI723" i="10"/>
  <c r="AI722" i="10"/>
  <c r="AI721" i="10"/>
  <c r="AI720" i="10"/>
  <c r="AI719" i="10"/>
  <c r="AI718" i="10"/>
  <c r="AI717" i="10"/>
  <c r="AI716" i="10"/>
  <c r="AI715" i="10"/>
  <c r="AI714" i="10"/>
  <c r="AI713" i="10"/>
  <c r="AI712" i="10"/>
  <c r="AI711" i="10"/>
  <c r="AI710" i="10"/>
  <c r="AI709" i="10"/>
  <c r="AI708" i="10"/>
  <c r="AI707" i="10"/>
  <c r="AI706" i="10"/>
  <c r="AI705" i="10"/>
  <c r="AI704" i="10"/>
  <c r="AI703" i="10"/>
  <c r="AI702" i="10"/>
  <c r="AI701" i="10"/>
  <c r="AI700" i="10"/>
  <c r="AI699" i="10"/>
  <c r="AI698" i="10"/>
  <c r="AI697" i="10"/>
  <c r="AI696" i="10"/>
  <c r="AI683" i="10"/>
  <c r="AI682" i="10"/>
  <c r="AI681" i="10"/>
  <c r="AI680" i="10"/>
  <c r="AI679" i="10"/>
  <c r="AI678" i="10"/>
  <c r="AI677" i="10"/>
  <c r="AI676" i="10"/>
  <c r="AI675" i="10"/>
  <c r="AI674" i="10"/>
  <c r="AI673" i="10"/>
  <c r="AI672" i="10"/>
  <c r="AI671" i="10"/>
  <c r="AI670" i="10"/>
  <c r="AI669" i="10"/>
  <c r="AI668" i="10"/>
  <c r="AI667" i="10"/>
  <c r="AI666" i="10"/>
  <c r="AI665" i="10"/>
  <c r="AI664" i="10"/>
  <c r="AI663" i="10"/>
  <c r="AI662" i="10"/>
  <c r="AI661" i="10"/>
  <c r="AI660" i="10"/>
  <c r="AI659" i="10"/>
  <c r="AI658" i="10"/>
  <c r="AI657" i="10"/>
  <c r="AI656" i="10"/>
  <c r="AI655" i="10"/>
  <c r="AI645" i="10"/>
  <c r="AI644" i="10"/>
  <c r="AI643" i="10"/>
  <c r="AI642" i="10"/>
  <c r="AI641" i="10"/>
  <c r="AI640" i="10"/>
  <c r="AI639" i="10"/>
  <c r="AI638" i="10"/>
  <c r="AI637" i="10"/>
  <c r="AI636" i="10"/>
  <c r="AI635" i="10"/>
  <c r="AI634" i="10"/>
  <c r="AI633" i="10"/>
  <c r="AI632" i="10"/>
  <c r="AI631" i="10"/>
  <c r="AI630" i="10"/>
  <c r="AI629" i="10"/>
  <c r="AI628" i="10"/>
  <c r="AI627" i="10"/>
  <c r="AI626" i="10"/>
  <c r="AI625" i="10"/>
  <c r="AI624" i="10"/>
  <c r="AI623" i="10"/>
  <c r="AI622" i="10"/>
  <c r="AI621" i="10"/>
  <c r="AI620" i="10"/>
  <c r="AI619" i="10"/>
  <c r="AI618" i="10"/>
  <c r="AI617" i="10"/>
  <c r="AI616" i="10"/>
  <c r="AI615" i="10"/>
  <c r="AI609" i="10"/>
  <c r="AI608" i="10"/>
  <c r="AI607" i="10"/>
  <c r="AI606" i="10"/>
  <c r="AI605" i="10"/>
  <c r="AI604" i="10"/>
  <c r="AI603" i="10"/>
  <c r="AI602" i="10"/>
  <c r="AI601" i="10"/>
  <c r="AI600" i="10"/>
  <c r="AI599" i="10"/>
  <c r="AI598" i="10"/>
  <c r="AI597" i="10"/>
  <c r="AI596" i="10"/>
  <c r="AI595" i="10"/>
  <c r="AI594" i="10"/>
  <c r="AI593" i="10"/>
  <c r="AI592" i="10"/>
  <c r="AI591" i="10"/>
  <c r="AI590" i="10"/>
  <c r="AI589" i="10"/>
  <c r="AI588" i="10"/>
  <c r="AI587" i="10"/>
  <c r="AI586" i="10"/>
  <c r="AI585" i="10"/>
  <c r="AI584" i="10"/>
  <c r="AI583" i="10"/>
  <c r="AI582" i="10"/>
  <c r="AI581" i="10"/>
  <c r="AI580" i="10"/>
  <c r="AI579" i="10"/>
  <c r="AI571" i="10"/>
  <c r="AI570" i="10"/>
  <c r="AI569" i="10"/>
  <c r="AI568" i="10"/>
  <c r="AI567" i="10"/>
  <c r="AI566" i="10"/>
  <c r="AI565" i="10"/>
  <c r="AI564" i="10"/>
  <c r="AI563" i="10"/>
  <c r="AI562" i="10"/>
  <c r="AI561" i="10"/>
  <c r="AI560" i="10"/>
  <c r="AI559" i="10"/>
  <c r="AI558" i="10"/>
  <c r="AI557" i="10"/>
  <c r="AI556" i="10"/>
  <c r="AI555" i="10"/>
  <c r="AI554" i="10"/>
  <c r="AI553" i="10"/>
  <c r="AI552" i="10"/>
  <c r="AI551" i="10"/>
  <c r="AI550" i="10"/>
  <c r="AI549" i="10"/>
  <c r="AI548" i="10"/>
  <c r="AI547" i="10"/>
  <c r="AI546" i="10"/>
  <c r="AI545" i="10"/>
  <c r="AI544" i="10"/>
  <c r="AI543" i="10"/>
  <c r="AI542" i="10"/>
  <c r="AI541" i="10"/>
  <c r="AI528" i="10"/>
  <c r="AI527" i="10"/>
  <c r="AI526" i="10"/>
  <c r="AI525" i="10"/>
  <c r="AI524" i="10"/>
  <c r="AI523" i="10"/>
  <c r="AI522" i="10"/>
  <c r="AI521" i="10"/>
  <c r="AI520" i="10"/>
  <c r="AI519" i="10"/>
  <c r="AI518" i="10"/>
  <c r="AI517" i="10"/>
  <c r="AI516" i="10"/>
  <c r="AI515" i="10"/>
  <c r="AI514" i="10"/>
  <c r="AI513" i="10"/>
  <c r="AI512" i="10"/>
  <c r="AI511" i="10"/>
  <c r="AI510" i="10"/>
  <c r="AI509" i="10"/>
  <c r="AI508" i="10"/>
  <c r="AI507" i="10"/>
  <c r="AI506" i="10"/>
  <c r="AI505" i="10"/>
  <c r="AI504" i="10"/>
  <c r="AI503" i="10"/>
  <c r="AI502" i="10"/>
  <c r="AI501" i="10"/>
  <c r="AI500" i="10"/>
  <c r="AI491" i="10"/>
  <c r="AI490" i="10"/>
  <c r="AI489" i="10"/>
  <c r="AI488" i="10"/>
  <c r="AI487" i="10"/>
  <c r="AI486" i="10"/>
  <c r="AI485" i="10"/>
  <c r="AI484" i="10"/>
  <c r="AI483" i="10"/>
  <c r="AI482" i="10"/>
  <c r="AI481" i="10"/>
  <c r="AI480" i="10"/>
  <c r="AI479" i="10"/>
  <c r="AI478" i="10"/>
  <c r="AI477" i="10"/>
  <c r="AI476" i="10"/>
  <c r="AI475" i="10"/>
  <c r="AI474" i="10"/>
  <c r="AI473" i="10"/>
  <c r="AI472" i="10"/>
  <c r="AI471" i="10"/>
  <c r="AI470" i="10"/>
  <c r="AI469" i="10"/>
  <c r="AI468" i="10"/>
  <c r="AI467" i="10"/>
  <c r="AI466" i="10"/>
  <c r="AI465" i="10"/>
  <c r="AI464" i="10"/>
  <c r="AI463" i="10"/>
  <c r="AI457" i="10"/>
  <c r="AI456" i="10"/>
  <c r="AI455" i="10"/>
  <c r="AI454" i="10"/>
  <c r="AI453" i="10"/>
  <c r="AI452" i="10"/>
  <c r="AI451" i="10"/>
  <c r="AI450" i="10"/>
  <c r="AI449" i="10"/>
  <c r="AI448" i="10"/>
  <c r="AI447" i="10"/>
  <c r="AI446" i="10"/>
  <c r="AI445" i="10"/>
  <c r="AI444" i="10"/>
  <c r="AI443" i="10"/>
  <c r="AI442" i="10"/>
  <c r="AI441" i="10"/>
  <c r="AI440" i="10"/>
  <c r="AI439" i="10"/>
  <c r="AI438" i="10"/>
  <c r="AI437" i="10"/>
  <c r="AI436" i="10"/>
  <c r="AI435" i="10"/>
  <c r="AI434" i="10"/>
  <c r="AI433" i="10"/>
  <c r="AI432" i="10"/>
  <c r="AI431" i="10"/>
  <c r="AI430" i="10"/>
  <c r="AI429" i="10"/>
  <c r="AI428" i="10"/>
  <c r="AI427" i="10"/>
  <c r="AI421" i="10"/>
  <c r="AI420" i="10"/>
  <c r="AI419" i="10"/>
  <c r="AI418" i="10"/>
  <c r="AI417" i="10"/>
  <c r="AI416" i="10"/>
  <c r="AI415" i="10"/>
  <c r="AI414" i="10"/>
  <c r="AI413" i="10"/>
  <c r="AI412" i="10"/>
  <c r="AI411" i="10"/>
  <c r="AI410" i="10"/>
  <c r="AI409" i="10"/>
  <c r="AI408" i="10"/>
  <c r="AI407" i="10"/>
  <c r="AI406" i="10"/>
  <c r="AI405" i="10"/>
  <c r="AI404" i="10"/>
  <c r="AI403" i="10"/>
  <c r="AI402" i="10"/>
  <c r="AI401" i="10"/>
  <c r="AI400" i="10"/>
  <c r="AI399" i="10"/>
  <c r="AI398" i="10"/>
  <c r="AI397" i="10"/>
  <c r="AI396" i="10"/>
  <c r="AI395" i="10"/>
  <c r="AI394" i="10"/>
  <c r="AI393" i="10"/>
  <c r="AI392" i="10"/>
  <c r="AI391" i="10"/>
  <c r="AI378" i="10"/>
  <c r="AI377" i="10"/>
  <c r="AI376" i="10"/>
  <c r="AI375" i="10"/>
  <c r="AI374" i="10"/>
  <c r="AI373" i="10"/>
  <c r="AI372" i="10"/>
  <c r="AI371" i="10"/>
  <c r="AI370" i="10"/>
  <c r="AI369" i="10"/>
  <c r="AI368" i="10"/>
  <c r="AI367" i="10"/>
  <c r="AI366" i="10"/>
  <c r="AI365" i="10"/>
  <c r="AI364" i="10"/>
  <c r="AI363" i="10"/>
  <c r="AI362" i="10"/>
  <c r="AI361" i="10"/>
  <c r="AI360" i="10"/>
  <c r="AI359" i="10"/>
  <c r="AI358" i="10"/>
  <c r="AI357" i="10"/>
  <c r="AI356" i="10"/>
  <c r="AI355" i="10"/>
  <c r="AI354" i="10"/>
  <c r="AI347" i="10"/>
  <c r="AI346" i="10"/>
  <c r="AI345" i="10"/>
  <c r="AI344" i="10"/>
  <c r="AI343" i="10"/>
  <c r="AI342" i="10"/>
  <c r="AI341" i="10"/>
  <c r="AI340" i="10"/>
  <c r="AI339" i="10"/>
  <c r="AI338" i="10"/>
  <c r="AI337" i="10"/>
  <c r="AI336" i="10"/>
  <c r="AI335" i="10"/>
  <c r="AI334" i="10"/>
  <c r="AI333" i="10"/>
  <c r="AI332" i="10"/>
  <c r="AI331" i="10"/>
  <c r="AI330" i="10"/>
  <c r="AI329" i="10"/>
  <c r="AI328" i="10"/>
  <c r="AI327" i="10"/>
  <c r="AI326" i="10"/>
  <c r="AI325" i="10"/>
  <c r="AI324" i="10"/>
  <c r="AI323" i="10"/>
  <c r="AI322" i="10"/>
  <c r="AI321" i="10"/>
  <c r="AI320" i="10"/>
  <c r="AI319" i="10"/>
  <c r="AI318" i="10"/>
  <c r="AI317" i="10"/>
  <c r="AI311" i="10"/>
  <c r="AI310" i="10"/>
  <c r="AI309" i="10"/>
  <c r="AI308" i="10"/>
  <c r="AI307" i="10"/>
  <c r="AI306" i="10"/>
  <c r="AI305" i="10"/>
  <c r="AI304" i="10"/>
  <c r="AI303" i="10"/>
  <c r="AI302" i="10"/>
  <c r="AI301" i="10"/>
  <c r="AI300" i="10"/>
  <c r="AI299" i="10"/>
  <c r="AI298" i="10"/>
  <c r="AI297" i="10"/>
  <c r="AI296" i="10"/>
  <c r="AI295" i="10"/>
  <c r="AI294" i="10"/>
  <c r="AI293" i="10"/>
  <c r="AI292" i="10"/>
  <c r="AI291" i="10"/>
  <c r="AI290" i="10"/>
  <c r="AI289" i="10"/>
  <c r="AI288" i="10"/>
  <c r="AI287" i="10"/>
  <c r="AI286" i="10"/>
  <c r="AI285" i="10"/>
  <c r="AI284" i="10"/>
  <c r="AI283" i="10"/>
  <c r="AI282" i="10"/>
  <c r="AI281" i="10"/>
  <c r="AI275" i="10"/>
  <c r="AI274" i="10"/>
  <c r="AI273" i="10"/>
  <c r="AI272" i="10"/>
  <c r="AI271" i="10"/>
  <c r="AI270" i="10"/>
  <c r="AI269" i="10"/>
  <c r="AI268" i="10"/>
  <c r="AI267" i="10"/>
  <c r="AI266" i="10"/>
  <c r="AI265" i="10"/>
  <c r="AI264" i="10"/>
  <c r="AI263" i="10"/>
  <c r="AI262" i="10"/>
  <c r="AI261" i="10"/>
  <c r="AI260" i="10"/>
  <c r="AI259" i="10"/>
  <c r="AI258" i="10"/>
  <c r="AI257" i="10"/>
  <c r="AI256" i="10"/>
  <c r="AI255" i="10"/>
  <c r="AI254" i="10"/>
  <c r="AI253" i="10"/>
  <c r="AI252" i="10"/>
  <c r="AI251" i="10"/>
  <c r="AI250" i="10"/>
  <c r="AI249" i="10"/>
  <c r="AI248" i="10"/>
  <c r="AI247" i="10"/>
  <c r="AI246" i="10"/>
  <c r="AI245" i="10"/>
  <c r="AI239" i="10"/>
  <c r="AI238" i="10"/>
  <c r="AI237" i="10"/>
  <c r="AI236" i="10"/>
  <c r="AI235" i="10"/>
  <c r="AI234" i="10"/>
  <c r="AI233" i="10"/>
  <c r="AI232" i="10"/>
  <c r="AI231" i="10"/>
  <c r="AI230" i="10"/>
  <c r="AI229" i="10"/>
  <c r="AI228" i="10"/>
  <c r="AI227" i="10"/>
  <c r="AI226" i="10"/>
  <c r="AI225" i="10"/>
  <c r="AI224" i="10"/>
  <c r="AI223" i="10"/>
  <c r="AI222" i="10"/>
  <c r="AI221" i="10"/>
  <c r="AI220" i="10"/>
  <c r="AI219" i="10"/>
  <c r="AI218" i="10"/>
  <c r="AI217" i="10"/>
  <c r="AI216" i="10"/>
  <c r="AI215" i="10"/>
  <c r="AI214" i="10"/>
  <c r="AI213" i="10"/>
  <c r="AI212" i="10"/>
  <c r="AI211" i="10"/>
  <c r="AI210" i="10"/>
  <c r="AI209" i="10"/>
  <c r="AI203" i="10"/>
  <c r="AI202" i="10"/>
  <c r="AI201" i="10"/>
  <c r="AI200" i="10"/>
  <c r="AI199" i="10"/>
  <c r="AI198" i="10"/>
  <c r="AI197" i="10"/>
  <c r="AI196" i="10"/>
  <c r="AI195" i="10"/>
  <c r="AI194" i="10"/>
  <c r="AI193" i="10"/>
  <c r="AI192" i="10"/>
  <c r="AI191" i="10"/>
  <c r="AI190" i="10"/>
  <c r="AI189" i="10"/>
  <c r="AI188" i="10"/>
  <c r="AI187" i="10"/>
  <c r="AI186" i="10"/>
  <c r="AI185" i="10"/>
  <c r="AI184" i="10"/>
  <c r="AI183" i="10"/>
  <c r="AI182" i="10"/>
  <c r="AI181" i="10"/>
  <c r="AI180" i="10"/>
  <c r="AI179" i="10"/>
  <c r="AI178" i="10"/>
  <c r="AI177" i="10"/>
  <c r="AI176" i="10"/>
  <c r="AI175" i="10"/>
  <c r="AI174" i="10"/>
  <c r="AI173" i="10"/>
  <c r="AI163" i="10"/>
  <c r="AI162" i="10"/>
  <c r="AI161" i="10"/>
  <c r="AI160" i="10"/>
  <c r="AI159" i="10"/>
  <c r="AI158" i="10"/>
  <c r="AI157" i="10"/>
  <c r="AI156" i="10"/>
  <c r="AI155" i="10"/>
  <c r="AI154" i="10"/>
  <c r="AI153" i="10"/>
  <c r="AI152" i="10"/>
  <c r="AI151" i="10"/>
  <c r="AI150" i="10"/>
  <c r="AI149" i="10"/>
  <c r="AI148" i="10"/>
  <c r="AI147" i="10"/>
  <c r="AI146" i="10"/>
  <c r="AI145" i="10"/>
  <c r="AI144" i="10"/>
  <c r="AI143" i="10"/>
  <c r="AI142" i="10"/>
  <c r="AI141" i="10"/>
  <c r="AI140" i="10"/>
  <c r="AI139" i="10"/>
  <c r="AI138" i="10"/>
  <c r="AI137" i="10"/>
  <c r="AI136" i="10"/>
  <c r="AI135" i="10"/>
  <c r="AI134" i="10"/>
  <c r="AI124" i="10"/>
  <c r="AI123" i="10"/>
  <c r="AI122" i="10"/>
  <c r="AI121" i="10"/>
  <c r="AI120" i="10"/>
  <c r="AI119" i="10"/>
  <c r="AI118" i="10"/>
  <c r="AI117" i="10"/>
  <c r="AI116" i="10"/>
  <c r="AI115" i="10"/>
  <c r="AI114" i="10"/>
  <c r="AI113" i="10"/>
  <c r="AI112" i="10"/>
  <c r="AI111" i="10"/>
  <c r="AI110" i="10"/>
  <c r="AI109" i="10"/>
  <c r="AI108" i="10"/>
  <c r="AI107" i="10"/>
  <c r="AI106" i="10"/>
  <c r="AI105" i="10"/>
  <c r="AI104" i="10"/>
  <c r="AI103" i="10"/>
  <c r="AI102" i="10"/>
  <c r="AI101" i="10"/>
  <c r="AI100" i="10"/>
  <c r="AI99" i="10"/>
  <c r="AI98" i="10"/>
  <c r="AI97" i="10"/>
  <c r="AI96" i="10"/>
  <c r="AI95" i="10"/>
  <c r="AI81" i="10"/>
  <c r="AI80" i="10"/>
  <c r="AI79" i="10"/>
  <c r="AI78" i="10"/>
  <c r="AI77" i="10"/>
  <c r="AI76" i="10"/>
  <c r="AI75" i="10"/>
  <c r="AI74" i="10"/>
  <c r="AI73" i="10"/>
  <c r="AI72" i="10"/>
  <c r="AI71" i="10"/>
  <c r="AI70" i="10"/>
  <c r="AI69" i="10"/>
  <c r="AI68" i="10"/>
  <c r="AI67" i="10"/>
  <c r="AI66" i="10"/>
  <c r="AI65" i="10"/>
  <c r="AI64" i="10"/>
  <c r="AI63" i="10"/>
  <c r="AI62" i="10"/>
  <c r="AI61" i="10"/>
  <c r="AI60" i="10"/>
  <c r="AI59" i="10"/>
  <c r="AI58" i="10"/>
  <c r="AI57" i="10"/>
  <c r="AI56" i="10"/>
  <c r="AI55" i="10"/>
  <c r="AI54" i="10"/>
  <c r="AI53" i="10"/>
  <c r="AI52" i="10"/>
  <c r="AH762" i="10"/>
  <c r="AH761" i="10"/>
  <c r="AH760" i="10"/>
  <c r="AH759" i="10"/>
  <c r="AH758" i="10"/>
  <c r="AH757" i="10"/>
  <c r="AH756" i="10"/>
  <c r="AH755" i="10"/>
  <c r="AH754" i="10"/>
  <c r="AH753" i="10"/>
  <c r="AH752" i="10"/>
  <c r="AH751" i="10"/>
  <c r="AH750" i="10"/>
  <c r="AH749" i="10"/>
  <c r="AH748" i="10"/>
  <c r="AH747" i="10"/>
  <c r="AH746" i="10"/>
  <c r="AH745" i="10"/>
  <c r="AH744" i="10"/>
  <c r="AH743" i="10"/>
  <c r="AH742" i="10"/>
  <c r="AH741" i="10"/>
  <c r="AH740" i="10"/>
  <c r="AH739" i="10"/>
  <c r="AH738" i="10"/>
  <c r="AH737" i="10"/>
  <c r="AH736" i="10"/>
  <c r="AH735" i="10"/>
  <c r="AH734" i="10"/>
  <c r="AH733" i="10"/>
  <c r="AH732" i="10"/>
  <c r="AH726" i="10"/>
  <c r="AH725" i="10"/>
  <c r="AH724" i="10"/>
  <c r="AH723" i="10"/>
  <c r="AH722" i="10"/>
  <c r="AH721" i="10"/>
  <c r="AH720" i="10"/>
  <c r="AH719" i="10"/>
  <c r="AH718" i="10"/>
  <c r="AH717" i="10"/>
  <c r="AH716" i="10"/>
  <c r="AH715" i="10"/>
  <c r="AH714" i="10"/>
  <c r="AH713" i="10"/>
  <c r="AH712" i="10"/>
  <c r="AH711" i="10"/>
  <c r="AH710" i="10"/>
  <c r="AH709" i="10"/>
  <c r="AH708" i="10"/>
  <c r="AH707" i="10"/>
  <c r="AH706" i="10"/>
  <c r="AH705" i="10"/>
  <c r="AH704" i="10"/>
  <c r="AH703" i="10"/>
  <c r="AH702" i="10"/>
  <c r="AH701" i="10"/>
  <c r="AH700" i="10"/>
  <c r="AH699" i="10"/>
  <c r="AH698" i="10"/>
  <c r="AH697" i="10"/>
  <c r="AH696" i="10"/>
  <c r="AH683" i="10"/>
  <c r="AH682" i="10"/>
  <c r="AH681" i="10"/>
  <c r="AH680" i="10"/>
  <c r="AH679" i="10"/>
  <c r="AH678" i="10"/>
  <c r="AH677" i="10"/>
  <c r="AH676" i="10"/>
  <c r="AH675" i="10"/>
  <c r="AH674" i="10"/>
  <c r="AH673" i="10"/>
  <c r="AH672" i="10"/>
  <c r="AH671" i="10"/>
  <c r="AH670" i="10"/>
  <c r="AH669" i="10"/>
  <c r="AH668" i="10"/>
  <c r="AH667" i="10"/>
  <c r="AH666" i="10"/>
  <c r="AH665" i="10"/>
  <c r="AH664" i="10"/>
  <c r="AH663" i="10"/>
  <c r="AH662" i="10"/>
  <c r="AH661" i="10"/>
  <c r="AH660" i="10"/>
  <c r="AH659" i="10"/>
  <c r="AH658" i="10"/>
  <c r="AH657" i="10"/>
  <c r="AH656" i="10"/>
  <c r="AH655" i="10"/>
  <c r="AH645" i="10"/>
  <c r="AH644" i="10"/>
  <c r="AH643" i="10"/>
  <c r="AH642" i="10"/>
  <c r="AH641" i="10"/>
  <c r="AH640" i="10"/>
  <c r="AH639" i="10"/>
  <c r="AH638" i="10"/>
  <c r="AH637" i="10"/>
  <c r="AH636" i="10"/>
  <c r="AH635" i="10"/>
  <c r="AH634" i="10"/>
  <c r="AH633" i="10"/>
  <c r="AH632" i="10"/>
  <c r="AH631" i="10"/>
  <c r="AH630" i="10"/>
  <c r="AH629" i="10"/>
  <c r="AH628" i="10"/>
  <c r="AH627" i="10"/>
  <c r="AH626" i="10"/>
  <c r="AH625" i="10"/>
  <c r="AH624" i="10"/>
  <c r="AH623" i="10"/>
  <c r="AH622" i="10"/>
  <c r="AH621" i="10"/>
  <c r="AH620" i="10"/>
  <c r="AH619" i="10"/>
  <c r="AH618" i="10"/>
  <c r="AH617" i="10"/>
  <c r="AH616" i="10"/>
  <c r="AH615" i="10"/>
  <c r="AH609" i="10"/>
  <c r="AH608" i="10"/>
  <c r="AH607" i="10"/>
  <c r="AH606" i="10"/>
  <c r="AH605" i="10"/>
  <c r="AH604" i="10"/>
  <c r="AH603" i="10"/>
  <c r="AH602" i="10"/>
  <c r="AH601" i="10"/>
  <c r="AH600" i="10"/>
  <c r="AH599" i="10"/>
  <c r="AH598" i="10"/>
  <c r="AH597" i="10"/>
  <c r="AH596" i="10"/>
  <c r="AH595" i="10"/>
  <c r="AH594" i="10"/>
  <c r="AH593" i="10"/>
  <c r="AH592" i="10"/>
  <c r="AH591" i="10"/>
  <c r="AH590" i="10"/>
  <c r="AH589" i="10"/>
  <c r="AH588" i="10"/>
  <c r="AH587" i="10"/>
  <c r="AH586" i="10"/>
  <c r="AH585" i="10"/>
  <c r="AH584" i="10"/>
  <c r="AH583" i="10"/>
  <c r="AH582" i="10"/>
  <c r="AH581" i="10"/>
  <c r="AH580" i="10"/>
  <c r="AH579" i="10"/>
  <c r="AH571" i="10"/>
  <c r="AH570" i="10"/>
  <c r="AH569" i="10"/>
  <c r="AH568" i="10"/>
  <c r="AH567" i="10"/>
  <c r="AH566" i="10"/>
  <c r="AH565" i="10"/>
  <c r="AH564" i="10"/>
  <c r="AH563" i="10"/>
  <c r="AH562" i="10"/>
  <c r="AH561" i="10"/>
  <c r="AH560" i="10"/>
  <c r="AH559" i="10"/>
  <c r="AH558" i="10"/>
  <c r="AH557" i="10"/>
  <c r="AH556" i="10"/>
  <c r="AH555" i="10"/>
  <c r="AH554" i="10"/>
  <c r="AH553" i="10"/>
  <c r="AH552" i="10"/>
  <c r="AH551" i="10"/>
  <c r="AH550" i="10"/>
  <c r="AH549" i="10"/>
  <c r="AH548" i="10"/>
  <c r="AH547" i="10"/>
  <c r="AH546" i="10"/>
  <c r="AH545" i="10"/>
  <c r="AH544" i="10"/>
  <c r="AH543" i="10"/>
  <c r="AH542" i="10"/>
  <c r="AH541" i="10"/>
  <c r="AH528" i="10"/>
  <c r="AH527" i="10"/>
  <c r="AH526" i="10"/>
  <c r="AH525" i="10"/>
  <c r="AH524" i="10"/>
  <c r="AH523" i="10"/>
  <c r="AH522" i="10"/>
  <c r="AH521" i="10"/>
  <c r="AH520" i="10"/>
  <c r="AH519" i="10"/>
  <c r="AH518" i="10"/>
  <c r="AH517" i="10"/>
  <c r="AH516" i="10"/>
  <c r="AH515" i="10"/>
  <c r="AH514" i="10"/>
  <c r="AH513" i="10"/>
  <c r="AH512" i="10"/>
  <c r="AH511" i="10"/>
  <c r="AH510" i="10"/>
  <c r="AH509" i="10"/>
  <c r="AH508" i="10"/>
  <c r="AH507" i="10"/>
  <c r="AH506" i="10"/>
  <c r="AH505" i="10"/>
  <c r="AH504" i="10"/>
  <c r="AH503" i="10"/>
  <c r="AH502" i="10"/>
  <c r="AH501" i="10"/>
  <c r="AH500" i="10"/>
  <c r="AH491" i="10"/>
  <c r="AH490" i="10"/>
  <c r="AH489" i="10"/>
  <c r="AH488" i="10"/>
  <c r="AH487" i="10"/>
  <c r="AH486" i="10"/>
  <c r="AH485" i="10"/>
  <c r="AH484" i="10"/>
  <c r="AH483" i="10"/>
  <c r="AH482" i="10"/>
  <c r="AH481" i="10"/>
  <c r="AH480" i="10"/>
  <c r="AH479" i="10"/>
  <c r="AH478" i="10"/>
  <c r="AH477" i="10"/>
  <c r="AH476" i="10"/>
  <c r="AH475" i="10"/>
  <c r="AH474" i="10"/>
  <c r="AH473" i="10"/>
  <c r="AH472" i="10"/>
  <c r="AH471" i="10"/>
  <c r="AH470" i="10"/>
  <c r="AH469" i="10"/>
  <c r="AH468" i="10"/>
  <c r="AH467" i="10"/>
  <c r="AH466" i="10"/>
  <c r="AH465" i="10"/>
  <c r="AH464" i="10"/>
  <c r="AH463" i="10"/>
  <c r="AH457" i="10"/>
  <c r="AH456" i="10"/>
  <c r="AH455" i="10"/>
  <c r="AH454" i="10"/>
  <c r="AH453" i="10"/>
  <c r="AH452" i="10"/>
  <c r="AH451" i="10"/>
  <c r="AH450" i="10"/>
  <c r="AH449" i="10"/>
  <c r="AH448" i="10"/>
  <c r="AH447" i="10"/>
  <c r="AH446" i="10"/>
  <c r="AH445" i="10"/>
  <c r="AH444" i="10"/>
  <c r="AH443" i="10"/>
  <c r="AH442" i="10"/>
  <c r="AH441" i="10"/>
  <c r="AH440" i="10"/>
  <c r="AH439" i="10"/>
  <c r="AH438" i="10"/>
  <c r="AH437" i="10"/>
  <c r="AH436" i="10"/>
  <c r="AH435" i="10"/>
  <c r="AH434" i="10"/>
  <c r="AH433" i="10"/>
  <c r="AH432" i="10"/>
  <c r="AH431" i="10"/>
  <c r="AH430" i="10"/>
  <c r="AH429" i="10"/>
  <c r="AH428" i="10"/>
  <c r="AH427" i="10"/>
  <c r="AH421" i="10"/>
  <c r="AH420" i="10"/>
  <c r="AH419" i="10"/>
  <c r="AH418" i="10"/>
  <c r="AH417" i="10"/>
  <c r="AH416" i="10"/>
  <c r="AH415" i="10"/>
  <c r="AH414" i="10"/>
  <c r="AH413" i="10"/>
  <c r="AH412" i="10"/>
  <c r="AH411" i="10"/>
  <c r="AH410" i="10"/>
  <c r="AH409" i="10"/>
  <c r="AH408" i="10"/>
  <c r="AH407" i="10"/>
  <c r="AH406" i="10"/>
  <c r="AH405" i="10"/>
  <c r="AH404" i="10"/>
  <c r="AH403" i="10"/>
  <c r="AH402" i="10"/>
  <c r="AH401" i="10"/>
  <c r="AH400" i="10"/>
  <c r="AH399" i="10"/>
  <c r="AH398" i="10"/>
  <c r="AH397" i="10"/>
  <c r="AH396" i="10"/>
  <c r="AH395" i="10"/>
  <c r="AH394" i="10"/>
  <c r="AH393" i="10"/>
  <c r="AH392" i="10"/>
  <c r="AH391" i="10"/>
  <c r="AH378" i="10"/>
  <c r="AH377" i="10"/>
  <c r="AH376" i="10"/>
  <c r="AH375" i="10"/>
  <c r="AH374" i="10"/>
  <c r="AH373" i="10"/>
  <c r="AH372" i="10"/>
  <c r="AH371" i="10"/>
  <c r="AH370" i="10"/>
  <c r="AH369" i="10"/>
  <c r="AH368" i="10"/>
  <c r="AH367" i="10"/>
  <c r="AH366" i="10"/>
  <c r="AH365" i="10"/>
  <c r="AH364" i="10"/>
  <c r="AH363" i="10"/>
  <c r="AH362" i="10"/>
  <c r="AH361" i="10"/>
  <c r="AH360" i="10"/>
  <c r="AH359" i="10"/>
  <c r="AH358" i="10"/>
  <c r="AH357" i="10"/>
  <c r="AH356" i="10"/>
  <c r="AH355" i="10"/>
  <c r="AH354" i="10"/>
  <c r="AH347" i="10"/>
  <c r="AH346" i="10"/>
  <c r="AH345" i="10"/>
  <c r="AH344" i="10"/>
  <c r="AH343" i="10"/>
  <c r="AH342" i="10"/>
  <c r="AH341" i="10"/>
  <c r="AH340" i="10"/>
  <c r="AH339" i="10"/>
  <c r="AH338" i="10"/>
  <c r="AH337" i="10"/>
  <c r="AH336" i="10"/>
  <c r="AH335" i="10"/>
  <c r="AH334" i="10"/>
  <c r="AH333" i="10"/>
  <c r="AH332" i="10"/>
  <c r="AH331" i="10"/>
  <c r="AH330" i="10"/>
  <c r="AH329" i="10"/>
  <c r="AH328" i="10"/>
  <c r="AH327" i="10"/>
  <c r="AH326" i="10"/>
  <c r="AH325" i="10"/>
  <c r="AH324" i="10"/>
  <c r="AH323" i="10"/>
  <c r="AH322" i="10"/>
  <c r="AH321" i="10"/>
  <c r="AH320" i="10"/>
  <c r="AH319" i="10"/>
  <c r="AH318" i="10"/>
  <c r="AH317" i="10"/>
  <c r="AH311" i="10"/>
  <c r="AH310" i="10"/>
  <c r="AH309" i="10"/>
  <c r="AH308" i="10"/>
  <c r="AH307" i="10"/>
  <c r="AH306" i="10"/>
  <c r="AH305" i="10"/>
  <c r="AH304" i="10"/>
  <c r="AH303" i="10"/>
  <c r="AH302" i="10"/>
  <c r="AH301" i="10"/>
  <c r="AH300" i="10"/>
  <c r="AH299" i="10"/>
  <c r="AH298" i="10"/>
  <c r="AH297" i="10"/>
  <c r="AH296" i="10"/>
  <c r="AH295" i="10"/>
  <c r="AH294" i="10"/>
  <c r="AH293" i="10"/>
  <c r="AH292" i="10"/>
  <c r="AH291" i="10"/>
  <c r="AH290" i="10"/>
  <c r="AH289" i="10"/>
  <c r="AH288" i="10"/>
  <c r="AH287" i="10"/>
  <c r="AH286" i="10"/>
  <c r="AH285" i="10"/>
  <c r="AH284" i="10"/>
  <c r="AH283" i="10"/>
  <c r="AH282" i="10"/>
  <c r="AH281" i="10"/>
  <c r="AH275" i="10"/>
  <c r="AH274" i="10"/>
  <c r="AH273" i="10"/>
  <c r="AH272" i="10"/>
  <c r="AH271" i="10"/>
  <c r="AH270" i="10"/>
  <c r="AH269" i="10"/>
  <c r="AH268" i="10"/>
  <c r="AH267" i="10"/>
  <c r="AH266" i="10"/>
  <c r="AH265" i="10"/>
  <c r="AH264" i="10"/>
  <c r="AH263" i="10"/>
  <c r="AH262" i="10"/>
  <c r="AH261" i="10"/>
  <c r="AH260" i="10"/>
  <c r="AH259" i="10"/>
  <c r="AH258" i="10"/>
  <c r="AH257" i="10"/>
  <c r="AH256" i="10"/>
  <c r="AH255" i="10"/>
  <c r="AH254" i="10"/>
  <c r="AH253" i="10"/>
  <c r="AH252" i="10"/>
  <c r="AH251" i="10"/>
  <c r="AH250" i="10"/>
  <c r="AH249" i="10"/>
  <c r="AH248" i="10"/>
  <c r="AH247" i="10"/>
  <c r="AH246" i="10"/>
  <c r="AH245" i="10"/>
  <c r="AH239" i="10"/>
  <c r="AH238" i="10"/>
  <c r="AH237" i="10"/>
  <c r="AH236" i="10"/>
  <c r="AH235" i="10"/>
  <c r="AH234" i="10"/>
  <c r="AH233" i="10"/>
  <c r="AH232" i="10"/>
  <c r="AH231" i="10"/>
  <c r="AH230" i="10"/>
  <c r="AH229" i="10"/>
  <c r="AH228" i="10"/>
  <c r="AH227" i="10"/>
  <c r="AH226" i="10"/>
  <c r="AH225" i="10"/>
  <c r="AH224" i="10"/>
  <c r="AH223" i="10"/>
  <c r="AH222" i="10"/>
  <c r="AH221" i="10"/>
  <c r="AH220" i="10"/>
  <c r="AH219" i="10"/>
  <c r="AH218" i="10"/>
  <c r="AH217" i="10"/>
  <c r="AH216" i="10"/>
  <c r="AH215" i="10"/>
  <c r="AH214" i="10"/>
  <c r="AH213" i="10"/>
  <c r="AH212" i="10"/>
  <c r="AH211" i="10"/>
  <c r="AH210" i="10"/>
  <c r="AH209" i="10"/>
  <c r="AH203" i="10"/>
  <c r="AH202" i="10"/>
  <c r="AH201" i="10"/>
  <c r="AH200" i="10"/>
  <c r="AH199" i="10"/>
  <c r="AH198" i="10"/>
  <c r="AH197" i="10"/>
  <c r="AH196" i="10"/>
  <c r="AH195" i="10"/>
  <c r="AH194" i="10"/>
  <c r="AH193" i="10"/>
  <c r="AH192" i="10"/>
  <c r="AH191" i="10"/>
  <c r="AH190" i="10"/>
  <c r="AH189" i="10"/>
  <c r="AH188" i="10"/>
  <c r="AH187" i="10"/>
  <c r="AH186" i="10"/>
  <c r="AH185" i="10"/>
  <c r="AH184" i="10"/>
  <c r="AH183" i="10"/>
  <c r="AH182" i="10"/>
  <c r="AH181" i="10"/>
  <c r="AH180" i="10"/>
  <c r="AH179" i="10"/>
  <c r="AH178" i="10"/>
  <c r="AH177" i="10"/>
  <c r="AH176" i="10"/>
  <c r="AH175" i="10"/>
  <c r="AH174" i="10"/>
  <c r="AH173" i="10"/>
  <c r="AH163" i="10"/>
  <c r="AH162" i="10"/>
  <c r="AH161" i="10"/>
  <c r="AH160" i="10"/>
  <c r="AH159" i="10"/>
  <c r="AH158" i="10"/>
  <c r="AH157" i="10"/>
  <c r="AH156" i="10"/>
  <c r="AH155" i="10"/>
  <c r="AH154" i="10"/>
  <c r="AH153" i="10"/>
  <c r="AH152" i="10"/>
  <c r="AH151" i="10"/>
  <c r="AH150" i="10"/>
  <c r="AH149" i="10"/>
  <c r="AH148" i="10"/>
  <c r="AH147" i="10"/>
  <c r="AH146" i="10"/>
  <c r="AH145" i="10"/>
  <c r="AH144" i="10"/>
  <c r="AH143" i="10"/>
  <c r="AH142" i="10"/>
  <c r="AH141" i="10"/>
  <c r="AH140" i="10"/>
  <c r="AH139" i="10"/>
  <c r="AH138" i="10"/>
  <c r="AH137" i="10"/>
  <c r="AH136" i="10"/>
  <c r="AH135" i="10"/>
  <c r="AH134" i="10"/>
  <c r="AH124" i="10"/>
  <c r="AH119" i="10"/>
  <c r="AH118" i="10"/>
  <c r="AH117" i="10"/>
  <c r="AH116" i="10"/>
  <c r="AH115" i="10"/>
  <c r="AH114" i="10"/>
  <c r="AH113" i="10"/>
  <c r="AH112" i="10"/>
  <c r="AH111" i="10"/>
  <c r="AH110" i="10"/>
  <c r="AH109" i="10"/>
  <c r="AH108" i="10"/>
  <c r="AH107" i="10"/>
  <c r="AH106" i="10"/>
  <c r="AH105" i="10"/>
  <c r="AH104" i="10"/>
  <c r="AH103" i="10"/>
  <c r="AH102" i="10"/>
  <c r="AH101" i="10"/>
  <c r="AH100" i="10"/>
  <c r="AH99" i="10"/>
  <c r="AH98" i="10"/>
  <c r="AH97" i="10"/>
  <c r="AH96" i="10"/>
  <c r="AH95" i="10"/>
  <c r="AH81" i="10"/>
  <c r="AH80" i="10"/>
  <c r="AH79" i="10"/>
  <c r="AH78" i="10"/>
  <c r="AH77" i="10"/>
  <c r="AH76" i="10"/>
  <c r="AH75" i="10"/>
  <c r="AH74" i="10"/>
  <c r="AH73" i="10"/>
  <c r="AH72" i="10"/>
  <c r="AH71" i="10"/>
  <c r="AH70" i="10"/>
  <c r="AH69" i="10"/>
  <c r="AH68" i="10"/>
  <c r="AH67" i="10"/>
  <c r="AH66" i="10"/>
  <c r="AH65" i="10"/>
  <c r="AH64" i="10"/>
  <c r="AH63" i="10"/>
  <c r="AH62" i="10"/>
  <c r="AH61" i="10"/>
  <c r="AH60" i="10"/>
  <c r="AH59" i="10"/>
  <c r="AH58" i="10"/>
  <c r="AH57" i="10"/>
  <c r="AH56" i="10"/>
  <c r="AH55" i="10"/>
  <c r="AH54" i="10"/>
  <c r="AH53" i="10"/>
  <c r="AH52" i="10"/>
  <c r="AA731" i="10"/>
  <c r="AA43" i="10"/>
  <c r="AA695" i="10"/>
  <c r="AA687" i="10"/>
  <c r="AA654" i="10" s="1"/>
  <c r="AA578" i="10"/>
  <c r="BY539" i="1"/>
  <c r="AA573" i="10"/>
  <c r="AA540" i="10" s="1"/>
  <c r="AA25" i="10"/>
  <c r="AA9" i="10"/>
  <c r="AA499" i="10"/>
  <c r="AA462" i="10"/>
  <c r="AA426" i="10"/>
  <c r="AA390" i="10"/>
  <c r="AA353" i="10"/>
  <c r="AA316" i="10"/>
  <c r="AA280" i="10"/>
  <c r="AA244" i="10"/>
  <c r="AA208" i="10"/>
  <c r="AA172" i="10"/>
  <c r="AA133" i="10"/>
  <c r="AA94" i="10"/>
  <c r="AA49" i="10"/>
  <c r="AA39" i="10"/>
  <c r="AA10" i="10"/>
  <c r="AA8" i="10"/>
  <c r="AA50" i="10"/>
  <c r="AA48" i="10"/>
  <c r="AA47" i="10"/>
  <c r="AA46" i="10"/>
  <c r="AA45" i="10"/>
  <c r="AA44" i="10"/>
  <c r="AA29" i="10"/>
  <c r="AD502" i="1"/>
  <c r="AD465" i="1"/>
  <c r="AD429" i="1"/>
  <c r="AD392" i="1"/>
  <c r="AD355" i="1"/>
  <c r="AD317" i="1"/>
  <c r="AD281" i="1"/>
  <c r="AD245" i="1"/>
  <c r="AD209" i="1"/>
  <c r="AD173" i="1"/>
  <c r="AD134" i="1"/>
  <c r="AD95" i="1"/>
  <c r="CJ758" i="1"/>
  <c r="CJ757" i="1"/>
  <c r="CJ756" i="1"/>
  <c r="CJ754" i="1"/>
  <c r="CJ753" i="1"/>
  <c r="CJ752" i="1"/>
  <c r="CJ751" i="1"/>
  <c r="CJ750" i="1"/>
  <c r="CJ749" i="1"/>
  <c r="CJ748" i="1"/>
  <c r="CJ747" i="1"/>
  <c r="CJ746" i="1"/>
  <c r="CJ745" i="1"/>
  <c r="CJ744" i="1"/>
  <c r="CJ743" i="1"/>
  <c r="CJ742" i="1"/>
  <c r="CJ741" i="1"/>
  <c r="CJ740" i="1"/>
  <c r="CJ739" i="1"/>
  <c r="CJ738" i="1"/>
  <c r="CJ737" i="1"/>
  <c r="CJ736" i="1"/>
  <c r="CJ735" i="1"/>
  <c r="CJ734" i="1"/>
  <c r="CJ733" i="1"/>
  <c r="CJ732" i="1"/>
  <c r="CJ731" i="1"/>
  <c r="CJ730" i="1"/>
  <c r="CJ729" i="1"/>
  <c r="CJ728" i="1"/>
  <c r="CJ727" i="1"/>
  <c r="CJ726" i="1"/>
  <c r="CJ725" i="1"/>
  <c r="CJ724" i="1"/>
  <c r="CJ723" i="1"/>
  <c r="CJ721" i="1"/>
  <c r="CJ720" i="1"/>
  <c r="CJ719" i="1"/>
  <c r="CJ717" i="1"/>
  <c r="CJ716" i="1"/>
  <c r="CJ715" i="1"/>
  <c r="CJ714" i="1"/>
  <c r="CJ713" i="1"/>
  <c r="CJ712" i="1"/>
  <c r="CJ711" i="1"/>
  <c r="CJ710" i="1"/>
  <c r="CJ709" i="1"/>
  <c r="CJ708" i="1"/>
  <c r="CJ707" i="1"/>
  <c r="CJ706" i="1"/>
  <c r="CJ705" i="1"/>
  <c r="CJ704" i="1"/>
  <c r="CJ703" i="1"/>
  <c r="CJ702" i="1"/>
  <c r="CJ701" i="1"/>
  <c r="CJ700" i="1"/>
  <c r="CJ699" i="1"/>
  <c r="CJ698" i="1"/>
  <c r="CJ697" i="1"/>
  <c r="CJ696" i="1"/>
  <c r="CJ695" i="1"/>
  <c r="CJ694" i="1"/>
  <c r="CJ693" i="1"/>
  <c r="CJ692" i="1"/>
  <c r="CJ691" i="1"/>
  <c r="CJ690" i="1"/>
  <c r="CJ689" i="1"/>
  <c r="CJ688" i="1"/>
  <c r="CJ687" i="1"/>
  <c r="CJ685" i="1"/>
  <c r="CJ684" i="1"/>
  <c r="CJ683" i="1"/>
  <c r="CJ681" i="1"/>
  <c r="CJ680" i="1"/>
  <c r="CJ679" i="1"/>
  <c r="CJ678" i="1"/>
  <c r="CJ677" i="1"/>
  <c r="CJ676" i="1"/>
  <c r="CJ675" i="1"/>
  <c r="CJ674" i="1"/>
  <c r="CJ673" i="1"/>
  <c r="CJ672" i="1"/>
  <c r="CJ671" i="1"/>
  <c r="CJ670" i="1"/>
  <c r="CJ669" i="1"/>
  <c r="CJ668" i="1"/>
  <c r="CJ667" i="1"/>
  <c r="CJ666" i="1"/>
  <c r="CJ665" i="1"/>
  <c r="CJ664" i="1"/>
  <c r="CJ663" i="1"/>
  <c r="CJ662" i="1"/>
  <c r="CJ661" i="1"/>
  <c r="CJ660" i="1"/>
  <c r="CJ659" i="1"/>
  <c r="CJ658" i="1"/>
  <c r="CJ657" i="1"/>
  <c r="CJ656" i="1"/>
  <c r="CJ655" i="1"/>
  <c r="CJ654" i="1"/>
  <c r="CJ653" i="1"/>
  <c r="CJ652" i="1"/>
  <c r="CJ651" i="1"/>
  <c r="CJ650" i="1"/>
  <c r="CJ648" i="1"/>
  <c r="CJ647" i="1"/>
  <c r="CJ646" i="1"/>
  <c r="CJ645" i="1"/>
  <c r="CJ644" i="1"/>
  <c r="CJ643" i="1"/>
  <c r="CJ642" i="1"/>
  <c r="CJ641" i="1"/>
  <c r="CJ640" i="1"/>
  <c r="CJ639" i="1"/>
  <c r="CJ638" i="1"/>
  <c r="CJ637" i="1"/>
  <c r="CJ636" i="1"/>
  <c r="CJ635" i="1"/>
  <c r="CJ634" i="1"/>
  <c r="CJ633" i="1"/>
  <c r="CJ632" i="1"/>
  <c r="CJ631" i="1"/>
  <c r="CJ630" i="1"/>
  <c r="CJ629" i="1"/>
  <c r="CJ628" i="1"/>
  <c r="CJ627" i="1"/>
  <c r="CJ626" i="1"/>
  <c r="CJ625" i="1"/>
  <c r="CJ624" i="1"/>
  <c r="CJ623" i="1"/>
  <c r="CJ622" i="1"/>
  <c r="CJ621" i="1"/>
  <c r="CJ620" i="1"/>
  <c r="CJ619" i="1"/>
  <c r="CJ618" i="1"/>
  <c r="CJ617" i="1"/>
  <c r="CJ616" i="1"/>
  <c r="CJ615" i="1"/>
  <c r="CJ614" i="1"/>
  <c r="CJ612" i="1"/>
  <c r="CJ611" i="1"/>
  <c r="CJ610" i="1"/>
  <c r="CJ608" i="1"/>
  <c r="CJ607" i="1"/>
  <c r="CJ606" i="1"/>
  <c r="CJ605" i="1"/>
  <c r="CJ604" i="1"/>
  <c r="CJ603" i="1"/>
  <c r="CJ602" i="1"/>
  <c r="CJ601" i="1"/>
  <c r="CJ600" i="1"/>
  <c r="CJ599" i="1"/>
  <c r="CJ598" i="1"/>
  <c r="CJ597" i="1"/>
  <c r="CJ596" i="1"/>
  <c r="CJ595" i="1"/>
  <c r="CJ594" i="1"/>
  <c r="CJ593" i="1"/>
  <c r="CJ592" i="1"/>
  <c r="CJ591" i="1"/>
  <c r="CJ590" i="1"/>
  <c r="CJ589" i="1"/>
  <c r="CJ588" i="1"/>
  <c r="CJ587" i="1"/>
  <c r="CJ586" i="1"/>
  <c r="CJ585" i="1"/>
  <c r="CJ584" i="1"/>
  <c r="CJ583" i="1"/>
  <c r="CJ582" i="1"/>
  <c r="CJ581" i="1"/>
  <c r="CJ580" i="1"/>
  <c r="CJ579" i="1"/>
  <c r="CJ578" i="1"/>
  <c r="CJ576" i="1"/>
  <c r="CJ575" i="1"/>
  <c r="CJ574" i="1"/>
  <c r="CJ573" i="1"/>
  <c r="CJ571" i="1"/>
  <c r="CJ570" i="1"/>
  <c r="CJ569" i="1"/>
  <c r="CJ568" i="1"/>
  <c r="CJ567" i="1"/>
  <c r="CJ566" i="1"/>
  <c r="CJ565" i="1"/>
  <c r="CJ564" i="1"/>
  <c r="CJ563" i="1"/>
  <c r="CJ562" i="1"/>
  <c r="CJ561" i="1"/>
  <c r="CJ560" i="1"/>
  <c r="CJ559" i="1"/>
  <c r="CJ558" i="1"/>
  <c r="CJ557" i="1"/>
  <c r="CJ556" i="1"/>
  <c r="CJ555" i="1"/>
  <c r="CJ554" i="1"/>
  <c r="CJ553" i="1"/>
  <c r="CJ552" i="1"/>
  <c r="CJ551" i="1"/>
  <c r="CJ550" i="1"/>
  <c r="CJ549" i="1"/>
  <c r="CJ548" i="1"/>
  <c r="CJ547" i="1"/>
  <c r="CJ546" i="1"/>
  <c r="CJ545" i="1"/>
  <c r="CJ544" i="1"/>
  <c r="CJ543" i="1"/>
  <c r="CJ542" i="1"/>
  <c r="CJ541" i="1"/>
  <c r="CJ540" i="1"/>
  <c r="CJ538" i="1"/>
  <c r="CJ537" i="1"/>
  <c r="CJ536" i="1"/>
  <c r="CJ534" i="1"/>
  <c r="CJ533" i="1"/>
  <c r="CJ532" i="1"/>
  <c r="CJ531" i="1"/>
  <c r="CJ530" i="1"/>
  <c r="CJ529" i="1"/>
  <c r="CJ528" i="1"/>
  <c r="CJ527" i="1"/>
  <c r="CJ526" i="1"/>
  <c r="CJ525" i="1"/>
  <c r="CJ524" i="1"/>
  <c r="CJ523" i="1"/>
  <c r="CJ522" i="1"/>
  <c r="CJ521" i="1"/>
  <c r="CJ520" i="1"/>
  <c r="CJ519" i="1"/>
  <c r="CJ518" i="1"/>
  <c r="CJ517" i="1"/>
  <c r="CJ516" i="1"/>
  <c r="CJ515" i="1"/>
  <c r="CJ514" i="1"/>
  <c r="CJ513" i="1"/>
  <c r="CJ512" i="1"/>
  <c r="CJ511" i="1"/>
  <c r="CJ510" i="1"/>
  <c r="CJ509" i="1"/>
  <c r="CJ508" i="1"/>
  <c r="CJ507" i="1"/>
  <c r="CJ506" i="1"/>
  <c r="CJ505" i="1"/>
  <c r="CJ504" i="1"/>
  <c r="CJ503" i="1"/>
  <c r="CJ501" i="1"/>
  <c r="CJ500" i="1"/>
  <c r="CJ499" i="1"/>
  <c r="CJ497" i="1"/>
  <c r="CJ496" i="1"/>
  <c r="CJ495" i="1"/>
  <c r="CJ494" i="1"/>
  <c r="CJ493" i="1"/>
  <c r="CJ492" i="1"/>
  <c r="CJ491" i="1"/>
  <c r="CJ490" i="1"/>
  <c r="CJ489" i="1"/>
  <c r="CJ488" i="1"/>
  <c r="CJ487" i="1"/>
  <c r="CJ486" i="1"/>
  <c r="CJ485" i="1"/>
  <c r="CJ484" i="1"/>
  <c r="CJ483" i="1"/>
  <c r="CJ482" i="1"/>
  <c r="CJ481" i="1"/>
  <c r="CJ480" i="1"/>
  <c r="CJ479" i="1"/>
  <c r="CJ478" i="1"/>
  <c r="CJ477" i="1"/>
  <c r="CJ476" i="1"/>
  <c r="CJ475" i="1"/>
  <c r="CJ474" i="1"/>
  <c r="CJ473" i="1"/>
  <c r="CJ472" i="1"/>
  <c r="CJ471" i="1"/>
  <c r="CJ470" i="1"/>
  <c r="CJ469" i="1"/>
  <c r="CJ468" i="1"/>
  <c r="CJ467" i="1"/>
  <c r="CJ466" i="1"/>
  <c r="CJ464" i="1"/>
  <c r="CJ463" i="1"/>
  <c r="CJ462" i="1"/>
  <c r="CJ460" i="1"/>
  <c r="CJ459" i="1"/>
  <c r="CJ458" i="1"/>
  <c r="CJ457" i="1"/>
  <c r="CJ456" i="1"/>
  <c r="CJ455" i="1"/>
  <c r="CJ454" i="1"/>
  <c r="CJ453" i="1"/>
  <c r="CJ452" i="1"/>
  <c r="CJ451" i="1"/>
  <c r="CJ450" i="1"/>
  <c r="CJ449" i="1"/>
  <c r="CJ448" i="1"/>
  <c r="CJ447" i="1"/>
  <c r="CJ446" i="1"/>
  <c r="CJ445" i="1"/>
  <c r="CJ444" i="1"/>
  <c r="CJ443" i="1"/>
  <c r="CJ442" i="1"/>
  <c r="CJ441" i="1"/>
  <c r="CJ440" i="1"/>
  <c r="CJ439" i="1"/>
  <c r="CJ438" i="1"/>
  <c r="CJ437" i="1"/>
  <c r="CJ436" i="1"/>
  <c r="CJ435" i="1"/>
  <c r="CJ434" i="1"/>
  <c r="CJ433" i="1"/>
  <c r="CJ432" i="1"/>
  <c r="CJ431" i="1"/>
  <c r="CJ430" i="1"/>
  <c r="CJ428" i="1"/>
  <c r="CJ427" i="1"/>
  <c r="CJ426" i="1"/>
  <c r="CJ424" i="1"/>
  <c r="CJ422" i="1"/>
  <c r="CJ421" i="1"/>
  <c r="CJ420" i="1"/>
  <c r="CJ419" i="1"/>
  <c r="CJ418" i="1"/>
  <c r="CJ417" i="1"/>
  <c r="CJ416" i="1"/>
  <c r="CJ415" i="1"/>
  <c r="CJ414" i="1"/>
  <c r="CJ413" i="1"/>
  <c r="CJ412" i="1"/>
  <c r="CJ411" i="1"/>
  <c r="CJ410" i="1"/>
  <c r="CJ409" i="1"/>
  <c r="CJ408" i="1"/>
  <c r="CJ407" i="1"/>
  <c r="CJ406" i="1"/>
  <c r="CJ405" i="1"/>
  <c r="CJ404" i="1"/>
  <c r="CJ403" i="1"/>
  <c r="CJ402" i="1"/>
  <c r="CJ401" i="1"/>
  <c r="CJ400" i="1"/>
  <c r="CJ399" i="1"/>
  <c r="CJ398" i="1"/>
  <c r="CJ397" i="1"/>
  <c r="CJ396" i="1"/>
  <c r="CJ395" i="1"/>
  <c r="CJ394" i="1"/>
  <c r="CJ393" i="1"/>
  <c r="CJ391" i="1"/>
  <c r="CJ390" i="1"/>
  <c r="CJ389" i="1"/>
  <c r="CJ387" i="1"/>
  <c r="CJ386" i="1"/>
  <c r="CJ385" i="1"/>
  <c r="CJ384" i="1"/>
  <c r="CJ383" i="1"/>
  <c r="CJ382" i="1"/>
  <c r="CJ381" i="1"/>
  <c r="CJ380" i="1"/>
  <c r="CJ379" i="1"/>
  <c r="CJ378" i="1"/>
  <c r="CJ377" i="1"/>
  <c r="CJ376" i="1"/>
  <c r="CJ375" i="1"/>
  <c r="CJ374" i="1"/>
  <c r="CJ373" i="1"/>
  <c r="CJ372" i="1"/>
  <c r="CJ371" i="1"/>
  <c r="CJ370" i="1"/>
  <c r="CJ369" i="1"/>
  <c r="CJ368" i="1"/>
  <c r="CJ367" i="1"/>
  <c r="CJ366" i="1"/>
  <c r="CJ365" i="1"/>
  <c r="CJ364" i="1"/>
  <c r="CJ363" i="1"/>
  <c r="CJ362" i="1"/>
  <c r="CJ361" i="1"/>
  <c r="CJ360" i="1"/>
  <c r="CJ359" i="1"/>
  <c r="CJ358" i="1"/>
  <c r="CJ357" i="1"/>
  <c r="CJ356" i="1"/>
  <c r="CJ354" i="1"/>
  <c r="CJ353" i="1"/>
  <c r="CJ352" i="1"/>
  <c r="CJ350" i="1"/>
  <c r="CJ349" i="1"/>
  <c r="CJ348" i="1"/>
  <c r="CJ347" i="1"/>
  <c r="CJ346" i="1"/>
  <c r="CJ345" i="1"/>
  <c r="CJ344" i="1"/>
  <c r="CJ343" i="1"/>
  <c r="CJ342" i="1"/>
  <c r="CJ341" i="1"/>
  <c r="CJ340" i="1"/>
  <c r="CJ339" i="1"/>
  <c r="CJ338" i="1"/>
  <c r="CJ337" i="1"/>
  <c r="CJ336" i="1"/>
  <c r="CJ335" i="1"/>
  <c r="CJ334" i="1"/>
  <c r="CJ333" i="1"/>
  <c r="CJ332" i="1"/>
  <c r="CJ331" i="1"/>
  <c r="CJ330" i="1"/>
  <c r="CJ328" i="1"/>
  <c r="CJ327" i="1"/>
  <c r="CJ326" i="1"/>
  <c r="CJ325" i="1"/>
  <c r="CJ324" i="1"/>
  <c r="CJ323" i="1"/>
  <c r="CJ322" i="1"/>
  <c r="CJ321" i="1"/>
  <c r="CJ320" i="1"/>
  <c r="CJ319" i="1"/>
  <c r="CJ318" i="1"/>
  <c r="CJ316" i="1"/>
  <c r="CJ315" i="1"/>
  <c r="CJ314" i="1"/>
  <c r="CJ312" i="1"/>
  <c r="CJ311" i="1"/>
  <c r="CJ310" i="1"/>
  <c r="CJ309" i="1"/>
  <c r="CJ308" i="1"/>
  <c r="CJ307" i="1"/>
  <c r="CJ306" i="1"/>
  <c r="CJ305" i="1"/>
  <c r="CJ304" i="1"/>
  <c r="CJ303" i="1"/>
  <c r="CJ302" i="1"/>
  <c r="CJ301" i="1"/>
  <c r="CJ300" i="1"/>
  <c r="CJ299" i="1"/>
  <c r="CJ298" i="1"/>
  <c r="CJ297" i="1"/>
  <c r="CJ296" i="1"/>
  <c r="CJ295" i="1"/>
  <c r="CJ294" i="1"/>
  <c r="CJ293" i="1"/>
  <c r="CJ292" i="1"/>
  <c r="CJ291" i="1"/>
  <c r="CJ290" i="1"/>
  <c r="CJ289" i="1"/>
  <c r="CJ288" i="1"/>
  <c r="CJ287" i="1"/>
  <c r="CJ286" i="1"/>
  <c r="CJ285" i="1"/>
  <c r="CJ284" i="1"/>
  <c r="CJ283" i="1"/>
  <c r="CJ282" i="1"/>
  <c r="CJ280" i="1"/>
  <c r="CJ279" i="1"/>
  <c r="CJ278" i="1"/>
  <c r="CJ276" i="1"/>
  <c r="CJ275" i="1"/>
  <c r="CJ274" i="1"/>
  <c r="CJ273" i="1"/>
  <c r="CJ272" i="1"/>
  <c r="CJ271" i="1"/>
  <c r="CJ270" i="1"/>
  <c r="CJ269" i="1"/>
  <c r="CJ268" i="1"/>
  <c r="CJ267" i="1"/>
  <c r="CJ266" i="1"/>
  <c r="CJ265" i="1"/>
  <c r="CJ264" i="1"/>
  <c r="CJ263" i="1"/>
  <c r="CJ262" i="1"/>
  <c r="CJ261" i="1"/>
  <c r="CJ260" i="1"/>
  <c r="CJ259" i="1"/>
  <c r="CJ258" i="1"/>
  <c r="CJ257" i="1"/>
  <c r="CJ256" i="1"/>
  <c r="CJ255" i="1"/>
  <c r="CJ254" i="1"/>
  <c r="CJ253" i="1"/>
  <c r="CJ252" i="1"/>
  <c r="CJ251" i="1"/>
  <c r="CJ250" i="1"/>
  <c r="CJ249" i="1"/>
  <c r="CJ248" i="1"/>
  <c r="CJ247" i="1"/>
  <c r="CJ246" i="1"/>
  <c r="CJ244" i="1"/>
  <c r="CJ243" i="1"/>
  <c r="CJ242" i="1"/>
  <c r="CJ240" i="1"/>
  <c r="CJ239" i="1"/>
  <c r="CJ238" i="1"/>
  <c r="CJ237" i="1"/>
  <c r="CJ236" i="1"/>
  <c r="CJ235" i="1"/>
  <c r="CJ234" i="1"/>
  <c r="CJ233" i="1"/>
  <c r="CJ232" i="1"/>
  <c r="CJ231" i="1"/>
  <c r="CJ230" i="1"/>
  <c r="CJ229" i="1"/>
  <c r="CJ228" i="1"/>
  <c r="CJ227" i="1"/>
  <c r="CJ226" i="1"/>
  <c r="CJ225" i="1"/>
  <c r="CJ224" i="1"/>
  <c r="CJ223" i="1"/>
  <c r="CJ222" i="1"/>
  <c r="CJ221" i="1"/>
  <c r="CJ220" i="1"/>
  <c r="CJ219" i="1"/>
  <c r="CJ218" i="1"/>
  <c r="CJ217" i="1"/>
  <c r="CJ216" i="1"/>
  <c r="CJ215" i="1"/>
  <c r="CJ214" i="1"/>
  <c r="CJ213" i="1"/>
  <c r="CJ212" i="1"/>
  <c r="CJ211" i="1"/>
  <c r="CJ210" i="1"/>
  <c r="CJ208" i="1"/>
  <c r="CJ207" i="1"/>
  <c r="CJ206" i="1"/>
  <c r="CJ204" i="1"/>
  <c r="CJ203" i="1"/>
  <c r="CJ202" i="1"/>
  <c r="CJ201" i="1"/>
  <c r="CJ200" i="1"/>
  <c r="CJ199" i="1"/>
  <c r="CJ198" i="1"/>
  <c r="CJ197" i="1"/>
  <c r="CJ196" i="1"/>
  <c r="CJ195" i="1"/>
  <c r="CJ194" i="1"/>
  <c r="CJ193" i="1"/>
  <c r="CJ192" i="1"/>
  <c r="CJ191" i="1"/>
  <c r="CJ190" i="1"/>
  <c r="CJ189" i="1"/>
  <c r="CJ188" i="1"/>
  <c r="CJ187" i="1"/>
  <c r="CJ186" i="1"/>
  <c r="CJ185" i="1"/>
  <c r="CJ184" i="1"/>
  <c r="CJ183" i="1"/>
  <c r="CJ182" i="1"/>
  <c r="CJ181" i="1"/>
  <c r="CJ180" i="1"/>
  <c r="CJ179" i="1"/>
  <c r="CJ178" i="1"/>
  <c r="CJ177" i="1"/>
  <c r="CJ176" i="1"/>
  <c r="CJ175" i="1"/>
  <c r="CJ174" i="1"/>
  <c r="CJ172" i="1"/>
  <c r="CJ171" i="1"/>
  <c r="CJ170" i="1"/>
  <c r="CJ169" i="1"/>
  <c r="CJ168" i="1"/>
  <c r="CJ166" i="1"/>
  <c r="CJ165" i="1"/>
  <c r="CJ164" i="1"/>
  <c r="CJ163" i="1"/>
  <c r="CJ162" i="1"/>
  <c r="CJ161" i="1"/>
  <c r="CJ160" i="1"/>
  <c r="CJ159" i="1"/>
  <c r="CJ158" i="1"/>
  <c r="CJ157" i="1"/>
  <c r="CJ156" i="1"/>
  <c r="CJ155" i="1"/>
  <c r="CJ154" i="1"/>
  <c r="CJ153" i="1"/>
  <c r="CJ152" i="1"/>
  <c r="CJ151" i="1"/>
  <c r="CJ150" i="1"/>
  <c r="CJ149" i="1"/>
  <c r="CJ148" i="1"/>
  <c r="CJ147" i="1"/>
  <c r="CJ146" i="1"/>
  <c r="CJ145" i="1"/>
  <c r="CJ144" i="1"/>
  <c r="CJ143" i="1"/>
  <c r="CJ142" i="1"/>
  <c r="CJ141" i="1"/>
  <c r="CJ140" i="1"/>
  <c r="CJ139" i="1"/>
  <c r="CJ138" i="1"/>
  <c r="CJ137" i="1"/>
  <c r="CJ136" i="1"/>
  <c r="CJ135" i="1"/>
  <c r="CJ133" i="1"/>
  <c r="CJ132" i="1"/>
  <c r="CJ131" i="1"/>
  <c r="CJ130" i="1"/>
  <c r="CJ129" i="1"/>
  <c r="CJ127" i="1"/>
  <c r="CJ126" i="1"/>
  <c r="CJ125" i="1"/>
  <c r="CJ124" i="1"/>
  <c r="CJ123" i="1"/>
  <c r="CJ122" i="1"/>
  <c r="CJ121" i="1"/>
  <c r="CJ120" i="1"/>
  <c r="CJ119" i="1"/>
  <c r="CJ118" i="1"/>
  <c r="CJ117" i="1"/>
  <c r="CJ116" i="1"/>
  <c r="CJ115" i="1"/>
  <c r="CJ114" i="1"/>
  <c r="CJ113" i="1"/>
  <c r="CJ112" i="1"/>
  <c r="CJ111" i="1"/>
  <c r="CJ110" i="1"/>
  <c r="CJ109" i="1"/>
  <c r="CJ108" i="1"/>
  <c r="CJ107" i="1"/>
  <c r="CJ106" i="1"/>
  <c r="CJ105" i="1"/>
  <c r="CJ104" i="1"/>
  <c r="CJ103" i="1"/>
  <c r="CJ102" i="1"/>
  <c r="CJ101" i="1"/>
  <c r="CJ100" i="1"/>
  <c r="CJ99" i="1"/>
  <c r="CJ98" i="1"/>
  <c r="CJ97" i="1"/>
  <c r="CJ96" i="1"/>
  <c r="CJ94" i="1"/>
  <c r="CJ93" i="1"/>
  <c r="CJ92" i="1"/>
  <c r="CJ91" i="1"/>
  <c r="CJ90" i="1"/>
  <c r="CJ89" i="1"/>
  <c r="CJ88" i="1"/>
  <c r="CJ87" i="1"/>
  <c r="CJ86" i="1"/>
  <c r="CJ84" i="1"/>
  <c r="CJ83" i="1"/>
  <c r="CJ82" i="1"/>
  <c r="CJ81" i="1"/>
  <c r="CJ80" i="1"/>
  <c r="CJ79" i="1"/>
  <c r="CJ78" i="1"/>
  <c r="CJ77" i="1"/>
  <c r="CJ76" i="1"/>
  <c r="CJ75" i="1"/>
  <c r="CJ74" i="1"/>
  <c r="CJ73" i="1"/>
  <c r="CJ72" i="1"/>
  <c r="CJ71" i="1"/>
  <c r="CJ70" i="1"/>
  <c r="CJ69" i="1"/>
  <c r="CJ68" i="1"/>
  <c r="CJ67" i="1"/>
  <c r="CJ66" i="1"/>
  <c r="CJ65" i="1"/>
  <c r="CJ64" i="1"/>
  <c r="CJ63" i="1"/>
  <c r="CJ62" i="1"/>
  <c r="CJ61" i="1"/>
  <c r="CJ60" i="1"/>
  <c r="CJ59" i="1"/>
  <c r="CJ58" i="1"/>
  <c r="CJ57" i="1"/>
  <c r="CJ56" i="1"/>
  <c r="CJ55" i="1"/>
  <c r="CJ54" i="1"/>
  <c r="CJ53" i="1"/>
  <c r="CI758" i="1"/>
  <c r="CI757" i="1"/>
  <c r="CI756" i="1"/>
  <c r="CI754" i="1"/>
  <c r="CI753" i="1"/>
  <c r="CI752" i="1"/>
  <c r="CI751" i="1"/>
  <c r="CI750" i="1"/>
  <c r="CI749" i="1"/>
  <c r="CI748" i="1"/>
  <c r="CI747" i="1"/>
  <c r="CI746" i="1"/>
  <c r="CI745" i="1"/>
  <c r="CI744" i="1"/>
  <c r="CI743" i="1"/>
  <c r="CI742" i="1"/>
  <c r="CI741" i="1"/>
  <c r="CI740" i="1"/>
  <c r="CI739" i="1"/>
  <c r="CI738" i="1"/>
  <c r="CI737" i="1"/>
  <c r="CI736" i="1"/>
  <c r="CI735" i="1"/>
  <c r="CI734" i="1"/>
  <c r="CI733" i="1"/>
  <c r="CI732" i="1"/>
  <c r="CI731" i="1"/>
  <c r="CI730" i="1"/>
  <c r="CI729" i="1"/>
  <c r="CI728" i="1"/>
  <c r="CI727" i="1"/>
  <c r="CI726" i="1"/>
  <c r="CI725" i="1"/>
  <c r="CI724" i="1"/>
  <c r="CI723" i="1"/>
  <c r="CI721" i="1"/>
  <c r="CI720" i="1"/>
  <c r="CI719" i="1"/>
  <c r="CI717" i="1"/>
  <c r="CI716" i="1"/>
  <c r="CI715" i="1"/>
  <c r="CI714" i="1"/>
  <c r="CI713" i="1"/>
  <c r="CI712" i="1"/>
  <c r="CI711" i="1"/>
  <c r="CI710" i="1"/>
  <c r="CI709" i="1"/>
  <c r="CI708" i="1"/>
  <c r="CI707" i="1"/>
  <c r="CI706" i="1"/>
  <c r="CI705" i="1"/>
  <c r="CI704" i="1"/>
  <c r="CI703" i="1"/>
  <c r="CI702" i="1"/>
  <c r="CI701" i="1"/>
  <c r="CI700" i="1"/>
  <c r="CI699" i="1"/>
  <c r="CI698" i="1"/>
  <c r="CI697" i="1"/>
  <c r="CI696" i="1"/>
  <c r="CI695" i="1"/>
  <c r="CI694" i="1"/>
  <c r="CI693" i="1"/>
  <c r="CI692" i="1"/>
  <c r="CI691" i="1"/>
  <c r="CI690" i="1"/>
  <c r="CI689" i="1"/>
  <c r="CI688" i="1"/>
  <c r="CI687" i="1"/>
  <c r="CI685" i="1"/>
  <c r="CI684" i="1"/>
  <c r="CI683" i="1"/>
  <c r="CI681" i="1"/>
  <c r="CI680" i="1"/>
  <c r="CI679" i="1"/>
  <c r="CI678" i="1"/>
  <c r="CI677" i="1"/>
  <c r="CI676" i="1"/>
  <c r="CI675" i="1"/>
  <c r="CI674" i="1"/>
  <c r="CI673" i="1"/>
  <c r="CI672" i="1"/>
  <c r="CI671" i="1"/>
  <c r="CI670" i="1"/>
  <c r="CI669" i="1"/>
  <c r="CI668" i="1"/>
  <c r="CI667" i="1"/>
  <c r="CI666" i="1"/>
  <c r="CI665" i="1"/>
  <c r="CI664" i="1"/>
  <c r="CI663" i="1"/>
  <c r="CI662" i="1"/>
  <c r="CI661" i="1"/>
  <c r="CI660" i="1"/>
  <c r="CI659" i="1"/>
  <c r="CI658" i="1"/>
  <c r="CI657" i="1"/>
  <c r="CI656" i="1"/>
  <c r="CI655" i="1"/>
  <c r="CI654" i="1"/>
  <c r="CI653" i="1"/>
  <c r="CI652" i="1"/>
  <c r="CI651" i="1"/>
  <c r="CI650" i="1"/>
  <c r="CI648" i="1"/>
  <c r="CI647" i="1"/>
  <c r="CI646" i="1"/>
  <c r="CI645" i="1"/>
  <c r="CI644" i="1"/>
  <c r="CI643" i="1"/>
  <c r="CI642" i="1"/>
  <c r="CI641" i="1"/>
  <c r="CI640" i="1"/>
  <c r="CI639" i="1"/>
  <c r="CI638" i="1"/>
  <c r="CI637" i="1"/>
  <c r="CI636" i="1"/>
  <c r="CI635" i="1"/>
  <c r="CI634" i="1"/>
  <c r="CI633" i="1"/>
  <c r="CI632" i="1"/>
  <c r="CI631" i="1"/>
  <c r="CI630" i="1"/>
  <c r="CI629" i="1"/>
  <c r="CI628" i="1"/>
  <c r="CI627" i="1"/>
  <c r="CI626" i="1"/>
  <c r="CI625" i="1"/>
  <c r="CI624" i="1"/>
  <c r="CI623" i="1"/>
  <c r="CI622" i="1"/>
  <c r="CI621" i="1"/>
  <c r="CI620" i="1"/>
  <c r="CI619" i="1"/>
  <c r="CI618" i="1"/>
  <c r="CI617" i="1"/>
  <c r="CI616" i="1"/>
  <c r="CI615" i="1"/>
  <c r="CI614" i="1"/>
  <c r="CI612" i="1"/>
  <c r="CI611" i="1"/>
  <c r="CI610" i="1"/>
  <c r="CI608" i="1"/>
  <c r="CI607" i="1"/>
  <c r="CI606" i="1"/>
  <c r="CI605" i="1"/>
  <c r="CI604" i="1"/>
  <c r="CI603" i="1"/>
  <c r="CI602" i="1"/>
  <c r="CI601" i="1"/>
  <c r="CI600" i="1"/>
  <c r="CI599" i="1"/>
  <c r="CI598" i="1"/>
  <c r="CI597" i="1"/>
  <c r="CI596" i="1"/>
  <c r="CI595" i="1"/>
  <c r="CI594" i="1"/>
  <c r="CI593" i="1"/>
  <c r="CI592" i="1"/>
  <c r="CI591" i="1"/>
  <c r="CI590" i="1"/>
  <c r="CI589" i="1"/>
  <c r="CI588" i="1"/>
  <c r="CI587" i="1"/>
  <c r="CI586" i="1"/>
  <c r="CI585" i="1"/>
  <c r="CI584" i="1"/>
  <c r="CI583" i="1"/>
  <c r="CI582" i="1"/>
  <c r="CI581" i="1"/>
  <c r="CI580" i="1"/>
  <c r="CI579" i="1"/>
  <c r="CI578" i="1"/>
  <c r="CI576" i="1"/>
  <c r="CI575" i="1"/>
  <c r="CI574" i="1"/>
  <c r="CI573" i="1"/>
  <c r="CI571" i="1"/>
  <c r="CI570" i="1"/>
  <c r="CI569" i="1"/>
  <c r="CI568" i="1"/>
  <c r="CI567" i="1"/>
  <c r="CI566" i="1"/>
  <c r="CI565" i="1"/>
  <c r="CI564" i="1"/>
  <c r="CI563" i="1"/>
  <c r="CI562" i="1"/>
  <c r="CI561" i="1"/>
  <c r="CI560" i="1"/>
  <c r="CI559" i="1"/>
  <c r="CI558" i="1"/>
  <c r="CI557" i="1"/>
  <c r="CI556" i="1"/>
  <c r="CI555" i="1"/>
  <c r="CI554" i="1"/>
  <c r="CI553" i="1"/>
  <c r="CI552" i="1"/>
  <c r="CI551" i="1"/>
  <c r="CI550" i="1"/>
  <c r="CI549" i="1"/>
  <c r="CI548" i="1"/>
  <c r="CI547" i="1"/>
  <c r="CI546" i="1"/>
  <c r="CI545" i="1"/>
  <c r="CI544" i="1"/>
  <c r="CI543" i="1"/>
  <c r="CI542" i="1"/>
  <c r="CI541" i="1"/>
  <c r="CI540" i="1"/>
  <c r="CI538" i="1"/>
  <c r="CI537" i="1"/>
  <c r="CI536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10" i="1"/>
  <c r="CI509" i="1"/>
  <c r="CI508" i="1"/>
  <c r="CI507" i="1"/>
  <c r="CI506" i="1"/>
  <c r="CI505" i="1"/>
  <c r="CI504" i="1"/>
  <c r="CI503" i="1"/>
  <c r="CI501" i="1"/>
  <c r="CI500" i="1"/>
  <c r="CI499" i="1"/>
  <c r="CI497" i="1"/>
  <c r="CI496" i="1"/>
  <c r="CI495" i="1"/>
  <c r="CI494" i="1"/>
  <c r="CI493" i="1"/>
  <c r="CI492" i="1"/>
  <c r="CI491" i="1"/>
  <c r="CI490" i="1"/>
  <c r="CI489" i="1"/>
  <c r="CI488" i="1"/>
  <c r="CI487" i="1"/>
  <c r="CI486" i="1"/>
  <c r="CI485" i="1"/>
  <c r="CI484" i="1"/>
  <c r="CI483" i="1"/>
  <c r="CI482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4" i="1"/>
  <c r="CI463" i="1"/>
  <c r="CI462" i="1"/>
  <c r="CI460" i="1"/>
  <c r="CI459" i="1"/>
  <c r="CI458" i="1"/>
  <c r="CI457" i="1"/>
  <c r="CI456" i="1"/>
  <c r="CI455" i="1"/>
  <c r="CI454" i="1"/>
  <c r="CI453" i="1"/>
  <c r="CI452" i="1"/>
  <c r="CI451" i="1"/>
  <c r="CI450" i="1"/>
  <c r="CI449" i="1"/>
  <c r="CI448" i="1"/>
  <c r="CI447" i="1"/>
  <c r="CI446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8" i="1"/>
  <c r="CI427" i="1"/>
  <c r="CI426" i="1"/>
  <c r="CI424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1" i="1"/>
  <c r="CI390" i="1"/>
  <c r="CI389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4" i="1"/>
  <c r="CI353" i="1"/>
  <c r="CI352" i="1"/>
  <c r="CI350" i="1"/>
  <c r="CI349" i="1"/>
  <c r="CI348" i="1"/>
  <c r="CI347" i="1"/>
  <c r="CI346" i="1"/>
  <c r="CI345" i="1"/>
  <c r="CI344" i="1"/>
  <c r="CI343" i="1"/>
  <c r="CI342" i="1"/>
  <c r="CI341" i="1"/>
  <c r="CI340" i="1"/>
  <c r="CI339" i="1"/>
  <c r="CI338" i="1"/>
  <c r="CI337" i="1"/>
  <c r="CI336" i="1"/>
  <c r="CI335" i="1"/>
  <c r="CI334" i="1"/>
  <c r="CI333" i="1"/>
  <c r="CI332" i="1"/>
  <c r="CI331" i="1"/>
  <c r="CI330" i="1"/>
  <c r="CI328" i="1"/>
  <c r="CI327" i="1"/>
  <c r="CI326" i="1"/>
  <c r="CI325" i="1"/>
  <c r="CI324" i="1"/>
  <c r="CI323" i="1"/>
  <c r="CI322" i="1"/>
  <c r="CI321" i="1"/>
  <c r="CI320" i="1"/>
  <c r="CI319" i="1"/>
  <c r="CI318" i="1"/>
  <c r="CI316" i="1"/>
  <c r="CI315" i="1"/>
  <c r="CI314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82" i="1"/>
  <c r="CI280" i="1"/>
  <c r="CI279" i="1"/>
  <c r="CI278" i="1"/>
  <c r="CI276" i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8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4" i="1"/>
  <c r="CI243" i="1"/>
  <c r="CI242" i="1"/>
  <c r="CI240" i="1"/>
  <c r="CI239" i="1"/>
  <c r="CI238" i="1"/>
  <c r="CI237" i="1"/>
  <c r="CI236" i="1"/>
  <c r="CI235" i="1"/>
  <c r="CI234" i="1"/>
  <c r="CI233" i="1"/>
  <c r="CI232" i="1"/>
  <c r="CI231" i="1"/>
  <c r="CI230" i="1"/>
  <c r="CI229" i="1"/>
  <c r="CI228" i="1"/>
  <c r="CI227" i="1"/>
  <c r="CI226" i="1"/>
  <c r="CI225" i="1"/>
  <c r="CI224" i="1"/>
  <c r="CI223" i="1"/>
  <c r="CI222" i="1"/>
  <c r="CI221" i="1"/>
  <c r="CI220" i="1"/>
  <c r="CI219" i="1"/>
  <c r="CI218" i="1"/>
  <c r="CI217" i="1"/>
  <c r="CI216" i="1"/>
  <c r="CI215" i="1"/>
  <c r="CI214" i="1"/>
  <c r="CI213" i="1"/>
  <c r="CI212" i="1"/>
  <c r="CI211" i="1"/>
  <c r="CI210" i="1"/>
  <c r="CI208" i="1"/>
  <c r="CI207" i="1"/>
  <c r="CI206" i="1"/>
  <c r="CI204" i="1"/>
  <c r="CI203" i="1"/>
  <c r="CI202" i="1"/>
  <c r="CI201" i="1"/>
  <c r="CI200" i="1"/>
  <c r="CI199" i="1"/>
  <c r="CI198" i="1"/>
  <c r="CI197" i="1"/>
  <c r="CI196" i="1"/>
  <c r="CI195" i="1"/>
  <c r="CI194" i="1"/>
  <c r="CI193" i="1"/>
  <c r="CI192" i="1"/>
  <c r="CI191" i="1"/>
  <c r="CI190" i="1"/>
  <c r="CI189" i="1"/>
  <c r="CI188" i="1"/>
  <c r="CI187" i="1"/>
  <c r="CI186" i="1"/>
  <c r="CI185" i="1"/>
  <c r="CI184" i="1"/>
  <c r="CI183" i="1"/>
  <c r="CI182" i="1"/>
  <c r="CI181" i="1"/>
  <c r="CI180" i="1"/>
  <c r="CI179" i="1"/>
  <c r="CI178" i="1"/>
  <c r="CI177" i="1"/>
  <c r="CI176" i="1"/>
  <c r="CI175" i="1"/>
  <c r="CI174" i="1"/>
  <c r="CI172" i="1"/>
  <c r="CI171" i="1"/>
  <c r="CI170" i="1"/>
  <c r="CI169" i="1"/>
  <c r="CI168" i="1"/>
  <c r="CI166" i="1"/>
  <c r="CI165" i="1"/>
  <c r="CI164" i="1"/>
  <c r="CI163" i="1"/>
  <c r="CI162" i="1"/>
  <c r="CI161" i="1"/>
  <c r="CI160" i="1"/>
  <c r="CI159" i="1"/>
  <c r="CI158" i="1"/>
  <c r="CI157" i="1"/>
  <c r="CI156" i="1"/>
  <c r="CI155" i="1"/>
  <c r="CI154" i="1"/>
  <c r="CI153" i="1"/>
  <c r="CI152" i="1"/>
  <c r="CI151" i="1"/>
  <c r="CI150" i="1"/>
  <c r="CI149" i="1"/>
  <c r="CI148" i="1"/>
  <c r="CI147" i="1"/>
  <c r="CI146" i="1"/>
  <c r="CI145" i="1"/>
  <c r="CI144" i="1"/>
  <c r="CI143" i="1"/>
  <c r="CI142" i="1"/>
  <c r="CI141" i="1"/>
  <c r="CI140" i="1"/>
  <c r="CI139" i="1"/>
  <c r="CI138" i="1"/>
  <c r="CI137" i="1"/>
  <c r="CI136" i="1"/>
  <c r="CI135" i="1"/>
  <c r="CI133" i="1"/>
  <c r="CI132" i="1"/>
  <c r="CI131" i="1"/>
  <c r="CI130" i="1"/>
  <c r="CI129" i="1"/>
  <c r="CI127" i="1"/>
  <c r="CI126" i="1"/>
  <c r="CI125" i="1"/>
  <c r="CI124" i="1"/>
  <c r="CI123" i="1"/>
  <c r="CI122" i="1"/>
  <c r="CI121" i="1"/>
  <c r="CI120" i="1"/>
  <c r="CI119" i="1"/>
  <c r="CI118" i="1"/>
  <c r="CI117" i="1"/>
  <c r="CI116" i="1"/>
  <c r="CI115" i="1"/>
  <c r="CI114" i="1"/>
  <c r="CI113" i="1"/>
  <c r="CI112" i="1"/>
  <c r="CI111" i="1"/>
  <c r="CI110" i="1"/>
  <c r="CI109" i="1"/>
  <c r="CI108" i="1"/>
  <c r="CI107" i="1"/>
  <c r="CI106" i="1"/>
  <c r="CI105" i="1"/>
  <c r="CI104" i="1"/>
  <c r="CI103" i="1"/>
  <c r="CI102" i="1"/>
  <c r="CI101" i="1"/>
  <c r="CI100" i="1"/>
  <c r="CI99" i="1"/>
  <c r="CI98" i="1"/>
  <c r="CI97" i="1"/>
  <c r="CI96" i="1"/>
  <c r="CI94" i="1"/>
  <c r="CI93" i="1"/>
  <c r="CI92" i="1"/>
  <c r="CI91" i="1"/>
  <c r="CI90" i="1"/>
  <c r="CI89" i="1"/>
  <c r="CI88" i="1"/>
  <c r="CI87" i="1"/>
  <c r="CI86" i="1"/>
  <c r="CI84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71" i="1"/>
  <c r="CI70" i="1"/>
  <c r="CI69" i="1"/>
  <c r="CI68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BY572" i="1"/>
  <c r="AI18" i="10" l="1"/>
  <c r="AI30" i="10"/>
  <c r="AH11" i="10"/>
  <c r="AH23" i="10"/>
  <c r="AI17" i="10"/>
  <c r="AI29" i="10"/>
  <c r="AH13" i="10"/>
  <c r="AI20" i="10"/>
  <c r="AI9" i="10"/>
  <c r="AH18" i="10"/>
  <c r="AH30" i="10"/>
  <c r="AI12" i="10"/>
  <c r="AI24" i="10"/>
  <c r="AI31" i="10"/>
  <c r="AH26" i="10"/>
  <c r="AH27" i="10"/>
  <c r="AH16" i="10"/>
  <c r="AI10" i="10"/>
  <c r="AH17" i="10"/>
  <c r="AI23" i="10"/>
  <c r="AH19" i="10"/>
  <c r="AH31" i="10"/>
  <c r="AI13" i="10"/>
  <c r="AI25" i="10"/>
  <c r="AH24" i="10"/>
  <c r="AH25" i="10"/>
  <c r="AI8" i="10"/>
  <c r="AI21" i="10"/>
  <c r="AH28" i="10"/>
  <c r="AI11" i="10"/>
  <c r="AH8" i="10"/>
  <c r="AH20" i="10"/>
  <c r="AH32" i="10"/>
  <c r="AI14" i="10"/>
  <c r="AI26" i="10"/>
  <c r="AI19" i="10"/>
  <c r="AI32" i="10"/>
  <c r="AH15" i="10"/>
  <c r="AH29" i="10"/>
  <c r="AH9" i="10"/>
  <c r="AH21" i="10"/>
  <c r="AI15" i="10"/>
  <c r="AI27" i="10"/>
  <c r="AH12" i="10"/>
  <c r="AH14" i="10"/>
  <c r="AI22" i="10"/>
  <c r="AH10" i="10"/>
  <c r="AH22" i="10"/>
  <c r="AI16" i="10"/>
  <c r="AI28" i="10"/>
  <c r="AA614" i="10"/>
  <c r="AA21" i="10"/>
  <c r="AA37" i="10"/>
  <c r="AA13" i="10"/>
  <c r="AA17" i="10"/>
  <c r="AA33" i="10"/>
  <c r="AA41" i="10"/>
  <c r="AA19" i="10"/>
  <c r="AA23" i="10"/>
  <c r="AA27" i="10"/>
  <c r="AA31" i="10"/>
  <c r="AA35" i="10"/>
  <c r="AA15" i="10"/>
  <c r="AA11" i="10"/>
  <c r="AA42" i="10"/>
  <c r="AA14" i="10"/>
  <c r="AA18" i="10"/>
  <c r="AA22" i="10"/>
  <c r="AA26" i="10"/>
  <c r="AA30" i="10"/>
  <c r="AA34" i="10"/>
  <c r="AA38" i="10"/>
  <c r="AA51" i="10"/>
  <c r="AA12" i="10"/>
  <c r="AA16" i="10"/>
  <c r="AA20" i="10"/>
  <c r="AA24" i="10"/>
  <c r="AA28" i="10"/>
  <c r="AA32" i="10"/>
  <c r="AA36" i="10"/>
  <c r="AA40" i="10" l="1"/>
  <c r="AA7" i="10" s="1"/>
  <c r="Q13" i="13" l="1"/>
  <c r="Q15" i="13" l="1"/>
  <c r="BY682" i="1"/>
  <c r="BY649" i="1" l="1"/>
  <c r="P9" i="13" l="1"/>
  <c r="P8" i="13"/>
  <c r="K83" i="15"/>
  <c r="J83" i="15"/>
  <c r="I83" i="15"/>
  <c r="H83" i="15"/>
  <c r="G83" i="15"/>
  <c r="F83" i="15"/>
  <c r="E83" i="15"/>
  <c r="D83" i="15"/>
  <c r="C83" i="15"/>
  <c r="K82" i="15"/>
  <c r="J82" i="15"/>
  <c r="I82" i="15"/>
  <c r="H82" i="15"/>
  <c r="G82" i="15"/>
  <c r="F82" i="15"/>
  <c r="E82" i="15"/>
  <c r="D82" i="15"/>
  <c r="C82" i="15"/>
  <c r="K79" i="15"/>
  <c r="J79" i="15"/>
  <c r="I79" i="15"/>
  <c r="H79" i="15"/>
  <c r="G79" i="15"/>
  <c r="F79" i="15"/>
  <c r="E79" i="15"/>
  <c r="D79" i="15"/>
  <c r="C79" i="15"/>
  <c r="K78" i="15"/>
  <c r="J78" i="15"/>
  <c r="I78" i="15"/>
  <c r="H78" i="15"/>
  <c r="G78" i="15"/>
  <c r="F78" i="15"/>
  <c r="E78" i="15"/>
  <c r="D78" i="15"/>
  <c r="C78" i="15"/>
  <c r="K75" i="15"/>
  <c r="J75" i="15"/>
  <c r="I75" i="15"/>
  <c r="H75" i="15"/>
  <c r="G75" i="15"/>
  <c r="F75" i="15"/>
  <c r="E75" i="15"/>
  <c r="D75" i="15"/>
  <c r="C75" i="15"/>
  <c r="K74" i="15"/>
  <c r="J74" i="15"/>
  <c r="I74" i="15"/>
  <c r="H74" i="15"/>
  <c r="G74" i="15"/>
  <c r="F74" i="15"/>
  <c r="E74" i="15"/>
  <c r="D74" i="15"/>
  <c r="C74" i="15"/>
  <c r="K71" i="15"/>
  <c r="J71" i="15"/>
  <c r="I71" i="15"/>
  <c r="H71" i="15"/>
  <c r="G71" i="15"/>
  <c r="F71" i="15"/>
  <c r="E71" i="15"/>
  <c r="D71" i="15"/>
  <c r="C71" i="15"/>
  <c r="K70" i="15"/>
  <c r="J70" i="15"/>
  <c r="I70" i="15"/>
  <c r="H70" i="15"/>
  <c r="G70" i="15"/>
  <c r="F70" i="15"/>
  <c r="E70" i="15"/>
  <c r="D70" i="15"/>
  <c r="C70" i="15"/>
  <c r="K67" i="15"/>
  <c r="J67" i="15"/>
  <c r="I67" i="15"/>
  <c r="H67" i="15"/>
  <c r="G67" i="15"/>
  <c r="F67" i="15"/>
  <c r="E67" i="15"/>
  <c r="D67" i="15"/>
  <c r="C67" i="15"/>
  <c r="K66" i="15"/>
  <c r="J66" i="15"/>
  <c r="I66" i="15"/>
  <c r="H66" i="15"/>
  <c r="G66" i="15"/>
  <c r="F66" i="15"/>
  <c r="E66" i="15"/>
  <c r="D66" i="15"/>
  <c r="C66" i="15"/>
  <c r="K63" i="15"/>
  <c r="J63" i="15"/>
  <c r="I63" i="15"/>
  <c r="H63" i="15"/>
  <c r="G63" i="15"/>
  <c r="F63" i="15"/>
  <c r="E63" i="15"/>
  <c r="D63" i="15"/>
  <c r="C63" i="15"/>
  <c r="K62" i="15"/>
  <c r="J62" i="15"/>
  <c r="I62" i="15"/>
  <c r="H62" i="15"/>
  <c r="G62" i="15"/>
  <c r="F62" i="15"/>
  <c r="E62" i="15"/>
  <c r="D62" i="15"/>
  <c r="C62" i="15"/>
  <c r="K59" i="15"/>
  <c r="J59" i="15"/>
  <c r="I59" i="15"/>
  <c r="H59" i="15"/>
  <c r="G59" i="15"/>
  <c r="F59" i="15"/>
  <c r="E59" i="15"/>
  <c r="D59" i="15"/>
  <c r="C59" i="15"/>
  <c r="K58" i="15"/>
  <c r="J58" i="15"/>
  <c r="I58" i="15"/>
  <c r="H58" i="15"/>
  <c r="G58" i="15"/>
  <c r="F58" i="15"/>
  <c r="E58" i="15"/>
  <c r="D58" i="15"/>
  <c r="C58" i="15"/>
  <c r="K55" i="15"/>
  <c r="J55" i="15"/>
  <c r="I55" i="15"/>
  <c r="H55" i="15"/>
  <c r="G55" i="15"/>
  <c r="F55" i="15"/>
  <c r="E55" i="15"/>
  <c r="D55" i="15"/>
  <c r="C55" i="15"/>
  <c r="K54" i="15"/>
  <c r="J54" i="15"/>
  <c r="I54" i="15"/>
  <c r="H54" i="15"/>
  <c r="G54" i="15"/>
  <c r="F54" i="15"/>
  <c r="E54" i="15"/>
  <c r="D54" i="15"/>
  <c r="C54" i="15"/>
  <c r="K51" i="15"/>
  <c r="J51" i="15"/>
  <c r="I51" i="15"/>
  <c r="H51" i="15"/>
  <c r="G51" i="15"/>
  <c r="F51" i="15"/>
  <c r="E51" i="15"/>
  <c r="D51" i="15"/>
  <c r="C51" i="15"/>
  <c r="K50" i="15"/>
  <c r="J50" i="15"/>
  <c r="I50" i="15"/>
  <c r="H50" i="15"/>
  <c r="G50" i="15"/>
  <c r="F50" i="15"/>
  <c r="E50" i="15"/>
  <c r="D50" i="15"/>
  <c r="C50" i="15"/>
  <c r="K47" i="15"/>
  <c r="J47" i="15"/>
  <c r="I47" i="15"/>
  <c r="H47" i="15"/>
  <c r="G47" i="15"/>
  <c r="F47" i="15"/>
  <c r="E47" i="15"/>
  <c r="D47" i="15"/>
  <c r="C47" i="15"/>
  <c r="K46" i="15"/>
  <c r="J46" i="15"/>
  <c r="I46" i="15"/>
  <c r="H46" i="15"/>
  <c r="G46" i="15"/>
  <c r="F46" i="15"/>
  <c r="E46" i="15"/>
  <c r="D46" i="15"/>
  <c r="C46" i="15"/>
  <c r="K43" i="15"/>
  <c r="J43" i="15"/>
  <c r="I43" i="15"/>
  <c r="H43" i="15"/>
  <c r="G43" i="15"/>
  <c r="F43" i="15"/>
  <c r="E43" i="15"/>
  <c r="D43" i="15"/>
  <c r="C43" i="15"/>
  <c r="K42" i="15"/>
  <c r="J42" i="15"/>
  <c r="I42" i="15"/>
  <c r="H42" i="15"/>
  <c r="G42" i="15"/>
  <c r="F42" i="15"/>
  <c r="E42" i="15"/>
  <c r="D42" i="15"/>
  <c r="C42" i="15"/>
  <c r="K39" i="15"/>
  <c r="J39" i="15"/>
  <c r="I39" i="15"/>
  <c r="H39" i="15"/>
  <c r="G39" i="15"/>
  <c r="F39" i="15"/>
  <c r="E39" i="15"/>
  <c r="D39" i="15"/>
  <c r="C39" i="15"/>
  <c r="K38" i="15"/>
  <c r="J38" i="15"/>
  <c r="I38" i="15"/>
  <c r="H38" i="15"/>
  <c r="G38" i="15"/>
  <c r="F38" i="15"/>
  <c r="E38" i="15"/>
  <c r="D38" i="15"/>
  <c r="C38" i="15"/>
  <c r="K35" i="15"/>
  <c r="J35" i="15"/>
  <c r="I35" i="15"/>
  <c r="H35" i="15"/>
  <c r="G35" i="15"/>
  <c r="F35" i="15"/>
  <c r="E35" i="15"/>
  <c r="D35" i="15"/>
  <c r="C35" i="15"/>
  <c r="K34" i="15"/>
  <c r="J34" i="15"/>
  <c r="I34" i="15"/>
  <c r="H34" i="15"/>
  <c r="G34" i="15"/>
  <c r="F34" i="15"/>
  <c r="E34" i="15"/>
  <c r="D34" i="15"/>
  <c r="C34" i="15"/>
  <c r="K31" i="15"/>
  <c r="J31" i="15"/>
  <c r="I31" i="15"/>
  <c r="H31" i="15"/>
  <c r="G31" i="15"/>
  <c r="F31" i="15"/>
  <c r="E31" i="15"/>
  <c r="D31" i="15"/>
  <c r="C31" i="15"/>
  <c r="K30" i="15"/>
  <c r="J30" i="15"/>
  <c r="I30" i="15"/>
  <c r="H30" i="15"/>
  <c r="G30" i="15"/>
  <c r="F30" i="15"/>
  <c r="E30" i="15"/>
  <c r="D30" i="15"/>
  <c r="C30" i="15"/>
  <c r="K27" i="15"/>
  <c r="J27" i="15"/>
  <c r="I27" i="15"/>
  <c r="H27" i="15"/>
  <c r="G27" i="15"/>
  <c r="F27" i="15"/>
  <c r="E27" i="15"/>
  <c r="D27" i="15"/>
  <c r="C27" i="15"/>
  <c r="K26" i="15"/>
  <c r="J26" i="15"/>
  <c r="I26" i="15"/>
  <c r="H26" i="15"/>
  <c r="G26" i="15"/>
  <c r="F26" i="15"/>
  <c r="E26" i="15"/>
  <c r="D26" i="15"/>
  <c r="C26" i="15"/>
  <c r="K23" i="15"/>
  <c r="J23" i="15"/>
  <c r="I23" i="15"/>
  <c r="H23" i="15"/>
  <c r="G23" i="15"/>
  <c r="F23" i="15"/>
  <c r="E23" i="15"/>
  <c r="D23" i="15"/>
  <c r="C23" i="15"/>
  <c r="K22" i="15"/>
  <c r="J22" i="15"/>
  <c r="I22" i="15"/>
  <c r="H22" i="15"/>
  <c r="G22" i="15"/>
  <c r="F22" i="15"/>
  <c r="E22" i="15"/>
  <c r="D22" i="15"/>
  <c r="C22" i="15"/>
  <c r="K19" i="15"/>
  <c r="J19" i="15"/>
  <c r="I19" i="15"/>
  <c r="H19" i="15"/>
  <c r="G19" i="15"/>
  <c r="F19" i="15"/>
  <c r="E19" i="15"/>
  <c r="D19" i="15"/>
  <c r="C19" i="15"/>
  <c r="K18" i="15"/>
  <c r="J18" i="15"/>
  <c r="I18" i="15"/>
  <c r="H18" i="15"/>
  <c r="G18" i="15"/>
  <c r="F18" i="15"/>
  <c r="E18" i="15"/>
  <c r="D18" i="15"/>
  <c r="C18" i="15"/>
  <c r="K15" i="15"/>
  <c r="J15" i="15"/>
  <c r="I15" i="15"/>
  <c r="H15" i="15"/>
  <c r="G15" i="15"/>
  <c r="F15" i="15"/>
  <c r="E15" i="15"/>
  <c r="D15" i="15"/>
  <c r="C15" i="15"/>
  <c r="K14" i="15"/>
  <c r="J14" i="15"/>
  <c r="I14" i="15"/>
  <c r="H14" i="15"/>
  <c r="G14" i="15"/>
  <c r="F14" i="15"/>
  <c r="E14" i="15"/>
  <c r="D14" i="15"/>
  <c r="C14" i="15"/>
  <c r="K11" i="15"/>
  <c r="J11" i="15"/>
  <c r="I11" i="15"/>
  <c r="H11" i="15"/>
  <c r="G11" i="15"/>
  <c r="F11" i="15"/>
  <c r="E11" i="15"/>
  <c r="D11" i="15"/>
  <c r="C11" i="15"/>
  <c r="K10" i="15"/>
  <c r="J10" i="15"/>
  <c r="I10" i="15"/>
  <c r="H10" i="15"/>
  <c r="G10" i="15"/>
  <c r="F10" i="15"/>
  <c r="E10" i="15"/>
  <c r="D10" i="15"/>
  <c r="C10" i="15"/>
  <c r="J7" i="15"/>
  <c r="I7" i="15"/>
  <c r="G7" i="15"/>
  <c r="F7" i="15"/>
  <c r="E7" i="15"/>
  <c r="D7" i="15"/>
  <c r="C7" i="15"/>
  <c r="K6" i="15"/>
  <c r="J6" i="15"/>
  <c r="I6" i="15"/>
  <c r="H6" i="15"/>
  <c r="G6" i="15"/>
  <c r="F6" i="15"/>
  <c r="E6" i="15"/>
  <c r="D6" i="15"/>
  <c r="C6" i="15"/>
  <c r="K3" i="15"/>
  <c r="J3" i="15"/>
  <c r="I3" i="15"/>
  <c r="H3" i="15"/>
  <c r="G3" i="15"/>
  <c r="F3" i="15"/>
  <c r="E3" i="15"/>
  <c r="D3" i="15"/>
  <c r="C3" i="15"/>
  <c r="K2" i="15"/>
  <c r="J2" i="15"/>
  <c r="I2" i="15"/>
  <c r="H2" i="15"/>
  <c r="G2" i="15"/>
  <c r="F2" i="15"/>
  <c r="E2" i="15"/>
  <c r="D2" i="15"/>
  <c r="C2" i="15"/>
  <c r="L14" i="13"/>
  <c r="E32" i="15" l="1"/>
  <c r="J8" i="15"/>
  <c r="G76" i="15"/>
  <c r="J52" i="15"/>
  <c r="H76" i="15"/>
  <c r="H48" i="15"/>
  <c r="K36" i="15"/>
  <c r="F56" i="15"/>
  <c r="K72" i="15"/>
  <c r="J56" i="15"/>
  <c r="J76" i="15"/>
  <c r="G80" i="15"/>
  <c r="I48" i="15"/>
  <c r="C68" i="15"/>
  <c r="G24" i="15"/>
  <c r="K28" i="15"/>
  <c r="J40" i="15"/>
  <c r="K80" i="15"/>
  <c r="I68" i="15"/>
  <c r="F72" i="15"/>
  <c r="K76" i="15"/>
  <c r="E84" i="15"/>
  <c r="I44" i="15"/>
  <c r="G56" i="15"/>
  <c r="J72" i="15"/>
  <c r="H40" i="15"/>
  <c r="K56" i="15"/>
  <c r="H60" i="15"/>
  <c r="G72" i="15"/>
  <c r="G48" i="15"/>
  <c r="F64" i="15"/>
  <c r="K68" i="15"/>
  <c r="K64" i="15"/>
  <c r="K40" i="15"/>
  <c r="I28" i="15"/>
  <c r="H28" i="15"/>
  <c r="H68" i="15"/>
  <c r="G68" i="15"/>
  <c r="I60" i="15"/>
  <c r="E72" i="15"/>
  <c r="I32" i="15"/>
  <c r="E56" i="15"/>
  <c r="D16" i="15"/>
  <c r="J32" i="15"/>
  <c r="K32" i="15"/>
  <c r="H64" i="15"/>
  <c r="J12" i="15"/>
  <c r="H16" i="15"/>
  <c r="F40" i="15"/>
  <c r="H56" i="15"/>
  <c r="J64" i="15"/>
  <c r="I64" i="15"/>
  <c r="I72" i="15"/>
  <c r="G20" i="15"/>
  <c r="I52" i="15"/>
  <c r="H72" i="15"/>
  <c r="I76" i="15"/>
  <c r="C76" i="15"/>
  <c r="C84" i="15"/>
  <c r="K84" i="15"/>
  <c r="C28" i="15"/>
  <c r="J28" i="15"/>
  <c r="G40" i="15"/>
  <c r="K52" i="15"/>
  <c r="K60" i="15"/>
  <c r="I80" i="15"/>
  <c r="J16" i="15"/>
  <c r="F52" i="15"/>
  <c r="F76" i="15"/>
  <c r="J80" i="15"/>
  <c r="F84" i="15"/>
  <c r="C44" i="15"/>
  <c r="D4" i="15"/>
  <c r="G36" i="15"/>
  <c r="G52" i="15"/>
  <c r="H84" i="15"/>
  <c r="F32" i="15"/>
  <c r="J36" i="15"/>
  <c r="J48" i="15"/>
  <c r="K48" i="15"/>
  <c r="J60" i="15"/>
  <c r="D84" i="15"/>
  <c r="G32" i="15"/>
  <c r="C36" i="15"/>
  <c r="D24" i="15"/>
  <c r="H32" i="15"/>
  <c r="J44" i="15"/>
  <c r="C60" i="15"/>
  <c r="C72" i="15"/>
  <c r="E52" i="15"/>
  <c r="F24" i="15"/>
  <c r="I56" i="15"/>
  <c r="F60" i="15"/>
  <c r="E60" i="15"/>
  <c r="F68" i="15"/>
  <c r="I40" i="15"/>
  <c r="G64" i="15"/>
  <c r="H80" i="15"/>
  <c r="G60" i="15"/>
  <c r="G84" i="15"/>
  <c r="I84" i="15"/>
  <c r="J84" i="15"/>
  <c r="D80" i="15"/>
  <c r="E80" i="15"/>
  <c r="F80" i="15"/>
  <c r="C80" i="15"/>
  <c r="D76" i="15"/>
  <c r="E76" i="15"/>
  <c r="D72" i="15"/>
  <c r="D68" i="15"/>
  <c r="J68" i="15"/>
  <c r="E68" i="15"/>
  <c r="D64" i="15"/>
  <c r="E64" i="15"/>
  <c r="C64" i="15"/>
  <c r="D60" i="15"/>
  <c r="D56" i="15"/>
  <c r="C56" i="15"/>
  <c r="F48" i="15"/>
  <c r="E12" i="15"/>
  <c r="F36" i="15"/>
  <c r="H24" i="15"/>
  <c r="I24" i="15"/>
  <c r="C12" i="15"/>
  <c r="J24" i="15"/>
  <c r="F44" i="15"/>
  <c r="C24" i="15"/>
  <c r="H20" i="15"/>
  <c r="E24" i="15"/>
  <c r="I12" i="15"/>
  <c r="G16" i="15"/>
  <c r="G44" i="15"/>
  <c r="J20" i="15"/>
  <c r="H44" i="15"/>
  <c r="I16" i="15"/>
  <c r="H36" i="15"/>
  <c r="H52" i="15"/>
  <c r="K16" i="15"/>
  <c r="G28" i="15"/>
  <c r="K12" i="15"/>
  <c r="I36" i="15"/>
  <c r="C16" i="15"/>
  <c r="F12" i="15"/>
  <c r="F20" i="15"/>
  <c r="K24" i="15"/>
  <c r="C32" i="15"/>
  <c r="E4" i="15"/>
  <c r="C20" i="15"/>
  <c r="D12" i="15"/>
  <c r="K44" i="15"/>
  <c r="H12" i="15"/>
  <c r="G12" i="15"/>
  <c r="F16" i="15"/>
  <c r="E16" i="15"/>
  <c r="E28" i="15"/>
  <c r="D52" i="15"/>
  <c r="C52" i="15"/>
  <c r="D48" i="15"/>
  <c r="E48" i="15"/>
  <c r="C48" i="15"/>
  <c r="D44" i="15"/>
  <c r="E44" i="15"/>
  <c r="D40" i="15"/>
  <c r="E40" i="15"/>
  <c r="C40" i="15"/>
  <c r="D36" i="15"/>
  <c r="E36" i="15"/>
  <c r="D32" i="15"/>
  <c r="F28" i="15"/>
  <c r="D28" i="15"/>
  <c r="G8" i="15"/>
  <c r="I8" i="15"/>
  <c r="C4" i="15"/>
  <c r="K4" i="15"/>
  <c r="D8" i="15"/>
  <c r="C8" i="15"/>
  <c r="E8" i="15"/>
  <c r="H4" i="15"/>
  <c r="F8" i="15"/>
  <c r="D20" i="15"/>
  <c r="I20" i="15"/>
  <c r="K20" i="15"/>
  <c r="E20" i="15"/>
  <c r="F4" i="15"/>
  <c r="G4" i="15"/>
  <c r="I4" i="15"/>
  <c r="J4" i="15"/>
  <c r="O20" i="13"/>
  <c r="N20" i="13"/>
  <c r="M20" i="13"/>
  <c r="K20" i="13"/>
  <c r="J20" i="13"/>
  <c r="H20" i="13"/>
  <c r="G20" i="13"/>
  <c r="F20" i="13"/>
  <c r="E20" i="13"/>
  <c r="D20" i="13"/>
  <c r="K14" i="13"/>
  <c r="J12" i="13" l="1"/>
  <c r="J14" i="13" s="1"/>
  <c r="I12" i="13"/>
  <c r="H14" i="13"/>
  <c r="D14" i="13"/>
  <c r="E14" i="13"/>
  <c r="P18" i="13"/>
  <c r="G14" i="13"/>
  <c r="F14" i="13"/>
  <c r="P13" i="13"/>
  <c r="P5" i="13"/>
  <c r="P4" i="13"/>
  <c r="BY95" i="1"/>
  <c r="I14" i="13" l="1"/>
  <c r="Q12" i="13"/>
  <c r="Q14" i="13" s="1"/>
  <c r="H7" i="15"/>
  <c r="H8" i="15" s="1"/>
  <c r="I20" i="13"/>
  <c r="P12" i="13"/>
  <c r="BY42" i="1"/>
  <c r="BY4" i="1" l="1"/>
  <c r="AQ28" i="12" l="1"/>
  <c r="AQ27" i="12"/>
  <c r="AQ26" i="12"/>
  <c r="AQ25" i="12"/>
  <c r="AQ24" i="12"/>
  <c r="AQ23" i="12"/>
  <c r="AQ21" i="12"/>
  <c r="AQ20" i="12"/>
  <c r="AQ19" i="12"/>
  <c r="AQ18" i="12"/>
  <c r="AQ17" i="12"/>
  <c r="AQ16" i="12"/>
  <c r="AQ15" i="12"/>
  <c r="AQ13" i="12"/>
  <c r="AQ12" i="12"/>
  <c r="AQ11" i="12"/>
  <c r="AQ10" i="12"/>
  <c r="AQ9" i="12"/>
  <c r="AQ8" i="12"/>
  <c r="AQ6" i="12"/>
  <c r="BY43" i="1" l="1"/>
  <c r="BZ426" i="1"/>
  <c r="BY51" i="1"/>
  <c r="BY50" i="1"/>
  <c r="BY49" i="1"/>
  <c r="BY48" i="1"/>
  <c r="BY47" i="1"/>
  <c r="BY46" i="1"/>
  <c r="BY45" i="1"/>
  <c r="BZ574" i="1"/>
  <c r="BZ360" i="1"/>
  <c r="BZ359" i="1"/>
  <c r="BZ723" i="1"/>
  <c r="BZ654" i="1"/>
  <c r="BZ543" i="1"/>
  <c r="BZ506" i="1"/>
  <c r="BZ470" i="1"/>
  <c r="BZ372" i="1"/>
  <c r="BZ368" i="1"/>
  <c r="BZ364" i="1"/>
  <c r="BZ321" i="1"/>
  <c r="BZ320" i="1"/>
  <c r="BZ283" i="1"/>
  <c r="BZ248" i="1"/>
  <c r="BZ174" i="1"/>
  <c r="BZ60" i="1"/>
  <c r="BZ56" i="1"/>
  <c r="BY40" i="1"/>
  <c r="BY39" i="1"/>
  <c r="BY38" i="1"/>
  <c r="BY37" i="1"/>
  <c r="BY36" i="1"/>
  <c r="BY35" i="1"/>
  <c r="BY34" i="1"/>
  <c r="BY24" i="1"/>
  <c r="BZ755" i="1"/>
  <c r="BZ754" i="1"/>
  <c r="BZ753" i="1"/>
  <c r="BZ752" i="1"/>
  <c r="BZ751" i="1"/>
  <c r="BZ750" i="1"/>
  <c r="BZ749" i="1"/>
  <c r="BZ748" i="1"/>
  <c r="BZ747" i="1"/>
  <c r="BZ746" i="1"/>
  <c r="BZ745" i="1"/>
  <c r="BZ744" i="1"/>
  <c r="BZ743" i="1"/>
  <c r="BZ742" i="1"/>
  <c r="BZ741" i="1"/>
  <c r="BZ740" i="1"/>
  <c r="BZ739" i="1"/>
  <c r="BZ738" i="1"/>
  <c r="BZ737" i="1"/>
  <c r="BZ736" i="1"/>
  <c r="BZ735" i="1"/>
  <c r="BZ734" i="1"/>
  <c r="BZ733" i="1"/>
  <c r="BZ732" i="1"/>
  <c r="BZ731" i="1"/>
  <c r="BZ730" i="1"/>
  <c r="BZ729" i="1"/>
  <c r="BZ728" i="1"/>
  <c r="BZ727" i="1"/>
  <c r="BZ726" i="1"/>
  <c r="BZ725" i="1"/>
  <c r="BZ724" i="1"/>
  <c r="BZ721" i="1"/>
  <c r="BZ720" i="1"/>
  <c r="BZ719" i="1"/>
  <c r="BZ718" i="1"/>
  <c r="BZ717" i="1"/>
  <c r="BZ716" i="1"/>
  <c r="BZ715" i="1"/>
  <c r="BZ714" i="1"/>
  <c r="BZ713" i="1"/>
  <c r="BZ712" i="1"/>
  <c r="BZ711" i="1"/>
  <c r="BZ710" i="1"/>
  <c r="BZ709" i="1"/>
  <c r="BZ708" i="1"/>
  <c r="BZ707" i="1"/>
  <c r="BZ706" i="1"/>
  <c r="BZ705" i="1"/>
  <c r="BZ704" i="1"/>
  <c r="BZ703" i="1"/>
  <c r="BZ702" i="1"/>
  <c r="BZ701" i="1"/>
  <c r="BZ700" i="1"/>
  <c r="BZ699" i="1"/>
  <c r="BZ698" i="1"/>
  <c r="BZ697" i="1"/>
  <c r="BZ696" i="1"/>
  <c r="BZ695" i="1"/>
  <c r="BZ694" i="1"/>
  <c r="BZ693" i="1"/>
  <c r="BZ692" i="1"/>
  <c r="BZ691" i="1"/>
  <c r="BZ690" i="1"/>
  <c r="BZ689" i="1"/>
  <c r="BZ688" i="1"/>
  <c r="BZ687" i="1"/>
  <c r="BZ685" i="1"/>
  <c r="BZ684" i="1"/>
  <c r="BZ683" i="1"/>
  <c r="BZ681" i="1"/>
  <c r="BZ680" i="1"/>
  <c r="BZ679" i="1"/>
  <c r="BZ678" i="1"/>
  <c r="BZ677" i="1"/>
  <c r="BZ676" i="1"/>
  <c r="BZ675" i="1"/>
  <c r="BZ674" i="1"/>
  <c r="BZ673" i="1"/>
  <c r="BZ672" i="1"/>
  <c r="BZ671" i="1"/>
  <c r="BZ670" i="1"/>
  <c r="BZ669" i="1"/>
  <c r="BZ667" i="1"/>
  <c r="BZ666" i="1"/>
  <c r="BZ665" i="1"/>
  <c r="BZ664" i="1"/>
  <c r="BZ663" i="1"/>
  <c r="BZ658" i="1"/>
  <c r="BZ653" i="1"/>
  <c r="BZ648" i="1"/>
  <c r="BZ647" i="1"/>
  <c r="BZ646" i="1"/>
  <c r="BZ645" i="1"/>
  <c r="BZ644" i="1"/>
  <c r="BZ643" i="1"/>
  <c r="BZ642" i="1"/>
  <c r="BZ641" i="1"/>
  <c r="BZ640" i="1"/>
  <c r="BZ639" i="1"/>
  <c r="BZ638" i="1"/>
  <c r="BZ637" i="1"/>
  <c r="BZ636" i="1"/>
  <c r="BZ635" i="1"/>
  <c r="BZ634" i="1"/>
  <c r="BZ633" i="1"/>
  <c r="BZ632" i="1"/>
  <c r="BZ631" i="1"/>
  <c r="BZ630" i="1"/>
  <c r="BZ629" i="1"/>
  <c r="BZ628" i="1"/>
  <c r="BZ627" i="1"/>
  <c r="BZ626" i="1"/>
  <c r="BZ625" i="1"/>
  <c r="BZ624" i="1"/>
  <c r="BZ623" i="1"/>
  <c r="BZ622" i="1"/>
  <c r="BZ621" i="1"/>
  <c r="BZ620" i="1"/>
  <c r="BZ619" i="1"/>
  <c r="BZ618" i="1"/>
  <c r="BZ617" i="1"/>
  <c r="BZ615" i="1"/>
  <c r="BZ614" i="1"/>
  <c r="BZ612" i="1"/>
  <c r="BZ611" i="1"/>
  <c r="BZ610" i="1"/>
  <c r="BZ609" i="1"/>
  <c r="BZ608" i="1"/>
  <c r="BZ607" i="1"/>
  <c r="BZ606" i="1"/>
  <c r="BZ605" i="1"/>
  <c r="BZ604" i="1"/>
  <c r="BZ603" i="1"/>
  <c r="BZ602" i="1"/>
  <c r="BZ601" i="1"/>
  <c r="BZ600" i="1"/>
  <c r="BZ599" i="1"/>
  <c r="BZ598" i="1"/>
  <c r="BZ597" i="1"/>
  <c r="BZ596" i="1"/>
  <c r="BZ595" i="1"/>
  <c r="BZ594" i="1"/>
  <c r="BZ593" i="1"/>
  <c r="BZ592" i="1"/>
  <c r="BZ591" i="1"/>
  <c r="BZ590" i="1"/>
  <c r="BZ589" i="1"/>
  <c r="BZ588" i="1"/>
  <c r="BZ587" i="1"/>
  <c r="BZ586" i="1"/>
  <c r="BZ585" i="1"/>
  <c r="BZ578" i="1"/>
  <c r="BZ576" i="1"/>
  <c r="BZ575" i="1"/>
  <c r="BZ571" i="1"/>
  <c r="BZ570" i="1"/>
  <c r="BZ569" i="1"/>
  <c r="BZ568" i="1"/>
  <c r="BZ567" i="1"/>
  <c r="BZ566" i="1"/>
  <c r="BZ565" i="1"/>
  <c r="BZ564" i="1"/>
  <c r="BZ563" i="1"/>
  <c r="BZ561" i="1"/>
  <c r="BZ560" i="1"/>
  <c r="BZ559" i="1"/>
  <c r="BZ557" i="1"/>
  <c r="BZ556" i="1"/>
  <c r="BZ555" i="1"/>
  <c r="BZ554" i="1"/>
  <c r="BZ553" i="1"/>
  <c r="BZ552" i="1"/>
  <c r="BZ551" i="1"/>
  <c r="BZ548" i="1"/>
  <c r="BZ544" i="1"/>
  <c r="BZ538" i="1"/>
  <c r="BZ537" i="1"/>
  <c r="BZ536" i="1"/>
  <c r="BZ534" i="1"/>
  <c r="BZ533" i="1"/>
  <c r="BZ532" i="1"/>
  <c r="BZ531" i="1"/>
  <c r="BZ530" i="1"/>
  <c r="BZ529" i="1"/>
  <c r="BZ528" i="1"/>
  <c r="BZ527" i="1"/>
  <c r="BZ526" i="1"/>
  <c r="BZ524" i="1"/>
  <c r="BZ523" i="1"/>
  <c r="BZ522" i="1"/>
  <c r="BZ520" i="1"/>
  <c r="BZ519" i="1"/>
  <c r="BZ518" i="1"/>
  <c r="BZ517" i="1"/>
  <c r="BZ516" i="1"/>
  <c r="BZ515" i="1"/>
  <c r="BZ514" i="1"/>
  <c r="BZ511" i="1"/>
  <c r="BZ510" i="1"/>
  <c r="BZ507" i="1"/>
  <c r="BZ505" i="1"/>
  <c r="BZ501" i="1"/>
  <c r="BZ500" i="1"/>
  <c r="BZ499" i="1"/>
  <c r="BZ498" i="1"/>
  <c r="BZ497" i="1"/>
  <c r="BZ496" i="1"/>
  <c r="BZ495" i="1"/>
  <c r="BZ494" i="1"/>
  <c r="BZ493" i="1"/>
  <c r="BZ492" i="1"/>
  <c r="BZ491" i="1"/>
  <c r="BZ489" i="1"/>
  <c r="BZ488" i="1"/>
  <c r="BZ487" i="1"/>
  <c r="BZ486" i="1"/>
  <c r="BZ485" i="1"/>
  <c r="BZ484" i="1"/>
  <c r="BZ483" i="1"/>
  <c r="BZ482" i="1"/>
  <c r="BZ481" i="1"/>
  <c r="BZ480" i="1"/>
  <c r="BZ479" i="1"/>
  <c r="BZ478" i="1"/>
  <c r="BZ477" i="1"/>
  <c r="BZ474" i="1"/>
  <c r="BZ469" i="1"/>
  <c r="BZ464" i="1"/>
  <c r="BZ463" i="1"/>
  <c r="BZ462" i="1"/>
  <c r="BZ461" i="1"/>
  <c r="BZ460" i="1"/>
  <c r="BZ459" i="1"/>
  <c r="BZ458" i="1"/>
  <c r="BZ457" i="1"/>
  <c r="BZ456" i="1"/>
  <c r="BZ455" i="1"/>
  <c r="BZ454" i="1"/>
  <c r="BZ453" i="1"/>
  <c r="BZ452" i="1"/>
  <c r="BZ451" i="1"/>
  <c r="BZ450" i="1"/>
  <c r="BZ449" i="1"/>
  <c r="BZ448" i="1"/>
  <c r="BZ447" i="1"/>
  <c r="BZ446" i="1"/>
  <c r="BZ445" i="1"/>
  <c r="BZ444" i="1"/>
  <c r="BZ443" i="1"/>
  <c r="BZ442" i="1"/>
  <c r="BZ441" i="1"/>
  <c r="BZ438" i="1"/>
  <c r="BZ434" i="1"/>
  <c r="BZ433" i="1"/>
  <c r="BZ425" i="1"/>
  <c r="BZ424" i="1"/>
  <c r="BZ422" i="1"/>
  <c r="BZ421" i="1"/>
  <c r="BZ420" i="1"/>
  <c r="BZ419" i="1"/>
  <c r="BZ418" i="1"/>
  <c r="BZ417" i="1"/>
  <c r="BZ416" i="1"/>
  <c r="BZ415" i="1"/>
  <c r="BZ413" i="1"/>
  <c r="BZ412" i="1"/>
  <c r="BZ411" i="1"/>
  <c r="BZ410" i="1"/>
  <c r="BZ409" i="1"/>
  <c r="BZ408" i="1"/>
  <c r="BZ407" i="1"/>
  <c r="BZ406" i="1"/>
  <c r="BZ405" i="1"/>
  <c r="BZ404" i="1"/>
  <c r="BZ401" i="1"/>
  <c r="BZ398" i="1"/>
  <c r="BZ397" i="1"/>
  <c r="BZ396" i="1"/>
  <c r="BZ391" i="1"/>
  <c r="BZ390" i="1"/>
  <c r="BZ389" i="1"/>
  <c r="BZ388" i="1"/>
  <c r="BZ387" i="1"/>
  <c r="BZ386" i="1"/>
  <c r="BZ385" i="1"/>
  <c r="BZ384" i="1"/>
  <c r="BZ383" i="1"/>
  <c r="BZ382" i="1"/>
  <c r="BZ381" i="1"/>
  <c r="BZ380" i="1"/>
  <c r="BZ379" i="1"/>
  <c r="BZ378" i="1"/>
  <c r="BZ377" i="1"/>
  <c r="BZ376" i="1"/>
  <c r="BZ375" i="1"/>
  <c r="BZ374" i="1"/>
  <c r="BZ373" i="1"/>
  <c r="BZ371" i="1"/>
  <c r="BZ370" i="1"/>
  <c r="BZ369" i="1"/>
  <c r="BZ367" i="1"/>
  <c r="BZ354" i="1"/>
  <c r="BZ353" i="1"/>
  <c r="BZ352" i="1"/>
  <c r="BZ351" i="1"/>
  <c r="BZ350" i="1"/>
  <c r="BZ349" i="1"/>
  <c r="BZ348" i="1"/>
  <c r="BZ347" i="1"/>
  <c r="BZ346" i="1"/>
  <c r="BZ345" i="1"/>
  <c r="BZ344" i="1"/>
  <c r="BZ343" i="1"/>
  <c r="BZ342" i="1"/>
  <c r="BZ340" i="1"/>
  <c r="BZ339" i="1"/>
  <c r="BZ338" i="1"/>
  <c r="BZ337" i="1"/>
  <c r="BZ336" i="1"/>
  <c r="BZ335" i="1"/>
  <c r="BZ334" i="1"/>
  <c r="BZ333" i="1"/>
  <c r="BZ332" i="1"/>
  <c r="BZ331" i="1"/>
  <c r="BZ330" i="1"/>
  <c r="BZ328" i="1"/>
  <c r="BZ327" i="1"/>
  <c r="BZ326" i="1"/>
  <c r="BZ322" i="1"/>
  <c r="BZ316" i="1"/>
  <c r="BZ315" i="1"/>
  <c r="BZ314" i="1"/>
  <c r="BZ313" i="1"/>
  <c r="BZ312" i="1"/>
  <c r="BZ311" i="1"/>
  <c r="BZ310" i="1"/>
  <c r="BZ309" i="1"/>
  <c r="BZ308" i="1"/>
  <c r="BZ307" i="1"/>
  <c r="BZ306" i="1"/>
  <c r="BZ305" i="1"/>
  <c r="BZ304" i="1"/>
  <c r="BZ303" i="1"/>
  <c r="BZ302" i="1"/>
  <c r="BZ300" i="1"/>
  <c r="BZ299" i="1"/>
  <c r="BZ298" i="1"/>
  <c r="BZ297" i="1"/>
  <c r="BZ296" i="1"/>
  <c r="BZ295" i="1"/>
  <c r="BZ294" i="1"/>
  <c r="BZ293" i="1"/>
  <c r="BZ292" i="1"/>
  <c r="BZ291" i="1"/>
  <c r="BZ290" i="1"/>
  <c r="BZ289" i="1"/>
  <c r="BZ287" i="1"/>
  <c r="BZ286" i="1"/>
  <c r="BZ285" i="1"/>
  <c r="BZ284" i="1"/>
  <c r="BZ280" i="1"/>
  <c r="BZ279" i="1"/>
  <c r="BZ278" i="1"/>
  <c r="BZ277" i="1"/>
  <c r="BZ276" i="1"/>
  <c r="BZ275" i="1"/>
  <c r="BZ274" i="1"/>
  <c r="BZ273" i="1"/>
  <c r="BZ272" i="1"/>
  <c r="BZ271" i="1"/>
  <c r="BZ270" i="1"/>
  <c r="BZ269" i="1"/>
  <c r="BZ268" i="1"/>
  <c r="BZ267" i="1"/>
  <c r="BZ266" i="1"/>
  <c r="BZ265" i="1"/>
  <c r="BZ264" i="1"/>
  <c r="BZ263" i="1"/>
  <c r="BZ262" i="1"/>
  <c r="BZ261" i="1"/>
  <c r="BZ260" i="1"/>
  <c r="BZ259" i="1"/>
  <c r="BZ258" i="1"/>
  <c r="BZ257" i="1"/>
  <c r="BZ256" i="1"/>
  <c r="BZ255" i="1"/>
  <c r="BZ254" i="1"/>
  <c r="BZ253" i="1"/>
  <c r="BZ252" i="1"/>
  <c r="BZ251" i="1"/>
  <c r="BZ250" i="1"/>
  <c r="BZ249" i="1"/>
  <c r="BZ247" i="1"/>
  <c r="BZ246" i="1"/>
  <c r="BZ244" i="1"/>
  <c r="BZ243" i="1"/>
  <c r="BZ242" i="1"/>
  <c r="BZ241" i="1"/>
  <c r="BZ240" i="1"/>
  <c r="BZ239" i="1"/>
  <c r="BZ238" i="1"/>
  <c r="BZ237" i="1"/>
  <c r="BZ236" i="1"/>
  <c r="BZ235" i="1"/>
  <c r="BZ234" i="1"/>
  <c r="BZ233" i="1"/>
  <c r="BZ231" i="1"/>
  <c r="BZ230" i="1"/>
  <c r="BZ229" i="1"/>
  <c r="BZ228" i="1"/>
  <c r="BZ227" i="1"/>
  <c r="BZ226" i="1"/>
  <c r="BZ225" i="1"/>
  <c r="BZ224" i="1"/>
  <c r="BZ223" i="1"/>
  <c r="BZ222" i="1"/>
  <c r="BZ221" i="1"/>
  <c r="BZ220" i="1"/>
  <c r="BZ219" i="1"/>
  <c r="BZ218" i="1"/>
  <c r="BZ217" i="1"/>
  <c r="BZ216" i="1"/>
  <c r="BZ215" i="1"/>
  <c r="BZ214" i="1"/>
  <c r="BZ210" i="1"/>
  <c r="BZ208" i="1"/>
  <c r="BZ207" i="1"/>
  <c r="BZ206" i="1"/>
  <c r="BZ205" i="1"/>
  <c r="BZ204" i="1"/>
  <c r="BZ203" i="1"/>
  <c r="BZ202" i="1"/>
  <c r="BZ201" i="1"/>
  <c r="BZ200" i="1"/>
  <c r="BZ199" i="1"/>
  <c r="BZ198" i="1"/>
  <c r="BZ197" i="1"/>
  <c r="BZ195" i="1"/>
  <c r="BZ194" i="1"/>
  <c r="BZ193" i="1"/>
  <c r="BZ191" i="1"/>
  <c r="BZ190" i="1"/>
  <c r="BZ189" i="1"/>
  <c r="BZ188" i="1"/>
  <c r="BZ187" i="1"/>
  <c r="BZ186" i="1"/>
  <c r="BZ185" i="1"/>
  <c r="BZ184" i="1"/>
  <c r="BZ183" i="1"/>
  <c r="BZ182" i="1"/>
  <c r="BZ181" i="1"/>
  <c r="BZ180" i="1"/>
  <c r="BZ178" i="1"/>
  <c r="BZ172" i="1"/>
  <c r="BZ171" i="1"/>
  <c r="BZ170" i="1"/>
  <c r="BZ169" i="1"/>
  <c r="BZ168" i="1"/>
  <c r="BZ167" i="1"/>
  <c r="BZ166" i="1"/>
  <c r="BZ165" i="1"/>
  <c r="BZ164" i="1"/>
  <c r="BZ163" i="1"/>
  <c r="BZ162" i="1"/>
  <c r="BZ161" i="1"/>
  <c r="BZ160" i="1"/>
  <c r="BZ159" i="1"/>
  <c r="BZ158" i="1"/>
  <c r="BZ157" i="1"/>
  <c r="BZ150" i="1"/>
  <c r="BZ146" i="1"/>
  <c r="BZ145" i="1"/>
  <c r="BZ144" i="1"/>
  <c r="BZ133" i="1"/>
  <c r="BZ132" i="1"/>
  <c r="BZ131" i="1"/>
  <c r="BZ130" i="1"/>
  <c r="BZ129" i="1"/>
  <c r="BZ128" i="1"/>
  <c r="BZ127" i="1"/>
  <c r="BZ126" i="1"/>
  <c r="BZ125" i="1"/>
  <c r="BZ124" i="1"/>
  <c r="BZ123" i="1"/>
  <c r="BZ122" i="1"/>
  <c r="BZ121" i="1"/>
  <c r="BZ117" i="1"/>
  <c r="BZ116" i="1"/>
  <c r="BZ115" i="1"/>
  <c r="BZ114" i="1"/>
  <c r="BZ113" i="1"/>
  <c r="BZ112" i="1"/>
  <c r="BZ111" i="1"/>
  <c r="BZ110" i="1"/>
  <c r="BZ109" i="1"/>
  <c r="BZ108" i="1"/>
  <c r="BZ107" i="1"/>
  <c r="BZ106" i="1"/>
  <c r="BZ105" i="1"/>
  <c r="BZ104" i="1"/>
  <c r="BZ100" i="1"/>
  <c r="BZ99" i="1"/>
  <c r="BZ94" i="1"/>
  <c r="BZ93" i="1"/>
  <c r="BZ92" i="1"/>
  <c r="BZ91" i="1"/>
  <c r="BZ90" i="1"/>
  <c r="BZ89" i="1"/>
  <c r="BZ88" i="1"/>
  <c r="BZ87" i="1"/>
  <c r="BZ86" i="1"/>
  <c r="BZ84" i="1"/>
  <c r="BZ83" i="1"/>
  <c r="BZ82" i="1"/>
  <c r="BZ81" i="1"/>
  <c r="BZ80" i="1"/>
  <c r="BZ79" i="1"/>
  <c r="BZ78" i="1"/>
  <c r="BZ77" i="1"/>
  <c r="BZ76" i="1"/>
  <c r="BZ74" i="1"/>
  <c r="BZ72" i="1"/>
  <c r="BZ70" i="1"/>
  <c r="BZ69" i="1"/>
  <c r="BZ68" i="1"/>
  <c r="BZ67" i="1"/>
  <c r="BZ66" i="1"/>
  <c r="BZ65" i="1"/>
  <c r="BZ64" i="1"/>
  <c r="BZ61" i="1"/>
  <c r="BZ427" i="1" l="1"/>
  <c r="BY16" i="1"/>
  <c r="BZ213" i="1"/>
  <c r="BZ143" i="1"/>
  <c r="BZ147" i="1"/>
  <c r="BZ57" i="1"/>
  <c r="AS29" i="12"/>
  <c r="AS22" i="12"/>
  <c r="AA14" i="12" l="1"/>
  <c r="AA22" i="12"/>
  <c r="AA29" i="12"/>
  <c r="AA7" i="12" l="1"/>
  <c r="AR28" i="12"/>
  <c r="AR27" i="12"/>
  <c r="AR26" i="12"/>
  <c r="AR25" i="12"/>
  <c r="AR24" i="12"/>
  <c r="AR23" i="12"/>
  <c r="AR21" i="12"/>
  <c r="AR20" i="12"/>
  <c r="AR19" i="12"/>
  <c r="AR18" i="12"/>
  <c r="AR17" i="12"/>
  <c r="AR16" i="12"/>
  <c r="AR15" i="12"/>
  <c r="AR13" i="12"/>
  <c r="AR12" i="12"/>
  <c r="AR11" i="12"/>
  <c r="AR10" i="12"/>
  <c r="AR9" i="12"/>
  <c r="AR8" i="12"/>
  <c r="AR6" i="12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1" i="1"/>
  <c r="BW720" i="1"/>
  <c r="BW719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85" i="1"/>
  <c r="BW684" i="1"/>
  <c r="BW683" i="1"/>
  <c r="BW681" i="1"/>
  <c r="BW680" i="1"/>
  <c r="BW679" i="1"/>
  <c r="BW678" i="1"/>
  <c r="BW677" i="1"/>
  <c r="BW676" i="1"/>
  <c r="BW675" i="1"/>
  <c r="BW674" i="1"/>
  <c r="BW673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2" i="1"/>
  <c r="BW611" i="1"/>
  <c r="BW610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6" i="1"/>
  <c r="BW575" i="1"/>
  <c r="BW574" i="1"/>
  <c r="BW573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8" i="1"/>
  <c r="BW537" i="1"/>
  <c r="BW536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1" i="1"/>
  <c r="BW500" i="1"/>
  <c r="BW499" i="1"/>
  <c r="BW497" i="1"/>
  <c r="BW496" i="1"/>
  <c r="BW495" i="1"/>
  <c r="BW494" i="1"/>
  <c r="BW493" i="1"/>
  <c r="BW492" i="1"/>
  <c r="BW491" i="1"/>
  <c r="BW490" i="1"/>
  <c r="BW489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4" i="1"/>
  <c r="BW463" i="1"/>
  <c r="BW462" i="1"/>
  <c r="BW460" i="1"/>
  <c r="BW459" i="1"/>
  <c r="BW458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8" i="1"/>
  <c r="BW427" i="1"/>
  <c r="BW426" i="1"/>
  <c r="BW424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1" i="1"/>
  <c r="BW390" i="1"/>
  <c r="BW389" i="1"/>
  <c r="BW387" i="1"/>
  <c r="BW386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4" i="1"/>
  <c r="BW353" i="1"/>
  <c r="BW352" i="1"/>
  <c r="BW350" i="1"/>
  <c r="BW349" i="1"/>
  <c r="BW348" i="1"/>
  <c r="BW347" i="1"/>
  <c r="BW346" i="1"/>
  <c r="BW345" i="1"/>
  <c r="BW344" i="1"/>
  <c r="BW343" i="1"/>
  <c r="BW342" i="1"/>
  <c r="BW341" i="1"/>
  <c r="BW340" i="1"/>
  <c r="BW339" i="1"/>
  <c r="BW338" i="1"/>
  <c r="BW337" i="1"/>
  <c r="BW336" i="1"/>
  <c r="BW335" i="1"/>
  <c r="BW334" i="1"/>
  <c r="BW333" i="1"/>
  <c r="BW332" i="1"/>
  <c r="BW331" i="1"/>
  <c r="BW330" i="1"/>
  <c r="BW328" i="1"/>
  <c r="BW327" i="1"/>
  <c r="BW326" i="1"/>
  <c r="BW325" i="1"/>
  <c r="BW324" i="1"/>
  <c r="BW323" i="1"/>
  <c r="BW322" i="1"/>
  <c r="BW321" i="1"/>
  <c r="BW320" i="1"/>
  <c r="BW319" i="1"/>
  <c r="BW318" i="1"/>
  <c r="BW316" i="1"/>
  <c r="BW315" i="1"/>
  <c r="BW314" i="1"/>
  <c r="BW312" i="1"/>
  <c r="BW311" i="1"/>
  <c r="BW310" i="1"/>
  <c r="BW309" i="1"/>
  <c r="BW308" i="1"/>
  <c r="BW307" i="1"/>
  <c r="BW306" i="1"/>
  <c r="BW305" i="1"/>
  <c r="BW304" i="1"/>
  <c r="BW303" i="1"/>
  <c r="BW302" i="1"/>
  <c r="BW301" i="1"/>
  <c r="BW300" i="1"/>
  <c r="BW299" i="1"/>
  <c r="BW298" i="1"/>
  <c r="BW297" i="1"/>
  <c r="BW296" i="1"/>
  <c r="BW295" i="1"/>
  <c r="BW294" i="1"/>
  <c r="BW293" i="1"/>
  <c r="BW292" i="1"/>
  <c r="BW291" i="1"/>
  <c r="BW290" i="1"/>
  <c r="BW289" i="1"/>
  <c r="BW288" i="1"/>
  <c r="BW287" i="1"/>
  <c r="BW286" i="1"/>
  <c r="BW285" i="1"/>
  <c r="BW284" i="1"/>
  <c r="BW283" i="1"/>
  <c r="BW282" i="1"/>
  <c r="BW280" i="1"/>
  <c r="BW279" i="1"/>
  <c r="BW278" i="1"/>
  <c r="BW276" i="1"/>
  <c r="BW275" i="1"/>
  <c r="BW274" i="1"/>
  <c r="BW273" i="1"/>
  <c r="BW272" i="1"/>
  <c r="BW271" i="1"/>
  <c r="BW270" i="1"/>
  <c r="BW269" i="1"/>
  <c r="BW268" i="1"/>
  <c r="BW267" i="1"/>
  <c r="BW266" i="1"/>
  <c r="BW265" i="1"/>
  <c r="BW264" i="1"/>
  <c r="BW263" i="1"/>
  <c r="BW262" i="1"/>
  <c r="BW261" i="1"/>
  <c r="BW260" i="1"/>
  <c r="BW259" i="1"/>
  <c r="BW258" i="1"/>
  <c r="BW257" i="1"/>
  <c r="BW256" i="1"/>
  <c r="BW255" i="1"/>
  <c r="BW254" i="1"/>
  <c r="BW253" i="1"/>
  <c r="BW252" i="1"/>
  <c r="BW251" i="1"/>
  <c r="BW250" i="1"/>
  <c r="BW249" i="1"/>
  <c r="BW248" i="1"/>
  <c r="BW247" i="1"/>
  <c r="BW246" i="1"/>
  <c r="BW244" i="1"/>
  <c r="BW243" i="1"/>
  <c r="BW242" i="1"/>
  <c r="BW240" i="1"/>
  <c r="BW239" i="1"/>
  <c r="BW238" i="1"/>
  <c r="BW237" i="1"/>
  <c r="BW236" i="1"/>
  <c r="BW235" i="1"/>
  <c r="BW234" i="1"/>
  <c r="BW233" i="1"/>
  <c r="BW232" i="1"/>
  <c r="BW231" i="1"/>
  <c r="BW230" i="1"/>
  <c r="BW229" i="1"/>
  <c r="BW228" i="1"/>
  <c r="BW227" i="1"/>
  <c r="BW226" i="1"/>
  <c r="BW225" i="1"/>
  <c r="BW224" i="1"/>
  <c r="BW223" i="1"/>
  <c r="BW222" i="1"/>
  <c r="BW221" i="1"/>
  <c r="BW220" i="1"/>
  <c r="BW219" i="1"/>
  <c r="BW218" i="1"/>
  <c r="BW217" i="1"/>
  <c r="BW216" i="1"/>
  <c r="BW215" i="1"/>
  <c r="BW214" i="1"/>
  <c r="BW213" i="1"/>
  <c r="BW212" i="1"/>
  <c r="BW211" i="1"/>
  <c r="BW210" i="1"/>
  <c r="BW208" i="1"/>
  <c r="BW207" i="1"/>
  <c r="BW206" i="1"/>
  <c r="BW204" i="1"/>
  <c r="BW203" i="1"/>
  <c r="BW202" i="1"/>
  <c r="BW201" i="1"/>
  <c r="BW200" i="1"/>
  <c r="BW199" i="1"/>
  <c r="BW198" i="1"/>
  <c r="BW197" i="1"/>
  <c r="BW196" i="1"/>
  <c r="BW195" i="1"/>
  <c r="BW194" i="1"/>
  <c r="BW193" i="1"/>
  <c r="BW192" i="1"/>
  <c r="BW191" i="1"/>
  <c r="BW190" i="1"/>
  <c r="BW189" i="1"/>
  <c r="BW188" i="1"/>
  <c r="BW187" i="1"/>
  <c r="BW186" i="1"/>
  <c r="BW185" i="1"/>
  <c r="BW184" i="1"/>
  <c r="BW183" i="1"/>
  <c r="BW182" i="1"/>
  <c r="BW181" i="1"/>
  <c r="BW180" i="1"/>
  <c r="BW179" i="1"/>
  <c r="BW178" i="1"/>
  <c r="BW177" i="1"/>
  <c r="BW176" i="1"/>
  <c r="BW175" i="1"/>
  <c r="BW174" i="1"/>
  <c r="BW172" i="1"/>
  <c r="BW171" i="1"/>
  <c r="BW170" i="1"/>
  <c r="BW169" i="1"/>
  <c r="BW168" i="1"/>
  <c r="BW166" i="1"/>
  <c r="BW165" i="1"/>
  <c r="BW164" i="1"/>
  <c r="BW163" i="1"/>
  <c r="BW162" i="1"/>
  <c r="BW161" i="1"/>
  <c r="BW160" i="1"/>
  <c r="BW159" i="1"/>
  <c r="BW158" i="1"/>
  <c r="BW157" i="1"/>
  <c r="BW156" i="1"/>
  <c r="BW155" i="1"/>
  <c r="BW154" i="1"/>
  <c r="BW153" i="1"/>
  <c r="BW152" i="1"/>
  <c r="BW151" i="1"/>
  <c r="BW150" i="1"/>
  <c r="BW149" i="1"/>
  <c r="BW148" i="1"/>
  <c r="BW147" i="1"/>
  <c r="BW146" i="1"/>
  <c r="BW145" i="1"/>
  <c r="BW144" i="1"/>
  <c r="BW143" i="1"/>
  <c r="BW142" i="1"/>
  <c r="BW141" i="1"/>
  <c r="BW140" i="1"/>
  <c r="BW139" i="1"/>
  <c r="BW138" i="1"/>
  <c r="BW137" i="1"/>
  <c r="BW136" i="1"/>
  <c r="BW135" i="1"/>
  <c r="BW133" i="1"/>
  <c r="BW132" i="1"/>
  <c r="BW131" i="1"/>
  <c r="BW130" i="1"/>
  <c r="BW129" i="1"/>
  <c r="BW127" i="1"/>
  <c r="BW126" i="1"/>
  <c r="BW125" i="1"/>
  <c r="BW124" i="1"/>
  <c r="BW123" i="1"/>
  <c r="BW122" i="1"/>
  <c r="BW121" i="1"/>
  <c r="BW120" i="1"/>
  <c r="BW119" i="1"/>
  <c r="BW118" i="1"/>
  <c r="BW117" i="1"/>
  <c r="BW116" i="1"/>
  <c r="BW115" i="1"/>
  <c r="BW114" i="1"/>
  <c r="BW113" i="1"/>
  <c r="BW112" i="1"/>
  <c r="BW111" i="1"/>
  <c r="BW110" i="1"/>
  <c r="BW109" i="1"/>
  <c r="BW108" i="1"/>
  <c r="BW107" i="1"/>
  <c r="BW106" i="1"/>
  <c r="BW105" i="1"/>
  <c r="BW104" i="1"/>
  <c r="BW103" i="1"/>
  <c r="BW102" i="1"/>
  <c r="BW101" i="1"/>
  <c r="BW100" i="1"/>
  <c r="BW99" i="1"/>
  <c r="BW98" i="1"/>
  <c r="BW97" i="1"/>
  <c r="BW96" i="1"/>
  <c r="BW94" i="1"/>
  <c r="BW93" i="1"/>
  <c r="BW92" i="1"/>
  <c r="BW91" i="1"/>
  <c r="BW90" i="1"/>
  <c r="BW89" i="1"/>
  <c r="BW88" i="1"/>
  <c r="BW87" i="1"/>
  <c r="BW86" i="1"/>
  <c r="BW84" i="1"/>
  <c r="BW83" i="1"/>
  <c r="BW82" i="1"/>
  <c r="BW81" i="1"/>
  <c r="BW80" i="1"/>
  <c r="BW79" i="1"/>
  <c r="BW78" i="1"/>
  <c r="BW77" i="1"/>
  <c r="BW76" i="1"/>
  <c r="BW75" i="1"/>
  <c r="BW74" i="1"/>
  <c r="BW73" i="1"/>
  <c r="BW72" i="1"/>
  <c r="BW71" i="1"/>
  <c r="BW70" i="1"/>
  <c r="BW69" i="1"/>
  <c r="BW68" i="1"/>
  <c r="BW67" i="1"/>
  <c r="BW66" i="1"/>
  <c r="BW65" i="1"/>
  <c r="BW64" i="1"/>
  <c r="BW63" i="1"/>
  <c r="BW62" i="1"/>
  <c r="BW61" i="1"/>
  <c r="BW60" i="1"/>
  <c r="BW59" i="1"/>
  <c r="BW58" i="1"/>
  <c r="BW57" i="1"/>
  <c r="BW56" i="1"/>
  <c r="BW55" i="1"/>
  <c r="BW54" i="1"/>
  <c r="AK6" i="12"/>
  <c r="AJ6" i="12"/>
  <c r="AO29" i="12" l="1"/>
  <c r="AL29" i="12"/>
  <c r="AE29" i="12"/>
  <c r="AD29" i="12"/>
  <c r="AC29" i="12"/>
  <c r="AB29" i="12"/>
  <c r="Z29" i="12"/>
  <c r="Y29" i="12"/>
  <c r="X29" i="12"/>
  <c r="W29" i="12"/>
  <c r="V29" i="12"/>
  <c r="U29" i="12"/>
  <c r="T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AP28" i="12"/>
  <c r="AN28" i="12"/>
  <c r="AG28" i="12"/>
  <c r="R28" i="12"/>
  <c r="Q28" i="12"/>
  <c r="AP27" i="12"/>
  <c r="AN27" i="12"/>
  <c r="AF27" i="12"/>
  <c r="AV27" i="12" s="1"/>
  <c r="R27" i="12"/>
  <c r="Q27" i="12"/>
  <c r="AP26" i="12"/>
  <c r="AN26" i="12"/>
  <c r="R26" i="12"/>
  <c r="Q26" i="12"/>
  <c r="AP25" i="12"/>
  <c r="AN25" i="12"/>
  <c r="AG25" i="12"/>
  <c r="R25" i="12"/>
  <c r="Q25" i="12"/>
  <c r="AP24" i="12"/>
  <c r="AN24" i="12"/>
  <c r="R24" i="12"/>
  <c r="Q24" i="12"/>
  <c r="AP23" i="12"/>
  <c r="AN23" i="12"/>
  <c r="AF23" i="12"/>
  <c r="AV23" i="12" s="1"/>
  <c r="R23" i="12"/>
  <c r="Q23" i="12"/>
  <c r="AO22" i="12"/>
  <c r="AL22" i="12"/>
  <c r="AE22" i="12"/>
  <c r="AD22" i="12"/>
  <c r="AC22" i="12"/>
  <c r="AB22" i="12"/>
  <c r="Z22" i="12"/>
  <c r="Y22" i="12"/>
  <c r="X22" i="12"/>
  <c r="W22" i="12"/>
  <c r="V22" i="12"/>
  <c r="U22" i="12"/>
  <c r="T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AP21" i="12"/>
  <c r="AN21" i="12"/>
  <c r="R21" i="12"/>
  <c r="Q21" i="12"/>
  <c r="AP20" i="12"/>
  <c r="AN20" i="12"/>
  <c r="AG20" i="12"/>
  <c r="R20" i="12"/>
  <c r="Q20" i="12"/>
  <c r="AP19" i="12"/>
  <c r="AN19" i="12"/>
  <c r="R19" i="12"/>
  <c r="Q19" i="12"/>
  <c r="AP18" i="12"/>
  <c r="AN18" i="12"/>
  <c r="AF18" i="12"/>
  <c r="AV18" i="12" s="1"/>
  <c r="R18" i="12"/>
  <c r="Q18" i="12"/>
  <c r="AP17" i="12"/>
  <c r="AN17" i="12"/>
  <c r="R17" i="12"/>
  <c r="Q17" i="12"/>
  <c r="AP16" i="12"/>
  <c r="AN16" i="12"/>
  <c r="AG16" i="12"/>
  <c r="R16" i="12"/>
  <c r="Q16" i="12"/>
  <c r="AP15" i="12"/>
  <c r="AN15" i="12"/>
  <c r="AG15" i="12"/>
  <c r="R15" i="12"/>
  <c r="Q15" i="12"/>
  <c r="AS14" i="12"/>
  <c r="AS7" i="12" s="1"/>
  <c r="AO14" i="12"/>
  <c r="AL14" i="12"/>
  <c r="AE14" i="12"/>
  <c r="AD14" i="12"/>
  <c r="AC14" i="12"/>
  <c r="AB14" i="12"/>
  <c r="Z14" i="12"/>
  <c r="Y14" i="12"/>
  <c r="X14" i="12"/>
  <c r="W14" i="12"/>
  <c r="V14" i="12"/>
  <c r="U14" i="12"/>
  <c r="T14" i="12"/>
  <c r="P14" i="12"/>
  <c r="P7" i="12" s="1"/>
  <c r="O14" i="12"/>
  <c r="N14" i="12"/>
  <c r="M14" i="12"/>
  <c r="L14" i="12"/>
  <c r="K14" i="12"/>
  <c r="J14" i="12"/>
  <c r="I14" i="12"/>
  <c r="H14" i="12"/>
  <c r="G14" i="12"/>
  <c r="F14" i="12"/>
  <c r="E14" i="12"/>
  <c r="AP13" i="12"/>
  <c r="AN13" i="12"/>
  <c r="AG13" i="12"/>
  <c r="AF13" i="12"/>
  <c r="AV13" i="12" s="1"/>
  <c r="R13" i="12"/>
  <c r="Q13" i="12"/>
  <c r="AP12" i="12"/>
  <c r="AN12" i="12"/>
  <c r="R12" i="12"/>
  <c r="Q12" i="12"/>
  <c r="AP11" i="12"/>
  <c r="AN11" i="12"/>
  <c r="AG11" i="12"/>
  <c r="AF11" i="12"/>
  <c r="R11" i="12"/>
  <c r="Q11" i="12"/>
  <c r="AP10" i="12"/>
  <c r="AN10" i="12"/>
  <c r="AG10" i="12"/>
  <c r="R10" i="12"/>
  <c r="Q10" i="12"/>
  <c r="AP9" i="12"/>
  <c r="AN9" i="12"/>
  <c r="R9" i="12"/>
  <c r="Q9" i="12"/>
  <c r="AP8" i="12"/>
  <c r="AN8" i="12"/>
  <c r="R8" i="12"/>
  <c r="Q8" i="12"/>
  <c r="H7" i="12"/>
  <c r="AP6" i="12"/>
  <c r="AN6" i="12"/>
  <c r="AF6" i="12"/>
  <c r="AV6" i="12" s="1"/>
  <c r="AG6" i="12"/>
  <c r="R6" i="12"/>
  <c r="D3" i="12"/>
  <c r="L7" i="12" l="1"/>
  <c r="F7" i="12"/>
  <c r="N7" i="12"/>
  <c r="W7" i="12"/>
  <c r="J7" i="12"/>
  <c r="AT22" i="12"/>
  <c r="AT29" i="12"/>
  <c r="R14" i="12"/>
  <c r="T7" i="12"/>
  <c r="AT14" i="12"/>
  <c r="AQ14" i="12"/>
  <c r="X7" i="12"/>
  <c r="AQ22" i="12"/>
  <c r="AQ29" i="12"/>
  <c r="AO7" i="12"/>
  <c r="Q14" i="12"/>
  <c r="AR14" i="12"/>
  <c r="G7" i="12"/>
  <c r="K7" i="12"/>
  <c r="O7" i="12"/>
  <c r="AR29" i="12"/>
  <c r="I7" i="12"/>
  <c r="M7" i="12"/>
  <c r="R22" i="12"/>
  <c r="AR22" i="12"/>
  <c r="V7" i="12"/>
  <c r="Z7" i="12"/>
  <c r="Y7" i="12"/>
  <c r="AM7" i="12"/>
  <c r="AP14" i="12"/>
  <c r="AN22" i="12"/>
  <c r="AJ29" i="12"/>
  <c r="AK29" i="12"/>
  <c r="AK28" i="12"/>
  <c r="AJ28" i="12"/>
  <c r="AG23" i="12"/>
  <c r="AK23" i="12"/>
  <c r="AJ23" i="12"/>
  <c r="AF28" i="12"/>
  <c r="AJ25" i="12"/>
  <c r="AK25" i="12"/>
  <c r="AF24" i="12"/>
  <c r="AV24" i="12" s="1"/>
  <c r="AJ24" i="12"/>
  <c r="AK24" i="12"/>
  <c r="AG24" i="12"/>
  <c r="AF25" i="12"/>
  <c r="AU25" i="12" s="1"/>
  <c r="AG26" i="12"/>
  <c r="AK26" i="12"/>
  <c r="AJ26" i="12"/>
  <c r="AG27" i="12"/>
  <c r="AK27" i="12"/>
  <c r="AJ27" i="12"/>
  <c r="AF29" i="12"/>
  <c r="AN29" i="12"/>
  <c r="AF15" i="12"/>
  <c r="AV15" i="12" s="1"/>
  <c r="AK15" i="12"/>
  <c r="AJ15" i="12"/>
  <c r="AJ16" i="12"/>
  <c r="AK16" i="12"/>
  <c r="AF16" i="12"/>
  <c r="AV16" i="12" s="1"/>
  <c r="AG17" i="12"/>
  <c r="AJ17" i="12"/>
  <c r="AK17" i="12"/>
  <c r="AG18" i="12"/>
  <c r="AK18" i="12"/>
  <c r="AJ18" i="12"/>
  <c r="AF22" i="12"/>
  <c r="AF19" i="12"/>
  <c r="AU19" i="12" s="1"/>
  <c r="AK19" i="12"/>
  <c r="AJ19" i="12"/>
  <c r="AK20" i="12"/>
  <c r="AJ20" i="12"/>
  <c r="AG22" i="12"/>
  <c r="AG19" i="12"/>
  <c r="AF20" i="12"/>
  <c r="AG21" i="12"/>
  <c r="AJ21" i="12"/>
  <c r="AK21" i="12"/>
  <c r="AG9" i="12"/>
  <c r="AJ9" i="12"/>
  <c r="AK9" i="12"/>
  <c r="AG8" i="12"/>
  <c r="AK8" i="12"/>
  <c r="AJ8" i="12"/>
  <c r="AF9" i="12"/>
  <c r="AV9" i="12" s="1"/>
  <c r="AF10" i="12"/>
  <c r="AK10" i="12"/>
  <c r="AJ10" i="12"/>
  <c r="AK11" i="12"/>
  <c r="AJ11" i="12"/>
  <c r="AG12" i="12"/>
  <c r="AK12" i="12"/>
  <c r="AJ12" i="12"/>
  <c r="AJ13" i="12"/>
  <c r="AK13" i="12"/>
  <c r="AU20" i="12"/>
  <c r="AV20" i="12"/>
  <c r="AV28" i="12"/>
  <c r="AU28" i="12"/>
  <c r="AV19" i="12"/>
  <c r="AU24" i="12"/>
  <c r="AU16" i="12"/>
  <c r="AU22" i="12"/>
  <c r="AV10" i="12"/>
  <c r="AU10" i="12"/>
  <c r="AV25" i="12"/>
  <c r="AU11" i="12"/>
  <c r="AV11" i="12"/>
  <c r="AU15" i="12"/>
  <c r="Q29" i="12"/>
  <c r="AG29" i="12"/>
  <c r="AP29" i="12"/>
  <c r="AU6" i="12"/>
  <c r="AL7" i="12"/>
  <c r="AF8" i="12"/>
  <c r="AU9" i="12"/>
  <c r="AF12" i="12"/>
  <c r="AU13" i="12"/>
  <c r="AN14" i="12"/>
  <c r="AF17" i="12"/>
  <c r="AU18" i="12"/>
  <c r="AF21" i="12"/>
  <c r="AV22" i="12"/>
  <c r="AU23" i="12"/>
  <c r="AF26" i="12"/>
  <c r="AU27" i="12"/>
  <c r="R29" i="12"/>
  <c r="U7" i="12"/>
  <c r="AF14" i="12"/>
  <c r="Q22" i="12"/>
  <c r="AP22" i="12"/>
  <c r="E7" i="12"/>
  <c r="BX37" i="1"/>
  <c r="BZ37" i="1" s="1"/>
  <c r="BX34" i="1"/>
  <c r="BZ34" i="1" s="1"/>
  <c r="BX33" i="1"/>
  <c r="BX29" i="1"/>
  <c r="BX25" i="1"/>
  <c r="BX22" i="1"/>
  <c r="BX21" i="1"/>
  <c r="BX12" i="1"/>
  <c r="BX9" i="1"/>
  <c r="BX16" i="1"/>
  <c r="BZ16" i="1" s="1"/>
  <c r="BX36" i="1"/>
  <c r="BZ36" i="1" s="1"/>
  <c r="BX32" i="1"/>
  <c r="BX28" i="1"/>
  <c r="BX20" i="1"/>
  <c r="BX15" i="1"/>
  <c r="BX613" i="1"/>
  <c r="BX24" i="1"/>
  <c r="BZ24" i="1" s="1"/>
  <c r="BX577" i="1"/>
  <c r="BX35" i="1"/>
  <c r="BZ35" i="1" s="1"/>
  <c r="BX31" i="1"/>
  <c r="BX30" i="1"/>
  <c r="BX26" i="1"/>
  <c r="BX23" i="1"/>
  <c r="BX18" i="1"/>
  <c r="BX17" i="1"/>
  <c r="BX13" i="1"/>
  <c r="BX392" i="1"/>
  <c r="BX27" i="1"/>
  <c r="BX317" i="1"/>
  <c r="BX245" i="1"/>
  <c r="BX14" i="1"/>
  <c r="BX209" i="1"/>
  <c r="BX173" i="1"/>
  <c r="BX686" i="1"/>
  <c r="BX682" i="1"/>
  <c r="BX572" i="1"/>
  <c r="BZ572" i="1" s="1"/>
  <c r="BX535" i="1"/>
  <c r="BZ535" i="1" s="1"/>
  <c r="BX429" i="1"/>
  <c r="BX355" i="1"/>
  <c r="BX281" i="1"/>
  <c r="BX85" i="1"/>
  <c r="BZ85" i="1" s="1"/>
  <c r="BX51" i="1"/>
  <c r="BZ51" i="1" s="1"/>
  <c r="BX50" i="1"/>
  <c r="BZ50" i="1" s="1"/>
  <c r="BX49" i="1"/>
  <c r="BZ49" i="1" s="1"/>
  <c r="BX48" i="1"/>
  <c r="BZ48" i="1" s="1"/>
  <c r="BX47" i="1"/>
  <c r="BZ47" i="1" s="1"/>
  <c r="BX46" i="1"/>
  <c r="BZ46" i="1" s="1"/>
  <c r="BX45" i="1"/>
  <c r="BZ45" i="1" s="1"/>
  <c r="BX44" i="1"/>
  <c r="BX43" i="1"/>
  <c r="BZ43" i="1" s="1"/>
  <c r="BX42" i="1"/>
  <c r="BX40" i="1"/>
  <c r="BZ40" i="1" s="1"/>
  <c r="BX39" i="1"/>
  <c r="BZ39" i="1" s="1"/>
  <c r="BX38" i="1"/>
  <c r="BZ38" i="1" s="1"/>
  <c r="BX10" i="1"/>
  <c r="BX8" i="1"/>
  <c r="CA720" i="1"/>
  <c r="CA717" i="1"/>
  <c r="CA715" i="1"/>
  <c r="CA714" i="1"/>
  <c r="CA713" i="1"/>
  <c r="CA711" i="1"/>
  <c r="CA710" i="1"/>
  <c r="CA709" i="1"/>
  <c r="CA707" i="1"/>
  <c r="CA706" i="1"/>
  <c r="CA705" i="1"/>
  <c r="CA703" i="1"/>
  <c r="CA702" i="1"/>
  <c r="CA701" i="1"/>
  <c r="CA699" i="1"/>
  <c r="CA698" i="1"/>
  <c r="CA697" i="1"/>
  <c r="CA695" i="1"/>
  <c r="CA694" i="1"/>
  <c r="CA693" i="1"/>
  <c r="CA691" i="1"/>
  <c r="CA690" i="1"/>
  <c r="CA689" i="1"/>
  <c r="BW53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1" i="1"/>
  <c r="BV720" i="1"/>
  <c r="BV719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1" i="1"/>
  <c r="BV500" i="1"/>
  <c r="BV499" i="1"/>
  <c r="BV497" i="1"/>
  <c r="BV496" i="1"/>
  <c r="BV495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4" i="1"/>
  <c r="BV422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V404" i="1"/>
  <c r="BV403" i="1"/>
  <c r="BV402" i="1"/>
  <c r="BV401" i="1"/>
  <c r="BV400" i="1"/>
  <c r="BV399" i="1"/>
  <c r="BV398" i="1"/>
  <c r="BV397" i="1"/>
  <c r="BV396" i="1"/>
  <c r="BV395" i="1"/>
  <c r="BV394" i="1"/>
  <c r="BV393" i="1"/>
  <c r="BV386" i="1"/>
  <c r="BV385" i="1"/>
  <c r="BV384" i="1"/>
  <c r="BV383" i="1"/>
  <c r="BV382" i="1"/>
  <c r="BV381" i="1"/>
  <c r="BV380" i="1"/>
  <c r="BV379" i="1"/>
  <c r="BV378" i="1"/>
  <c r="BV377" i="1"/>
  <c r="BV376" i="1"/>
  <c r="BV375" i="1"/>
  <c r="BV374" i="1"/>
  <c r="BV373" i="1"/>
  <c r="BV372" i="1"/>
  <c r="BV371" i="1"/>
  <c r="BV370" i="1"/>
  <c r="BV369" i="1"/>
  <c r="BV368" i="1"/>
  <c r="BV367" i="1"/>
  <c r="BV366" i="1"/>
  <c r="BV365" i="1"/>
  <c r="BV364" i="1"/>
  <c r="BV363" i="1"/>
  <c r="BV362" i="1"/>
  <c r="BV361" i="1"/>
  <c r="BV360" i="1"/>
  <c r="BV359" i="1"/>
  <c r="BV358" i="1"/>
  <c r="BV357" i="1"/>
  <c r="BV356" i="1"/>
  <c r="BV350" i="1"/>
  <c r="BV349" i="1"/>
  <c r="BV348" i="1"/>
  <c r="BV347" i="1"/>
  <c r="BV346" i="1"/>
  <c r="BV345" i="1"/>
  <c r="BV344" i="1"/>
  <c r="BV343" i="1"/>
  <c r="BV342" i="1"/>
  <c r="BV341" i="1"/>
  <c r="BV340" i="1"/>
  <c r="BV339" i="1"/>
  <c r="BV338" i="1"/>
  <c r="BV337" i="1"/>
  <c r="BV336" i="1"/>
  <c r="BV335" i="1"/>
  <c r="BV334" i="1"/>
  <c r="BV333" i="1"/>
  <c r="BV332" i="1"/>
  <c r="BV331" i="1"/>
  <c r="BV330" i="1"/>
  <c r="BV328" i="1"/>
  <c r="BV327" i="1"/>
  <c r="BV326" i="1"/>
  <c r="BV325" i="1"/>
  <c r="BV324" i="1"/>
  <c r="BV323" i="1"/>
  <c r="BV322" i="1"/>
  <c r="BV321" i="1"/>
  <c r="BV320" i="1"/>
  <c r="BV319" i="1"/>
  <c r="BV318" i="1"/>
  <c r="BV312" i="1"/>
  <c r="BV311" i="1"/>
  <c r="BV310" i="1"/>
  <c r="BV309" i="1"/>
  <c r="BV308" i="1"/>
  <c r="BV307" i="1"/>
  <c r="BV306" i="1"/>
  <c r="BV305" i="1"/>
  <c r="BV304" i="1"/>
  <c r="BV303" i="1"/>
  <c r="BV302" i="1"/>
  <c r="BV301" i="1"/>
  <c r="BV300" i="1"/>
  <c r="BV299" i="1"/>
  <c r="BV298" i="1"/>
  <c r="BV297" i="1"/>
  <c r="BV296" i="1"/>
  <c r="BV295" i="1"/>
  <c r="BV294" i="1"/>
  <c r="BV293" i="1"/>
  <c r="BV292" i="1"/>
  <c r="BV291" i="1"/>
  <c r="BV290" i="1"/>
  <c r="BV289" i="1"/>
  <c r="BV288" i="1"/>
  <c r="BV287" i="1"/>
  <c r="BV286" i="1"/>
  <c r="BV285" i="1"/>
  <c r="BV284" i="1"/>
  <c r="BV283" i="1"/>
  <c r="BV282" i="1"/>
  <c r="BV276" i="1"/>
  <c r="BV275" i="1"/>
  <c r="BV274" i="1"/>
  <c r="BV273" i="1"/>
  <c r="BV272" i="1"/>
  <c r="BV271" i="1"/>
  <c r="BV270" i="1"/>
  <c r="BV269" i="1"/>
  <c r="BV268" i="1"/>
  <c r="BV267" i="1"/>
  <c r="BV266" i="1"/>
  <c r="BV265" i="1"/>
  <c r="BV264" i="1"/>
  <c r="BV263" i="1"/>
  <c r="BV262" i="1"/>
  <c r="BV261" i="1"/>
  <c r="BV260" i="1"/>
  <c r="BV259" i="1"/>
  <c r="BV258" i="1"/>
  <c r="BV257" i="1"/>
  <c r="BV256" i="1"/>
  <c r="BV255" i="1"/>
  <c r="BV254" i="1"/>
  <c r="BV253" i="1"/>
  <c r="BV252" i="1"/>
  <c r="BV251" i="1"/>
  <c r="BV250" i="1"/>
  <c r="BV249" i="1"/>
  <c r="BV248" i="1"/>
  <c r="BV247" i="1"/>
  <c r="BV246" i="1"/>
  <c r="BV239" i="1"/>
  <c r="BV238" i="1"/>
  <c r="BV237" i="1"/>
  <c r="BV236" i="1"/>
  <c r="BV235" i="1"/>
  <c r="BV234" i="1"/>
  <c r="BV233" i="1"/>
  <c r="BV232" i="1"/>
  <c r="BV231" i="1"/>
  <c r="BV230" i="1"/>
  <c r="BV229" i="1"/>
  <c r="BV228" i="1"/>
  <c r="BV227" i="1"/>
  <c r="BV226" i="1"/>
  <c r="BV225" i="1"/>
  <c r="BV224" i="1"/>
  <c r="BV223" i="1"/>
  <c r="BV222" i="1"/>
  <c r="BV221" i="1"/>
  <c r="BV220" i="1"/>
  <c r="BV219" i="1"/>
  <c r="BV218" i="1"/>
  <c r="BV217" i="1"/>
  <c r="BV216" i="1"/>
  <c r="BV215" i="1"/>
  <c r="BV214" i="1"/>
  <c r="BV213" i="1"/>
  <c r="BV212" i="1"/>
  <c r="BV211" i="1"/>
  <c r="BV210" i="1"/>
  <c r="BV204" i="1"/>
  <c r="BV203" i="1"/>
  <c r="BV202" i="1"/>
  <c r="BV201" i="1"/>
  <c r="BV200" i="1"/>
  <c r="BV199" i="1"/>
  <c r="BV198" i="1"/>
  <c r="BV197" i="1"/>
  <c r="BV196" i="1"/>
  <c r="BV195" i="1"/>
  <c r="BV194" i="1"/>
  <c r="BV193" i="1"/>
  <c r="BV192" i="1"/>
  <c r="BV191" i="1"/>
  <c r="BV190" i="1"/>
  <c r="BV189" i="1"/>
  <c r="BV188" i="1"/>
  <c r="BV187" i="1"/>
  <c r="BV186" i="1"/>
  <c r="BV185" i="1"/>
  <c r="BV184" i="1"/>
  <c r="BV183" i="1"/>
  <c r="BV182" i="1"/>
  <c r="BV181" i="1"/>
  <c r="BV180" i="1"/>
  <c r="BV179" i="1"/>
  <c r="BV178" i="1"/>
  <c r="BV177" i="1"/>
  <c r="BV176" i="1"/>
  <c r="BV175" i="1"/>
  <c r="BV174" i="1"/>
  <c r="BV166" i="1"/>
  <c r="BV165" i="1"/>
  <c r="BV164" i="1"/>
  <c r="BV163" i="1"/>
  <c r="BV162" i="1"/>
  <c r="BV161" i="1"/>
  <c r="BV160" i="1"/>
  <c r="BV159" i="1"/>
  <c r="BV158" i="1"/>
  <c r="BV157" i="1"/>
  <c r="BV156" i="1"/>
  <c r="BV155" i="1"/>
  <c r="BV154" i="1"/>
  <c r="BV153" i="1"/>
  <c r="BV152" i="1"/>
  <c r="BV151" i="1"/>
  <c r="BV150" i="1"/>
  <c r="BV149" i="1"/>
  <c r="BV148" i="1"/>
  <c r="BV147" i="1"/>
  <c r="BV146" i="1"/>
  <c r="BV145" i="1"/>
  <c r="BV144" i="1"/>
  <c r="BV143" i="1"/>
  <c r="BV142" i="1"/>
  <c r="BV141" i="1"/>
  <c r="BV140" i="1"/>
  <c r="BV139" i="1"/>
  <c r="BV138" i="1"/>
  <c r="BV137" i="1"/>
  <c r="BV136" i="1"/>
  <c r="BV135" i="1"/>
  <c r="BV127" i="1"/>
  <c r="BV126" i="1"/>
  <c r="BV125" i="1"/>
  <c r="BV124" i="1"/>
  <c r="BV123" i="1"/>
  <c r="BV122" i="1"/>
  <c r="BV121" i="1"/>
  <c r="BV120" i="1"/>
  <c r="BV119" i="1"/>
  <c r="BV118" i="1"/>
  <c r="BV117" i="1"/>
  <c r="BV116" i="1"/>
  <c r="BV115" i="1"/>
  <c r="BV114" i="1"/>
  <c r="BV113" i="1"/>
  <c r="BV112" i="1"/>
  <c r="BV111" i="1"/>
  <c r="BV110" i="1"/>
  <c r="BV109" i="1"/>
  <c r="BV108" i="1"/>
  <c r="BV107" i="1"/>
  <c r="BV106" i="1"/>
  <c r="BV105" i="1"/>
  <c r="BV104" i="1"/>
  <c r="BV103" i="1"/>
  <c r="BV102" i="1"/>
  <c r="BV101" i="1"/>
  <c r="BV100" i="1"/>
  <c r="BV99" i="1"/>
  <c r="BV98" i="1"/>
  <c r="BV97" i="1"/>
  <c r="BV96" i="1"/>
  <c r="BV84" i="1"/>
  <c r="BV83" i="1"/>
  <c r="BV82" i="1"/>
  <c r="BV81" i="1"/>
  <c r="BV80" i="1"/>
  <c r="BV79" i="1"/>
  <c r="BV78" i="1"/>
  <c r="BV77" i="1"/>
  <c r="BV76" i="1"/>
  <c r="BV75" i="1"/>
  <c r="BV74" i="1"/>
  <c r="BV73" i="1"/>
  <c r="BV72" i="1"/>
  <c r="BV71" i="1"/>
  <c r="BV70" i="1"/>
  <c r="BV69" i="1"/>
  <c r="BV68" i="1"/>
  <c r="BV67" i="1"/>
  <c r="BV66" i="1"/>
  <c r="BV65" i="1"/>
  <c r="BV64" i="1"/>
  <c r="BV63" i="1"/>
  <c r="BV62" i="1"/>
  <c r="BV61" i="1"/>
  <c r="BV60" i="1"/>
  <c r="BV59" i="1"/>
  <c r="BV58" i="1"/>
  <c r="BV57" i="1"/>
  <c r="BV56" i="1"/>
  <c r="BV55" i="1"/>
  <c r="BV54" i="1"/>
  <c r="BV53" i="1"/>
  <c r="CQ539" i="1"/>
  <c r="CQ502" i="1"/>
  <c r="CQ465" i="1"/>
  <c r="CP465" i="1"/>
  <c r="CO465" i="1"/>
  <c r="CQ429" i="1"/>
  <c r="CQ392" i="1"/>
  <c r="CQ355" i="1"/>
  <c r="CQ317" i="1"/>
  <c r="AQ7" i="12" l="1"/>
  <c r="AR7" i="12"/>
  <c r="AF7" i="12"/>
  <c r="L19" i="13"/>
  <c r="L21" i="13" s="1"/>
  <c r="AT7" i="12"/>
  <c r="AU7" i="12" s="1"/>
  <c r="AV29" i="12"/>
  <c r="BX649" i="1"/>
  <c r="BZ682" i="1"/>
  <c r="AU29" i="12"/>
  <c r="AK22" i="12"/>
  <c r="AJ22" i="12"/>
  <c r="AG14" i="12"/>
  <c r="AK14" i="12"/>
  <c r="AJ14" i="12"/>
  <c r="AK7" i="12"/>
  <c r="AJ7" i="12"/>
  <c r="AV14" i="12"/>
  <c r="AU14" i="12"/>
  <c r="AU26" i="12"/>
  <c r="AV26" i="12"/>
  <c r="AV8" i="12"/>
  <c r="AU8" i="12"/>
  <c r="AN7" i="12"/>
  <c r="Q7" i="12"/>
  <c r="R7" i="12"/>
  <c r="S29" i="12" s="1"/>
  <c r="AG7" i="12"/>
  <c r="AU17" i="12"/>
  <c r="AV17" i="12"/>
  <c r="AU21" i="12"/>
  <c r="AV21" i="12"/>
  <c r="AU12" i="12"/>
  <c r="AV12" i="12"/>
  <c r="AP7" i="12"/>
  <c r="CA688" i="1"/>
  <c r="CA692" i="1"/>
  <c r="CA696" i="1"/>
  <c r="CA700" i="1"/>
  <c r="CA704" i="1"/>
  <c r="CA708" i="1"/>
  <c r="CA712" i="1"/>
  <c r="CA716" i="1"/>
  <c r="CA721" i="1"/>
  <c r="BX722" i="1"/>
  <c r="BV613" i="1"/>
  <c r="BX539" i="1"/>
  <c r="BX502" i="1"/>
  <c r="BX465" i="1"/>
  <c r="BV95" i="1"/>
  <c r="BV577" i="1"/>
  <c r="BV502" i="1"/>
  <c r="BV539" i="1"/>
  <c r="BV722" i="1"/>
  <c r="BV649" i="1"/>
  <c r="BV429" i="1"/>
  <c r="BV392" i="1"/>
  <c r="BV355" i="1"/>
  <c r="BV317" i="1"/>
  <c r="BV281" i="1"/>
  <c r="BV245" i="1"/>
  <c r="BV209" i="1"/>
  <c r="BX11" i="1"/>
  <c r="BV173" i="1"/>
  <c r="BX134" i="1"/>
  <c r="BV134" i="1"/>
  <c r="BX95" i="1"/>
  <c r="BV52" i="1"/>
  <c r="BX52" i="1"/>
  <c r="BX41" i="1"/>
  <c r="AG533" i="10"/>
  <c r="AG534" i="10"/>
  <c r="AG535" i="10"/>
  <c r="AG536" i="10"/>
  <c r="AG537" i="10"/>
  <c r="AG538" i="10"/>
  <c r="AG539" i="10"/>
  <c r="AG541" i="10"/>
  <c r="AG542" i="10"/>
  <c r="AG543" i="10"/>
  <c r="AG544" i="10"/>
  <c r="AG545" i="10"/>
  <c r="AG546" i="10"/>
  <c r="AG547" i="10"/>
  <c r="AG548" i="10"/>
  <c r="AG549" i="10"/>
  <c r="AG550" i="10"/>
  <c r="AG551" i="10"/>
  <c r="AG552" i="10"/>
  <c r="AG553" i="10"/>
  <c r="AG554" i="10"/>
  <c r="AG555" i="10"/>
  <c r="AG556" i="10"/>
  <c r="AG557" i="10"/>
  <c r="AG558" i="10"/>
  <c r="AG559" i="10"/>
  <c r="AG560" i="10"/>
  <c r="AG561" i="10"/>
  <c r="AG562" i="10"/>
  <c r="AG563" i="10"/>
  <c r="AG564" i="10"/>
  <c r="AG565" i="10"/>
  <c r="AG566" i="10"/>
  <c r="AG567" i="10"/>
  <c r="AG568" i="10"/>
  <c r="AG569" i="10"/>
  <c r="AG570" i="10"/>
  <c r="AG571" i="10"/>
  <c r="AG572" i="10"/>
  <c r="AG574" i="10"/>
  <c r="AG575" i="10"/>
  <c r="AG576" i="10"/>
  <c r="AG577" i="10"/>
  <c r="AG579" i="10"/>
  <c r="AG580" i="10"/>
  <c r="AG581" i="10"/>
  <c r="AG582" i="10"/>
  <c r="AG583" i="10"/>
  <c r="AG584" i="10"/>
  <c r="AG585" i="10"/>
  <c r="AG586" i="10"/>
  <c r="AG587" i="10"/>
  <c r="AG588" i="10"/>
  <c r="AG589" i="10"/>
  <c r="AG590" i="10"/>
  <c r="AG591" i="10"/>
  <c r="AG592" i="10"/>
  <c r="AG593" i="10"/>
  <c r="AG594" i="10"/>
  <c r="AG595" i="10"/>
  <c r="AG596" i="10"/>
  <c r="AG597" i="10"/>
  <c r="AG598" i="10"/>
  <c r="AG599" i="10"/>
  <c r="AG600" i="10"/>
  <c r="AG601" i="10"/>
  <c r="AG602" i="10"/>
  <c r="AG603" i="10"/>
  <c r="AG604" i="10"/>
  <c r="AG605" i="10"/>
  <c r="AG606" i="10"/>
  <c r="AG607" i="10"/>
  <c r="AG608" i="10"/>
  <c r="AG609" i="10"/>
  <c r="AG610" i="10"/>
  <c r="AG611" i="10"/>
  <c r="AG612" i="10"/>
  <c r="AG613" i="10"/>
  <c r="AG615" i="10"/>
  <c r="AG616" i="10"/>
  <c r="AG617" i="10"/>
  <c r="AG618" i="10"/>
  <c r="AG619" i="10"/>
  <c r="AG620" i="10"/>
  <c r="AG621" i="10"/>
  <c r="AG622" i="10"/>
  <c r="AG623" i="10"/>
  <c r="AG624" i="10"/>
  <c r="AG625" i="10"/>
  <c r="AG626" i="10"/>
  <c r="AG627" i="10"/>
  <c r="AG628" i="10"/>
  <c r="AG629" i="10"/>
  <c r="AG630" i="10"/>
  <c r="AG631" i="10"/>
  <c r="AG632" i="10"/>
  <c r="AG633" i="10"/>
  <c r="AG634" i="10"/>
  <c r="AG635" i="10"/>
  <c r="AG636" i="10"/>
  <c r="AG637" i="10"/>
  <c r="AG638" i="10"/>
  <c r="AG639" i="10"/>
  <c r="AG640" i="10"/>
  <c r="AG641" i="10"/>
  <c r="AG642" i="10"/>
  <c r="AG643" i="10"/>
  <c r="AG644" i="10"/>
  <c r="AG645" i="10"/>
  <c r="AG646" i="10"/>
  <c r="AG647" i="10"/>
  <c r="AG648" i="10"/>
  <c r="AG649" i="10"/>
  <c r="AG650" i="10"/>
  <c r="AG651" i="10"/>
  <c r="AG652" i="10"/>
  <c r="AG653" i="10"/>
  <c r="AG655" i="10"/>
  <c r="AG656" i="10"/>
  <c r="AG657" i="10"/>
  <c r="AG658" i="10"/>
  <c r="AG659" i="10"/>
  <c r="AG660" i="10"/>
  <c r="AG661" i="10"/>
  <c r="AG662" i="10"/>
  <c r="AG663" i="10"/>
  <c r="AG664" i="10"/>
  <c r="AG665" i="10"/>
  <c r="AG666" i="10"/>
  <c r="AG667" i="10"/>
  <c r="AG668" i="10"/>
  <c r="AG669" i="10"/>
  <c r="AG670" i="10"/>
  <c r="AG671" i="10"/>
  <c r="AG672" i="10"/>
  <c r="AG673" i="10"/>
  <c r="AG674" i="10"/>
  <c r="AG675" i="10"/>
  <c r="AG676" i="10"/>
  <c r="AG677" i="10"/>
  <c r="AG678" i="10"/>
  <c r="AG679" i="10"/>
  <c r="AG680" i="10"/>
  <c r="AG681" i="10"/>
  <c r="AG682" i="10"/>
  <c r="AG683" i="10"/>
  <c r="AG684" i="10"/>
  <c r="AG685" i="10"/>
  <c r="AG686" i="10"/>
  <c r="AG688" i="10"/>
  <c r="AG689" i="10"/>
  <c r="AG690" i="10"/>
  <c r="AG691" i="10"/>
  <c r="AG692" i="10"/>
  <c r="AG693" i="10"/>
  <c r="AG694" i="10"/>
  <c r="AG695" i="10"/>
  <c r="AG696" i="10"/>
  <c r="AG697" i="10"/>
  <c r="AG698" i="10"/>
  <c r="AG699" i="10"/>
  <c r="AG700" i="10"/>
  <c r="AG701" i="10"/>
  <c r="AG702" i="10"/>
  <c r="AG703" i="10"/>
  <c r="AG704" i="10"/>
  <c r="AG705" i="10"/>
  <c r="AG706" i="10"/>
  <c r="AG707" i="10"/>
  <c r="AG708" i="10"/>
  <c r="AG709" i="10"/>
  <c r="AG710" i="10"/>
  <c r="AG711" i="10"/>
  <c r="AG712" i="10"/>
  <c r="AG713" i="10"/>
  <c r="AG714" i="10"/>
  <c r="AG715" i="10"/>
  <c r="AG716" i="10"/>
  <c r="AG717" i="10"/>
  <c r="AG718" i="10"/>
  <c r="AG719" i="10"/>
  <c r="AG720" i="10"/>
  <c r="AG721" i="10"/>
  <c r="AG722" i="10"/>
  <c r="AG723" i="10"/>
  <c r="AG724" i="10"/>
  <c r="AG725" i="10"/>
  <c r="AG726" i="10"/>
  <c r="AG727" i="10"/>
  <c r="AG728" i="10"/>
  <c r="AG729" i="10"/>
  <c r="AG730" i="10"/>
  <c r="AG732" i="10"/>
  <c r="AG733" i="10"/>
  <c r="AG734" i="10"/>
  <c r="AG735" i="10"/>
  <c r="AG736" i="10"/>
  <c r="AG737" i="10"/>
  <c r="AG738" i="10"/>
  <c r="AG739" i="10"/>
  <c r="AG740" i="10"/>
  <c r="AG741" i="10"/>
  <c r="AG742" i="10"/>
  <c r="AG743" i="10"/>
  <c r="AG744" i="10"/>
  <c r="AG745" i="10"/>
  <c r="AG746" i="10"/>
  <c r="AG747" i="10"/>
  <c r="AG748" i="10"/>
  <c r="AG749" i="10"/>
  <c r="AG750" i="10"/>
  <c r="AG751" i="10"/>
  <c r="AG752" i="10"/>
  <c r="AG753" i="10"/>
  <c r="AG754" i="10"/>
  <c r="AG755" i="10"/>
  <c r="AG756" i="10"/>
  <c r="AG757" i="10"/>
  <c r="AG758" i="10"/>
  <c r="AG759" i="10"/>
  <c r="AG760" i="10"/>
  <c r="AG761" i="10"/>
  <c r="AG762" i="10"/>
  <c r="AG763" i="10"/>
  <c r="AG764" i="10"/>
  <c r="AG765" i="10"/>
  <c r="AG766" i="10"/>
  <c r="AG767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5" i="10"/>
  <c r="AG86" i="10"/>
  <c r="AG87" i="10"/>
  <c r="AG88" i="10"/>
  <c r="AG89" i="10"/>
  <c r="AG90" i="10"/>
  <c r="AG91" i="10"/>
  <c r="AG92" i="10"/>
  <c r="AG93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6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G185" i="10"/>
  <c r="AG186" i="10"/>
  <c r="AG187" i="10"/>
  <c r="AG188" i="10"/>
  <c r="AG189" i="10"/>
  <c r="AG190" i="10"/>
  <c r="AG191" i="10"/>
  <c r="AG192" i="10"/>
  <c r="AG193" i="10"/>
  <c r="AG194" i="10"/>
  <c r="AG195" i="10"/>
  <c r="AG196" i="10"/>
  <c r="AG197" i="10"/>
  <c r="AG198" i="10"/>
  <c r="AG199" i="10"/>
  <c r="AG200" i="10"/>
  <c r="AG201" i="10"/>
  <c r="AG202" i="10"/>
  <c r="AG203" i="10"/>
  <c r="AG204" i="10"/>
  <c r="AG205" i="10"/>
  <c r="AG206" i="10"/>
  <c r="AG207" i="10"/>
  <c r="AG209" i="10"/>
  <c r="AG210" i="10"/>
  <c r="AG211" i="10"/>
  <c r="AG212" i="10"/>
  <c r="AG213" i="10"/>
  <c r="AG214" i="10"/>
  <c r="AG215" i="10"/>
  <c r="AG216" i="10"/>
  <c r="AG217" i="10"/>
  <c r="AG218" i="10"/>
  <c r="AG219" i="10"/>
  <c r="AG220" i="10"/>
  <c r="AG221" i="10"/>
  <c r="AG222" i="10"/>
  <c r="AG223" i="10"/>
  <c r="AG224" i="10"/>
  <c r="AG225" i="10"/>
  <c r="AG226" i="10"/>
  <c r="AG227" i="10"/>
  <c r="AG228" i="10"/>
  <c r="AG229" i="10"/>
  <c r="AG230" i="10"/>
  <c r="AG231" i="10"/>
  <c r="AG232" i="10"/>
  <c r="AG233" i="10"/>
  <c r="AG234" i="10"/>
  <c r="AG235" i="10"/>
  <c r="AG236" i="10"/>
  <c r="AG237" i="10"/>
  <c r="AG238" i="10"/>
  <c r="AG239" i="10"/>
  <c r="AG240" i="10"/>
  <c r="AG241" i="10"/>
  <c r="AG242" i="10"/>
  <c r="AG243" i="10"/>
  <c r="AG245" i="10"/>
  <c r="AG246" i="10"/>
  <c r="AG247" i="10"/>
  <c r="AG248" i="10"/>
  <c r="AG249" i="10"/>
  <c r="AG250" i="10"/>
  <c r="AG251" i="10"/>
  <c r="AG252" i="10"/>
  <c r="AG253" i="10"/>
  <c r="AG254" i="10"/>
  <c r="AG255" i="10"/>
  <c r="AG256" i="10"/>
  <c r="AG257" i="10"/>
  <c r="AG258" i="10"/>
  <c r="AG259" i="10"/>
  <c r="AG260" i="10"/>
  <c r="AG261" i="10"/>
  <c r="AG262" i="10"/>
  <c r="AG263" i="10"/>
  <c r="AG264" i="10"/>
  <c r="AG265" i="10"/>
  <c r="AG266" i="10"/>
  <c r="AG267" i="10"/>
  <c r="AG268" i="10"/>
  <c r="AG269" i="10"/>
  <c r="AG270" i="10"/>
  <c r="AG271" i="10"/>
  <c r="AG272" i="10"/>
  <c r="AG273" i="10"/>
  <c r="AG274" i="10"/>
  <c r="AG275" i="10"/>
  <c r="AG276" i="10"/>
  <c r="AG277" i="10"/>
  <c r="AG278" i="10"/>
  <c r="AG279" i="10"/>
  <c r="AG281" i="10"/>
  <c r="AG282" i="10"/>
  <c r="AG283" i="10"/>
  <c r="AG284" i="10"/>
  <c r="AG285" i="10"/>
  <c r="AG286" i="10"/>
  <c r="AG287" i="10"/>
  <c r="AG288" i="10"/>
  <c r="AG289" i="10"/>
  <c r="AG290" i="10"/>
  <c r="AG291" i="10"/>
  <c r="AG292" i="10"/>
  <c r="AG293" i="10"/>
  <c r="AG294" i="10"/>
  <c r="AG295" i="10"/>
  <c r="AG296" i="10"/>
  <c r="AG297" i="10"/>
  <c r="AG298" i="10"/>
  <c r="AG299" i="10"/>
  <c r="AG300" i="10"/>
  <c r="AG301" i="10"/>
  <c r="AG302" i="10"/>
  <c r="AG303" i="10"/>
  <c r="AG304" i="10"/>
  <c r="AG305" i="10"/>
  <c r="AG306" i="10"/>
  <c r="AG307" i="10"/>
  <c r="AG308" i="10"/>
  <c r="AG309" i="10"/>
  <c r="AG310" i="10"/>
  <c r="AG311" i="10"/>
  <c r="AG312" i="10"/>
  <c r="AG313" i="10"/>
  <c r="AG314" i="10"/>
  <c r="AG315" i="10"/>
  <c r="AG317" i="10"/>
  <c r="AG318" i="10"/>
  <c r="AG319" i="10"/>
  <c r="AG320" i="10"/>
  <c r="AG321" i="10"/>
  <c r="AG322" i="10"/>
  <c r="AG323" i="10"/>
  <c r="AG324" i="10"/>
  <c r="AG325" i="10"/>
  <c r="AG326" i="10"/>
  <c r="AG327" i="10"/>
  <c r="AG328" i="10"/>
  <c r="AG329" i="10"/>
  <c r="AG330" i="10"/>
  <c r="AG331" i="10"/>
  <c r="AG332" i="10"/>
  <c r="AG333" i="10"/>
  <c r="AG334" i="10"/>
  <c r="AG335" i="10"/>
  <c r="AG336" i="10"/>
  <c r="AG337" i="10"/>
  <c r="AG338" i="10"/>
  <c r="AG339" i="10"/>
  <c r="AG340" i="10"/>
  <c r="AG341" i="10"/>
  <c r="AG342" i="10"/>
  <c r="AG343" i="10"/>
  <c r="AG344" i="10"/>
  <c r="AG345" i="10"/>
  <c r="AG346" i="10"/>
  <c r="AG347" i="10"/>
  <c r="AG348" i="10"/>
  <c r="AG349" i="10"/>
  <c r="AG350" i="10"/>
  <c r="AG351" i="10"/>
  <c r="AG352" i="10"/>
  <c r="AG354" i="10"/>
  <c r="AG355" i="10"/>
  <c r="AG356" i="10"/>
  <c r="AG357" i="10"/>
  <c r="AG358" i="10"/>
  <c r="AG359" i="10"/>
  <c r="AG360" i="10"/>
  <c r="AG361" i="10"/>
  <c r="AG362" i="10"/>
  <c r="AG363" i="10"/>
  <c r="AG364" i="10"/>
  <c r="AG365" i="10"/>
  <c r="AG366" i="10"/>
  <c r="AG367" i="10"/>
  <c r="AG368" i="10"/>
  <c r="AG369" i="10"/>
  <c r="AG370" i="10"/>
  <c r="AG371" i="10"/>
  <c r="AG372" i="10"/>
  <c r="AG373" i="10"/>
  <c r="AG374" i="10"/>
  <c r="AG375" i="10"/>
  <c r="AG376" i="10"/>
  <c r="AG377" i="10"/>
  <c r="AG378" i="10"/>
  <c r="AG379" i="10"/>
  <c r="AG380" i="10"/>
  <c r="AG381" i="10"/>
  <c r="AG382" i="10"/>
  <c r="AG383" i="10"/>
  <c r="AG384" i="10"/>
  <c r="AG385" i="10"/>
  <c r="AG386" i="10"/>
  <c r="AG387" i="10"/>
  <c r="AG388" i="10"/>
  <c r="AG389" i="10"/>
  <c r="AG391" i="10"/>
  <c r="AG392" i="10"/>
  <c r="AG393" i="10"/>
  <c r="AG394" i="10"/>
  <c r="AG395" i="10"/>
  <c r="AG396" i="10"/>
  <c r="AG397" i="10"/>
  <c r="AG398" i="10"/>
  <c r="AG399" i="10"/>
  <c r="AG400" i="10"/>
  <c r="AG401" i="10"/>
  <c r="AG402" i="10"/>
  <c r="AG403" i="10"/>
  <c r="AG404" i="10"/>
  <c r="AG405" i="10"/>
  <c r="AG406" i="10"/>
  <c r="AG407" i="10"/>
  <c r="AG408" i="10"/>
  <c r="AG409" i="10"/>
  <c r="AG410" i="10"/>
  <c r="AG411" i="10"/>
  <c r="AG412" i="10"/>
  <c r="AG413" i="10"/>
  <c r="AG414" i="10"/>
  <c r="AG415" i="10"/>
  <c r="AG416" i="10"/>
  <c r="AG417" i="10"/>
  <c r="AG418" i="10"/>
  <c r="AG419" i="10"/>
  <c r="AG420" i="10"/>
  <c r="AG421" i="10"/>
  <c r="AG422" i="10"/>
  <c r="AG423" i="10"/>
  <c r="AG424" i="10"/>
  <c r="AG425" i="10"/>
  <c r="AG427" i="10"/>
  <c r="AG428" i="10"/>
  <c r="AG429" i="10"/>
  <c r="AG430" i="10"/>
  <c r="AG431" i="10"/>
  <c r="AG432" i="10"/>
  <c r="AG433" i="10"/>
  <c r="AG434" i="10"/>
  <c r="AG435" i="10"/>
  <c r="AG436" i="10"/>
  <c r="AG437" i="10"/>
  <c r="AG438" i="10"/>
  <c r="AG439" i="10"/>
  <c r="AG440" i="10"/>
  <c r="AG441" i="10"/>
  <c r="AG442" i="10"/>
  <c r="AG443" i="10"/>
  <c r="AG444" i="10"/>
  <c r="AG445" i="10"/>
  <c r="AG446" i="10"/>
  <c r="AG447" i="10"/>
  <c r="AG448" i="10"/>
  <c r="AG449" i="10"/>
  <c r="AG450" i="10"/>
  <c r="AG451" i="10"/>
  <c r="AG452" i="10"/>
  <c r="AG453" i="10"/>
  <c r="AG454" i="10"/>
  <c r="AG455" i="10"/>
  <c r="AG456" i="10"/>
  <c r="AG457" i="10"/>
  <c r="AG458" i="10"/>
  <c r="AG459" i="10"/>
  <c r="AG460" i="10"/>
  <c r="AG461" i="10"/>
  <c r="AG463" i="10"/>
  <c r="AG464" i="10"/>
  <c r="AG465" i="10"/>
  <c r="AG466" i="10"/>
  <c r="AG467" i="10"/>
  <c r="AG468" i="10"/>
  <c r="AG469" i="10"/>
  <c r="AG470" i="10"/>
  <c r="AG471" i="10"/>
  <c r="AG472" i="10"/>
  <c r="AG473" i="10"/>
  <c r="AG474" i="10"/>
  <c r="AG475" i="10"/>
  <c r="AG476" i="10"/>
  <c r="AG477" i="10"/>
  <c r="AG478" i="10"/>
  <c r="AG479" i="10"/>
  <c r="AG480" i="10"/>
  <c r="AG481" i="10"/>
  <c r="AG482" i="10"/>
  <c r="AG483" i="10"/>
  <c r="AG484" i="10"/>
  <c r="AG485" i="10"/>
  <c r="AG486" i="10"/>
  <c r="AG487" i="10"/>
  <c r="AG488" i="10"/>
  <c r="AG489" i="10"/>
  <c r="AG490" i="10"/>
  <c r="AG491" i="10"/>
  <c r="AG492" i="10"/>
  <c r="AG493" i="10"/>
  <c r="AG494" i="10"/>
  <c r="AG495" i="10"/>
  <c r="AG496" i="10"/>
  <c r="AG497" i="10"/>
  <c r="AG498" i="10"/>
  <c r="AG500" i="10"/>
  <c r="AG501" i="10"/>
  <c r="AG502" i="10"/>
  <c r="AG503" i="10"/>
  <c r="AG504" i="10"/>
  <c r="AG505" i="10"/>
  <c r="AG506" i="10"/>
  <c r="AG507" i="10"/>
  <c r="AG508" i="10"/>
  <c r="AG509" i="10"/>
  <c r="AG510" i="10"/>
  <c r="AG511" i="10"/>
  <c r="AG512" i="10"/>
  <c r="AG513" i="10"/>
  <c r="AG514" i="10"/>
  <c r="AG515" i="10"/>
  <c r="AG516" i="10"/>
  <c r="AG517" i="10"/>
  <c r="AG518" i="10"/>
  <c r="AG519" i="10"/>
  <c r="AG520" i="10"/>
  <c r="AG521" i="10"/>
  <c r="AG522" i="10"/>
  <c r="AG523" i="10"/>
  <c r="AG524" i="10"/>
  <c r="AG525" i="10"/>
  <c r="AG526" i="10"/>
  <c r="AG527" i="10"/>
  <c r="AG528" i="10"/>
  <c r="AG529" i="10"/>
  <c r="AG530" i="10"/>
  <c r="AG531" i="10"/>
  <c r="AE771" i="10"/>
  <c r="AE770" i="10"/>
  <c r="AE769" i="10"/>
  <c r="AE768" i="10"/>
  <c r="AE767" i="10"/>
  <c r="AE766" i="10"/>
  <c r="AE765" i="10"/>
  <c r="AE764" i="10"/>
  <c r="AE763" i="10"/>
  <c r="AE762" i="10"/>
  <c r="AE761" i="10"/>
  <c r="AE760" i="10"/>
  <c r="AE759" i="10"/>
  <c r="AE758" i="10"/>
  <c r="AE757" i="10"/>
  <c r="AE756" i="10"/>
  <c r="AE755" i="10"/>
  <c r="AE754" i="10"/>
  <c r="AE753" i="10"/>
  <c r="AE752" i="10"/>
  <c r="AE751" i="10"/>
  <c r="AE750" i="10"/>
  <c r="AE749" i="10"/>
  <c r="AE748" i="10"/>
  <c r="AE747" i="10"/>
  <c r="AE746" i="10"/>
  <c r="AE745" i="10"/>
  <c r="AE744" i="10"/>
  <c r="AE743" i="10"/>
  <c r="AE742" i="10"/>
  <c r="AE741" i="10"/>
  <c r="AE740" i="10"/>
  <c r="AE739" i="10"/>
  <c r="AE738" i="10"/>
  <c r="AE737" i="10"/>
  <c r="AE736" i="10"/>
  <c r="AE735" i="10"/>
  <c r="AE734" i="10"/>
  <c r="AE733" i="10"/>
  <c r="AE732" i="10"/>
  <c r="AE730" i="10"/>
  <c r="AE729" i="10"/>
  <c r="AE728" i="10"/>
  <c r="AE727" i="10"/>
  <c r="AE726" i="10"/>
  <c r="AE725" i="10"/>
  <c r="AE724" i="10"/>
  <c r="AE723" i="10"/>
  <c r="AE722" i="10"/>
  <c r="AE721" i="10"/>
  <c r="AE720" i="10"/>
  <c r="AE719" i="10"/>
  <c r="AE718" i="10"/>
  <c r="AE717" i="10"/>
  <c r="AE716" i="10"/>
  <c r="AE715" i="10"/>
  <c r="AE714" i="10"/>
  <c r="AE713" i="10"/>
  <c r="AE712" i="10"/>
  <c r="AE711" i="10"/>
  <c r="AE710" i="10"/>
  <c r="AE709" i="10"/>
  <c r="AE708" i="10"/>
  <c r="AE707" i="10"/>
  <c r="AE706" i="10"/>
  <c r="AE705" i="10"/>
  <c r="AE704" i="10"/>
  <c r="AE703" i="10"/>
  <c r="AE702" i="10"/>
  <c r="AE701" i="10"/>
  <c r="AE700" i="10"/>
  <c r="AE699" i="10"/>
  <c r="AE698" i="10"/>
  <c r="AE697" i="10"/>
  <c r="AE696" i="10"/>
  <c r="AE695" i="10"/>
  <c r="AE694" i="10"/>
  <c r="AE693" i="10"/>
  <c r="AE692" i="10"/>
  <c r="AE691" i="10"/>
  <c r="AE690" i="10"/>
  <c r="AE689" i="10"/>
  <c r="AE688" i="10"/>
  <c r="AE686" i="10"/>
  <c r="AE685" i="10"/>
  <c r="AE684" i="10"/>
  <c r="AE683" i="10"/>
  <c r="AE682" i="10"/>
  <c r="AE681" i="10"/>
  <c r="AE680" i="10"/>
  <c r="AE679" i="10"/>
  <c r="AE678" i="10"/>
  <c r="AE677" i="10"/>
  <c r="AE676" i="10"/>
  <c r="AE675" i="10"/>
  <c r="AE674" i="10"/>
  <c r="AE673" i="10"/>
  <c r="AE672" i="10"/>
  <c r="AE671" i="10"/>
  <c r="AE670" i="10"/>
  <c r="AE669" i="10"/>
  <c r="AE668" i="10"/>
  <c r="AE667" i="10"/>
  <c r="AE666" i="10"/>
  <c r="AE665" i="10"/>
  <c r="AE664" i="10"/>
  <c r="AE663" i="10"/>
  <c r="AE662" i="10"/>
  <c r="AE661" i="10"/>
  <c r="AE660" i="10"/>
  <c r="AE659" i="10"/>
  <c r="AE658" i="10"/>
  <c r="AE657" i="10"/>
  <c r="AE656" i="10"/>
  <c r="AE655" i="10"/>
  <c r="AE653" i="10"/>
  <c r="AE652" i="10"/>
  <c r="AE651" i="10"/>
  <c r="AE650" i="10"/>
  <c r="AE649" i="10"/>
  <c r="AE648" i="10"/>
  <c r="AE647" i="10"/>
  <c r="AE646" i="10"/>
  <c r="AE645" i="10"/>
  <c r="AE644" i="10"/>
  <c r="AE643" i="10"/>
  <c r="AE642" i="10"/>
  <c r="AE641" i="10"/>
  <c r="AE640" i="10"/>
  <c r="AE639" i="10"/>
  <c r="AE638" i="10"/>
  <c r="AE637" i="10"/>
  <c r="AE636" i="10"/>
  <c r="AE635" i="10"/>
  <c r="AE634" i="10"/>
  <c r="AE633" i="10"/>
  <c r="AE632" i="10"/>
  <c r="AE631" i="10"/>
  <c r="AE630" i="10"/>
  <c r="AE629" i="10"/>
  <c r="AE628" i="10"/>
  <c r="AE627" i="10"/>
  <c r="AE626" i="10"/>
  <c r="AE625" i="10"/>
  <c r="AE624" i="10"/>
  <c r="AE623" i="10"/>
  <c r="AE622" i="10"/>
  <c r="AE621" i="10"/>
  <c r="AE620" i="10"/>
  <c r="AE619" i="10"/>
  <c r="AE618" i="10"/>
  <c r="AE617" i="10"/>
  <c r="AE616" i="10"/>
  <c r="AE615" i="10"/>
  <c r="AE613" i="10"/>
  <c r="AE612" i="10"/>
  <c r="AE611" i="10"/>
  <c r="AE610" i="10"/>
  <c r="AE609" i="10"/>
  <c r="AE608" i="10"/>
  <c r="AE607" i="10"/>
  <c r="AE606" i="10"/>
  <c r="AE605" i="10"/>
  <c r="AE604" i="10"/>
  <c r="AE603" i="10"/>
  <c r="AE602" i="10"/>
  <c r="AE601" i="10"/>
  <c r="AE600" i="10"/>
  <c r="AE599" i="10"/>
  <c r="AE598" i="10"/>
  <c r="AE597" i="10"/>
  <c r="AE596" i="10"/>
  <c r="AE595" i="10"/>
  <c r="AE594" i="10"/>
  <c r="AE593" i="10"/>
  <c r="AE592" i="10"/>
  <c r="AE591" i="10"/>
  <c r="AE590" i="10"/>
  <c r="AE589" i="10"/>
  <c r="AE588" i="10"/>
  <c r="AE587" i="10"/>
  <c r="AE586" i="10"/>
  <c r="AE585" i="10"/>
  <c r="AE584" i="10"/>
  <c r="AE583" i="10"/>
  <c r="AE582" i="10"/>
  <c r="AE581" i="10"/>
  <c r="AE580" i="10"/>
  <c r="AE579" i="10"/>
  <c r="AE577" i="10"/>
  <c r="AE576" i="10"/>
  <c r="AE575" i="10"/>
  <c r="AE574" i="10"/>
  <c r="AE572" i="10"/>
  <c r="AE571" i="10"/>
  <c r="AE570" i="10"/>
  <c r="AE569" i="10"/>
  <c r="AE568" i="10"/>
  <c r="AE567" i="10"/>
  <c r="AE566" i="10"/>
  <c r="AE565" i="10"/>
  <c r="AE564" i="10"/>
  <c r="AE563" i="10"/>
  <c r="AE562" i="10"/>
  <c r="AE561" i="10"/>
  <c r="AE560" i="10"/>
  <c r="AE559" i="10"/>
  <c r="AE558" i="10"/>
  <c r="AE557" i="10"/>
  <c r="AE556" i="10"/>
  <c r="AE555" i="10"/>
  <c r="AE554" i="10"/>
  <c r="AE553" i="10"/>
  <c r="AE552" i="10"/>
  <c r="AE551" i="10"/>
  <c r="AE550" i="10"/>
  <c r="AE549" i="10"/>
  <c r="AE548" i="10"/>
  <c r="AE547" i="10"/>
  <c r="AE546" i="10"/>
  <c r="AE545" i="10"/>
  <c r="AE544" i="10"/>
  <c r="AE543" i="10"/>
  <c r="AE542" i="10"/>
  <c r="AE541" i="10"/>
  <c r="AE539" i="10"/>
  <c r="AE538" i="10"/>
  <c r="AE537" i="10"/>
  <c r="AE536" i="10"/>
  <c r="AE535" i="10"/>
  <c r="AE534" i="10"/>
  <c r="AE533" i="10"/>
  <c r="AE531" i="10"/>
  <c r="AE530" i="10"/>
  <c r="AE529" i="10"/>
  <c r="AE528" i="10"/>
  <c r="AE527" i="10"/>
  <c r="AE526" i="10"/>
  <c r="AE525" i="10"/>
  <c r="AE524" i="10"/>
  <c r="AE523" i="10"/>
  <c r="AE522" i="10"/>
  <c r="AE521" i="10"/>
  <c r="AE520" i="10"/>
  <c r="AE519" i="10"/>
  <c r="AE518" i="10"/>
  <c r="AE517" i="10"/>
  <c r="AE516" i="10"/>
  <c r="AE515" i="10"/>
  <c r="AE514" i="10"/>
  <c r="AE513" i="10"/>
  <c r="AE512" i="10"/>
  <c r="AE511" i="10"/>
  <c r="AE510" i="10"/>
  <c r="AE509" i="10"/>
  <c r="AE508" i="10"/>
  <c r="AE507" i="10"/>
  <c r="AE506" i="10"/>
  <c r="AE505" i="10"/>
  <c r="AE504" i="10"/>
  <c r="AE503" i="10"/>
  <c r="AE502" i="10"/>
  <c r="AE501" i="10"/>
  <c r="AE500" i="10"/>
  <c r="AE498" i="10"/>
  <c r="AE497" i="10"/>
  <c r="AE496" i="10"/>
  <c r="AE495" i="10"/>
  <c r="AE494" i="10"/>
  <c r="AE493" i="10"/>
  <c r="AE492" i="10"/>
  <c r="AE491" i="10"/>
  <c r="AE490" i="10"/>
  <c r="AE489" i="10"/>
  <c r="AE488" i="10"/>
  <c r="AE487" i="10"/>
  <c r="AE486" i="10"/>
  <c r="AE485" i="10"/>
  <c r="AE484" i="10"/>
  <c r="AE483" i="10"/>
  <c r="AE482" i="10"/>
  <c r="AE481" i="10"/>
  <c r="AE480" i="10"/>
  <c r="AE479" i="10"/>
  <c r="AE478" i="10"/>
  <c r="AE477" i="10"/>
  <c r="AE476" i="10"/>
  <c r="AE475" i="10"/>
  <c r="AE474" i="10"/>
  <c r="AE473" i="10"/>
  <c r="AE472" i="10"/>
  <c r="AE471" i="10"/>
  <c r="AE470" i="10"/>
  <c r="AE469" i="10"/>
  <c r="AE468" i="10"/>
  <c r="AE467" i="10"/>
  <c r="AE466" i="10"/>
  <c r="AE465" i="10"/>
  <c r="AE464" i="10"/>
  <c r="AE463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6" i="10"/>
  <c r="AE445" i="10"/>
  <c r="AE444" i="10"/>
  <c r="AE443" i="10"/>
  <c r="AE442" i="10"/>
  <c r="AE441" i="10"/>
  <c r="AE440" i="10"/>
  <c r="AE439" i="10"/>
  <c r="AE438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5" i="10"/>
  <c r="AE424" i="10"/>
  <c r="AE423" i="10"/>
  <c r="AE422" i="10"/>
  <c r="AE421" i="10"/>
  <c r="AE420" i="10"/>
  <c r="AE419" i="10"/>
  <c r="AE418" i="10"/>
  <c r="AE417" i="10"/>
  <c r="AE416" i="10"/>
  <c r="AE415" i="10"/>
  <c r="AE414" i="10"/>
  <c r="AE413" i="10"/>
  <c r="AE412" i="10"/>
  <c r="AE411" i="10"/>
  <c r="AE410" i="10"/>
  <c r="AE409" i="10"/>
  <c r="AE408" i="10"/>
  <c r="AE407" i="10"/>
  <c r="AE406" i="10"/>
  <c r="AE405" i="10"/>
  <c r="AE404" i="10"/>
  <c r="AE403" i="10"/>
  <c r="AE402" i="10"/>
  <c r="AE401" i="10"/>
  <c r="AE400" i="10"/>
  <c r="AE399" i="10"/>
  <c r="AE398" i="10"/>
  <c r="AE397" i="10"/>
  <c r="AE396" i="10"/>
  <c r="AE395" i="10"/>
  <c r="AE394" i="10"/>
  <c r="AE393" i="10"/>
  <c r="AE392" i="10"/>
  <c r="AE391" i="10"/>
  <c r="AE389" i="10"/>
  <c r="AE388" i="10"/>
  <c r="AE387" i="10"/>
  <c r="AE386" i="10"/>
  <c r="AE385" i="10"/>
  <c r="AE384" i="10"/>
  <c r="AE383" i="10"/>
  <c r="AE382" i="10"/>
  <c r="AE381" i="10"/>
  <c r="AE380" i="10"/>
  <c r="AE379" i="10"/>
  <c r="AE378" i="10"/>
  <c r="AE377" i="10"/>
  <c r="AE376" i="10"/>
  <c r="AE375" i="10"/>
  <c r="AE374" i="10"/>
  <c r="AE373" i="10"/>
  <c r="AE372" i="10"/>
  <c r="AE371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E358" i="10"/>
  <c r="AE357" i="10"/>
  <c r="AE356" i="10"/>
  <c r="AE355" i="10"/>
  <c r="AE354" i="10"/>
  <c r="AE352" i="10"/>
  <c r="AE351" i="10"/>
  <c r="AE350" i="10"/>
  <c r="AE349" i="10"/>
  <c r="AE348" i="10"/>
  <c r="AE347" i="10"/>
  <c r="AE346" i="10"/>
  <c r="AE345" i="10"/>
  <c r="AE344" i="10"/>
  <c r="AE343" i="10"/>
  <c r="AE342" i="10"/>
  <c r="AE341" i="10"/>
  <c r="AE340" i="10"/>
  <c r="AE339" i="10"/>
  <c r="AE338" i="10"/>
  <c r="AE337" i="10"/>
  <c r="AE336" i="10"/>
  <c r="AE335" i="10"/>
  <c r="AE334" i="10"/>
  <c r="AE333" i="10"/>
  <c r="AE332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E288" i="10"/>
  <c r="AE287" i="10"/>
  <c r="AE286" i="10"/>
  <c r="AE285" i="10"/>
  <c r="AE284" i="10"/>
  <c r="AE283" i="10"/>
  <c r="AE282" i="10"/>
  <c r="AE281" i="10"/>
  <c r="AE279" i="10"/>
  <c r="AE278" i="10"/>
  <c r="AE277" i="10"/>
  <c r="AE276" i="10"/>
  <c r="AE275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3" i="10"/>
  <c r="AE92" i="10"/>
  <c r="AE91" i="10"/>
  <c r="AE90" i="10"/>
  <c r="AE89" i="10"/>
  <c r="AE88" i="10"/>
  <c r="AE87" i="10"/>
  <c r="AE86" i="10"/>
  <c r="AE85" i="10"/>
  <c r="AE83" i="10"/>
  <c r="AE82" i="10"/>
  <c r="AE81" i="10"/>
  <c r="AE80" i="10"/>
  <c r="AE79" i="10"/>
  <c r="AE78" i="10"/>
  <c r="AE77" i="10"/>
  <c r="AE76" i="10"/>
  <c r="AE75" i="10"/>
  <c r="AE74" i="10"/>
  <c r="AE73" i="10"/>
  <c r="AE72" i="10"/>
  <c r="AE71" i="10"/>
  <c r="AE70" i="10"/>
  <c r="AE69" i="10"/>
  <c r="AE68" i="10"/>
  <c r="AE67" i="10"/>
  <c r="AE66" i="10"/>
  <c r="AE65" i="10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Z731" i="10"/>
  <c r="AE731" i="10" s="1"/>
  <c r="Z687" i="10"/>
  <c r="Z654" i="10" s="1"/>
  <c r="AE654" i="10" s="1"/>
  <c r="Z614" i="10"/>
  <c r="AE614" i="10" s="1"/>
  <c r="Q19" i="13" l="1"/>
  <c r="K7" i="15"/>
  <c r="K8" i="15" s="1"/>
  <c r="P19" i="13"/>
  <c r="L20" i="13"/>
  <c r="AV7" i="12"/>
  <c r="AH25" i="12"/>
  <c r="AH20" i="12"/>
  <c r="AH16" i="12"/>
  <c r="AH11" i="12"/>
  <c r="AH13" i="12"/>
  <c r="AH10" i="12"/>
  <c r="AH24" i="12"/>
  <c r="AH8" i="12"/>
  <c r="AH22" i="12"/>
  <c r="AH9" i="12"/>
  <c r="AH17" i="12"/>
  <c r="AH21" i="12"/>
  <c r="AH27" i="12"/>
  <c r="AH12" i="12"/>
  <c r="AH28" i="12"/>
  <c r="AH26" i="12"/>
  <c r="AH15" i="12"/>
  <c r="AH18" i="12"/>
  <c r="AH23" i="12"/>
  <c r="AH19" i="12"/>
  <c r="AH29" i="12"/>
  <c r="S18" i="12"/>
  <c r="S25" i="12"/>
  <c r="S20" i="12"/>
  <c r="S16" i="12"/>
  <c r="S11" i="12"/>
  <c r="S27" i="12"/>
  <c r="S23" i="12"/>
  <c r="S13" i="12"/>
  <c r="S9" i="12"/>
  <c r="S26" i="12"/>
  <c r="S15" i="12"/>
  <c r="S22" i="12"/>
  <c r="S12" i="12"/>
  <c r="S21" i="12"/>
  <c r="S19" i="12"/>
  <c r="S8" i="12"/>
  <c r="S10" i="12"/>
  <c r="S14" i="12"/>
  <c r="S28" i="12"/>
  <c r="S24" i="12"/>
  <c r="S17" i="12"/>
  <c r="AH14" i="12"/>
  <c r="BX7" i="1"/>
  <c r="AG614" i="10"/>
  <c r="AG731" i="10"/>
  <c r="AG687" i="10"/>
  <c r="AG654" i="10"/>
  <c r="AE687" i="10"/>
  <c r="Z578" i="10"/>
  <c r="Z573" i="10"/>
  <c r="AG573" i="10" s="1"/>
  <c r="Z532" i="10"/>
  <c r="AG532" i="10" s="1"/>
  <c r="Z462" i="10"/>
  <c r="Z426" i="10"/>
  <c r="Z390" i="10"/>
  <c r="Z353" i="10"/>
  <c r="Z316" i="10"/>
  <c r="Z280" i="10"/>
  <c r="Z244" i="10"/>
  <c r="Z208" i="10"/>
  <c r="Z172" i="10"/>
  <c r="Z133" i="10"/>
  <c r="Z94" i="10"/>
  <c r="Z84" i="10"/>
  <c r="AG84" i="10" s="1"/>
  <c r="Z50" i="10"/>
  <c r="Z49" i="10"/>
  <c r="Z48" i="10"/>
  <c r="Z47" i="10"/>
  <c r="Z46" i="10"/>
  <c r="Z45" i="10"/>
  <c r="Z44" i="10"/>
  <c r="Z43" i="10"/>
  <c r="Z42" i="10"/>
  <c r="Z41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Q20" i="13" l="1"/>
  <c r="Q21" i="13"/>
  <c r="AG8" i="10"/>
  <c r="AG10" i="10"/>
  <c r="AG14" i="10"/>
  <c r="AG18" i="10"/>
  <c r="AG22" i="10"/>
  <c r="AG26" i="10"/>
  <c r="AG30" i="10"/>
  <c r="AG34" i="10"/>
  <c r="AI34" i="10"/>
  <c r="AG38" i="10"/>
  <c r="AI38" i="10"/>
  <c r="AG9" i="10"/>
  <c r="AG11" i="10"/>
  <c r="AG15" i="10"/>
  <c r="AG19" i="10"/>
  <c r="AG23" i="10"/>
  <c r="AG27" i="10"/>
  <c r="AG31" i="10"/>
  <c r="AG35" i="10"/>
  <c r="AI35" i="10"/>
  <c r="AG39" i="10"/>
  <c r="AI39" i="10"/>
  <c r="AG12" i="10"/>
  <c r="AG16" i="10"/>
  <c r="AG20" i="10"/>
  <c r="AG24" i="10"/>
  <c r="AG28" i="10"/>
  <c r="AG32" i="10"/>
  <c r="AG36" i="10"/>
  <c r="AI36" i="10"/>
  <c r="AG13" i="10"/>
  <c r="AG17" i="10"/>
  <c r="AG21" i="10"/>
  <c r="AG25" i="10"/>
  <c r="AG29" i="10"/>
  <c r="AG33" i="10"/>
  <c r="AI33" i="10"/>
  <c r="AG37" i="10"/>
  <c r="AI37" i="10"/>
  <c r="AE45" i="10"/>
  <c r="AG45" i="10"/>
  <c r="AE280" i="10"/>
  <c r="AG280" i="10"/>
  <c r="AE316" i="10"/>
  <c r="AG316" i="10"/>
  <c r="AE50" i="10"/>
  <c r="AG50" i="10"/>
  <c r="AE462" i="10"/>
  <c r="AG462" i="10"/>
  <c r="AE94" i="10"/>
  <c r="AG94" i="10"/>
  <c r="AE41" i="10"/>
  <c r="AG41" i="10"/>
  <c r="AE578" i="10"/>
  <c r="AG578" i="10"/>
  <c r="AE46" i="10"/>
  <c r="AG46" i="10"/>
  <c r="AE47" i="10"/>
  <c r="AG47" i="10"/>
  <c r="AE353" i="10"/>
  <c r="AG353" i="10"/>
  <c r="AE48" i="10"/>
  <c r="AG48" i="10"/>
  <c r="AE390" i="10"/>
  <c r="AG390" i="10"/>
  <c r="AE133" i="10"/>
  <c r="AG133" i="10"/>
  <c r="AE42" i="10"/>
  <c r="AG42" i="10"/>
  <c r="AE172" i="10"/>
  <c r="AG172" i="10"/>
  <c r="AE44" i="10"/>
  <c r="AG44" i="10"/>
  <c r="AE244" i="10"/>
  <c r="AG244" i="10"/>
  <c r="AE49" i="10"/>
  <c r="AG49" i="10"/>
  <c r="AE426" i="10"/>
  <c r="AG426" i="10"/>
  <c r="AE43" i="10"/>
  <c r="AG43" i="10"/>
  <c r="AE208" i="10"/>
  <c r="AG208" i="10"/>
  <c r="AE32" i="10"/>
  <c r="AE23" i="10"/>
  <c r="AE36" i="10"/>
  <c r="AE25" i="10"/>
  <c r="AE37" i="10"/>
  <c r="AE31" i="10"/>
  <c r="AE34" i="10"/>
  <c r="AE14" i="10"/>
  <c r="AE26" i="10"/>
  <c r="AE38" i="10"/>
  <c r="AE19" i="10"/>
  <c r="AE9" i="10"/>
  <c r="AE12" i="10"/>
  <c r="AE13" i="10"/>
  <c r="AE15" i="10"/>
  <c r="AE27" i="10"/>
  <c r="AE39" i="10"/>
  <c r="AE30" i="10"/>
  <c r="AE8" i="10"/>
  <c r="AE21" i="10"/>
  <c r="AE10" i="10"/>
  <c r="AE11" i="10"/>
  <c r="AE24" i="10"/>
  <c r="AE16" i="10"/>
  <c r="AE28" i="10"/>
  <c r="AE18" i="10"/>
  <c r="AE20" i="10"/>
  <c r="AE33" i="10"/>
  <c r="AE22" i="10"/>
  <c r="AE35" i="10"/>
  <c r="AE17" i="10"/>
  <c r="AE29" i="10"/>
  <c r="Z51" i="10"/>
  <c r="AE84" i="10"/>
  <c r="Z499" i="10"/>
  <c r="AE532" i="10"/>
  <c r="Z540" i="10"/>
  <c r="AE573" i="10"/>
  <c r="Z40" i="10"/>
  <c r="Z7" i="10" s="1"/>
  <c r="AE7" i="10" l="1"/>
  <c r="AE51" i="10"/>
  <c r="AG51" i="10"/>
  <c r="AE499" i="10"/>
  <c r="AG499" i="10"/>
  <c r="AE40" i="10"/>
  <c r="AG40" i="10"/>
  <c r="AE540" i="10"/>
  <c r="AG540" i="10"/>
  <c r="BT723" i="1"/>
  <c r="BT721" i="1"/>
  <c r="BT720" i="1"/>
  <c r="BT719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5" i="1"/>
  <c r="BT684" i="1"/>
  <c r="BT683" i="1"/>
  <c r="BT681" i="1"/>
  <c r="BT680" i="1"/>
  <c r="BT679" i="1"/>
  <c r="BT678" i="1"/>
  <c r="BT677" i="1"/>
  <c r="BT676" i="1"/>
  <c r="BT675" i="1"/>
  <c r="BT674" i="1"/>
  <c r="BT673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8" i="1"/>
  <c r="BT647" i="1"/>
  <c r="BT646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2" i="1"/>
  <c r="BT611" i="1"/>
  <c r="BT610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6" i="1"/>
  <c r="BT575" i="1"/>
  <c r="BT574" i="1"/>
  <c r="BT573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5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8" i="1"/>
  <c r="BT537" i="1"/>
  <c r="BT536" i="1"/>
  <c r="BT534" i="1"/>
  <c r="BT533" i="1"/>
  <c r="BT532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1" i="1"/>
  <c r="BT500" i="1"/>
  <c r="BT499" i="1"/>
  <c r="BT497" i="1"/>
  <c r="BT496" i="1"/>
  <c r="BT495" i="1"/>
  <c r="BT494" i="1"/>
  <c r="BT493" i="1"/>
  <c r="BT492" i="1"/>
  <c r="BT491" i="1"/>
  <c r="BT490" i="1"/>
  <c r="BT489" i="1"/>
  <c r="BT488" i="1"/>
  <c r="BT487" i="1"/>
  <c r="BT486" i="1"/>
  <c r="BT485" i="1"/>
  <c r="BT484" i="1"/>
  <c r="BT483" i="1"/>
  <c r="BT482" i="1"/>
  <c r="BT481" i="1"/>
  <c r="BT480" i="1"/>
  <c r="BT479" i="1"/>
  <c r="BT478" i="1"/>
  <c r="BT477" i="1"/>
  <c r="BT476" i="1"/>
  <c r="BT475" i="1"/>
  <c r="BT474" i="1"/>
  <c r="BT473" i="1"/>
  <c r="BT472" i="1"/>
  <c r="BT471" i="1"/>
  <c r="BT470" i="1"/>
  <c r="BT469" i="1"/>
  <c r="BT468" i="1"/>
  <c r="BT467" i="1"/>
  <c r="BT466" i="1"/>
  <c r="BT464" i="1"/>
  <c r="BT463" i="1"/>
  <c r="BT462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8" i="1"/>
  <c r="BT427" i="1"/>
  <c r="BT426" i="1"/>
  <c r="BT424" i="1"/>
  <c r="BT422" i="1"/>
  <c r="BT421" i="1"/>
  <c r="BT420" i="1"/>
  <c r="BT419" i="1"/>
  <c r="BT418" i="1"/>
  <c r="BT417" i="1"/>
  <c r="BT416" i="1"/>
  <c r="BT415" i="1"/>
  <c r="BT414" i="1"/>
  <c r="BT413" i="1"/>
  <c r="BT412" i="1"/>
  <c r="BT411" i="1"/>
  <c r="BT410" i="1"/>
  <c r="BT409" i="1"/>
  <c r="BT408" i="1"/>
  <c r="BT407" i="1"/>
  <c r="BT406" i="1"/>
  <c r="BT405" i="1"/>
  <c r="BT404" i="1"/>
  <c r="BT403" i="1"/>
  <c r="BT402" i="1"/>
  <c r="BT401" i="1"/>
  <c r="BT400" i="1"/>
  <c r="BT399" i="1"/>
  <c r="BT398" i="1"/>
  <c r="BT397" i="1"/>
  <c r="BT396" i="1"/>
  <c r="BT395" i="1"/>
  <c r="BT394" i="1"/>
  <c r="BT393" i="1"/>
  <c r="BT391" i="1"/>
  <c r="BT390" i="1"/>
  <c r="BT389" i="1"/>
  <c r="BT387" i="1"/>
  <c r="BT386" i="1"/>
  <c r="BT385" i="1"/>
  <c r="BT384" i="1"/>
  <c r="BT383" i="1"/>
  <c r="BT382" i="1"/>
  <c r="BT381" i="1"/>
  <c r="BT380" i="1"/>
  <c r="BT379" i="1"/>
  <c r="BT378" i="1"/>
  <c r="BT377" i="1"/>
  <c r="BT376" i="1"/>
  <c r="BT375" i="1"/>
  <c r="BT374" i="1"/>
  <c r="BT373" i="1"/>
  <c r="BT372" i="1"/>
  <c r="BT371" i="1"/>
  <c r="BT370" i="1"/>
  <c r="BT369" i="1"/>
  <c r="BT368" i="1"/>
  <c r="BT367" i="1"/>
  <c r="BT366" i="1"/>
  <c r="BT365" i="1"/>
  <c r="BT364" i="1"/>
  <c r="BT363" i="1"/>
  <c r="BT362" i="1"/>
  <c r="BT361" i="1"/>
  <c r="BT360" i="1"/>
  <c r="BT359" i="1"/>
  <c r="BT358" i="1"/>
  <c r="BT357" i="1"/>
  <c r="BT356" i="1"/>
  <c r="BT354" i="1"/>
  <c r="BT353" i="1"/>
  <c r="BT352" i="1"/>
  <c r="BT350" i="1"/>
  <c r="BT349" i="1"/>
  <c r="BT348" i="1"/>
  <c r="BT347" i="1"/>
  <c r="BT346" i="1"/>
  <c r="BT345" i="1"/>
  <c r="BT344" i="1"/>
  <c r="BT343" i="1"/>
  <c r="BT342" i="1"/>
  <c r="BT341" i="1"/>
  <c r="BT340" i="1"/>
  <c r="BT339" i="1"/>
  <c r="BT338" i="1"/>
  <c r="BT337" i="1"/>
  <c r="BT336" i="1"/>
  <c r="BT335" i="1"/>
  <c r="BT334" i="1"/>
  <c r="BT333" i="1"/>
  <c r="BT332" i="1"/>
  <c r="BT331" i="1"/>
  <c r="BT330" i="1"/>
  <c r="BT328" i="1"/>
  <c r="BT327" i="1"/>
  <c r="BT326" i="1"/>
  <c r="BT325" i="1"/>
  <c r="BT324" i="1"/>
  <c r="BT323" i="1"/>
  <c r="BT322" i="1"/>
  <c r="BT321" i="1"/>
  <c r="BT320" i="1"/>
  <c r="BT319" i="1"/>
  <c r="BT318" i="1"/>
  <c r="BT316" i="1"/>
  <c r="BT315" i="1"/>
  <c r="BT314" i="1"/>
  <c r="BT312" i="1"/>
  <c r="BT311" i="1"/>
  <c r="BT310" i="1"/>
  <c r="BT309" i="1"/>
  <c r="BT308" i="1"/>
  <c r="BT307" i="1"/>
  <c r="BT306" i="1"/>
  <c r="BT305" i="1"/>
  <c r="BT304" i="1"/>
  <c r="BT303" i="1"/>
  <c r="BT302" i="1"/>
  <c r="BT301" i="1"/>
  <c r="BT300" i="1"/>
  <c r="BT299" i="1"/>
  <c r="BT298" i="1"/>
  <c r="BT297" i="1"/>
  <c r="BT296" i="1"/>
  <c r="BT295" i="1"/>
  <c r="BT294" i="1"/>
  <c r="BT293" i="1"/>
  <c r="BT292" i="1"/>
  <c r="BT291" i="1"/>
  <c r="BT290" i="1"/>
  <c r="BT289" i="1"/>
  <c r="BT288" i="1"/>
  <c r="BT287" i="1"/>
  <c r="BT286" i="1"/>
  <c r="BT285" i="1"/>
  <c r="BT284" i="1"/>
  <c r="BT283" i="1"/>
  <c r="BT282" i="1"/>
  <c r="BT280" i="1"/>
  <c r="BT279" i="1"/>
  <c r="BT278" i="1"/>
  <c r="BT276" i="1"/>
  <c r="BT275" i="1"/>
  <c r="BT274" i="1"/>
  <c r="BT273" i="1"/>
  <c r="BT272" i="1"/>
  <c r="BT271" i="1"/>
  <c r="BT270" i="1"/>
  <c r="BT269" i="1"/>
  <c r="BT268" i="1"/>
  <c r="BT267" i="1"/>
  <c r="BT266" i="1"/>
  <c r="BT265" i="1"/>
  <c r="BT264" i="1"/>
  <c r="BT263" i="1"/>
  <c r="BT262" i="1"/>
  <c r="BT261" i="1"/>
  <c r="BT260" i="1"/>
  <c r="BT259" i="1"/>
  <c r="BT258" i="1"/>
  <c r="BT257" i="1"/>
  <c r="BT256" i="1"/>
  <c r="BT255" i="1"/>
  <c r="BT254" i="1"/>
  <c r="BT253" i="1"/>
  <c r="BT252" i="1"/>
  <c r="BT251" i="1"/>
  <c r="BT250" i="1"/>
  <c r="BT249" i="1"/>
  <c r="BT248" i="1"/>
  <c r="BT247" i="1"/>
  <c r="BT246" i="1"/>
  <c r="BT244" i="1"/>
  <c r="BT243" i="1"/>
  <c r="BT242" i="1"/>
  <c r="BT240" i="1"/>
  <c r="BT239" i="1"/>
  <c r="BT238" i="1"/>
  <c r="BT237" i="1"/>
  <c r="BT236" i="1"/>
  <c r="BT235" i="1"/>
  <c r="BT234" i="1"/>
  <c r="BT233" i="1"/>
  <c r="BT232" i="1"/>
  <c r="BT231" i="1"/>
  <c r="BT230" i="1"/>
  <c r="BT229" i="1"/>
  <c r="BT228" i="1"/>
  <c r="BT227" i="1"/>
  <c r="BT226" i="1"/>
  <c r="BT225" i="1"/>
  <c r="BT224" i="1"/>
  <c r="BT223" i="1"/>
  <c r="BT222" i="1"/>
  <c r="BT221" i="1"/>
  <c r="BT220" i="1"/>
  <c r="BT219" i="1"/>
  <c r="BT218" i="1"/>
  <c r="BT217" i="1"/>
  <c r="BT216" i="1"/>
  <c r="BT215" i="1"/>
  <c r="BT214" i="1"/>
  <c r="BT213" i="1"/>
  <c r="BT212" i="1"/>
  <c r="BT211" i="1"/>
  <c r="BT210" i="1"/>
  <c r="BT208" i="1"/>
  <c r="BT207" i="1"/>
  <c r="BT206" i="1"/>
  <c r="BT204" i="1"/>
  <c r="BT203" i="1"/>
  <c r="BT202" i="1"/>
  <c r="BT201" i="1"/>
  <c r="BT200" i="1"/>
  <c r="BT199" i="1"/>
  <c r="BT198" i="1"/>
  <c r="BT197" i="1"/>
  <c r="BT196" i="1"/>
  <c r="BT195" i="1"/>
  <c r="BT194" i="1"/>
  <c r="BT193" i="1"/>
  <c r="BT192" i="1"/>
  <c r="BT191" i="1"/>
  <c r="BT190" i="1"/>
  <c r="BT189" i="1"/>
  <c r="BT188" i="1"/>
  <c r="BT187" i="1"/>
  <c r="BT186" i="1"/>
  <c r="BT185" i="1"/>
  <c r="BT184" i="1"/>
  <c r="BT183" i="1"/>
  <c r="BT182" i="1"/>
  <c r="BT181" i="1"/>
  <c r="BT180" i="1"/>
  <c r="BT179" i="1"/>
  <c r="BT178" i="1"/>
  <c r="BT177" i="1"/>
  <c r="BT176" i="1"/>
  <c r="BT175" i="1"/>
  <c r="BT174" i="1"/>
  <c r="BT172" i="1"/>
  <c r="BT171" i="1"/>
  <c r="BT170" i="1"/>
  <c r="BT169" i="1"/>
  <c r="BT168" i="1"/>
  <c r="BT166" i="1"/>
  <c r="BT165" i="1"/>
  <c r="BT164" i="1"/>
  <c r="BT163" i="1"/>
  <c r="BT162" i="1"/>
  <c r="BT161" i="1"/>
  <c r="BT160" i="1"/>
  <c r="BT159" i="1"/>
  <c r="BT158" i="1"/>
  <c r="BT157" i="1"/>
  <c r="BT156" i="1"/>
  <c r="BT155" i="1"/>
  <c r="BT154" i="1"/>
  <c r="BT153" i="1"/>
  <c r="BT152" i="1"/>
  <c r="BT151" i="1"/>
  <c r="BT150" i="1"/>
  <c r="BT149" i="1"/>
  <c r="BT148" i="1"/>
  <c r="BT147" i="1"/>
  <c r="BT146" i="1"/>
  <c r="BT145" i="1"/>
  <c r="BT144" i="1"/>
  <c r="BT143" i="1"/>
  <c r="BT142" i="1"/>
  <c r="BT141" i="1"/>
  <c r="BT140" i="1"/>
  <c r="BT139" i="1"/>
  <c r="BT138" i="1"/>
  <c r="BT137" i="1"/>
  <c r="BT136" i="1"/>
  <c r="BT135" i="1"/>
  <c r="BT133" i="1"/>
  <c r="BT132" i="1"/>
  <c r="BT131" i="1"/>
  <c r="BT130" i="1"/>
  <c r="BT129" i="1"/>
  <c r="BT127" i="1"/>
  <c r="BT126" i="1"/>
  <c r="BT125" i="1"/>
  <c r="BT124" i="1"/>
  <c r="BT123" i="1"/>
  <c r="BT122" i="1"/>
  <c r="BT121" i="1"/>
  <c r="BT120" i="1"/>
  <c r="BT119" i="1"/>
  <c r="BT118" i="1"/>
  <c r="BT117" i="1"/>
  <c r="BT116" i="1"/>
  <c r="BT115" i="1"/>
  <c r="BT114" i="1"/>
  <c r="BT113" i="1"/>
  <c r="BT112" i="1"/>
  <c r="BT111" i="1"/>
  <c r="BT110" i="1"/>
  <c r="BT109" i="1"/>
  <c r="BT108" i="1"/>
  <c r="BT107" i="1"/>
  <c r="BT106" i="1"/>
  <c r="BT105" i="1"/>
  <c r="BT104" i="1"/>
  <c r="BT103" i="1"/>
  <c r="BT102" i="1"/>
  <c r="BT101" i="1"/>
  <c r="BT100" i="1"/>
  <c r="BT99" i="1"/>
  <c r="BT98" i="1"/>
  <c r="BT97" i="1"/>
  <c r="BT96" i="1"/>
  <c r="BT94" i="1"/>
  <c r="BT93" i="1"/>
  <c r="BT92" i="1"/>
  <c r="BT91" i="1"/>
  <c r="BT90" i="1"/>
  <c r="BT89" i="1"/>
  <c r="BT88" i="1"/>
  <c r="BT87" i="1"/>
  <c r="BT86" i="1"/>
  <c r="BT84" i="1"/>
  <c r="BT83" i="1"/>
  <c r="BT82" i="1"/>
  <c r="BT81" i="1"/>
  <c r="BT80" i="1"/>
  <c r="BT79" i="1"/>
  <c r="BT78" i="1"/>
  <c r="BT77" i="1"/>
  <c r="BT76" i="1"/>
  <c r="BT75" i="1"/>
  <c r="BT74" i="1"/>
  <c r="BT73" i="1"/>
  <c r="BT72" i="1"/>
  <c r="BT71" i="1"/>
  <c r="BT70" i="1"/>
  <c r="BT69" i="1"/>
  <c r="BT68" i="1"/>
  <c r="BT67" i="1"/>
  <c r="BT66" i="1"/>
  <c r="BT65" i="1"/>
  <c r="BT64" i="1"/>
  <c r="BT63" i="1"/>
  <c r="BT62" i="1"/>
  <c r="BT61" i="1"/>
  <c r="BT60" i="1"/>
  <c r="BT59" i="1"/>
  <c r="BT58" i="1"/>
  <c r="BT57" i="1"/>
  <c r="BT56" i="1"/>
  <c r="BT55" i="1"/>
  <c r="BT54" i="1"/>
  <c r="BT53" i="1"/>
  <c r="AR28" i="5"/>
  <c r="AR27" i="5"/>
  <c r="AR26" i="5"/>
  <c r="AR25" i="5"/>
  <c r="AR24" i="5"/>
  <c r="AR23" i="5"/>
  <c r="AR21" i="5"/>
  <c r="AR20" i="5"/>
  <c r="AR19" i="5"/>
  <c r="AR18" i="5"/>
  <c r="AR17" i="5"/>
  <c r="AR16" i="5"/>
  <c r="AR15" i="5"/>
  <c r="AR13" i="5"/>
  <c r="AR12" i="5"/>
  <c r="AR11" i="5"/>
  <c r="AR10" i="5"/>
  <c r="AR9" i="5"/>
  <c r="AR8" i="5"/>
  <c r="AR6" i="5"/>
  <c r="BU723" i="1"/>
  <c r="BU721" i="1"/>
  <c r="BU720" i="1"/>
  <c r="BU719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5" i="1"/>
  <c r="BU684" i="1"/>
  <c r="BU683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8" i="1"/>
  <c r="BU647" i="1"/>
  <c r="BU646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2" i="1"/>
  <c r="BU611" i="1"/>
  <c r="BU610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6" i="1"/>
  <c r="BU575" i="1"/>
  <c r="BU574" i="1"/>
  <c r="BU573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8" i="1"/>
  <c r="BU537" i="1"/>
  <c r="BU536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1" i="1"/>
  <c r="BU500" i="1"/>
  <c r="BU499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4" i="1"/>
  <c r="BU463" i="1"/>
  <c r="BU462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8" i="1"/>
  <c r="BU427" i="1"/>
  <c r="BU426" i="1"/>
  <c r="BU424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1" i="1"/>
  <c r="BU390" i="1"/>
  <c r="BU389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4" i="1"/>
  <c r="BU353" i="1"/>
  <c r="BU352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8" i="1"/>
  <c r="BU327" i="1"/>
  <c r="BU326" i="1"/>
  <c r="BU325" i="1"/>
  <c r="BU324" i="1"/>
  <c r="BU323" i="1"/>
  <c r="BU322" i="1"/>
  <c r="BU321" i="1"/>
  <c r="BU320" i="1"/>
  <c r="BU319" i="1"/>
  <c r="BU318" i="1"/>
  <c r="BU316" i="1"/>
  <c r="BU315" i="1"/>
  <c r="BU314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0" i="1"/>
  <c r="BU279" i="1"/>
  <c r="BU278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4" i="1"/>
  <c r="BU243" i="1"/>
  <c r="BU242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8" i="1"/>
  <c r="BU207" i="1"/>
  <c r="BU206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2" i="1"/>
  <c r="BU171" i="1"/>
  <c r="BU170" i="1"/>
  <c r="BU169" i="1"/>
  <c r="BU168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3" i="1"/>
  <c r="BU132" i="1"/>
  <c r="BU131" i="1"/>
  <c r="BU130" i="1"/>
  <c r="BU129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4" i="1"/>
  <c r="BU93" i="1"/>
  <c r="BU92" i="1"/>
  <c r="BU91" i="1"/>
  <c r="BU90" i="1"/>
  <c r="BU89" i="1"/>
  <c r="BU88" i="1"/>
  <c r="BU87" i="1"/>
  <c r="BU86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L535" i="1"/>
  <c r="AF51" i="10" l="1"/>
  <c r="AF99" i="10"/>
  <c r="AF111" i="10"/>
  <c r="AF123" i="10"/>
  <c r="AF135" i="10"/>
  <c r="AF147" i="10"/>
  <c r="AF159" i="10"/>
  <c r="AF171" i="10"/>
  <c r="AF183" i="10"/>
  <c r="AF195" i="10"/>
  <c r="AF207" i="10"/>
  <c r="AF219" i="10"/>
  <c r="AF231" i="10"/>
  <c r="AF243" i="10"/>
  <c r="AF255" i="10"/>
  <c r="AF267" i="10"/>
  <c r="AF279" i="10"/>
  <c r="AF291" i="10"/>
  <c r="AF303" i="10"/>
  <c r="AF315" i="10"/>
  <c r="AF327" i="10"/>
  <c r="AF339" i="10"/>
  <c r="AF351" i="10"/>
  <c r="AF363" i="10"/>
  <c r="AF375" i="10"/>
  <c r="AF387" i="10"/>
  <c r="AF399" i="10"/>
  <c r="AF411" i="10"/>
  <c r="AF423" i="10"/>
  <c r="AF435" i="10"/>
  <c r="AF447" i="10"/>
  <c r="AF459" i="10"/>
  <c r="AF471" i="10"/>
  <c r="AF483" i="10"/>
  <c r="AF495" i="10"/>
  <c r="AF507" i="10"/>
  <c r="AF519" i="10"/>
  <c r="AF531" i="10"/>
  <c r="AF547" i="10"/>
  <c r="AF559" i="10"/>
  <c r="AF571" i="10"/>
  <c r="AF583" i="10"/>
  <c r="AF595" i="10"/>
  <c r="AF607" i="10"/>
  <c r="AF619" i="10"/>
  <c r="AF631" i="10"/>
  <c r="AF643" i="10"/>
  <c r="AF659" i="10"/>
  <c r="AF671" i="10"/>
  <c r="AF683" i="10"/>
  <c r="AF699" i="10"/>
  <c r="AF711" i="10"/>
  <c r="AF723" i="10"/>
  <c r="AF104" i="10"/>
  <c r="AF152" i="10"/>
  <c r="AF188" i="10"/>
  <c r="AF236" i="10"/>
  <c r="AF284" i="10"/>
  <c r="AF344" i="10"/>
  <c r="AF404" i="10"/>
  <c r="AF476" i="10"/>
  <c r="AF564" i="10"/>
  <c r="AF636" i="10"/>
  <c r="AF704" i="10"/>
  <c r="AF249" i="10"/>
  <c r="AF321" i="10"/>
  <c r="AF381" i="10"/>
  <c r="AF100" i="10"/>
  <c r="AF112" i="10"/>
  <c r="AF124" i="10"/>
  <c r="AF136" i="10"/>
  <c r="AF148" i="10"/>
  <c r="AF160" i="10"/>
  <c r="AF172" i="10"/>
  <c r="AF184" i="10"/>
  <c r="AF196" i="10"/>
  <c r="AF208" i="10"/>
  <c r="AF220" i="10"/>
  <c r="AF232" i="10"/>
  <c r="AF244" i="10"/>
  <c r="AF256" i="10"/>
  <c r="AF268" i="10"/>
  <c r="AF280" i="10"/>
  <c r="AF292" i="10"/>
  <c r="AF304" i="10"/>
  <c r="AF316" i="10"/>
  <c r="AF328" i="10"/>
  <c r="AF340" i="10"/>
  <c r="AF352" i="10"/>
  <c r="AF364" i="10"/>
  <c r="AF376" i="10"/>
  <c r="AF388" i="10"/>
  <c r="AF400" i="10"/>
  <c r="AF412" i="10"/>
  <c r="AF424" i="10"/>
  <c r="AF436" i="10"/>
  <c r="AF448" i="10"/>
  <c r="AF460" i="10"/>
  <c r="AF472" i="10"/>
  <c r="AF484" i="10"/>
  <c r="AF496" i="10"/>
  <c r="AF508" i="10"/>
  <c r="AF520" i="10"/>
  <c r="AF532" i="10"/>
  <c r="AF548" i="10"/>
  <c r="AF560" i="10"/>
  <c r="AF572" i="10"/>
  <c r="AF584" i="10"/>
  <c r="AF596" i="10"/>
  <c r="AF608" i="10"/>
  <c r="AF620" i="10"/>
  <c r="AF632" i="10"/>
  <c r="AF644" i="10"/>
  <c r="AF660" i="10"/>
  <c r="AF672" i="10"/>
  <c r="AF684" i="10"/>
  <c r="AF700" i="10"/>
  <c r="AF712" i="10"/>
  <c r="AF724" i="10"/>
  <c r="AF140" i="10"/>
  <c r="AF200" i="10"/>
  <c r="AF248" i="10"/>
  <c r="AF308" i="10"/>
  <c r="AF356" i="10"/>
  <c r="AF416" i="10"/>
  <c r="AF488" i="10"/>
  <c r="AF612" i="10"/>
  <c r="AF688" i="10"/>
  <c r="AF105" i="10"/>
  <c r="AF201" i="10"/>
  <c r="AF285" i="10"/>
  <c r="AF345" i="10"/>
  <c r="AF417" i="10"/>
  <c r="AF101" i="10"/>
  <c r="AF113" i="10"/>
  <c r="AF125" i="10"/>
  <c r="AF137" i="10"/>
  <c r="AF149" i="10"/>
  <c r="AF161" i="10"/>
  <c r="AF173" i="10"/>
  <c r="AF185" i="10"/>
  <c r="AF197" i="10"/>
  <c r="AF209" i="10"/>
  <c r="AF221" i="10"/>
  <c r="AF233" i="10"/>
  <c r="AF245" i="10"/>
  <c r="AF257" i="10"/>
  <c r="AF269" i="10"/>
  <c r="AF281" i="10"/>
  <c r="AF293" i="10"/>
  <c r="AF305" i="10"/>
  <c r="AF317" i="10"/>
  <c r="AF329" i="10"/>
  <c r="AF341" i="10"/>
  <c r="AF353" i="10"/>
  <c r="AF365" i="10"/>
  <c r="AF377" i="10"/>
  <c r="AF389" i="10"/>
  <c r="AF401" i="10"/>
  <c r="AF413" i="10"/>
  <c r="AF425" i="10"/>
  <c r="AF437" i="10"/>
  <c r="AF449" i="10"/>
  <c r="AF461" i="10"/>
  <c r="AF473" i="10"/>
  <c r="AF485" i="10"/>
  <c r="AF497" i="10"/>
  <c r="AF509" i="10"/>
  <c r="AF521" i="10"/>
  <c r="AF533" i="10"/>
  <c r="AF549" i="10"/>
  <c r="AF561" i="10"/>
  <c r="AF573" i="10"/>
  <c r="AF585" i="10"/>
  <c r="AF597" i="10"/>
  <c r="AF609" i="10"/>
  <c r="AF621" i="10"/>
  <c r="AF633" i="10"/>
  <c r="AF645" i="10"/>
  <c r="AF661" i="10"/>
  <c r="AF673" i="10"/>
  <c r="AF685" i="10"/>
  <c r="AF701" i="10"/>
  <c r="AF713" i="10"/>
  <c r="AF725" i="10"/>
  <c r="AF128" i="10"/>
  <c r="AF176" i="10"/>
  <c r="AF224" i="10"/>
  <c r="AF272" i="10"/>
  <c r="AF332" i="10"/>
  <c r="AF392" i="10"/>
  <c r="AF452" i="10"/>
  <c r="AF524" i="10"/>
  <c r="AF600" i="10"/>
  <c r="AF676" i="10"/>
  <c r="AF213" i="10"/>
  <c r="AF102" i="10"/>
  <c r="AF114" i="10"/>
  <c r="AF126" i="10"/>
  <c r="AF138" i="10"/>
  <c r="AF150" i="10"/>
  <c r="AF162" i="10"/>
  <c r="AF174" i="10"/>
  <c r="AF186" i="10"/>
  <c r="AF198" i="10"/>
  <c r="AF210" i="10"/>
  <c r="AF222" i="10"/>
  <c r="AF234" i="10"/>
  <c r="AF246" i="10"/>
  <c r="AF258" i="10"/>
  <c r="AF270" i="10"/>
  <c r="AF282" i="10"/>
  <c r="AF294" i="10"/>
  <c r="AF306" i="10"/>
  <c r="AF318" i="10"/>
  <c r="AF330" i="10"/>
  <c r="AF342" i="10"/>
  <c r="AF354" i="10"/>
  <c r="AF366" i="10"/>
  <c r="AF378" i="10"/>
  <c r="AF390" i="10"/>
  <c r="AF402" i="10"/>
  <c r="AF414" i="10"/>
  <c r="AF426" i="10"/>
  <c r="AF438" i="10"/>
  <c r="AF450" i="10"/>
  <c r="AF462" i="10"/>
  <c r="AF474" i="10"/>
  <c r="AF486" i="10"/>
  <c r="AF498" i="10"/>
  <c r="AF510" i="10"/>
  <c r="AF522" i="10"/>
  <c r="AF534" i="10"/>
  <c r="AF550" i="10"/>
  <c r="AF562" i="10"/>
  <c r="AF574" i="10"/>
  <c r="AF586" i="10"/>
  <c r="AF598" i="10"/>
  <c r="AF610" i="10"/>
  <c r="AF622" i="10"/>
  <c r="AF634" i="10"/>
  <c r="AF646" i="10"/>
  <c r="AF662" i="10"/>
  <c r="AF674" i="10"/>
  <c r="AF686" i="10"/>
  <c r="AF702" i="10"/>
  <c r="AF714" i="10"/>
  <c r="AF726" i="10"/>
  <c r="AF296" i="10"/>
  <c r="AF380" i="10"/>
  <c r="AF440" i="10"/>
  <c r="AF464" i="10"/>
  <c r="AF512" i="10"/>
  <c r="AF540" i="10"/>
  <c r="AF552" i="10"/>
  <c r="AF576" i="10"/>
  <c r="AF624" i="10"/>
  <c r="AF648" i="10"/>
  <c r="AF716" i="10"/>
  <c r="AF728" i="10"/>
  <c r="AF117" i="10"/>
  <c r="AF129" i="10"/>
  <c r="AF141" i="10"/>
  <c r="AF153" i="10"/>
  <c r="AF165" i="10"/>
  <c r="AF177" i="10"/>
  <c r="AF189" i="10"/>
  <c r="AF237" i="10"/>
  <c r="AF261" i="10"/>
  <c r="AF273" i="10"/>
  <c r="AF309" i="10"/>
  <c r="AF333" i="10"/>
  <c r="AF369" i="10"/>
  <c r="AF393" i="10"/>
  <c r="AF405" i="10"/>
  <c r="AF103" i="10"/>
  <c r="AF115" i="10"/>
  <c r="AF127" i="10"/>
  <c r="AF139" i="10"/>
  <c r="AF151" i="10"/>
  <c r="AF163" i="10"/>
  <c r="AF175" i="10"/>
  <c r="AF187" i="10"/>
  <c r="AF199" i="10"/>
  <c r="AF211" i="10"/>
  <c r="AF223" i="10"/>
  <c r="AF235" i="10"/>
  <c r="AF247" i="10"/>
  <c r="AF259" i="10"/>
  <c r="AF271" i="10"/>
  <c r="AF283" i="10"/>
  <c r="AF295" i="10"/>
  <c r="AF307" i="10"/>
  <c r="AF319" i="10"/>
  <c r="AF331" i="10"/>
  <c r="AF343" i="10"/>
  <c r="AF355" i="10"/>
  <c r="AF367" i="10"/>
  <c r="AF379" i="10"/>
  <c r="AF391" i="10"/>
  <c r="AF403" i="10"/>
  <c r="AF415" i="10"/>
  <c r="AF427" i="10"/>
  <c r="AF439" i="10"/>
  <c r="AF451" i="10"/>
  <c r="AF463" i="10"/>
  <c r="AF475" i="10"/>
  <c r="AF487" i="10"/>
  <c r="AF499" i="10"/>
  <c r="AF511" i="10"/>
  <c r="AF523" i="10"/>
  <c r="AF535" i="10"/>
  <c r="AF551" i="10"/>
  <c r="AF563" i="10"/>
  <c r="AF575" i="10"/>
  <c r="AF587" i="10"/>
  <c r="AF599" i="10"/>
  <c r="AF611" i="10"/>
  <c r="AF623" i="10"/>
  <c r="AF635" i="10"/>
  <c r="AF647" i="10"/>
  <c r="AF663" i="10"/>
  <c r="AF675" i="10"/>
  <c r="AF687" i="10"/>
  <c r="AF703" i="10"/>
  <c r="AF715" i="10"/>
  <c r="AF727" i="10"/>
  <c r="AF116" i="10"/>
  <c r="AF164" i="10"/>
  <c r="AF212" i="10"/>
  <c r="AF260" i="10"/>
  <c r="AF320" i="10"/>
  <c r="AF368" i="10"/>
  <c r="AF428" i="10"/>
  <c r="AF500" i="10"/>
  <c r="AF588" i="10"/>
  <c r="AF664" i="10"/>
  <c r="AF225" i="10"/>
  <c r="AF297" i="10"/>
  <c r="AF357" i="10"/>
  <c r="AF110" i="10"/>
  <c r="AF143" i="10"/>
  <c r="AF169" i="10"/>
  <c r="AF202" i="10"/>
  <c r="AF228" i="10"/>
  <c r="AF254" i="10"/>
  <c r="AF287" i="10"/>
  <c r="AF313" i="10"/>
  <c r="AF346" i="10"/>
  <c r="AF372" i="10"/>
  <c r="AF398" i="10"/>
  <c r="AF430" i="10"/>
  <c r="AF454" i="10"/>
  <c r="AF478" i="10"/>
  <c r="AF502" i="10"/>
  <c r="AF526" i="10"/>
  <c r="AF554" i="10"/>
  <c r="AF578" i="10"/>
  <c r="AF602" i="10"/>
  <c r="AF626" i="10"/>
  <c r="AF654" i="10"/>
  <c r="AF678" i="10"/>
  <c r="AF706" i="10"/>
  <c r="AF730" i="10"/>
  <c r="AF657" i="10"/>
  <c r="AF513" i="10"/>
  <c r="AF717" i="10"/>
  <c r="AF182" i="10"/>
  <c r="AF442" i="10"/>
  <c r="AF638" i="10"/>
  <c r="AF131" i="10"/>
  <c r="AF360" i="10"/>
  <c r="AF515" i="10"/>
  <c r="AF667" i="10"/>
  <c r="AF132" i="10"/>
  <c r="AF394" i="10"/>
  <c r="AF592" i="10"/>
  <c r="AF192" i="10"/>
  <c r="AF118" i="10"/>
  <c r="AF144" i="10"/>
  <c r="AF170" i="10"/>
  <c r="AF203" i="10"/>
  <c r="AF229" i="10"/>
  <c r="AF262" i="10"/>
  <c r="AF288" i="10"/>
  <c r="AF314" i="10"/>
  <c r="AF347" i="10"/>
  <c r="AF373" i="10"/>
  <c r="AF406" i="10"/>
  <c r="AF431" i="10"/>
  <c r="AF455" i="10"/>
  <c r="AF479" i="10"/>
  <c r="AF503" i="10"/>
  <c r="AF527" i="10"/>
  <c r="AF555" i="10"/>
  <c r="AF579" i="10"/>
  <c r="AF603" i="10"/>
  <c r="AF627" i="10"/>
  <c r="AF655" i="10"/>
  <c r="AF679" i="10"/>
  <c r="AF707" i="10"/>
  <c r="AF731" i="10"/>
  <c r="AF681" i="10"/>
  <c r="AF665" i="10"/>
  <c r="AF590" i="10"/>
  <c r="AF157" i="10"/>
  <c r="AF419" i="10"/>
  <c r="AF591" i="10"/>
  <c r="AF106" i="10"/>
  <c r="AF468" i="10"/>
  <c r="AF668" i="10"/>
  <c r="AF133" i="10"/>
  <c r="AF119" i="10"/>
  <c r="AF145" i="10"/>
  <c r="AF178" i="10"/>
  <c r="AF204" i="10"/>
  <c r="AF230" i="10"/>
  <c r="AF263" i="10"/>
  <c r="AF289" i="10"/>
  <c r="AF322" i="10"/>
  <c r="AF348" i="10"/>
  <c r="AF374" i="10"/>
  <c r="AF407" i="10"/>
  <c r="AF432" i="10"/>
  <c r="AF456" i="10"/>
  <c r="AF480" i="10"/>
  <c r="AF504" i="10"/>
  <c r="AF528" i="10"/>
  <c r="AF556" i="10"/>
  <c r="AF580" i="10"/>
  <c r="AF604" i="10"/>
  <c r="AF628" i="10"/>
  <c r="AF656" i="10"/>
  <c r="AF680" i="10"/>
  <c r="AF708" i="10"/>
  <c r="AF565" i="10"/>
  <c r="AF130" i="10"/>
  <c r="AF490" i="10"/>
  <c r="AF690" i="10"/>
  <c r="AF190" i="10"/>
  <c r="AF386" i="10"/>
  <c r="AF543" i="10"/>
  <c r="AF719" i="10"/>
  <c r="AF191" i="10"/>
  <c r="AF444" i="10"/>
  <c r="AF640" i="10"/>
  <c r="AF107" i="10"/>
  <c r="AF94" i="10"/>
  <c r="AF120" i="10"/>
  <c r="AF146" i="10"/>
  <c r="AF179" i="10"/>
  <c r="AF205" i="10"/>
  <c r="AF238" i="10"/>
  <c r="AF264" i="10"/>
  <c r="AF290" i="10"/>
  <c r="AF323" i="10"/>
  <c r="AF349" i="10"/>
  <c r="AF382" i="10"/>
  <c r="AF408" i="10"/>
  <c r="AF433" i="10"/>
  <c r="AF457" i="10"/>
  <c r="AF481" i="10"/>
  <c r="AF505" i="10"/>
  <c r="AF529" i="10"/>
  <c r="AF557" i="10"/>
  <c r="AF581" i="10"/>
  <c r="AF605" i="10"/>
  <c r="AF629" i="10"/>
  <c r="AF709" i="10"/>
  <c r="AF637" i="10"/>
  <c r="AF97" i="10"/>
  <c r="AF542" i="10"/>
  <c r="AF98" i="10"/>
  <c r="AF301" i="10"/>
  <c r="AF467" i="10"/>
  <c r="AF639" i="10"/>
  <c r="AF158" i="10"/>
  <c r="AF361" i="10"/>
  <c r="AF544" i="10"/>
  <c r="AF166" i="10"/>
  <c r="AF95" i="10"/>
  <c r="AF121" i="10"/>
  <c r="AF154" i="10"/>
  <c r="AF180" i="10"/>
  <c r="AF206" i="10"/>
  <c r="AF239" i="10"/>
  <c r="AF265" i="10"/>
  <c r="AF298" i="10"/>
  <c r="AF324" i="10"/>
  <c r="AF350" i="10"/>
  <c r="AF383" i="10"/>
  <c r="AF409" i="10"/>
  <c r="AF434" i="10"/>
  <c r="AF458" i="10"/>
  <c r="AF482" i="10"/>
  <c r="AF506" i="10"/>
  <c r="AF530" i="10"/>
  <c r="AF558" i="10"/>
  <c r="AF582" i="10"/>
  <c r="AF606" i="10"/>
  <c r="AF630" i="10"/>
  <c r="AF658" i="10"/>
  <c r="AF682" i="10"/>
  <c r="AF710" i="10"/>
  <c r="AF96" i="10"/>
  <c r="AF122" i="10"/>
  <c r="AF155" i="10"/>
  <c r="AF181" i="10"/>
  <c r="AF214" i="10"/>
  <c r="AF240" i="10"/>
  <c r="AF266" i="10"/>
  <c r="AF299" i="10"/>
  <c r="AF325" i="10"/>
  <c r="AF358" i="10"/>
  <c r="AF384" i="10"/>
  <c r="AF410" i="10"/>
  <c r="AF441" i="10"/>
  <c r="AF465" i="10"/>
  <c r="AF489" i="10"/>
  <c r="AF541" i="10"/>
  <c r="AF589" i="10"/>
  <c r="AF613" i="10"/>
  <c r="AF689" i="10"/>
  <c r="AF156" i="10"/>
  <c r="AF215" i="10"/>
  <c r="AF241" i="10"/>
  <c r="AF274" i="10"/>
  <c r="AF300" i="10"/>
  <c r="AF326" i="10"/>
  <c r="AF359" i="10"/>
  <c r="AF385" i="10"/>
  <c r="AF418" i="10"/>
  <c r="AF466" i="10"/>
  <c r="AF514" i="10"/>
  <c r="AF566" i="10"/>
  <c r="AF614" i="10"/>
  <c r="AF666" i="10"/>
  <c r="AF718" i="10"/>
  <c r="AF216" i="10"/>
  <c r="AF242" i="10"/>
  <c r="AF275" i="10"/>
  <c r="AF334" i="10"/>
  <c r="AF443" i="10"/>
  <c r="AF491" i="10"/>
  <c r="AF567" i="10"/>
  <c r="AF615" i="10"/>
  <c r="AF695" i="10"/>
  <c r="AF217" i="10"/>
  <c r="AF250" i="10"/>
  <c r="AF276" i="10"/>
  <c r="AF302" i="10"/>
  <c r="AF335" i="10"/>
  <c r="AF420" i="10"/>
  <c r="AF492" i="10"/>
  <c r="AF516" i="10"/>
  <c r="AF568" i="10"/>
  <c r="AF616" i="10"/>
  <c r="AF696" i="10"/>
  <c r="AF720" i="10"/>
  <c r="AF218" i="10"/>
  <c r="AF251" i="10"/>
  <c r="AF362" i="10"/>
  <c r="AF469" i="10"/>
  <c r="AF569" i="10"/>
  <c r="AF669" i="10"/>
  <c r="AF286" i="10"/>
  <c r="AF517" i="10"/>
  <c r="AF311" i="10"/>
  <c r="AF525" i="10"/>
  <c r="AF336" i="10"/>
  <c r="AF446" i="10"/>
  <c r="AF553" i="10"/>
  <c r="AF252" i="10"/>
  <c r="AF370" i="10"/>
  <c r="AF470" i="10"/>
  <c r="AF570" i="10"/>
  <c r="AF670" i="10"/>
  <c r="AF397" i="10"/>
  <c r="AF421" i="10"/>
  <c r="AF721" i="10"/>
  <c r="AF422" i="10"/>
  <c r="AF429" i="10"/>
  <c r="AF729" i="10"/>
  <c r="AF545" i="10"/>
  <c r="AF337" i="10"/>
  <c r="AF453" i="10"/>
  <c r="AF108" i="10"/>
  <c r="AF253" i="10"/>
  <c r="AF371" i="10"/>
  <c r="AF477" i="10"/>
  <c r="AF577" i="10"/>
  <c r="AF677" i="10"/>
  <c r="AF601" i="10"/>
  <c r="AF310" i="10"/>
  <c r="AF518" i="10"/>
  <c r="AF312" i="10"/>
  <c r="AF445" i="10"/>
  <c r="AF546" i="10"/>
  <c r="AF338" i="10"/>
  <c r="AF109" i="10"/>
  <c r="AF277" i="10"/>
  <c r="AF395" i="10"/>
  <c r="AF493" i="10"/>
  <c r="AF593" i="10"/>
  <c r="AF697" i="10"/>
  <c r="AF134" i="10"/>
  <c r="AF278" i="10"/>
  <c r="AF396" i="10"/>
  <c r="AF494" i="10"/>
  <c r="AF594" i="10"/>
  <c r="AF698" i="10"/>
  <c r="AF142" i="10"/>
  <c r="AF501" i="10"/>
  <c r="AF705" i="10"/>
  <c r="AF167" i="10"/>
  <c r="AF617" i="10"/>
  <c r="AF168" i="10"/>
  <c r="AF618" i="10"/>
  <c r="AF722" i="10"/>
  <c r="AF193" i="10"/>
  <c r="AF625" i="10"/>
  <c r="AF194" i="10"/>
  <c r="AF641" i="10"/>
  <c r="AF226" i="10"/>
  <c r="AF642" i="10"/>
  <c r="AF227" i="10"/>
  <c r="AF649" i="10"/>
  <c r="AF61" i="10"/>
  <c r="AF89" i="10"/>
  <c r="AF80" i="10"/>
  <c r="AF83" i="10"/>
  <c r="AF55" i="10"/>
  <c r="AF76" i="10"/>
  <c r="AF68" i="10"/>
  <c r="AF71" i="10"/>
  <c r="AF73" i="10"/>
  <c r="AF53" i="10"/>
  <c r="AF93" i="10"/>
  <c r="AF66" i="10"/>
  <c r="AF82" i="10"/>
  <c r="AF52" i="10"/>
  <c r="AF92" i="10"/>
  <c r="AF54" i="10"/>
  <c r="AF56" i="10"/>
  <c r="AF86" i="10"/>
  <c r="AF65" i="10"/>
  <c r="AF57" i="10"/>
  <c r="AF60" i="10"/>
  <c r="AF62" i="10"/>
  <c r="AF90" i="10"/>
  <c r="AF69" i="10"/>
  <c r="AF72" i="10"/>
  <c r="AF63" i="10"/>
  <c r="AF70" i="10"/>
  <c r="AF67" i="10"/>
  <c r="AF74" i="10"/>
  <c r="AF78" i="10"/>
  <c r="AF81" i="10"/>
  <c r="AF85" i="10"/>
  <c r="AF87" i="10"/>
  <c r="AF91" i="10"/>
  <c r="AF58" i="10"/>
  <c r="AF75" i="10"/>
  <c r="AF88" i="10"/>
  <c r="AF79" i="10"/>
  <c r="AF77" i="10"/>
  <c r="AF64" i="10"/>
  <c r="AF59" i="10"/>
  <c r="AF84" i="10"/>
  <c r="BL682" i="1"/>
  <c r="BL572" i="1"/>
  <c r="BL85" i="1" l="1"/>
  <c r="AA28" i="5" l="1"/>
  <c r="AF28" i="5" s="1"/>
  <c r="AU28" i="5" s="1"/>
  <c r="AA27" i="5"/>
  <c r="AF27" i="5" s="1"/>
  <c r="AU27" i="5" s="1"/>
  <c r="AA26" i="5"/>
  <c r="AG26" i="5" s="1"/>
  <c r="AA25" i="5"/>
  <c r="AF25" i="5" s="1"/>
  <c r="AU25" i="5" s="1"/>
  <c r="AA24" i="5"/>
  <c r="AF24" i="5" s="1"/>
  <c r="AU24" i="5" s="1"/>
  <c r="AA23" i="5"/>
  <c r="AF23" i="5" s="1"/>
  <c r="AU23" i="5" s="1"/>
  <c r="AV23" i="5" s="1"/>
  <c r="AA21" i="5"/>
  <c r="AG21" i="5" s="1"/>
  <c r="AA20" i="5"/>
  <c r="AG20" i="5" s="1"/>
  <c r="AA19" i="5"/>
  <c r="AF19" i="5" s="1"/>
  <c r="AU19" i="5" s="1"/>
  <c r="AV19" i="5" s="1"/>
  <c r="AA18" i="5"/>
  <c r="AF18" i="5" s="1"/>
  <c r="AA17" i="5"/>
  <c r="AG17" i="5" s="1"/>
  <c r="AA16" i="5"/>
  <c r="AG16" i="5" s="1"/>
  <c r="AA15" i="5"/>
  <c r="AF15" i="5" s="1"/>
  <c r="AU15" i="5" s="1"/>
  <c r="AA13" i="5"/>
  <c r="AG13" i="5" s="1"/>
  <c r="AA12" i="5"/>
  <c r="AG12" i="5" s="1"/>
  <c r="AA11" i="5"/>
  <c r="AG11" i="5" s="1"/>
  <c r="AA10" i="5"/>
  <c r="AF10" i="5" s="1"/>
  <c r="AA9" i="5"/>
  <c r="AG9" i="5" s="1"/>
  <c r="AA8" i="5"/>
  <c r="AG8" i="5" s="1"/>
  <c r="AA6" i="5"/>
  <c r="AF6" i="5" s="1"/>
  <c r="AU6" i="5" s="1"/>
  <c r="H22" i="11"/>
  <c r="M22" i="11"/>
  <c r="H23" i="11"/>
  <c r="M23" i="11" s="1"/>
  <c r="M24" i="11"/>
  <c r="M25" i="11"/>
  <c r="M26" i="11"/>
  <c r="M27" i="11"/>
  <c r="M28" i="11"/>
  <c r="M29" i="11"/>
  <c r="M30" i="11"/>
  <c r="M31" i="11"/>
  <c r="M32" i="11"/>
  <c r="M33" i="11"/>
  <c r="M34" i="11"/>
  <c r="M35" i="11"/>
  <c r="J4" i="11"/>
  <c r="M4" i="11" s="1"/>
  <c r="J5" i="11"/>
  <c r="M5" i="11" s="1"/>
  <c r="J6" i="11"/>
  <c r="M6" i="11" s="1"/>
  <c r="M7" i="11"/>
  <c r="M8" i="11"/>
  <c r="J9" i="11"/>
  <c r="M9" i="11" s="1"/>
  <c r="M10" i="11"/>
  <c r="M11" i="11"/>
  <c r="M13" i="11"/>
  <c r="M14" i="11"/>
  <c r="M15" i="11"/>
  <c r="M16" i="11"/>
  <c r="M17" i="11"/>
  <c r="M18" i="11"/>
  <c r="M19" i="11"/>
  <c r="M20" i="11"/>
  <c r="L36" i="11"/>
  <c r="L37" i="11" s="1"/>
  <c r="L21" i="11"/>
  <c r="K36" i="11"/>
  <c r="K21" i="11"/>
  <c r="J36" i="11"/>
  <c r="I36" i="11"/>
  <c r="I21" i="11"/>
  <c r="H21" i="11"/>
  <c r="G36" i="11"/>
  <c r="G21" i="11"/>
  <c r="F36" i="11"/>
  <c r="F21" i="11"/>
  <c r="E36" i="11"/>
  <c r="E21" i="11"/>
  <c r="D36" i="11"/>
  <c r="D21" i="11"/>
  <c r="BL502" i="1"/>
  <c r="BR536" i="1"/>
  <c r="BS536" i="1" s="1"/>
  <c r="BR129" i="1"/>
  <c r="BS129" i="1" s="1"/>
  <c r="BR168" i="1"/>
  <c r="BS168" i="1" s="1"/>
  <c r="BR206" i="1"/>
  <c r="BR242" i="1"/>
  <c r="BS242" i="1" s="1"/>
  <c r="BR53" i="1"/>
  <c r="BS53" i="1" s="1"/>
  <c r="BR54" i="1"/>
  <c r="BS54" i="1" s="1"/>
  <c r="BR55" i="1"/>
  <c r="BR56" i="1"/>
  <c r="BS56" i="1" s="1"/>
  <c r="BR57" i="1"/>
  <c r="BS57" i="1" s="1"/>
  <c r="BR58" i="1"/>
  <c r="BS58" i="1" s="1"/>
  <c r="BR59" i="1"/>
  <c r="BR60" i="1"/>
  <c r="BS60" i="1" s="1"/>
  <c r="BR61" i="1"/>
  <c r="BS61" i="1" s="1"/>
  <c r="BR62" i="1"/>
  <c r="BS62" i="1" s="1"/>
  <c r="BR63" i="1"/>
  <c r="BR66" i="1"/>
  <c r="BS66" i="1" s="1"/>
  <c r="BR67" i="1"/>
  <c r="BS67" i="1" s="1"/>
  <c r="BR68" i="1"/>
  <c r="BS68" i="1" s="1"/>
  <c r="BR69" i="1"/>
  <c r="BR70" i="1"/>
  <c r="BS70" i="1" s="1"/>
  <c r="BR71" i="1"/>
  <c r="BS71" i="1" s="1"/>
  <c r="BR72" i="1"/>
  <c r="BS72" i="1" s="1"/>
  <c r="BR73" i="1"/>
  <c r="BR74" i="1"/>
  <c r="BS74" i="1" s="1"/>
  <c r="BR75" i="1"/>
  <c r="BS75" i="1" s="1"/>
  <c r="BR76" i="1"/>
  <c r="BS76" i="1" s="1"/>
  <c r="BR77" i="1"/>
  <c r="BR96" i="1"/>
  <c r="BS96" i="1" s="1"/>
  <c r="BR97" i="1"/>
  <c r="BS97" i="1" s="1"/>
  <c r="BR98" i="1"/>
  <c r="BS98" i="1" s="1"/>
  <c r="BR99" i="1"/>
  <c r="BS99" i="1" s="1"/>
  <c r="BR100" i="1"/>
  <c r="BS100" i="1" s="1"/>
  <c r="BR101" i="1"/>
  <c r="BS101" i="1" s="1"/>
  <c r="BR102" i="1"/>
  <c r="BS102" i="1" s="1"/>
  <c r="BR103" i="1"/>
  <c r="BS103" i="1" s="1"/>
  <c r="BR104" i="1"/>
  <c r="BS104" i="1" s="1"/>
  <c r="BR105" i="1"/>
  <c r="BS105" i="1" s="1"/>
  <c r="BR106" i="1"/>
  <c r="BS106" i="1" s="1"/>
  <c r="BR107" i="1"/>
  <c r="BS107" i="1" s="1"/>
  <c r="BR108" i="1"/>
  <c r="BS108" i="1" s="1"/>
  <c r="BR109" i="1"/>
  <c r="BS109" i="1" s="1"/>
  <c r="BR110" i="1"/>
  <c r="BS110" i="1" s="1"/>
  <c r="BR111" i="1"/>
  <c r="BS111" i="1" s="1"/>
  <c r="BR112" i="1"/>
  <c r="BS112" i="1" s="1"/>
  <c r="BR113" i="1"/>
  <c r="BS113" i="1" s="1"/>
  <c r="BR114" i="1"/>
  <c r="BS114" i="1" s="1"/>
  <c r="BR115" i="1"/>
  <c r="BS115" i="1" s="1"/>
  <c r="BR116" i="1"/>
  <c r="BS116" i="1" s="1"/>
  <c r="BR117" i="1"/>
  <c r="BS117" i="1" s="1"/>
  <c r="BR118" i="1"/>
  <c r="BS118" i="1" s="1"/>
  <c r="BR119" i="1"/>
  <c r="BS119" i="1" s="1"/>
  <c r="BR120" i="1"/>
  <c r="BS120" i="1" s="1"/>
  <c r="BR132" i="1"/>
  <c r="BS132" i="1" s="1"/>
  <c r="BR133" i="1"/>
  <c r="BS133" i="1" s="1"/>
  <c r="BR130" i="1"/>
  <c r="BR131" i="1"/>
  <c r="BS131" i="1" s="1"/>
  <c r="BR135" i="1"/>
  <c r="BS135" i="1" s="1"/>
  <c r="BR136" i="1"/>
  <c r="BS136" i="1" s="1"/>
  <c r="BR137" i="1"/>
  <c r="BR138" i="1"/>
  <c r="BS138" i="1" s="1"/>
  <c r="BR139" i="1"/>
  <c r="BS139" i="1" s="1"/>
  <c r="BR140" i="1"/>
  <c r="BS140" i="1" s="1"/>
  <c r="BR141" i="1"/>
  <c r="BR142" i="1"/>
  <c r="BS142" i="1" s="1"/>
  <c r="BR143" i="1"/>
  <c r="BS143" i="1" s="1"/>
  <c r="BR144" i="1"/>
  <c r="BS144" i="1" s="1"/>
  <c r="BR145" i="1"/>
  <c r="BR148" i="1"/>
  <c r="BS148" i="1" s="1"/>
  <c r="BR149" i="1"/>
  <c r="BS149" i="1" s="1"/>
  <c r="BR150" i="1"/>
  <c r="BS150" i="1" s="1"/>
  <c r="BR151" i="1"/>
  <c r="BR152" i="1"/>
  <c r="BS152" i="1" s="1"/>
  <c r="BR153" i="1"/>
  <c r="BS153" i="1" s="1"/>
  <c r="BR154" i="1"/>
  <c r="BS154" i="1" s="1"/>
  <c r="BR155" i="1"/>
  <c r="BR156" i="1"/>
  <c r="BS156" i="1" s="1"/>
  <c r="BR157" i="1"/>
  <c r="BS157" i="1" s="1"/>
  <c r="BR158" i="1"/>
  <c r="BS158" i="1" s="1"/>
  <c r="BR159" i="1"/>
  <c r="BR171" i="1"/>
  <c r="BS171" i="1" s="1"/>
  <c r="BR172" i="1"/>
  <c r="BS172" i="1" s="1"/>
  <c r="BR169" i="1"/>
  <c r="BS169" i="1" s="1"/>
  <c r="BR170" i="1"/>
  <c r="BS170" i="1" s="1"/>
  <c r="BR174" i="1"/>
  <c r="BS174" i="1" s="1"/>
  <c r="BR175" i="1"/>
  <c r="BS175" i="1" s="1"/>
  <c r="BR176" i="1"/>
  <c r="BS176" i="1" s="1"/>
  <c r="BR177" i="1"/>
  <c r="BR178" i="1"/>
  <c r="BS178" i="1" s="1"/>
  <c r="BR179" i="1"/>
  <c r="BS179" i="1" s="1"/>
  <c r="BR180" i="1"/>
  <c r="BS180" i="1" s="1"/>
  <c r="BR181" i="1"/>
  <c r="BR182" i="1"/>
  <c r="BS182" i="1" s="1"/>
  <c r="BR183" i="1"/>
  <c r="BS183" i="1" s="1"/>
  <c r="BR184" i="1"/>
  <c r="BS184" i="1" s="1"/>
  <c r="BR187" i="1"/>
  <c r="BR188" i="1"/>
  <c r="BS188" i="1" s="1"/>
  <c r="BR189" i="1"/>
  <c r="BS189" i="1" s="1"/>
  <c r="BR190" i="1"/>
  <c r="BS190" i="1" s="1"/>
  <c r="BR191" i="1"/>
  <c r="BR192" i="1"/>
  <c r="BS192" i="1" s="1"/>
  <c r="BR193" i="1"/>
  <c r="BS193" i="1" s="1"/>
  <c r="BR194" i="1"/>
  <c r="BS194" i="1" s="1"/>
  <c r="BR195" i="1"/>
  <c r="BR196" i="1"/>
  <c r="BS196" i="1" s="1"/>
  <c r="BR197" i="1"/>
  <c r="BS197" i="1" s="1"/>
  <c r="BR198" i="1"/>
  <c r="BS198" i="1" s="1"/>
  <c r="BR207" i="1"/>
  <c r="BS207" i="1" s="1"/>
  <c r="BR208" i="1"/>
  <c r="BS208" i="1" s="1"/>
  <c r="BR210" i="1"/>
  <c r="BS210" i="1" s="1"/>
  <c r="BR211" i="1"/>
  <c r="BS211" i="1" s="1"/>
  <c r="BR212" i="1"/>
  <c r="BR213" i="1"/>
  <c r="BS213" i="1" s="1"/>
  <c r="BR214" i="1"/>
  <c r="BS214" i="1" s="1"/>
  <c r="BR215" i="1"/>
  <c r="BS215" i="1" s="1"/>
  <c r="BR216" i="1"/>
  <c r="BR217" i="1"/>
  <c r="BS217" i="1" s="1"/>
  <c r="BR218" i="1"/>
  <c r="BS218" i="1" s="1"/>
  <c r="BR219" i="1"/>
  <c r="BS219" i="1" s="1"/>
  <c r="BR220" i="1"/>
  <c r="BR223" i="1"/>
  <c r="BS223" i="1" s="1"/>
  <c r="BR224" i="1"/>
  <c r="BS224" i="1" s="1"/>
  <c r="BR225" i="1"/>
  <c r="BS225" i="1" s="1"/>
  <c r="BR226" i="1"/>
  <c r="BR227" i="1"/>
  <c r="BS227" i="1" s="1"/>
  <c r="BR228" i="1"/>
  <c r="BS228" i="1" s="1"/>
  <c r="BR229" i="1"/>
  <c r="BS229" i="1" s="1"/>
  <c r="BR230" i="1"/>
  <c r="BR231" i="1"/>
  <c r="BS231" i="1" s="1"/>
  <c r="BR232" i="1"/>
  <c r="BS232" i="1" s="1"/>
  <c r="BR233" i="1"/>
  <c r="BS233" i="1" s="1"/>
  <c r="BR234" i="1"/>
  <c r="BR243" i="1"/>
  <c r="BS243" i="1" s="1"/>
  <c r="BR244" i="1"/>
  <c r="BS244" i="1" s="1"/>
  <c r="BR246" i="1"/>
  <c r="BS246" i="1" s="1"/>
  <c r="BR247" i="1"/>
  <c r="BR248" i="1"/>
  <c r="BS248" i="1" s="1"/>
  <c r="BR249" i="1"/>
  <c r="BS249" i="1" s="1"/>
  <c r="BR250" i="1"/>
  <c r="BS250" i="1" s="1"/>
  <c r="BR251" i="1"/>
  <c r="BR252" i="1"/>
  <c r="BS252" i="1" s="1"/>
  <c r="BR253" i="1"/>
  <c r="BS253" i="1" s="1"/>
  <c r="BR254" i="1"/>
  <c r="BS254" i="1" s="1"/>
  <c r="BR255" i="1"/>
  <c r="BR256" i="1"/>
  <c r="BS256" i="1" s="1"/>
  <c r="BR259" i="1"/>
  <c r="BS259" i="1" s="1"/>
  <c r="BR260" i="1"/>
  <c r="BS260" i="1" s="1"/>
  <c r="BR261" i="1"/>
  <c r="BR262" i="1"/>
  <c r="BS262" i="1" s="1"/>
  <c r="BR263" i="1"/>
  <c r="BS263" i="1" s="1"/>
  <c r="BR264" i="1"/>
  <c r="BS264" i="1" s="1"/>
  <c r="BR265" i="1"/>
  <c r="BR266" i="1"/>
  <c r="BS266" i="1" s="1"/>
  <c r="BR267" i="1"/>
  <c r="BS267" i="1" s="1"/>
  <c r="BR268" i="1"/>
  <c r="BS268" i="1" s="1"/>
  <c r="BR269" i="1"/>
  <c r="BR270" i="1"/>
  <c r="BS270" i="1" s="1"/>
  <c r="BR278" i="1"/>
  <c r="BS278" i="1" s="1"/>
  <c r="BR279" i="1"/>
  <c r="BS279" i="1" s="1"/>
  <c r="BR280" i="1"/>
  <c r="BS280" i="1" s="1"/>
  <c r="BR282" i="1"/>
  <c r="BS282" i="1" s="1"/>
  <c r="BR283" i="1"/>
  <c r="BS283" i="1" s="1"/>
  <c r="BR284" i="1"/>
  <c r="BS284" i="1" s="1"/>
  <c r="BR285" i="1"/>
  <c r="BR286" i="1"/>
  <c r="BS286" i="1" s="1"/>
  <c r="BR287" i="1"/>
  <c r="BS287" i="1" s="1"/>
  <c r="BR288" i="1"/>
  <c r="BS288" i="1" s="1"/>
  <c r="BR289" i="1"/>
  <c r="BR290" i="1"/>
  <c r="BS290" i="1" s="1"/>
  <c r="BR291" i="1"/>
  <c r="BS291" i="1" s="1"/>
  <c r="BR292" i="1"/>
  <c r="BS292" i="1" s="1"/>
  <c r="BR295" i="1"/>
  <c r="BR296" i="1"/>
  <c r="BS296" i="1" s="1"/>
  <c r="BR297" i="1"/>
  <c r="BS297" i="1" s="1"/>
  <c r="BR298" i="1"/>
  <c r="BS298" i="1" s="1"/>
  <c r="BR299" i="1"/>
  <c r="BR300" i="1"/>
  <c r="BS300" i="1" s="1"/>
  <c r="BR301" i="1"/>
  <c r="BS301" i="1" s="1"/>
  <c r="BR302" i="1"/>
  <c r="BS302" i="1" s="1"/>
  <c r="BR303" i="1"/>
  <c r="BR304" i="1"/>
  <c r="BS304" i="1" s="1"/>
  <c r="BR305" i="1"/>
  <c r="BS305" i="1" s="1"/>
  <c r="BR306" i="1"/>
  <c r="BS306" i="1" s="1"/>
  <c r="BR314" i="1"/>
  <c r="BR315" i="1"/>
  <c r="BS315" i="1" s="1"/>
  <c r="BR316" i="1"/>
  <c r="BS316" i="1" s="1"/>
  <c r="BR318" i="1"/>
  <c r="BS318" i="1" s="1"/>
  <c r="BR319" i="1"/>
  <c r="BR320" i="1"/>
  <c r="BS320" i="1" s="1"/>
  <c r="BR321" i="1"/>
  <c r="BS321" i="1" s="1"/>
  <c r="BR322" i="1"/>
  <c r="BS322" i="1" s="1"/>
  <c r="BR323" i="1"/>
  <c r="BR324" i="1"/>
  <c r="BS324" i="1" s="1"/>
  <c r="BR325" i="1"/>
  <c r="BS325" i="1" s="1"/>
  <c r="BR326" i="1"/>
  <c r="BS326" i="1" s="1"/>
  <c r="BR327" i="1"/>
  <c r="BR328" i="1"/>
  <c r="BS328" i="1" s="1"/>
  <c r="BR332" i="1"/>
  <c r="BS332" i="1" s="1"/>
  <c r="BR333" i="1"/>
  <c r="BS333" i="1" s="1"/>
  <c r="BR334" i="1"/>
  <c r="BR335" i="1"/>
  <c r="BS335" i="1" s="1"/>
  <c r="BR336" i="1"/>
  <c r="BS336" i="1" s="1"/>
  <c r="BR337" i="1"/>
  <c r="BS337" i="1" s="1"/>
  <c r="BR338" i="1"/>
  <c r="BR339" i="1"/>
  <c r="BS339" i="1" s="1"/>
  <c r="BR340" i="1"/>
  <c r="BS340" i="1" s="1"/>
  <c r="BR341" i="1"/>
  <c r="BS341" i="1" s="1"/>
  <c r="BR342" i="1"/>
  <c r="BR343" i="1"/>
  <c r="BS343" i="1" s="1"/>
  <c r="BR352" i="1"/>
  <c r="BS352" i="1" s="1"/>
  <c r="BR353" i="1"/>
  <c r="BS353" i="1" s="1"/>
  <c r="BR354" i="1"/>
  <c r="BS354" i="1" s="1"/>
  <c r="BR356" i="1"/>
  <c r="BS356" i="1" s="1"/>
  <c r="BR357" i="1"/>
  <c r="BS357" i="1" s="1"/>
  <c r="BR358" i="1"/>
  <c r="BS358" i="1" s="1"/>
  <c r="BR359" i="1"/>
  <c r="BR360" i="1"/>
  <c r="BS360" i="1" s="1"/>
  <c r="BR361" i="1"/>
  <c r="BS361" i="1" s="1"/>
  <c r="BR362" i="1"/>
  <c r="BS362" i="1" s="1"/>
  <c r="BR363" i="1"/>
  <c r="BR364" i="1"/>
  <c r="BS364" i="1" s="1"/>
  <c r="BR365" i="1"/>
  <c r="BS365" i="1" s="1"/>
  <c r="BR366" i="1"/>
  <c r="BS366" i="1" s="1"/>
  <c r="BR369" i="1"/>
  <c r="BR370" i="1"/>
  <c r="BS370" i="1" s="1"/>
  <c r="BR371" i="1"/>
  <c r="BS371" i="1" s="1"/>
  <c r="BR372" i="1"/>
  <c r="BS372" i="1" s="1"/>
  <c r="BR373" i="1"/>
  <c r="BR374" i="1"/>
  <c r="BS374" i="1" s="1"/>
  <c r="BR375" i="1"/>
  <c r="BS375" i="1" s="1"/>
  <c r="BR376" i="1"/>
  <c r="BS376" i="1" s="1"/>
  <c r="BR377" i="1"/>
  <c r="BR378" i="1"/>
  <c r="BS378" i="1" s="1"/>
  <c r="BR379" i="1"/>
  <c r="BS379" i="1" s="1"/>
  <c r="BR380" i="1"/>
  <c r="BS380" i="1" s="1"/>
  <c r="BR389" i="1"/>
  <c r="BS389" i="1" s="1"/>
  <c r="BR390" i="1"/>
  <c r="BS390" i="1" s="1"/>
  <c r="BR391" i="1"/>
  <c r="BS391" i="1" s="1"/>
  <c r="BR393" i="1"/>
  <c r="BS393" i="1" s="1"/>
  <c r="BR394" i="1"/>
  <c r="BR395" i="1"/>
  <c r="BS395" i="1" s="1"/>
  <c r="BR396" i="1"/>
  <c r="BS396" i="1" s="1"/>
  <c r="BR397" i="1"/>
  <c r="BS397" i="1" s="1"/>
  <c r="BR398" i="1"/>
  <c r="BR399" i="1"/>
  <c r="BS399" i="1" s="1"/>
  <c r="BR400" i="1"/>
  <c r="BS400" i="1" s="1"/>
  <c r="BR401" i="1"/>
  <c r="BS401" i="1" s="1"/>
  <c r="BR402" i="1"/>
  <c r="BR403" i="1"/>
  <c r="BS403" i="1" s="1"/>
  <c r="BR406" i="1"/>
  <c r="BS406" i="1" s="1"/>
  <c r="BR407" i="1"/>
  <c r="BS407" i="1" s="1"/>
  <c r="BR408" i="1"/>
  <c r="BR409" i="1"/>
  <c r="BS409" i="1" s="1"/>
  <c r="BR410" i="1"/>
  <c r="BS410" i="1" s="1"/>
  <c r="BR411" i="1"/>
  <c r="BS411" i="1" s="1"/>
  <c r="BR412" i="1"/>
  <c r="BR413" i="1"/>
  <c r="BS413" i="1" s="1"/>
  <c r="BR414" i="1"/>
  <c r="BS414" i="1" s="1"/>
  <c r="BR415" i="1"/>
  <c r="BS415" i="1" s="1"/>
  <c r="BR416" i="1"/>
  <c r="BR417" i="1"/>
  <c r="BS417" i="1" s="1"/>
  <c r="BR426" i="1"/>
  <c r="BS426" i="1" s="1"/>
  <c r="BR427" i="1"/>
  <c r="BS427" i="1" s="1"/>
  <c r="BR428" i="1"/>
  <c r="BS428" i="1" s="1"/>
  <c r="BR430" i="1"/>
  <c r="BS430" i="1" s="1"/>
  <c r="BR431" i="1"/>
  <c r="BS431" i="1" s="1"/>
  <c r="BR432" i="1"/>
  <c r="BS432" i="1" s="1"/>
  <c r="BR433" i="1"/>
  <c r="BR434" i="1"/>
  <c r="BS434" i="1" s="1"/>
  <c r="BR435" i="1"/>
  <c r="BS435" i="1" s="1"/>
  <c r="BR436" i="1"/>
  <c r="BS436" i="1" s="1"/>
  <c r="BR437" i="1"/>
  <c r="BR438" i="1"/>
  <c r="BS438" i="1" s="1"/>
  <c r="BR439" i="1"/>
  <c r="BS439" i="1" s="1"/>
  <c r="BR440" i="1"/>
  <c r="BS440" i="1" s="1"/>
  <c r="BR443" i="1"/>
  <c r="BR444" i="1"/>
  <c r="BS444" i="1" s="1"/>
  <c r="BR445" i="1"/>
  <c r="BS445" i="1" s="1"/>
  <c r="BR446" i="1"/>
  <c r="BS446" i="1" s="1"/>
  <c r="BR447" i="1"/>
  <c r="BR448" i="1"/>
  <c r="BS448" i="1" s="1"/>
  <c r="BR449" i="1"/>
  <c r="BS449" i="1" s="1"/>
  <c r="BR450" i="1"/>
  <c r="BS450" i="1" s="1"/>
  <c r="BR451" i="1"/>
  <c r="BR452" i="1"/>
  <c r="BS452" i="1" s="1"/>
  <c r="BR453" i="1"/>
  <c r="BS453" i="1" s="1"/>
  <c r="BR454" i="1"/>
  <c r="BS454" i="1" s="1"/>
  <c r="BR462" i="1"/>
  <c r="BR463" i="1"/>
  <c r="BS463" i="1" s="1"/>
  <c r="BR464" i="1"/>
  <c r="BS464" i="1" s="1"/>
  <c r="BR466" i="1"/>
  <c r="BS466" i="1" s="1"/>
  <c r="BR467" i="1"/>
  <c r="BR468" i="1"/>
  <c r="BS468" i="1" s="1"/>
  <c r="BR469" i="1"/>
  <c r="BS469" i="1" s="1"/>
  <c r="BR470" i="1"/>
  <c r="BS470" i="1" s="1"/>
  <c r="BR471" i="1"/>
  <c r="BR472" i="1"/>
  <c r="BS472" i="1" s="1"/>
  <c r="BR473" i="1"/>
  <c r="BS473" i="1" s="1"/>
  <c r="BR474" i="1"/>
  <c r="BS474" i="1" s="1"/>
  <c r="BR475" i="1"/>
  <c r="BR476" i="1"/>
  <c r="BS476" i="1" s="1"/>
  <c r="BR479" i="1"/>
  <c r="BS479" i="1" s="1"/>
  <c r="BR480" i="1"/>
  <c r="BS480" i="1" s="1"/>
  <c r="BR481" i="1"/>
  <c r="BR482" i="1"/>
  <c r="BS482" i="1" s="1"/>
  <c r="BR483" i="1"/>
  <c r="BS483" i="1" s="1"/>
  <c r="BR484" i="1"/>
  <c r="BS484" i="1" s="1"/>
  <c r="BR485" i="1"/>
  <c r="BR486" i="1"/>
  <c r="BS486" i="1" s="1"/>
  <c r="BR487" i="1"/>
  <c r="BS487" i="1" s="1"/>
  <c r="BR488" i="1"/>
  <c r="BS488" i="1" s="1"/>
  <c r="BR489" i="1"/>
  <c r="BR490" i="1"/>
  <c r="BS490" i="1" s="1"/>
  <c r="BR499" i="1"/>
  <c r="BS499" i="1" s="1"/>
  <c r="BR500" i="1"/>
  <c r="BS500" i="1" s="1"/>
  <c r="BR501" i="1"/>
  <c r="BS501" i="1" s="1"/>
  <c r="BR503" i="1"/>
  <c r="BS503" i="1" s="1"/>
  <c r="BR504" i="1"/>
  <c r="BS504" i="1" s="1"/>
  <c r="BR505" i="1"/>
  <c r="BS505" i="1" s="1"/>
  <c r="BR506" i="1"/>
  <c r="BR507" i="1"/>
  <c r="BS507" i="1" s="1"/>
  <c r="BR508" i="1"/>
  <c r="BS508" i="1" s="1"/>
  <c r="BR509" i="1"/>
  <c r="BS509" i="1" s="1"/>
  <c r="BR510" i="1"/>
  <c r="BR511" i="1"/>
  <c r="BS511" i="1" s="1"/>
  <c r="BR512" i="1"/>
  <c r="BS512" i="1" s="1"/>
  <c r="BR513" i="1"/>
  <c r="BS513" i="1" s="1"/>
  <c r="BR516" i="1"/>
  <c r="BR517" i="1"/>
  <c r="BS517" i="1" s="1"/>
  <c r="BR518" i="1"/>
  <c r="BS518" i="1" s="1"/>
  <c r="BR519" i="1"/>
  <c r="BS519" i="1" s="1"/>
  <c r="BR520" i="1"/>
  <c r="BR521" i="1"/>
  <c r="BS521" i="1" s="1"/>
  <c r="BR522" i="1"/>
  <c r="BS522" i="1" s="1"/>
  <c r="BR523" i="1"/>
  <c r="BS523" i="1" s="1"/>
  <c r="BR524" i="1"/>
  <c r="BR525" i="1"/>
  <c r="BS525" i="1" s="1"/>
  <c r="BR526" i="1"/>
  <c r="BS526" i="1" s="1"/>
  <c r="BR527" i="1"/>
  <c r="BS527" i="1" s="1"/>
  <c r="BR537" i="1"/>
  <c r="BS537" i="1" s="1"/>
  <c r="BR538" i="1"/>
  <c r="BS538" i="1" s="1"/>
  <c r="BR540" i="1"/>
  <c r="BS540" i="1" s="1"/>
  <c r="BR541" i="1"/>
  <c r="BS541" i="1" s="1"/>
  <c r="BR542" i="1"/>
  <c r="BR543" i="1"/>
  <c r="BS543" i="1" s="1"/>
  <c r="BR544" i="1"/>
  <c r="BS544" i="1" s="1"/>
  <c r="BR545" i="1"/>
  <c r="BS545" i="1" s="1"/>
  <c r="BR546" i="1"/>
  <c r="BR547" i="1"/>
  <c r="BS547" i="1" s="1"/>
  <c r="BR548" i="1"/>
  <c r="BS548" i="1" s="1"/>
  <c r="BR549" i="1"/>
  <c r="BS549" i="1" s="1"/>
  <c r="BR550" i="1"/>
  <c r="BR553" i="1"/>
  <c r="BS553" i="1" s="1"/>
  <c r="BR554" i="1"/>
  <c r="BS554" i="1" s="1"/>
  <c r="BR555" i="1"/>
  <c r="BS555" i="1" s="1"/>
  <c r="BR556" i="1"/>
  <c r="BR557" i="1"/>
  <c r="BS557" i="1" s="1"/>
  <c r="BR558" i="1"/>
  <c r="BS558" i="1" s="1"/>
  <c r="BR559" i="1"/>
  <c r="BS559" i="1" s="1"/>
  <c r="BR560" i="1"/>
  <c r="BR561" i="1"/>
  <c r="BS561" i="1" s="1"/>
  <c r="BR562" i="1"/>
  <c r="BS562" i="1" s="1"/>
  <c r="BR563" i="1"/>
  <c r="BS563" i="1" s="1"/>
  <c r="BR564" i="1"/>
  <c r="BR576" i="1"/>
  <c r="BS576" i="1" s="1"/>
  <c r="BR573" i="1"/>
  <c r="BS573" i="1" s="1"/>
  <c r="BR574" i="1"/>
  <c r="BS574" i="1" s="1"/>
  <c r="BR575" i="1"/>
  <c r="BS575" i="1" s="1"/>
  <c r="BR579" i="1"/>
  <c r="BS579" i="1" s="1"/>
  <c r="BR580" i="1"/>
  <c r="BS580" i="1" s="1"/>
  <c r="BR581" i="1"/>
  <c r="BS581" i="1" s="1"/>
  <c r="BR582" i="1"/>
  <c r="BR583" i="1"/>
  <c r="BS583" i="1" s="1"/>
  <c r="BR584" i="1"/>
  <c r="BS584" i="1" s="1"/>
  <c r="BR585" i="1"/>
  <c r="BS585" i="1" s="1"/>
  <c r="BR586" i="1"/>
  <c r="BR587" i="1"/>
  <c r="BS587" i="1" s="1"/>
  <c r="BR588" i="1"/>
  <c r="BS588" i="1" s="1"/>
  <c r="BR591" i="1"/>
  <c r="BS591" i="1" s="1"/>
  <c r="BR592" i="1"/>
  <c r="BR593" i="1"/>
  <c r="BS593" i="1" s="1"/>
  <c r="BR594" i="1"/>
  <c r="BS594" i="1" s="1"/>
  <c r="BR595" i="1"/>
  <c r="BS595" i="1" s="1"/>
  <c r="BR596" i="1"/>
  <c r="BR597" i="1"/>
  <c r="BS597" i="1" s="1"/>
  <c r="BR598" i="1"/>
  <c r="BS598" i="1" s="1"/>
  <c r="BR599" i="1"/>
  <c r="BS599" i="1" s="1"/>
  <c r="BR600" i="1"/>
  <c r="BR601" i="1"/>
  <c r="BS601" i="1" s="1"/>
  <c r="BR602" i="1"/>
  <c r="BS602" i="1" s="1"/>
  <c r="BR578" i="1"/>
  <c r="BS578" i="1" s="1"/>
  <c r="BR614" i="1"/>
  <c r="BR615" i="1"/>
  <c r="BS615" i="1" s="1"/>
  <c r="BR616" i="1"/>
  <c r="BS616" i="1" s="1"/>
  <c r="BR617" i="1"/>
  <c r="BS617" i="1" s="1"/>
  <c r="BR618" i="1"/>
  <c r="BR619" i="1"/>
  <c r="BS619" i="1" s="1"/>
  <c r="BR620" i="1"/>
  <c r="BS620" i="1" s="1"/>
  <c r="BR621" i="1"/>
  <c r="BS621" i="1" s="1"/>
  <c r="BR622" i="1"/>
  <c r="BR623" i="1"/>
  <c r="BS623" i="1" s="1"/>
  <c r="BR624" i="1"/>
  <c r="BS624" i="1" s="1"/>
  <c r="BR627" i="1"/>
  <c r="BS627" i="1" s="1"/>
  <c r="BR628" i="1"/>
  <c r="BR629" i="1"/>
  <c r="BS629" i="1" s="1"/>
  <c r="BR630" i="1"/>
  <c r="BS630" i="1" s="1"/>
  <c r="BR631" i="1"/>
  <c r="BS631" i="1" s="1"/>
  <c r="BR632" i="1"/>
  <c r="BR633" i="1"/>
  <c r="BS633" i="1" s="1"/>
  <c r="BR634" i="1"/>
  <c r="BS634" i="1" s="1"/>
  <c r="BR635" i="1"/>
  <c r="BS635" i="1" s="1"/>
  <c r="BR636" i="1"/>
  <c r="BR637" i="1"/>
  <c r="BS637" i="1" s="1"/>
  <c r="BR638" i="1"/>
  <c r="BS638" i="1" s="1"/>
  <c r="BR646" i="1"/>
  <c r="BS646" i="1" s="1"/>
  <c r="BR647" i="1"/>
  <c r="BS647" i="1" s="1"/>
  <c r="BR648" i="1"/>
  <c r="BS648" i="1" s="1"/>
  <c r="BR650" i="1"/>
  <c r="BS650" i="1" s="1"/>
  <c r="BR651" i="1"/>
  <c r="BS651" i="1" s="1"/>
  <c r="BR652" i="1"/>
  <c r="BR653" i="1"/>
  <c r="BS653" i="1" s="1"/>
  <c r="BR654" i="1"/>
  <c r="BS654" i="1" s="1"/>
  <c r="BR655" i="1"/>
  <c r="BS655" i="1" s="1"/>
  <c r="BR656" i="1"/>
  <c r="BR657" i="1"/>
  <c r="BS657" i="1" s="1"/>
  <c r="BR658" i="1"/>
  <c r="BS658" i="1" s="1"/>
  <c r="BR659" i="1"/>
  <c r="BS659" i="1" s="1"/>
  <c r="BR660" i="1"/>
  <c r="BR663" i="1"/>
  <c r="BS663" i="1" s="1"/>
  <c r="BR664" i="1"/>
  <c r="BS664" i="1" s="1"/>
  <c r="BR665" i="1"/>
  <c r="BS665" i="1" s="1"/>
  <c r="BR666" i="1"/>
  <c r="BR667" i="1"/>
  <c r="BS667" i="1" s="1"/>
  <c r="BR668" i="1"/>
  <c r="BS668" i="1" s="1"/>
  <c r="BR669" i="1"/>
  <c r="BS669" i="1" s="1"/>
  <c r="BR670" i="1"/>
  <c r="BR671" i="1"/>
  <c r="BS671" i="1" s="1"/>
  <c r="BR672" i="1"/>
  <c r="BS672" i="1" s="1"/>
  <c r="BR673" i="1"/>
  <c r="BS673" i="1" s="1"/>
  <c r="BR674" i="1"/>
  <c r="BR683" i="1"/>
  <c r="BS683" i="1" s="1"/>
  <c r="BR684" i="1"/>
  <c r="BS684" i="1" s="1"/>
  <c r="BR685" i="1"/>
  <c r="BS685" i="1" s="1"/>
  <c r="BR687" i="1"/>
  <c r="BR688" i="1"/>
  <c r="BS688" i="1" s="1"/>
  <c r="BR689" i="1"/>
  <c r="BS689" i="1" s="1"/>
  <c r="BR690" i="1"/>
  <c r="BS690" i="1" s="1"/>
  <c r="BR691" i="1"/>
  <c r="BR692" i="1"/>
  <c r="BS692" i="1" s="1"/>
  <c r="BR693" i="1"/>
  <c r="BS693" i="1" s="1"/>
  <c r="BR694" i="1"/>
  <c r="BS694" i="1" s="1"/>
  <c r="BR695" i="1"/>
  <c r="BR696" i="1"/>
  <c r="BS696" i="1" s="1"/>
  <c r="BR697" i="1"/>
  <c r="BS697" i="1" s="1"/>
  <c r="BR700" i="1"/>
  <c r="BS700" i="1" s="1"/>
  <c r="BR701" i="1"/>
  <c r="BR702" i="1"/>
  <c r="BS702" i="1" s="1"/>
  <c r="BR703" i="1"/>
  <c r="BS703" i="1" s="1"/>
  <c r="BR704" i="1"/>
  <c r="BS704" i="1" s="1"/>
  <c r="BR705" i="1"/>
  <c r="BR706" i="1"/>
  <c r="BS706" i="1" s="1"/>
  <c r="BR707" i="1"/>
  <c r="BS707" i="1" s="1"/>
  <c r="BR708" i="1"/>
  <c r="BS708" i="1" s="1"/>
  <c r="BR709" i="1"/>
  <c r="BR710" i="1"/>
  <c r="BS710" i="1" s="1"/>
  <c r="BR711" i="1"/>
  <c r="BS711" i="1" s="1"/>
  <c r="BR714" i="1"/>
  <c r="BR36" i="1" s="1"/>
  <c r="BR715" i="1"/>
  <c r="BR716" i="1"/>
  <c r="BR38" i="1" s="1"/>
  <c r="BR717" i="1"/>
  <c r="BR39" i="1" s="1"/>
  <c r="BR718" i="1"/>
  <c r="BR719" i="1"/>
  <c r="BS719" i="1" s="1"/>
  <c r="BR720" i="1"/>
  <c r="BS720" i="1" s="1"/>
  <c r="BR721" i="1"/>
  <c r="BS721" i="1" s="1"/>
  <c r="BR723" i="1"/>
  <c r="BS723" i="1" s="1"/>
  <c r="BR724" i="1"/>
  <c r="BR725" i="1"/>
  <c r="BR726" i="1"/>
  <c r="BS726" i="1" s="1"/>
  <c r="BR727" i="1"/>
  <c r="BS727" i="1" s="1"/>
  <c r="BR728" i="1"/>
  <c r="BR729" i="1"/>
  <c r="BS729" i="1" s="1"/>
  <c r="BR730" i="1"/>
  <c r="BT730" i="1" s="1"/>
  <c r="BR731" i="1"/>
  <c r="BR732" i="1"/>
  <c r="BR733" i="1"/>
  <c r="BR736" i="1"/>
  <c r="BS736" i="1" s="1"/>
  <c r="BR737" i="1"/>
  <c r="BS737" i="1" s="1"/>
  <c r="BR738" i="1"/>
  <c r="BT738" i="1" s="1"/>
  <c r="BR739" i="1"/>
  <c r="BT739" i="1" s="1"/>
  <c r="BR740" i="1"/>
  <c r="BT740" i="1" s="1"/>
  <c r="BR741" i="1"/>
  <c r="BT741" i="1" s="1"/>
  <c r="BR742" i="1"/>
  <c r="BT742" i="1" s="1"/>
  <c r="BR743" i="1"/>
  <c r="BT743" i="1" s="1"/>
  <c r="BR744" i="1"/>
  <c r="BS744" i="1" s="1"/>
  <c r="BR745" i="1"/>
  <c r="BS745" i="1" s="1"/>
  <c r="BR746" i="1"/>
  <c r="BT746" i="1" s="1"/>
  <c r="BR747" i="1"/>
  <c r="BR756" i="1"/>
  <c r="BS756" i="1" s="1"/>
  <c r="BR757" i="1"/>
  <c r="BS757" i="1" s="1"/>
  <c r="BR758" i="1"/>
  <c r="BR45" i="1"/>
  <c r="BR46" i="1"/>
  <c r="BR47" i="1"/>
  <c r="BR48" i="1"/>
  <c r="AP42" i="1"/>
  <c r="AP43" i="1"/>
  <c r="AP44" i="1"/>
  <c r="AP45" i="1"/>
  <c r="AP46" i="1"/>
  <c r="AP47" i="1"/>
  <c r="AP48" i="1"/>
  <c r="AP49" i="1"/>
  <c r="BR40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8" i="1"/>
  <c r="AP17" i="1"/>
  <c r="AP16" i="1"/>
  <c r="AP15" i="1"/>
  <c r="AP14" i="1"/>
  <c r="AP13" i="1"/>
  <c r="AP12" i="1"/>
  <c r="AP11" i="1"/>
  <c r="AP10" i="1"/>
  <c r="AP9" i="1"/>
  <c r="AP8" i="1"/>
  <c r="AP50" i="1"/>
  <c r="AP51" i="1"/>
  <c r="AL767" i="10"/>
  <c r="AM767" i="10"/>
  <c r="AO767" i="10"/>
  <c r="AP767" i="10"/>
  <c r="AZ767" i="10"/>
  <c r="AF767" i="10"/>
  <c r="AL766" i="10"/>
  <c r="BA766" i="10" s="1"/>
  <c r="AM766" i="10"/>
  <c r="AO766" i="10"/>
  <c r="AP766" i="10"/>
  <c r="AZ766" i="10"/>
  <c r="AF766" i="10"/>
  <c r="AZ765" i="10"/>
  <c r="AF765" i="10"/>
  <c r="AZ764" i="10"/>
  <c r="AF764" i="10"/>
  <c r="AZ763" i="10"/>
  <c r="AF763" i="10"/>
  <c r="AZ762" i="10"/>
  <c r="AF762" i="10"/>
  <c r="AZ761" i="10"/>
  <c r="AF761" i="10"/>
  <c r="AZ760" i="10"/>
  <c r="AF760" i="10"/>
  <c r="AZ759" i="10"/>
  <c r="AF759" i="10"/>
  <c r="AZ758" i="10"/>
  <c r="AF758" i="10"/>
  <c r="AZ757" i="10"/>
  <c r="AF757" i="10"/>
  <c r="AZ756" i="10"/>
  <c r="AF756" i="10"/>
  <c r="AZ755" i="10"/>
  <c r="AF755" i="10"/>
  <c r="AZ754" i="10"/>
  <c r="AF754" i="10"/>
  <c r="AZ753" i="10"/>
  <c r="AF753" i="10"/>
  <c r="AZ752" i="10"/>
  <c r="AF752" i="10"/>
  <c r="AZ751" i="10"/>
  <c r="AF751" i="10"/>
  <c r="AZ750" i="10"/>
  <c r="AF750" i="10"/>
  <c r="AZ749" i="10"/>
  <c r="AF749" i="10"/>
  <c r="AZ748" i="10"/>
  <c r="AF748" i="10"/>
  <c r="AZ747" i="10"/>
  <c r="AF747" i="10"/>
  <c r="AZ746" i="10"/>
  <c r="AF746" i="10"/>
  <c r="AZ745" i="10"/>
  <c r="AF745" i="10"/>
  <c r="AZ744" i="10"/>
  <c r="AF744" i="10"/>
  <c r="AZ743" i="10"/>
  <c r="AF743" i="10"/>
  <c r="AZ742" i="10"/>
  <c r="AF742" i="10"/>
  <c r="AZ741" i="10"/>
  <c r="AF741" i="10"/>
  <c r="AZ740" i="10"/>
  <c r="AF740" i="10"/>
  <c r="AZ739" i="10"/>
  <c r="AF739" i="10"/>
  <c r="AZ738" i="10"/>
  <c r="AF738" i="10"/>
  <c r="AZ737" i="10"/>
  <c r="AF737" i="10"/>
  <c r="AZ736" i="10"/>
  <c r="AF736" i="10"/>
  <c r="AZ735" i="10"/>
  <c r="AF735" i="10"/>
  <c r="AZ734" i="10"/>
  <c r="AF734" i="10"/>
  <c r="AZ733" i="10"/>
  <c r="AF733" i="10"/>
  <c r="AZ732" i="10"/>
  <c r="AF732" i="10"/>
  <c r="AS731" i="10"/>
  <c r="AT731" i="10"/>
  <c r="AU731" i="10"/>
  <c r="AV731" i="10"/>
  <c r="AW731" i="10"/>
  <c r="AX731" i="10"/>
  <c r="AY731" i="10"/>
  <c r="AZ730" i="10"/>
  <c r="AZ729" i="10"/>
  <c r="AZ728" i="10"/>
  <c r="AZ727" i="10"/>
  <c r="AZ726" i="10"/>
  <c r="AZ725" i="10"/>
  <c r="AZ724" i="10"/>
  <c r="AZ723" i="10"/>
  <c r="AZ722" i="10"/>
  <c r="AZ721" i="10"/>
  <c r="AZ720" i="10"/>
  <c r="AZ719" i="10"/>
  <c r="AZ718" i="10"/>
  <c r="AZ717" i="10"/>
  <c r="AZ716" i="10"/>
  <c r="AZ715" i="10"/>
  <c r="AZ714" i="10"/>
  <c r="AZ713" i="10"/>
  <c r="AZ712" i="10"/>
  <c r="AZ711" i="10"/>
  <c r="AZ710" i="10"/>
  <c r="AZ709" i="10"/>
  <c r="AZ708" i="10"/>
  <c r="AZ707" i="10"/>
  <c r="AZ706" i="10"/>
  <c r="AZ705" i="10"/>
  <c r="AZ704" i="10"/>
  <c r="AZ703" i="10"/>
  <c r="AZ702" i="10"/>
  <c r="AZ701" i="10"/>
  <c r="AZ700" i="10"/>
  <c r="AZ699" i="10"/>
  <c r="AZ698" i="10"/>
  <c r="AZ697" i="10"/>
  <c r="AZ696" i="10"/>
  <c r="AS695" i="10"/>
  <c r="AT695" i="10"/>
  <c r="AU695" i="10"/>
  <c r="AV695" i="10"/>
  <c r="AW695" i="10"/>
  <c r="AX695" i="10"/>
  <c r="AY695" i="10"/>
  <c r="AZ694" i="10"/>
  <c r="AZ693" i="10"/>
  <c r="AZ692" i="10"/>
  <c r="AZ691" i="10"/>
  <c r="AZ690" i="10"/>
  <c r="AZ689" i="10"/>
  <c r="AZ688" i="10"/>
  <c r="AZ687" i="10"/>
  <c r="AZ686" i="10"/>
  <c r="AZ685" i="10"/>
  <c r="AZ684" i="10"/>
  <c r="AZ683" i="10"/>
  <c r="AZ682" i="10"/>
  <c r="AZ681" i="10"/>
  <c r="AZ680" i="10"/>
  <c r="AZ679" i="10"/>
  <c r="AZ678" i="10"/>
  <c r="AZ677" i="10"/>
  <c r="AZ676" i="10"/>
  <c r="AZ675" i="10"/>
  <c r="AZ674" i="10"/>
  <c r="AZ673" i="10"/>
  <c r="AZ672" i="10"/>
  <c r="AZ671" i="10"/>
  <c r="AZ670" i="10"/>
  <c r="AZ669" i="10"/>
  <c r="AZ668" i="10"/>
  <c r="AZ667" i="10"/>
  <c r="AZ666" i="10"/>
  <c r="AZ665" i="10"/>
  <c r="AZ664" i="10"/>
  <c r="AZ663" i="10"/>
  <c r="AZ662" i="10"/>
  <c r="AZ661" i="10"/>
  <c r="AZ660" i="10"/>
  <c r="AZ659" i="10"/>
  <c r="AZ658" i="10"/>
  <c r="AZ657" i="10"/>
  <c r="AZ656" i="10"/>
  <c r="AZ655" i="10"/>
  <c r="AS654" i="10"/>
  <c r="AT654" i="10"/>
  <c r="AU654" i="10"/>
  <c r="AV654" i="10"/>
  <c r="AW654" i="10"/>
  <c r="AX654" i="10"/>
  <c r="AY654" i="10"/>
  <c r="AZ653" i="10"/>
  <c r="AZ652" i="10"/>
  <c r="AZ651" i="10"/>
  <c r="AZ650" i="10"/>
  <c r="AZ649" i="10"/>
  <c r="AZ648" i="10"/>
  <c r="AZ647" i="10"/>
  <c r="AZ646" i="10"/>
  <c r="AZ645" i="10"/>
  <c r="AZ644" i="10"/>
  <c r="AZ643" i="10"/>
  <c r="AZ642" i="10"/>
  <c r="AZ641" i="10"/>
  <c r="AZ640" i="10"/>
  <c r="AZ639" i="10"/>
  <c r="AZ638" i="10"/>
  <c r="AZ637" i="10"/>
  <c r="AZ636" i="10"/>
  <c r="AZ635" i="10"/>
  <c r="AZ634" i="10"/>
  <c r="AZ633" i="10"/>
  <c r="AZ632" i="10"/>
  <c r="AZ631" i="10"/>
  <c r="AZ630" i="10"/>
  <c r="AZ629" i="10"/>
  <c r="AZ628" i="10"/>
  <c r="AZ627" i="10"/>
  <c r="AZ626" i="10"/>
  <c r="AZ625" i="10"/>
  <c r="AZ624" i="10"/>
  <c r="AZ623" i="10"/>
  <c r="AZ622" i="10"/>
  <c r="AZ621" i="10"/>
  <c r="AZ620" i="10"/>
  <c r="AZ619" i="10"/>
  <c r="AZ618" i="10"/>
  <c r="AZ617" i="10"/>
  <c r="AZ616" i="10"/>
  <c r="AZ615" i="10"/>
  <c r="AS614" i="10"/>
  <c r="AT614" i="10"/>
  <c r="AU614" i="10"/>
  <c r="AV614" i="10"/>
  <c r="AW614" i="10"/>
  <c r="AX614" i="10"/>
  <c r="AY614" i="10"/>
  <c r="AZ613" i="10"/>
  <c r="AZ612" i="10"/>
  <c r="AZ611" i="10"/>
  <c r="AZ610" i="10"/>
  <c r="AZ609" i="10"/>
  <c r="AZ608" i="10"/>
  <c r="AZ607" i="10"/>
  <c r="AZ606" i="10"/>
  <c r="AZ605" i="10"/>
  <c r="AZ604" i="10"/>
  <c r="AZ603" i="10"/>
  <c r="AZ602" i="10"/>
  <c r="AZ601" i="10"/>
  <c r="AZ600" i="10"/>
  <c r="AZ599" i="10"/>
  <c r="AZ598" i="10"/>
  <c r="AZ597" i="10"/>
  <c r="AZ596" i="10"/>
  <c r="AZ595" i="10"/>
  <c r="AZ594" i="10"/>
  <c r="AZ593" i="10"/>
  <c r="AZ592" i="10"/>
  <c r="AZ591" i="10"/>
  <c r="AZ590" i="10"/>
  <c r="AZ589" i="10"/>
  <c r="AZ588" i="10"/>
  <c r="AZ587" i="10"/>
  <c r="AZ586" i="10"/>
  <c r="AZ585" i="10"/>
  <c r="AZ584" i="10"/>
  <c r="AZ583" i="10"/>
  <c r="AZ582" i="10"/>
  <c r="AZ581" i="10"/>
  <c r="AZ580" i="10"/>
  <c r="AZ579" i="10"/>
  <c r="AS578" i="10"/>
  <c r="AT578" i="10"/>
  <c r="AU578" i="10"/>
  <c r="AV578" i="10"/>
  <c r="AW578" i="10"/>
  <c r="AX578" i="10"/>
  <c r="AY578" i="10"/>
  <c r="AZ577" i="10"/>
  <c r="AZ576" i="10"/>
  <c r="AZ575" i="10"/>
  <c r="AZ574" i="10"/>
  <c r="AZ573" i="10"/>
  <c r="AZ572" i="10"/>
  <c r="AZ571" i="10"/>
  <c r="AZ570" i="10"/>
  <c r="AZ569" i="10"/>
  <c r="AZ568" i="10"/>
  <c r="AZ567" i="10"/>
  <c r="AZ566" i="10"/>
  <c r="AZ565" i="10"/>
  <c r="AZ564" i="10"/>
  <c r="AZ563" i="10"/>
  <c r="AZ562" i="10"/>
  <c r="AZ561" i="10"/>
  <c r="AZ560" i="10"/>
  <c r="AZ559" i="10"/>
  <c r="AZ558" i="10"/>
  <c r="AZ557" i="10"/>
  <c r="AZ556" i="10"/>
  <c r="AZ555" i="10"/>
  <c r="AZ554" i="10"/>
  <c r="AZ553" i="10"/>
  <c r="AZ552" i="10"/>
  <c r="AZ551" i="10"/>
  <c r="AZ550" i="10"/>
  <c r="AZ549" i="10"/>
  <c r="AZ548" i="10"/>
  <c r="AZ547" i="10"/>
  <c r="AZ546" i="10"/>
  <c r="AZ545" i="10"/>
  <c r="AZ544" i="10"/>
  <c r="AZ543" i="10"/>
  <c r="AZ542" i="10"/>
  <c r="AZ541" i="10"/>
  <c r="AS540" i="10"/>
  <c r="AT540" i="10"/>
  <c r="AU540" i="10"/>
  <c r="AV540" i="10"/>
  <c r="AW540" i="10"/>
  <c r="AX540" i="10"/>
  <c r="AY540" i="10"/>
  <c r="AZ535" i="10"/>
  <c r="AZ534" i="10"/>
  <c r="AZ533" i="10"/>
  <c r="AZ532" i="10"/>
  <c r="AZ531" i="10"/>
  <c r="AZ530" i="10"/>
  <c r="AZ529" i="10"/>
  <c r="AZ528" i="10"/>
  <c r="AZ527" i="10"/>
  <c r="AZ526" i="10"/>
  <c r="AZ525" i="10"/>
  <c r="AZ524" i="10"/>
  <c r="AZ523" i="10"/>
  <c r="AZ522" i="10"/>
  <c r="AU521" i="10"/>
  <c r="AZ520" i="10"/>
  <c r="AZ519" i="10"/>
  <c r="AZ518" i="10"/>
  <c r="AZ517" i="10"/>
  <c r="AZ516" i="10"/>
  <c r="AZ515" i="10"/>
  <c r="AZ514" i="10"/>
  <c r="AZ513" i="10"/>
  <c r="AZ512" i="10"/>
  <c r="AZ511" i="10"/>
  <c r="AZ508" i="10"/>
  <c r="AZ507" i="10"/>
  <c r="AZ506" i="10"/>
  <c r="AZ505" i="10"/>
  <c r="AZ504" i="10"/>
  <c r="AZ503" i="10"/>
  <c r="AZ502" i="10"/>
  <c r="AZ501" i="10"/>
  <c r="AZ500" i="10"/>
  <c r="AS499" i="10"/>
  <c r="AT499" i="10"/>
  <c r="AV499" i="10"/>
  <c r="AW499" i="10"/>
  <c r="AX499" i="10"/>
  <c r="AY499" i="10"/>
  <c r="AZ498" i="10"/>
  <c r="AZ497" i="10"/>
  <c r="AZ496" i="10"/>
  <c r="AZ495" i="10"/>
  <c r="AZ494" i="10"/>
  <c r="AZ493" i="10"/>
  <c r="AZ492" i="10"/>
  <c r="AZ491" i="10"/>
  <c r="AZ490" i="10"/>
  <c r="AZ489" i="10"/>
  <c r="AZ488" i="10"/>
  <c r="AZ487" i="10"/>
  <c r="AZ486" i="10"/>
  <c r="AZ485" i="10"/>
  <c r="AZ484" i="10"/>
  <c r="AZ483" i="10"/>
  <c r="AZ482" i="10"/>
  <c r="AZ481" i="10"/>
  <c r="AZ480" i="10"/>
  <c r="AZ479" i="10"/>
  <c r="AZ478" i="10"/>
  <c r="AZ477" i="10"/>
  <c r="AZ476" i="10"/>
  <c r="AZ475" i="10"/>
  <c r="AZ474" i="10"/>
  <c r="AZ473" i="10"/>
  <c r="AZ472" i="10"/>
  <c r="AZ471" i="10"/>
  <c r="AZ470" i="10"/>
  <c r="AZ469" i="10"/>
  <c r="AZ468" i="10"/>
  <c r="AZ467" i="10"/>
  <c r="AZ466" i="10"/>
  <c r="AZ465" i="10"/>
  <c r="AZ464" i="10"/>
  <c r="AZ463" i="10"/>
  <c r="AS462" i="10"/>
  <c r="AT462" i="10"/>
  <c r="AU462" i="10"/>
  <c r="AV462" i="10"/>
  <c r="AW462" i="10"/>
  <c r="AX462" i="10"/>
  <c r="AY462" i="10"/>
  <c r="AZ461" i="10"/>
  <c r="AZ460" i="10"/>
  <c r="AZ459" i="10"/>
  <c r="AZ458" i="10"/>
  <c r="AZ457" i="10"/>
  <c r="AZ456" i="10"/>
  <c r="AZ455" i="10"/>
  <c r="AZ454" i="10"/>
  <c r="AZ453" i="10"/>
  <c r="AZ452" i="10"/>
  <c r="AZ451" i="10"/>
  <c r="AZ450" i="10"/>
  <c r="AZ449" i="10"/>
  <c r="AZ448" i="10"/>
  <c r="AZ447" i="10"/>
  <c r="AZ446" i="10"/>
  <c r="AZ445" i="10"/>
  <c r="AZ444" i="10"/>
  <c r="AZ443" i="10"/>
  <c r="AZ442" i="10"/>
  <c r="AZ441" i="10"/>
  <c r="AZ440" i="10"/>
  <c r="AZ439" i="10"/>
  <c r="AZ438" i="10"/>
  <c r="AZ437" i="10"/>
  <c r="AZ436" i="10"/>
  <c r="AZ435" i="10"/>
  <c r="AZ434" i="10"/>
  <c r="AZ433" i="10"/>
  <c r="AZ432" i="10"/>
  <c r="AZ431" i="10"/>
  <c r="AZ430" i="10"/>
  <c r="AZ429" i="10"/>
  <c r="AZ428" i="10"/>
  <c r="AZ427" i="10"/>
  <c r="AS426" i="10"/>
  <c r="AT426" i="10"/>
  <c r="AU426" i="10"/>
  <c r="AV426" i="10"/>
  <c r="AW426" i="10"/>
  <c r="AX426" i="10"/>
  <c r="AY426" i="10"/>
  <c r="AZ425" i="10"/>
  <c r="AZ424" i="10"/>
  <c r="AZ423" i="10"/>
  <c r="AZ422" i="10"/>
  <c r="AZ421" i="10"/>
  <c r="AZ420" i="10"/>
  <c r="AZ419" i="10"/>
  <c r="AZ418" i="10"/>
  <c r="AZ417" i="10"/>
  <c r="AZ416" i="10"/>
  <c r="AZ415" i="10"/>
  <c r="AZ414" i="10"/>
  <c r="AZ413" i="10"/>
  <c r="AZ412" i="10"/>
  <c r="AZ411" i="10"/>
  <c r="AZ410" i="10"/>
  <c r="AZ409" i="10"/>
  <c r="AZ408" i="10"/>
  <c r="AZ407" i="10"/>
  <c r="AZ406" i="10"/>
  <c r="AZ405" i="10"/>
  <c r="AZ404" i="10"/>
  <c r="AZ403" i="10"/>
  <c r="AZ402" i="10"/>
  <c r="AZ401" i="10"/>
  <c r="AZ400" i="10"/>
  <c r="AZ399" i="10"/>
  <c r="AZ398" i="10"/>
  <c r="AZ397" i="10"/>
  <c r="AZ396" i="10"/>
  <c r="AZ395" i="10"/>
  <c r="AZ394" i="10"/>
  <c r="AZ393" i="10"/>
  <c r="AZ392" i="10"/>
  <c r="AZ391" i="10"/>
  <c r="AS390" i="10"/>
  <c r="AT390" i="10"/>
  <c r="AU390" i="10"/>
  <c r="AV390" i="10"/>
  <c r="AW390" i="10"/>
  <c r="AX390" i="10"/>
  <c r="AY390" i="10"/>
  <c r="AZ389" i="10"/>
  <c r="AZ388" i="10"/>
  <c r="AZ387" i="10"/>
  <c r="AZ386" i="10"/>
  <c r="AZ385" i="10"/>
  <c r="AZ384" i="10"/>
  <c r="AZ383" i="10"/>
  <c r="AZ382" i="10"/>
  <c r="AZ381" i="10"/>
  <c r="AZ380" i="10"/>
  <c r="AZ379" i="10"/>
  <c r="AZ378" i="10"/>
  <c r="AZ377" i="10"/>
  <c r="AZ376" i="10"/>
  <c r="AZ375" i="10"/>
  <c r="AZ374" i="10"/>
  <c r="AZ373" i="10"/>
  <c r="AZ372" i="10"/>
  <c r="AZ371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AZ358" i="10"/>
  <c r="AZ357" i="10"/>
  <c r="AZ356" i="10"/>
  <c r="AZ355" i="10"/>
  <c r="AZ354" i="10"/>
  <c r="AS353" i="10"/>
  <c r="AT353" i="10"/>
  <c r="AU353" i="10"/>
  <c r="AV353" i="10"/>
  <c r="AW353" i="10"/>
  <c r="AX353" i="10"/>
  <c r="AY353" i="10"/>
  <c r="AZ352" i="10"/>
  <c r="AZ351" i="10"/>
  <c r="AZ350" i="10"/>
  <c r="AZ349" i="10"/>
  <c r="AZ348" i="10"/>
  <c r="AZ347" i="10"/>
  <c r="AZ346" i="10"/>
  <c r="AZ345" i="10"/>
  <c r="AZ344" i="10"/>
  <c r="AZ343" i="10"/>
  <c r="AZ342" i="10"/>
  <c r="AZ341" i="10"/>
  <c r="AZ340" i="10"/>
  <c r="AZ339" i="10"/>
  <c r="AZ338" i="10"/>
  <c r="AZ337" i="10"/>
  <c r="AZ336" i="10"/>
  <c r="AZ335" i="10"/>
  <c r="AZ334" i="10"/>
  <c r="AZ333" i="10"/>
  <c r="AZ332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S316" i="10"/>
  <c r="AT316" i="10"/>
  <c r="AU316" i="10"/>
  <c r="AV316" i="10"/>
  <c r="AW316" i="10"/>
  <c r="AX316" i="10"/>
  <c r="AY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AZ288" i="10"/>
  <c r="AZ287" i="10"/>
  <c r="AZ286" i="10"/>
  <c r="AZ285" i="10"/>
  <c r="AZ284" i="10"/>
  <c r="AZ283" i="10"/>
  <c r="AZ282" i="10"/>
  <c r="AZ281" i="10"/>
  <c r="AS280" i="10"/>
  <c r="AT280" i="10"/>
  <c r="AU280" i="10"/>
  <c r="AV280" i="10"/>
  <c r="AW280" i="10"/>
  <c r="AX280" i="10"/>
  <c r="AY280" i="10"/>
  <c r="AZ279" i="10"/>
  <c r="AZ278" i="10"/>
  <c r="AZ277" i="10"/>
  <c r="AZ276" i="10"/>
  <c r="AZ275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S244" i="10"/>
  <c r="AT244" i="10"/>
  <c r="AU244" i="10"/>
  <c r="AV244" i="10"/>
  <c r="AW244" i="10"/>
  <c r="AX244" i="10"/>
  <c r="AY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S208" i="10"/>
  <c r="AT208" i="10"/>
  <c r="AU208" i="10"/>
  <c r="AV208" i="10"/>
  <c r="AW208" i="10"/>
  <c r="AX208" i="10"/>
  <c r="AY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S172" i="10"/>
  <c r="AT172" i="10"/>
  <c r="AU172" i="10"/>
  <c r="AV172" i="10"/>
  <c r="AW172" i="10"/>
  <c r="AX172" i="10"/>
  <c r="AY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S133" i="10"/>
  <c r="AT133" i="10"/>
  <c r="AU133" i="10"/>
  <c r="AV133" i="10"/>
  <c r="AW133" i="10"/>
  <c r="AX133" i="10"/>
  <c r="AY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S94" i="10"/>
  <c r="AT94" i="10"/>
  <c r="AU94" i="10"/>
  <c r="AV94" i="10"/>
  <c r="AW94" i="10"/>
  <c r="AX94" i="10"/>
  <c r="AY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AZ72" i="10"/>
  <c r="AZ71" i="10"/>
  <c r="AZ70" i="10"/>
  <c r="AZ69" i="10"/>
  <c r="AZ68" i="10"/>
  <c r="AZ67" i="10"/>
  <c r="AZ66" i="10"/>
  <c r="AZ65" i="10"/>
  <c r="AZ64" i="10"/>
  <c r="AZ63" i="10"/>
  <c r="AZ62" i="10"/>
  <c r="AZ61" i="10"/>
  <c r="AZ60" i="10"/>
  <c r="AZ59" i="10"/>
  <c r="AZ58" i="10"/>
  <c r="AZ57" i="10"/>
  <c r="AZ56" i="10"/>
  <c r="AZ55" i="10"/>
  <c r="AZ54" i="10"/>
  <c r="AZ53" i="10"/>
  <c r="AZ52" i="10"/>
  <c r="AS51" i="10"/>
  <c r="AT51" i="10"/>
  <c r="AU51" i="10"/>
  <c r="AV51" i="10"/>
  <c r="AW51" i="10"/>
  <c r="AX51" i="10"/>
  <c r="AY51" i="10"/>
  <c r="AS50" i="10"/>
  <c r="AT50" i="10"/>
  <c r="AU50" i="10"/>
  <c r="AV50" i="10"/>
  <c r="AW50" i="10"/>
  <c r="AX50" i="10"/>
  <c r="AY50" i="10"/>
  <c r="AF50" i="10"/>
  <c r="AS49" i="10"/>
  <c r="AT49" i="10"/>
  <c r="AU49" i="10"/>
  <c r="AV49" i="10"/>
  <c r="AW49" i="10"/>
  <c r="AX49" i="10"/>
  <c r="AY49" i="10"/>
  <c r="AF49" i="10"/>
  <c r="AS48" i="10"/>
  <c r="AT48" i="10"/>
  <c r="AU48" i="10"/>
  <c r="AV48" i="10"/>
  <c r="AW48" i="10"/>
  <c r="AX48" i="10"/>
  <c r="AY48" i="10"/>
  <c r="AS47" i="10"/>
  <c r="AT47" i="10"/>
  <c r="AU47" i="10"/>
  <c r="AV47" i="10"/>
  <c r="AW47" i="10"/>
  <c r="AX47" i="10"/>
  <c r="AY47" i="10"/>
  <c r="AS46" i="10"/>
  <c r="AT46" i="10"/>
  <c r="AU46" i="10"/>
  <c r="AV46" i="10"/>
  <c r="AW46" i="10"/>
  <c r="AX46" i="10"/>
  <c r="AY46" i="10"/>
  <c r="AS45" i="10"/>
  <c r="AT45" i="10"/>
  <c r="AU45" i="10"/>
  <c r="AV45" i="10"/>
  <c r="AW45" i="10"/>
  <c r="AX45" i="10"/>
  <c r="AY45" i="10"/>
  <c r="AS44" i="10"/>
  <c r="AT44" i="10"/>
  <c r="AU44" i="10"/>
  <c r="AV44" i="10"/>
  <c r="AW44" i="10"/>
  <c r="AX44" i="10"/>
  <c r="AY44" i="10"/>
  <c r="AS43" i="10"/>
  <c r="AT43" i="10"/>
  <c r="AU43" i="10"/>
  <c r="AV43" i="10"/>
  <c r="AW43" i="10"/>
  <c r="AX43" i="10"/>
  <c r="AY43" i="10"/>
  <c r="AS42" i="10"/>
  <c r="AT42" i="10"/>
  <c r="AU42" i="10"/>
  <c r="AV42" i="10"/>
  <c r="AW42" i="10"/>
  <c r="AX42" i="10"/>
  <c r="AY42" i="10"/>
  <c r="AS41" i="10"/>
  <c r="AT41" i="10"/>
  <c r="AU41" i="10"/>
  <c r="AV41" i="10"/>
  <c r="AW41" i="10"/>
  <c r="AX41" i="10"/>
  <c r="AY41" i="10"/>
  <c r="AS40" i="10"/>
  <c r="AT40" i="10"/>
  <c r="AU40" i="10"/>
  <c r="AV40" i="10"/>
  <c r="AW40" i="10"/>
  <c r="AX40" i="10"/>
  <c r="AY40" i="10"/>
  <c r="AF40" i="10"/>
  <c r="AS39" i="10"/>
  <c r="AT39" i="10"/>
  <c r="AU39" i="10"/>
  <c r="AV39" i="10"/>
  <c r="AW39" i="10"/>
  <c r="AX39" i="10"/>
  <c r="AY39" i="10"/>
  <c r="AF39" i="10"/>
  <c r="AS38" i="10"/>
  <c r="AT38" i="10"/>
  <c r="AU38" i="10"/>
  <c r="AV38" i="10"/>
  <c r="AW38" i="10"/>
  <c r="AX38" i="10"/>
  <c r="AY38" i="10"/>
  <c r="AF38" i="10"/>
  <c r="AS37" i="10"/>
  <c r="AT37" i="10"/>
  <c r="AU37" i="10"/>
  <c r="AV37" i="10"/>
  <c r="AW37" i="10"/>
  <c r="AX37" i="10"/>
  <c r="AY37" i="10"/>
  <c r="AF37" i="10"/>
  <c r="AS36" i="10"/>
  <c r="AT36" i="10"/>
  <c r="AU36" i="10"/>
  <c r="AV36" i="10"/>
  <c r="AW36" i="10"/>
  <c r="AX36" i="10"/>
  <c r="AY36" i="10"/>
  <c r="AF36" i="10"/>
  <c r="AS35" i="10"/>
  <c r="AT35" i="10"/>
  <c r="AU35" i="10"/>
  <c r="AV35" i="10"/>
  <c r="AW35" i="10"/>
  <c r="AX35" i="10"/>
  <c r="AY35" i="10"/>
  <c r="AF35" i="10"/>
  <c r="AS34" i="10"/>
  <c r="AT34" i="10"/>
  <c r="AU34" i="10"/>
  <c r="AV34" i="10"/>
  <c r="AW34" i="10"/>
  <c r="AX34" i="10"/>
  <c r="AY34" i="10"/>
  <c r="AF34" i="10"/>
  <c r="AS33" i="10"/>
  <c r="AT33" i="10"/>
  <c r="AU33" i="10"/>
  <c r="AV33" i="10"/>
  <c r="AW33" i="10"/>
  <c r="AX33" i="10"/>
  <c r="AY33" i="10"/>
  <c r="AF33" i="10"/>
  <c r="AS32" i="10"/>
  <c r="AT32" i="10"/>
  <c r="AU32" i="10"/>
  <c r="AV32" i="10"/>
  <c r="AW32" i="10"/>
  <c r="AX32" i="10"/>
  <c r="AY32" i="10"/>
  <c r="AF32" i="10"/>
  <c r="AS31" i="10"/>
  <c r="AT31" i="10"/>
  <c r="AU31" i="10"/>
  <c r="AV31" i="10"/>
  <c r="AW31" i="10"/>
  <c r="AX31" i="10"/>
  <c r="AY31" i="10"/>
  <c r="AF31" i="10"/>
  <c r="AS30" i="10"/>
  <c r="AT30" i="10"/>
  <c r="AU30" i="10"/>
  <c r="AV30" i="10"/>
  <c r="AW30" i="10"/>
  <c r="AX30" i="10"/>
  <c r="AY30" i="10"/>
  <c r="AF30" i="10"/>
  <c r="AS29" i="10"/>
  <c r="AT29" i="10"/>
  <c r="AU29" i="10"/>
  <c r="AV29" i="10"/>
  <c r="AW29" i="10"/>
  <c r="AX29" i="10"/>
  <c r="AY29" i="10"/>
  <c r="AF29" i="10"/>
  <c r="AS28" i="10"/>
  <c r="AT28" i="10"/>
  <c r="AU28" i="10"/>
  <c r="AV28" i="10"/>
  <c r="AW28" i="10"/>
  <c r="AX28" i="10"/>
  <c r="AY28" i="10"/>
  <c r="AF28" i="10"/>
  <c r="AS27" i="10"/>
  <c r="AT27" i="10"/>
  <c r="AU27" i="10"/>
  <c r="AV27" i="10"/>
  <c r="AW27" i="10"/>
  <c r="AX27" i="10"/>
  <c r="AY27" i="10"/>
  <c r="AF27" i="10"/>
  <c r="AS26" i="10"/>
  <c r="AT26" i="10"/>
  <c r="AU26" i="10"/>
  <c r="AV26" i="10"/>
  <c r="AW26" i="10"/>
  <c r="AX26" i="10"/>
  <c r="AY26" i="10"/>
  <c r="AF26" i="10"/>
  <c r="AS25" i="10"/>
  <c r="AT25" i="10"/>
  <c r="AU25" i="10"/>
  <c r="AV25" i="10"/>
  <c r="AW25" i="10"/>
  <c r="AX25" i="10"/>
  <c r="AY25" i="10"/>
  <c r="AF25" i="10"/>
  <c r="AS24" i="10"/>
  <c r="AT24" i="10"/>
  <c r="AU24" i="10"/>
  <c r="AV24" i="10"/>
  <c r="AW24" i="10"/>
  <c r="AX24" i="10"/>
  <c r="AY24" i="10"/>
  <c r="AF24" i="10"/>
  <c r="AS23" i="10"/>
  <c r="AT23" i="10"/>
  <c r="AU23" i="10"/>
  <c r="AV23" i="10"/>
  <c r="AW23" i="10"/>
  <c r="AX23" i="10"/>
  <c r="AY23" i="10"/>
  <c r="AF23" i="10"/>
  <c r="AS22" i="10"/>
  <c r="AT22" i="10"/>
  <c r="AU22" i="10"/>
  <c r="AV22" i="10"/>
  <c r="AW22" i="10"/>
  <c r="AX22" i="10"/>
  <c r="AY22" i="10"/>
  <c r="AF22" i="10"/>
  <c r="AS21" i="10"/>
  <c r="AT21" i="10"/>
  <c r="AU21" i="10"/>
  <c r="AV21" i="10"/>
  <c r="AW21" i="10"/>
  <c r="AX21" i="10"/>
  <c r="AY21" i="10"/>
  <c r="AF21" i="10"/>
  <c r="AS20" i="10"/>
  <c r="AT20" i="10"/>
  <c r="AU20" i="10"/>
  <c r="AV20" i="10"/>
  <c r="AW20" i="10"/>
  <c r="AX20" i="10"/>
  <c r="AY20" i="10"/>
  <c r="AF20" i="10"/>
  <c r="AS19" i="10"/>
  <c r="AT19" i="10"/>
  <c r="AU19" i="10"/>
  <c r="AV19" i="10"/>
  <c r="AW19" i="10"/>
  <c r="AX19" i="10"/>
  <c r="AY19" i="10"/>
  <c r="AF19" i="10"/>
  <c r="AS18" i="10"/>
  <c r="AT18" i="10"/>
  <c r="AU18" i="10"/>
  <c r="AV18" i="10"/>
  <c r="AW18" i="10"/>
  <c r="AX18" i="10"/>
  <c r="AY18" i="10"/>
  <c r="AF18" i="10"/>
  <c r="AS17" i="10"/>
  <c r="AT17" i="10"/>
  <c r="AU17" i="10"/>
  <c r="AV17" i="10"/>
  <c r="AW17" i="10"/>
  <c r="AX17" i="10"/>
  <c r="AY17" i="10"/>
  <c r="AF17" i="10"/>
  <c r="AS16" i="10"/>
  <c r="AT16" i="10"/>
  <c r="AU16" i="10"/>
  <c r="AV16" i="10"/>
  <c r="AW16" i="10"/>
  <c r="AX16" i="10"/>
  <c r="AY16" i="10"/>
  <c r="AF16" i="10"/>
  <c r="AS15" i="10"/>
  <c r="AT15" i="10"/>
  <c r="AU15" i="10"/>
  <c r="AV15" i="10"/>
  <c r="AW15" i="10"/>
  <c r="AX15" i="10"/>
  <c r="AY15" i="10"/>
  <c r="AF15" i="10"/>
  <c r="AS14" i="10"/>
  <c r="AT14" i="10"/>
  <c r="AU14" i="10"/>
  <c r="AV14" i="10"/>
  <c r="AW14" i="10"/>
  <c r="AX14" i="10"/>
  <c r="AY14" i="10"/>
  <c r="AF14" i="10"/>
  <c r="AS13" i="10"/>
  <c r="AT13" i="10"/>
  <c r="AU13" i="10"/>
  <c r="AV13" i="10"/>
  <c r="AW13" i="10"/>
  <c r="AX13" i="10"/>
  <c r="AY13" i="10"/>
  <c r="AF13" i="10"/>
  <c r="AS12" i="10"/>
  <c r="AT12" i="10"/>
  <c r="AU12" i="10"/>
  <c r="AV12" i="10"/>
  <c r="AW12" i="10"/>
  <c r="AX12" i="10"/>
  <c r="AY12" i="10"/>
  <c r="AF12" i="10"/>
  <c r="AS11" i="10"/>
  <c r="AT11" i="10"/>
  <c r="AU11" i="10"/>
  <c r="AV11" i="10"/>
  <c r="AW11" i="10"/>
  <c r="AX11" i="10"/>
  <c r="AY11" i="10"/>
  <c r="AF11" i="10"/>
  <c r="AS10" i="10"/>
  <c r="AT10" i="10"/>
  <c r="AU10" i="10"/>
  <c r="AV10" i="10"/>
  <c r="AW10" i="10"/>
  <c r="AX10" i="10"/>
  <c r="AY10" i="10"/>
  <c r="AF10" i="10"/>
  <c r="AS9" i="10"/>
  <c r="AT9" i="10"/>
  <c r="AU9" i="10"/>
  <c r="AV9" i="10"/>
  <c r="AW9" i="10"/>
  <c r="AX9" i="10"/>
  <c r="AY9" i="10"/>
  <c r="AF9" i="10"/>
  <c r="AS8" i="10"/>
  <c r="AT8" i="10"/>
  <c r="AU8" i="10"/>
  <c r="AV8" i="10"/>
  <c r="AW8" i="10"/>
  <c r="AX8" i="10"/>
  <c r="AY8" i="10"/>
  <c r="AF8" i="10"/>
  <c r="AR755" i="1"/>
  <c r="AR722" i="1" s="1"/>
  <c r="CR721" i="1"/>
  <c r="CU721" i="1" s="1"/>
  <c r="CR720" i="1"/>
  <c r="CU720" i="1" s="1"/>
  <c r="CR719" i="1"/>
  <c r="CU719" i="1" s="1"/>
  <c r="AR718" i="1"/>
  <c r="AR686" i="1" s="1"/>
  <c r="CR685" i="1"/>
  <c r="CU685" i="1" s="1"/>
  <c r="CR684" i="1"/>
  <c r="CU684" i="1" s="1"/>
  <c r="CR683" i="1"/>
  <c r="CU683" i="1" s="1"/>
  <c r="AR682" i="1"/>
  <c r="CR648" i="1"/>
  <c r="CU648" i="1" s="1"/>
  <c r="CR647" i="1"/>
  <c r="CU647" i="1" s="1"/>
  <c r="CR646" i="1"/>
  <c r="CU646" i="1" s="1"/>
  <c r="AR645" i="1"/>
  <c r="CR612" i="1"/>
  <c r="CU612" i="1" s="1"/>
  <c r="CR611" i="1"/>
  <c r="CU611" i="1" s="1"/>
  <c r="CR610" i="1"/>
  <c r="CU610" i="1" s="1"/>
  <c r="AR609" i="1"/>
  <c r="AR577" i="1" s="1"/>
  <c r="AR572" i="1"/>
  <c r="AR539" i="1" s="1"/>
  <c r="AR535" i="1"/>
  <c r="AR502" i="1" s="1"/>
  <c r="CR501" i="1"/>
  <c r="CU501" i="1" s="1"/>
  <c r="CR500" i="1"/>
  <c r="CU500" i="1" s="1"/>
  <c r="CR499" i="1"/>
  <c r="CU499" i="1" s="1"/>
  <c r="AR498" i="1"/>
  <c r="AR465" i="1"/>
  <c r="CR464" i="1"/>
  <c r="CU464" i="1" s="1"/>
  <c r="CR463" i="1"/>
  <c r="CU463" i="1" s="1"/>
  <c r="CR462" i="1"/>
  <c r="CU462" i="1" s="1"/>
  <c r="AR461" i="1"/>
  <c r="AR429" i="1" s="1"/>
  <c r="CR428" i="1"/>
  <c r="CU428" i="1" s="1"/>
  <c r="CR427" i="1"/>
  <c r="CU427" i="1" s="1"/>
  <c r="AR425" i="1"/>
  <c r="CR391" i="1"/>
  <c r="CU391" i="1" s="1"/>
  <c r="CR390" i="1"/>
  <c r="CU390" i="1" s="1"/>
  <c r="CR389" i="1"/>
  <c r="CU389" i="1" s="1"/>
  <c r="AR388" i="1"/>
  <c r="AR355" i="1" s="1"/>
  <c r="CR354" i="1"/>
  <c r="CU354" i="1" s="1"/>
  <c r="CR353" i="1"/>
  <c r="CU353" i="1" s="1"/>
  <c r="AR351" i="1"/>
  <c r="AR317" i="1" s="1"/>
  <c r="CR316" i="1"/>
  <c r="CU316" i="1" s="1"/>
  <c r="CR315" i="1"/>
  <c r="CU315" i="1" s="1"/>
  <c r="CR314" i="1"/>
  <c r="CU314" i="1" s="1"/>
  <c r="AR313" i="1"/>
  <c r="AR281" i="1" s="1"/>
  <c r="CR280" i="1"/>
  <c r="CU280" i="1" s="1"/>
  <c r="CR279" i="1"/>
  <c r="CU279" i="1" s="1"/>
  <c r="CR278" i="1"/>
  <c r="CU278" i="1" s="1"/>
  <c r="CR277" i="1"/>
  <c r="AR277" i="1"/>
  <c r="AR245" i="1" s="1"/>
  <c r="CR276" i="1"/>
  <c r="CU276" i="1" s="1"/>
  <c r="CR275" i="1"/>
  <c r="CU275" i="1" s="1"/>
  <c r="CR274" i="1"/>
  <c r="CU274" i="1" s="1"/>
  <c r="CR273" i="1"/>
  <c r="CU273" i="1" s="1"/>
  <c r="CR270" i="1"/>
  <c r="CU270" i="1" s="1"/>
  <c r="CR269" i="1"/>
  <c r="CU269" i="1" s="1"/>
  <c r="CR268" i="1"/>
  <c r="CU268" i="1" s="1"/>
  <c r="CR267" i="1"/>
  <c r="CU267" i="1" s="1"/>
  <c r="CR266" i="1"/>
  <c r="CU266" i="1" s="1"/>
  <c r="CR265" i="1"/>
  <c r="CU265" i="1" s="1"/>
  <c r="CR264" i="1"/>
  <c r="CU264" i="1" s="1"/>
  <c r="CR263" i="1"/>
  <c r="CU263" i="1" s="1"/>
  <c r="CR262" i="1"/>
  <c r="CU262" i="1" s="1"/>
  <c r="CR261" i="1"/>
  <c r="CU261" i="1" s="1"/>
  <c r="CR260" i="1"/>
  <c r="CU260" i="1" s="1"/>
  <c r="CR259" i="1"/>
  <c r="CU259" i="1" s="1"/>
  <c r="CR256" i="1"/>
  <c r="CU256" i="1" s="1"/>
  <c r="CR255" i="1"/>
  <c r="CU255" i="1" s="1"/>
  <c r="CR254" i="1"/>
  <c r="CU254" i="1" s="1"/>
  <c r="CR253" i="1"/>
  <c r="CU253" i="1" s="1"/>
  <c r="CR252" i="1"/>
  <c r="CU252" i="1" s="1"/>
  <c r="CR251" i="1"/>
  <c r="CU251" i="1" s="1"/>
  <c r="CR250" i="1"/>
  <c r="CU250" i="1" s="1"/>
  <c r="CR249" i="1"/>
  <c r="CU249" i="1" s="1"/>
  <c r="CR248" i="1"/>
  <c r="CU248" i="1" s="1"/>
  <c r="CR247" i="1"/>
  <c r="CU247" i="1" s="1"/>
  <c r="CR246" i="1"/>
  <c r="CU246" i="1" s="1"/>
  <c r="CR244" i="1"/>
  <c r="CU244" i="1" s="1"/>
  <c r="CR243" i="1"/>
  <c r="CU243" i="1" s="1"/>
  <c r="CR242" i="1"/>
  <c r="CU242" i="1" s="1"/>
  <c r="CR241" i="1"/>
  <c r="AR241" i="1"/>
  <c r="AR209" i="1" s="1"/>
  <c r="CR240" i="1"/>
  <c r="CU240" i="1" s="1"/>
  <c r="CR239" i="1"/>
  <c r="CU239" i="1" s="1"/>
  <c r="CR238" i="1"/>
  <c r="CU238" i="1" s="1"/>
  <c r="CR237" i="1"/>
  <c r="CU237" i="1" s="1"/>
  <c r="CR234" i="1"/>
  <c r="CU234" i="1" s="1"/>
  <c r="CR233" i="1"/>
  <c r="CU233" i="1" s="1"/>
  <c r="CR232" i="1"/>
  <c r="CU232" i="1" s="1"/>
  <c r="CR231" i="1"/>
  <c r="CU231" i="1" s="1"/>
  <c r="CR230" i="1"/>
  <c r="CU230" i="1" s="1"/>
  <c r="CR229" i="1"/>
  <c r="CU229" i="1" s="1"/>
  <c r="CR228" i="1"/>
  <c r="CU228" i="1" s="1"/>
  <c r="CR227" i="1"/>
  <c r="CU227" i="1" s="1"/>
  <c r="CR226" i="1"/>
  <c r="CU226" i="1" s="1"/>
  <c r="CR225" i="1"/>
  <c r="CU225" i="1" s="1"/>
  <c r="CR224" i="1"/>
  <c r="CU224" i="1" s="1"/>
  <c r="CR223" i="1"/>
  <c r="CU223" i="1" s="1"/>
  <c r="CR220" i="1"/>
  <c r="CU220" i="1" s="1"/>
  <c r="CR219" i="1"/>
  <c r="CU219" i="1" s="1"/>
  <c r="CR218" i="1"/>
  <c r="CU218" i="1" s="1"/>
  <c r="CR217" i="1"/>
  <c r="CU217" i="1" s="1"/>
  <c r="CR216" i="1"/>
  <c r="CU216" i="1" s="1"/>
  <c r="CR215" i="1"/>
  <c r="CU215" i="1" s="1"/>
  <c r="CR214" i="1"/>
  <c r="CU214" i="1" s="1"/>
  <c r="CR213" i="1"/>
  <c r="CU213" i="1" s="1"/>
  <c r="CR212" i="1"/>
  <c r="CU212" i="1" s="1"/>
  <c r="CR211" i="1"/>
  <c r="CU211" i="1" s="1"/>
  <c r="CR210" i="1"/>
  <c r="CU210" i="1" s="1"/>
  <c r="CR208" i="1"/>
  <c r="CU208" i="1" s="1"/>
  <c r="CR207" i="1"/>
  <c r="CU207" i="1" s="1"/>
  <c r="CR206" i="1"/>
  <c r="CU206" i="1" s="1"/>
  <c r="CR205" i="1"/>
  <c r="AR205" i="1"/>
  <c r="AR173" i="1" s="1"/>
  <c r="CR204" i="1"/>
  <c r="CU204" i="1" s="1"/>
  <c r="CR203" i="1"/>
  <c r="CU203" i="1" s="1"/>
  <c r="CR202" i="1"/>
  <c r="CU202" i="1" s="1"/>
  <c r="CR201" i="1"/>
  <c r="CU201" i="1" s="1"/>
  <c r="CR198" i="1"/>
  <c r="CU198" i="1" s="1"/>
  <c r="CR197" i="1"/>
  <c r="CU197" i="1" s="1"/>
  <c r="CR196" i="1"/>
  <c r="CU196" i="1" s="1"/>
  <c r="CR195" i="1"/>
  <c r="CU195" i="1" s="1"/>
  <c r="CR194" i="1"/>
  <c r="CU194" i="1" s="1"/>
  <c r="CR193" i="1"/>
  <c r="CU193" i="1" s="1"/>
  <c r="CR192" i="1"/>
  <c r="CU192" i="1" s="1"/>
  <c r="CR191" i="1"/>
  <c r="CU191" i="1" s="1"/>
  <c r="CR190" i="1"/>
  <c r="CU190" i="1" s="1"/>
  <c r="CR189" i="1"/>
  <c r="CU189" i="1" s="1"/>
  <c r="CR188" i="1"/>
  <c r="CU188" i="1" s="1"/>
  <c r="CR187" i="1"/>
  <c r="CU187" i="1" s="1"/>
  <c r="CR184" i="1"/>
  <c r="CU184" i="1" s="1"/>
  <c r="CR183" i="1"/>
  <c r="CU183" i="1" s="1"/>
  <c r="CR182" i="1"/>
  <c r="CU182" i="1" s="1"/>
  <c r="CR181" i="1"/>
  <c r="CU181" i="1" s="1"/>
  <c r="CR180" i="1"/>
  <c r="CU180" i="1" s="1"/>
  <c r="CR179" i="1"/>
  <c r="CU179" i="1" s="1"/>
  <c r="CR178" i="1"/>
  <c r="CU178" i="1" s="1"/>
  <c r="CR177" i="1"/>
  <c r="CU177" i="1" s="1"/>
  <c r="CR176" i="1"/>
  <c r="CU176" i="1" s="1"/>
  <c r="CR175" i="1"/>
  <c r="CU175" i="1" s="1"/>
  <c r="CR174" i="1"/>
  <c r="CU174" i="1" s="1"/>
  <c r="CR172" i="1"/>
  <c r="CU172" i="1" s="1"/>
  <c r="CR171" i="1"/>
  <c r="CU171" i="1" s="1"/>
  <c r="CR170" i="1"/>
  <c r="CU170" i="1" s="1"/>
  <c r="CR169" i="1"/>
  <c r="CU169" i="1" s="1"/>
  <c r="CR168" i="1"/>
  <c r="CU168" i="1" s="1"/>
  <c r="CR167" i="1"/>
  <c r="AR167" i="1"/>
  <c r="AR134" i="1" s="1"/>
  <c r="CR166" i="1"/>
  <c r="CU166" i="1" s="1"/>
  <c r="CR165" i="1"/>
  <c r="CU165" i="1" s="1"/>
  <c r="CR164" i="1"/>
  <c r="CU164" i="1" s="1"/>
  <c r="CR163" i="1"/>
  <c r="CU163" i="1" s="1"/>
  <c r="CR162" i="1"/>
  <c r="CU162" i="1" s="1"/>
  <c r="CR159" i="1"/>
  <c r="CU159" i="1" s="1"/>
  <c r="CR158" i="1"/>
  <c r="CU158" i="1" s="1"/>
  <c r="CR157" i="1"/>
  <c r="CU157" i="1" s="1"/>
  <c r="CR156" i="1"/>
  <c r="CU156" i="1" s="1"/>
  <c r="CR155" i="1"/>
  <c r="CU155" i="1" s="1"/>
  <c r="CR154" i="1"/>
  <c r="CU154" i="1" s="1"/>
  <c r="CR153" i="1"/>
  <c r="CU153" i="1" s="1"/>
  <c r="CR152" i="1"/>
  <c r="CU152" i="1" s="1"/>
  <c r="CR151" i="1"/>
  <c r="CU151" i="1" s="1"/>
  <c r="CR150" i="1"/>
  <c r="CU150" i="1" s="1"/>
  <c r="CR149" i="1"/>
  <c r="CU149" i="1" s="1"/>
  <c r="CR148" i="1"/>
  <c r="CR145" i="1"/>
  <c r="CU145" i="1" s="1"/>
  <c r="CR144" i="1"/>
  <c r="CU144" i="1" s="1"/>
  <c r="CR143" i="1"/>
  <c r="CU143" i="1" s="1"/>
  <c r="CR142" i="1"/>
  <c r="CU142" i="1" s="1"/>
  <c r="CR141" i="1"/>
  <c r="CR140" i="1"/>
  <c r="CR139" i="1"/>
  <c r="CR138" i="1"/>
  <c r="CU138" i="1" s="1"/>
  <c r="CR137" i="1"/>
  <c r="CU137" i="1" s="1"/>
  <c r="CR136" i="1"/>
  <c r="CR135" i="1"/>
  <c r="CU135" i="1" s="1"/>
  <c r="CR133" i="1"/>
  <c r="CU133" i="1" s="1"/>
  <c r="CR132" i="1"/>
  <c r="CU132" i="1" s="1"/>
  <c r="CR131" i="1"/>
  <c r="CU131" i="1" s="1"/>
  <c r="CR130" i="1"/>
  <c r="CU130" i="1" s="1"/>
  <c r="CR129" i="1"/>
  <c r="CU129" i="1" s="1"/>
  <c r="CR128" i="1"/>
  <c r="AR128" i="1"/>
  <c r="AR95" i="1" s="1"/>
  <c r="CR127" i="1"/>
  <c r="CU127" i="1" s="1"/>
  <c r="CR126" i="1"/>
  <c r="CU126" i="1" s="1"/>
  <c r="CR125" i="1"/>
  <c r="CU125" i="1" s="1"/>
  <c r="CR124" i="1"/>
  <c r="CU124" i="1" s="1"/>
  <c r="CR123" i="1"/>
  <c r="CU123" i="1" s="1"/>
  <c r="CR122" i="1"/>
  <c r="CU122" i="1" s="1"/>
  <c r="CR121" i="1"/>
  <c r="CU121" i="1" s="1"/>
  <c r="CR120" i="1"/>
  <c r="CU120" i="1" s="1"/>
  <c r="CR119" i="1"/>
  <c r="CU119" i="1" s="1"/>
  <c r="CR118" i="1"/>
  <c r="CU118" i="1" s="1"/>
  <c r="CR117" i="1"/>
  <c r="CU117" i="1" s="1"/>
  <c r="CR116" i="1"/>
  <c r="CU116" i="1" s="1"/>
  <c r="CR115" i="1"/>
  <c r="CU115" i="1" s="1"/>
  <c r="CR114" i="1"/>
  <c r="CU114" i="1" s="1"/>
  <c r="CR113" i="1"/>
  <c r="CU113" i="1" s="1"/>
  <c r="CR112" i="1"/>
  <c r="CU112" i="1" s="1"/>
  <c r="CR111" i="1"/>
  <c r="CU111" i="1" s="1"/>
  <c r="CR110" i="1"/>
  <c r="CU110" i="1" s="1"/>
  <c r="CR109" i="1"/>
  <c r="CU109" i="1" s="1"/>
  <c r="CR108" i="1"/>
  <c r="CU108" i="1" s="1"/>
  <c r="CR107" i="1"/>
  <c r="CU107" i="1" s="1"/>
  <c r="CR106" i="1"/>
  <c r="CU106" i="1" s="1"/>
  <c r="CR105" i="1"/>
  <c r="CU105" i="1" s="1"/>
  <c r="CR104" i="1"/>
  <c r="CU104" i="1" s="1"/>
  <c r="CR103" i="1"/>
  <c r="CU103" i="1" s="1"/>
  <c r="CR102" i="1"/>
  <c r="CU102" i="1" s="1"/>
  <c r="CR101" i="1"/>
  <c r="CU101" i="1" s="1"/>
  <c r="CR100" i="1"/>
  <c r="CU100" i="1" s="1"/>
  <c r="CR99" i="1"/>
  <c r="CU99" i="1" s="1"/>
  <c r="CR98" i="1"/>
  <c r="CU98" i="1" s="1"/>
  <c r="CR97" i="1"/>
  <c r="CU97" i="1" s="1"/>
  <c r="CR96" i="1"/>
  <c r="CU96" i="1" s="1"/>
  <c r="CR94" i="1"/>
  <c r="CU94" i="1" s="1"/>
  <c r="CR93" i="1"/>
  <c r="CU93" i="1" s="1"/>
  <c r="CR92" i="1"/>
  <c r="CU92" i="1" s="1"/>
  <c r="CR91" i="1"/>
  <c r="CU91" i="1" s="1"/>
  <c r="CR90" i="1"/>
  <c r="CU90" i="1" s="1"/>
  <c r="CR89" i="1"/>
  <c r="CU89" i="1" s="1"/>
  <c r="CR88" i="1"/>
  <c r="CU88" i="1" s="1"/>
  <c r="CR87" i="1"/>
  <c r="CU87" i="1" s="1"/>
  <c r="CR86" i="1"/>
  <c r="CU86" i="1" s="1"/>
  <c r="CR85" i="1"/>
  <c r="AR85" i="1"/>
  <c r="AR52" i="1" s="1"/>
  <c r="CR84" i="1"/>
  <c r="CU84" i="1" s="1"/>
  <c r="CR83" i="1"/>
  <c r="CU83" i="1" s="1"/>
  <c r="CR82" i="1"/>
  <c r="CU82" i="1" s="1"/>
  <c r="CR81" i="1"/>
  <c r="CU81" i="1" s="1"/>
  <c r="CR80" i="1"/>
  <c r="CU80" i="1" s="1"/>
  <c r="CR77" i="1"/>
  <c r="CU77" i="1" s="1"/>
  <c r="CR76" i="1"/>
  <c r="CU76" i="1" s="1"/>
  <c r="CR75" i="1"/>
  <c r="CU75" i="1" s="1"/>
  <c r="CR74" i="1"/>
  <c r="CU74" i="1" s="1"/>
  <c r="CR73" i="1"/>
  <c r="CU73" i="1" s="1"/>
  <c r="CR72" i="1"/>
  <c r="CU72" i="1" s="1"/>
  <c r="CR71" i="1"/>
  <c r="CU71" i="1" s="1"/>
  <c r="CR70" i="1"/>
  <c r="CU70" i="1" s="1"/>
  <c r="CR69" i="1"/>
  <c r="CU69" i="1" s="1"/>
  <c r="CR68" i="1"/>
  <c r="CU68" i="1" s="1"/>
  <c r="CR67" i="1"/>
  <c r="CU67" i="1" s="1"/>
  <c r="CR66" i="1"/>
  <c r="CU66" i="1" s="1"/>
  <c r="CR63" i="1"/>
  <c r="CU63" i="1" s="1"/>
  <c r="CR62" i="1"/>
  <c r="CU62" i="1" s="1"/>
  <c r="CR61" i="1"/>
  <c r="CU61" i="1" s="1"/>
  <c r="CR60" i="1"/>
  <c r="CU60" i="1" s="1"/>
  <c r="CR59" i="1"/>
  <c r="CU59" i="1" s="1"/>
  <c r="CR58" i="1"/>
  <c r="CU58" i="1" s="1"/>
  <c r="CR57" i="1"/>
  <c r="CU57" i="1" s="1"/>
  <c r="CR56" i="1"/>
  <c r="CU56" i="1" s="1"/>
  <c r="CR55" i="1"/>
  <c r="CU55" i="1" s="1"/>
  <c r="CR54" i="1"/>
  <c r="CU54" i="1" s="1"/>
  <c r="CR53" i="1"/>
  <c r="CU53" i="1" s="1"/>
  <c r="AR51" i="1"/>
  <c r="AR50" i="1"/>
  <c r="CR49" i="1"/>
  <c r="AR49" i="1"/>
  <c r="AR48" i="1"/>
  <c r="AR47" i="1"/>
  <c r="AR46" i="1"/>
  <c r="AR45" i="1"/>
  <c r="CR758" i="1"/>
  <c r="CU758" i="1" s="1"/>
  <c r="AR44" i="1"/>
  <c r="CR757" i="1"/>
  <c r="CU757" i="1" s="1"/>
  <c r="AR43" i="1"/>
  <c r="CR756" i="1"/>
  <c r="CU756" i="1" s="1"/>
  <c r="AR42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8" i="1"/>
  <c r="AR17" i="1"/>
  <c r="AR16" i="1"/>
  <c r="AR15" i="1"/>
  <c r="AR14" i="1"/>
  <c r="AR13" i="1"/>
  <c r="AR12" i="1"/>
  <c r="AR11" i="1"/>
  <c r="AR10" i="1"/>
  <c r="AR9" i="1"/>
  <c r="AR8" i="1"/>
  <c r="CF755" i="1"/>
  <c r="AQ755" i="1"/>
  <c r="AQ722" i="1" s="1"/>
  <c r="CF718" i="1"/>
  <c r="AQ718" i="1"/>
  <c r="CF682" i="1"/>
  <c r="AQ682" i="1"/>
  <c r="AQ649" i="1" s="1"/>
  <c r="AQ645" i="1"/>
  <c r="AQ613" i="1" s="1"/>
  <c r="CF609" i="1"/>
  <c r="AQ609" i="1"/>
  <c r="AQ577" i="1" s="1"/>
  <c r="CF572" i="1"/>
  <c r="AQ572" i="1"/>
  <c r="CF535" i="1"/>
  <c r="AQ535" i="1"/>
  <c r="AQ502" i="1" s="1"/>
  <c r="CF498" i="1"/>
  <c r="AQ498" i="1"/>
  <c r="AQ465" i="1"/>
  <c r="CF461" i="1"/>
  <c r="AQ461" i="1"/>
  <c r="AQ429" i="1" s="1"/>
  <c r="CF425" i="1"/>
  <c r="AQ425" i="1"/>
  <c r="AQ392" i="1" s="1"/>
  <c r="CF388" i="1"/>
  <c r="AQ388" i="1"/>
  <c r="CF351" i="1"/>
  <c r="AQ351" i="1"/>
  <c r="CF313" i="1"/>
  <c r="AQ313" i="1"/>
  <c r="AQ281" i="1" s="1"/>
  <c r="CF277" i="1"/>
  <c r="AQ277" i="1"/>
  <c r="AQ245" i="1" s="1"/>
  <c r="CF241" i="1"/>
  <c r="AQ241" i="1"/>
  <c r="AQ209" i="1" s="1"/>
  <c r="CF205" i="1"/>
  <c r="AQ205" i="1"/>
  <c r="AQ173" i="1" s="1"/>
  <c r="CF167" i="1"/>
  <c r="AQ167" i="1"/>
  <c r="AQ134" i="1" s="1"/>
  <c r="CF128" i="1"/>
  <c r="AQ128" i="1"/>
  <c r="AQ95" i="1" s="1"/>
  <c r="CF85" i="1"/>
  <c r="AQ85" i="1"/>
  <c r="AQ52" i="1" s="1"/>
  <c r="AQ51" i="1"/>
  <c r="AQ50" i="1"/>
  <c r="CE49" i="1"/>
  <c r="CF49" i="1" s="1"/>
  <c r="AQ49" i="1"/>
  <c r="AQ48" i="1"/>
  <c r="AQ47" i="1"/>
  <c r="AQ46" i="1"/>
  <c r="AQ45" i="1"/>
  <c r="AQ44" i="1"/>
  <c r="AQ43" i="1"/>
  <c r="AQ42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8" i="1"/>
  <c r="AQ17" i="1"/>
  <c r="AQ16" i="1"/>
  <c r="AQ15" i="1"/>
  <c r="AQ14" i="1"/>
  <c r="AQ13" i="1"/>
  <c r="AQ12" i="1"/>
  <c r="AQ11" i="1"/>
  <c r="AQ10" i="1"/>
  <c r="AQ9" i="1"/>
  <c r="AQ8" i="1"/>
  <c r="D3" i="5"/>
  <c r="BL4" i="1" s="1"/>
  <c r="AT14" i="5"/>
  <c r="AT29" i="5"/>
  <c r="X23" i="9"/>
  <c r="X22" i="9"/>
  <c r="X24" i="9"/>
  <c r="X25" i="9"/>
  <c r="X26" i="9"/>
  <c r="X27" i="9"/>
  <c r="X28" i="9"/>
  <c r="X29" i="9"/>
  <c r="X30" i="9"/>
  <c r="Y30" i="9" s="1"/>
  <c r="X31" i="9"/>
  <c r="X32" i="9"/>
  <c r="X33" i="9"/>
  <c r="X34" i="9"/>
  <c r="X35" i="9"/>
  <c r="X36" i="9"/>
  <c r="X37" i="9"/>
  <c r="X38" i="9"/>
  <c r="X50" i="9"/>
  <c r="O50" i="9"/>
  <c r="X49" i="9"/>
  <c r="O49" i="9"/>
  <c r="X48" i="9"/>
  <c r="O48" i="9"/>
  <c r="X47" i="9"/>
  <c r="O47" i="9"/>
  <c r="X46" i="9"/>
  <c r="O46" i="9"/>
  <c r="X45" i="9"/>
  <c r="O45" i="9"/>
  <c r="X44" i="9"/>
  <c r="O44" i="9"/>
  <c r="X43" i="9"/>
  <c r="O43" i="9"/>
  <c r="X42" i="9"/>
  <c r="O42" i="9"/>
  <c r="P41" i="9"/>
  <c r="Q41" i="9"/>
  <c r="R41" i="9"/>
  <c r="S41" i="9"/>
  <c r="T41" i="9"/>
  <c r="U41" i="9"/>
  <c r="V41" i="9"/>
  <c r="C41" i="9"/>
  <c r="D41" i="9"/>
  <c r="E41" i="9"/>
  <c r="F41" i="9"/>
  <c r="G41" i="9"/>
  <c r="H41" i="9"/>
  <c r="I41" i="9"/>
  <c r="J41" i="9"/>
  <c r="N41" i="9"/>
  <c r="M41" i="9"/>
  <c r="L41" i="9"/>
  <c r="K41" i="9"/>
  <c r="X40" i="9"/>
  <c r="O40" i="9"/>
  <c r="X39" i="9"/>
  <c r="O39" i="9"/>
  <c r="O38" i="9"/>
  <c r="O37" i="9"/>
  <c r="O36" i="9"/>
  <c r="O35" i="9"/>
  <c r="O34" i="9"/>
  <c r="O33" i="9"/>
  <c r="O32" i="9"/>
  <c r="O31" i="9"/>
  <c r="Y31" i="9" s="1"/>
  <c r="O30" i="9"/>
  <c r="O29" i="9"/>
  <c r="O28" i="9"/>
  <c r="O27" i="9"/>
  <c r="O26" i="9"/>
  <c r="O25" i="9"/>
  <c r="O24" i="9"/>
  <c r="O23" i="9"/>
  <c r="O22" i="9"/>
  <c r="W21" i="9"/>
  <c r="V21" i="9"/>
  <c r="U21" i="9"/>
  <c r="T21" i="9"/>
  <c r="S21" i="9"/>
  <c r="R21" i="9"/>
  <c r="Q21" i="9"/>
  <c r="P21" i="9"/>
  <c r="N21" i="9"/>
  <c r="M21" i="9"/>
  <c r="L21" i="9"/>
  <c r="K21" i="9"/>
  <c r="J21" i="9"/>
  <c r="I21" i="9"/>
  <c r="H21" i="9"/>
  <c r="G21" i="9"/>
  <c r="F21" i="9"/>
  <c r="E21" i="9"/>
  <c r="D21" i="9"/>
  <c r="C21" i="9"/>
  <c r="Q11" i="9"/>
  <c r="Q7" i="9"/>
  <c r="C3" i="9"/>
  <c r="D3" i="9"/>
  <c r="E3" i="9"/>
  <c r="F3" i="9"/>
  <c r="G3" i="9"/>
  <c r="H3" i="9"/>
  <c r="I3" i="9"/>
  <c r="J3" i="9"/>
  <c r="K3" i="9"/>
  <c r="L3" i="9"/>
  <c r="M3" i="9"/>
  <c r="N3" i="9"/>
  <c r="O8" i="9"/>
  <c r="O9" i="9"/>
  <c r="O7" i="9"/>
  <c r="O6" i="9"/>
  <c r="O5" i="9"/>
  <c r="O4" i="9"/>
  <c r="D10" i="9"/>
  <c r="E10" i="9"/>
  <c r="F10" i="9"/>
  <c r="G10" i="9"/>
  <c r="H10" i="9"/>
  <c r="I10" i="9"/>
  <c r="J10" i="9"/>
  <c r="C10" i="9"/>
  <c r="AS351" i="1"/>
  <c r="AT351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6" i="1"/>
  <c r="BH87" i="1"/>
  <c r="BH88" i="1"/>
  <c r="BH89" i="1"/>
  <c r="BH90" i="1"/>
  <c r="BH91" i="1"/>
  <c r="BH92" i="1"/>
  <c r="BH93" i="1"/>
  <c r="BH94" i="1"/>
  <c r="AV8" i="1"/>
  <c r="AW8" i="1"/>
  <c r="AX8" i="1"/>
  <c r="AY8" i="1"/>
  <c r="AZ8" i="1"/>
  <c r="BA8" i="1"/>
  <c r="BB8" i="1"/>
  <c r="CJ8" i="1" s="1"/>
  <c r="BE8" i="1"/>
  <c r="BF8" i="1"/>
  <c r="BG8" i="1"/>
  <c r="AV9" i="1"/>
  <c r="AW9" i="1"/>
  <c r="AX9" i="1"/>
  <c r="AY9" i="1"/>
  <c r="AZ9" i="1"/>
  <c r="BA9" i="1"/>
  <c r="BB9" i="1"/>
  <c r="CJ9" i="1" s="1"/>
  <c r="BE9" i="1"/>
  <c r="BF9" i="1"/>
  <c r="BG9" i="1"/>
  <c r="AV10" i="1"/>
  <c r="AW10" i="1"/>
  <c r="AX10" i="1"/>
  <c r="AY10" i="1"/>
  <c r="AZ10" i="1"/>
  <c r="BA10" i="1"/>
  <c r="BB10" i="1"/>
  <c r="CJ10" i="1" s="1"/>
  <c r="BE10" i="1"/>
  <c r="BF10" i="1"/>
  <c r="BG10" i="1"/>
  <c r="AV11" i="1"/>
  <c r="AW11" i="1"/>
  <c r="AX11" i="1"/>
  <c r="AY11" i="1"/>
  <c r="AZ11" i="1"/>
  <c r="BA11" i="1"/>
  <c r="BB11" i="1"/>
  <c r="CJ11" i="1" s="1"/>
  <c r="BE11" i="1"/>
  <c r="BF11" i="1"/>
  <c r="BG11" i="1"/>
  <c r="AV12" i="1"/>
  <c r="AW12" i="1"/>
  <c r="AX12" i="1"/>
  <c r="AY12" i="1"/>
  <c r="AZ12" i="1"/>
  <c r="BA12" i="1"/>
  <c r="BB12" i="1"/>
  <c r="CJ12" i="1" s="1"/>
  <c r="BE12" i="1"/>
  <c r="BF12" i="1"/>
  <c r="BG12" i="1"/>
  <c r="AV13" i="1"/>
  <c r="AW13" i="1"/>
  <c r="AX13" i="1"/>
  <c r="AY13" i="1"/>
  <c r="AZ13" i="1"/>
  <c r="BA13" i="1"/>
  <c r="BB13" i="1"/>
  <c r="CJ13" i="1" s="1"/>
  <c r="BE13" i="1"/>
  <c r="BF13" i="1"/>
  <c r="BG13" i="1"/>
  <c r="AV14" i="1"/>
  <c r="AW14" i="1"/>
  <c r="AX14" i="1"/>
  <c r="AY14" i="1"/>
  <c r="AZ14" i="1"/>
  <c r="BA14" i="1"/>
  <c r="BB14" i="1"/>
  <c r="CJ14" i="1" s="1"/>
  <c r="BE14" i="1"/>
  <c r="BF14" i="1"/>
  <c r="BG14" i="1"/>
  <c r="AV15" i="1"/>
  <c r="AW15" i="1"/>
  <c r="AX15" i="1"/>
  <c r="AY15" i="1"/>
  <c r="AZ15" i="1"/>
  <c r="BA15" i="1"/>
  <c r="BB15" i="1"/>
  <c r="CJ15" i="1" s="1"/>
  <c r="BE15" i="1"/>
  <c r="BF15" i="1"/>
  <c r="BG15" i="1"/>
  <c r="AV16" i="1"/>
  <c r="AW16" i="1"/>
  <c r="AX16" i="1"/>
  <c r="AY16" i="1"/>
  <c r="AZ16" i="1"/>
  <c r="BA16" i="1"/>
  <c r="BB16" i="1"/>
  <c r="CJ16" i="1" s="1"/>
  <c r="BE16" i="1"/>
  <c r="BF16" i="1"/>
  <c r="BG16" i="1"/>
  <c r="AV17" i="1"/>
  <c r="AW17" i="1"/>
  <c r="AX17" i="1"/>
  <c r="AY17" i="1"/>
  <c r="AZ17" i="1"/>
  <c r="BA17" i="1"/>
  <c r="BB17" i="1"/>
  <c r="CJ17" i="1" s="1"/>
  <c r="BE17" i="1"/>
  <c r="BF17" i="1"/>
  <c r="BG17" i="1"/>
  <c r="AV18" i="1"/>
  <c r="AW18" i="1"/>
  <c r="AX18" i="1"/>
  <c r="AY18" i="1"/>
  <c r="AZ18" i="1"/>
  <c r="BA18" i="1"/>
  <c r="BB18" i="1"/>
  <c r="CJ18" i="1" s="1"/>
  <c r="BE18" i="1"/>
  <c r="BF18" i="1"/>
  <c r="BG18" i="1"/>
  <c r="AV20" i="1"/>
  <c r="AW20" i="1"/>
  <c r="AX20" i="1"/>
  <c r="AY20" i="1"/>
  <c r="AZ20" i="1"/>
  <c r="BA20" i="1"/>
  <c r="BB20" i="1"/>
  <c r="CJ20" i="1" s="1"/>
  <c r="BE20" i="1"/>
  <c r="BF20" i="1"/>
  <c r="BG20" i="1"/>
  <c r="AV21" i="1"/>
  <c r="AW21" i="1"/>
  <c r="AX21" i="1"/>
  <c r="AY21" i="1"/>
  <c r="AZ21" i="1"/>
  <c r="BA21" i="1"/>
  <c r="BB21" i="1"/>
  <c r="CJ21" i="1" s="1"/>
  <c r="BE21" i="1"/>
  <c r="BF21" i="1"/>
  <c r="BG21" i="1"/>
  <c r="AV22" i="1"/>
  <c r="AW22" i="1"/>
  <c r="AX22" i="1"/>
  <c r="AY22" i="1"/>
  <c r="AZ22" i="1"/>
  <c r="BA22" i="1"/>
  <c r="BB22" i="1"/>
  <c r="CJ22" i="1" s="1"/>
  <c r="BE22" i="1"/>
  <c r="BF22" i="1"/>
  <c r="BG22" i="1"/>
  <c r="AV23" i="1"/>
  <c r="AW23" i="1"/>
  <c r="AX23" i="1"/>
  <c r="AY23" i="1"/>
  <c r="AZ23" i="1"/>
  <c r="BA23" i="1"/>
  <c r="BB23" i="1"/>
  <c r="CJ23" i="1" s="1"/>
  <c r="BE23" i="1"/>
  <c r="BF23" i="1"/>
  <c r="BG23" i="1"/>
  <c r="AV24" i="1"/>
  <c r="AW24" i="1"/>
  <c r="AX24" i="1"/>
  <c r="AY24" i="1"/>
  <c r="AZ24" i="1"/>
  <c r="BA24" i="1"/>
  <c r="BB24" i="1"/>
  <c r="CJ24" i="1" s="1"/>
  <c r="BE24" i="1"/>
  <c r="BF24" i="1"/>
  <c r="BG24" i="1"/>
  <c r="AV25" i="1"/>
  <c r="AW25" i="1"/>
  <c r="AX25" i="1"/>
  <c r="AY25" i="1"/>
  <c r="AZ25" i="1"/>
  <c r="BA25" i="1"/>
  <c r="BB25" i="1"/>
  <c r="CJ25" i="1" s="1"/>
  <c r="BE25" i="1"/>
  <c r="BF25" i="1"/>
  <c r="BG25" i="1"/>
  <c r="AV26" i="1"/>
  <c r="AW26" i="1"/>
  <c r="AX26" i="1"/>
  <c r="AY26" i="1"/>
  <c r="AZ26" i="1"/>
  <c r="BA26" i="1"/>
  <c r="BB26" i="1"/>
  <c r="CJ26" i="1" s="1"/>
  <c r="BE26" i="1"/>
  <c r="BF26" i="1"/>
  <c r="BG26" i="1"/>
  <c r="AV27" i="1"/>
  <c r="AW27" i="1"/>
  <c r="AX27" i="1"/>
  <c r="AY27" i="1"/>
  <c r="AZ27" i="1"/>
  <c r="BA27" i="1"/>
  <c r="BB27" i="1"/>
  <c r="CJ27" i="1" s="1"/>
  <c r="BE27" i="1"/>
  <c r="BF27" i="1"/>
  <c r="BG27" i="1"/>
  <c r="AV28" i="1"/>
  <c r="AW28" i="1"/>
  <c r="AX28" i="1"/>
  <c r="AY28" i="1"/>
  <c r="AZ28" i="1"/>
  <c r="BA28" i="1"/>
  <c r="BB28" i="1"/>
  <c r="CJ28" i="1" s="1"/>
  <c r="BE28" i="1"/>
  <c r="BF28" i="1"/>
  <c r="BG28" i="1"/>
  <c r="AV29" i="1"/>
  <c r="AW29" i="1"/>
  <c r="AX29" i="1"/>
  <c r="AY29" i="1"/>
  <c r="AZ29" i="1"/>
  <c r="BA29" i="1"/>
  <c r="BB29" i="1"/>
  <c r="CJ29" i="1" s="1"/>
  <c r="BE29" i="1"/>
  <c r="BF29" i="1"/>
  <c r="BG29" i="1"/>
  <c r="AV30" i="1"/>
  <c r="AW30" i="1"/>
  <c r="AX30" i="1"/>
  <c r="AY30" i="1"/>
  <c r="AZ30" i="1"/>
  <c r="BA30" i="1"/>
  <c r="BB30" i="1"/>
  <c r="CJ30" i="1" s="1"/>
  <c r="BE30" i="1"/>
  <c r="BF30" i="1"/>
  <c r="BG30" i="1"/>
  <c r="AV31" i="1"/>
  <c r="AW31" i="1"/>
  <c r="AX31" i="1"/>
  <c r="AY31" i="1"/>
  <c r="AZ31" i="1"/>
  <c r="BA31" i="1"/>
  <c r="BB31" i="1"/>
  <c r="CJ31" i="1" s="1"/>
  <c r="BE31" i="1"/>
  <c r="BF31" i="1"/>
  <c r="BG31" i="1"/>
  <c r="AV32" i="1"/>
  <c r="AW32" i="1"/>
  <c r="AX32" i="1"/>
  <c r="AY32" i="1"/>
  <c r="AZ32" i="1"/>
  <c r="BA32" i="1"/>
  <c r="BB32" i="1"/>
  <c r="CJ32" i="1" s="1"/>
  <c r="BE32" i="1"/>
  <c r="BF32" i="1"/>
  <c r="BG32" i="1"/>
  <c r="AV33" i="1"/>
  <c r="AW33" i="1"/>
  <c r="AX33" i="1"/>
  <c r="AY33" i="1"/>
  <c r="AZ33" i="1"/>
  <c r="BA33" i="1"/>
  <c r="BB33" i="1"/>
  <c r="CJ33" i="1" s="1"/>
  <c r="BE33" i="1"/>
  <c r="BF33" i="1"/>
  <c r="BG33" i="1"/>
  <c r="AV34" i="1"/>
  <c r="AW34" i="1"/>
  <c r="AX34" i="1"/>
  <c r="AY34" i="1"/>
  <c r="AZ34" i="1"/>
  <c r="BA34" i="1"/>
  <c r="BB34" i="1"/>
  <c r="CJ34" i="1" s="1"/>
  <c r="BE34" i="1"/>
  <c r="BF34" i="1"/>
  <c r="BG34" i="1"/>
  <c r="AV35" i="1"/>
  <c r="AW35" i="1"/>
  <c r="AX35" i="1"/>
  <c r="AY35" i="1"/>
  <c r="AZ35" i="1"/>
  <c r="BA35" i="1"/>
  <c r="BB35" i="1"/>
  <c r="CJ35" i="1" s="1"/>
  <c r="BE35" i="1"/>
  <c r="BF35" i="1"/>
  <c r="BG35" i="1"/>
  <c r="AV36" i="1"/>
  <c r="AW36" i="1"/>
  <c r="AX36" i="1"/>
  <c r="AY36" i="1"/>
  <c r="AZ36" i="1"/>
  <c r="BA36" i="1"/>
  <c r="BB36" i="1"/>
  <c r="CJ36" i="1" s="1"/>
  <c r="BE36" i="1"/>
  <c r="BF36" i="1"/>
  <c r="BG36" i="1"/>
  <c r="AV37" i="1"/>
  <c r="AW37" i="1"/>
  <c r="AX37" i="1"/>
  <c r="AY37" i="1"/>
  <c r="AZ37" i="1"/>
  <c r="BA37" i="1"/>
  <c r="BB37" i="1"/>
  <c r="CJ37" i="1" s="1"/>
  <c r="BE37" i="1"/>
  <c r="BF37" i="1"/>
  <c r="BG37" i="1"/>
  <c r="AV38" i="1"/>
  <c r="AW38" i="1"/>
  <c r="AX38" i="1"/>
  <c r="AY38" i="1"/>
  <c r="AZ38" i="1"/>
  <c r="BA38" i="1"/>
  <c r="BB38" i="1"/>
  <c r="CJ38" i="1" s="1"/>
  <c r="BE38" i="1"/>
  <c r="BF38" i="1"/>
  <c r="BG38" i="1"/>
  <c r="AV39" i="1"/>
  <c r="AW39" i="1"/>
  <c r="AX39" i="1"/>
  <c r="AY39" i="1"/>
  <c r="AZ39" i="1"/>
  <c r="BA39" i="1"/>
  <c r="BB39" i="1"/>
  <c r="CJ39" i="1" s="1"/>
  <c r="BE39" i="1"/>
  <c r="BF39" i="1"/>
  <c r="BG39" i="1"/>
  <c r="AV40" i="1"/>
  <c r="AW40" i="1"/>
  <c r="AX40" i="1"/>
  <c r="AY40" i="1"/>
  <c r="AZ40" i="1"/>
  <c r="BA40" i="1"/>
  <c r="BB40" i="1"/>
  <c r="CJ40" i="1" s="1"/>
  <c r="BE40" i="1"/>
  <c r="BF40" i="1"/>
  <c r="BG40" i="1"/>
  <c r="AV42" i="1"/>
  <c r="AW42" i="1"/>
  <c r="AX42" i="1"/>
  <c r="AY42" i="1"/>
  <c r="AZ42" i="1"/>
  <c r="BA42" i="1"/>
  <c r="BB42" i="1"/>
  <c r="CJ42" i="1" s="1"/>
  <c r="BE42" i="1"/>
  <c r="BF42" i="1"/>
  <c r="BG42" i="1"/>
  <c r="AV43" i="1"/>
  <c r="AW43" i="1"/>
  <c r="AX43" i="1"/>
  <c r="AY43" i="1"/>
  <c r="AZ43" i="1"/>
  <c r="BA43" i="1"/>
  <c r="BB43" i="1"/>
  <c r="CJ43" i="1" s="1"/>
  <c r="BE43" i="1"/>
  <c r="BF43" i="1"/>
  <c r="BG43" i="1"/>
  <c r="AV44" i="1"/>
  <c r="AW44" i="1"/>
  <c r="AX44" i="1"/>
  <c r="AY44" i="1"/>
  <c r="AZ44" i="1"/>
  <c r="BA44" i="1"/>
  <c r="BB44" i="1"/>
  <c r="CJ44" i="1" s="1"/>
  <c r="BE44" i="1"/>
  <c r="BF44" i="1"/>
  <c r="BG44" i="1"/>
  <c r="AV45" i="1"/>
  <c r="AW45" i="1"/>
  <c r="AX45" i="1"/>
  <c r="AY45" i="1"/>
  <c r="AZ45" i="1"/>
  <c r="BA45" i="1"/>
  <c r="BB45" i="1"/>
  <c r="CJ45" i="1" s="1"/>
  <c r="BE45" i="1"/>
  <c r="BF45" i="1"/>
  <c r="BG45" i="1"/>
  <c r="AV46" i="1"/>
  <c r="AW46" i="1"/>
  <c r="AX46" i="1"/>
  <c r="AY46" i="1"/>
  <c r="AZ46" i="1"/>
  <c r="BA46" i="1"/>
  <c r="BB46" i="1"/>
  <c r="CJ46" i="1" s="1"/>
  <c r="BE46" i="1"/>
  <c r="BF46" i="1"/>
  <c r="BG46" i="1"/>
  <c r="AV47" i="1"/>
  <c r="AW47" i="1"/>
  <c r="AX47" i="1"/>
  <c r="AY47" i="1"/>
  <c r="AZ47" i="1"/>
  <c r="BA47" i="1"/>
  <c r="BB47" i="1"/>
  <c r="CJ47" i="1" s="1"/>
  <c r="BE47" i="1"/>
  <c r="BF47" i="1"/>
  <c r="BG47" i="1"/>
  <c r="AV48" i="1"/>
  <c r="AW48" i="1"/>
  <c r="AX48" i="1"/>
  <c r="AY48" i="1"/>
  <c r="AZ48" i="1"/>
  <c r="BA48" i="1"/>
  <c r="BB48" i="1"/>
  <c r="CJ48" i="1" s="1"/>
  <c r="BE48" i="1"/>
  <c r="BF48" i="1"/>
  <c r="BG48" i="1"/>
  <c r="AV50" i="1"/>
  <c r="AW50" i="1"/>
  <c r="AX50" i="1"/>
  <c r="AY50" i="1"/>
  <c r="AZ50" i="1"/>
  <c r="BA50" i="1"/>
  <c r="BB50" i="1"/>
  <c r="CJ50" i="1" s="1"/>
  <c r="BE50" i="1"/>
  <c r="BF50" i="1"/>
  <c r="BG50" i="1"/>
  <c r="AV51" i="1"/>
  <c r="AW51" i="1"/>
  <c r="AX51" i="1"/>
  <c r="AY51" i="1"/>
  <c r="AZ51" i="1"/>
  <c r="BA51" i="1"/>
  <c r="BB51" i="1"/>
  <c r="CJ51" i="1" s="1"/>
  <c r="BE51" i="1"/>
  <c r="BF51" i="1"/>
  <c r="BG51" i="1"/>
  <c r="BQ34" i="1"/>
  <c r="BQ35" i="1"/>
  <c r="H64" i="1"/>
  <c r="H65" i="1"/>
  <c r="AO14" i="5"/>
  <c r="AO22" i="5"/>
  <c r="AO29" i="5"/>
  <c r="H734" i="1"/>
  <c r="M734" i="1" s="1"/>
  <c r="H735" i="1"/>
  <c r="J735" i="1" s="1"/>
  <c r="H748" i="1"/>
  <c r="T748" i="1" s="1"/>
  <c r="H749" i="1"/>
  <c r="R749" i="1" s="1"/>
  <c r="H698" i="1"/>
  <c r="O698" i="1" s="1"/>
  <c r="H699" i="1"/>
  <c r="Q699" i="1" s="1"/>
  <c r="H712" i="1"/>
  <c r="I712" i="1" s="1"/>
  <c r="H713" i="1"/>
  <c r="N713" i="1" s="1"/>
  <c r="AP718" i="1"/>
  <c r="BT718" i="1" s="1"/>
  <c r="AV718" i="1"/>
  <c r="AW718" i="1"/>
  <c r="AW686" i="1" s="1"/>
  <c r="AX718" i="1"/>
  <c r="AX686" i="1" s="1"/>
  <c r="AY718" i="1"/>
  <c r="AY686" i="1" s="1"/>
  <c r="AZ718" i="1"/>
  <c r="AZ686" i="1" s="1"/>
  <c r="BA718" i="1"/>
  <c r="BB718" i="1"/>
  <c r="AI718" i="1"/>
  <c r="AI686" i="1" s="1"/>
  <c r="AJ718" i="1"/>
  <c r="AJ686" i="1" s="1"/>
  <c r="AK718" i="1"/>
  <c r="AK686" i="1" s="1"/>
  <c r="AL718" i="1"/>
  <c r="AL686" i="1" s="1"/>
  <c r="AM718" i="1"/>
  <c r="AM686" i="1" s="1"/>
  <c r="AN718" i="1"/>
  <c r="AN686" i="1" s="1"/>
  <c r="AO718" i="1"/>
  <c r="AO686" i="1" s="1"/>
  <c r="H661" i="1"/>
  <c r="I661" i="1" s="1"/>
  <c r="H662" i="1"/>
  <c r="I662" i="1" s="1"/>
  <c r="H675" i="1"/>
  <c r="Q675" i="1" s="1"/>
  <c r="H676" i="1"/>
  <c r="I676" i="1" s="1"/>
  <c r="H625" i="1"/>
  <c r="T625" i="1" s="1"/>
  <c r="H626" i="1"/>
  <c r="I626" i="1" s="1"/>
  <c r="H639" i="1"/>
  <c r="T639" i="1" s="1"/>
  <c r="H640" i="1"/>
  <c r="I640" i="1" s="1"/>
  <c r="AJ609" i="1"/>
  <c r="AJ577" i="1" s="1"/>
  <c r="AK609" i="1"/>
  <c r="AK577" i="1" s="1"/>
  <c r="AL609" i="1"/>
  <c r="AL577" i="1" s="1"/>
  <c r="AM609" i="1"/>
  <c r="AM577" i="1" s="1"/>
  <c r="AN609" i="1"/>
  <c r="AN577" i="1" s="1"/>
  <c r="AO609" i="1"/>
  <c r="AO577" i="1" s="1"/>
  <c r="AP609" i="1"/>
  <c r="AS609" i="1"/>
  <c r="AT609" i="1"/>
  <c r="AI609" i="1"/>
  <c r="AI577" i="1" s="1"/>
  <c r="AV609" i="1"/>
  <c r="AW609" i="1"/>
  <c r="AW577" i="1" s="1"/>
  <c r="AX609" i="1"/>
  <c r="AX577" i="1" s="1"/>
  <c r="AY609" i="1"/>
  <c r="AY577" i="1" s="1"/>
  <c r="AZ609" i="1"/>
  <c r="AZ577" i="1" s="1"/>
  <c r="BA609" i="1"/>
  <c r="BB609" i="1"/>
  <c r="H589" i="1"/>
  <c r="I589" i="1" s="1"/>
  <c r="H590" i="1"/>
  <c r="K590" i="1" s="1"/>
  <c r="H603" i="1"/>
  <c r="T603" i="1" s="1"/>
  <c r="H604" i="1"/>
  <c r="J604" i="1" s="1"/>
  <c r="F5" i="1"/>
  <c r="AS24" i="5"/>
  <c r="H551" i="1"/>
  <c r="R551" i="1" s="1"/>
  <c r="H552" i="1"/>
  <c r="L552" i="1" s="1"/>
  <c r="H565" i="1"/>
  <c r="I565" i="1" s="1"/>
  <c r="H566" i="1"/>
  <c r="S566" i="1" s="1"/>
  <c r="H514" i="1"/>
  <c r="R514" i="1" s="1"/>
  <c r="H515" i="1"/>
  <c r="P515" i="1" s="1"/>
  <c r="H528" i="1"/>
  <c r="J528" i="1" s="1"/>
  <c r="H529" i="1"/>
  <c r="P529" i="1" s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H477" i="1"/>
  <c r="N477" i="1" s="1"/>
  <c r="H478" i="1"/>
  <c r="K478" i="1" s="1"/>
  <c r="H491" i="1"/>
  <c r="L491" i="1" s="1"/>
  <c r="H492" i="1"/>
  <c r="R492" i="1" s="1"/>
  <c r="H441" i="1"/>
  <c r="R441" i="1" s="1"/>
  <c r="H442" i="1"/>
  <c r="S442" i="1" s="1"/>
  <c r="H455" i="1"/>
  <c r="Q455" i="1" s="1"/>
  <c r="H456" i="1"/>
  <c r="T456" i="1" s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H404" i="1"/>
  <c r="P404" i="1" s="1"/>
  <c r="H405" i="1"/>
  <c r="J405" i="1" s="1"/>
  <c r="H418" i="1"/>
  <c r="J418" i="1" s="1"/>
  <c r="H419" i="1"/>
  <c r="J419" i="1" s="1"/>
  <c r="AU367" i="1"/>
  <c r="H367" i="1"/>
  <c r="I367" i="1" s="1"/>
  <c r="H368" i="1"/>
  <c r="L368" i="1" s="1"/>
  <c r="H381" i="1"/>
  <c r="J381" i="1" s="1"/>
  <c r="H382" i="1"/>
  <c r="J382" i="1" s="1"/>
  <c r="H330" i="1"/>
  <c r="M330" i="1" s="1"/>
  <c r="H331" i="1"/>
  <c r="J331" i="1" s="1"/>
  <c r="H344" i="1"/>
  <c r="Q344" i="1" s="1"/>
  <c r="H345" i="1"/>
  <c r="R345" i="1" s="1"/>
  <c r="H293" i="1"/>
  <c r="DE293" i="1" s="1"/>
  <c r="DG293" i="1" s="1"/>
  <c r="H294" i="1"/>
  <c r="DE294" i="1" s="1"/>
  <c r="DG294" i="1" s="1"/>
  <c r="H307" i="1"/>
  <c r="S307" i="1" s="1"/>
  <c r="H308" i="1"/>
  <c r="M308" i="1" s="1"/>
  <c r="H257" i="1"/>
  <c r="H258" i="1"/>
  <c r="H271" i="1"/>
  <c r="H272" i="1"/>
  <c r="H221" i="1"/>
  <c r="H222" i="1"/>
  <c r="H235" i="1"/>
  <c r="H236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10" i="1"/>
  <c r="AV755" i="1"/>
  <c r="AW755" i="1"/>
  <c r="AW722" i="1" s="1"/>
  <c r="AX755" i="1"/>
  <c r="AX722" i="1" s="1"/>
  <c r="AY755" i="1"/>
  <c r="AY722" i="1" s="1"/>
  <c r="AZ755" i="1"/>
  <c r="AZ722" i="1" s="1"/>
  <c r="BA755" i="1"/>
  <c r="BB755" i="1"/>
  <c r="AI755" i="1"/>
  <c r="AJ755" i="1"/>
  <c r="AJ722" i="1" s="1"/>
  <c r="AK755" i="1"/>
  <c r="AK722" i="1" s="1"/>
  <c r="AL755" i="1"/>
  <c r="AL722" i="1" s="1"/>
  <c r="AM755" i="1"/>
  <c r="AM722" i="1" s="1"/>
  <c r="AN755" i="1"/>
  <c r="AN722" i="1" s="1"/>
  <c r="AO755" i="1"/>
  <c r="AO722" i="1" s="1"/>
  <c r="AP755" i="1"/>
  <c r="AP722" i="1" s="1"/>
  <c r="AV682" i="1"/>
  <c r="AW682" i="1"/>
  <c r="AW649" i="1" s="1"/>
  <c r="AX682" i="1"/>
  <c r="AX649" i="1" s="1"/>
  <c r="AY682" i="1"/>
  <c r="AY649" i="1" s="1"/>
  <c r="AZ682" i="1"/>
  <c r="AZ649" i="1" s="1"/>
  <c r="BA682" i="1"/>
  <c r="BB682" i="1"/>
  <c r="AI682" i="1"/>
  <c r="AI649" i="1" s="1"/>
  <c r="AJ682" i="1"/>
  <c r="AJ649" i="1" s="1"/>
  <c r="AK682" i="1"/>
  <c r="AK649" i="1" s="1"/>
  <c r="AL682" i="1"/>
  <c r="AL649" i="1" s="1"/>
  <c r="AM682" i="1"/>
  <c r="AM649" i="1" s="1"/>
  <c r="AN682" i="1"/>
  <c r="AN649" i="1" s="1"/>
  <c r="AO682" i="1"/>
  <c r="AO649" i="1" s="1"/>
  <c r="AP682" i="1"/>
  <c r="AV613" i="1"/>
  <c r="AW613" i="1"/>
  <c r="AX613" i="1"/>
  <c r="AY613" i="1"/>
  <c r="AZ613" i="1"/>
  <c r="BA613" i="1"/>
  <c r="BB613" i="1"/>
  <c r="CJ613" i="1" s="1"/>
  <c r="AI645" i="1"/>
  <c r="AJ645" i="1"/>
  <c r="AJ613" i="1" s="1"/>
  <c r="AK645" i="1"/>
  <c r="AK613" i="1" s="1"/>
  <c r="AL645" i="1"/>
  <c r="AL613" i="1" s="1"/>
  <c r="AM645" i="1"/>
  <c r="AM613" i="1" s="1"/>
  <c r="AN645" i="1"/>
  <c r="AN613" i="1" s="1"/>
  <c r="AO645" i="1"/>
  <c r="AO613" i="1" s="1"/>
  <c r="AP645" i="1"/>
  <c r="AV572" i="1"/>
  <c r="AW572" i="1"/>
  <c r="AW539" i="1" s="1"/>
  <c r="AX572" i="1"/>
  <c r="AX539" i="1" s="1"/>
  <c r="AY572" i="1"/>
  <c r="AY539" i="1" s="1"/>
  <c r="AZ572" i="1"/>
  <c r="AZ539" i="1" s="1"/>
  <c r="BA572" i="1"/>
  <c r="BB572" i="1"/>
  <c r="AI572" i="1"/>
  <c r="AI539" i="1" s="1"/>
  <c r="AJ572" i="1"/>
  <c r="AJ539" i="1" s="1"/>
  <c r="AK572" i="1"/>
  <c r="AK539" i="1" s="1"/>
  <c r="AL572" i="1"/>
  <c r="AL539" i="1" s="1"/>
  <c r="AM572" i="1"/>
  <c r="AM539" i="1" s="1"/>
  <c r="AN572" i="1"/>
  <c r="AN539" i="1" s="1"/>
  <c r="AO572" i="1"/>
  <c r="AO539" i="1" s="1"/>
  <c r="AP572" i="1"/>
  <c r="AV535" i="1"/>
  <c r="AW535" i="1"/>
  <c r="AW502" i="1" s="1"/>
  <c r="AX535" i="1"/>
  <c r="AX502" i="1" s="1"/>
  <c r="AY535" i="1"/>
  <c r="AY502" i="1" s="1"/>
  <c r="AZ535" i="1"/>
  <c r="AZ502" i="1" s="1"/>
  <c r="BA535" i="1"/>
  <c r="BB535" i="1"/>
  <c r="AI535" i="1"/>
  <c r="AI502" i="1" s="1"/>
  <c r="AJ535" i="1"/>
  <c r="AJ502" i="1" s="1"/>
  <c r="AK535" i="1"/>
  <c r="AK502" i="1" s="1"/>
  <c r="AL535" i="1"/>
  <c r="AL502" i="1" s="1"/>
  <c r="AM535" i="1"/>
  <c r="AM502" i="1" s="1"/>
  <c r="AN535" i="1"/>
  <c r="AN502" i="1" s="1"/>
  <c r="AO535" i="1"/>
  <c r="AO502" i="1" s="1"/>
  <c r="AP535" i="1"/>
  <c r="AV498" i="1"/>
  <c r="AW498" i="1"/>
  <c r="AW465" i="1" s="1"/>
  <c r="AX498" i="1"/>
  <c r="AX465" i="1" s="1"/>
  <c r="AY498" i="1"/>
  <c r="AY465" i="1" s="1"/>
  <c r="AZ498" i="1"/>
  <c r="AZ465" i="1" s="1"/>
  <c r="BA498" i="1"/>
  <c r="BB498" i="1"/>
  <c r="AI465" i="1"/>
  <c r="AJ465" i="1"/>
  <c r="AK465" i="1"/>
  <c r="AL465" i="1"/>
  <c r="AM465" i="1"/>
  <c r="AN465" i="1"/>
  <c r="AO465" i="1"/>
  <c r="AP465" i="1"/>
  <c r="AV461" i="1"/>
  <c r="AW461" i="1"/>
  <c r="AW429" i="1" s="1"/>
  <c r="AX461" i="1"/>
  <c r="AX429" i="1" s="1"/>
  <c r="AY461" i="1"/>
  <c r="AY429" i="1" s="1"/>
  <c r="AZ461" i="1"/>
  <c r="AZ429" i="1" s="1"/>
  <c r="BA461" i="1"/>
  <c r="BB461" i="1"/>
  <c r="AI461" i="1"/>
  <c r="AI429" i="1" s="1"/>
  <c r="AJ461" i="1"/>
  <c r="AJ429" i="1" s="1"/>
  <c r="AK461" i="1"/>
  <c r="AK429" i="1" s="1"/>
  <c r="AL461" i="1"/>
  <c r="AL429" i="1" s="1"/>
  <c r="AM461" i="1"/>
  <c r="AM429" i="1" s="1"/>
  <c r="AN461" i="1"/>
  <c r="AN429" i="1" s="1"/>
  <c r="AO461" i="1"/>
  <c r="AO429" i="1" s="1"/>
  <c r="AP461" i="1"/>
  <c r="AV425" i="1"/>
  <c r="AW425" i="1"/>
  <c r="AW392" i="1" s="1"/>
  <c r="AX425" i="1"/>
  <c r="AX392" i="1" s="1"/>
  <c r="AY425" i="1"/>
  <c r="AY392" i="1" s="1"/>
  <c r="AZ425" i="1"/>
  <c r="AZ392" i="1" s="1"/>
  <c r="BA425" i="1"/>
  <c r="BB425" i="1"/>
  <c r="AI425" i="1"/>
  <c r="AI392" i="1" s="1"/>
  <c r="AJ425" i="1"/>
  <c r="AJ392" i="1" s="1"/>
  <c r="AK425" i="1"/>
  <c r="AK392" i="1" s="1"/>
  <c r="AL425" i="1"/>
  <c r="AL392" i="1" s="1"/>
  <c r="AM425" i="1"/>
  <c r="AM392" i="1" s="1"/>
  <c r="AN425" i="1"/>
  <c r="AN392" i="1" s="1"/>
  <c r="AO425" i="1"/>
  <c r="AO392" i="1" s="1"/>
  <c r="AP425" i="1"/>
  <c r="AV388" i="1"/>
  <c r="AW388" i="1"/>
  <c r="AW355" i="1" s="1"/>
  <c r="AX388" i="1"/>
  <c r="AX355" i="1" s="1"/>
  <c r="AY388" i="1"/>
  <c r="AY355" i="1" s="1"/>
  <c r="AZ388" i="1"/>
  <c r="AZ355" i="1" s="1"/>
  <c r="BA388" i="1"/>
  <c r="BB388" i="1"/>
  <c r="AI388" i="1"/>
  <c r="AI355" i="1" s="1"/>
  <c r="AJ388" i="1"/>
  <c r="AJ355" i="1" s="1"/>
  <c r="AK388" i="1"/>
  <c r="AK355" i="1" s="1"/>
  <c r="AL388" i="1"/>
  <c r="AL355" i="1" s="1"/>
  <c r="AM388" i="1"/>
  <c r="AM355" i="1" s="1"/>
  <c r="AN388" i="1"/>
  <c r="AN355" i="1" s="1"/>
  <c r="AO388" i="1"/>
  <c r="AO355" i="1" s="1"/>
  <c r="AP388" i="1"/>
  <c r="AV351" i="1"/>
  <c r="AW351" i="1"/>
  <c r="AW317" i="1" s="1"/>
  <c r="AX351" i="1"/>
  <c r="AX317" i="1" s="1"/>
  <c r="AY351" i="1"/>
  <c r="AY317" i="1" s="1"/>
  <c r="AZ351" i="1"/>
  <c r="AZ317" i="1" s="1"/>
  <c r="BA351" i="1"/>
  <c r="BB351" i="1"/>
  <c r="AI351" i="1"/>
  <c r="AI317" i="1" s="1"/>
  <c r="AJ351" i="1"/>
  <c r="AJ317" i="1" s="1"/>
  <c r="AK351" i="1"/>
  <c r="AK317" i="1" s="1"/>
  <c r="AL351" i="1"/>
  <c r="AL317" i="1" s="1"/>
  <c r="AM351" i="1"/>
  <c r="AM317" i="1" s="1"/>
  <c r="AN351" i="1"/>
  <c r="AN317" i="1" s="1"/>
  <c r="AO351" i="1"/>
  <c r="AO317" i="1" s="1"/>
  <c r="AP351" i="1"/>
  <c r="AV313" i="1"/>
  <c r="AW313" i="1"/>
  <c r="AW281" i="1" s="1"/>
  <c r="AX313" i="1"/>
  <c r="AX281" i="1" s="1"/>
  <c r="AY313" i="1"/>
  <c r="AY281" i="1" s="1"/>
  <c r="AZ313" i="1"/>
  <c r="AZ281" i="1" s="1"/>
  <c r="BA313" i="1"/>
  <c r="BB313" i="1"/>
  <c r="AI313" i="1"/>
  <c r="AI281" i="1" s="1"/>
  <c r="AJ313" i="1"/>
  <c r="AJ281" i="1" s="1"/>
  <c r="AK313" i="1"/>
  <c r="AK281" i="1" s="1"/>
  <c r="AL313" i="1"/>
  <c r="AL281" i="1" s="1"/>
  <c r="AM313" i="1"/>
  <c r="AM281" i="1" s="1"/>
  <c r="AN313" i="1"/>
  <c r="AN281" i="1" s="1"/>
  <c r="AO313" i="1"/>
  <c r="AO281" i="1" s="1"/>
  <c r="AP313" i="1"/>
  <c r="AV277" i="1"/>
  <c r="AW277" i="1"/>
  <c r="AW245" i="1" s="1"/>
  <c r="AX277" i="1"/>
  <c r="AX245" i="1" s="1"/>
  <c r="AY277" i="1"/>
  <c r="AY245" i="1" s="1"/>
  <c r="AZ277" i="1"/>
  <c r="AZ245" i="1" s="1"/>
  <c r="BA277" i="1"/>
  <c r="BB277" i="1"/>
  <c r="AI277" i="1"/>
  <c r="AI245" i="1" s="1"/>
  <c r="AJ277" i="1"/>
  <c r="AJ245" i="1" s="1"/>
  <c r="AK277" i="1"/>
  <c r="AK245" i="1" s="1"/>
  <c r="AL277" i="1"/>
  <c r="AL245" i="1" s="1"/>
  <c r="AM277" i="1"/>
  <c r="AM245" i="1" s="1"/>
  <c r="AN277" i="1"/>
  <c r="AN245" i="1" s="1"/>
  <c r="AO277" i="1"/>
  <c r="AO245" i="1" s="1"/>
  <c r="AP277" i="1"/>
  <c r="AV241" i="1"/>
  <c r="AW241" i="1"/>
  <c r="AW209" i="1" s="1"/>
  <c r="AX241" i="1"/>
  <c r="AX209" i="1" s="1"/>
  <c r="AY241" i="1"/>
  <c r="AY209" i="1" s="1"/>
  <c r="AZ241" i="1"/>
  <c r="AZ209" i="1" s="1"/>
  <c r="BA241" i="1"/>
  <c r="BB241" i="1"/>
  <c r="AI241" i="1"/>
  <c r="AI209" i="1" s="1"/>
  <c r="AJ241" i="1"/>
  <c r="AJ209" i="1" s="1"/>
  <c r="AK241" i="1"/>
  <c r="AK209" i="1" s="1"/>
  <c r="AL241" i="1"/>
  <c r="AL209" i="1" s="1"/>
  <c r="AM241" i="1"/>
  <c r="AM209" i="1" s="1"/>
  <c r="AN241" i="1"/>
  <c r="AN209" i="1" s="1"/>
  <c r="AO241" i="1"/>
  <c r="AO209" i="1" s="1"/>
  <c r="AP241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H185" i="1"/>
  <c r="H186" i="1"/>
  <c r="H199" i="1"/>
  <c r="H200" i="1"/>
  <c r="AV205" i="1"/>
  <c r="AW205" i="1"/>
  <c r="AW173" i="1" s="1"/>
  <c r="AX205" i="1"/>
  <c r="AX173" i="1" s="1"/>
  <c r="AY205" i="1"/>
  <c r="AY173" i="1" s="1"/>
  <c r="AZ205" i="1"/>
  <c r="AZ173" i="1" s="1"/>
  <c r="BA205" i="1"/>
  <c r="BB205" i="1"/>
  <c r="AI205" i="1"/>
  <c r="AI173" i="1" s="1"/>
  <c r="AJ205" i="1"/>
  <c r="AJ173" i="1" s="1"/>
  <c r="AK205" i="1"/>
  <c r="AK173" i="1" s="1"/>
  <c r="AL205" i="1"/>
  <c r="AL173" i="1" s="1"/>
  <c r="AM205" i="1"/>
  <c r="AM173" i="1" s="1"/>
  <c r="AN205" i="1"/>
  <c r="AN173" i="1" s="1"/>
  <c r="AO205" i="1"/>
  <c r="AO173" i="1" s="1"/>
  <c r="AP205" i="1"/>
  <c r="H146" i="1"/>
  <c r="H147" i="1"/>
  <c r="H160" i="1"/>
  <c r="H161" i="1"/>
  <c r="AV167" i="1"/>
  <c r="AW167" i="1"/>
  <c r="AW134" i="1" s="1"/>
  <c r="AX167" i="1"/>
  <c r="AX134" i="1" s="1"/>
  <c r="AY167" i="1"/>
  <c r="AY134" i="1" s="1"/>
  <c r="AZ167" i="1"/>
  <c r="AZ134" i="1" s="1"/>
  <c r="BA167" i="1"/>
  <c r="BB167" i="1"/>
  <c r="AI167" i="1"/>
  <c r="AI134" i="1" s="1"/>
  <c r="AJ167" i="1"/>
  <c r="AJ134" i="1" s="1"/>
  <c r="AK167" i="1"/>
  <c r="AK134" i="1" s="1"/>
  <c r="AL167" i="1"/>
  <c r="AL134" i="1" s="1"/>
  <c r="AM167" i="1"/>
  <c r="AM134" i="1" s="1"/>
  <c r="AN167" i="1"/>
  <c r="AN134" i="1" s="1"/>
  <c r="AO167" i="1"/>
  <c r="AO134" i="1" s="1"/>
  <c r="AP167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35" i="1"/>
  <c r="AV128" i="1"/>
  <c r="AW128" i="1"/>
  <c r="AW95" i="1" s="1"/>
  <c r="AX128" i="1"/>
  <c r="AX95" i="1" s="1"/>
  <c r="AY128" i="1"/>
  <c r="AY95" i="1" s="1"/>
  <c r="AZ128" i="1"/>
  <c r="AZ95" i="1" s="1"/>
  <c r="BA128" i="1"/>
  <c r="BB128" i="1"/>
  <c r="AI128" i="1"/>
  <c r="AI95" i="1" s="1"/>
  <c r="AJ128" i="1"/>
  <c r="AJ95" i="1" s="1"/>
  <c r="AK128" i="1"/>
  <c r="AK95" i="1" s="1"/>
  <c r="AL128" i="1"/>
  <c r="AL95" i="1" s="1"/>
  <c r="AM128" i="1"/>
  <c r="AM95" i="1" s="1"/>
  <c r="AN128" i="1"/>
  <c r="AN95" i="1" s="1"/>
  <c r="AO128" i="1"/>
  <c r="AO95" i="1" s="1"/>
  <c r="AP128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96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AV85" i="1"/>
  <c r="AW85" i="1"/>
  <c r="AW52" i="1" s="1"/>
  <c r="AX85" i="1"/>
  <c r="AX52" i="1" s="1"/>
  <c r="AY85" i="1"/>
  <c r="AY52" i="1" s="1"/>
  <c r="AZ85" i="1"/>
  <c r="AZ52" i="1" s="1"/>
  <c r="BA85" i="1"/>
  <c r="BB85" i="1"/>
  <c r="AI85" i="1"/>
  <c r="AI52" i="1" s="1"/>
  <c r="AJ85" i="1"/>
  <c r="AJ52" i="1" s="1"/>
  <c r="AK85" i="1"/>
  <c r="AK52" i="1" s="1"/>
  <c r="AL85" i="1"/>
  <c r="AL52" i="1" s="1"/>
  <c r="AM85" i="1"/>
  <c r="AM52" i="1" s="1"/>
  <c r="AN85" i="1"/>
  <c r="AN52" i="1" s="1"/>
  <c r="AO85" i="1"/>
  <c r="AO52" i="1" s="1"/>
  <c r="AP85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23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N714" i="1" s="1"/>
  <c r="BJ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687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50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14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40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03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30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393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56" i="1"/>
  <c r="BJ319" i="1"/>
  <c r="BJ320" i="1"/>
  <c r="BJ321" i="1"/>
  <c r="BJ322" i="1"/>
  <c r="BJ323" i="1"/>
  <c r="BJ324" i="1"/>
  <c r="BJ325" i="1"/>
  <c r="BJ326" i="1"/>
  <c r="BJ327" i="1"/>
  <c r="BJ328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18" i="1"/>
  <c r="BI319" i="1"/>
  <c r="BI320" i="1"/>
  <c r="BI321" i="1"/>
  <c r="BI322" i="1"/>
  <c r="BI323" i="1"/>
  <c r="BI324" i="1"/>
  <c r="BI325" i="1"/>
  <c r="BI326" i="1"/>
  <c r="BI327" i="1"/>
  <c r="BI328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18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282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46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10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17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L52" i="1"/>
  <c r="BL95" i="1"/>
  <c r="BL134" i="1"/>
  <c r="BL173" i="1"/>
  <c r="BL209" i="1"/>
  <c r="BL245" i="1"/>
  <c r="BL281" i="1"/>
  <c r="BL317" i="1"/>
  <c r="BL355" i="1"/>
  <c r="BL392" i="1"/>
  <c r="BL429" i="1"/>
  <c r="BL465" i="1"/>
  <c r="BL539" i="1"/>
  <c r="BL577" i="1"/>
  <c r="BL613" i="1"/>
  <c r="BL649" i="1"/>
  <c r="BL686" i="1"/>
  <c r="BL722" i="1"/>
  <c r="BK52" i="1"/>
  <c r="BK95" i="1"/>
  <c r="BK134" i="1"/>
  <c r="BK173" i="1"/>
  <c r="BK209" i="1"/>
  <c r="BK245" i="1"/>
  <c r="BK281" i="1"/>
  <c r="BK317" i="1"/>
  <c r="BK355" i="1"/>
  <c r="BK392" i="1"/>
  <c r="BK429" i="1"/>
  <c r="BK465" i="1"/>
  <c r="BK502" i="1"/>
  <c r="BK539" i="1"/>
  <c r="BK577" i="1"/>
  <c r="BK613" i="1"/>
  <c r="BK649" i="1"/>
  <c r="BK718" i="1"/>
  <c r="BK722" i="1"/>
  <c r="BN715" i="1"/>
  <c r="BN716" i="1"/>
  <c r="BN717" i="1"/>
  <c r="BN718" i="1"/>
  <c r="BN719" i="1"/>
  <c r="BN720" i="1"/>
  <c r="BN721" i="1"/>
  <c r="BJ578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2" i="1"/>
  <c r="BK43" i="1"/>
  <c r="BK44" i="1"/>
  <c r="BK45" i="1"/>
  <c r="BK46" i="1"/>
  <c r="BK47" i="1"/>
  <c r="BK48" i="1"/>
  <c r="BR49" i="1"/>
  <c r="BK49" i="1"/>
  <c r="BK50" i="1"/>
  <c r="BK51" i="1"/>
  <c r="BK11" i="1"/>
  <c r="BK12" i="1"/>
  <c r="BK13" i="1"/>
  <c r="BK14" i="1"/>
  <c r="BK15" i="1"/>
  <c r="BK16" i="1"/>
  <c r="BK17" i="1"/>
  <c r="BK18" i="1"/>
  <c r="BK20" i="1"/>
  <c r="BK21" i="1"/>
  <c r="BK22" i="1"/>
  <c r="BK9" i="1"/>
  <c r="BK10" i="1"/>
  <c r="BK8" i="1"/>
  <c r="BL9" i="1"/>
  <c r="BL10" i="1"/>
  <c r="BL11" i="1"/>
  <c r="BL12" i="1"/>
  <c r="BL13" i="1"/>
  <c r="BL14" i="1"/>
  <c r="BL15" i="1"/>
  <c r="BL16" i="1"/>
  <c r="BL17" i="1"/>
  <c r="BL18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8" i="1"/>
  <c r="BL42" i="1"/>
  <c r="BL43" i="1"/>
  <c r="BL44" i="1"/>
  <c r="BL45" i="1"/>
  <c r="BL46" i="1"/>
  <c r="BL47" i="1"/>
  <c r="BL48" i="1"/>
  <c r="BL50" i="1"/>
  <c r="BL51" i="1"/>
  <c r="H78" i="1"/>
  <c r="H79" i="1"/>
  <c r="BY722" i="1"/>
  <c r="BZ722" i="1" s="1"/>
  <c r="BQ722" i="1"/>
  <c r="BH723" i="1"/>
  <c r="BH724" i="1"/>
  <c r="BH725" i="1"/>
  <c r="DU725" i="1" s="1"/>
  <c r="BH726" i="1"/>
  <c r="BH727" i="1"/>
  <c r="BH728" i="1"/>
  <c r="BH729" i="1"/>
  <c r="BH730" i="1"/>
  <c r="BH731" i="1"/>
  <c r="BH732" i="1"/>
  <c r="BH733" i="1"/>
  <c r="DU733" i="1" s="1"/>
  <c r="BH734" i="1"/>
  <c r="BH735" i="1"/>
  <c r="BH736" i="1"/>
  <c r="BH737" i="1"/>
  <c r="BH738" i="1"/>
  <c r="BH739" i="1"/>
  <c r="BH740" i="1"/>
  <c r="BH741" i="1"/>
  <c r="DU741" i="1" s="1"/>
  <c r="BH742" i="1"/>
  <c r="BH743" i="1"/>
  <c r="BH744" i="1"/>
  <c r="BH745" i="1"/>
  <c r="BH746" i="1"/>
  <c r="BH747" i="1"/>
  <c r="BH748" i="1"/>
  <c r="BH749" i="1"/>
  <c r="DU749" i="1" s="1"/>
  <c r="BH750" i="1"/>
  <c r="BH751" i="1"/>
  <c r="BH752" i="1"/>
  <c r="BH753" i="1"/>
  <c r="BH754" i="1"/>
  <c r="BE755" i="1"/>
  <c r="BE722" i="1" s="1"/>
  <c r="BF755" i="1"/>
  <c r="BF722" i="1" s="1"/>
  <c r="BG755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Y686" i="1"/>
  <c r="BZ686" i="1" s="1"/>
  <c r="BQ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9" i="1"/>
  <c r="BH720" i="1"/>
  <c r="BH721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Q649" i="1"/>
  <c r="BH650" i="1"/>
  <c r="DU650" i="1" s="1"/>
  <c r="BH651" i="1"/>
  <c r="BH652" i="1"/>
  <c r="BH653" i="1"/>
  <c r="BH654" i="1"/>
  <c r="BH655" i="1"/>
  <c r="BH656" i="1"/>
  <c r="BH657" i="1"/>
  <c r="BH658" i="1"/>
  <c r="DU658" i="1" s="1"/>
  <c r="BH659" i="1"/>
  <c r="BH660" i="1"/>
  <c r="BH661" i="1"/>
  <c r="BH662" i="1"/>
  <c r="BH663" i="1"/>
  <c r="BH664" i="1"/>
  <c r="BH665" i="1"/>
  <c r="BH666" i="1"/>
  <c r="DU666" i="1" s="1"/>
  <c r="BH667" i="1"/>
  <c r="BH668" i="1"/>
  <c r="BH669" i="1"/>
  <c r="BH670" i="1"/>
  <c r="BH671" i="1"/>
  <c r="BH672" i="1"/>
  <c r="BH673" i="1"/>
  <c r="BH674" i="1"/>
  <c r="DU674" i="1" s="1"/>
  <c r="BH675" i="1"/>
  <c r="BH676" i="1"/>
  <c r="BH677" i="1"/>
  <c r="BH678" i="1"/>
  <c r="BH679" i="1"/>
  <c r="BH680" i="1"/>
  <c r="BH681" i="1"/>
  <c r="BH683" i="1"/>
  <c r="DU683" i="1" s="1"/>
  <c r="BH684" i="1"/>
  <c r="BH685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Q613" i="1"/>
  <c r="BH614" i="1"/>
  <c r="BH615" i="1"/>
  <c r="DU615" i="1" s="1"/>
  <c r="BH616" i="1"/>
  <c r="BH617" i="1"/>
  <c r="BH618" i="1"/>
  <c r="BH619" i="1"/>
  <c r="BH620" i="1"/>
  <c r="BH621" i="1"/>
  <c r="BH622" i="1"/>
  <c r="BH623" i="1"/>
  <c r="DU623" i="1" s="1"/>
  <c r="BH624" i="1"/>
  <c r="BH625" i="1"/>
  <c r="BH626" i="1"/>
  <c r="BH627" i="1"/>
  <c r="BH628" i="1"/>
  <c r="BH629" i="1"/>
  <c r="BH630" i="1"/>
  <c r="BH631" i="1"/>
  <c r="DU631" i="1" s="1"/>
  <c r="BH632" i="1"/>
  <c r="BH633" i="1"/>
  <c r="BH634" i="1"/>
  <c r="BH635" i="1"/>
  <c r="BH636" i="1"/>
  <c r="BH637" i="1"/>
  <c r="BH638" i="1"/>
  <c r="BH639" i="1"/>
  <c r="DU639" i="1" s="1"/>
  <c r="BH640" i="1"/>
  <c r="BH641" i="1"/>
  <c r="BH642" i="1"/>
  <c r="BH643" i="1"/>
  <c r="BH644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Q577" i="1"/>
  <c r="BH579" i="1"/>
  <c r="BH580" i="1"/>
  <c r="BH581" i="1"/>
  <c r="BH582" i="1"/>
  <c r="BH583" i="1"/>
  <c r="BH584" i="1"/>
  <c r="BH585" i="1"/>
  <c r="DU585" i="1" s="1"/>
  <c r="BH586" i="1"/>
  <c r="BH587" i="1"/>
  <c r="BH588" i="1"/>
  <c r="BH589" i="1"/>
  <c r="BH590" i="1"/>
  <c r="BH591" i="1"/>
  <c r="BH592" i="1"/>
  <c r="BH593" i="1"/>
  <c r="DU593" i="1" s="1"/>
  <c r="BH594" i="1"/>
  <c r="BH595" i="1"/>
  <c r="BH596" i="1"/>
  <c r="BH597" i="1"/>
  <c r="BH598" i="1"/>
  <c r="BH599" i="1"/>
  <c r="BH600" i="1"/>
  <c r="BH601" i="1"/>
  <c r="DU601" i="1" s="1"/>
  <c r="BH602" i="1"/>
  <c r="BH603" i="1"/>
  <c r="BH604" i="1"/>
  <c r="BH605" i="1"/>
  <c r="BH606" i="1"/>
  <c r="BH607" i="1"/>
  <c r="BH608" i="1"/>
  <c r="BH610" i="1"/>
  <c r="DU610" i="1" s="1"/>
  <c r="BH611" i="1"/>
  <c r="BH612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Q539" i="1"/>
  <c r="BH540" i="1"/>
  <c r="BH541" i="1"/>
  <c r="BH542" i="1"/>
  <c r="DU542" i="1" s="1"/>
  <c r="BH543" i="1"/>
  <c r="BH544" i="1"/>
  <c r="BH545" i="1"/>
  <c r="BH546" i="1"/>
  <c r="BH547" i="1"/>
  <c r="BH548" i="1"/>
  <c r="BH549" i="1"/>
  <c r="BH550" i="1"/>
  <c r="DU550" i="1" s="1"/>
  <c r="BH551" i="1"/>
  <c r="BH552" i="1"/>
  <c r="BH553" i="1"/>
  <c r="BH554" i="1"/>
  <c r="BH555" i="1"/>
  <c r="BH556" i="1"/>
  <c r="BH557" i="1"/>
  <c r="BH558" i="1"/>
  <c r="DU558" i="1" s="1"/>
  <c r="BH559" i="1"/>
  <c r="BH560" i="1"/>
  <c r="BH561" i="1"/>
  <c r="BH562" i="1"/>
  <c r="BH563" i="1"/>
  <c r="BH564" i="1"/>
  <c r="BH565" i="1"/>
  <c r="BH566" i="1"/>
  <c r="DU566" i="1" s="1"/>
  <c r="BH567" i="1"/>
  <c r="BH568" i="1"/>
  <c r="BH569" i="1"/>
  <c r="BH570" i="1"/>
  <c r="BH573" i="1"/>
  <c r="BH574" i="1"/>
  <c r="BH575" i="1"/>
  <c r="BH576" i="1"/>
  <c r="DU576" i="1" s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76" i="1"/>
  <c r="BQ502" i="1"/>
  <c r="BH503" i="1"/>
  <c r="BH504" i="1"/>
  <c r="BH505" i="1"/>
  <c r="DU505" i="1" s="1"/>
  <c r="BH506" i="1"/>
  <c r="BH507" i="1"/>
  <c r="BH508" i="1"/>
  <c r="BH509" i="1"/>
  <c r="BH510" i="1"/>
  <c r="BH511" i="1"/>
  <c r="BH512" i="1"/>
  <c r="BH513" i="1"/>
  <c r="DU513" i="1" s="1"/>
  <c r="BH514" i="1"/>
  <c r="BH515" i="1"/>
  <c r="BH516" i="1"/>
  <c r="BH517" i="1"/>
  <c r="BH518" i="1"/>
  <c r="BH519" i="1"/>
  <c r="BH520" i="1"/>
  <c r="BH521" i="1"/>
  <c r="DU521" i="1" s="1"/>
  <c r="BH522" i="1"/>
  <c r="BH523" i="1"/>
  <c r="BH524" i="1"/>
  <c r="BH525" i="1"/>
  <c r="BH526" i="1"/>
  <c r="BH527" i="1"/>
  <c r="BH528" i="1"/>
  <c r="BH529" i="1"/>
  <c r="DU529" i="1" s="1"/>
  <c r="BH530" i="1"/>
  <c r="BH531" i="1"/>
  <c r="BH532" i="1"/>
  <c r="BH533" i="1"/>
  <c r="BH534" i="1"/>
  <c r="BH536" i="1"/>
  <c r="BH537" i="1"/>
  <c r="BH538" i="1"/>
  <c r="DU538" i="1" s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AP498" i="1"/>
  <c r="BT498" i="1" s="1"/>
  <c r="BQ465" i="1"/>
  <c r="BH466" i="1"/>
  <c r="BH467" i="1"/>
  <c r="BH468" i="1"/>
  <c r="DU468" i="1" s="1"/>
  <c r="BH469" i="1"/>
  <c r="BH470" i="1"/>
  <c r="BH471" i="1"/>
  <c r="BH472" i="1"/>
  <c r="BH473" i="1"/>
  <c r="BH474" i="1"/>
  <c r="BH475" i="1"/>
  <c r="BH476" i="1"/>
  <c r="DU476" i="1" s="1"/>
  <c r="BH477" i="1"/>
  <c r="BH478" i="1"/>
  <c r="BH479" i="1"/>
  <c r="BH480" i="1"/>
  <c r="BH481" i="1"/>
  <c r="BH482" i="1"/>
  <c r="BH483" i="1"/>
  <c r="BH484" i="1"/>
  <c r="DU484" i="1" s="1"/>
  <c r="BH485" i="1"/>
  <c r="BH486" i="1"/>
  <c r="BH487" i="1"/>
  <c r="BH488" i="1"/>
  <c r="BH489" i="1"/>
  <c r="BH490" i="1"/>
  <c r="BH491" i="1"/>
  <c r="BH492" i="1"/>
  <c r="DU492" i="1" s="1"/>
  <c r="BH493" i="1"/>
  <c r="BH494" i="1"/>
  <c r="BH495" i="1"/>
  <c r="BH496" i="1"/>
  <c r="BH497" i="1"/>
  <c r="BH499" i="1"/>
  <c r="BH500" i="1"/>
  <c r="BH501" i="1"/>
  <c r="DU501" i="1" s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Q429" i="1"/>
  <c r="BH430" i="1"/>
  <c r="BH431" i="1"/>
  <c r="BH432" i="1"/>
  <c r="BH433" i="1"/>
  <c r="DU433" i="1" s="1"/>
  <c r="BH434" i="1"/>
  <c r="BH435" i="1"/>
  <c r="BH436" i="1"/>
  <c r="BH437" i="1"/>
  <c r="BH438" i="1"/>
  <c r="BH439" i="1"/>
  <c r="BH440" i="1"/>
  <c r="BH441" i="1"/>
  <c r="DU441" i="1" s="1"/>
  <c r="BH442" i="1"/>
  <c r="BH443" i="1"/>
  <c r="BH444" i="1"/>
  <c r="BH445" i="1"/>
  <c r="BH446" i="1"/>
  <c r="BH447" i="1"/>
  <c r="BH448" i="1"/>
  <c r="BH449" i="1"/>
  <c r="DU449" i="1" s="1"/>
  <c r="BH450" i="1"/>
  <c r="BH451" i="1"/>
  <c r="BH452" i="1"/>
  <c r="BH453" i="1"/>
  <c r="BH454" i="1"/>
  <c r="BH455" i="1"/>
  <c r="BH456" i="1"/>
  <c r="BH457" i="1"/>
  <c r="DU457" i="1" s="1"/>
  <c r="BH458" i="1"/>
  <c r="BH459" i="1"/>
  <c r="BH460" i="1"/>
  <c r="BH462" i="1"/>
  <c r="BH463" i="1"/>
  <c r="BH464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Q392" i="1"/>
  <c r="BH393" i="1"/>
  <c r="BH394" i="1"/>
  <c r="BH395" i="1"/>
  <c r="BH396" i="1"/>
  <c r="BH397" i="1"/>
  <c r="BH398" i="1"/>
  <c r="DU398" i="1" s="1"/>
  <c r="BH399" i="1"/>
  <c r="BH400" i="1"/>
  <c r="BH401" i="1"/>
  <c r="BH402" i="1"/>
  <c r="BH403" i="1"/>
  <c r="BH404" i="1"/>
  <c r="BH405" i="1"/>
  <c r="BH406" i="1"/>
  <c r="DU406" i="1" s="1"/>
  <c r="BH407" i="1"/>
  <c r="BH408" i="1"/>
  <c r="BH409" i="1"/>
  <c r="BH410" i="1"/>
  <c r="BH411" i="1"/>
  <c r="BH412" i="1"/>
  <c r="BH413" i="1"/>
  <c r="BH414" i="1"/>
  <c r="DU414" i="1" s="1"/>
  <c r="BH415" i="1"/>
  <c r="BH416" i="1"/>
  <c r="BH417" i="1"/>
  <c r="BH418" i="1"/>
  <c r="BH419" i="1"/>
  <c r="BH420" i="1"/>
  <c r="BH421" i="1"/>
  <c r="BH422" i="1"/>
  <c r="DU422" i="1" s="1"/>
  <c r="BH424" i="1"/>
  <c r="BH426" i="1"/>
  <c r="BH427" i="1"/>
  <c r="BH428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Q355" i="1"/>
  <c r="BH356" i="1"/>
  <c r="BH357" i="1"/>
  <c r="BH358" i="1"/>
  <c r="BH359" i="1"/>
  <c r="BH360" i="1"/>
  <c r="BH361" i="1"/>
  <c r="BH362" i="1"/>
  <c r="BH363" i="1"/>
  <c r="DU363" i="1" s="1"/>
  <c r="BH364" i="1"/>
  <c r="BH365" i="1"/>
  <c r="BH366" i="1"/>
  <c r="BH367" i="1"/>
  <c r="DU367" i="1" s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9" i="1"/>
  <c r="BH390" i="1"/>
  <c r="BH391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Q317" i="1"/>
  <c r="BH318" i="1"/>
  <c r="BH319" i="1"/>
  <c r="BH320" i="1"/>
  <c r="BH321" i="1"/>
  <c r="BH322" i="1"/>
  <c r="BH323" i="1"/>
  <c r="BH324" i="1"/>
  <c r="BH325" i="1"/>
  <c r="BH326" i="1"/>
  <c r="BH327" i="1"/>
  <c r="BH328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2" i="1"/>
  <c r="BH353" i="1"/>
  <c r="BH354" i="1"/>
  <c r="BM318" i="1"/>
  <c r="BM319" i="1"/>
  <c r="BM320" i="1"/>
  <c r="BM321" i="1"/>
  <c r="BM322" i="1"/>
  <c r="BM323" i="1"/>
  <c r="BM324" i="1"/>
  <c r="BM325" i="1"/>
  <c r="BM326" i="1"/>
  <c r="BM327" i="1"/>
  <c r="BM328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Q281" i="1"/>
  <c r="BH282" i="1"/>
  <c r="BH283" i="1"/>
  <c r="DU283" i="1" s="1"/>
  <c r="BH284" i="1"/>
  <c r="BH285" i="1"/>
  <c r="BH286" i="1"/>
  <c r="BH287" i="1"/>
  <c r="BH288" i="1"/>
  <c r="BH289" i="1"/>
  <c r="BH290" i="1"/>
  <c r="BH291" i="1"/>
  <c r="DU291" i="1" s="1"/>
  <c r="BH292" i="1"/>
  <c r="BH293" i="1"/>
  <c r="BH294" i="1"/>
  <c r="BH295" i="1"/>
  <c r="BH296" i="1"/>
  <c r="BH297" i="1"/>
  <c r="BH298" i="1"/>
  <c r="BH299" i="1"/>
  <c r="DU299" i="1" s="1"/>
  <c r="BH300" i="1"/>
  <c r="BH301" i="1"/>
  <c r="BH302" i="1"/>
  <c r="BH303" i="1"/>
  <c r="BH304" i="1"/>
  <c r="BH305" i="1"/>
  <c r="BH306" i="1"/>
  <c r="BH307" i="1"/>
  <c r="DU307" i="1" s="1"/>
  <c r="BH308" i="1"/>
  <c r="BH309" i="1"/>
  <c r="BH310" i="1"/>
  <c r="BH311" i="1"/>
  <c r="BH312" i="1"/>
  <c r="BH314" i="1"/>
  <c r="BH315" i="1"/>
  <c r="BH316" i="1"/>
  <c r="DU316" i="1" s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Y245" i="1"/>
  <c r="BZ245" i="1" s="1"/>
  <c r="BQ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8" i="1"/>
  <c r="BH279" i="1"/>
  <c r="BH280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Q209" i="1"/>
  <c r="BH210" i="1"/>
  <c r="BH211" i="1"/>
  <c r="BH212" i="1"/>
  <c r="BH213" i="1"/>
  <c r="BH214" i="1"/>
  <c r="DU214" i="1" s="1"/>
  <c r="BH215" i="1"/>
  <c r="BH216" i="1"/>
  <c r="BH217" i="1"/>
  <c r="BH218" i="1"/>
  <c r="BH219" i="1"/>
  <c r="BH220" i="1"/>
  <c r="BH221" i="1"/>
  <c r="BH222" i="1"/>
  <c r="DU222" i="1" s="1"/>
  <c r="BH223" i="1"/>
  <c r="BH224" i="1"/>
  <c r="BH225" i="1"/>
  <c r="BH226" i="1"/>
  <c r="BH227" i="1"/>
  <c r="BH228" i="1"/>
  <c r="BH229" i="1"/>
  <c r="BH230" i="1"/>
  <c r="DU230" i="1" s="1"/>
  <c r="BH231" i="1"/>
  <c r="BH232" i="1"/>
  <c r="BH233" i="1"/>
  <c r="BH234" i="1"/>
  <c r="BH235" i="1"/>
  <c r="BH236" i="1"/>
  <c r="BH237" i="1"/>
  <c r="BH238" i="1"/>
  <c r="DU238" i="1" s="1"/>
  <c r="BH239" i="1"/>
  <c r="BH240" i="1"/>
  <c r="BE241" i="1"/>
  <c r="BE209" i="1" s="1"/>
  <c r="BF241" i="1"/>
  <c r="BF209" i="1" s="1"/>
  <c r="BG241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Q173" i="1"/>
  <c r="BH174" i="1"/>
  <c r="BH175" i="1"/>
  <c r="BH176" i="1"/>
  <c r="BH177" i="1"/>
  <c r="BH178" i="1"/>
  <c r="BH179" i="1"/>
  <c r="BH180" i="1"/>
  <c r="DU180" i="1" s="1"/>
  <c r="BH181" i="1"/>
  <c r="BH182" i="1"/>
  <c r="BH183" i="1"/>
  <c r="BH184" i="1"/>
  <c r="BH185" i="1"/>
  <c r="BH186" i="1"/>
  <c r="BH187" i="1"/>
  <c r="BH188" i="1"/>
  <c r="DU188" i="1" s="1"/>
  <c r="BH189" i="1"/>
  <c r="BH190" i="1"/>
  <c r="BH191" i="1"/>
  <c r="BH192" i="1"/>
  <c r="BH193" i="1"/>
  <c r="BH194" i="1"/>
  <c r="BH195" i="1"/>
  <c r="BH196" i="1"/>
  <c r="DU196" i="1" s="1"/>
  <c r="BH197" i="1"/>
  <c r="BH198" i="1"/>
  <c r="BH199" i="1"/>
  <c r="BH200" i="1"/>
  <c r="BH201" i="1"/>
  <c r="BH202" i="1"/>
  <c r="BH203" i="1"/>
  <c r="BH204" i="1"/>
  <c r="DU204" i="1" s="1"/>
  <c r="BH206" i="1"/>
  <c r="BH207" i="1"/>
  <c r="BH208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Q134" i="1"/>
  <c r="BH135" i="1"/>
  <c r="DU135" i="1" s="1"/>
  <c r="BH136" i="1"/>
  <c r="BH137" i="1"/>
  <c r="BH138" i="1"/>
  <c r="BH139" i="1"/>
  <c r="BH140" i="1"/>
  <c r="BH141" i="1"/>
  <c r="BH142" i="1"/>
  <c r="BH143" i="1"/>
  <c r="DU143" i="1" s="1"/>
  <c r="BH144" i="1"/>
  <c r="BH145" i="1"/>
  <c r="BH146" i="1"/>
  <c r="BH147" i="1"/>
  <c r="BH148" i="1"/>
  <c r="BH149" i="1"/>
  <c r="BH150" i="1"/>
  <c r="BH151" i="1"/>
  <c r="DU151" i="1" s="1"/>
  <c r="BH152" i="1"/>
  <c r="BH153" i="1"/>
  <c r="BH154" i="1"/>
  <c r="BH155" i="1"/>
  <c r="BH156" i="1"/>
  <c r="BH157" i="1"/>
  <c r="BH158" i="1"/>
  <c r="BH159" i="1"/>
  <c r="DU159" i="1" s="1"/>
  <c r="BH160" i="1"/>
  <c r="BH161" i="1"/>
  <c r="BH162" i="1"/>
  <c r="BH163" i="1"/>
  <c r="BH164" i="1"/>
  <c r="BH165" i="1"/>
  <c r="BH166" i="1"/>
  <c r="BH168" i="1"/>
  <c r="DU168" i="1" s="1"/>
  <c r="BH169" i="1"/>
  <c r="BH170" i="1"/>
  <c r="BH171" i="1"/>
  <c r="BH172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71" i="1"/>
  <c r="BM172" i="1"/>
  <c r="BQ95" i="1"/>
  <c r="BH96" i="1"/>
  <c r="BH97" i="1"/>
  <c r="BH98" i="1"/>
  <c r="BH99" i="1"/>
  <c r="BH100" i="1"/>
  <c r="BH101" i="1"/>
  <c r="DU101" i="1" s="1"/>
  <c r="BH102" i="1"/>
  <c r="BH103" i="1"/>
  <c r="BH104" i="1"/>
  <c r="BH105" i="1"/>
  <c r="BH106" i="1"/>
  <c r="BH107" i="1"/>
  <c r="BH108" i="1"/>
  <c r="BH109" i="1"/>
  <c r="DU109" i="1" s="1"/>
  <c r="BH110" i="1"/>
  <c r="BH111" i="1"/>
  <c r="BH112" i="1"/>
  <c r="BH113" i="1"/>
  <c r="BH114" i="1"/>
  <c r="BH115" i="1"/>
  <c r="BH116" i="1"/>
  <c r="BH117" i="1"/>
  <c r="DU117" i="1" s="1"/>
  <c r="BH118" i="1"/>
  <c r="BH119" i="1"/>
  <c r="BH120" i="1"/>
  <c r="BH121" i="1"/>
  <c r="BH122" i="1"/>
  <c r="BH123" i="1"/>
  <c r="BH124" i="1"/>
  <c r="BH125" i="1"/>
  <c r="DU125" i="1" s="1"/>
  <c r="BH126" i="1"/>
  <c r="BH127" i="1"/>
  <c r="BH129" i="1"/>
  <c r="BH130" i="1"/>
  <c r="BH131" i="1"/>
  <c r="BH132" i="1"/>
  <c r="BH133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32" i="1"/>
  <c r="BM133" i="1"/>
  <c r="CQ52" i="1"/>
  <c r="BQ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CQ8" i="1"/>
  <c r="CQ9" i="1"/>
  <c r="CQ10" i="1"/>
  <c r="CQ11" i="1"/>
  <c r="CQ12" i="1"/>
  <c r="CQ13" i="1"/>
  <c r="CQ14" i="1"/>
  <c r="CQ15" i="1"/>
  <c r="CQ16" i="1"/>
  <c r="CQ17" i="1"/>
  <c r="CQ18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2" i="1"/>
  <c r="CQ43" i="1"/>
  <c r="CQ44" i="1"/>
  <c r="CQ45" i="1"/>
  <c r="CQ46" i="1"/>
  <c r="CQ47" i="1"/>
  <c r="CQ48" i="1"/>
  <c r="CQ50" i="1"/>
  <c r="CQ51" i="1"/>
  <c r="CP7" i="1"/>
  <c r="CO7" i="1"/>
  <c r="CD8" i="1"/>
  <c r="CD9" i="1"/>
  <c r="CD10" i="1"/>
  <c r="CD11" i="1"/>
  <c r="CD12" i="1"/>
  <c r="CD13" i="1"/>
  <c r="CD14" i="1"/>
  <c r="CD15" i="1"/>
  <c r="CD16" i="1"/>
  <c r="CD17" i="1"/>
  <c r="CD18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2" i="1"/>
  <c r="CD43" i="1"/>
  <c r="CD44" i="1"/>
  <c r="CD45" i="1"/>
  <c r="CD46" i="1"/>
  <c r="CD47" i="1"/>
  <c r="CD48" i="1"/>
  <c r="CD50" i="1"/>
  <c r="CD51" i="1"/>
  <c r="CC7" i="1"/>
  <c r="CB7" i="1"/>
  <c r="BQ8" i="1"/>
  <c r="BQ9" i="1"/>
  <c r="BQ10" i="1"/>
  <c r="BQ11" i="1"/>
  <c r="BQ12" i="1"/>
  <c r="BQ13" i="1"/>
  <c r="BQ14" i="1"/>
  <c r="BQ15" i="1"/>
  <c r="BQ16" i="1"/>
  <c r="BQ17" i="1"/>
  <c r="BQ18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6" i="1"/>
  <c r="BQ37" i="1"/>
  <c r="BQ38" i="1"/>
  <c r="BQ39" i="1"/>
  <c r="BQ40" i="1"/>
  <c r="BQ42" i="1"/>
  <c r="BQ43" i="1"/>
  <c r="BQ44" i="1"/>
  <c r="BQ45" i="1"/>
  <c r="BQ46" i="1"/>
  <c r="BQ47" i="1"/>
  <c r="BQ48" i="1"/>
  <c r="BQ50" i="1"/>
  <c r="BQ51" i="1"/>
  <c r="CQ49" i="1"/>
  <c r="CD49" i="1"/>
  <c r="BQ49" i="1"/>
  <c r="Z14" i="5"/>
  <c r="Y14" i="5"/>
  <c r="X14" i="5"/>
  <c r="X22" i="5"/>
  <c r="X29" i="5"/>
  <c r="W14" i="5"/>
  <c r="V14" i="5"/>
  <c r="U14" i="5"/>
  <c r="T14" i="5"/>
  <c r="T22" i="5"/>
  <c r="T29" i="5"/>
  <c r="U29" i="5"/>
  <c r="V29" i="5"/>
  <c r="W29" i="5"/>
  <c r="Y29" i="5"/>
  <c r="Z29" i="5"/>
  <c r="AB29" i="5"/>
  <c r="AC29" i="5"/>
  <c r="AD29" i="5"/>
  <c r="AE29" i="5"/>
  <c r="AL29" i="5"/>
  <c r="AP29" i="5" s="1"/>
  <c r="E29" i="5"/>
  <c r="F29" i="5"/>
  <c r="G29" i="5"/>
  <c r="H29" i="5"/>
  <c r="I29" i="5"/>
  <c r="J29" i="5"/>
  <c r="K29" i="5"/>
  <c r="L29" i="5"/>
  <c r="M29" i="5"/>
  <c r="N29" i="5"/>
  <c r="O29" i="5"/>
  <c r="P29" i="5"/>
  <c r="AM29" i="5"/>
  <c r="Y22" i="5"/>
  <c r="Z22" i="5"/>
  <c r="E14" i="5"/>
  <c r="E22" i="5"/>
  <c r="F22" i="5"/>
  <c r="G22" i="5"/>
  <c r="H22" i="5"/>
  <c r="I22" i="5"/>
  <c r="J22" i="5"/>
  <c r="K22" i="5"/>
  <c r="L22" i="5"/>
  <c r="F14" i="5"/>
  <c r="G14" i="5"/>
  <c r="H14" i="5"/>
  <c r="I14" i="5"/>
  <c r="J14" i="5"/>
  <c r="K14" i="5"/>
  <c r="L14" i="5"/>
  <c r="M14" i="5"/>
  <c r="M22" i="5"/>
  <c r="N14" i="5"/>
  <c r="N22" i="5"/>
  <c r="O14" i="5"/>
  <c r="O22" i="5"/>
  <c r="P14" i="5"/>
  <c r="P22" i="5"/>
  <c r="AS28" i="5"/>
  <c r="AP28" i="5"/>
  <c r="AN28" i="5"/>
  <c r="AK28" i="5"/>
  <c r="AJ28" i="5"/>
  <c r="R28" i="5"/>
  <c r="Q28" i="5"/>
  <c r="AS27" i="5"/>
  <c r="AP27" i="5"/>
  <c r="AN27" i="5"/>
  <c r="AK27" i="5"/>
  <c r="AJ27" i="5"/>
  <c r="R27" i="5"/>
  <c r="Q27" i="5"/>
  <c r="AS26" i="5"/>
  <c r="AP26" i="5"/>
  <c r="AN26" i="5"/>
  <c r="AK26" i="5"/>
  <c r="AJ26" i="5"/>
  <c r="R26" i="5"/>
  <c r="Q26" i="5"/>
  <c r="AS25" i="5"/>
  <c r="AP25" i="5"/>
  <c r="AN25" i="5"/>
  <c r="AK25" i="5"/>
  <c r="AJ25" i="5"/>
  <c r="R25" i="5"/>
  <c r="Q25" i="5"/>
  <c r="AP24" i="5"/>
  <c r="AN24" i="5"/>
  <c r="AK24" i="5"/>
  <c r="AJ24" i="5"/>
  <c r="R24" i="5"/>
  <c r="Q24" i="5"/>
  <c r="AS23" i="5"/>
  <c r="AP23" i="5"/>
  <c r="AN23" i="5"/>
  <c r="AK23" i="5"/>
  <c r="AJ23" i="5"/>
  <c r="R23" i="5"/>
  <c r="Q23" i="5"/>
  <c r="U22" i="5"/>
  <c r="V22" i="5"/>
  <c r="W22" i="5"/>
  <c r="AL22" i="5"/>
  <c r="AT22" i="5" s="1"/>
  <c r="AM22" i="5"/>
  <c r="AB22" i="5"/>
  <c r="AC22" i="5"/>
  <c r="AD22" i="5"/>
  <c r="AE22" i="5"/>
  <c r="AS21" i="5"/>
  <c r="AP21" i="5"/>
  <c r="AN21" i="5"/>
  <c r="AK21" i="5"/>
  <c r="AJ21" i="5"/>
  <c r="R21" i="5"/>
  <c r="Q21" i="5"/>
  <c r="AS20" i="5"/>
  <c r="AP20" i="5"/>
  <c r="AN20" i="5"/>
  <c r="AK20" i="5"/>
  <c r="AJ20" i="5"/>
  <c r="R20" i="5"/>
  <c r="Q20" i="5"/>
  <c r="AS19" i="5"/>
  <c r="AP19" i="5"/>
  <c r="AN19" i="5"/>
  <c r="AK19" i="5"/>
  <c r="AJ19" i="5"/>
  <c r="R19" i="5"/>
  <c r="Q19" i="5"/>
  <c r="AS18" i="5"/>
  <c r="AP18" i="5"/>
  <c r="AN18" i="5"/>
  <c r="AK18" i="5"/>
  <c r="AJ18" i="5"/>
  <c r="R18" i="5"/>
  <c r="Q18" i="5"/>
  <c r="AS17" i="5"/>
  <c r="AP17" i="5"/>
  <c r="AN17" i="5"/>
  <c r="AK17" i="5"/>
  <c r="AJ17" i="5"/>
  <c r="R17" i="5"/>
  <c r="Q17" i="5"/>
  <c r="AS16" i="5"/>
  <c r="AP16" i="5"/>
  <c r="AN16" i="5"/>
  <c r="AK16" i="5"/>
  <c r="AJ16" i="5"/>
  <c r="R16" i="5"/>
  <c r="Q16" i="5"/>
  <c r="AS15" i="5"/>
  <c r="AP15" i="5"/>
  <c r="AN15" i="5"/>
  <c r="AK15" i="5"/>
  <c r="AJ15" i="5"/>
  <c r="R15" i="5"/>
  <c r="Q15" i="5"/>
  <c r="AL14" i="5"/>
  <c r="AM14" i="5"/>
  <c r="AB14" i="5"/>
  <c r="AC14" i="5"/>
  <c r="AD14" i="5"/>
  <c r="AE14" i="5"/>
  <c r="AS13" i="5"/>
  <c r="AP13" i="5"/>
  <c r="AN13" i="5"/>
  <c r="AK13" i="5"/>
  <c r="AJ13" i="5"/>
  <c r="R13" i="5"/>
  <c r="Q13" i="5"/>
  <c r="AS12" i="5"/>
  <c r="AP12" i="5"/>
  <c r="AN12" i="5"/>
  <c r="AK12" i="5"/>
  <c r="AJ12" i="5"/>
  <c r="R12" i="5"/>
  <c r="Q12" i="5"/>
  <c r="AS11" i="5"/>
  <c r="AP11" i="5"/>
  <c r="AN11" i="5"/>
  <c r="AK11" i="5"/>
  <c r="AJ11" i="5"/>
  <c r="R11" i="5"/>
  <c r="Q11" i="5"/>
  <c r="AS10" i="5"/>
  <c r="AP10" i="5"/>
  <c r="AN10" i="5"/>
  <c r="AK10" i="5"/>
  <c r="AJ10" i="5"/>
  <c r="R10" i="5"/>
  <c r="Q10" i="5"/>
  <c r="AS9" i="5"/>
  <c r="AP9" i="5"/>
  <c r="AN9" i="5"/>
  <c r="AK9" i="5"/>
  <c r="AJ9" i="5"/>
  <c r="R9" i="5"/>
  <c r="Q9" i="5"/>
  <c r="AS8" i="5"/>
  <c r="AP8" i="5"/>
  <c r="AN8" i="5"/>
  <c r="AK8" i="5"/>
  <c r="AJ8" i="5"/>
  <c r="R8" i="5"/>
  <c r="Q8" i="5"/>
  <c r="AS6" i="5"/>
  <c r="AT6" i="5"/>
  <c r="AP6" i="5"/>
  <c r="AN6" i="5"/>
  <c r="AK6" i="5"/>
  <c r="AJ6" i="5"/>
  <c r="R6" i="5"/>
  <c r="BL49" i="1"/>
  <c r="BM758" i="1"/>
  <c r="BM757" i="1"/>
  <c r="BM756" i="1"/>
  <c r="BM721" i="1"/>
  <c r="BM720" i="1"/>
  <c r="BM719" i="1"/>
  <c r="BM685" i="1"/>
  <c r="BM684" i="1"/>
  <c r="BM683" i="1"/>
  <c r="BM648" i="1"/>
  <c r="BM647" i="1"/>
  <c r="BM646" i="1"/>
  <c r="BM578" i="1"/>
  <c r="BM575" i="1"/>
  <c r="BM574" i="1"/>
  <c r="BM573" i="1"/>
  <c r="BM538" i="1"/>
  <c r="BM537" i="1"/>
  <c r="BM536" i="1"/>
  <c r="BM501" i="1"/>
  <c r="BM500" i="1"/>
  <c r="BM499" i="1"/>
  <c r="BM464" i="1"/>
  <c r="BM463" i="1"/>
  <c r="BM462" i="1"/>
  <c r="BM428" i="1"/>
  <c r="BM427" i="1"/>
  <c r="BM426" i="1"/>
  <c r="BM391" i="1"/>
  <c r="BM390" i="1"/>
  <c r="BM389" i="1"/>
  <c r="BM354" i="1"/>
  <c r="BM353" i="1"/>
  <c r="BM352" i="1"/>
  <c r="BM316" i="1"/>
  <c r="BM315" i="1"/>
  <c r="BM314" i="1"/>
  <c r="BM280" i="1"/>
  <c r="BM279" i="1"/>
  <c r="BM278" i="1"/>
  <c r="BM244" i="1"/>
  <c r="BM243" i="1"/>
  <c r="BM242" i="1"/>
  <c r="BM208" i="1"/>
  <c r="BM207" i="1"/>
  <c r="BM206" i="1"/>
  <c r="BM170" i="1"/>
  <c r="BM169" i="1"/>
  <c r="BM168" i="1"/>
  <c r="BM131" i="1"/>
  <c r="BM130" i="1"/>
  <c r="BM129" i="1"/>
  <c r="BH758" i="1"/>
  <c r="BH757" i="1"/>
  <c r="BH756" i="1"/>
  <c r="BH648" i="1"/>
  <c r="BH647" i="1"/>
  <c r="BH646" i="1"/>
  <c r="BH578" i="1"/>
  <c r="BE388" i="1"/>
  <c r="BE355" i="1" s="1"/>
  <c r="BF388" i="1"/>
  <c r="BF355" i="1" s="1"/>
  <c r="BG388" i="1"/>
  <c r="BH244" i="1"/>
  <c r="BH243" i="1"/>
  <c r="BH242" i="1"/>
  <c r="AZ49" i="1"/>
  <c r="BA49" i="1"/>
  <c r="BB49" i="1"/>
  <c r="CJ49" i="1" s="1"/>
  <c r="BI578" i="1"/>
  <c r="AW49" i="1"/>
  <c r="AX49" i="1"/>
  <c r="AY49" i="1"/>
  <c r="I53" i="1"/>
  <c r="J53" i="1"/>
  <c r="K53" i="1"/>
  <c r="L53" i="1"/>
  <c r="M53" i="1"/>
  <c r="N53" i="1"/>
  <c r="O53" i="1"/>
  <c r="P53" i="1"/>
  <c r="Q53" i="1"/>
  <c r="R53" i="1"/>
  <c r="S53" i="1"/>
  <c r="T53" i="1"/>
  <c r="I54" i="1"/>
  <c r="J54" i="1"/>
  <c r="K54" i="1"/>
  <c r="L54" i="1"/>
  <c r="M54" i="1"/>
  <c r="N54" i="1"/>
  <c r="O54" i="1"/>
  <c r="P54" i="1"/>
  <c r="Q54" i="1"/>
  <c r="R54" i="1"/>
  <c r="S54" i="1"/>
  <c r="T54" i="1"/>
  <c r="I55" i="1"/>
  <c r="J55" i="1"/>
  <c r="K55" i="1"/>
  <c r="L55" i="1"/>
  <c r="M55" i="1"/>
  <c r="N55" i="1"/>
  <c r="O55" i="1"/>
  <c r="P55" i="1"/>
  <c r="Q55" i="1"/>
  <c r="R55" i="1"/>
  <c r="S55" i="1"/>
  <c r="T55" i="1"/>
  <c r="I56" i="1"/>
  <c r="J56" i="1"/>
  <c r="K56" i="1"/>
  <c r="L56" i="1"/>
  <c r="M56" i="1"/>
  <c r="N56" i="1"/>
  <c r="O56" i="1"/>
  <c r="P56" i="1"/>
  <c r="Q56" i="1"/>
  <c r="R56" i="1"/>
  <c r="S56" i="1"/>
  <c r="T56" i="1"/>
  <c r="I57" i="1"/>
  <c r="J57" i="1"/>
  <c r="K57" i="1"/>
  <c r="L57" i="1"/>
  <c r="M57" i="1"/>
  <c r="N57" i="1"/>
  <c r="O57" i="1"/>
  <c r="P57" i="1"/>
  <c r="Q57" i="1"/>
  <c r="R57" i="1"/>
  <c r="S57" i="1"/>
  <c r="T57" i="1"/>
  <c r="I58" i="1"/>
  <c r="J58" i="1"/>
  <c r="K58" i="1"/>
  <c r="L58" i="1"/>
  <c r="M58" i="1"/>
  <c r="N58" i="1"/>
  <c r="O58" i="1"/>
  <c r="P58" i="1"/>
  <c r="Q58" i="1"/>
  <c r="R58" i="1"/>
  <c r="S58" i="1"/>
  <c r="T58" i="1"/>
  <c r="I59" i="1"/>
  <c r="J59" i="1"/>
  <c r="K59" i="1"/>
  <c r="L59" i="1"/>
  <c r="M59" i="1"/>
  <c r="N59" i="1"/>
  <c r="O59" i="1"/>
  <c r="P59" i="1"/>
  <c r="Q59" i="1"/>
  <c r="R59" i="1"/>
  <c r="S59" i="1"/>
  <c r="T59" i="1"/>
  <c r="I60" i="1"/>
  <c r="J60" i="1"/>
  <c r="K60" i="1"/>
  <c r="L60" i="1"/>
  <c r="M60" i="1"/>
  <c r="N60" i="1"/>
  <c r="O60" i="1"/>
  <c r="P60" i="1"/>
  <c r="Q60" i="1"/>
  <c r="R60" i="1"/>
  <c r="S60" i="1"/>
  <c r="T60" i="1"/>
  <c r="I61" i="1"/>
  <c r="J61" i="1"/>
  <c r="K61" i="1"/>
  <c r="L61" i="1"/>
  <c r="M61" i="1"/>
  <c r="N61" i="1"/>
  <c r="O61" i="1"/>
  <c r="P61" i="1"/>
  <c r="Q61" i="1"/>
  <c r="R61" i="1"/>
  <c r="S61" i="1"/>
  <c r="T61" i="1"/>
  <c r="I62" i="1"/>
  <c r="J62" i="1"/>
  <c r="K62" i="1"/>
  <c r="L62" i="1"/>
  <c r="M62" i="1"/>
  <c r="N62" i="1"/>
  <c r="O62" i="1"/>
  <c r="P62" i="1"/>
  <c r="Q62" i="1"/>
  <c r="R62" i="1"/>
  <c r="S62" i="1"/>
  <c r="T62" i="1"/>
  <c r="I63" i="1"/>
  <c r="J63" i="1"/>
  <c r="K63" i="1"/>
  <c r="L63" i="1"/>
  <c r="M63" i="1"/>
  <c r="N63" i="1"/>
  <c r="O63" i="1"/>
  <c r="P63" i="1"/>
  <c r="Q63" i="1"/>
  <c r="R63" i="1"/>
  <c r="S63" i="1"/>
  <c r="T63" i="1"/>
  <c r="I66" i="1"/>
  <c r="J66" i="1"/>
  <c r="K66" i="1"/>
  <c r="L66" i="1"/>
  <c r="M66" i="1"/>
  <c r="N66" i="1"/>
  <c r="O66" i="1"/>
  <c r="P66" i="1"/>
  <c r="Q66" i="1"/>
  <c r="R66" i="1"/>
  <c r="S66" i="1"/>
  <c r="T66" i="1"/>
  <c r="I67" i="1"/>
  <c r="J67" i="1"/>
  <c r="K67" i="1"/>
  <c r="L67" i="1"/>
  <c r="M67" i="1"/>
  <c r="N67" i="1"/>
  <c r="O67" i="1"/>
  <c r="P67" i="1"/>
  <c r="Q67" i="1"/>
  <c r="R67" i="1"/>
  <c r="S67" i="1"/>
  <c r="T67" i="1"/>
  <c r="I68" i="1"/>
  <c r="J68" i="1"/>
  <c r="K68" i="1"/>
  <c r="L68" i="1"/>
  <c r="M68" i="1"/>
  <c r="N68" i="1"/>
  <c r="O68" i="1"/>
  <c r="P68" i="1"/>
  <c r="Q68" i="1"/>
  <c r="R68" i="1"/>
  <c r="S68" i="1"/>
  <c r="T68" i="1"/>
  <c r="I69" i="1"/>
  <c r="J69" i="1"/>
  <c r="K69" i="1"/>
  <c r="L69" i="1"/>
  <c r="M69" i="1"/>
  <c r="N69" i="1"/>
  <c r="O69" i="1"/>
  <c r="P69" i="1"/>
  <c r="Q69" i="1"/>
  <c r="R69" i="1"/>
  <c r="S69" i="1"/>
  <c r="T69" i="1"/>
  <c r="I70" i="1"/>
  <c r="J70" i="1"/>
  <c r="K70" i="1"/>
  <c r="L70" i="1"/>
  <c r="M70" i="1"/>
  <c r="N70" i="1"/>
  <c r="O70" i="1"/>
  <c r="P70" i="1"/>
  <c r="Q70" i="1"/>
  <c r="R70" i="1"/>
  <c r="S70" i="1"/>
  <c r="T70" i="1"/>
  <c r="I71" i="1"/>
  <c r="J71" i="1"/>
  <c r="K71" i="1"/>
  <c r="L71" i="1"/>
  <c r="M71" i="1"/>
  <c r="N71" i="1"/>
  <c r="O71" i="1"/>
  <c r="P71" i="1"/>
  <c r="Q71" i="1"/>
  <c r="R71" i="1"/>
  <c r="S71" i="1"/>
  <c r="T71" i="1"/>
  <c r="I72" i="1"/>
  <c r="J72" i="1"/>
  <c r="K72" i="1"/>
  <c r="L72" i="1"/>
  <c r="M72" i="1"/>
  <c r="N72" i="1"/>
  <c r="O72" i="1"/>
  <c r="P72" i="1"/>
  <c r="Q72" i="1"/>
  <c r="R72" i="1"/>
  <c r="S72" i="1"/>
  <c r="T72" i="1"/>
  <c r="I73" i="1"/>
  <c r="J73" i="1"/>
  <c r="K73" i="1"/>
  <c r="L73" i="1"/>
  <c r="M73" i="1"/>
  <c r="N73" i="1"/>
  <c r="O73" i="1"/>
  <c r="P73" i="1"/>
  <c r="Q73" i="1"/>
  <c r="R73" i="1"/>
  <c r="S73" i="1"/>
  <c r="T73" i="1"/>
  <c r="I74" i="1"/>
  <c r="J74" i="1"/>
  <c r="K74" i="1"/>
  <c r="L74" i="1"/>
  <c r="M74" i="1"/>
  <c r="N74" i="1"/>
  <c r="O74" i="1"/>
  <c r="P74" i="1"/>
  <c r="Q74" i="1"/>
  <c r="R74" i="1"/>
  <c r="S74" i="1"/>
  <c r="T74" i="1"/>
  <c r="I75" i="1"/>
  <c r="J75" i="1"/>
  <c r="K75" i="1"/>
  <c r="L75" i="1"/>
  <c r="M75" i="1"/>
  <c r="N75" i="1"/>
  <c r="O75" i="1"/>
  <c r="P75" i="1"/>
  <c r="Q75" i="1"/>
  <c r="R75" i="1"/>
  <c r="S75" i="1"/>
  <c r="T75" i="1"/>
  <c r="I76" i="1"/>
  <c r="J76" i="1"/>
  <c r="K76" i="1"/>
  <c r="L76" i="1"/>
  <c r="M76" i="1"/>
  <c r="N76" i="1"/>
  <c r="O76" i="1"/>
  <c r="P76" i="1"/>
  <c r="Q76" i="1"/>
  <c r="R76" i="1"/>
  <c r="S76" i="1"/>
  <c r="T76" i="1"/>
  <c r="I77" i="1"/>
  <c r="J77" i="1"/>
  <c r="K77" i="1"/>
  <c r="L77" i="1"/>
  <c r="M77" i="1"/>
  <c r="N77" i="1"/>
  <c r="O77" i="1"/>
  <c r="P77" i="1"/>
  <c r="Q77" i="1"/>
  <c r="R77" i="1"/>
  <c r="S77" i="1"/>
  <c r="T77" i="1"/>
  <c r="I80" i="1"/>
  <c r="J80" i="1"/>
  <c r="K80" i="1"/>
  <c r="L80" i="1"/>
  <c r="M80" i="1"/>
  <c r="N80" i="1"/>
  <c r="O80" i="1"/>
  <c r="P80" i="1"/>
  <c r="Q80" i="1"/>
  <c r="R80" i="1"/>
  <c r="S80" i="1"/>
  <c r="T80" i="1"/>
  <c r="I81" i="1"/>
  <c r="J81" i="1"/>
  <c r="K81" i="1"/>
  <c r="L81" i="1"/>
  <c r="M81" i="1"/>
  <c r="N81" i="1"/>
  <c r="O81" i="1"/>
  <c r="P81" i="1"/>
  <c r="Q81" i="1"/>
  <c r="R81" i="1"/>
  <c r="S81" i="1"/>
  <c r="T81" i="1"/>
  <c r="I82" i="1"/>
  <c r="J82" i="1"/>
  <c r="K82" i="1"/>
  <c r="L82" i="1"/>
  <c r="M82" i="1"/>
  <c r="N82" i="1"/>
  <c r="O82" i="1"/>
  <c r="P82" i="1"/>
  <c r="Q82" i="1"/>
  <c r="R82" i="1"/>
  <c r="S82" i="1"/>
  <c r="T82" i="1"/>
  <c r="I83" i="1"/>
  <c r="J83" i="1"/>
  <c r="K83" i="1"/>
  <c r="L83" i="1"/>
  <c r="M83" i="1"/>
  <c r="N83" i="1"/>
  <c r="O83" i="1"/>
  <c r="P83" i="1"/>
  <c r="Q83" i="1"/>
  <c r="R83" i="1"/>
  <c r="S83" i="1"/>
  <c r="T83" i="1"/>
  <c r="I84" i="1"/>
  <c r="J84" i="1"/>
  <c r="K84" i="1"/>
  <c r="L84" i="1"/>
  <c r="M84" i="1"/>
  <c r="N84" i="1"/>
  <c r="O84" i="1"/>
  <c r="P84" i="1"/>
  <c r="Q84" i="1"/>
  <c r="R84" i="1"/>
  <c r="S84" i="1"/>
  <c r="T84" i="1"/>
  <c r="I86" i="1"/>
  <c r="J86" i="1"/>
  <c r="K86" i="1"/>
  <c r="L86" i="1"/>
  <c r="M86" i="1"/>
  <c r="N86" i="1"/>
  <c r="O86" i="1"/>
  <c r="P86" i="1"/>
  <c r="Q86" i="1"/>
  <c r="R86" i="1"/>
  <c r="S86" i="1"/>
  <c r="T86" i="1"/>
  <c r="I87" i="1"/>
  <c r="J87" i="1"/>
  <c r="K87" i="1"/>
  <c r="L87" i="1"/>
  <c r="M87" i="1"/>
  <c r="N87" i="1"/>
  <c r="O87" i="1"/>
  <c r="P87" i="1"/>
  <c r="Q87" i="1"/>
  <c r="R87" i="1"/>
  <c r="S87" i="1"/>
  <c r="T87" i="1"/>
  <c r="I88" i="1"/>
  <c r="J88" i="1"/>
  <c r="K88" i="1"/>
  <c r="L88" i="1"/>
  <c r="M88" i="1"/>
  <c r="N88" i="1"/>
  <c r="O88" i="1"/>
  <c r="P88" i="1"/>
  <c r="Q88" i="1"/>
  <c r="R88" i="1"/>
  <c r="S88" i="1"/>
  <c r="T88" i="1"/>
  <c r="I89" i="1"/>
  <c r="I45" i="1" s="1"/>
  <c r="J89" i="1"/>
  <c r="J45" i="1" s="1"/>
  <c r="K89" i="1"/>
  <c r="K45" i="1" s="1"/>
  <c r="L89" i="1"/>
  <c r="L45" i="1" s="1"/>
  <c r="M89" i="1"/>
  <c r="M45" i="1" s="1"/>
  <c r="N89" i="1"/>
  <c r="N45" i="1" s="1"/>
  <c r="O89" i="1"/>
  <c r="P89" i="1"/>
  <c r="P45" i="1" s="1"/>
  <c r="Q89" i="1"/>
  <c r="Q45" i="1" s="1"/>
  <c r="R89" i="1"/>
  <c r="R45" i="1" s="1"/>
  <c r="S89" i="1"/>
  <c r="S45" i="1" s="1"/>
  <c r="T89" i="1"/>
  <c r="T45" i="1" s="1"/>
  <c r="I90" i="1"/>
  <c r="I46" i="1" s="1"/>
  <c r="J90" i="1"/>
  <c r="J46" i="1" s="1"/>
  <c r="K90" i="1"/>
  <c r="K46" i="1" s="1"/>
  <c r="L90" i="1"/>
  <c r="L46" i="1" s="1"/>
  <c r="M90" i="1"/>
  <c r="M46" i="1" s="1"/>
  <c r="N90" i="1"/>
  <c r="N46" i="1" s="1"/>
  <c r="O90" i="1"/>
  <c r="O46" i="1" s="1"/>
  <c r="P90" i="1"/>
  <c r="P46" i="1" s="1"/>
  <c r="Q90" i="1"/>
  <c r="Q46" i="1" s="1"/>
  <c r="R90" i="1"/>
  <c r="R46" i="1" s="1"/>
  <c r="S90" i="1"/>
  <c r="S46" i="1" s="1"/>
  <c r="T90" i="1"/>
  <c r="T46" i="1" s="1"/>
  <c r="I91" i="1"/>
  <c r="I47" i="1" s="1"/>
  <c r="J91" i="1"/>
  <c r="J47" i="1" s="1"/>
  <c r="K91" i="1"/>
  <c r="K47" i="1" s="1"/>
  <c r="L91" i="1"/>
  <c r="L47" i="1" s="1"/>
  <c r="M91" i="1"/>
  <c r="M47" i="1" s="1"/>
  <c r="N91" i="1"/>
  <c r="N47" i="1" s="1"/>
  <c r="O91" i="1"/>
  <c r="O47" i="1" s="1"/>
  <c r="P91" i="1"/>
  <c r="P47" i="1" s="1"/>
  <c r="Q91" i="1"/>
  <c r="Q47" i="1" s="1"/>
  <c r="R91" i="1"/>
  <c r="R47" i="1" s="1"/>
  <c r="S91" i="1"/>
  <c r="S47" i="1" s="1"/>
  <c r="T91" i="1"/>
  <c r="T47" i="1" s="1"/>
  <c r="I92" i="1"/>
  <c r="J92" i="1"/>
  <c r="J48" i="1" s="1"/>
  <c r="K92" i="1"/>
  <c r="K48" i="1" s="1"/>
  <c r="L92" i="1"/>
  <c r="L48" i="1" s="1"/>
  <c r="M92" i="1"/>
  <c r="M48" i="1" s="1"/>
  <c r="N92" i="1"/>
  <c r="N48" i="1" s="1"/>
  <c r="O92" i="1"/>
  <c r="O48" i="1" s="1"/>
  <c r="P92" i="1"/>
  <c r="P48" i="1" s="1"/>
  <c r="Q92" i="1"/>
  <c r="Q48" i="1" s="1"/>
  <c r="R92" i="1"/>
  <c r="R48" i="1" s="1"/>
  <c r="S92" i="1"/>
  <c r="S48" i="1" s="1"/>
  <c r="T92" i="1"/>
  <c r="T48" i="1" s="1"/>
  <c r="I96" i="1"/>
  <c r="J96" i="1"/>
  <c r="K96" i="1"/>
  <c r="L96" i="1"/>
  <c r="M96" i="1"/>
  <c r="N96" i="1"/>
  <c r="O96" i="1"/>
  <c r="P96" i="1"/>
  <c r="Q96" i="1"/>
  <c r="R96" i="1"/>
  <c r="S96" i="1"/>
  <c r="T96" i="1"/>
  <c r="I97" i="1"/>
  <c r="J97" i="1"/>
  <c r="K97" i="1"/>
  <c r="L97" i="1"/>
  <c r="M97" i="1"/>
  <c r="N97" i="1"/>
  <c r="O97" i="1"/>
  <c r="P97" i="1"/>
  <c r="Q97" i="1"/>
  <c r="R97" i="1"/>
  <c r="S97" i="1"/>
  <c r="T97" i="1"/>
  <c r="I98" i="1"/>
  <c r="J98" i="1"/>
  <c r="K98" i="1"/>
  <c r="L98" i="1"/>
  <c r="M98" i="1"/>
  <c r="N98" i="1"/>
  <c r="O98" i="1"/>
  <c r="P98" i="1"/>
  <c r="Q98" i="1"/>
  <c r="R98" i="1"/>
  <c r="S98" i="1"/>
  <c r="T98" i="1"/>
  <c r="I99" i="1"/>
  <c r="J99" i="1"/>
  <c r="K99" i="1"/>
  <c r="L99" i="1"/>
  <c r="M99" i="1"/>
  <c r="N99" i="1"/>
  <c r="O99" i="1"/>
  <c r="P99" i="1"/>
  <c r="Q99" i="1"/>
  <c r="R99" i="1"/>
  <c r="S99" i="1"/>
  <c r="T99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I146" i="1"/>
  <c r="M146" i="1"/>
  <c r="I147" i="1"/>
  <c r="J147" i="1"/>
  <c r="S147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R160" i="1"/>
  <c r="S160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I168" i="1"/>
  <c r="I169" i="1"/>
  <c r="I170" i="1"/>
  <c r="J168" i="1"/>
  <c r="J169" i="1"/>
  <c r="J170" i="1"/>
  <c r="K168" i="1"/>
  <c r="K169" i="1"/>
  <c r="K170" i="1"/>
  <c r="L168" i="1"/>
  <c r="L169" i="1"/>
  <c r="L170" i="1"/>
  <c r="M168" i="1"/>
  <c r="M169" i="1"/>
  <c r="M170" i="1"/>
  <c r="N168" i="1"/>
  <c r="N169" i="1"/>
  <c r="N170" i="1"/>
  <c r="O168" i="1"/>
  <c r="O169" i="1"/>
  <c r="O170" i="1"/>
  <c r="P168" i="1"/>
  <c r="P169" i="1"/>
  <c r="P170" i="1"/>
  <c r="Q168" i="1"/>
  <c r="Q169" i="1"/>
  <c r="Q170" i="1"/>
  <c r="R168" i="1"/>
  <c r="R169" i="1"/>
  <c r="R170" i="1"/>
  <c r="S168" i="1"/>
  <c r="S169" i="1"/>
  <c r="S170" i="1"/>
  <c r="T168" i="1"/>
  <c r="T169" i="1"/>
  <c r="T170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I210" i="1"/>
  <c r="I211" i="1"/>
  <c r="I212" i="1"/>
  <c r="I213" i="1"/>
  <c r="I214" i="1"/>
  <c r="I215" i="1"/>
  <c r="I216" i="1"/>
  <c r="I217" i="1"/>
  <c r="I218" i="1"/>
  <c r="I219" i="1"/>
  <c r="I220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7" i="1"/>
  <c r="I238" i="1"/>
  <c r="I239" i="1"/>
  <c r="I240" i="1"/>
  <c r="I242" i="1"/>
  <c r="I243" i="1"/>
  <c r="I244" i="1"/>
  <c r="J210" i="1"/>
  <c r="J211" i="1"/>
  <c r="J212" i="1"/>
  <c r="J213" i="1"/>
  <c r="J214" i="1"/>
  <c r="J215" i="1"/>
  <c r="J216" i="1"/>
  <c r="J217" i="1"/>
  <c r="J218" i="1"/>
  <c r="J219" i="1"/>
  <c r="J220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7" i="1"/>
  <c r="J238" i="1"/>
  <c r="J239" i="1"/>
  <c r="J240" i="1"/>
  <c r="J242" i="1"/>
  <c r="J243" i="1"/>
  <c r="J244" i="1"/>
  <c r="K210" i="1"/>
  <c r="K211" i="1"/>
  <c r="K212" i="1"/>
  <c r="K213" i="1"/>
  <c r="K214" i="1"/>
  <c r="K215" i="1"/>
  <c r="K216" i="1"/>
  <c r="K217" i="1"/>
  <c r="K218" i="1"/>
  <c r="K219" i="1"/>
  <c r="K220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7" i="1"/>
  <c r="K238" i="1"/>
  <c r="K239" i="1"/>
  <c r="K240" i="1"/>
  <c r="K242" i="1"/>
  <c r="K243" i="1"/>
  <c r="K244" i="1"/>
  <c r="L210" i="1"/>
  <c r="L211" i="1"/>
  <c r="L212" i="1"/>
  <c r="L213" i="1"/>
  <c r="L214" i="1"/>
  <c r="L215" i="1"/>
  <c r="L216" i="1"/>
  <c r="L217" i="1"/>
  <c r="L218" i="1"/>
  <c r="L219" i="1"/>
  <c r="L220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7" i="1"/>
  <c r="L238" i="1"/>
  <c r="L239" i="1"/>
  <c r="L240" i="1"/>
  <c r="L242" i="1"/>
  <c r="L243" i="1"/>
  <c r="L244" i="1"/>
  <c r="M210" i="1"/>
  <c r="M211" i="1"/>
  <c r="M212" i="1"/>
  <c r="M213" i="1"/>
  <c r="M214" i="1"/>
  <c r="M215" i="1"/>
  <c r="M216" i="1"/>
  <c r="M217" i="1"/>
  <c r="M218" i="1"/>
  <c r="M219" i="1"/>
  <c r="M220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7" i="1"/>
  <c r="M238" i="1"/>
  <c r="M239" i="1"/>
  <c r="M240" i="1"/>
  <c r="M242" i="1"/>
  <c r="M243" i="1"/>
  <c r="M244" i="1"/>
  <c r="N210" i="1"/>
  <c r="N211" i="1"/>
  <c r="N212" i="1"/>
  <c r="N213" i="1"/>
  <c r="N214" i="1"/>
  <c r="N215" i="1"/>
  <c r="N216" i="1"/>
  <c r="N217" i="1"/>
  <c r="N218" i="1"/>
  <c r="N219" i="1"/>
  <c r="N220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7" i="1"/>
  <c r="N238" i="1"/>
  <c r="N239" i="1"/>
  <c r="N240" i="1"/>
  <c r="N242" i="1"/>
  <c r="N243" i="1"/>
  <c r="N244" i="1"/>
  <c r="O210" i="1"/>
  <c r="O211" i="1"/>
  <c r="O212" i="1"/>
  <c r="O213" i="1"/>
  <c r="O214" i="1"/>
  <c r="O215" i="1"/>
  <c r="O216" i="1"/>
  <c r="O217" i="1"/>
  <c r="O218" i="1"/>
  <c r="O219" i="1"/>
  <c r="O220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7" i="1"/>
  <c r="O238" i="1"/>
  <c r="O239" i="1"/>
  <c r="O240" i="1"/>
  <c r="O242" i="1"/>
  <c r="O243" i="1"/>
  <c r="O244" i="1"/>
  <c r="P210" i="1"/>
  <c r="P211" i="1"/>
  <c r="P212" i="1"/>
  <c r="P213" i="1"/>
  <c r="P214" i="1"/>
  <c r="P215" i="1"/>
  <c r="P216" i="1"/>
  <c r="P217" i="1"/>
  <c r="P218" i="1"/>
  <c r="P219" i="1"/>
  <c r="P220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7" i="1"/>
  <c r="P238" i="1"/>
  <c r="P239" i="1"/>
  <c r="P240" i="1"/>
  <c r="P242" i="1"/>
  <c r="P243" i="1"/>
  <c r="P244" i="1"/>
  <c r="Q210" i="1"/>
  <c r="Q211" i="1"/>
  <c r="Q212" i="1"/>
  <c r="Q213" i="1"/>
  <c r="Q214" i="1"/>
  <c r="Q215" i="1"/>
  <c r="Q216" i="1"/>
  <c r="Q217" i="1"/>
  <c r="Q218" i="1"/>
  <c r="Q219" i="1"/>
  <c r="Q220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7" i="1"/>
  <c r="Q238" i="1"/>
  <c r="Q239" i="1"/>
  <c r="Q240" i="1"/>
  <c r="Q242" i="1"/>
  <c r="Q243" i="1"/>
  <c r="Q244" i="1"/>
  <c r="R210" i="1"/>
  <c r="R211" i="1"/>
  <c r="R212" i="1"/>
  <c r="R213" i="1"/>
  <c r="R214" i="1"/>
  <c r="R215" i="1"/>
  <c r="R216" i="1"/>
  <c r="R217" i="1"/>
  <c r="R218" i="1"/>
  <c r="R219" i="1"/>
  <c r="R220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7" i="1"/>
  <c r="R238" i="1"/>
  <c r="R239" i="1"/>
  <c r="R240" i="1"/>
  <c r="R242" i="1"/>
  <c r="R243" i="1"/>
  <c r="R244" i="1"/>
  <c r="S210" i="1"/>
  <c r="S211" i="1"/>
  <c r="S212" i="1"/>
  <c r="S213" i="1"/>
  <c r="S214" i="1"/>
  <c r="S215" i="1"/>
  <c r="S216" i="1"/>
  <c r="S217" i="1"/>
  <c r="S218" i="1"/>
  <c r="S219" i="1"/>
  <c r="S220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7" i="1"/>
  <c r="S238" i="1"/>
  <c r="S239" i="1"/>
  <c r="S240" i="1"/>
  <c r="S242" i="1"/>
  <c r="S243" i="1"/>
  <c r="S244" i="1"/>
  <c r="T210" i="1"/>
  <c r="T211" i="1"/>
  <c r="T212" i="1"/>
  <c r="T213" i="1"/>
  <c r="T214" i="1"/>
  <c r="T215" i="1"/>
  <c r="T216" i="1"/>
  <c r="T217" i="1"/>
  <c r="T218" i="1"/>
  <c r="T219" i="1"/>
  <c r="T220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7" i="1"/>
  <c r="T238" i="1"/>
  <c r="T239" i="1"/>
  <c r="T240" i="1"/>
  <c r="T242" i="1"/>
  <c r="T243" i="1"/>
  <c r="T244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L271" i="1"/>
  <c r="P271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R308" i="1"/>
  <c r="T308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I318" i="1"/>
  <c r="I319" i="1"/>
  <c r="I320" i="1"/>
  <c r="I321" i="1"/>
  <c r="I322" i="1"/>
  <c r="I323" i="1"/>
  <c r="I324" i="1"/>
  <c r="I325" i="1"/>
  <c r="I326" i="1"/>
  <c r="I327" i="1"/>
  <c r="I328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6" i="1"/>
  <c r="I347" i="1"/>
  <c r="I348" i="1"/>
  <c r="I349" i="1"/>
  <c r="I350" i="1"/>
  <c r="I352" i="1"/>
  <c r="I353" i="1"/>
  <c r="I354" i="1"/>
  <c r="J318" i="1"/>
  <c r="J319" i="1"/>
  <c r="J320" i="1"/>
  <c r="J321" i="1"/>
  <c r="J322" i="1"/>
  <c r="J323" i="1"/>
  <c r="J324" i="1"/>
  <c r="J325" i="1"/>
  <c r="J326" i="1"/>
  <c r="J327" i="1"/>
  <c r="J328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6" i="1"/>
  <c r="J347" i="1"/>
  <c r="J348" i="1"/>
  <c r="J349" i="1"/>
  <c r="J350" i="1"/>
  <c r="J352" i="1"/>
  <c r="J353" i="1"/>
  <c r="J354" i="1"/>
  <c r="K318" i="1"/>
  <c r="K319" i="1"/>
  <c r="K320" i="1"/>
  <c r="K321" i="1"/>
  <c r="K322" i="1"/>
  <c r="K323" i="1"/>
  <c r="K324" i="1"/>
  <c r="K325" i="1"/>
  <c r="K326" i="1"/>
  <c r="K327" i="1"/>
  <c r="K328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6" i="1"/>
  <c r="K347" i="1"/>
  <c r="K348" i="1"/>
  <c r="K349" i="1"/>
  <c r="K350" i="1"/>
  <c r="K352" i="1"/>
  <c r="K353" i="1"/>
  <c r="K354" i="1"/>
  <c r="L318" i="1"/>
  <c r="L319" i="1"/>
  <c r="L320" i="1"/>
  <c r="L321" i="1"/>
  <c r="L322" i="1"/>
  <c r="L323" i="1"/>
  <c r="L324" i="1"/>
  <c r="L325" i="1"/>
  <c r="L326" i="1"/>
  <c r="L327" i="1"/>
  <c r="L328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6" i="1"/>
  <c r="L347" i="1"/>
  <c r="L348" i="1"/>
  <c r="L349" i="1"/>
  <c r="L350" i="1"/>
  <c r="L352" i="1"/>
  <c r="L353" i="1"/>
  <c r="L354" i="1"/>
  <c r="M318" i="1"/>
  <c r="M319" i="1"/>
  <c r="M320" i="1"/>
  <c r="M321" i="1"/>
  <c r="M322" i="1"/>
  <c r="M323" i="1"/>
  <c r="M324" i="1"/>
  <c r="M325" i="1"/>
  <c r="M326" i="1"/>
  <c r="M327" i="1"/>
  <c r="M328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6" i="1"/>
  <c r="M347" i="1"/>
  <c r="M348" i="1"/>
  <c r="M349" i="1"/>
  <c r="M350" i="1"/>
  <c r="M352" i="1"/>
  <c r="M353" i="1"/>
  <c r="M354" i="1"/>
  <c r="N318" i="1"/>
  <c r="N319" i="1"/>
  <c r="N320" i="1"/>
  <c r="N321" i="1"/>
  <c r="N322" i="1"/>
  <c r="N323" i="1"/>
  <c r="N324" i="1"/>
  <c r="N325" i="1"/>
  <c r="N326" i="1"/>
  <c r="N327" i="1"/>
  <c r="N328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6" i="1"/>
  <c r="N347" i="1"/>
  <c r="N348" i="1"/>
  <c r="N349" i="1"/>
  <c r="N350" i="1"/>
  <c r="N352" i="1"/>
  <c r="N353" i="1"/>
  <c r="N354" i="1"/>
  <c r="O318" i="1"/>
  <c r="O319" i="1"/>
  <c r="O320" i="1"/>
  <c r="O321" i="1"/>
  <c r="O322" i="1"/>
  <c r="O323" i="1"/>
  <c r="O324" i="1"/>
  <c r="O325" i="1"/>
  <c r="O326" i="1"/>
  <c r="O327" i="1"/>
  <c r="O328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6" i="1"/>
  <c r="O347" i="1"/>
  <c r="O348" i="1"/>
  <c r="O349" i="1"/>
  <c r="O350" i="1"/>
  <c r="O352" i="1"/>
  <c r="O353" i="1"/>
  <c r="O354" i="1"/>
  <c r="P318" i="1"/>
  <c r="P319" i="1"/>
  <c r="P320" i="1"/>
  <c r="P321" i="1"/>
  <c r="P322" i="1"/>
  <c r="P323" i="1"/>
  <c r="P324" i="1"/>
  <c r="P325" i="1"/>
  <c r="P326" i="1"/>
  <c r="P327" i="1"/>
  <c r="P328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6" i="1"/>
  <c r="P347" i="1"/>
  <c r="P348" i="1"/>
  <c r="P349" i="1"/>
  <c r="P350" i="1"/>
  <c r="P352" i="1"/>
  <c r="P353" i="1"/>
  <c r="P354" i="1"/>
  <c r="Q318" i="1"/>
  <c r="Q319" i="1"/>
  <c r="Q320" i="1"/>
  <c r="Q321" i="1"/>
  <c r="Q322" i="1"/>
  <c r="Q323" i="1"/>
  <c r="Q324" i="1"/>
  <c r="Q325" i="1"/>
  <c r="Q326" i="1"/>
  <c r="Q327" i="1"/>
  <c r="Q328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6" i="1"/>
  <c r="Q347" i="1"/>
  <c r="Q348" i="1"/>
  <c r="Q349" i="1"/>
  <c r="Q350" i="1"/>
  <c r="Q352" i="1"/>
  <c r="Q353" i="1"/>
  <c r="Q354" i="1"/>
  <c r="R318" i="1"/>
  <c r="R319" i="1"/>
  <c r="R320" i="1"/>
  <c r="R321" i="1"/>
  <c r="R322" i="1"/>
  <c r="R323" i="1"/>
  <c r="R324" i="1"/>
  <c r="R325" i="1"/>
  <c r="R326" i="1"/>
  <c r="R327" i="1"/>
  <c r="R328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6" i="1"/>
  <c r="R347" i="1"/>
  <c r="R348" i="1"/>
  <c r="R349" i="1"/>
  <c r="R350" i="1"/>
  <c r="R352" i="1"/>
  <c r="R353" i="1"/>
  <c r="R354" i="1"/>
  <c r="S318" i="1"/>
  <c r="S319" i="1"/>
  <c r="S320" i="1"/>
  <c r="S321" i="1"/>
  <c r="S322" i="1"/>
  <c r="S323" i="1"/>
  <c r="S324" i="1"/>
  <c r="S325" i="1"/>
  <c r="S326" i="1"/>
  <c r="S327" i="1"/>
  <c r="S328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6" i="1"/>
  <c r="S347" i="1"/>
  <c r="S348" i="1"/>
  <c r="S349" i="1"/>
  <c r="S350" i="1"/>
  <c r="S352" i="1"/>
  <c r="S353" i="1"/>
  <c r="S354" i="1"/>
  <c r="T318" i="1"/>
  <c r="T319" i="1"/>
  <c r="T320" i="1"/>
  <c r="T321" i="1"/>
  <c r="T322" i="1"/>
  <c r="T323" i="1"/>
  <c r="T324" i="1"/>
  <c r="T325" i="1"/>
  <c r="T326" i="1"/>
  <c r="T327" i="1"/>
  <c r="T328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6" i="1"/>
  <c r="T347" i="1"/>
  <c r="T348" i="1"/>
  <c r="T349" i="1"/>
  <c r="T350" i="1"/>
  <c r="T352" i="1"/>
  <c r="T353" i="1"/>
  <c r="T354" i="1"/>
  <c r="I356" i="1"/>
  <c r="I357" i="1"/>
  <c r="I358" i="1"/>
  <c r="I359" i="1"/>
  <c r="I360" i="1"/>
  <c r="I361" i="1"/>
  <c r="I362" i="1"/>
  <c r="I363" i="1"/>
  <c r="I364" i="1"/>
  <c r="I365" i="1"/>
  <c r="I366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3" i="1"/>
  <c r="I384" i="1"/>
  <c r="I385" i="1"/>
  <c r="I386" i="1"/>
  <c r="I387" i="1"/>
  <c r="I389" i="1"/>
  <c r="I390" i="1"/>
  <c r="I391" i="1"/>
  <c r="J356" i="1"/>
  <c r="J357" i="1"/>
  <c r="J358" i="1"/>
  <c r="J359" i="1"/>
  <c r="J360" i="1"/>
  <c r="J361" i="1"/>
  <c r="J362" i="1"/>
  <c r="J363" i="1"/>
  <c r="J364" i="1"/>
  <c r="J365" i="1"/>
  <c r="J366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3" i="1"/>
  <c r="J384" i="1"/>
  <c r="J385" i="1"/>
  <c r="J386" i="1"/>
  <c r="J387" i="1"/>
  <c r="J389" i="1"/>
  <c r="J390" i="1"/>
  <c r="J391" i="1"/>
  <c r="K356" i="1"/>
  <c r="K357" i="1"/>
  <c r="K358" i="1"/>
  <c r="K359" i="1"/>
  <c r="K360" i="1"/>
  <c r="K361" i="1"/>
  <c r="K362" i="1"/>
  <c r="K363" i="1"/>
  <c r="K364" i="1"/>
  <c r="K365" i="1"/>
  <c r="K366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3" i="1"/>
  <c r="K384" i="1"/>
  <c r="K385" i="1"/>
  <c r="K386" i="1"/>
  <c r="K387" i="1"/>
  <c r="K389" i="1"/>
  <c r="K390" i="1"/>
  <c r="K391" i="1"/>
  <c r="L356" i="1"/>
  <c r="L357" i="1"/>
  <c r="L358" i="1"/>
  <c r="L359" i="1"/>
  <c r="L360" i="1"/>
  <c r="L361" i="1"/>
  <c r="L362" i="1"/>
  <c r="L363" i="1"/>
  <c r="L364" i="1"/>
  <c r="L365" i="1"/>
  <c r="L366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3" i="1"/>
  <c r="L384" i="1"/>
  <c r="L385" i="1"/>
  <c r="L386" i="1"/>
  <c r="L387" i="1"/>
  <c r="L389" i="1"/>
  <c r="L390" i="1"/>
  <c r="L391" i="1"/>
  <c r="M356" i="1"/>
  <c r="M357" i="1"/>
  <c r="M358" i="1"/>
  <c r="M359" i="1"/>
  <c r="M360" i="1"/>
  <c r="M361" i="1"/>
  <c r="M362" i="1"/>
  <c r="M363" i="1"/>
  <c r="M364" i="1"/>
  <c r="M365" i="1"/>
  <c r="M366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3" i="1"/>
  <c r="M384" i="1"/>
  <c r="M385" i="1"/>
  <c r="M386" i="1"/>
  <c r="M387" i="1"/>
  <c r="M389" i="1"/>
  <c r="M390" i="1"/>
  <c r="M391" i="1"/>
  <c r="N356" i="1"/>
  <c r="N357" i="1"/>
  <c r="N358" i="1"/>
  <c r="N359" i="1"/>
  <c r="N360" i="1"/>
  <c r="N361" i="1"/>
  <c r="N362" i="1"/>
  <c r="N363" i="1"/>
  <c r="N364" i="1"/>
  <c r="N365" i="1"/>
  <c r="N366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3" i="1"/>
  <c r="N384" i="1"/>
  <c r="N385" i="1"/>
  <c r="N386" i="1"/>
  <c r="N387" i="1"/>
  <c r="N389" i="1"/>
  <c r="N390" i="1"/>
  <c r="N391" i="1"/>
  <c r="O356" i="1"/>
  <c r="O357" i="1"/>
  <c r="O358" i="1"/>
  <c r="O359" i="1"/>
  <c r="O360" i="1"/>
  <c r="O361" i="1"/>
  <c r="O362" i="1"/>
  <c r="O363" i="1"/>
  <c r="O364" i="1"/>
  <c r="O365" i="1"/>
  <c r="O366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9" i="1"/>
  <c r="O390" i="1"/>
  <c r="O391" i="1"/>
  <c r="P356" i="1"/>
  <c r="P357" i="1"/>
  <c r="P358" i="1"/>
  <c r="P359" i="1"/>
  <c r="P360" i="1"/>
  <c r="P361" i="1"/>
  <c r="P362" i="1"/>
  <c r="P363" i="1"/>
  <c r="P364" i="1"/>
  <c r="P365" i="1"/>
  <c r="P366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3" i="1"/>
  <c r="P384" i="1"/>
  <c r="P385" i="1"/>
  <c r="P386" i="1"/>
  <c r="P387" i="1"/>
  <c r="P389" i="1"/>
  <c r="P390" i="1"/>
  <c r="P391" i="1"/>
  <c r="Q356" i="1"/>
  <c r="Q357" i="1"/>
  <c r="Q358" i="1"/>
  <c r="Q359" i="1"/>
  <c r="Q360" i="1"/>
  <c r="Q361" i="1"/>
  <c r="Q362" i="1"/>
  <c r="Q363" i="1"/>
  <c r="Q364" i="1"/>
  <c r="Q365" i="1"/>
  <c r="Q366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3" i="1"/>
  <c r="Q384" i="1"/>
  <c r="Q385" i="1"/>
  <c r="Q386" i="1"/>
  <c r="Q387" i="1"/>
  <c r="Q389" i="1"/>
  <c r="Q390" i="1"/>
  <c r="Q391" i="1"/>
  <c r="R356" i="1"/>
  <c r="R357" i="1"/>
  <c r="R358" i="1"/>
  <c r="R359" i="1"/>
  <c r="R360" i="1"/>
  <c r="R361" i="1"/>
  <c r="R362" i="1"/>
  <c r="R363" i="1"/>
  <c r="R364" i="1"/>
  <c r="R365" i="1"/>
  <c r="R366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2" i="1"/>
  <c r="R383" i="1"/>
  <c r="R384" i="1"/>
  <c r="R385" i="1"/>
  <c r="R386" i="1"/>
  <c r="R387" i="1"/>
  <c r="R389" i="1"/>
  <c r="R390" i="1"/>
  <c r="R391" i="1"/>
  <c r="S356" i="1"/>
  <c r="S357" i="1"/>
  <c r="S358" i="1"/>
  <c r="S359" i="1"/>
  <c r="S360" i="1"/>
  <c r="S361" i="1"/>
  <c r="S362" i="1"/>
  <c r="S363" i="1"/>
  <c r="S364" i="1"/>
  <c r="S365" i="1"/>
  <c r="S366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3" i="1"/>
  <c r="S384" i="1"/>
  <c r="S385" i="1"/>
  <c r="S386" i="1"/>
  <c r="S387" i="1"/>
  <c r="S389" i="1"/>
  <c r="S390" i="1"/>
  <c r="S391" i="1"/>
  <c r="T356" i="1"/>
  <c r="T357" i="1"/>
  <c r="T358" i="1"/>
  <c r="T359" i="1"/>
  <c r="T360" i="1"/>
  <c r="T361" i="1"/>
  <c r="T362" i="1"/>
  <c r="T363" i="1"/>
  <c r="T364" i="1"/>
  <c r="T365" i="1"/>
  <c r="T366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3" i="1"/>
  <c r="T384" i="1"/>
  <c r="T385" i="1"/>
  <c r="T386" i="1"/>
  <c r="T387" i="1"/>
  <c r="T389" i="1"/>
  <c r="T390" i="1"/>
  <c r="T391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I430" i="1"/>
  <c r="I431" i="1"/>
  <c r="I432" i="1"/>
  <c r="I433" i="1"/>
  <c r="I434" i="1"/>
  <c r="I435" i="1"/>
  <c r="I436" i="1"/>
  <c r="I437" i="1"/>
  <c r="I438" i="1"/>
  <c r="I439" i="1"/>
  <c r="I440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7" i="1"/>
  <c r="I458" i="1"/>
  <c r="I459" i="1"/>
  <c r="I460" i="1"/>
  <c r="I462" i="1"/>
  <c r="I463" i="1"/>
  <c r="I464" i="1"/>
  <c r="J430" i="1"/>
  <c r="J431" i="1"/>
  <c r="J432" i="1"/>
  <c r="J433" i="1"/>
  <c r="J434" i="1"/>
  <c r="J435" i="1"/>
  <c r="J436" i="1"/>
  <c r="J437" i="1"/>
  <c r="J438" i="1"/>
  <c r="J439" i="1"/>
  <c r="J440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7" i="1"/>
  <c r="J458" i="1"/>
  <c r="J459" i="1"/>
  <c r="J460" i="1"/>
  <c r="J462" i="1"/>
  <c r="J463" i="1"/>
  <c r="J464" i="1"/>
  <c r="K430" i="1"/>
  <c r="K431" i="1"/>
  <c r="K432" i="1"/>
  <c r="K433" i="1"/>
  <c r="K434" i="1"/>
  <c r="K435" i="1"/>
  <c r="K436" i="1"/>
  <c r="K437" i="1"/>
  <c r="K438" i="1"/>
  <c r="K439" i="1"/>
  <c r="K440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7" i="1"/>
  <c r="K458" i="1"/>
  <c r="K459" i="1"/>
  <c r="K460" i="1"/>
  <c r="K462" i="1"/>
  <c r="K463" i="1"/>
  <c r="K464" i="1"/>
  <c r="L430" i="1"/>
  <c r="L431" i="1"/>
  <c r="L432" i="1"/>
  <c r="L433" i="1"/>
  <c r="L434" i="1"/>
  <c r="L435" i="1"/>
  <c r="L436" i="1"/>
  <c r="L437" i="1"/>
  <c r="L438" i="1"/>
  <c r="L439" i="1"/>
  <c r="L440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7" i="1"/>
  <c r="L458" i="1"/>
  <c r="L459" i="1"/>
  <c r="L460" i="1"/>
  <c r="L462" i="1"/>
  <c r="L463" i="1"/>
  <c r="L464" i="1"/>
  <c r="M430" i="1"/>
  <c r="M431" i="1"/>
  <c r="M432" i="1"/>
  <c r="M433" i="1"/>
  <c r="M434" i="1"/>
  <c r="M435" i="1"/>
  <c r="M436" i="1"/>
  <c r="M437" i="1"/>
  <c r="M438" i="1"/>
  <c r="M439" i="1"/>
  <c r="M440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7" i="1"/>
  <c r="M458" i="1"/>
  <c r="M459" i="1"/>
  <c r="M460" i="1"/>
  <c r="M462" i="1"/>
  <c r="M463" i="1"/>
  <c r="M464" i="1"/>
  <c r="N430" i="1"/>
  <c r="N431" i="1"/>
  <c r="N432" i="1"/>
  <c r="N433" i="1"/>
  <c r="N434" i="1"/>
  <c r="N435" i="1"/>
  <c r="N436" i="1"/>
  <c r="N437" i="1"/>
  <c r="N438" i="1"/>
  <c r="N439" i="1"/>
  <c r="N440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7" i="1"/>
  <c r="N458" i="1"/>
  <c r="N459" i="1"/>
  <c r="N460" i="1"/>
  <c r="N462" i="1"/>
  <c r="N463" i="1"/>
  <c r="N464" i="1"/>
  <c r="O430" i="1"/>
  <c r="O431" i="1"/>
  <c r="O432" i="1"/>
  <c r="O433" i="1"/>
  <c r="O434" i="1"/>
  <c r="O435" i="1"/>
  <c r="O436" i="1"/>
  <c r="O437" i="1"/>
  <c r="O438" i="1"/>
  <c r="O439" i="1"/>
  <c r="O440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7" i="1"/>
  <c r="O458" i="1"/>
  <c r="O459" i="1"/>
  <c r="O460" i="1"/>
  <c r="O462" i="1"/>
  <c r="O463" i="1"/>
  <c r="O464" i="1"/>
  <c r="P430" i="1"/>
  <c r="P431" i="1"/>
  <c r="P432" i="1"/>
  <c r="P433" i="1"/>
  <c r="P434" i="1"/>
  <c r="P435" i="1"/>
  <c r="P436" i="1"/>
  <c r="P437" i="1"/>
  <c r="P438" i="1"/>
  <c r="P439" i="1"/>
  <c r="P440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7" i="1"/>
  <c r="P458" i="1"/>
  <c r="P459" i="1"/>
  <c r="P460" i="1"/>
  <c r="P462" i="1"/>
  <c r="P463" i="1"/>
  <c r="P464" i="1"/>
  <c r="Q430" i="1"/>
  <c r="Q431" i="1"/>
  <c r="Q432" i="1"/>
  <c r="Q433" i="1"/>
  <c r="Q434" i="1"/>
  <c r="Q435" i="1"/>
  <c r="Q436" i="1"/>
  <c r="Q437" i="1"/>
  <c r="Q438" i="1"/>
  <c r="Q439" i="1"/>
  <c r="Q440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7" i="1"/>
  <c r="Q458" i="1"/>
  <c r="Q459" i="1"/>
  <c r="Q460" i="1"/>
  <c r="Q462" i="1"/>
  <c r="Q463" i="1"/>
  <c r="Q464" i="1"/>
  <c r="R430" i="1"/>
  <c r="R431" i="1"/>
  <c r="R432" i="1"/>
  <c r="R433" i="1"/>
  <c r="R434" i="1"/>
  <c r="R435" i="1"/>
  <c r="R436" i="1"/>
  <c r="R437" i="1"/>
  <c r="R438" i="1"/>
  <c r="R439" i="1"/>
  <c r="R440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7" i="1"/>
  <c r="R458" i="1"/>
  <c r="R459" i="1"/>
  <c r="R460" i="1"/>
  <c r="R462" i="1"/>
  <c r="R463" i="1"/>
  <c r="R464" i="1"/>
  <c r="S430" i="1"/>
  <c r="S431" i="1"/>
  <c r="S432" i="1"/>
  <c r="S433" i="1"/>
  <c r="S434" i="1"/>
  <c r="S435" i="1"/>
  <c r="S436" i="1"/>
  <c r="S437" i="1"/>
  <c r="S438" i="1"/>
  <c r="S439" i="1"/>
  <c r="S440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7" i="1"/>
  <c r="S458" i="1"/>
  <c r="S459" i="1"/>
  <c r="S460" i="1"/>
  <c r="S462" i="1"/>
  <c r="S463" i="1"/>
  <c r="S464" i="1"/>
  <c r="T430" i="1"/>
  <c r="T431" i="1"/>
  <c r="T432" i="1"/>
  <c r="T433" i="1"/>
  <c r="T434" i="1"/>
  <c r="T435" i="1"/>
  <c r="T436" i="1"/>
  <c r="T437" i="1"/>
  <c r="T438" i="1"/>
  <c r="T439" i="1"/>
  <c r="T440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7" i="1"/>
  <c r="T458" i="1"/>
  <c r="T459" i="1"/>
  <c r="T460" i="1"/>
  <c r="T462" i="1"/>
  <c r="T463" i="1"/>
  <c r="T464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T514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T528" i="1"/>
  <c r="I529" i="1"/>
  <c r="L529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6" i="1"/>
  <c r="I579" i="1"/>
  <c r="I580" i="1"/>
  <c r="I581" i="1"/>
  <c r="I582" i="1"/>
  <c r="I583" i="1"/>
  <c r="I584" i="1"/>
  <c r="I585" i="1"/>
  <c r="I586" i="1"/>
  <c r="I587" i="1"/>
  <c r="I588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5" i="1"/>
  <c r="I606" i="1"/>
  <c r="I607" i="1"/>
  <c r="I608" i="1"/>
  <c r="I610" i="1"/>
  <c r="I611" i="1"/>
  <c r="I612" i="1"/>
  <c r="J579" i="1"/>
  <c r="J580" i="1"/>
  <c r="J581" i="1"/>
  <c r="J582" i="1"/>
  <c r="J583" i="1"/>
  <c r="J584" i="1"/>
  <c r="J585" i="1"/>
  <c r="J586" i="1"/>
  <c r="J587" i="1"/>
  <c r="J588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5" i="1"/>
  <c r="J606" i="1"/>
  <c r="J607" i="1"/>
  <c r="J608" i="1"/>
  <c r="J610" i="1"/>
  <c r="J611" i="1"/>
  <c r="J612" i="1"/>
  <c r="K579" i="1"/>
  <c r="K580" i="1"/>
  <c r="K581" i="1"/>
  <c r="K582" i="1"/>
  <c r="K583" i="1"/>
  <c r="K584" i="1"/>
  <c r="K585" i="1"/>
  <c r="K586" i="1"/>
  <c r="K587" i="1"/>
  <c r="K588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5" i="1"/>
  <c r="K606" i="1"/>
  <c r="K607" i="1"/>
  <c r="K608" i="1"/>
  <c r="K610" i="1"/>
  <c r="K611" i="1"/>
  <c r="K612" i="1"/>
  <c r="L579" i="1"/>
  <c r="L580" i="1"/>
  <c r="L581" i="1"/>
  <c r="L582" i="1"/>
  <c r="L583" i="1"/>
  <c r="L584" i="1"/>
  <c r="L585" i="1"/>
  <c r="L586" i="1"/>
  <c r="L587" i="1"/>
  <c r="L588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5" i="1"/>
  <c r="L606" i="1"/>
  <c r="L607" i="1"/>
  <c r="L608" i="1"/>
  <c r="L610" i="1"/>
  <c r="L611" i="1"/>
  <c r="L612" i="1"/>
  <c r="M579" i="1"/>
  <c r="M580" i="1"/>
  <c r="M581" i="1"/>
  <c r="M582" i="1"/>
  <c r="M583" i="1"/>
  <c r="M584" i="1"/>
  <c r="M585" i="1"/>
  <c r="M586" i="1"/>
  <c r="M587" i="1"/>
  <c r="M588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5" i="1"/>
  <c r="M606" i="1"/>
  <c r="M607" i="1"/>
  <c r="M608" i="1"/>
  <c r="M610" i="1"/>
  <c r="M611" i="1"/>
  <c r="M612" i="1"/>
  <c r="N579" i="1"/>
  <c r="N580" i="1"/>
  <c r="N581" i="1"/>
  <c r="N582" i="1"/>
  <c r="N583" i="1"/>
  <c r="N584" i="1"/>
  <c r="N585" i="1"/>
  <c r="N586" i="1"/>
  <c r="N587" i="1"/>
  <c r="N588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5" i="1"/>
  <c r="N606" i="1"/>
  <c r="N607" i="1"/>
  <c r="N608" i="1"/>
  <c r="N610" i="1"/>
  <c r="N611" i="1"/>
  <c r="N612" i="1"/>
  <c r="O579" i="1"/>
  <c r="O580" i="1"/>
  <c r="O581" i="1"/>
  <c r="O582" i="1"/>
  <c r="O583" i="1"/>
  <c r="O584" i="1"/>
  <c r="O585" i="1"/>
  <c r="O586" i="1"/>
  <c r="O587" i="1"/>
  <c r="O588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5" i="1"/>
  <c r="O606" i="1"/>
  <c r="O607" i="1"/>
  <c r="O608" i="1"/>
  <c r="O610" i="1"/>
  <c r="O611" i="1"/>
  <c r="O612" i="1"/>
  <c r="P579" i="1"/>
  <c r="P580" i="1"/>
  <c r="P581" i="1"/>
  <c r="P582" i="1"/>
  <c r="P583" i="1"/>
  <c r="P584" i="1"/>
  <c r="P585" i="1"/>
  <c r="P586" i="1"/>
  <c r="P587" i="1"/>
  <c r="P588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5" i="1"/>
  <c r="P606" i="1"/>
  <c r="P607" i="1"/>
  <c r="P608" i="1"/>
  <c r="P610" i="1"/>
  <c r="P611" i="1"/>
  <c r="P612" i="1"/>
  <c r="Q579" i="1"/>
  <c r="Q580" i="1"/>
  <c r="Q581" i="1"/>
  <c r="Q582" i="1"/>
  <c r="Q583" i="1"/>
  <c r="Q584" i="1"/>
  <c r="Q585" i="1"/>
  <c r="Q586" i="1"/>
  <c r="Q587" i="1"/>
  <c r="Q588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4" i="1"/>
  <c r="Q605" i="1"/>
  <c r="Q606" i="1"/>
  <c r="Q607" i="1"/>
  <c r="Q608" i="1"/>
  <c r="Q610" i="1"/>
  <c r="Q611" i="1"/>
  <c r="Q612" i="1"/>
  <c r="R579" i="1"/>
  <c r="R580" i="1"/>
  <c r="R581" i="1"/>
  <c r="R582" i="1"/>
  <c r="R583" i="1"/>
  <c r="R584" i="1"/>
  <c r="R585" i="1"/>
  <c r="R586" i="1"/>
  <c r="R587" i="1"/>
  <c r="R588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5" i="1"/>
  <c r="R606" i="1"/>
  <c r="R607" i="1"/>
  <c r="R608" i="1"/>
  <c r="R610" i="1"/>
  <c r="R611" i="1"/>
  <c r="R612" i="1"/>
  <c r="S579" i="1"/>
  <c r="S580" i="1"/>
  <c r="S581" i="1"/>
  <c r="S582" i="1"/>
  <c r="S583" i="1"/>
  <c r="S584" i="1"/>
  <c r="S585" i="1"/>
  <c r="S586" i="1"/>
  <c r="S587" i="1"/>
  <c r="S588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5" i="1"/>
  <c r="S606" i="1"/>
  <c r="S607" i="1"/>
  <c r="S608" i="1"/>
  <c r="S610" i="1"/>
  <c r="S611" i="1"/>
  <c r="S612" i="1"/>
  <c r="T579" i="1"/>
  <c r="T580" i="1"/>
  <c r="T581" i="1"/>
  <c r="T582" i="1"/>
  <c r="T583" i="1"/>
  <c r="T584" i="1"/>
  <c r="T585" i="1"/>
  <c r="T586" i="1"/>
  <c r="T587" i="1"/>
  <c r="T588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5" i="1"/>
  <c r="T606" i="1"/>
  <c r="T607" i="1"/>
  <c r="T608" i="1"/>
  <c r="T610" i="1"/>
  <c r="T611" i="1"/>
  <c r="T612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M675" i="1"/>
  <c r="N675" i="1"/>
  <c r="P675" i="1"/>
  <c r="R675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I734" i="1"/>
  <c r="K735" i="1"/>
  <c r="M735" i="1"/>
  <c r="O735" i="1"/>
  <c r="P735" i="1"/>
  <c r="Q735" i="1"/>
  <c r="R735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I756" i="1"/>
  <c r="J756" i="1"/>
  <c r="K756" i="1"/>
  <c r="L756" i="1"/>
  <c r="M756" i="1"/>
  <c r="N756" i="1"/>
  <c r="O756" i="1"/>
  <c r="P756" i="1"/>
  <c r="Q756" i="1"/>
  <c r="R756" i="1"/>
  <c r="R757" i="1"/>
  <c r="R758" i="1"/>
  <c r="S756" i="1"/>
  <c r="T756" i="1"/>
  <c r="I757" i="1"/>
  <c r="J757" i="1"/>
  <c r="K757" i="1"/>
  <c r="L757" i="1"/>
  <c r="M757" i="1"/>
  <c r="N757" i="1"/>
  <c r="O757" i="1"/>
  <c r="P757" i="1"/>
  <c r="Q757" i="1"/>
  <c r="S757" i="1"/>
  <c r="T757" i="1"/>
  <c r="I758" i="1"/>
  <c r="J758" i="1"/>
  <c r="K758" i="1"/>
  <c r="L758" i="1"/>
  <c r="M758" i="1"/>
  <c r="N758" i="1"/>
  <c r="O758" i="1"/>
  <c r="P758" i="1"/>
  <c r="Q758" i="1"/>
  <c r="S758" i="1"/>
  <c r="T75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AT313" i="1"/>
  <c r="I49" i="1"/>
  <c r="J49" i="1"/>
  <c r="K49" i="1"/>
  <c r="L49" i="1"/>
  <c r="M49" i="1"/>
  <c r="N49" i="1"/>
  <c r="O49" i="1"/>
  <c r="P49" i="1"/>
  <c r="Q49" i="1"/>
  <c r="R49" i="1"/>
  <c r="S49" i="1"/>
  <c r="T49" i="1"/>
  <c r="I51" i="1"/>
  <c r="J51" i="1"/>
  <c r="K51" i="1"/>
  <c r="L51" i="1"/>
  <c r="M51" i="1"/>
  <c r="N51" i="1"/>
  <c r="O51" i="1"/>
  <c r="P51" i="1"/>
  <c r="Q51" i="1"/>
  <c r="R51" i="1"/>
  <c r="S51" i="1"/>
  <c r="T51" i="1"/>
  <c r="I50" i="1"/>
  <c r="J50" i="1"/>
  <c r="K50" i="1"/>
  <c r="L50" i="1"/>
  <c r="M50" i="1"/>
  <c r="N50" i="1"/>
  <c r="O50" i="1"/>
  <c r="P50" i="1"/>
  <c r="Q50" i="1"/>
  <c r="R50" i="1"/>
  <c r="S50" i="1"/>
  <c r="T50" i="1"/>
  <c r="AT8" i="1"/>
  <c r="DT8" i="1" s="1"/>
  <c r="AT9" i="1"/>
  <c r="DT9" i="1" s="1"/>
  <c r="AT10" i="1"/>
  <c r="DT10" i="1" s="1"/>
  <c r="AT11" i="1"/>
  <c r="DT11" i="1" s="1"/>
  <c r="AT12" i="1"/>
  <c r="DT12" i="1" s="1"/>
  <c r="AT13" i="1"/>
  <c r="DT13" i="1" s="1"/>
  <c r="AT14" i="1"/>
  <c r="DT14" i="1" s="1"/>
  <c r="AT15" i="1"/>
  <c r="DT15" i="1" s="1"/>
  <c r="AT16" i="1"/>
  <c r="DT16" i="1" s="1"/>
  <c r="AT17" i="1"/>
  <c r="DT17" i="1" s="1"/>
  <c r="AT18" i="1"/>
  <c r="DT18" i="1" s="1"/>
  <c r="AT20" i="1"/>
  <c r="DT20" i="1" s="1"/>
  <c r="AT21" i="1"/>
  <c r="DT21" i="1" s="1"/>
  <c r="AT22" i="1"/>
  <c r="DT22" i="1" s="1"/>
  <c r="AT23" i="1"/>
  <c r="DT23" i="1" s="1"/>
  <c r="AT24" i="1"/>
  <c r="DT24" i="1" s="1"/>
  <c r="AT25" i="1"/>
  <c r="DT25" i="1" s="1"/>
  <c r="AT26" i="1"/>
  <c r="DT26" i="1" s="1"/>
  <c r="AT27" i="1"/>
  <c r="DT27" i="1" s="1"/>
  <c r="AT28" i="1"/>
  <c r="DT28" i="1" s="1"/>
  <c r="AT29" i="1"/>
  <c r="DT29" i="1" s="1"/>
  <c r="AT30" i="1"/>
  <c r="DT30" i="1" s="1"/>
  <c r="AT31" i="1"/>
  <c r="DT31" i="1" s="1"/>
  <c r="AT32" i="1"/>
  <c r="DT32" i="1" s="1"/>
  <c r="AT33" i="1"/>
  <c r="DT33" i="1" s="1"/>
  <c r="AT34" i="1"/>
  <c r="DT34" i="1" s="1"/>
  <c r="AT35" i="1"/>
  <c r="DT35" i="1" s="1"/>
  <c r="AT36" i="1"/>
  <c r="DT36" i="1" s="1"/>
  <c r="AT37" i="1"/>
  <c r="DT37" i="1" s="1"/>
  <c r="AT38" i="1"/>
  <c r="DT38" i="1" s="1"/>
  <c r="AT39" i="1"/>
  <c r="DT39" i="1" s="1"/>
  <c r="AT40" i="1"/>
  <c r="DT40" i="1" s="1"/>
  <c r="AT42" i="1"/>
  <c r="DT42" i="1" s="1"/>
  <c r="AT43" i="1"/>
  <c r="DT43" i="1" s="1"/>
  <c r="AT44" i="1"/>
  <c r="DT44" i="1" s="1"/>
  <c r="AT45" i="1"/>
  <c r="DT45" i="1" s="1"/>
  <c r="AT46" i="1"/>
  <c r="DT46" i="1" s="1"/>
  <c r="AT47" i="1"/>
  <c r="DT47" i="1" s="1"/>
  <c r="AT48" i="1"/>
  <c r="DT48" i="1" s="1"/>
  <c r="AT49" i="1"/>
  <c r="DT49" i="1" s="1"/>
  <c r="AT50" i="1"/>
  <c r="DT50" i="1" s="1"/>
  <c r="AT51" i="1"/>
  <c r="DT51" i="1" s="1"/>
  <c r="AS8" i="1"/>
  <c r="AS9" i="1"/>
  <c r="DG9" i="1" s="1"/>
  <c r="AS10" i="1"/>
  <c r="DG10" i="1" s="1"/>
  <c r="AS11" i="1"/>
  <c r="DG11" i="1" s="1"/>
  <c r="AS12" i="1"/>
  <c r="DG12" i="1" s="1"/>
  <c r="AS13" i="1"/>
  <c r="DG13" i="1" s="1"/>
  <c r="AS14" i="1"/>
  <c r="DG14" i="1" s="1"/>
  <c r="AS15" i="1"/>
  <c r="DG15" i="1" s="1"/>
  <c r="AS16" i="1"/>
  <c r="DG16" i="1" s="1"/>
  <c r="AS17" i="1"/>
  <c r="DG17" i="1" s="1"/>
  <c r="AS18" i="1"/>
  <c r="DG18" i="1" s="1"/>
  <c r="AS20" i="1"/>
  <c r="AS21" i="1"/>
  <c r="AS22" i="1"/>
  <c r="DG22" i="1" s="1"/>
  <c r="AS23" i="1"/>
  <c r="DG23" i="1" s="1"/>
  <c r="AS24" i="1"/>
  <c r="DG24" i="1" s="1"/>
  <c r="AS25" i="1"/>
  <c r="DG25" i="1" s="1"/>
  <c r="AS26" i="1"/>
  <c r="DG26" i="1" s="1"/>
  <c r="AS27" i="1"/>
  <c r="DG27" i="1" s="1"/>
  <c r="AS28" i="1"/>
  <c r="DG28" i="1" s="1"/>
  <c r="AS29" i="1"/>
  <c r="DG29" i="1" s="1"/>
  <c r="AS30" i="1"/>
  <c r="DG30" i="1" s="1"/>
  <c r="AS31" i="1"/>
  <c r="DG31" i="1" s="1"/>
  <c r="AS32" i="1"/>
  <c r="DG32" i="1" s="1"/>
  <c r="AS33" i="1"/>
  <c r="DG33" i="1" s="1"/>
  <c r="AS34" i="1"/>
  <c r="AS35" i="1"/>
  <c r="AS36" i="1"/>
  <c r="DG36" i="1" s="1"/>
  <c r="AS37" i="1"/>
  <c r="DG37" i="1" s="1"/>
  <c r="AS38" i="1"/>
  <c r="DG38" i="1" s="1"/>
  <c r="AS39" i="1"/>
  <c r="DG39" i="1" s="1"/>
  <c r="AS40" i="1"/>
  <c r="DG40" i="1" s="1"/>
  <c r="AS42" i="1"/>
  <c r="DG42" i="1" s="1"/>
  <c r="AS43" i="1"/>
  <c r="DG43" i="1" s="1"/>
  <c r="AS44" i="1"/>
  <c r="DG44" i="1" s="1"/>
  <c r="AS45" i="1"/>
  <c r="DG45" i="1" s="1"/>
  <c r="AS46" i="1"/>
  <c r="DG46" i="1" s="1"/>
  <c r="AS47" i="1"/>
  <c r="DG47" i="1" s="1"/>
  <c r="AS48" i="1"/>
  <c r="DG48" i="1" s="1"/>
  <c r="AS49" i="1"/>
  <c r="DG49" i="1" s="1"/>
  <c r="AS50" i="1"/>
  <c r="DG50" i="1" s="1"/>
  <c r="AS51" i="1"/>
  <c r="DG51" i="1" s="1"/>
  <c r="AI42" i="1"/>
  <c r="AJ42" i="1"/>
  <c r="AK42" i="1"/>
  <c r="AL42" i="1"/>
  <c r="AM42" i="1"/>
  <c r="AN42" i="1"/>
  <c r="AO42" i="1"/>
  <c r="AI43" i="1"/>
  <c r="AJ43" i="1"/>
  <c r="AK43" i="1"/>
  <c r="AL43" i="1"/>
  <c r="AM43" i="1"/>
  <c r="AN43" i="1"/>
  <c r="AO43" i="1"/>
  <c r="AI44" i="1"/>
  <c r="AJ44" i="1"/>
  <c r="AK44" i="1"/>
  <c r="AL44" i="1"/>
  <c r="AM44" i="1"/>
  <c r="AN44" i="1"/>
  <c r="AO44" i="1"/>
  <c r="AI45" i="1"/>
  <c r="AJ45" i="1"/>
  <c r="AK45" i="1"/>
  <c r="AL45" i="1"/>
  <c r="AM45" i="1"/>
  <c r="AN45" i="1"/>
  <c r="AO45" i="1"/>
  <c r="AI46" i="1"/>
  <c r="AJ46" i="1"/>
  <c r="AK46" i="1"/>
  <c r="AL46" i="1"/>
  <c r="AM46" i="1"/>
  <c r="AN46" i="1"/>
  <c r="AO46" i="1"/>
  <c r="AI47" i="1"/>
  <c r="AJ47" i="1"/>
  <c r="AK47" i="1"/>
  <c r="AL47" i="1"/>
  <c r="AM47" i="1"/>
  <c r="AN47" i="1"/>
  <c r="AO47" i="1"/>
  <c r="AI48" i="1"/>
  <c r="AJ48" i="1"/>
  <c r="AK48" i="1"/>
  <c r="AL48" i="1"/>
  <c r="AM48" i="1"/>
  <c r="AN48" i="1"/>
  <c r="AO48" i="1"/>
  <c r="AI49" i="1"/>
  <c r="AJ49" i="1"/>
  <c r="AK49" i="1"/>
  <c r="AL49" i="1"/>
  <c r="AM49" i="1"/>
  <c r="AN49" i="1"/>
  <c r="AO49" i="1"/>
  <c r="AO40" i="1"/>
  <c r="AN40" i="1"/>
  <c r="AM40" i="1"/>
  <c r="AL40" i="1"/>
  <c r="AI40" i="1"/>
  <c r="AJ40" i="1"/>
  <c r="AK40" i="1"/>
  <c r="AO39" i="1"/>
  <c r="AN39" i="1"/>
  <c r="AM39" i="1"/>
  <c r="AL39" i="1"/>
  <c r="AK39" i="1"/>
  <c r="AI39" i="1"/>
  <c r="AJ39" i="1"/>
  <c r="AO38" i="1"/>
  <c r="AN38" i="1"/>
  <c r="AM38" i="1"/>
  <c r="AL38" i="1"/>
  <c r="AK38" i="1"/>
  <c r="AJ38" i="1"/>
  <c r="AI38" i="1"/>
  <c r="AO37" i="1"/>
  <c r="AN37" i="1"/>
  <c r="AM37" i="1"/>
  <c r="AL37" i="1"/>
  <c r="AK37" i="1"/>
  <c r="AJ37" i="1"/>
  <c r="AI37" i="1"/>
  <c r="AO36" i="1"/>
  <c r="AN36" i="1"/>
  <c r="AM36" i="1"/>
  <c r="AL36" i="1"/>
  <c r="AK36" i="1"/>
  <c r="AJ36" i="1"/>
  <c r="AI36" i="1"/>
  <c r="AO35" i="1"/>
  <c r="AN35" i="1"/>
  <c r="AM35" i="1"/>
  <c r="AL35" i="1"/>
  <c r="AK35" i="1"/>
  <c r="AJ35" i="1"/>
  <c r="AI35" i="1"/>
  <c r="AO34" i="1"/>
  <c r="AN34" i="1"/>
  <c r="AM34" i="1"/>
  <c r="AL34" i="1"/>
  <c r="AK34" i="1"/>
  <c r="AJ34" i="1"/>
  <c r="AI34" i="1"/>
  <c r="AO33" i="1"/>
  <c r="AN33" i="1"/>
  <c r="AM33" i="1"/>
  <c r="AL33" i="1"/>
  <c r="AK33" i="1"/>
  <c r="AJ33" i="1"/>
  <c r="AI33" i="1"/>
  <c r="AO32" i="1"/>
  <c r="AN32" i="1"/>
  <c r="AM32" i="1"/>
  <c r="AL32" i="1"/>
  <c r="AI32" i="1"/>
  <c r="AJ32" i="1"/>
  <c r="AK32" i="1"/>
  <c r="AO31" i="1"/>
  <c r="AN31" i="1"/>
  <c r="AM31" i="1"/>
  <c r="AL31" i="1"/>
  <c r="AK31" i="1"/>
  <c r="AJ31" i="1"/>
  <c r="AI31" i="1"/>
  <c r="AO30" i="1"/>
  <c r="AN30" i="1"/>
  <c r="AM30" i="1"/>
  <c r="AL30" i="1"/>
  <c r="AK30" i="1"/>
  <c r="AJ30" i="1"/>
  <c r="AI30" i="1"/>
  <c r="AO29" i="1"/>
  <c r="AN29" i="1"/>
  <c r="AM29" i="1"/>
  <c r="AL29" i="1"/>
  <c r="AK29" i="1"/>
  <c r="AJ29" i="1"/>
  <c r="AI29" i="1"/>
  <c r="AO28" i="1"/>
  <c r="AN28" i="1"/>
  <c r="AM28" i="1"/>
  <c r="AL28" i="1"/>
  <c r="AI28" i="1"/>
  <c r="AJ28" i="1"/>
  <c r="AK28" i="1"/>
  <c r="AO27" i="1"/>
  <c r="AN27" i="1"/>
  <c r="AM27" i="1"/>
  <c r="AL27" i="1"/>
  <c r="AK27" i="1"/>
  <c r="AJ27" i="1"/>
  <c r="AI27" i="1"/>
  <c r="AO26" i="1"/>
  <c r="AN26" i="1"/>
  <c r="AM26" i="1"/>
  <c r="AL26" i="1"/>
  <c r="AK26" i="1"/>
  <c r="AJ26" i="1"/>
  <c r="AI26" i="1"/>
  <c r="AO25" i="1"/>
  <c r="AN25" i="1"/>
  <c r="AM25" i="1"/>
  <c r="AL25" i="1"/>
  <c r="AK25" i="1"/>
  <c r="AJ25" i="1"/>
  <c r="AI25" i="1"/>
  <c r="AO24" i="1"/>
  <c r="AN24" i="1"/>
  <c r="AM24" i="1"/>
  <c r="AL24" i="1"/>
  <c r="AI24" i="1"/>
  <c r="AJ24" i="1"/>
  <c r="AK24" i="1"/>
  <c r="AO23" i="1"/>
  <c r="AN23" i="1"/>
  <c r="AM23" i="1"/>
  <c r="AL23" i="1"/>
  <c r="AK23" i="1"/>
  <c r="AI23" i="1"/>
  <c r="AJ23" i="1"/>
  <c r="AO22" i="1"/>
  <c r="AN22" i="1"/>
  <c r="AM22" i="1"/>
  <c r="AL22" i="1"/>
  <c r="AK22" i="1"/>
  <c r="AJ22" i="1"/>
  <c r="AI22" i="1"/>
  <c r="AO21" i="1"/>
  <c r="AN21" i="1"/>
  <c r="AM21" i="1"/>
  <c r="AL21" i="1"/>
  <c r="AK21" i="1"/>
  <c r="AJ21" i="1"/>
  <c r="AI21" i="1"/>
  <c r="AO20" i="1"/>
  <c r="AN20" i="1"/>
  <c r="AM20" i="1"/>
  <c r="AL20" i="1"/>
  <c r="AK20" i="1"/>
  <c r="AJ20" i="1"/>
  <c r="AI20" i="1"/>
  <c r="AO18" i="1"/>
  <c r="AN18" i="1"/>
  <c r="AM18" i="1"/>
  <c r="AL18" i="1"/>
  <c r="AK18" i="1"/>
  <c r="AJ18" i="1"/>
  <c r="AI18" i="1"/>
  <c r="AO17" i="1"/>
  <c r="AN17" i="1"/>
  <c r="AM17" i="1"/>
  <c r="AL17" i="1"/>
  <c r="AK17" i="1"/>
  <c r="AJ17" i="1"/>
  <c r="AI17" i="1"/>
  <c r="AO16" i="1"/>
  <c r="AN16" i="1"/>
  <c r="AM16" i="1"/>
  <c r="AL16" i="1"/>
  <c r="AK16" i="1"/>
  <c r="AJ16" i="1"/>
  <c r="AI16" i="1"/>
  <c r="AO15" i="1"/>
  <c r="AN15" i="1"/>
  <c r="AM15" i="1"/>
  <c r="AL15" i="1"/>
  <c r="AK15" i="1"/>
  <c r="AJ15" i="1"/>
  <c r="AI15" i="1"/>
  <c r="AO14" i="1"/>
  <c r="AN14" i="1"/>
  <c r="AM14" i="1"/>
  <c r="AL14" i="1"/>
  <c r="AK14" i="1"/>
  <c r="AJ14" i="1"/>
  <c r="AI14" i="1"/>
  <c r="AO13" i="1"/>
  <c r="AN13" i="1"/>
  <c r="AM13" i="1"/>
  <c r="AL13" i="1"/>
  <c r="AK13" i="1"/>
  <c r="AJ13" i="1"/>
  <c r="AI13" i="1"/>
  <c r="AO12" i="1"/>
  <c r="AN12" i="1"/>
  <c r="AM12" i="1"/>
  <c r="AL12" i="1"/>
  <c r="AK12" i="1"/>
  <c r="AJ12" i="1"/>
  <c r="AI12" i="1"/>
  <c r="AO11" i="1"/>
  <c r="AN11" i="1"/>
  <c r="AM11" i="1"/>
  <c r="AL11" i="1"/>
  <c r="AK11" i="1"/>
  <c r="AJ11" i="1"/>
  <c r="AI11" i="1"/>
  <c r="AO10" i="1"/>
  <c r="AN10" i="1"/>
  <c r="AM10" i="1"/>
  <c r="AL10" i="1"/>
  <c r="AK10" i="1"/>
  <c r="AJ10" i="1"/>
  <c r="AI10" i="1"/>
  <c r="AO9" i="1"/>
  <c r="AN9" i="1"/>
  <c r="AM9" i="1"/>
  <c r="AL9" i="1"/>
  <c r="AK9" i="1"/>
  <c r="AJ9" i="1"/>
  <c r="AI9" i="1"/>
  <c r="AO8" i="1"/>
  <c r="AN8" i="1"/>
  <c r="AM8" i="1"/>
  <c r="AL8" i="1"/>
  <c r="AK8" i="1"/>
  <c r="AJ8" i="1"/>
  <c r="AI8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V49" i="1"/>
  <c r="BE49" i="1"/>
  <c r="BF49" i="1"/>
  <c r="BG49" i="1"/>
  <c r="AT755" i="1"/>
  <c r="AS755" i="1"/>
  <c r="AO50" i="1"/>
  <c r="AO51" i="1"/>
  <c r="AN50" i="1"/>
  <c r="AN51" i="1"/>
  <c r="AM50" i="1"/>
  <c r="AM51" i="1"/>
  <c r="AL50" i="1"/>
  <c r="AL51" i="1"/>
  <c r="AK50" i="1"/>
  <c r="AK51" i="1"/>
  <c r="AJ50" i="1"/>
  <c r="AJ51" i="1"/>
  <c r="AI50" i="1"/>
  <c r="AI51" i="1"/>
  <c r="AT535" i="1"/>
  <c r="AS535" i="1"/>
  <c r="AT718" i="1"/>
  <c r="AS718" i="1"/>
  <c r="AT682" i="1"/>
  <c r="DT682" i="1" s="1"/>
  <c r="AS682" i="1"/>
  <c r="DG682" i="1" s="1"/>
  <c r="AT649" i="1"/>
  <c r="DT649" i="1" s="1"/>
  <c r="AS649" i="1"/>
  <c r="DG649" i="1" s="1"/>
  <c r="AT645" i="1"/>
  <c r="DT645" i="1" s="1"/>
  <c r="AS645" i="1"/>
  <c r="AU571" i="1"/>
  <c r="DU571" i="1" s="1"/>
  <c r="AH571" i="1"/>
  <c r="AT572" i="1"/>
  <c r="AS572" i="1"/>
  <c r="AT498" i="1"/>
  <c r="DT498" i="1" s="1"/>
  <c r="AS498" i="1"/>
  <c r="DG498" i="1" s="1"/>
  <c r="AO498" i="1"/>
  <c r="AN498" i="1"/>
  <c r="AM498" i="1"/>
  <c r="AL498" i="1"/>
  <c r="AK498" i="1"/>
  <c r="AJ498" i="1"/>
  <c r="AI498" i="1"/>
  <c r="AT465" i="1"/>
  <c r="DT465" i="1" s="1"/>
  <c r="AS465" i="1"/>
  <c r="DG465" i="1" s="1"/>
  <c r="AT277" i="1"/>
  <c r="AS277" i="1"/>
  <c r="AT461" i="1"/>
  <c r="AS461" i="1"/>
  <c r="AT425" i="1"/>
  <c r="AS425" i="1"/>
  <c r="AT388" i="1"/>
  <c r="AS388" i="1"/>
  <c r="AU318" i="1"/>
  <c r="AU319" i="1"/>
  <c r="AU320" i="1"/>
  <c r="AU321" i="1"/>
  <c r="AU322" i="1"/>
  <c r="AU323" i="1"/>
  <c r="AU324" i="1"/>
  <c r="AU325" i="1"/>
  <c r="AU326" i="1"/>
  <c r="AU327" i="1"/>
  <c r="AU328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2" i="1"/>
  <c r="AU353" i="1"/>
  <c r="AU354" i="1"/>
  <c r="AU278" i="1"/>
  <c r="AU279" i="1"/>
  <c r="AU280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4" i="1"/>
  <c r="AU315" i="1"/>
  <c r="AU316" i="1"/>
  <c r="AU282" i="1"/>
  <c r="AU312" i="1"/>
  <c r="AU426" i="1"/>
  <c r="AU427" i="1"/>
  <c r="AU428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393" i="1"/>
  <c r="AU424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6" i="1"/>
  <c r="AU87" i="1"/>
  <c r="AU88" i="1"/>
  <c r="AU89" i="1"/>
  <c r="AU90" i="1"/>
  <c r="AU91" i="1"/>
  <c r="AU92" i="1"/>
  <c r="AU93" i="1"/>
  <c r="AU94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9" i="1"/>
  <c r="AU130" i="1"/>
  <c r="AU131" i="1"/>
  <c r="AU132" i="1"/>
  <c r="AU133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8" i="1"/>
  <c r="AU169" i="1"/>
  <c r="AU170" i="1"/>
  <c r="AU171" i="1"/>
  <c r="AU172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6" i="1"/>
  <c r="AU207" i="1"/>
  <c r="AU208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2" i="1"/>
  <c r="AU243" i="1"/>
  <c r="AU244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2" i="1"/>
  <c r="AU463" i="1"/>
  <c r="AU464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9" i="1"/>
  <c r="AU500" i="1"/>
  <c r="AU501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6" i="1"/>
  <c r="AU537" i="1"/>
  <c r="AU538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3" i="1"/>
  <c r="AU574" i="1"/>
  <c r="AU575" i="1"/>
  <c r="AU576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10" i="1"/>
  <c r="AU611" i="1"/>
  <c r="AU612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3" i="1"/>
  <c r="AU684" i="1"/>
  <c r="AU685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9" i="1"/>
  <c r="AU720" i="1"/>
  <c r="AU721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S313" i="1"/>
  <c r="AT241" i="1"/>
  <c r="AS241" i="1"/>
  <c r="W241" i="1"/>
  <c r="W209" i="1" s="1"/>
  <c r="X241" i="1"/>
  <c r="X209" i="1" s="1"/>
  <c r="Y241" i="1"/>
  <c r="Y209" i="1" s="1"/>
  <c r="Z241" i="1"/>
  <c r="Z209" i="1" s="1"/>
  <c r="AA241" i="1"/>
  <c r="AA209" i="1" s="1"/>
  <c r="AB241" i="1"/>
  <c r="AB209" i="1" s="1"/>
  <c r="AC241" i="1"/>
  <c r="AC209" i="1" s="1"/>
  <c r="AE241" i="1"/>
  <c r="AE209" i="1" s="1"/>
  <c r="AF241" i="1"/>
  <c r="AF209" i="1" s="1"/>
  <c r="AG241" i="1"/>
  <c r="AG209" i="1" s="1"/>
  <c r="V241" i="1"/>
  <c r="V209" i="1" s="1"/>
  <c r="AT205" i="1"/>
  <c r="AS205" i="1"/>
  <c r="AT167" i="1"/>
  <c r="AS167" i="1"/>
  <c r="AT128" i="1"/>
  <c r="AS128" i="1"/>
  <c r="AT85" i="1"/>
  <c r="AS85" i="1"/>
  <c r="AU758" i="1"/>
  <c r="AU757" i="1"/>
  <c r="AU756" i="1"/>
  <c r="AU648" i="1"/>
  <c r="AU647" i="1"/>
  <c r="AU646" i="1"/>
  <c r="AU578" i="1"/>
  <c r="AU391" i="1"/>
  <c r="AU390" i="1"/>
  <c r="AU389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6" i="1"/>
  <c r="AU365" i="1"/>
  <c r="AU364" i="1"/>
  <c r="AU363" i="1"/>
  <c r="AU362" i="1"/>
  <c r="AU361" i="1"/>
  <c r="AU360" i="1"/>
  <c r="AU359" i="1"/>
  <c r="AU358" i="1"/>
  <c r="AU357" i="1"/>
  <c r="AU356" i="1"/>
  <c r="AH53" i="1"/>
  <c r="AH54" i="1"/>
  <c r="AH55" i="1"/>
  <c r="AH56" i="1"/>
  <c r="AH57" i="1"/>
  <c r="AH58" i="1"/>
  <c r="AH59" i="1"/>
  <c r="AH102" i="1"/>
  <c r="AH141" i="1"/>
  <c r="AH180" i="1"/>
  <c r="AH216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6" i="1"/>
  <c r="AH87" i="1"/>
  <c r="AH88" i="1"/>
  <c r="AH89" i="1"/>
  <c r="AH45" i="1" s="1"/>
  <c r="AH90" i="1"/>
  <c r="AH46" i="1" s="1"/>
  <c r="AH91" i="1"/>
  <c r="AH47" i="1" s="1"/>
  <c r="AH92" i="1"/>
  <c r="AH48" i="1" s="1"/>
  <c r="AH93" i="1"/>
  <c r="AH94" i="1"/>
  <c r="AH96" i="1"/>
  <c r="AH97" i="1"/>
  <c r="AH98" i="1"/>
  <c r="AH99" i="1"/>
  <c r="AH100" i="1"/>
  <c r="AH101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9" i="1"/>
  <c r="AH130" i="1"/>
  <c r="AH131" i="1"/>
  <c r="AH132" i="1"/>
  <c r="AH133" i="1"/>
  <c r="AH135" i="1"/>
  <c r="AH136" i="1"/>
  <c r="AH137" i="1"/>
  <c r="AH138" i="1"/>
  <c r="AH139" i="1"/>
  <c r="AH140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8" i="1"/>
  <c r="AH169" i="1"/>
  <c r="AH170" i="1"/>
  <c r="AH171" i="1"/>
  <c r="AH172" i="1"/>
  <c r="AH174" i="1"/>
  <c r="AH175" i="1"/>
  <c r="AH176" i="1"/>
  <c r="AH177" i="1"/>
  <c r="AH178" i="1"/>
  <c r="AH179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V205" i="1"/>
  <c r="V173" i="1" s="1"/>
  <c r="W205" i="1"/>
  <c r="X205" i="1"/>
  <c r="X173" i="1" s="1"/>
  <c r="Y205" i="1"/>
  <c r="Y173" i="1" s="1"/>
  <c r="Z205" i="1"/>
  <c r="Z173" i="1" s="1"/>
  <c r="AA205" i="1"/>
  <c r="AA173" i="1" s="1"/>
  <c r="AB205" i="1"/>
  <c r="AB173" i="1" s="1"/>
  <c r="AC205" i="1"/>
  <c r="AC173" i="1" s="1"/>
  <c r="AE205" i="1"/>
  <c r="AE173" i="1" s="1"/>
  <c r="AF205" i="1"/>
  <c r="AF173" i="1" s="1"/>
  <c r="AG205" i="1"/>
  <c r="AG173" i="1" s="1"/>
  <c r="AH206" i="1"/>
  <c r="AH207" i="1"/>
  <c r="AH208" i="1"/>
  <c r="AH210" i="1"/>
  <c r="AH211" i="1"/>
  <c r="AH212" i="1"/>
  <c r="AH213" i="1"/>
  <c r="AH214" i="1"/>
  <c r="AH215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V277" i="1"/>
  <c r="V245" i="1" s="1"/>
  <c r="W277" i="1"/>
  <c r="W245" i="1" s="1"/>
  <c r="X277" i="1"/>
  <c r="X245" i="1" s="1"/>
  <c r="Y277" i="1"/>
  <c r="Y245" i="1" s="1"/>
  <c r="Z277" i="1"/>
  <c r="Z245" i="1" s="1"/>
  <c r="AA277" i="1"/>
  <c r="AA245" i="1" s="1"/>
  <c r="AB277" i="1"/>
  <c r="AB245" i="1" s="1"/>
  <c r="AC277" i="1"/>
  <c r="AC245" i="1" s="1"/>
  <c r="AE277" i="1"/>
  <c r="AE245" i="1" s="1"/>
  <c r="AF277" i="1"/>
  <c r="AF245" i="1" s="1"/>
  <c r="AG277" i="1"/>
  <c r="AG245" i="1" s="1"/>
  <c r="AH278" i="1"/>
  <c r="AH279" i="1"/>
  <c r="AH280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4" i="1"/>
  <c r="AH315" i="1"/>
  <c r="AH316" i="1"/>
  <c r="V351" i="1"/>
  <c r="V317" i="1" s="1"/>
  <c r="W351" i="1"/>
  <c r="W317" i="1" s="1"/>
  <c r="X351" i="1"/>
  <c r="X317" i="1" s="1"/>
  <c r="Y351" i="1"/>
  <c r="Y317" i="1" s="1"/>
  <c r="Z351" i="1"/>
  <c r="Z317" i="1" s="1"/>
  <c r="AA351" i="1"/>
  <c r="AA317" i="1" s="1"/>
  <c r="AB351" i="1"/>
  <c r="AB317" i="1" s="1"/>
  <c r="AC351" i="1"/>
  <c r="AC317" i="1" s="1"/>
  <c r="AE351" i="1"/>
  <c r="AE317" i="1" s="1"/>
  <c r="AF351" i="1"/>
  <c r="AF317" i="1" s="1"/>
  <c r="AG351" i="1"/>
  <c r="AG317" i="1" s="1"/>
  <c r="AH318" i="1"/>
  <c r="AH319" i="1"/>
  <c r="AH320" i="1"/>
  <c r="AH321" i="1"/>
  <c r="AH322" i="1"/>
  <c r="AH323" i="1"/>
  <c r="AH324" i="1"/>
  <c r="AH325" i="1"/>
  <c r="AH326" i="1"/>
  <c r="AH327" i="1"/>
  <c r="AH328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2" i="1"/>
  <c r="AH353" i="1"/>
  <c r="AH354" i="1"/>
  <c r="V388" i="1"/>
  <c r="V355" i="1" s="1"/>
  <c r="W388" i="1"/>
  <c r="W355" i="1" s="1"/>
  <c r="X388" i="1"/>
  <c r="X355" i="1" s="1"/>
  <c r="Y388" i="1"/>
  <c r="Y355" i="1" s="1"/>
  <c r="Z388" i="1"/>
  <c r="Z355" i="1" s="1"/>
  <c r="AA388" i="1"/>
  <c r="AA355" i="1" s="1"/>
  <c r="AB388" i="1"/>
  <c r="AB355" i="1" s="1"/>
  <c r="AC388" i="1"/>
  <c r="AC355" i="1" s="1"/>
  <c r="AE388" i="1"/>
  <c r="AE355" i="1" s="1"/>
  <c r="AF388" i="1"/>
  <c r="AF355" i="1" s="1"/>
  <c r="AG388" i="1"/>
  <c r="AG355" i="1" s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9" i="1"/>
  <c r="AH390" i="1"/>
  <c r="AH391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4" i="1"/>
  <c r="AH426" i="1"/>
  <c r="AH427" i="1"/>
  <c r="AH428" i="1"/>
  <c r="V461" i="1"/>
  <c r="V429" i="1" s="1"/>
  <c r="W461" i="1"/>
  <c r="W429" i="1" s="1"/>
  <c r="X461" i="1"/>
  <c r="X429" i="1" s="1"/>
  <c r="Y461" i="1"/>
  <c r="Y429" i="1" s="1"/>
  <c r="Z461" i="1"/>
  <c r="Z429" i="1" s="1"/>
  <c r="AA461" i="1"/>
  <c r="AA429" i="1" s="1"/>
  <c r="AB461" i="1"/>
  <c r="AB429" i="1" s="1"/>
  <c r="AC461" i="1"/>
  <c r="AC429" i="1" s="1"/>
  <c r="AE461" i="1"/>
  <c r="AE429" i="1" s="1"/>
  <c r="AF461" i="1"/>
  <c r="AF429" i="1" s="1"/>
  <c r="AG461" i="1"/>
  <c r="AG429" i="1" s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2" i="1"/>
  <c r="AH463" i="1"/>
  <c r="AH464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9" i="1"/>
  <c r="AH500" i="1"/>
  <c r="AH501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6" i="1"/>
  <c r="AH537" i="1"/>
  <c r="AH538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3" i="1"/>
  <c r="AH574" i="1"/>
  <c r="AH575" i="1"/>
  <c r="AH576" i="1"/>
  <c r="V609" i="1"/>
  <c r="V577" i="1" s="1"/>
  <c r="W609" i="1"/>
  <c r="W577" i="1" s="1"/>
  <c r="X609" i="1"/>
  <c r="X577" i="1" s="1"/>
  <c r="Y609" i="1"/>
  <c r="Y577" i="1" s="1"/>
  <c r="Z609" i="1"/>
  <c r="Z577" i="1" s="1"/>
  <c r="AA609" i="1"/>
  <c r="AA577" i="1" s="1"/>
  <c r="AB609" i="1"/>
  <c r="AB577" i="1" s="1"/>
  <c r="AC609" i="1"/>
  <c r="AC577" i="1" s="1"/>
  <c r="AD609" i="1"/>
  <c r="AD577" i="1" s="1"/>
  <c r="AE609" i="1"/>
  <c r="AE577" i="1" s="1"/>
  <c r="AF609" i="1"/>
  <c r="AF577" i="1" s="1"/>
  <c r="AG609" i="1"/>
  <c r="AG577" i="1" s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10" i="1"/>
  <c r="AH611" i="1"/>
  <c r="AH612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V645" i="1"/>
  <c r="AH645" i="1" s="1"/>
  <c r="AH646" i="1"/>
  <c r="AH647" i="1"/>
  <c r="AH648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V682" i="1"/>
  <c r="V649" i="1" s="1"/>
  <c r="W682" i="1"/>
  <c r="W649" i="1" s="1"/>
  <c r="X682" i="1"/>
  <c r="Y682" i="1"/>
  <c r="Y649" i="1" s="1"/>
  <c r="Z682" i="1"/>
  <c r="Z649" i="1" s="1"/>
  <c r="AA682" i="1"/>
  <c r="AA649" i="1" s="1"/>
  <c r="AB682" i="1"/>
  <c r="AB649" i="1" s="1"/>
  <c r="AC682" i="1"/>
  <c r="AC649" i="1" s="1"/>
  <c r="AD682" i="1"/>
  <c r="AD649" i="1" s="1"/>
  <c r="AE682" i="1"/>
  <c r="AE649" i="1" s="1"/>
  <c r="AF682" i="1"/>
  <c r="AF649" i="1" s="1"/>
  <c r="AG682" i="1"/>
  <c r="AG649" i="1" s="1"/>
  <c r="AH683" i="1"/>
  <c r="AH684" i="1"/>
  <c r="AH685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9" i="1"/>
  <c r="AH720" i="1"/>
  <c r="AH721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6" i="1"/>
  <c r="AH757" i="1"/>
  <c r="AH758" i="1"/>
  <c r="AG755" i="1"/>
  <c r="AG722" i="1" s="1"/>
  <c r="AF755" i="1"/>
  <c r="AF722" i="1" s="1"/>
  <c r="AE755" i="1"/>
  <c r="AE722" i="1" s="1"/>
  <c r="AD755" i="1"/>
  <c r="AD722" i="1" s="1"/>
  <c r="AC755" i="1"/>
  <c r="AC722" i="1" s="1"/>
  <c r="AB755" i="1"/>
  <c r="AB722" i="1" s="1"/>
  <c r="AA755" i="1"/>
  <c r="AA722" i="1" s="1"/>
  <c r="Z755" i="1"/>
  <c r="Z722" i="1" s="1"/>
  <c r="Y755" i="1"/>
  <c r="Y722" i="1" s="1"/>
  <c r="X755" i="1"/>
  <c r="X722" i="1" s="1"/>
  <c r="W755" i="1"/>
  <c r="W722" i="1" s="1"/>
  <c r="V755" i="1"/>
  <c r="V722" i="1" s="1"/>
  <c r="BG718" i="1"/>
  <c r="BF718" i="1"/>
  <c r="BF686" i="1" s="1"/>
  <c r="BE718" i="1"/>
  <c r="BE686" i="1" s="1"/>
  <c r="AG718" i="1"/>
  <c r="AG686" i="1" s="1"/>
  <c r="AF718" i="1"/>
  <c r="AF686" i="1" s="1"/>
  <c r="AE718" i="1"/>
  <c r="AE686" i="1" s="1"/>
  <c r="AD718" i="1"/>
  <c r="AD686" i="1" s="1"/>
  <c r="AC718" i="1"/>
  <c r="AC686" i="1" s="1"/>
  <c r="AB718" i="1"/>
  <c r="AB686" i="1" s="1"/>
  <c r="AA718" i="1"/>
  <c r="AA686" i="1" s="1"/>
  <c r="Z718" i="1"/>
  <c r="Z686" i="1" s="1"/>
  <c r="Y718" i="1"/>
  <c r="Y686" i="1" s="1"/>
  <c r="X718" i="1"/>
  <c r="X686" i="1" s="1"/>
  <c r="W718" i="1"/>
  <c r="W686" i="1" s="1"/>
  <c r="V718" i="1"/>
  <c r="V686" i="1" s="1"/>
  <c r="BG682" i="1"/>
  <c r="BF682" i="1"/>
  <c r="BF649" i="1" s="1"/>
  <c r="BE682" i="1"/>
  <c r="BE649" i="1" s="1"/>
  <c r="BG613" i="1"/>
  <c r="BF613" i="1"/>
  <c r="BE613" i="1"/>
  <c r="AG613" i="1"/>
  <c r="AF613" i="1"/>
  <c r="AE613" i="1"/>
  <c r="AD613" i="1"/>
  <c r="AC613" i="1"/>
  <c r="AB613" i="1"/>
  <c r="AA613" i="1"/>
  <c r="Z613" i="1"/>
  <c r="Y613" i="1"/>
  <c r="X613" i="1"/>
  <c r="W613" i="1"/>
  <c r="BG609" i="1"/>
  <c r="BF609" i="1"/>
  <c r="BF577" i="1" s="1"/>
  <c r="BE609" i="1"/>
  <c r="BE577" i="1" s="1"/>
  <c r="BG572" i="1"/>
  <c r="BF572" i="1"/>
  <c r="BF539" i="1" s="1"/>
  <c r="BE572" i="1"/>
  <c r="BE539" i="1" s="1"/>
  <c r="AG572" i="1"/>
  <c r="AG539" i="1" s="1"/>
  <c r="AF572" i="1"/>
  <c r="AF539" i="1" s="1"/>
  <c r="AE572" i="1"/>
  <c r="AE539" i="1" s="1"/>
  <c r="AD572" i="1"/>
  <c r="AD539" i="1" s="1"/>
  <c r="AC572" i="1"/>
  <c r="AC539" i="1" s="1"/>
  <c r="AB572" i="1"/>
  <c r="AB539" i="1" s="1"/>
  <c r="AA572" i="1"/>
  <c r="AA539" i="1" s="1"/>
  <c r="Z572" i="1"/>
  <c r="Z539" i="1" s="1"/>
  <c r="Y572" i="1"/>
  <c r="Y539" i="1" s="1"/>
  <c r="X572" i="1"/>
  <c r="X539" i="1" s="1"/>
  <c r="W572" i="1"/>
  <c r="W539" i="1" s="1"/>
  <c r="V572" i="1"/>
  <c r="V539" i="1" s="1"/>
  <c r="BG535" i="1"/>
  <c r="BF535" i="1"/>
  <c r="BF502" i="1" s="1"/>
  <c r="BE535" i="1"/>
  <c r="BE502" i="1" s="1"/>
  <c r="AG535" i="1"/>
  <c r="AG502" i="1" s="1"/>
  <c r="AF535" i="1"/>
  <c r="AF502" i="1" s="1"/>
  <c r="AE535" i="1"/>
  <c r="AE502" i="1" s="1"/>
  <c r="AC535" i="1"/>
  <c r="AC502" i="1" s="1"/>
  <c r="AB535" i="1"/>
  <c r="AB502" i="1" s="1"/>
  <c r="AA535" i="1"/>
  <c r="AA502" i="1" s="1"/>
  <c r="Z535" i="1"/>
  <c r="Z502" i="1" s="1"/>
  <c r="Y535" i="1"/>
  <c r="Y502" i="1" s="1"/>
  <c r="X535" i="1"/>
  <c r="X502" i="1" s="1"/>
  <c r="W535" i="1"/>
  <c r="W502" i="1" s="1"/>
  <c r="V535" i="1"/>
  <c r="V502" i="1" s="1"/>
  <c r="BG498" i="1"/>
  <c r="BF498" i="1"/>
  <c r="BF465" i="1" s="1"/>
  <c r="BE498" i="1"/>
  <c r="BE465" i="1" s="1"/>
  <c r="AG498" i="1"/>
  <c r="AG465" i="1" s="1"/>
  <c r="AF498" i="1"/>
  <c r="AF465" i="1" s="1"/>
  <c r="AE498" i="1"/>
  <c r="AE465" i="1" s="1"/>
  <c r="AC498" i="1"/>
  <c r="AC465" i="1" s="1"/>
  <c r="AB498" i="1"/>
  <c r="AB465" i="1" s="1"/>
  <c r="AA498" i="1"/>
  <c r="AA465" i="1" s="1"/>
  <c r="Z498" i="1"/>
  <c r="Z465" i="1" s="1"/>
  <c r="Y498" i="1"/>
  <c r="Y465" i="1" s="1"/>
  <c r="X498" i="1"/>
  <c r="X465" i="1" s="1"/>
  <c r="W498" i="1"/>
  <c r="W465" i="1" s="1"/>
  <c r="V498" i="1"/>
  <c r="V465" i="1" s="1"/>
  <c r="BG461" i="1"/>
  <c r="BF461" i="1"/>
  <c r="BF429" i="1" s="1"/>
  <c r="BE461" i="1"/>
  <c r="BE429" i="1" s="1"/>
  <c r="BG425" i="1"/>
  <c r="BF425" i="1"/>
  <c r="BF392" i="1" s="1"/>
  <c r="BE425" i="1"/>
  <c r="BE392" i="1" s="1"/>
  <c r="AG425" i="1"/>
  <c r="AG392" i="1" s="1"/>
  <c r="AF425" i="1"/>
  <c r="AF392" i="1" s="1"/>
  <c r="AE425" i="1"/>
  <c r="AE392" i="1" s="1"/>
  <c r="AC425" i="1"/>
  <c r="AC392" i="1" s="1"/>
  <c r="AB425" i="1"/>
  <c r="AB392" i="1" s="1"/>
  <c r="AA425" i="1"/>
  <c r="AA392" i="1" s="1"/>
  <c r="Z425" i="1"/>
  <c r="Z392" i="1" s="1"/>
  <c r="Y425" i="1"/>
  <c r="Y392" i="1" s="1"/>
  <c r="X425" i="1"/>
  <c r="X392" i="1" s="1"/>
  <c r="W425" i="1"/>
  <c r="W392" i="1" s="1"/>
  <c r="V425" i="1"/>
  <c r="V392" i="1" s="1"/>
  <c r="BG351" i="1"/>
  <c r="BF351" i="1"/>
  <c r="BF317" i="1" s="1"/>
  <c r="BE351" i="1"/>
  <c r="BE317" i="1" s="1"/>
  <c r="BG313" i="1"/>
  <c r="BF313" i="1"/>
  <c r="BF281" i="1" s="1"/>
  <c r="BE313" i="1"/>
  <c r="BE281" i="1" s="1"/>
  <c r="AG313" i="1"/>
  <c r="AG281" i="1" s="1"/>
  <c r="AF313" i="1"/>
  <c r="AF281" i="1" s="1"/>
  <c r="AE313" i="1"/>
  <c r="AE281" i="1" s="1"/>
  <c r="AC313" i="1"/>
  <c r="AC281" i="1" s="1"/>
  <c r="AB313" i="1"/>
  <c r="AB281" i="1" s="1"/>
  <c r="AA313" i="1"/>
  <c r="AA281" i="1" s="1"/>
  <c r="Z313" i="1"/>
  <c r="Z281" i="1" s="1"/>
  <c r="Y313" i="1"/>
  <c r="Y281" i="1" s="1"/>
  <c r="X313" i="1"/>
  <c r="X281" i="1" s="1"/>
  <c r="W313" i="1"/>
  <c r="W281" i="1" s="1"/>
  <c r="V313" i="1"/>
  <c r="V281" i="1" s="1"/>
  <c r="BG277" i="1"/>
  <c r="BF277" i="1"/>
  <c r="BF245" i="1" s="1"/>
  <c r="BE277" i="1"/>
  <c r="BE245" i="1" s="1"/>
  <c r="BG205" i="1"/>
  <c r="BF205" i="1"/>
  <c r="BF173" i="1" s="1"/>
  <c r="BE205" i="1"/>
  <c r="BE173" i="1" s="1"/>
  <c r="BG167" i="1"/>
  <c r="BF167" i="1"/>
  <c r="BF134" i="1" s="1"/>
  <c r="BE167" i="1"/>
  <c r="BE134" i="1" s="1"/>
  <c r="AG167" i="1"/>
  <c r="AG134" i="1" s="1"/>
  <c r="AF167" i="1"/>
  <c r="AF134" i="1" s="1"/>
  <c r="AE167" i="1"/>
  <c r="AE134" i="1" s="1"/>
  <c r="AC167" i="1"/>
  <c r="AC134" i="1" s="1"/>
  <c r="AB167" i="1"/>
  <c r="AB134" i="1" s="1"/>
  <c r="AA167" i="1"/>
  <c r="AA134" i="1" s="1"/>
  <c r="Z167" i="1"/>
  <c r="Z134" i="1" s="1"/>
  <c r="Y167" i="1"/>
  <c r="Y134" i="1" s="1"/>
  <c r="X167" i="1"/>
  <c r="X134" i="1" s="1"/>
  <c r="W167" i="1"/>
  <c r="W134" i="1" s="1"/>
  <c r="V167" i="1"/>
  <c r="V134" i="1" s="1"/>
  <c r="BG128" i="1"/>
  <c r="BF128" i="1"/>
  <c r="BF95" i="1" s="1"/>
  <c r="BE128" i="1"/>
  <c r="BE95" i="1" s="1"/>
  <c r="AG128" i="1"/>
  <c r="AG95" i="1" s="1"/>
  <c r="AF128" i="1"/>
  <c r="AF95" i="1" s="1"/>
  <c r="AE128" i="1"/>
  <c r="AE95" i="1" s="1"/>
  <c r="AC128" i="1"/>
  <c r="AC95" i="1" s="1"/>
  <c r="AB128" i="1"/>
  <c r="AB95" i="1" s="1"/>
  <c r="AA128" i="1"/>
  <c r="AA95" i="1" s="1"/>
  <c r="Z128" i="1"/>
  <c r="Z95" i="1" s="1"/>
  <c r="Y128" i="1"/>
  <c r="Y95" i="1" s="1"/>
  <c r="X128" i="1"/>
  <c r="X95" i="1" s="1"/>
  <c r="W128" i="1"/>
  <c r="W95" i="1" s="1"/>
  <c r="V128" i="1"/>
  <c r="V95" i="1" s="1"/>
  <c r="BG85" i="1"/>
  <c r="BF85" i="1"/>
  <c r="BF52" i="1" s="1"/>
  <c r="BE85" i="1"/>
  <c r="BE52" i="1" s="1"/>
  <c r="V85" i="1"/>
  <c r="V52" i="1" s="1"/>
  <c r="AG85" i="1"/>
  <c r="AG52" i="1" s="1"/>
  <c r="AF85" i="1"/>
  <c r="AF52" i="1" s="1"/>
  <c r="AE85" i="1"/>
  <c r="AE52" i="1" s="1"/>
  <c r="AD52" i="1"/>
  <c r="AC85" i="1"/>
  <c r="AC52" i="1" s="1"/>
  <c r="AB85" i="1"/>
  <c r="AB52" i="1" s="1"/>
  <c r="AA85" i="1"/>
  <c r="AA52" i="1" s="1"/>
  <c r="Z85" i="1"/>
  <c r="Z52" i="1" s="1"/>
  <c r="Y85" i="1"/>
  <c r="Y52" i="1" s="1"/>
  <c r="X85" i="1"/>
  <c r="X52" i="1" s="1"/>
  <c r="W85" i="1"/>
  <c r="W52" i="1" s="1"/>
  <c r="AW4" i="1"/>
  <c r="AX4" i="1" s="1"/>
  <c r="AY4" i="1" s="1"/>
  <c r="AZ4" i="1" s="1"/>
  <c r="BA4" i="1" s="1"/>
  <c r="BC4" i="1" s="1"/>
  <c r="BD4" i="1" s="1"/>
  <c r="BE4" i="1" s="1"/>
  <c r="BF4" i="1" s="1"/>
  <c r="BG4" i="1" s="1"/>
  <c r="AG42" i="1"/>
  <c r="AG43" i="1"/>
  <c r="AG44" i="1"/>
  <c r="AG45" i="1"/>
  <c r="AG46" i="1"/>
  <c r="AG47" i="1"/>
  <c r="AG48" i="1"/>
  <c r="AG8" i="1"/>
  <c r="AG9" i="1"/>
  <c r="AG10" i="1"/>
  <c r="AG11" i="1"/>
  <c r="AG12" i="1"/>
  <c r="AG13" i="1"/>
  <c r="AG14" i="1"/>
  <c r="AG15" i="1"/>
  <c r="AG16" i="1"/>
  <c r="AG17" i="1"/>
  <c r="AG18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F42" i="1"/>
  <c r="AF43" i="1"/>
  <c r="AF44" i="1"/>
  <c r="AF45" i="1"/>
  <c r="AF46" i="1"/>
  <c r="AF47" i="1"/>
  <c r="AF48" i="1"/>
  <c r="AF8" i="1"/>
  <c r="AF9" i="1"/>
  <c r="AF10" i="1"/>
  <c r="AF11" i="1"/>
  <c r="AF12" i="1"/>
  <c r="AF13" i="1"/>
  <c r="AF14" i="1"/>
  <c r="AF15" i="1"/>
  <c r="AF16" i="1"/>
  <c r="AF17" i="1"/>
  <c r="AF18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E42" i="1"/>
  <c r="AE43" i="1"/>
  <c r="AE44" i="1"/>
  <c r="AE45" i="1"/>
  <c r="AE46" i="1"/>
  <c r="AE47" i="1"/>
  <c r="AE48" i="1"/>
  <c r="AE8" i="1"/>
  <c r="AE9" i="1"/>
  <c r="AE10" i="1"/>
  <c r="AE11" i="1"/>
  <c r="AE12" i="1"/>
  <c r="AE13" i="1"/>
  <c r="AE14" i="1"/>
  <c r="AE15" i="1"/>
  <c r="AE16" i="1"/>
  <c r="AE17" i="1"/>
  <c r="AE18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D42" i="1"/>
  <c r="AD43" i="1"/>
  <c r="AD44" i="1"/>
  <c r="AD45" i="1"/>
  <c r="AD46" i="1"/>
  <c r="AD47" i="1"/>
  <c r="AD48" i="1"/>
  <c r="AD8" i="1"/>
  <c r="AD9" i="1"/>
  <c r="AD10" i="1"/>
  <c r="AD11" i="1"/>
  <c r="AD12" i="1"/>
  <c r="AD13" i="1"/>
  <c r="AD14" i="1"/>
  <c r="AD15" i="1"/>
  <c r="AD16" i="1"/>
  <c r="AD17" i="1"/>
  <c r="AD18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C42" i="1"/>
  <c r="AC43" i="1"/>
  <c r="AC44" i="1"/>
  <c r="AC45" i="1"/>
  <c r="AC46" i="1"/>
  <c r="AC47" i="1"/>
  <c r="AC48" i="1"/>
  <c r="AC8" i="1"/>
  <c r="AC9" i="1"/>
  <c r="AC10" i="1"/>
  <c r="AC11" i="1"/>
  <c r="AC12" i="1"/>
  <c r="AC13" i="1"/>
  <c r="AC14" i="1"/>
  <c r="AC15" i="1"/>
  <c r="AC16" i="1"/>
  <c r="AC17" i="1"/>
  <c r="AC18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B42" i="1"/>
  <c r="AB43" i="1"/>
  <c r="AB44" i="1"/>
  <c r="AB45" i="1"/>
  <c r="AB46" i="1"/>
  <c r="AB47" i="1"/>
  <c r="AB48" i="1"/>
  <c r="AB8" i="1"/>
  <c r="AB9" i="1"/>
  <c r="AB10" i="1"/>
  <c r="AB11" i="1"/>
  <c r="AB12" i="1"/>
  <c r="AB13" i="1"/>
  <c r="AB14" i="1"/>
  <c r="AB15" i="1"/>
  <c r="AB16" i="1"/>
  <c r="AB17" i="1"/>
  <c r="AB18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A42" i="1"/>
  <c r="AA43" i="1"/>
  <c r="AA44" i="1"/>
  <c r="AA45" i="1"/>
  <c r="AA46" i="1"/>
  <c r="AA47" i="1"/>
  <c r="AA48" i="1"/>
  <c r="AA8" i="1"/>
  <c r="AA9" i="1"/>
  <c r="AA10" i="1"/>
  <c r="AA11" i="1"/>
  <c r="AA12" i="1"/>
  <c r="AA13" i="1"/>
  <c r="AA14" i="1"/>
  <c r="AA15" i="1"/>
  <c r="AA16" i="1"/>
  <c r="AA17" i="1"/>
  <c r="AA18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Z42" i="1"/>
  <c r="Z43" i="1"/>
  <c r="Z44" i="1"/>
  <c r="Z45" i="1"/>
  <c r="Z46" i="1"/>
  <c r="Z47" i="1"/>
  <c r="Z48" i="1"/>
  <c r="Z8" i="1"/>
  <c r="Z9" i="1"/>
  <c r="Z10" i="1"/>
  <c r="Z11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Y42" i="1"/>
  <c r="Y43" i="1"/>
  <c r="Y44" i="1"/>
  <c r="Y45" i="1"/>
  <c r="Y46" i="1"/>
  <c r="Y47" i="1"/>
  <c r="Y48" i="1"/>
  <c r="Y8" i="1"/>
  <c r="Y9" i="1"/>
  <c r="Y10" i="1"/>
  <c r="Y11" i="1"/>
  <c r="Y12" i="1"/>
  <c r="Y13" i="1"/>
  <c r="Y14" i="1"/>
  <c r="Y15" i="1"/>
  <c r="Y16" i="1"/>
  <c r="Y17" i="1"/>
  <c r="Y18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X42" i="1"/>
  <c r="X43" i="1"/>
  <c r="X44" i="1"/>
  <c r="X45" i="1"/>
  <c r="X46" i="1"/>
  <c r="X47" i="1"/>
  <c r="X48" i="1"/>
  <c r="X8" i="1"/>
  <c r="X9" i="1"/>
  <c r="X10" i="1"/>
  <c r="X11" i="1"/>
  <c r="X12" i="1"/>
  <c r="X13" i="1"/>
  <c r="X14" i="1"/>
  <c r="X15" i="1"/>
  <c r="X16" i="1"/>
  <c r="X17" i="1"/>
  <c r="X18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W42" i="1"/>
  <c r="W43" i="1"/>
  <c r="W44" i="1"/>
  <c r="W45" i="1"/>
  <c r="W46" i="1"/>
  <c r="W47" i="1"/>
  <c r="W48" i="1"/>
  <c r="W8" i="1"/>
  <c r="W9" i="1"/>
  <c r="W10" i="1"/>
  <c r="W11" i="1"/>
  <c r="W12" i="1"/>
  <c r="W13" i="1"/>
  <c r="W14" i="1"/>
  <c r="W15" i="1"/>
  <c r="W16" i="1"/>
  <c r="W17" i="1"/>
  <c r="W18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V42" i="1"/>
  <c r="V43" i="1"/>
  <c r="V44" i="1"/>
  <c r="V45" i="1"/>
  <c r="V46" i="1"/>
  <c r="V47" i="1"/>
  <c r="V48" i="1"/>
  <c r="V8" i="1"/>
  <c r="V9" i="1"/>
  <c r="V10" i="1"/>
  <c r="V11" i="1"/>
  <c r="V12" i="1"/>
  <c r="V13" i="1"/>
  <c r="V14" i="1"/>
  <c r="V15" i="1"/>
  <c r="V16" i="1"/>
  <c r="V17" i="1"/>
  <c r="V18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H21" i="1"/>
  <c r="H20" i="1"/>
  <c r="H35" i="1"/>
  <c r="H34" i="1"/>
  <c r="AQ6" i="5"/>
  <c r="AQ18" i="5"/>
  <c r="AQ19" i="5"/>
  <c r="AQ10" i="5"/>
  <c r="AQ11" i="5"/>
  <c r="S662" i="1"/>
  <c r="O662" i="1"/>
  <c r="K662" i="1"/>
  <c r="J589" i="1"/>
  <c r="S529" i="1"/>
  <c r="O529" i="1"/>
  <c r="Q528" i="1"/>
  <c r="I442" i="1"/>
  <c r="M419" i="1"/>
  <c r="S748" i="1"/>
  <c r="J676" i="1"/>
  <c r="R662" i="1"/>
  <c r="N662" i="1"/>
  <c r="J662" i="1"/>
  <c r="K589" i="1"/>
  <c r="R529" i="1"/>
  <c r="N529" i="1"/>
  <c r="J529" i="1"/>
  <c r="J455" i="1"/>
  <c r="R748" i="1"/>
  <c r="R734" i="1"/>
  <c r="N734" i="1"/>
  <c r="Q662" i="1"/>
  <c r="M662" i="1"/>
  <c r="O625" i="1"/>
  <c r="T589" i="1"/>
  <c r="L589" i="1"/>
  <c r="Q529" i="1"/>
  <c r="M529" i="1"/>
  <c r="S528" i="1"/>
  <c r="O528" i="1"/>
  <c r="N442" i="1"/>
  <c r="M442" i="1"/>
  <c r="L442" i="1"/>
  <c r="K442" i="1"/>
  <c r="T330" i="1"/>
  <c r="Q308" i="1"/>
  <c r="I258" i="1"/>
  <c r="N271" i="1"/>
  <c r="J271" i="1"/>
  <c r="R257" i="1"/>
  <c r="N257" i="1"/>
  <c r="J257" i="1"/>
  <c r="K185" i="1"/>
  <c r="J330" i="1"/>
  <c r="S308" i="1"/>
  <c r="O308" i="1"/>
  <c r="Q307" i="1"/>
  <c r="M271" i="1"/>
  <c r="AM7" i="5"/>
  <c r="Q14" i="5"/>
  <c r="Q22" i="5"/>
  <c r="F7" i="5"/>
  <c r="R14" i="5"/>
  <c r="R22" i="5"/>
  <c r="AS281" i="1" l="1"/>
  <c r="DG313" i="1"/>
  <c r="AS134" i="1"/>
  <c r="DG167" i="1"/>
  <c r="AT209" i="1"/>
  <c r="DT209" i="1" s="1"/>
  <c r="DT241" i="1"/>
  <c r="AS245" i="1"/>
  <c r="DG277" i="1"/>
  <c r="AT686" i="1"/>
  <c r="DT686" i="1" s="1"/>
  <c r="DT718" i="1"/>
  <c r="DU758" i="1"/>
  <c r="DU126" i="1"/>
  <c r="DU118" i="1"/>
  <c r="DU110" i="1"/>
  <c r="DU102" i="1"/>
  <c r="DU169" i="1"/>
  <c r="DU160" i="1"/>
  <c r="DU152" i="1"/>
  <c r="DU144" i="1"/>
  <c r="DU136" i="1"/>
  <c r="DU206" i="1"/>
  <c r="DU197" i="1"/>
  <c r="DU189" i="1"/>
  <c r="DU181" i="1"/>
  <c r="DU239" i="1"/>
  <c r="DU231" i="1"/>
  <c r="DU223" i="1"/>
  <c r="DU215" i="1"/>
  <c r="DU273" i="1"/>
  <c r="DU265" i="1"/>
  <c r="DU257" i="1"/>
  <c r="DU249" i="1"/>
  <c r="DU308" i="1"/>
  <c r="DU300" i="1"/>
  <c r="DU292" i="1"/>
  <c r="DU284" i="1"/>
  <c r="DU353" i="1"/>
  <c r="DU344" i="1"/>
  <c r="DU336" i="1"/>
  <c r="DU327" i="1"/>
  <c r="DU319" i="1"/>
  <c r="DU389" i="1"/>
  <c r="DU380" i="1"/>
  <c r="DU372" i="1"/>
  <c r="DU364" i="1"/>
  <c r="DU356" i="1"/>
  <c r="DU424" i="1"/>
  <c r="DU415" i="1"/>
  <c r="DU407" i="1"/>
  <c r="DU399" i="1"/>
  <c r="DU458" i="1"/>
  <c r="DU450" i="1"/>
  <c r="DU442" i="1"/>
  <c r="DU434" i="1"/>
  <c r="DU493" i="1"/>
  <c r="DU485" i="1"/>
  <c r="DU477" i="1"/>
  <c r="DU469" i="1"/>
  <c r="DU530" i="1"/>
  <c r="DU522" i="1"/>
  <c r="DU514" i="1"/>
  <c r="DU506" i="1"/>
  <c r="DU567" i="1"/>
  <c r="DU559" i="1"/>
  <c r="DU551" i="1"/>
  <c r="DU543" i="1"/>
  <c r="DU611" i="1"/>
  <c r="DU602" i="1"/>
  <c r="DU594" i="1"/>
  <c r="DU586" i="1"/>
  <c r="DU640" i="1"/>
  <c r="DU632" i="1"/>
  <c r="DU624" i="1"/>
  <c r="DU616" i="1"/>
  <c r="DU684" i="1"/>
  <c r="DU675" i="1"/>
  <c r="DU667" i="1"/>
  <c r="DU659" i="1"/>
  <c r="DU651" i="1"/>
  <c r="DU714" i="1"/>
  <c r="DU706" i="1"/>
  <c r="DU698" i="1"/>
  <c r="DU690" i="1"/>
  <c r="DU750" i="1"/>
  <c r="DU742" i="1"/>
  <c r="DU734" i="1"/>
  <c r="DU726" i="1"/>
  <c r="DH167" i="1"/>
  <c r="CU167" i="1"/>
  <c r="DH277" i="1"/>
  <c r="CU277" i="1"/>
  <c r="DH572" i="1"/>
  <c r="CU572" i="1"/>
  <c r="DH645" i="1"/>
  <c r="CU645" i="1"/>
  <c r="DU88" i="1"/>
  <c r="DU79" i="1"/>
  <c r="DU71" i="1"/>
  <c r="DU63" i="1"/>
  <c r="DU55" i="1"/>
  <c r="AT134" i="1"/>
  <c r="DT134" i="1" s="1"/>
  <c r="DT167" i="1"/>
  <c r="DU272" i="1"/>
  <c r="DU264" i="1"/>
  <c r="DU256" i="1"/>
  <c r="DU248" i="1"/>
  <c r="DU352" i="1"/>
  <c r="DU343" i="1"/>
  <c r="DU335" i="1"/>
  <c r="DU326" i="1"/>
  <c r="DU318" i="1"/>
  <c r="DU387" i="1"/>
  <c r="DU379" i="1"/>
  <c r="DU371" i="1"/>
  <c r="DU713" i="1"/>
  <c r="DU705" i="1"/>
  <c r="DU697" i="1"/>
  <c r="DU689" i="1"/>
  <c r="DH241" i="1"/>
  <c r="CU241" i="1"/>
  <c r="DH535" i="1"/>
  <c r="CU535" i="1"/>
  <c r="AT577" i="1"/>
  <c r="DT577" i="1" s="1"/>
  <c r="DT609" i="1"/>
  <c r="DH51" i="1"/>
  <c r="DH46" i="1"/>
  <c r="DH37" i="1"/>
  <c r="DH16" i="1"/>
  <c r="DU87" i="1"/>
  <c r="DU78" i="1"/>
  <c r="DU70" i="1"/>
  <c r="DU62" i="1"/>
  <c r="DU54" i="1"/>
  <c r="CT136" i="1"/>
  <c r="CU136" i="1"/>
  <c r="AS173" i="1"/>
  <c r="DG205" i="1"/>
  <c r="AS355" i="1"/>
  <c r="DG355" i="1" s="1"/>
  <c r="DG388" i="1"/>
  <c r="AT502" i="1"/>
  <c r="DT502" i="1" s="1"/>
  <c r="DT535" i="1"/>
  <c r="AT722" i="1"/>
  <c r="DT722" i="1" s="1"/>
  <c r="DT755" i="1"/>
  <c r="DU578" i="1"/>
  <c r="DU133" i="1"/>
  <c r="DU124" i="1"/>
  <c r="DU116" i="1"/>
  <c r="DU108" i="1"/>
  <c r="DU100" i="1"/>
  <c r="DU166" i="1"/>
  <c r="DU158" i="1"/>
  <c r="DU150" i="1"/>
  <c r="DU142" i="1"/>
  <c r="DU203" i="1"/>
  <c r="DU195" i="1"/>
  <c r="DU187" i="1"/>
  <c r="DU179" i="1"/>
  <c r="DU237" i="1"/>
  <c r="DU229" i="1"/>
  <c r="DU221" i="1"/>
  <c r="DU213" i="1"/>
  <c r="DU280" i="1"/>
  <c r="DU271" i="1"/>
  <c r="DU263" i="1"/>
  <c r="DU255" i="1"/>
  <c r="DU247" i="1"/>
  <c r="DU315" i="1"/>
  <c r="DU306" i="1"/>
  <c r="DU298" i="1"/>
  <c r="DU290" i="1"/>
  <c r="DU282" i="1"/>
  <c r="DU350" i="1"/>
  <c r="DU342" i="1"/>
  <c r="DU334" i="1"/>
  <c r="DU325" i="1"/>
  <c r="DU386" i="1"/>
  <c r="DU378" i="1"/>
  <c r="DU370" i="1"/>
  <c r="DU362" i="1"/>
  <c r="DU421" i="1"/>
  <c r="DU413" i="1"/>
  <c r="DU405" i="1"/>
  <c r="DU397" i="1"/>
  <c r="DU456" i="1"/>
  <c r="DU448" i="1"/>
  <c r="DU440" i="1"/>
  <c r="DU432" i="1"/>
  <c r="DU500" i="1"/>
  <c r="DU491" i="1"/>
  <c r="DU483" i="1"/>
  <c r="DU475" i="1"/>
  <c r="DU467" i="1"/>
  <c r="DU537" i="1"/>
  <c r="DU528" i="1"/>
  <c r="DU520" i="1"/>
  <c r="DU512" i="1"/>
  <c r="DU504" i="1"/>
  <c r="DU575" i="1"/>
  <c r="DU565" i="1"/>
  <c r="DU557" i="1"/>
  <c r="DU549" i="1"/>
  <c r="DU541" i="1"/>
  <c r="DU608" i="1"/>
  <c r="DU600" i="1"/>
  <c r="DU592" i="1"/>
  <c r="DU584" i="1"/>
  <c r="DU638" i="1"/>
  <c r="DU630" i="1"/>
  <c r="DU622" i="1"/>
  <c r="DU614" i="1"/>
  <c r="DU681" i="1"/>
  <c r="DU673" i="1"/>
  <c r="DU665" i="1"/>
  <c r="DU657" i="1"/>
  <c r="DU721" i="1"/>
  <c r="DU712" i="1"/>
  <c r="DU704" i="1"/>
  <c r="DU696" i="1"/>
  <c r="DU688" i="1"/>
  <c r="DU748" i="1"/>
  <c r="DU740" i="1"/>
  <c r="DU732" i="1"/>
  <c r="DU724" i="1"/>
  <c r="DH498" i="1"/>
  <c r="CU498" i="1"/>
  <c r="AS577" i="1"/>
  <c r="DG577" i="1" s="1"/>
  <c r="DG609" i="1"/>
  <c r="DU94" i="1"/>
  <c r="DU86" i="1"/>
  <c r="DU77" i="1"/>
  <c r="DU69" i="1"/>
  <c r="DU61" i="1"/>
  <c r="DU53" i="1"/>
  <c r="AT173" i="1"/>
  <c r="DT173" i="1" s="1"/>
  <c r="DT205" i="1"/>
  <c r="AT355" i="1"/>
  <c r="DT355" i="1" s="1"/>
  <c r="DT388" i="1"/>
  <c r="DU646" i="1"/>
  <c r="DU132" i="1"/>
  <c r="DU123" i="1"/>
  <c r="DU115" i="1"/>
  <c r="DU107" i="1"/>
  <c r="DU99" i="1"/>
  <c r="DU165" i="1"/>
  <c r="DU157" i="1"/>
  <c r="DU149" i="1"/>
  <c r="DU141" i="1"/>
  <c r="DU202" i="1"/>
  <c r="DU194" i="1"/>
  <c r="DU186" i="1"/>
  <c r="DU178" i="1"/>
  <c r="DU236" i="1"/>
  <c r="DU228" i="1"/>
  <c r="DU220" i="1"/>
  <c r="DU212" i="1"/>
  <c r="DU279" i="1"/>
  <c r="DU270" i="1"/>
  <c r="DU262" i="1"/>
  <c r="DU254" i="1"/>
  <c r="DU246" i="1"/>
  <c r="DU314" i="1"/>
  <c r="DU305" i="1"/>
  <c r="DU297" i="1"/>
  <c r="DU289" i="1"/>
  <c r="DU349" i="1"/>
  <c r="DU341" i="1"/>
  <c r="DU333" i="1"/>
  <c r="DU324" i="1"/>
  <c r="DU385" i="1"/>
  <c r="DU377" i="1"/>
  <c r="DU369" i="1"/>
  <c r="DU361" i="1"/>
  <c r="DU420" i="1"/>
  <c r="DU412" i="1"/>
  <c r="DU404" i="1"/>
  <c r="DU396" i="1"/>
  <c r="DU464" i="1"/>
  <c r="DU455" i="1"/>
  <c r="DU447" i="1"/>
  <c r="DU439" i="1"/>
  <c r="DU431" i="1"/>
  <c r="DU499" i="1"/>
  <c r="DU490" i="1"/>
  <c r="DU482" i="1"/>
  <c r="DU474" i="1"/>
  <c r="DU466" i="1"/>
  <c r="DU536" i="1"/>
  <c r="DU527" i="1"/>
  <c r="DU519" i="1"/>
  <c r="DU511" i="1"/>
  <c r="DU503" i="1"/>
  <c r="DU574" i="1"/>
  <c r="DU564" i="1"/>
  <c r="DU556" i="1"/>
  <c r="DU548" i="1"/>
  <c r="DU540" i="1"/>
  <c r="DU607" i="1"/>
  <c r="DU599" i="1"/>
  <c r="DU591" i="1"/>
  <c r="DU583" i="1"/>
  <c r="DU637" i="1"/>
  <c r="DU629" i="1"/>
  <c r="DU621" i="1"/>
  <c r="DU680" i="1"/>
  <c r="DU672" i="1"/>
  <c r="DU664" i="1"/>
  <c r="DU656" i="1"/>
  <c r="DU720" i="1"/>
  <c r="DU711" i="1"/>
  <c r="DU703" i="1"/>
  <c r="DU695" i="1"/>
  <c r="DU687" i="1"/>
  <c r="DU747" i="1"/>
  <c r="DU739" i="1"/>
  <c r="DU731" i="1"/>
  <c r="DU723" i="1"/>
  <c r="DH85" i="1"/>
  <c r="CU85" i="1"/>
  <c r="DH205" i="1"/>
  <c r="CU205" i="1"/>
  <c r="DH461" i="1"/>
  <c r="CU461" i="1"/>
  <c r="DH50" i="1"/>
  <c r="DH45" i="1"/>
  <c r="DH40" i="1"/>
  <c r="DH36" i="1"/>
  <c r="DU93" i="1"/>
  <c r="DU84" i="1"/>
  <c r="DU76" i="1"/>
  <c r="DU68" i="1"/>
  <c r="DU60" i="1"/>
  <c r="AT317" i="1"/>
  <c r="DT317" i="1" s="1"/>
  <c r="DT351" i="1"/>
  <c r="CP148" i="1"/>
  <c r="CU148" i="1"/>
  <c r="AS52" i="1"/>
  <c r="DG85" i="1"/>
  <c r="AS392" i="1"/>
  <c r="DG392" i="1" s="1"/>
  <c r="DG425" i="1"/>
  <c r="T313" i="1"/>
  <c r="DT313" i="1"/>
  <c r="DU242" i="1"/>
  <c r="DU647" i="1"/>
  <c r="DU131" i="1"/>
  <c r="DU122" i="1"/>
  <c r="DU114" i="1"/>
  <c r="DU106" i="1"/>
  <c r="DU98" i="1"/>
  <c r="DU164" i="1"/>
  <c r="DU156" i="1"/>
  <c r="DU148" i="1"/>
  <c r="DU140" i="1"/>
  <c r="DU201" i="1"/>
  <c r="DU193" i="1"/>
  <c r="DU185" i="1"/>
  <c r="DU177" i="1"/>
  <c r="DU235" i="1"/>
  <c r="DU227" i="1"/>
  <c r="DU219" i="1"/>
  <c r="DU211" i="1"/>
  <c r="DU278" i="1"/>
  <c r="DU269" i="1"/>
  <c r="DU261" i="1"/>
  <c r="DU253" i="1"/>
  <c r="DU312" i="1"/>
  <c r="DU304" i="1"/>
  <c r="DU296" i="1"/>
  <c r="DU288" i="1"/>
  <c r="DU348" i="1"/>
  <c r="DU340" i="1"/>
  <c r="DU332" i="1"/>
  <c r="DU323" i="1"/>
  <c r="DU384" i="1"/>
  <c r="DU376" i="1"/>
  <c r="DU368" i="1"/>
  <c r="DU360" i="1"/>
  <c r="DU419" i="1"/>
  <c r="DU411" i="1"/>
  <c r="DU403" i="1"/>
  <c r="DU395" i="1"/>
  <c r="DU463" i="1"/>
  <c r="DU454" i="1"/>
  <c r="DU446" i="1"/>
  <c r="DU438" i="1"/>
  <c r="DU430" i="1"/>
  <c r="DU497" i="1"/>
  <c r="DU489" i="1"/>
  <c r="DU481" i="1"/>
  <c r="DU473" i="1"/>
  <c r="DU534" i="1"/>
  <c r="DU526" i="1"/>
  <c r="DU518" i="1"/>
  <c r="DU510" i="1"/>
  <c r="DU573" i="1"/>
  <c r="DU563" i="1"/>
  <c r="DU555" i="1"/>
  <c r="DU547" i="1"/>
  <c r="DU606" i="1"/>
  <c r="DU598" i="1"/>
  <c r="DU590" i="1"/>
  <c r="DU582" i="1"/>
  <c r="DU644" i="1"/>
  <c r="DU636" i="1"/>
  <c r="DU628" i="1"/>
  <c r="DU620" i="1"/>
  <c r="DU679" i="1"/>
  <c r="DU671" i="1"/>
  <c r="DU663" i="1"/>
  <c r="DU655" i="1"/>
  <c r="DU719" i="1"/>
  <c r="DU710" i="1"/>
  <c r="DU702" i="1"/>
  <c r="DU694" i="1"/>
  <c r="DU754" i="1"/>
  <c r="DU746" i="1"/>
  <c r="DU738" i="1"/>
  <c r="DU730" i="1"/>
  <c r="DH425" i="1"/>
  <c r="CU425" i="1"/>
  <c r="DU92" i="1"/>
  <c r="DU83" i="1"/>
  <c r="DU75" i="1"/>
  <c r="DU67" i="1"/>
  <c r="DU59" i="1"/>
  <c r="AS317" i="1"/>
  <c r="DG317" i="1" s="1"/>
  <c r="DG351" i="1"/>
  <c r="CP139" i="1"/>
  <c r="CU139" i="1"/>
  <c r="AT52" i="1"/>
  <c r="DT52" i="1" s="1"/>
  <c r="DT85" i="1"/>
  <c r="AT392" i="1"/>
  <c r="DT392" i="1" s="1"/>
  <c r="DT425" i="1"/>
  <c r="AS539" i="1"/>
  <c r="DG539" i="1" s="1"/>
  <c r="DG572" i="1"/>
  <c r="DU243" i="1"/>
  <c r="DU648" i="1"/>
  <c r="DU130" i="1"/>
  <c r="DU121" i="1"/>
  <c r="DU113" i="1"/>
  <c r="DU105" i="1"/>
  <c r="DU97" i="1"/>
  <c r="DU172" i="1"/>
  <c r="DU163" i="1"/>
  <c r="DU155" i="1"/>
  <c r="DU147" i="1"/>
  <c r="DU139" i="1"/>
  <c r="DU200" i="1"/>
  <c r="DU192" i="1"/>
  <c r="DU184" i="1"/>
  <c r="DU176" i="1"/>
  <c r="DU234" i="1"/>
  <c r="DU226" i="1"/>
  <c r="DU218" i="1"/>
  <c r="DU210" i="1"/>
  <c r="DU276" i="1"/>
  <c r="DU268" i="1"/>
  <c r="DU260" i="1"/>
  <c r="DU252" i="1"/>
  <c r="DU311" i="1"/>
  <c r="DU303" i="1"/>
  <c r="DU295" i="1"/>
  <c r="DU287" i="1"/>
  <c r="DU347" i="1"/>
  <c r="DU339" i="1"/>
  <c r="DU331" i="1"/>
  <c r="DU322" i="1"/>
  <c r="DU383" i="1"/>
  <c r="DU375" i="1"/>
  <c r="DU359" i="1"/>
  <c r="DU428" i="1"/>
  <c r="DU418" i="1"/>
  <c r="DU410" i="1"/>
  <c r="DU402" i="1"/>
  <c r="DU394" i="1"/>
  <c r="DU462" i="1"/>
  <c r="DU453" i="1"/>
  <c r="DU445" i="1"/>
  <c r="DU437" i="1"/>
  <c r="DU496" i="1"/>
  <c r="DU488" i="1"/>
  <c r="DU480" i="1"/>
  <c r="DU472" i="1"/>
  <c r="DU533" i="1"/>
  <c r="DU525" i="1"/>
  <c r="DU517" i="1"/>
  <c r="DU509" i="1"/>
  <c r="DU570" i="1"/>
  <c r="DU562" i="1"/>
  <c r="DU554" i="1"/>
  <c r="DU546" i="1"/>
  <c r="DU605" i="1"/>
  <c r="DU597" i="1"/>
  <c r="DU589" i="1"/>
  <c r="DU581" i="1"/>
  <c r="DU643" i="1"/>
  <c r="DU635" i="1"/>
  <c r="DU627" i="1"/>
  <c r="DU619" i="1"/>
  <c r="DU678" i="1"/>
  <c r="DU670" i="1"/>
  <c r="DU662" i="1"/>
  <c r="DU654" i="1"/>
  <c r="DU717" i="1"/>
  <c r="DU709" i="1"/>
  <c r="DU701" i="1"/>
  <c r="DU693" i="1"/>
  <c r="DU753" i="1"/>
  <c r="DU745" i="1"/>
  <c r="DU737" i="1"/>
  <c r="DU729" i="1"/>
  <c r="DH388" i="1"/>
  <c r="CU388" i="1"/>
  <c r="DH755" i="1"/>
  <c r="CU755" i="1"/>
  <c r="DH48" i="1"/>
  <c r="DH44" i="1"/>
  <c r="DH39" i="1"/>
  <c r="DH35" i="1"/>
  <c r="DH23" i="1"/>
  <c r="DU91" i="1"/>
  <c r="DU82" i="1"/>
  <c r="DU74" i="1"/>
  <c r="DU66" i="1"/>
  <c r="DU58" i="1"/>
  <c r="CP140" i="1"/>
  <c r="CU140" i="1"/>
  <c r="AS95" i="1"/>
  <c r="DG95" i="1" s="1"/>
  <c r="DG128" i="1"/>
  <c r="AS429" i="1"/>
  <c r="DG429" i="1" s="1"/>
  <c r="DG461" i="1"/>
  <c r="AT539" i="1"/>
  <c r="DT539" i="1" s="1"/>
  <c r="DT572" i="1"/>
  <c r="DH49" i="1"/>
  <c r="CU49" i="1"/>
  <c r="DU244" i="1"/>
  <c r="DU756" i="1"/>
  <c r="DU129" i="1"/>
  <c r="DU120" i="1"/>
  <c r="DU112" i="1"/>
  <c r="DU104" i="1"/>
  <c r="DU96" i="1"/>
  <c r="DU171" i="1"/>
  <c r="DU162" i="1"/>
  <c r="DU154" i="1"/>
  <c r="DU146" i="1"/>
  <c r="DU138" i="1"/>
  <c r="DU208" i="1"/>
  <c r="DU199" i="1"/>
  <c r="DU191" i="1"/>
  <c r="DU183" i="1"/>
  <c r="DU175" i="1"/>
  <c r="DU233" i="1"/>
  <c r="DU225" i="1"/>
  <c r="DU217" i="1"/>
  <c r="DU275" i="1"/>
  <c r="DU267" i="1"/>
  <c r="DU259" i="1"/>
  <c r="DU251" i="1"/>
  <c r="DU310" i="1"/>
  <c r="DU302" i="1"/>
  <c r="DU294" i="1"/>
  <c r="DU286" i="1"/>
  <c r="DU346" i="1"/>
  <c r="DU338" i="1"/>
  <c r="DU330" i="1"/>
  <c r="DU321" i="1"/>
  <c r="DU391" i="1"/>
  <c r="DU382" i="1"/>
  <c r="DU374" i="1"/>
  <c r="DU366" i="1"/>
  <c r="DU358" i="1"/>
  <c r="DU427" i="1"/>
  <c r="DU417" i="1"/>
  <c r="DU409" i="1"/>
  <c r="DU401" i="1"/>
  <c r="DU393" i="1"/>
  <c r="DU460" i="1"/>
  <c r="DU452" i="1"/>
  <c r="DU444" i="1"/>
  <c r="DU436" i="1"/>
  <c r="DU495" i="1"/>
  <c r="DU487" i="1"/>
  <c r="DU479" i="1"/>
  <c r="DU471" i="1"/>
  <c r="DU532" i="1"/>
  <c r="DU524" i="1"/>
  <c r="DU516" i="1"/>
  <c r="DU508" i="1"/>
  <c r="DU569" i="1"/>
  <c r="DU561" i="1"/>
  <c r="DU553" i="1"/>
  <c r="DU545" i="1"/>
  <c r="DU604" i="1"/>
  <c r="DU596" i="1"/>
  <c r="DU588" i="1"/>
  <c r="DU580" i="1"/>
  <c r="DU642" i="1"/>
  <c r="DU634" i="1"/>
  <c r="DU626" i="1"/>
  <c r="DU618" i="1"/>
  <c r="DU677" i="1"/>
  <c r="DU669" i="1"/>
  <c r="DU661" i="1"/>
  <c r="DU653" i="1"/>
  <c r="DU716" i="1"/>
  <c r="DU708" i="1"/>
  <c r="DU700" i="1"/>
  <c r="DU692" i="1"/>
  <c r="DU752" i="1"/>
  <c r="DU744" i="1"/>
  <c r="DU736" i="1"/>
  <c r="DU728" i="1"/>
  <c r="DH128" i="1"/>
  <c r="CU128" i="1"/>
  <c r="DH351" i="1"/>
  <c r="CU351" i="1"/>
  <c r="DH682" i="1"/>
  <c r="CU682" i="1"/>
  <c r="DU90" i="1"/>
  <c r="DU81" i="1"/>
  <c r="DU73" i="1"/>
  <c r="DU65" i="1"/>
  <c r="DU57" i="1"/>
  <c r="CP141" i="1"/>
  <c r="CU141" i="1"/>
  <c r="AT245" i="1"/>
  <c r="DT245" i="1" s="1"/>
  <c r="DT277" i="1"/>
  <c r="AS613" i="1"/>
  <c r="DG613" i="1" s="1"/>
  <c r="DG645" i="1"/>
  <c r="AS502" i="1"/>
  <c r="DG502" i="1" s="1"/>
  <c r="DG535" i="1"/>
  <c r="AS722" i="1"/>
  <c r="DG722" i="1" s="1"/>
  <c r="DG755" i="1"/>
  <c r="AT95" i="1"/>
  <c r="DT95" i="1" s="1"/>
  <c r="DT128" i="1"/>
  <c r="AS209" i="1"/>
  <c r="DG241" i="1"/>
  <c r="AT429" i="1"/>
  <c r="DT429" i="1" s="1"/>
  <c r="DT461" i="1"/>
  <c r="AS686" i="1"/>
  <c r="DG686" i="1" s="1"/>
  <c r="DG718" i="1"/>
  <c r="DU757" i="1"/>
  <c r="DU127" i="1"/>
  <c r="DU119" i="1"/>
  <c r="DU111" i="1"/>
  <c r="DU103" i="1"/>
  <c r="DU170" i="1"/>
  <c r="DU161" i="1"/>
  <c r="DU153" i="1"/>
  <c r="DU145" i="1"/>
  <c r="DU137" i="1"/>
  <c r="DU207" i="1"/>
  <c r="DU198" i="1"/>
  <c r="DU190" i="1"/>
  <c r="DU182" i="1"/>
  <c r="DU174" i="1"/>
  <c r="DU240" i="1"/>
  <c r="DU232" i="1"/>
  <c r="DU224" i="1"/>
  <c r="DU216" i="1"/>
  <c r="DU274" i="1"/>
  <c r="DU266" i="1"/>
  <c r="DU258" i="1"/>
  <c r="DU250" i="1"/>
  <c r="DU309" i="1"/>
  <c r="DU301" i="1"/>
  <c r="DU293" i="1"/>
  <c r="DU285" i="1"/>
  <c r="DU354" i="1"/>
  <c r="DU345" i="1"/>
  <c r="DU337" i="1"/>
  <c r="DU328" i="1"/>
  <c r="DU320" i="1"/>
  <c r="DU390" i="1"/>
  <c r="DU381" i="1"/>
  <c r="DU373" i="1"/>
  <c r="DU365" i="1"/>
  <c r="DU357" i="1"/>
  <c r="DU426" i="1"/>
  <c r="DU416" i="1"/>
  <c r="DU408" i="1"/>
  <c r="DU400" i="1"/>
  <c r="DU459" i="1"/>
  <c r="DU451" i="1"/>
  <c r="DU443" i="1"/>
  <c r="DU435" i="1"/>
  <c r="DU494" i="1"/>
  <c r="DU486" i="1"/>
  <c r="DU478" i="1"/>
  <c r="DU470" i="1"/>
  <c r="DU531" i="1"/>
  <c r="DU523" i="1"/>
  <c r="DU515" i="1"/>
  <c r="DU507" i="1"/>
  <c r="DU568" i="1"/>
  <c r="DU560" i="1"/>
  <c r="DU552" i="1"/>
  <c r="DU544" i="1"/>
  <c r="DU612" i="1"/>
  <c r="DU603" i="1"/>
  <c r="DU595" i="1"/>
  <c r="DU587" i="1"/>
  <c r="DU579" i="1"/>
  <c r="DU641" i="1"/>
  <c r="DU633" i="1"/>
  <c r="DU625" i="1"/>
  <c r="DU617" i="1"/>
  <c r="DU685" i="1"/>
  <c r="DU676" i="1"/>
  <c r="DU668" i="1"/>
  <c r="DU660" i="1"/>
  <c r="DU652" i="1"/>
  <c r="DU715" i="1"/>
  <c r="DU707" i="1"/>
  <c r="DU699" i="1"/>
  <c r="DU691" i="1"/>
  <c r="DU751" i="1"/>
  <c r="DU743" i="1"/>
  <c r="DU735" i="1"/>
  <c r="DU727" i="1"/>
  <c r="DH313" i="1"/>
  <c r="CU313" i="1"/>
  <c r="DH609" i="1"/>
  <c r="CU609" i="1"/>
  <c r="DH718" i="1"/>
  <c r="CU718" i="1"/>
  <c r="DH47" i="1"/>
  <c r="DH43" i="1"/>
  <c r="DH38" i="1"/>
  <c r="DH34" i="1"/>
  <c r="DH26" i="1"/>
  <c r="DU89" i="1"/>
  <c r="DU80" i="1"/>
  <c r="DU72" i="1"/>
  <c r="DU64" i="1"/>
  <c r="DU56" i="1"/>
  <c r="CV498" i="1"/>
  <c r="CV465" i="1" s="1"/>
  <c r="CV167" i="1"/>
  <c r="CV134" i="1" s="1"/>
  <c r="CV277" i="1"/>
  <c r="CV245" i="1" s="1"/>
  <c r="CV572" i="1"/>
  <c r="CV539" i="1" s="1"/>
  <c r="CV241" i="1"/>
  <c r="CV209" i="1" s="1"/>
  <c r="CV535" i="1"/>
  <c r="CV502" i="1" s="1"/>
  <c r="CV52" i="1"/>
  <c r="CV205" i="1"/>
  <c r="CV173" i="1" s="1"/>
  <c r="CV461" i="1"/>
  <c r="CV429" i="1" s="1"/>
  <c r="CV425" i="1"/>
  <c r="CV392" i="1" s="1"/>
  <c r="CV388" i="1"/>
  <c r="CV355" i="1" s="1"/>
  <c r="CV755" i="1"/>
  <c r="CV722" i="1" s="1"/>
  <c r="CV128" i="1"/>
  <c r="CV95" i="1" s="1"/>
  <c r="CV351" i="1"/>
  <c r="CV317" i="1" s="1"/>
  <c r="CV682" i="1"/>
  <c r="CV649" i="1" s="1"/>
  <c r="CV313" i="1"/>
  <c r="CV281" i="1" s="1"/>
  <c r="CV609" i="1"/>
  <c r="CV577" i="1" s="1"/>
  <c r="CV718" i="1"/>
  <c r="CV686" i="1" s="1"/>
  <c r="S257" i="1"/>
  <c r="DE257" i="1"/>
  <c r="DG257" i="1" s="1"/>
  <c r="T161" i="1"/>
  <c r="DE161" i="1"/>
  <c r="DG161" i="1" s="1"/>
  <c r="CN644" i="1"/>
  <c r="CN642" i="1"/>
  <c r="CN645" i="1"/>
  <c r="CN641" i="1"/>
  <c r="CN643" i="1"/>
  <c r="P236" i="1"/>
  <c r="DE236" i="1"/>
  <c r="DG236" i="1" s="1"/>
  <c r="I160" i="1"/>
  <c r="DE160" i="1"/>
  <c r="DG160" i="1" s="1"/>
  <c r="P235" i="1"/>
  <c r="DE235" i="1"/>
  <c r="DG235" i="1" s="1"/>
  <c r="O147" i="1"/>
  <c r="DE147" i="1"/>
  <c r="DG147" i="1" s="1"/>
  <c r="P222" i="1"/>
  <c r="DE222" i="1"/>
  <c r="DG222" i="1" s="1"/>
  <c r="DF294" i="1"/>
  <c r="P146" i="1"/>
  <c r="DE146" i="1"/>
  <c r="DG146" i="1" s="1"/>
  <c r="R200" i="1"/>
  <c r="DE200" i="1"/>
  <c r="DG200" i="1" s="1"/>
  <c r="M221" i="1"/>
  <c r="DE221" i="1"/>
  <c r="DG221" i="1" s="1"/>
  <c r="DF293" i="1"/>
  <c r="DE281" i="1"/>
  <c r="DG281" i="1" s="1"/>
  <c r="I65" i="1"/>
  <c r="BS46" i="1"/>
  <c r="BM718" i="1"/>
  <c r="N199" i="1"/>
  <c r="DE199" i="1"/>
  <c r="DG199" i="1" s="1"/>
  <c r="P272" i="1"/>
  <c r="DE272" i="1"/>
  <c r="DG272" i="1" s="1"/>
  <c r="J64" i="1"/>
  <c r="J79" i="1"/>
  <c r="O186" i="1"/>
  <c r="DE186" i="1"/>
  <c r="DG186" i="1" s="1"/>
  <c r="T271" i="1"/>
  <c r="DE271" i="1"/>
  <c r="DG271" i="1" s="1"/>
  <c r="P78" i="1"/>
  <c r="Q185" i="1"/>
  <c r="DE185" i="1"/>
  <c r="DG185" i="1" s="1"/>
  <c r="K258" i="1"/>
  <c r="DE258" i="1"/>
  <c r="DG258" i="1" s="1"/>
  <c r="BG95" i="1"/>
  <c r="BG722" i="1"/>
  <c r="BG52" i="1"/>
  <c r="BG281" i="1"/>
  <c r="BG502" i="1"/>
  <c r="AT613" i="1"/>
  <c r="DT613" i="1" s="1"/>
  <c r="BG392" i="1"/>
  <c r="BG245" i="1"/>
  <c r="BG465" i="1"/>
  <c r="BG577" i="1"/>
  <c r="BG686" i="1"/>
  <c r="BG209" i="1"/>
  <c r="BG317" i="1"/>
  <c r="BG649" i="1"/>
  <c r="BG173" i="1"/>
  <c r="BG134" i="1"/>
  <c r="BG429" i="1"/>
  <c r="BG539" i="1"/>
  <c r="BG355" i="1"/>
  <c r="J734" i="1"/>
  <c r="Q589" i="1"/>
  <c r="M589" i="1"/>
  <c r="R528" i="1"/>
  <c r="S441" i="1"/>
  <c r="P441" i="1"/>
  <c r="J441" i="1"/>
  <c r="I441" i="1"/>
  <c r="T146" i="1"/>
  <c r="L146" i="1"/>
  <c r="Y26" i="9"/>
  <c r="Y43" i="9"/>
  <c r="Y45" i="9"/>
  <c r="Y49" i="9"/>
  <c r="BA767" i="10"/>
  <c r="L698" i="1"/>
  <c r="K528" i="1"/>
  <c r="Q441" i="1"/>
  <c r="N441" i="1"/>
  <c r="K441" i="1"/>
  <c r="T257" i="1"/>
  <c r="O146" i="1"/>
  <c r="K146" i="1"/>
  <c r="M7" i="5"/>
  <c r="Y34" i="9"/>
  <c r="Y38" i="9"/>
  <c r="L734" i="1"/>
  <c r="I698" i="1"/>
  <c r="L441" i="1"/>
  <c r="P257" i="1"/>
  <c r="N146" i="1"/>
  <c r="J146" i="1"/>
  <c r="AZ521" i="10"/>
  <c r="K294" i="1"/>
  <c r="CR294" i="1"/>
  <c r="CU294" i="1" s="1"/>
  <c r="K293" i="1"/>
  <c r="CR293" i="1"/>
  <c r="CU293" i="1" s="1"/>
  <c r="CT142" i="1"/>
  <c r="CT143" i="1"/>
  <c r="CT144" i="1"/>
  <c r="CT145" i="1"/>
  <c r="CT149" i="1"/>
  <c r="CT150" i="1"/>
  <c r="CT137" i="1"/>
  <c r="CT138" i="1"/>
  <c r="CT148" i="1"/>
  <c r="CT139" i="1"/>
  <c r="CT140" i="1"/>
  <c r="CT141" i="1"/>
  <c r="Q271" i="1"/>
  <c r="O271" i="1"/>
  <c r="K455" i="1"/>
  <c r="N676" i="1"/>
  <c r="S626" i="1"/>
  <c r="N749" i="1"/>
  <c r="R639" i="1"/>
  <c r="L604" i="1"/>
  <c r="J603" i="1"/>
  <c r="R455" i="1"/>
  <c r="R676" i="1"/>
  <c r="L749" i="1"/>
  <c r="K699" i="1"/>
  <c r="L625" i="1"/>
  <c r="L590" i="1"/>
  <c r="Q147" i="1"/>
  <c r="T640" i="1"/>
  <c r="Q221" i="1"/>
  <c r="L330" i="1"/>
  <c r="S455" i="1"/>
  <c r="K698" i="1"/>
  <c r="L748" i="1"/>
  <c r="J699" i="1"/>
  <c r="J625" i="1"/>
  <c r="N368" i="1"/>
  <c r="P331" i="1"/>
  <c r="M147" i="1"/>
  <c r="O626" i="1"/>
  <c r="O749" i="1"/>
  <c r="L640" i="1"/>
  <c r="N604" i="1"/>
  <c r="P330" i="1"/>
  <c r="S604" i="1"/>
  <c r="T455" i="1"/>
  <c r="O748" i="1"/>
  <c r="S735" i="1"/>
  <c r="Q698" i="1"/>
  <c r="I625" i="1"/>
  <c r="K147" i="1"/>
  <c r="S65" i="1"/>
  <c r="K221" i="1"/>
  <c r="K330" i="1"/>
  <c r="K749" i="1"/>
  <c r="T565" i="1"/>
  <c r="J749" i="1"/>
  <c r="I271" i="1"/>
  <c r="M258" i="1"/>
  <c r="T442" i="1"/>
  <c r="K456" i="1"/>
  <c r="Q748" i="1"/>
  <c r="L675" i="1"/>
  <c r="O551" i="1"/>
  <c r="Q368" i="1"/>
  <c r="T258" i="1"/>
  <c r="T221" i="1"/>
  <c r="Q161" i="1"/>
  <c r="T65" i="1"/>
  <c r="Q551" i="1"/>
  <c r="P748" i="1"/>
  <c r="J675" i="1"/>
  <c r="T529" i="1"/>
  <c r="N382" i="1"/>
  <c r="K381" i="1"/>
  <c r="P258" i="1"/>
  <c r="M161" i="1"/>
  <c r="I64" i="1"/>
  <c r="Q330" i="1"/>
  <c r="I221" i="1"/>
  <c r="O200" i="1"/>
  <c r="S272" i="1"/>
  <c r="O404" i="1"/>
  <c r="L185" i="1"/>
  <c r="Q258" i="1"/>
  <c r="K271" i="1"/>
  <c r="N748" i="1"/>
  <c r="K529" i="1"/>
  <c r="M748" i="1"/>
  <c r="L699" i="1"/>
  <c r="I675" i="1"/>
  <c r="N381" i="1"/>
  <c r="K368" i="1"/>
  <c r="L258" i="1"/>
  <c r="N221" i="1"/>
  <c r="I161" i="1"/>
  <c r="L147" i="1"/>
  <c r="Q65" i="1"/>
  <c r="T712" i="1"/>
  <c r="P639" i="1"/>
  <c r="T331" i="1"/>
  <c r="P65" i="1"/>
  <c r="M713" i="1"/>
  <c r="I699" i="1"/>
  <c r="Q331" i="1"/>
  <c r="S639" i="1"/>
  <c r="N552" i="1"/>
  <c r="S640" i="1"/>
  <c r="I272" i="1"/>
  <c r="L456" i="1"/>
  <c r="J712" i="1"/>
  <c r="N639" i="1"/>
  <c r="L235" i="1"/>
  <c r="I222" i="1"/>
  <c r="O236" i="1"/>
  <c r="L222" i="1"/>
  <c r="Q64" i="1"/>
  <c r="M257" i="1"/>
  <c r="N330" i="1"/>
  <c r="S330" i="1"/>
  <c r="P442" i="1"/>
  <c r="O604" i="1"/>
  <c r="O675" i="1"/>
  <c r="N455" i="1"/>
  <c r="O589" i="1"/>
  <c r="K734" i="1"/>
  <c r="O456" i="1"/>
  <c r="N589" i="1"/>
  <c r="K676" i="1"/>
  <c r="P699" i="1"/>
  <c r="T676" i="1"/>
  <c r="T662" i="1"/>
  <c r="J639" i="1"/>
  <c r="K603" i="1"/>
  <c r="L257" i="1"/>
  <c r="R221" i="1"/>
  <c r="O222" i="1"/>
  <c r="J186" i="1"/>
  <c r="L160" i="1"/>
  <c r="S146" i="1"/>
  <c r="R79" i="1"/>
  <c r="O64" i="1"/>
  <c r="BU726" i="1"/>
  <c r="K404" i="1"/>
  <c r="T64" i="1"/>
  <c r="N64" i="1"/>
  <c r="M272" i="1"/>
  <c r="L455" i="1"/>
  <c r="M456" i="1"/>
  <c r="R64" i="1"/>
  <c r="L344" i="1"/>
  <c r="O330" i="1"/>
  <c r="Q272" i="1"/>
  <c r="O442" i="1"/>
  <c r="N603" i="1"/>
  <c r="M455" i="1"/>
  <c r="M603" i="1"/>
  <c r="K712" i="1"/>
  <c r="N456" i="1"/>
  <c r="L603" i="1"/>
  <c r="I735" i="1"/>
  <c r="S699" i="1"/>
  <c r="J698" i="1"/>
  <c r="K675" i="1"/>
  <c r="L639" i="1"/>
  <c r="S368" i="1"/>
  <c r="R331" i="1"/>
  <c r="L331" i="1"/>
  <c r="I330" i="1"/>
  <c r="R222" i="1"/>
  <c r="O235" i="1"/>
  <c r="L221" i="1"/>
  <c r="N186" i="1"/>
  <c r="M160" i="1"/>
  <c r="S79" i="1"/>
  <c r="P64" i="1"/>
  <c r="I603" i="1"/>
  <c r="P528" i="1"/>
  <c r="O441" i="1"/>
  <c r="S749" i="1"/>
  <c r="I748" i="1"/>
  <c r="Q734" i="1"/>
  <c r="O699" i="1"/>
  <c r="P676" i="1"/>
  <c r="P662" i="1"/>
  <c r="I639" i="1"/>
  <c r="I590" i="1"/>
  <c r="N528" i="1"/>
  <c r="T441" i="1"/>
  <c r="T272" i="1"/>
  <c r="I257" i="1"/>
  <c r="O221" i="1"/>
  <c r="J222" i="1"/>
  <c r="T185" i="1"/>
  <c r="K160" i="1"/>
  <c r="R146" i="1"/>
  <c r="M79" i="1"/>
  <c r="M64" i="1"/>
  <c r="BT726" i="1"/>
  <c r="K640" i="1"/>
  <c r="R65" i="1"/>
  <c r="O639" i="1"/>
  <c r="O640" i="1"/>
  <c r="T222" i="1"/>
  <c r="T699" i="1"/>
  <c r="N160" i="1"/>
  <c r="P381" i="1"/>
  <c r="I381" i="1"/>
  <c r="O331" i="1"/>
  <c r="Q257" i="1"/>
  <c r="R330" i="1"/>
  <c r="K257" i="1"/>
  <c r="I345" i="1"/>
  <c r="Q442" i="1"/>
  <c r="P589" i="1"/>
  <c r="S675" i="1"/>
  <c r="O455" i="1"/>
  <c r="Q603" i="1"/>
  <c r="O734" i="1"/>
  <c r="P603" i="1"/>
  <c r="O676" i="1"/>
  <c r="Q749" i="1"/>
  <c r="J748" i="1"/>
  <c r="P734" i="1"/>
  <c r="N699" i="1"/>
  <c r="L676" i="1"/>
  <c r="L662" i="1"/>
  <c r="K639" i="1"/>
  <c r="R590" i="1"/>
  <c r="M590" i="1"/>
  <c r="L528" i="1"/>
  <c r="M441" i="1"/>
  <c r="J345" i="1"/>
  <c r="N272" i="1"/>
  <c r="J221" i="1"/>
  <c r="S185" i="1"/>
  <c r="J160" i="1"/>
  <c r="Q146" i="1"/>
  <c r="K79" i="1"/>
  <c r="L64" i="1"/>
  <c r="Q639" i="1"/>
  <c r="Q640" i="1"/>
  <c r="R552" i="1"/>
  <c r="M639" i="1"/>
  <c r="T734" i="1"/>
  <c r="O258" i="1"/>
  <c r="O161" i="1"/>
  <c r="O257" i="1"/>
  <c r="J344" i="1"/>
  <c r="R442" i="1"/>
  <c r="Q590" i="1"/>
  <c r="M676" i="1"/>
  <c r="P455" i="1"/>
  <c r="S589" i="1"/>
  <c r="S734" i="1"/>
  <c r="I528" i="1"/>
  <c r="R589" i="1"/>
  <c r="S676" i="1"/>
  <c r="S258" i="1"/>
  <c r="S161" i="1"/>
  <c r="K331" i="1"/>
  <c r="R603" i="1"/>
  <c r="Q676" i="1"/>
  <c r="N626" i="1"/>
  <c r="K748" i="1"/>
  <c r="M528" i="1"/>
  <c r="S404" i="1"/>
  <c r="P749" i="1"/>
  <c r="T735" i="1"/>
  <c r="M699" i="1"/>
  <c r="R625" i="1"/>
  <c r="P590" i="1"/>
  <c r="T381" i="1"/>
  <c r="Q381" i="1"/>
  <c r="P221" i="1"/>
  <c r="I79" i="1"/>
  <c r="K64" i="1"/>
  <c r="BS740" i="1"/>
  <c r="Q12" i="9"/>
  <c r="D37" i="11"/>
  <c r="P308" i="1"/>
  <c r="N308" i="1"/>
  <c r="K200" i="1"/>
  <c r="R565" i="1"/>
  <c r="Q565" i="1"/>
  <c r="L478" i="1"/>
  <c r="J308" i="1"/>
  <c r="I200" i="1"/>
  <c r="N65" i="1"/>
  <c r="M478" i="1"/>
  <c r="P344" i="1"/>
  <c r="R404" i="1"/>
  <c r="R712" i="1"/>
  <c r="N735" i="1"/>
  <c r="M552" i="1"/>
  <c r="P368" i="1"/>
  <c r="T345" i="1"/>
  <c r="K308" i="1"/>
  <c r="R258" i="1"/>
  <c r="S236" i="1"/>
  <c r="T199" i="1"/>
  <c r="P161" i="1"/>
  <c r="T147" i="1"/>
  <c r="N79" i="1"/>
  <c r="R307" i="1"/>
  <c r="R713" i="1"/>
  <c r="Q345" i="1"/>
  <c r="S186" i="1"/>
  <c r="J492" i="1"/>
  <c r="N307" i="1"/>
  <c r="Q418" i="1"/>
  <c r="L735" i="1"/>
  <c r="Q713" i="1"/>
  <c r="T675" i="1"/>
  <c r="T551" i="1"/>
  <c r="J442" i="1"/>
  <c r="T368" i="1"/>
  <c r="I382" i="1"/>
  <c r="T293" i="1"/>
  <c r="N258" i="1"/>
  <c r="R186" i="1"/>
  <c r="L161" i="1"/>
  <c r="R147" i="1"/>
  <c r="L79" i="1"/>
  <c r="S64" i="1"/>
  <c r="S565" i="1"/>
  <c r="J200" i="1"/>
  <c r="P713" i="1"/>
  <c r="S551" i="1"/>
  <c r="P293" i="1"/>
  <c r="Q186" i="1"/>
  <c r="Q491" i="1"/>
  <c r="L308" i="1"/>
  <c r="I308" i="1"/>
  <c r="N404" i="1"/>
  <c r="M404" i="1"/>
  <c r="M640" i="1"/>
  <c r="S418" i="1"/>
  <c r="I404" i="1"/>
  <c r="N661" i="1"/>
  <c r="T590" i="1"/>
  <c r="K604" i="1"/>
  <c r="M368" i="1"/>
  <c r="I368" i="1"/>
  <c r="L293" i="1"/>
  <c r="J258" i="1"/>
  <c r="N147" i="1"/>
  <c r="P491" i="1"/>
  <c r="P405" i="1"/>
  <c r="R405" i="1"/>
  <c r="O405" i="1"/>
  <c r="T405" i="1"/>
  <c r="Q477" i="1"/>
  <c r="R477" i="1"/>
  <c r="S477" i="1"/>
  <c r="J477" i="1"/>
  <c r="T477" i="1"/>
  <c r="K199" i="1"/>
  <c r="L199" i="1"/>
  <c r="M199" i="1"/>
  <c r="Q199" i="1"/>
  <c r="N236" i="1"/>
  <c r="T236" i="1"/>
  <c r="L236" i="1"/>
  <c r="R236" i="1"/>
  <c r="O345" i="1"/>
  <c r="N345" i="1"/>
  <c r="S345" i="1"/>
  <c r="Q404" i="1"/>
  <c r="T404" i="1"/>
  <c r="J552" i="1"/>
  <c r="I552" i="1"/>
  <c r="K552" i="1"/>
  <c r="O552" i="1"/>
  <c r="J713" i="1"/>
  <c r="K713" i="1"/>
  <c r="O713" i="1"/>
  <c r="L713" i="1"/>
  <c r="T626" i="1"/>
  <c r="T566" i="1"/>
  <c r="N565" i="1"/>
  <c r="P477" i="1"/>
  <c r="Q236" i="1"/>
  <c r="I236" i="1"/>
  <c r="S199" i="1"/>
  <c r="K186" i="1"/>
  <c r="L186" i="1"/>
  <c r="M186" i="1"/>
  <c r="P186" i="1"/>
  <c r="N235" i="1"/>
  <c r="T235" i="1"/>
  <c r="M235" i="1"/>
  <c r="S235" i="1"/>
  <c r="K344" i="1"/>
  <c r="S344" i="1"/>
  <c r="R344" i="1"/>
  <c r="M344" i="1"/>
  <c r="I551" i="1"/>
  <c r="J551" i="1"/>
  <c r="K551" i="1"/>
  <c r="N551" i="1"/>
  <c r="J65" i="1"/>
  <c r="K65" i="1"/>
  <c r="L65" i="1"/>
  <c r="O65" i="1"/>
  <c r="S492" i="1"/>
  <c r="T492" i="1"/>
  <c r="I492" i="1"/>
  <c r="L492" i="1"/>
  <c r="Q661" i="1"/>
  <c r="R661" i="1"/>
  <c r="K661" i="1"/>
  <c r="M661" i="1"/>
  <c r="R419" i="1"/>
  <c r="T419" i="1"/>
  <c r="I419" i="1"/>
  <c r="S491" i="1"/>
  <c r="T491" i="1"/>
  <c r="N491" i="1"/>
  <c r="I491" i="1"/>
  <c r="K514" i="1"/>
  <c r="N514" i="1"/>
  <c r="O514" i="1"/>
  <c r="Q419" i="1"/>
  <c r="P514" i="1"/>
  <c r="J661" i="1"/>
  <c r="L514" i="1"/>
  <c r="O491" i="1"/>
  <c r="S293" i="1"/>
  <c r="J626" i="1"/>
  <c r="K405" i="1"/>
  <c r="K515" i="1"/>
  <c r="R566" i="1"/>
  <c r="I713" i="1"/>
  <c r="P640" i="1"/>
  <c r="J565" i="1"/>
  <c r="P551" i="1"/>
  <c r="Q492" i="1"/>
  <c r="K491" i="1"/>
  <c r="O477" i="1"/>
  <c r="K419" i="1"/>
  <c r="T307" i="1"/>
  <c r="Q235" i="1"/>
  <c r="M236" i="1"/>
  <c r="I235" i="1"/>
  <c r="R199" i="1"/>
  <c r="I186" i="1"/>
  <c r="J161" i="1"/>
  <c r="M65" i="1"/>
  <c r="O79" i="1"/>
  <c r="P79" i="1"/>
  <c r="Q79" i="1"/>
  <c r="T79" i="1"/>
  <c r="J185" i="1"/>
  <c r="R185" i="1"/>
  <c r="I185" i="1"/>
  <c r="O185" i="1"/>
  <c r="M222" i="1"/>
  <c r="S222" i="1"/>
  <c r="K222" i="1"/>
  <c r="Q222" i="1"/>
  <c r="S331" i="1"/>
  <c r="N331" i="1"/>
  <c r="I331" i="1"/>
  <c r="M331" i="1"/>
  <c r="J294" i="1"/>
  <c r="L294" i="1"/>
  <c r="O294" i="1"/>
  <c r="N294" i="1"/>
  <c r="T294" i="1"/>
  <c r="M418" i="1"/>
  <c r="P418" i="1"/>
  <c r="Q478" i="1"/>
  <c r="R478" i="1"/>
  <c r="S478" i="1"/>
  <c r="J478" i="1"/>
  <c r="K566" i="1"/>
  <c r="L566" i="1"/>
  <c r="Q566" i="1"/>
  <c r="S419" i="1"/>
  <c r="S514" i="1"/>
  <c r="S661" i="1"/>
  <c r="I514" i="1"/>
  <c r="I478" i="1"/>
  <c r="N419" i="1"/>
  <c r="L626" i="1"/>
  <c r="P626" i="1"/>
  <c r="K626" i="1"/>
  <c r="R626" i="1"/>
  <c r="M698" i="1"/>
  <c r="P698" i="1"/>
  <c r="S698" i="1"/>
  <c r="R698" i="1"/>
  <c r="R235" i="1"/>
  <c r="J235" i="1"/>
  <c r="T200" i="1"/>
  <c r="O199" i="1"/>
  <c r="K272" i="1"/>
  <c r="J272" i="1"/>
  <c r="L272" i="1"/>
  <c r="R272" i="1"/>
  <c r="O272" i="1"/>
  <c r="M382" i="1"/>
  <c r="S382" i="1"/>
  <c r="K382" i="1"/>
  <c r="Q382" i="1"/>
  <c r="J456" i="1"/>
  <c r="R456" i="1"/>
  <c r="I604" i="1"/>
  <c r="P604" i="1"/>
  <c r="T604" i="1"/>
  <c r="K625" i="1"/>
  <c r="M625" i="1"/>
  <c r="S625" i="1"/>
  <c r="T749" i="1"/>
  <c r="I749" i="1"/>
  <c r="M749" i="1"/>
  <c r="P712" i="1"/>
  <c r="Q625" i="1"/>
  <c r="M604" i="1"/>
  <c r="M566" i="1"/>
  <c r="S552" i="1"/>
  <c r="L551" i="1"/>
  <c r="N492" i="1"/>
  <c r="P478" i="1"/>
  <c r="K477" i="1"/>
  <c r="I418" i="1"/>
  <c r="P382" i="1"/>
  <c r="K345" i="1"/>
  <c r="I307" i="1"/>
  <c r="S200" i="1"/>
  <c r="I199" i="1"/>
  <c r="Q78" i="1"/>
  <c r="O160" i="1"/>
  <c r="P160" i="1"/>
  <c r="Q160" i="1"/>
  <c r="T160" i="1"/>
  <c r="R271" i="1"/>
  <c r="S271" i="1"/>
  <c r="M381" i="1"/>
  <c r="S381" i="1"/>
  <c r="L381" i="1"/>
  <c r="R381" i="1"/>
  <c r="T515" i="1"/>
  <c r="N515" i="1"/>
  <c r="P419" i="1"/>
  <c r="M515" i="1"/>
  <c r="M514" i="1"/>
  <c r="O565" i="1"/>
  <c r="J514" i="1"/>
  <c r="M491" i="1"/>
  <c r="L419" i="1"/>
  <c r="I293" i="1"/>
  <c r="O293" i="1"/>
  <c r="Q515" i="1"/>
  <c r="L404" i="1"/>
  <c r="S405" i="1"/>
  <c r="Q514" i="1"/>
  <c r="N566" i="1"/>
  <c r="I294" i="1"/>
  <c r="M345" i="1"/>
  <c r="N418" i="1"/>
  <c r="Q405" i="1"/>
  <c r="O515" i="1"/>
  <c r="P566" i="1"/>
  <c r="P492" i="1"/>
  <c r="J491" i="1"/>
  <c r="M477" i="1"/>
  <c r="T418" i="1"/>
  <c r="P307" i="1"/>
  <c r="J236" i="1"/>
  <c r="P199" i="1"/>
  <c r="N161" i="1"/>
  <c r="Q293" i="1"/>
  <c r="N293" i="1"/>
  <c r="Q294" i="1"/>
  <c r="Q626" i="1"/>
  <c r="I405" i="1"/>
  <c r="T713" i="1"/>
  <c r="M712" i="1"/>
  <c r="T661" i="1"/>
  <c r="P625" i="1"/>
  <c r="I566" i="1"/>
  <c r="Q552" i="1"/>
  <c r="L515" i="1"/>
  <c r="M492" i="1"/>
  <c r="O478" i="1"/>
  <c r="I477" i="1"/>
  <c r="N405" i="1"/>
  <c r="T382" i="1"/>
  <c r="I344" i="1"/>
  <c r="R294" i="1"/>
  <c r="N222" i="1"/>
  <c r="K236" i="1"/>
  <c r="J199" i="1"/>
  <c r="P185" i="1"/>
  <c r="O419" i="1"/>
  <c r="O661" i="1"/>
  <c r="R491" i="1"/>
  <c r="L661" i="1"/>
  <c r="L200" i="1"/>
  <c r="M200" i="1"/>
  <c r="N200" i="1"/>
  <c r="Q200" i="1"/>
  <c r="K565" i="1"/>
  <c r="L565" i="1"/>
  <c r="M565" i="1"/>
  <c r="P565" i="1"/>
  <c r="I78" i="1"/>
  <c r="L78" i="1"/>
  <c r="K78" i="1"/>
  <c r="M78" i="1"/>
  <c r="T78" i="1"/>
  <c r="R78" i="1"/>
  <c r="N78" i="1"/>
  <c r="M293" i="1"/>
  <c r="T344" i="1"/>
  <c r="J293" i="1"/>
  <c r="M294" i="1"/>
  <c r="N344" i="1"/>
  <c r="M626" i="1"/>
  <c r="R418" i="1"/>
  <c r="J515" i="1"/>
  <c r="J640" i="1"/>
  <c r="O712" i="1"/>
  <c r="M405" i="1"/>
  <c r="S515" i="1"/>
  <c r="Q712" i="1"/>
  <c r="O566" i="1"/>
  <c r="T552" i="1"/>
  <c r="M551" i="1"/>
  <c r="O492" i="1"/>
  <c r="T478" i="1"/>
  <c r="L477" i="1"/>
  <c r="L418" i="1"/>
  <c r="O344" i="1"/>
  <c r="L345" i="1"/>
  <c r="L307" i="1"/>
  <c r="O78" i="1"/>
  <c r="R515" i="1"/>
  <c r="N640" i="1"/>
  <c r="S712" i="1"/>
  <c r="P456" i="1"/>
  <c r="R161" i="1"/>
  <c r="S294" i="1"/>
  <c r="S78" i="1"/>
  <c r="R293" i="1"/>
  <c r="K307" i="1"/>
  <c r="N698" i="1"/>
  <c r="R640" i="1"/>
  <c r="K418" i="1"/>
  <c r="Q456" i="1"/>
  <c r="N185" i="1"/>
  <c r="M307" i="1"/>
  <c r="K161" i="1"/>
  <c r="J307" i="1"/>
  <c r="O307" i="1"/>
  <c r="J404" i="1"/>
  <c r="N712" i="1"/>
  <c r="O418" i="1"/>
  <c r="S456" i="1"/>
  <c r="S713" i="1"/>
  <c r="L712" i="1"/>
  <c r="T698" i="1"/>
  <c r="P661" i="1"/>
  <c r="N625" i="1"/>
  <c r="R604" i="1"/>
  <c r="J566" i="1"/>
  <c r="P552" i="1"/>
  <c r="I515" i="1"/>
  <c r="K492" i="1"/>
  <c r="N478" i="1"/>
  <c r="I456" i="1"/>
  <c r="L405" i="1"/>
  <c r="L382" i="1"/>
  <c r="P345" i="1"/>
  <c r="P294" i="1"/>
  <c r="K235" i="1"/>
  <c r="P200" i="1"/>
  <c r="T186" i="1"/>
  <c r="M185" i="1"/>
  <c r="J78" i="1"/>
  <c r="R699" i="1"/>
  <c r="R368" i="1"/>
  <c r="P147" i="1"/>
  <c r="O367" i="1"/>
  <c r="S221" i="1"/>
  <c r="BU745" i="1"/>
  <c r="BU744" i="1"/>
  <c r="BT744" i="1"/>
  <c r="BU742" i="1"/>
  <c r="BU740" i="1"/>
  <c r="BS717" i="1"/>
  <c r="BS716" i="1"/>
  <c r="BU737" i="1"/>
  <c r="BS730" i="1"/>
  <c r="BT12" i="1"/>
  <c r="BU730" i="1"/>
  <c r="BU727" i="1"/>
  <c r="P367" i="1"/>
  <c r="J367" i="1"/>
  <c r="T367" i="1"/>
  <c r="N367" i="1"/>
  <c r="S367" i="1"/>
  <c r="K367" i="1"/>
  <c r="CH49" i="1"/>
  <c r="CH167" i="1"/>
  <c r="CH277" i="1"/>
  <c r="CH425" i="1"/>
  <c r="CH572" i="1"/>
  <c r="CH645" i="1"/>
  <c r="CH51" i="1"/>
  <c r="CH48" i="1"/>
  <c r="CH46" i="1"/>
  <c r="CH42" i="1"/>
  <c r="CH39" i="1"/>
  <c r="CH37" i="1"/>
  <c r="CH35" i="1"/>
  <c r="CH16" i="1"/>
  <c r="O21" i="9"/>
  <c r="AQ26" i="5"/>
  <c r="CH241" i="1"/>
  <c r="CH388" i="1"/>
  <c r="CH535" i="1"/>
  <c r="CH755" i="1"/>
  <c r="Y37" i="9"/>
  <c r="Y33" i="9"/>
  <c r="AQ9" i="5"/>
  <c r="W7" i="5"/>
  <c r="AQ25" i="5"/>
  <c r="AJ14" i="5"/>
  <c r="CH128" i="1"/>
  <c r="CH351" i="1"/>
  <c r="CH498" i="1"/>
  <c r="CH682" i="1"/>
  <c r="CH609" i="1"/>
  <c r="CH718" i="1"/>
  <c r="AO7" i="5"/>
  <c r="CH50" i="1"/>
  <c r="CH47" i="1"/>
  <c r="CH45" i="1"/>
  <c r="CH43" i="1"/>
  <c r="CH40" i="1"/>
  <c r="CH38" i="1"/>
  <c r="CH36" i="1"/>
  <c r="CH34" i="1"/>
  <c r="CH24" i="1"/>
  <c r="Y44" i="9"/>
  <c r="Y24" i="9"/>
  <c r="Q29" i="5"/>
  <c r="V7" i="5"/>
  <c r="CH85" i="1"/>
  <c r="CH205" i="1"/>
  <c r="CH313" i="1"/>
  <c r="CH461" i="1"/>
  <c r="AU499" i="10"/>
  <c r="CI128" i="1"/>
  <c r="BB134" i="1"/>
  <c r="CJ134" i="1" s="1"/>
  <c r="CJ167" i="1"/>
  <c r="BB245" i="1"/>
  <c r="CJ245" i="1" s="1"/>
  <c r="CJ277" i="1"/>
  <c r="CI351" i="1"/>
  <c r="BB392" i="1"/>
  <c r="CJ392" i="1" s="1"/>
  <c r="CJ425" i="1"/>
  <c r="CI498" i="1"/>
  <c r="BB539" i="1"/>
  <c r="CJ539" i="1" s="1"/>
  <c r="CJ572" i="1"/>
  <c r="CI682" i="1"/>
  <c r="CS442" i="1"/>
  <c r="CT442" i="1"/>
  <c r="CI609" i="1"/>
  <c r="CI718" i="1"/>
  <c r="CI50" i="1"/>
  <c r="CI47" i="1"/>
  <c r="CI45" i="1"/>
  <c r="CI43" i="1"/>
  <c r="CI40" i="1"/>
  <c r="CI38" i="1"/>
  <c r="CI36" i="1"/>
  <c r="CI34" i="1"/>
  <c r="CI32" i="1"/>
  <c r="CI30" i="1"/>
  <c r="CI28" i="1"/>
  <c r="CI26" i="1"/>
  <c r="CI24" i="1"/>
  <c r="CI22" i="1"/>
  <c r="CI20" i="1"/>
  <c r="CI17" i="1"/>
  <c r="CI15" i="1"/>
  <c r="CI13" i="1"/>
  <c r="CI11" i="1"/>
  <c r="CI9" i="1"/>
  <c r="CS756" i="1"/>
  <c r="CT756" i="1"/>
  <c r="CS758" i="1"/>
  <c r="CT758" i="1"/>
  <c r="CT56" i="1"/>
  <c r="CS56" i="1"/>
  <c r="CS60" i="1"/>
  <c r="CT60" i="1"/>
  <c r="CS66" i="1"/>
  <c r="CT66" i="1"/>
  <c r="CS70" i="1"/>
  <c r="CT70" i="1"/>
  <c r="CS74" i="1"/>
  <c r="CT74" i="1"/>
  <c r="CS80" i="1"/>
  <c r="CT80" i="1"/>
  <c r="CT84" i="1"/>
  <c r="CS84" i="1"/>
  <c r="CS87" i="1"/>
  <c r="CT87" i="1"/>
  <c r="CS91" i="1"/>
  <c r="CT91" i="1"/>
  <c r="CT96" i="1"/>
  <c r="CS96" i="1"/>
  <c r="CT100" i="1"/>
  <c r="CS100" i="1"/>
  <c r="CT104" i="1"/>
  <c r="CS104" i="1"/>
  <c r="CS108" i="1"/>
  <c r="CT108" i="1"/>
  <c r="CT112" i="1"/>
  <c r="CS112" i="1"/>
  <c r="CS116" i="1"/>
  <c r="CT116" i="1"/>
  <c r="CT120" i="1"/>
  <c r="CS120" i="1"/>
  <c r="CS124" i="1"/>
  <c r="CT124" i="1"/>
  <c r="CS131" i="1"/>
  <c r="CT131" i="1"/>
  <c r="CS136" i="1"/>
  <c r="CS140" i="1"/>
  <c r="CS144" i="1"/>
  <c r="CS150" i="1"/>
  <c r="CS154" i="1"/>
  <c r="CT154" i="1"/>
  <c r="CS158" i="1"/>
  <c r="CT158" i="1"/>
  <c r="CT164" i="1"/>
  <c r="CS164" i="1"/>
  <c r="CS167" i="1"/>
  <c r="CT167" i="1"/>
  <c r="CS171" i="1"/>
  <c r="CT171" i="1"/>
  <c r="CT176" i="1"/>
  <c r="CS176" i="1"/>
  <c r="CS180" i="1"/>
  <c r="CT180" i="1"/>
  <c r="CT184" i="1"/>
  <c r="CS184" i="1"/>
  <c r="CS190" i="1"/>
  <c r="CT190" i="1"/>
  <c r="CS194" i="1"/>
  <c r="CT194" i="1"/>
  <c r="CS198" i="1"/>
  <c r="CT198" i="1"/>
  <c r="CS204" i="1"/>
  <c r="CT204" i="1"/>
  <c r="CS207" i="1"/>
  <c r="CT207" i="1"/>
  <c r="CT212" i="1"/>
  <c r="CS212" i="1"/>
  <c r="CS216" i="1"/>
  <c r="CT216" i="1"/>
  <c r="CS220" i="1"/>
  <c r="CT220" i="1"/>
  <c r="CS226" i="1"/>
  <c r="CT226" i="1"/>
  <c r="CS230" i="1"/>
  <c r="CT230" i="1"/>
  <c r="CS234" i="1"/>
  <c r="CT234" i="1"/>
  <c r="CT240" i="1"/>
  <c r="CS240" i="1"/>
  <c r="CS243" i="1"/>
  <c r="CT243" i="1"/>
  <c r="CT248" i="1"/>
  <c r="CS248" i="1"/>
  <c r="CS252" i="1"/>
  <c r="CT252" i="1"/>
  <c r="CT256" i="1"/>
  <c r="CS256" i="1"/>
  <c r="CS262" i="1"/>
  <c r="CT262" i="1"/>
  <c r="CS266" i="1"/>
  <c r="CT266" i="1"/>
  <c r="CS270" i="1"/>
  <c r="CT270" i="1"/>
  <c r="CT276" i="1"/>
  <c r="CS276" i="1"/>
  <c r="CS279" i="1"/>
  <c r="CT279" i="1"/>
  <c r="CS284" i="1"/>
  <c r="CT284" i="1"/>
  <c r="CS288" i="1"/>
  <c r="CT288" i="1"/>
  <c r="CT292" i="1"/>
  <c r="CS292" i="1"/>
  <c r="CS298" i="1"/>
  <c r="CT298" i="1"/>
  <c r="CS302" i="1"/>
  <c r="CT302" i="1"/>
  <c r="CS306" i="1"/>
  <c r="CT306" i="1"/>
  <c r="CT312" i="1"/>
  <c r="CS312" i="1"/>
  <c r="CS315" i="1"/>
  <c r="CT315" i="1"/>
  <c r="CS320" i="1"/>
  <c r="CT320" i="1"/>
  <c r="CT324" i="1"/>
  <c r="CS324" i="1"/>
  <c r="CS328" i="1"/>
  <c r="CT328" i="1"/>
  <c r="CS335" i="1"/>
  <c r="CT335" i="1"/>
  <c r="CS339" i="1"/>
  <c r="CT339" i="1"/>
  <c r="CS343" i="1"/>
  <c r="CT343" i="1"/>
  <c r="CS349" i="1"/>
  <c r="CT349" i="1"/>
  <c r="CS352" i="1"/>
  <c r="CT352" i="1"/>
  <c r="CT357" i="1"/>
  <c r="CS357" i="1"/>
  <c r="CT361" i="1"/>
  <c r="CS361" i="1"/>
  <c r="CS365" i="1"/>
  <c r="CT365" i="1"/>
  <c r="CS371" i="1"/>
  <c r="CT371" i="1"/>
  <c r="CS375" i="1"/>
  <c r="CT375" i="1"/>
  <c r="CS379" i="1"/>
  <c r="CT379" i="1"/>
  <c r="CS385" i="1"/>
  <c r="CT385" i="1"/>
  <c r="CS388" i="1"/>
  <c r="CT388" i="1"/>
  <c r="CS393" i="1"/>
  <c r="CT393" i="1"/>
  <c r="CS397" i="1"/>
  <c r="CT397" i="1"/>
  <c r="CS401" i="1"/>
  <c r="CT401" i="1"/>
  <c r="CS407" i="1"/>
  <c r="CT407" i="1"/>
  <c r="CS411" i="1"/>
  <c r="CT411" i="1"/>
  <c r="CS415" i="1"/>
  <c r="CT415" i="1"/>
  <c r="CT421" i="1"/>
  <c r="CS421" i="1"/>
  <c r="CS425" i="1"/>
  <c r="CT425" i="1"/>
  <c r="CS430" i="1"/>
  <c r="CT430" i="1"/>
  <c r="CS434" i="1"/>
  <c r="CT434" i="1"/>
  <c r="CS438" i="1"/>
  <c r="CT438" i="1"/>
  <c r="CS444" i="1"/>
  <c r="CT444" i="1"/>
  <c r="CS448" i="1"/>
  <c r="CT448" i="1"/>
  <c r="CS452" i="1"/>
  <c r="CT452" i="1"/>
  <c r="CS458" i="1"/>
  <c r="CT458" i="1"/>
  <c r="CS461" i="1"/>
  <c r="CT461" i="1"/>
  <c r="CS469" i="1"/>
  <c r="CT469" i="1"/>
  <c r="CS473" i="1"/>
  <c r="CT473" i="1"/>
  <c r="CS479" i="1"/>
  <c r="CT479" i="1"/>
  <c r="CT483" i="1"/>
  <c r="CS483" i="1"/>
  <c r="CS487" i="1"/>
  <c r="CT487" i="1"/>
  <c r="CS493" i="1"/>
  <c r="CT493" i="1"/>
  <c r="CS497" i="1"/>
  <c r="CT497" i="1"/>
  <c r="CS500" i="1"/>
  <c r="CT500" i="1"/>
  <c r="CS505" i="1"/>
  <c r="CT505" i="1"/>
  <c r="CS509" i="1"/>
  <c r="CT509" i="1"/>
  <c r="CS513" i="1"/>
  <c r="CT513" i="1"/>
  <c r="CS519" i="1"/>
  <c r="CT519" i="1"/>
  <c r="CT523" i="1"/>
  <c r="CS523" i="1"/>
  <c r="CS527" i="1"/>
  <c r="CT527" i="1"/>
  <c r="CS533" i="1"/>
  <c r="CT533" i="1"/>
  <c r="CT536" i="1"/>
  <c r="CS536" i="1"/>
  <c r="CS541" i="1"/>
  <c r="CT541" i="1"/>
  <c r="CS545" i="1"/>
  <c r="CT545" i="1"/>
  <c r="CS549" i="1"/>
  <c r="CT549" i="1"/>
  <c r="CT555" i="1"/>
  <c r="CS555" i="1"/>
  <c r="CS559" i="1"/>
  <c r="CT559" i="1"/>
  <c r="CS563" i="1"/>
  <c r="CT563" i="1"/>
  <c r="CS569" i="1"/>
  <c r="CT569" i="1"/>
  <c r="CS572" i="1"/>
  <c r="CT572" i="1"/>
  <c r="CS576" i="1"/>
  <c r="CT576" i="1"/>
  <c r="CS581" i="1"/>
  <c r="CT581" i="1"/>
  <c r="CS585" i="1"/>
  <c r="CT585" i="1"/>
  <c r="CS591" i="1"/>
  <c r="CT591" i="1"/>
  <c r="CT595" i="1"/>
  <c r="CS595" i="1"/>
  <c r="CT599" i="1"/>
  <c r="CS599" i="1"/>
  <c r="CS605" i="1"/>
  <c r="CT605" i="1"/>
  <c r="CS612" i="1"/>
  <c r="CT612" i="1"/>
  <c r="CS617" i="1"/>
  <c r="CT617" i="1"/>
  <c r="CS621" i="1"/>
  <c r="CT621" i="1"/>
  <c r="CT627" i="1"/>
  <c r="CS627" i="1"/>
  <c r="CS631" i="1"/>
  <c r="CT631" i="1"/>
  <c r="CS635" i="1"/>
  <c r="CT635" i="1"/>
  <c r="CS641" i="1"/>
  <c r="CT641" i="1"/>
  <c r="CS648" i="1"/>
  <c r="CT648" i="1"/>
  <c r="CS653" i="1"/>
  <c r="CT653" i="1"/>
  <c r="CS657" i="1"/>
  <c r="CT657" i="1"/>
  <c r="CS663" i="1"/>
  <c r="CT663" i="1"/>
  <c r="CS667" i="1"/>
  <c r="CT667" i="1"/>
  <c r="CS671" i="1"/>
  <c r="CT671" i="1"/>
  <c r="CS677" i="1"/>
  <c r="CT677" i="1"/>
  <c r="CS681" i="1"/>
  <c r="CT681" i="1"/>
  <c r="CS684" i="1"/>
  <c r="CT684" i="1"/>
  <c r="CS689" i="1"/>
  <c r="CT689" i="1"/>
  <c r="CS693" i="1"/>
  <c r="CT693" i="1"/>
  <c r="CS697" i="1"/>
  <c r="CT697" i="1"/>
  <c r="CS703" i="1"/>
  <c r="CT703" i="1"/>
  <c r="CT707" i="1"/>
  <c r="CS707" i="1"/>
  <c r="CS711" i="1"/>
  <c r="CT711" i="1"/>
  <c r="CS717" i="1"/>
  <c r="CT717" i="1"/>
  <c r="CS720" i="1"/>
  <c r="CT720" i="1"/>
  <c r="CS725" i="1"/>
  <c r="CT725" i="1"/>
  <c r="CS729" i="1"/>
  <c r="CT729" i="1"/>
  <c r="CS733" i="1"/>
  <c r="CT733" i="1"/>
  <c r="CT739" i="1"/>
  <c r="CS739" i="1"/>
  <c r="CS743" i="1"/>
  <c r="CT743" i="1"/>
  <c r="CT747" i="1"/>
  <c r="CS747" i="1"/>
  <c r="CS753" i="1"/>
  <c r="CT753" i="1"/>
  <c r="CI85" i="1"/>
  <c r="CI205" i="1"/>
  <c r="BB209" i="1"/>
  <c r="CJ209" i="1" s="1"/>
  <c r="CJ241" i="1"/>
  <c r="CI313" i="1"/>
  <c r="BB355" i="1"/>
  <c r="CJ355" i="1" s="1"/>
  <c r="CJ388" i="1"/>
  <c r="CI461" i="1"/>
  <c r="BB502" i="1"/>
  <c r="CJ502" i="1" s="1"/>
  <c r="CJ535" i="1"/>
  <c r="CI613" i="1"/>
  <c r="BB722" i="1"/>
  <c r="CJ722" i="1" s="1"/>
  <c r="CN739" i="1" s="1"/>
  <c r="CJ755" i="1"/>
  <c r="CT53" i="1"/>
  <c r="CS53" i="1"/>
  <c r="CS57" i="1"/>
  <c r="CT57" i="1"/>
  <c r="CT61" i="1"/>
  <c r="CS61" i="1"/>
  <c r="CS67" i="1"/>
  <c r="CT67" i="1"/>
  <c r="CS71" i="1"/>
  <c r="CT71" i="1"/>
  <c r="CS75" i="1"/>
  <c r="CT75" i="1"/>
  <c r="CS81" i="1"/>
  <c r="CT81" i="1"/>
  <c r="CS88" i="1"/>
  <c r="CT88" i="1"/>
  <c r="CS92" i="1"/>
  <c r="CT92" i="1"/>
  <c r="CS97" i="1"/>
  <c r="CT97" i="1"/>
  <c r="CS101" i="1"/>
  <c r="CT101" i="1"/>
  <c r="CS105" i="1"/>
  <c r="CT105" i="1"/>
  <c r="CS109" i="1"/>
  <c r="CT109" i="1"/>
  <c r="CS113" i="1"/>
  <c r="CT113" i="1"/>
  <c r="CT117" i="1"/>
  <c r="CS117" i="1"/>
  <c r="CS121" i="1"/>
  <c r="CT121" i="1"/>
  <c r="CT125" i="1"/>
  <c r="CS125" i="1"/>
  <c r="CT128" i="1"/>
  <c r="CS128" i="1"/>
  <c r="CT132" i="1"/>
  <c r="CS132" i="1"/>
  <c r="CS137" i="1"/>
  <c r="CS141" i="1"/>
  <c r="CS145" i="1"/>
  <c r="CS151" i="1"/>
  <c r="CT151" i="1"/>
  <c r="CS155" i="1"/>
  <c r="CT155" i="1"/>
  <c r="CS159" i="1"/>
  <c r="CT159" i="1"/>
  <c r="CS165" i="1"/>
  <c r="CT165" i="1"/>
  <c r="CT168" i="1"/>
  <c r="CS168" i="1"/>
  <c r="CS172" i="1"/>
  <c r="CT172" i="1"/>
  <c r="CS177" i="1"/>
  <c r="CT177" i="1"/>
  <c r="CT181" i="1"/>
  <c r="CS181" i="1"/>
  <c r="CS187" i="1"/>
  <c r="CT187" i="1"/>
  <c r="CS191" i="1"/>
  <c r="CT191" i="1"/>
  <c r="CS195" i="1"/>
  <c r="CT195" i="1"/>
  <c r="CS201" i="1"/>
  <c r="CT201" i="1"/>
  <c r="CS208" i="1"/>
  <c r="CT208" i="1"/>
  <c r="CS213" i="1"/>
  <c r="CT213" i="1"/>
  <c r="CS217" i="1"/>
  <c r="CT217" i="1"/>
  <c r="CS223" i="1"/>
  <c r="CT223" i="1"/>
  <c r="CS227" i="1"/>
  <c r="CT227" i="1"/>
  <c r="CS231" i="1"/>
  <c r="CT231" i="1"/>
  <c r="CS237" i="1"/>
  <c r="CT237" i="1"/>
  <c r="CS244" i="1"/>
  <c r="CT244" i="1"/>
  <c r="CS249" i="1"/>
  <c r="CT249" i="1"/>
  <c r="CT253" i="1"/>
  <c r="CS253" i="1"/>
  <c r="CS259" i="1"/>
  <c r="CT259" i="1"/>
  <c r="CS263" i="1"/>
  <c r="CT263" i="1"/>
  <c r="CS267" i="1"/>
  <c r="CT267" i="1"/>
  <c r="CS273" i="1"/>
  <c r="CT273" i="1"/>
  <c r="CS280" i="1"/>
  <c r="CT280" i="1"/>
  <c r="CS285" i="1"/>
  <c r="CT285" i="1"/>
  <c r="CS289" i="1"/>
  <c r="CT289" i="1"/>
  <c r="CS295" i="1"/>
  <c r="CT295" i="1"/>
  <c r="CS299" i="1"/>
  <c r="CT299" i="1"/>
  <c r="CT303" i="1"/>
  <c r="CS303" i="1"/>
  <c r="CS309" i="1"/>
  <c r="CT309" i="1"/>
  <c r="CS316" i="1"/>
  <c r="CT316" i="1"/>
  <c r="CS321" i="1"/>
  <c r="CT321" i="1"/>
  <c r="CS325" i="1"/>
  <c r="CT325" i="1"/>
  <c r="CS332" i="1"/>
  <c r="CT332" i="1"/>
  <c r="CT336" i="1"/>
  <c r="CS336" i="1"/>
  <c r="CT340" i="1"/>
  <c r="CS340" i="1"/>
  <c r="CT346" i="1"/>
  <c r="CS346" i="1"/>
  <c r="CS350" i="1"/>
  <c r="CT350" i="1"/>
  <c r="CS353" i="1"/>
  <c r="CT353" i="1"/>
  <c r="CS358" i="1"/>
  <c r="CT358" i="1"/>
  <c r="CT362" i="1"/>
  <c r="CS362" i="1"/>
  <c r="CS366" i="1"/>
  <c r="CT366" i="1"/>
  <c r="CS372" i="1"/>
  <c r="CT372" i="1"/>
  <c r="CS376" i="1"/>
  <c r="CT376" i="1"/>
  <c r="CS380" i="1"/>
  <c r="CT380" i="1"/>
  <c r="CS386" i="1"/>
  <c r="CT386" i="1"/>
  <c r="CT389" i="1"/>
  <c r="CS389" i="1"/>
  <c r="CS394" i="1"/>
  <c r="CT394" i="1"/>
  <c r="CT398" i="1"/>
  <c r="CS398" i="1"/>
  <c r="CS402" i="1"/>
  <c r="CT402" i="1"/>
  <c r="CS408" i="1"/>
  <c r="CT408" i="1"/>
  <c r="CS412" i="1"/>
  <c r="CT412" i="1"/>
  <c r="CS416" i="1"/>
  <c r="CT416" i="1"/>
  <c r="CS422" i="1"/>
  <c r="CT422" i="1"/>
  <c r="CT426" i="1"/>
  <c r="CS426" i="1"/>
  <c r="CS431" i="1"/>
  <c r="CT431" i="1"/>
  <c r="CS435" i="1"/>
  <c r="CT435" i="1"/>
  <c r="CS439" i="1"/>
  <c r="CT439" i="1"/>
  <c r="CS445" i="1"/>
  <c r="CT445" i="1"/>
  <c r="CS449" i="1"/>
  <c r="CT449" i="1"/>
  <c r="CS453" i="1"/>
  <c r="CT453" i="1"/>
  <c r="CS459" i="1"/>
  <c r="CT459" i="1"/>
  <c r="CS462" i="1"/>
  <c r="CT462" i="1"/>
  <c r="CS466" i="1"/>
  <c r="CT466" i="1"/>
  <c r="CS470" i="1"/>
  <c r="CT470" i="1"/>
  <c r="CS474" i="1"/>
  <c r="CT474" i="1"/>
  <c r="CT480" i="1"/>
  <c r="CS480" i="1"/>
  <c r="CS484" i="1"/>
  <c r="CT484" i="1"/>
  <c r="CS488" i="1"/>
  <c r="CT488" i="1"/>
  <c r="CS494" i="1"/>
  <c r="CT494" i="1"/>
  <c r="CS501" i="1"/>
  <c r="CT501" i="1"/>
  <c r="CS506" i="1"/>
  <c r="CT506" i="1"/>
  <c r="CS510" i="1"/>
  <c r="CT510" i="1"/>
  <c r="CS516" i="1"/>
  <c r="CT516" i="1"/>
  <c r="CS520" i="1"/>
  <c r="CT520" i="1"/>
  <c r="CS524" i="1"/>
  <c r="CT524" i="1"/>
  <c r="CS530" i="1"/>
  <c r="CT530" i="1"/>
  <c r="CS534" i="1"/>
  <c r="CT534" i="1"/>
  <c r="CS537" i="1"/>
  <c r="CT537" i="1"/>
  <c r="CS542" i="1"/>
  <c r="CT542" i="1"/>
  <c r="CS546" i="1"/>
  <c r="CT546" i="1"/>
  <c r="CS550" i="1"/>
  <c r="CT550" i="1"/>
  <c r="CS556" i="1"/>
  <c r="CT556" i="1"/>
  <c r="CS560" i="1"/>
  <c r="CT560" i="1"/>
  <c r="CS564" i="1"/>
  <c r="CT564" i="1"/>
  <c r="CS570" i="1"/>
  <c r="CT570" i="1"/>
  <c r="CS573" i="1"/>
  <c r="CT573" i="1"/>
  <c r="CS578" i="1"/>
  <c r="CT578" i="1"/>
  <c r="CS582" i="1"/>
  <c r="CT582" i="1"/>
  <c r="CS586" i="1"/>
  <c r="CT586" i="1"/>
  <c r="CS592" i="1"/>
  <c r="CT592" i="1"/>
  <c r="CS596" i="1"/>
  <c r="CT596" i="1"/>
  <c r="CS600" i="1"/>
  <c r="CT600" i="1"/>
  <c r="CS606" i="1"/>
  <c r="CT606" i="1"/>
  <c r="CS609" i="1"/>
  <c r="CT609" i="1"/>
  <c r="CS614" i="1"/>
  <c r="CT614" i="1"/>
  <c r="CS618" i="1"/>
  <c r="CT618" i="1"/>
  <c r="CS622" i="1"/>
  <c r="CT622" i="1"/>
  <c r="CS628" i="1"/>
  <c r="CT628" i="1"/>
  <c r="CS632" i="1"/>
  <c r="CT632" i="1"/>
  <c r="CS636" i="1"/>
  <c r="CT636" i="1"/>
  <c r="CS642" i="1"/>
  <c r="CT642" i="1"/>
  <c r="CS645" i="1"/>
  <c r="CT645" i="1"/>
  <c r="CS650" i="1"/>
  <c r="CT650" i="1"/>
  <c r="CS654" i="1"/>
  <c r="CT654" i="1"/>
  <c r="CS658" i="1"/>
  <c r="CT658" i="1"/>
  <c r="CT664" i="1"/>
  <c r="CS664" i="1"/>
  <c r="CS668" i="1"/>
  <c r="CT668" i="1"/>
  <c r="CS672" i="1"/>
  <c r="CT672" i="1"/>
  <c r="CS678" i="1"/>
  <c r="CT678" i="1"/>
  <c r="CS685" i="1"/>
  <c r="CT685" i="1"/>
  <c r="CS690" i="1"/>
  <c r="CT690" i="1"/>
  <c r="CS694" i="1"/>
  <c r="CT694" i="1"/>
  <c r="CS700" i="1"/>
  <c r="CT700" i="1"/>
  <c r="CS704" i="1"/>
  <c r="CT704" i="1"/>
  <c r="CS708" i="1"/>
  <c r="CT708" i="1"/>
  <c r="CS714" i="1"/>
  <c r="CT714" i="1"/>
  <c r="CS721" i="1"/>
  <c r="CT721" i="1"/>
  <c r="CS726" i="1"/>
  <c r="CT726" i="1"/>
  <c r="CS730" i="1"/>
  <c r="CT730" i="1"/>
  <c r="CT736" i="1"/>
  <c r="CS736" i="1"/>
  <c r="CS740" i="1"/>
  <c r="CT740" i="1"/>
  <c r="CS744" i="1"/>
  <c r="CT744" i="1"/>
  <c r="CS750" i="1"/>
  <c r="CT750" i="1"/>
  <c r="CS754" i="1"/>
  <c r="CT754" i="1"/>
  <c r="BB95" i="1"/>
  <c r="CJ95" i="1" s="1"/>
  <c r="CJ128" i="1"/>
  <c r="CI167" i="1"/>
  <c r="CI277" i="1"/>
  <c r="BB317" i="1"/>
  <c r="CJ317" i="1" s="1"/>
  <c r="CJ351" i="1"/>
  <c r="CI425" i="1"/>
  <c r="BB465" i="1"/>
  <c r="CJ465" i="1" s="1"/>
  <c r="CJ498" i="1"/>
  <c r="CI572" i="1"/>
  <c r="BB649" i="1"/>
  <c r="CJ649" i="1" s="1"/>
  <c r="CJ682" i="1"/>
  <c r="BB577" i="1"/>
  <c r="CJ577" i="1" s="1"/>
  <c r="CJ609" i="1"/>
  <c r="BB686" i="1"/>
  <c r="CJ686" i="1" s="1"/>
  <c r="CJ718" i="1"/>
  <c r="CI51" i="1"/>
  <c r="CI48" i="1"/>
  <c r="CI46" i="1"/>
  <c r="CI44" i="1"/>
  <c r="CI42" i="1"/>
  <c r="CI39" i="1"/>
  <c r="CI37" i="1"/>
  <c r="CI35" i="1"/>
  <c r="CI33" i="1"/>
  <c r="CI31" i="1"/>
  <c r="CI29" i="1"/>
  <c r="CI27" i="1"/>
  <c r="CI25" i="1"/>
  <c r="CI23" i="1"/>
  <c r="CI21" i="1"/>
  <c r="CI18" i="1"/>
  <c r="CI16" i="1"/>
  <c r="CI14" i="1"/>
  <c r="CI12" i="1"/>
  <c r="CI10" i="1"/>
  <c r="CI8" i="1"/>
  <c r="CS757" i="1"/>
  <c r="CT757" i="1"/>
  <c r="CS49" i="1"/>
  <c r="CT49" i="1"/>
  <c r="CS54" i="1"/>
  <c r="CT54" i="1"/>
  <c r="CS58" i="1"/>
  <c r="CT58" i="1"/>
  <c r="CS62" i="1"/>
  <c r="CT62" i="1"/>
  <c r="CT68" i="1"/>
  <c r="CS68" i="1"/>
  <c r="CT72" i="1"/>
  <c r="CS72" i="1"/>
  <c r="CS76" i="1"/>
  <c r="CT76" i="1"/>
  <c r="CS82" i="1"/>
  <c r="CT82" i="1"/>
  <c r="CS85" i="1"/>
  <c r="CT85" i="1"/>
  <c r="CS89" i="1"/>
  <c r="CT89" i="1"/>
  <c r="CS93" i="1"/>
  <c r="CT93" i="1"/>
  <c r="CS98" i="1"/>
  <c r="CT98" i="1"/>
  <c r="CS102" i="1"/>
  <c r="CT102" i="1"/>
  <c r="CS106" i="1"/>
  <c r="CT106" i="1"/>
  <c r="CS110" i="1"/>
  <c r="CT110" i="1"/>
  <c r="CS114" i="1"/>
  <c r="CT114" i="1"/>
  <c r="CS118" i="1"/>
  <c r="CT118" i="1"/>
  <c r="CS122" i="1"/>
  <c r="CT122" i="1"/>
  <c r="CS126" i="1"/>
  <c r="CT126" i="1"/>
  <c r="CS129" i="1"/>
  <c r="CT129" i="1"/>
  <c r="CS133" i="1"/>
  <c r="CT133" i="1"/>
  <c r="CS138" i="1"/>
  <c r="CS142" i="1"/>
  <c r="CS148" i="1"/>
  <c r="CS152" i="1"/>
  <c r="CT152" i="1"/>
  <c r="CS156" i="1"/>
  <c r="CT156" i="1"/>
  <c r="CS162" i="1"/>
  <c r="CT162" i="1"/>
  <c r="CS166" i="1"/>
  <c r="CT166" i="1"/>
  <c r="CT169" i="1"/>
  <c r="CS169" i="1"/>
  <c r="CS174" i="1"/>
  <c r="CT174" i="1"/>
  <c r="CS178" i="1"/>
  <c r="CT178" i="1"/>
  <c r="CS182" i="1"/>
  <c r="CT182" i="1"/>
  <c r="CS188" i="1"/>
  <c r="CT188" i="1"/>
  <c r="CT192" i="1"/>
  <c r="CS192" i="1"/>
  <c r="CT196" i="1"/>
  <c r="CS196" i="1"/>
  <c r="CS202" i="1"/>
  <c r="CT202" i="1"/>
  <c r="CS205" i="1"/>
  <c r="CT205" i="1"/>
  <c r="CS210" i="1"/>
  <c r="CT210" i="1"/>
  <c r="CS214" i="1"/>
  <c r="CT214" i="1"/>
  <c r="CS218" i="1"/>
  <c r="CT218" i="1"/>
  <c r="CT224" i="1"/>
  <c r="CS224" i="1"/>
  <c r="CT228" i="1"/>
  <c r="CS228" i="1"/>
  <c r="CT232" i="1"/>
  <c r="CS232" i="1"/>
  <c r="CS238" i="1"/>
  <c r="CT238" i="1"/>
  <c r="CS241" i="1"/>
  <c r="CT241" i="1"/>
  <c r="CS246" i="1"/>
  <c r="CT246" i="1"/>
  <c r="CS250" i="1"/>
  <c r="CT250" i="1"/>
  <c r="CS254" i="1"/>
  <c r="CT254" i="1"/>
  <c r="CT260" i="1"/>
  <c r="CS260" i="1"/>
  <c r="CT264" i="1"/>
  <c r="CS264" i="1"/>
  <c r="CS268" i="1"/>
  <c r="CT268" i="1"/>
  <c r="CS274" i="1"/>
  <c r="CT274" i="1"/>
  <c r="CS277" i="1"/>
  <c r="CT277" i="1"/>
  <c r="CS282" i="1"/>
  <c r="CT282" i="1"/>
  <c r="CS286" i="1"/>
  <c r="CT286" i="1"/>
  <c r="CS290" i="1"/>
  <c r="CT290" i="1"/>
  <c r="CT296" i="1"/>
  <c r="CS296" i="1"/>
  <c r="CS300" i="1"/>
  <c r="CT300" i="1"/>
  <c r="CS304" i="1"/>
  <c r="CT304" i="1"/>
  <c r="CS310" i="1"/>
  <c r="CT310" i="1"/>
  <c r="CS313" i="1"/>
  <c r="CT313" i="1"/>
  <c r="CS318" i="1"/>
  <c r="CT318" i="1"/>
  <c r="CS322" i="1"/>
  <c r="CT322" i="1"/>
  <c r="CS326" i="1"/>
  <c r="CT326" i="1"/>
  <c r="CS333" i="1"/>
  <c r="CT333" i="1"/>
  <c r="CS337" i="1"/>
  <c r="CT337" i="1"/>
  <c r="CT341" i="1"/>
  <c r="CS341" i="1"/>
  <c r="CS347" i="1"/>
  <c r="CT347" i="1"/>
  <c r="CS354" i="1"/>
  <c r="CT354" i="1"/>
  <c r="CS359" i="1"/>
  <c r="CT359" i="1"/>
  <c r="CS363" i="1"/>
  <c r="CT363" i="1"/>
  <c r="CT369" i="1"/>
  <c r="CS369" i="1"/>
  <c r="CS373" i="1"/>
  <c r="CT373" i="1"/>
  <c r="CS377" i="1"/>
  <c r="CT377" i="1"/>
  <c r="CS383" i="1"/>
  <c r="CT383" i="1"/>
  <c r="CS387" i="1"/>
  <c r="CT387" i="1"/>
  <c r="CS390" i="1"/>
  <c r="CT390" i="1"/>
  <c r="CS395" i="1"/>
  <c r="CT395" i="1"/>
  <c r="CS399" i="1"/>
  <c r="CT399" i="1"/>
  <c r="CS403" i="1"/>
  <c r="CT403" i="1"/>
  <c r="CS409" i="1"/>
  <c r="CT409" i="1"/>
  <c r="CS413" i="1"/>
  <c r="CT413" i="1"/>
  <c r="CS417" i="1"/>
  <c r="CT417" i="1"/>
  <c r="CS424" i="1"/>
  <c r="CT424" i="1"/>
  <c r="CT427" i="1"/>
  <c r="CS427" i="1"/>
  <c r="CS432" i="1"/>
  <c r="CT432" i="1"/>
  <c r="CS436" i="1"/>
  <c r="CT436" i="1"/>
  <c r="CT440" i="1"/>
  <c r="CS440" i="1"/>
  <c r="CS446" i="1"/>
  <c r="CT446" i="1"/>
  <c r="CS450" i="1"/>
  <c r="CT450" i="1"/>
  <c r="CS454" i="1"/>
  <c r="CT454" i="1"/>
  <c r="CS460" i="1"/>
  <c r="CT460" i="1"/>
  <c r="CS463" i="1"/>
  <c r="CT463" i="1"/>
  <c r="CT467" i="1"/>
  <c r="CS467" i="1"/>
  <c r="CS471" i="1"/>
  <c r="CT471" i="1"/>
  <c r="CS475" i="1"/>
  <c r="CT475" i="1"/>
  <c r="CS481" i="1"/>
  <c r="CT481" i="1"/>
  <c r="CS485" i="1"/>
  <c r="CT485" i="1"/>
  <c r="CS489" i="1"/>
  <c r="CT489" i="1"/>
  <c r="CT495" i="1"/>
  <c r="CS495" i="1"/>
  <c r="CS498" i="1"/>
  <c r="CT498" i="1"/>
  <c r="CS503" i="1"/>
  <c r="CT503" i="1"/>
  <c r="CS507" i="1"/>
  <c r="CT507" i="1"/>
  <c r="CT511" i="1"/>
  <c r="CS511" i="1"/>
  <c r="CS517" i="1"/>
  <c r="CT517" i="1"/>
  <c r="CS521" i="1"/>
  <c r="CT521" i="1"/>
  <c r="CS525" i="1"/>
  <c r="CT525" i="1"/>
  <c r="CS531" i="1"/>
  <c r="CT531" i="1"/>
  <c r="CS538" i="1"/>
  <c r="CT538" i="1"/>
  <c r="CT543" i="1"/>
  <c r="CS543" i="1"/>
  <c r="CS547" i="1"/>
  <c r="CT547" i="1"/>
  <c r="CS553" i="1"/>
  <c r="CT553" i="1"/>
  <c r="CS557" i="1"/>
  <c r="CT557" i="1"/>
  <c r="CS561" i="1"/>
  <c r="CT561" i="1"/>
  <c r="CS567" i="1"/>
  <c r="CT567" i="1"/>
  <c r="CS571" i="1"/>
  <c r="CT571" i="1"/>
  <c r="CS574" i="1"/>
  <c r="CT574" i="1"/>
  <c r="CT579" i="1"/>
  <c r="CS579" i="1"/>
  <c r="CS583" i="1"/>
  <c r="CT583" i="1"/>
  <c r="CS587" i="1"/>
  <c r="CT587" i="1"/>
  <c r="CS593" i="1"/>
  <c r="CT593" i="1"/>
  <c r="CS597" i="1"/>
  <c r="CT597" i="1"/>
  <c r="CS601" i="1"/>
  <c r="CT601" i="1"/>
  <c r="CS607" i="1"/>
  <c r="CT607" i="1"/>
  <c r="CS610" i="1"/>
  <c r="CT610" i="1"/>
  <c r="CS615" i="1"/>
  <c r="CT615" i="1"/>
  <c r="CS619" i="1"/>
  <c r="CT619" i="1"/>
  <c r="CT623" i="1"/>
  <c r="CS623" i="1"/>
  <c r="CS629" i="1"/>
  <c r="CT629" i="1"/>
  <c r="CS633" i="1"/>
  <c r="CT633" i="1"/>
  <c r="CS637" i="1"/>
  <c r="CT637" i="1"/>
  <c r="CS643" i="1"/>
  <c r="CT643" i="1"/>
  <c r="CS646" i="1"/>
  <c r="CT646" i="1"/>
  <c r="CT651" i="1"/>
  <c r="CS651" i="1"/>
  <c r="CT655" i="1"/>
  <c r="CS655" i="1"/>
  <c r="CS659" i="1"/>
  <c r="CT659" i="1"/>
  <c r="CS665" i="1"/>
  <c r="CT665" i="1"/>
  <c r="CS669" i="1"/>
  <c r="CT669" i="1"/>
  <c r="CS673" i="1"/>
  <c r="CT673" i="1"/>
  <c r="CS679" i="1"/>
  <c r="CT679" i="1"/>
  <c r="CS682" i="1"/>
  <c r="CT682" i="1"/>
  <c r="CS687" i="1"/>
  <c r="CT687" i="1"/>
  <c r="CS691" i="1"/>
  <c r="CT691" i="1"/>
  <c r="CS695" i="1"/>
  <c r="CT695" i="1"/>
  <c r="CS701" i="1"/>
  <c r="CT701" i="1"/>
  <c r="CS705" i="1"/>
  <c r="CT705" i="1"/>
  <c r="CS709" i="1"/>
  <c r="CT709" i="1"/>
  <c r="CT715" i="1"/>
  <c r="CS715" i="1"/>
  <c r="CS718" i="1"/>
  <c r="CT718" i="1"/>
  <c r="CT723" i="1"/>
  <c r="CS723" i="1"/>
  <c r="CT727" i="1"/>
  <c r="CS727" i="1"/>
  <c r="CS731" i="1"/>
  <c r="CT731" i="1"/>
  <c r="CS737" i="1"/>
  <c r="CT737" i="1"/>
  <c r="CS741" i="1"/>
  <c r="CT741" i="1"/>
  <c r="CS745" i="1"/>
  <c r="CT745" i="1"/>
  <c r="CT751" i="1"/>
  <c r="CS751" i="1"/>
  <c r="CI49" i="1"/>
  <c r="BB52" i="1"/>
  <c r="CJ52" i="1" s="1"/>
  <c r="CJ85" i="1"/>
  <c r="BB173" i="1"/>
  <c r="CJ173" i="1" s="1"/>
  <c r="CJ205" i="1"/>
  <c r="CI241" i="1"/>
  <c r="BB281" i="1"/>
  <c r="CJ281" i="1" s="1"/>
  <c r="CJ313" i="1"/>
  <c r="CI388" i="1"/>
  <c r="BB429" i="1"/>
  <c r="CJ429" i="1" s="1"/>
  <c r="CJ461" i="1"/>
  <c r="CI535" i="1"/>
  <c r="CI755" i="1"/>
  <c r="CS55" i="1"/>
  <c r="CT55" i="1"/>
  <c r="CS59" i="1"/>
  <c r="CT59" i="1"/>
  <c r="CS63" i="1"/>
  <c r="CT63" i="1"/>
  <c r="CT69" i="1"/>
  <c r="CS69" i="1"/>
  <c r="CS73" i="1"/>
  <c r="CT73" i="1"/>
  <c r="CS77" i="1"/>
  <c r="CT77" i="1"/>
  <c r="CT83" i="1"/>
  <c r="CS83" i="1"/>
  <c r="CS86" i="1"/>
  <c r="CT86" i="1"/>
  <c r="CS90" i="1"/>
  <c r="CT90" i="1"/>
  <c r="CS94" i="1"/>
  <c r="CT94" i="1"/>
  <c r="CS99" i="1"/>
  <c r="CT99" i="1"/>
  <c r="CS103" i="1"/>
  <c r="CT103" i="1"/>
  <c r="CS107" i="1"/>
  <c r="CT107" i="1"/>
  <c r="CT111" i="1"/>
  <c r="CS111" i="1"/>
  <c r="CS115" i="1"/>
  <c r="CT115" i="1"/>
  <c r="CS119" i="1"/>
  <c r="CT119" i="1"/>
  <c r="CS123" i="1"/>
  <c r="CT123" i="1"/>
  <c r="CS127" i="1"/>
  <c r="CT127" i="1"/>
  <c r="CS130" i="1"/>
  <c r="CT130" i="1"/>
  <c r="CS135" i="1"/>
  <c r="CT135" i="1"/>
  <c r="CS139" i="1"/>
  <c r="CS143" i="1"/>
  <c r="CS149" i="1"/>
  <c r="CS153" i="1"/>
  <c r="CT153" i="1"/>
  <c r="CS157" i="1"/>
  <c r="CT157" i="1"/>
  <c r="CS163" i="1"/>
  <c r="CT163" i="1"/>
  <c r="CS170" i="1"/>
  <c r="CT170" i="1"/>
  <c r="CS175" i="1"/>
  <c r="CT175" i="1"/>
  <c r="CS179" i="1"/>
  <c r="CT179" i="1"/>
  <c r="CS183" i="1"/>
  <c r="CT183" i="1"/>
  <c r="CT189" i="1"/>
  <c r="CS189" i="1"/>
  <c r="CS193" i="1"/>
  <c r="CT193" i="1"/>
  <c r="CT197" i="1"/>
  <c r="CS197" i="1"/>
  <c r="CS203" i="1"/>
  <c r="CT203" i="1"/>
  <c r="CS206" i="1"/>
  <c r="CT206" i="1"/>
  <c r="CS211" i="1"/>
  <c r="CT211" i="1"/>
  <c r="CS215" i="1"/>
  <c r="CT215" i="1"/>
  <c r="CS219" i="1"/>
  <c r="CT219" i="1"/>
  <c r="CS225" i="1"/>
  <c r="CT225" i="1"/>
  <c r="CS229" i="1"/>
  <c r="CT229" i="1"/>
  <c r="CS233" i="1"/>
  <c r="CT233" i="1"/>
  <c r="CS239" i="1"/>
  <c r="CT239" i="1"/>
  <c r="CS242" i="1"/>
  <c r="CT242" i="1"/>
  <c r="CS247" i="1"/>
  <c r="CT247" i="1"/>
  <c r="CS251" i="1"/>
  <c r="CT251" i="1"/>
  <c r="CS255" i="1"/>
  <c r="CT255" i="1"/>
  <c r="CS261" i="1"/>
  <c r="CT261" i="1"/>
  <c r="CS265" i="1"/>
  <c r="CT265" i="1"/>
  <c r="CT269" i="1"/>
  <c r="CS269" i="1"/>
  <c r="CS275" i="1"/>
  <c r="CT275" i="1"/>
  <c r="CS278" i="1"/>
  <c r="CT278" i="1"/>
  <c r="CT283" i="1"/>
  <c r="CS283" i="1"/>
  <c r="CS287" i="1"/>
  <c r="CT287" i="1"/>
  <c r="CS291" i="1"/>
  <c r="CT291" i="1"/>
  <c r="CS297" i="1"/>
  <c r="CT297" i="1"/>
  <c r="CS301" i="1"/>
  <c r="CT301" i="1"/>
  <c r="CS305" i="1"/>
  <c r="CT305" i="1"/>
  <c r="CS311" i="1"/>
  <c r="CT311" i="1"/>
  <c r="CS314" i="1"/>
  <c r="CT314" i="1"/>
  <c r="CT319" i="1"/>
  <c r="CS319" i="1"/>
  <c r="CS323" i="1"/>
  <c r="CT323" i="1"/>
  <c r="CS327" i="1"/>
  <c r="CT327" i="1"/>
  <c r="CS334" i="1"/>
  <c r="CT334" i="1"/>
  <c r="CS338" i="1"/>
  <c r="CT338" i="1"/>
  <c r="CS342" i="1"/>
  <c r="CT342" i="1"/>
  <c r="CS348" i="1"/>
  <c r="CT348" i="1"/>
  <c r="CS351" i="1"/>
  <c r="CT351" i="1"/>
  <c r="CT356" i="1"/>
  <c r="CS356" i="1"/>
  <c r="CS360" i="1"/>
  <c r="CT360" i="1"/>
  <c r="CS364" i="1"/>
  <c r="CT364" i="1"/>
  <c r="CS370" i="1"/>
  <c r="CT370" i="1"/>
  <c r="CS374" i="1"/>
  <c r="CT374" i="1"/>
  <c r="CS378" i="1"/>
  <c r="CT378" i="1"/>
  <c r="CT384" i="1"/>
  <c r="CS384" i="1"/>
  <c r="CS391" i="1"/>
  <c r="CT391" i="1"/>
  <c r="CT396" i="1"/>
  <c r="CS396" i="1"/>
  <c r="CT400" i="1"/>
  <c r="CS400" i="1"/>
  <c r="CS406" i="1"/>
  <c r="CT406" i="1"/>
  <c r="CT410" i="1"/>
  <c r="CS410" i="1"/>
  <c r="CS414" i="1"/>
  <c r="CT414" i="1"/>
  <c r="CS420" i="1"/>
  <c r="CT420" i="1"/>
  <c r="CS428" i="1"/>
  <c r="CT428" i="1"/>
  <c r="CS433" i="1"/>
  <c r="CT433" i="1"/>
  <c r="CS437" i="1"/>
  <c r="CT437" i="1"/>
  <c r="CS443" i="1"/>
  <c r="CT443" i="1"/>
  <c r="CS447" i="1"/>
  <c r="CT447" i="1"/>
  <c r="CT451" i="1"/>
  <c r="CS451" i="1"/>
  <c r="CS457" i="1"/>
  <c r="CT457" i="1"/>
  <c r="CS464" i="1"/>
  <c r="CT464" i="1"/>
  <c r="CS468" i="1"/>
  <c r="CT468" i="1"/>
  <c r="CS472" i="1"/>
  <c r="CT472" i="1"/>
  <c r="CS476" i="1"/>
  <c r="CT476" i="1"/>
  <c r="CS482" i="1"/>
  <c r="CT482" i="1"/>
  <c r="CS486" i="1"/>
  <c r="CT486" i="1"/>
  <c r="CS490" i="1"/>
  <c r="CT490" i="1"/>
  <c r="CS496" i="1"/>
  <c r="CT496" i="1"/>
  <c r="CT499" i="1"/>
  <c r="CS499" i="1"/>
  <c r="CS504" i="1"/>
  <c r="CT504" i="1"/>
  <c r="CS508" i="1"/>
  <c r="CT508" i="1"/>
  <c r="CT512" i="1"/>
  <c r="CS512" i="1"/>
  <c r="CS518" i="1"/>
  <c r="CT518" i="1"/>
  <c r="CS522" i="1"/>
  <c r="CT522" i="1"/>
  <c r="CS526" i="1"/>
  <c r="CT526" i="1"/>
  <c r="CS532" i="1"/>
  <c r="CT532" i="1"/>
  <c r="CS535" i="1"/>
  <c r="CT535" i="1"/>
  <c r="CS540" i="1"/>
  <c r="CT540" i="1"/>
  <c r="CS544" i="1"/>
  <c r="CT544" i="1"/>
  <c r="CS548" i="1"/>
  <c r="CT548" i="1"/>
  <c r="CS554" i="1"/>
  <c r="CT554" i="1"/>
  <c r="CS558" i="1"/>
  <c r="CT558" i="1"/>
  <c r="CS562" i="1"/>
  <c r="CT562" i="1"/>
  <c r="CT568" i="1"/>
  <c r="CS568" i="1"/>
  <c r="CS575" i="1"/>
  <c r="CT575" i="1"/>
  <c r="CS580" i="1"/>
  <c r="CT580" i="1"/>
  <c r="CT584" i="1"/>
  <c r="CS584" i="1"/>
  <c r="CS588" i="1"/>
  <c r="CT588" i="1"/>
  <c r="CS594" i="1"/>
  <c r="CT594" i="1"/>
  <c r="CS598" i="1"/>
  <c r="CT598" i="1"/>
  <c r="CS602" i="1"/>
  <c r="CT602" i="1"/>
  <c r="CT608" i="1"/>
  <c r="CS608" i="1"/>
  <c r="CT611" i="1"/>
  <c r="CS611" i="1"/>
  <c r="CS616" i="1"/>
  <c r="CT616" i="1"/>
  <c r="CS620" i="1"/>
  <c r="CT620" i="1"/>
  <c r="CS624" i="1"/>
  <c r="CT624" i="1"/>
  <c r="CS630" i="1"/>
  <c r="CT630" i="1"/>
  <c r="CS634" i="1"/>
  <c r="CT634" i="1"/>
  <c r="CS638" i="1"/>
  <c r="CT638" i="1"/>
  <c r="CS644" i="1"/>
  <c r="CT644" i="1"/>
  <c r="CS647" i="1"/>
  <c r="CT647" i="1"/>
  <c r="CS652" i="1"/>
  <c r="CT652" i="1"/>
  <c r="CS656" i="1"/>
  <c r="CT656" i="1"/>
  <c r="CS660" i="1"/>
  <c r="CT660" i="1"/>
  <c r="CS666" i="1"/>
  <c r="CT666" i="1"/>
  <c r="CS670" i="1"/>
  <c r="CT670" i="1"/>
  <c r="CS674" i="1"/>
  <c r="CT674" i="1"/>
  <c r="CT680" i="1"/>
  <c r="CS680" i="1"/>
  <c r="CT683" i="1"/>
  <c r="CS683" i="1"/>
  <c r="CS688" i="1"/>
  <c r="CT688" i="1"/>
  <c r="CS692" i="1"/>
  <c r="CT692" i="1"/>
  <c r="CT696" i="1"/>
  <c r="CS696" i="1"/>
  <c r="CS702" i="1"/>
  <c r="CT702" i="1"/>
  <c r="CS706" i="1"/>
  <c r="CT706" i="1"/>
  <c r="CS710" i="1"/>
  <c r="CT710" i="1"/>
  <c r="CS716" i="1"/>
  <c r="CT716" i="1"/>
  <c r="CS719" i="1"/>
  <c r="CT719" i="1"/>
  <c r="CS724" i="1"/>
  <c r="CT724" i="1"/>
  <c r="CS728" i="1"/>
  <c r="CT728" i="1"/>
  <c r="CS732" i="1"/>
  <c r="CT732" i="1"/>
  <c r="CS738" i="1"/>
  <c r="CT738" i="1"/>
  <c r="CS742" i="1"/>
  <c r="CT742" i="1"/>
  <c r="CS746" i="1"/>
  <c r="CT746" i="1"/>
  <c r="CS752" i="1"/>
  <c r="CT752" i="1"/>
  <c r="CT755" i="1"/>
  <c r="CS755" i="1"/>
  <c r="BT745" i="1"/>
  <c r="BT727" i="1"/>
  <c r="BS47" i="1"/>
  <c r="T498" i="1"/>
  <c r="S241" i="1"/>
  <c r="R167" i="1"/>
  <c r="T572" i="1"/>
  <c r="J498" i="1"/>
  <c r="R425" i="1"/>
  <c r="N645" i="1"/>
  <c r="I645" i="1"/>
  <c r="I609" i="1"/>
  <c r="BS714" i="1"/>
  <c r="BS741" i="1"/>
  <c r="BU741" i="1"/>
  <c r="Q572" i="1"/>
  <c r="BT43" i="1"/>
  <c r="BT25" i="1"/>
  <c r="BT39" i="1"/>
  <c r="Y28" i="9"/>
  <c r="Y25" i="9"/>
  <c r="I37" i="11"/>
  <c r="K37" i="11"/>
  <c r="O7" i="5"/>
  <c r="Y32" i="9"/>
  <c r="AQ16" i="5"/>
  <c r="AQ20" i="5"/>
  <c r="L7" i="5"/>
  <c r="AR7" i="5" s="1"/>
  <c r="H7" i="5"/>
  <c r="K7" i="5"/>
  <c r="G7" i="5"/>
  <c r="R29" i="5"/>
  <c r="BW23" i="1"/>
  <c r="BW18" i="1"/>
  <c r="Y36" i="9"/>
  <c r="Y42" i="9"/>
  <c r="Y46" i="9"/>
  <c r="Y48" i="9"/>
  <c r="Y22" i="9"/>
  <c r="G37" i="11"/>
  <c r="P7" i="5"/>
  <c r="AK14" i="5"/>
  <c r="R367" i="1"/>
  <c r="L367" i="1"/>
  <c r="BW24" i="1"/>
  <c r="Y47" i="9"/>
  <c r="AG27" i="5"/>
  <c r="BW14" i="1"/>
  <c r="BW10" i="1"/>
  <c r="BW31" i="1"/>
  <c r="BW27" i="1"/>
  <c r="BW241" i="1"/>
  <c r="BW388" i="1"/>
  <c r="BW535" i="1"/>
  <c r="BW755" i="1"/>
  <c r="BW85" i="1"/>
  <c r="BW205" i="1"/>
  <c r="BW313" i="1"/>
  <c r="BW461" i="1"/>
  <c r="BW613" i="1"/>
  <c r="CA629" i="1" s="1"/>
  <c r="BW40" i="1"/>
  <c r="BW36" i="1"/>
  <c r="BW32" i="1"/>
  <c r="BW28" i="1"/>
  <c r="BW20" i="1"/>
  <c r="BW15" i="1"/>
  <c r="BW11" i="1"/>
  <c r="BW167" i="1"/>
  <c r="BW277" i="1"/>
  <c r="BW425" i="1"/>
  <c r="BW572" i="1"/>
  <c r="BW609" i="1"/>
  <c r="BA686" i="1"/>
  <c r="BW718" i="1"/>
  <c r="BW37" i="1"/>
  <c r="BW33" i="1"/>
  <c r="BW29" i="1"/>
  <c r="BW25" i="1"/>
  <c r="BW21" i="1"/>
  <c r="BW16" i="1"/>
  <c r="BW12" i="1"/>
  <c r="BW8" i="1"/>
  <c r="BW128" i="1"/>
  <c r="BW351" i="1"/>
  <c r="BW498" i="1"/>
  <c r="BW682" i="1"/>
  <c r="BW39" i="1"/>
  <c r="BW35" i="1"/>
  <c r="BW38" i="1"/>
  <c r="BW34" i="1"/>
  <c r="BW30" i="1"/>
  <c r="BW26" i="1"/>
  <c r="BW22" i="1"/>
  <c r="BW17" i="1"/>
  <c r="BW13" i="1"/>
  <c r="BW9" i="1"/>
  <c r="CN638" i="1"/>
  <c r="CN634" i="1"/>
  <c r="CN630" i="1"/>
  <c r="CN626" i="1"/>
  <c r="CN622" i="1"/>
  <c r="CN618" i="1"/>
  <c r="CN614" i="1"/>
  <c r="CN637" i="1"/>
  <c r="CN633" i="1"/>
  <c r="CN629" i="1"/>
  <c r="CN625" i="1"/>
  <c r="CN621" i="1"/>
  <c r="CN617" i="1"/>
  <c r="CN640" i="1"/>
  <c r="CN636" i="1"/>
  <c r="CN632" i="1"/>
  <c r="CN628" i="1"/>
  <c r="CN624" i="1"/>
  <c r="CN620" i="1"/>
  <c r="CN616" i="1"/>
  <c r="CN631" i="1"/>
  <c r="CN615" i="1"/>
  <c r="CN627" i="1"/>
  <c r="CN639" i="1"/>
  <c r="CN623" i="1"/>
  <c r="CN619" i="1"/>
  <c r="CN635" i="1"/>
  <c r="CG258" i="1"/>
  <c r="CF258" i="1"/>
  <c r="CG56" i="1"/>
  <c r="CF56" i="1"/>
  <c r="CG60" i="1"/>
  <c r="CF60" i="1"/>
  <c r="CG66" i="1"/>
  <c r="CF66" i="1"/>
  <c r="CF70" i="1"/>
  <c r="CG74" i="1"/>
  <c r="CF74" i="1"/>
  <c r="CF80" i="1"/>
  <c r="CG84" i="1"/>
  <c r="CF84" i="1"/>
  <c r="CG87" i="1"/>
  <c r="CF87" i="1"/>
  <c r="CF91" i="1"/>
  <c r="CG96" i="1"/>
  <c r="CF96" i="1"/>
  <c r="CG100" i="1"/>
  <c r="CF100" i="1"/>
  <c r="CG104" i="1"/>
  <c r="CF104" i="1"/>
  <c r="CG108" i="1"/>
  <c r="CF108" i="1"/>
  <c r="CF112" i="1"/>
  <c r="CG116" i="1"/>
  <c r="CF116" i="1"/>
  <c r="CG120" i="1"/>
  <c r="CF120" i="1"/>
  <c r="CG124" i="1"/>
  <c r="CF124" i="1"/>
  <c r="CG131" i="1"/>
  <c r="CF131" i="1"/>
  <c r="CG136" i="1"/>
  <c r="CF136" i="1"/>
  <c r="CG140" i="1"/>
  <c r="CF140" i="1"/>
  <c r="CG144" i="1"/>
  <c r="CF144" i="1"/>
  <c r="CG150" i="1"/>
  <c r="CF150" i="1"/>
  <c r="CG154" i="1"/>
  <c r="CF154" i="1"/>
  <c r="CG158" i="1"/>
  <c r="CF158" i="1"/>
  <c r="CG164" i="1"/>
  <c r="CF164" i="1"/>
  <c r="CG171" i="1"/>
  <c r="CF171" i="1"/>
  <c r="CG176" i="1"/>
  <c r="CF176" i="1"/>
  <c r="CG180" i="1"/>
  <c r="CF180" i="1"/>
  <c r="CG184" i="1"/>
  <c r="CF184" i="1"/>
  <c r="CG190" i="1"/>
  <c r="CF190" i="1"/>
  <c r="CG194" i="1"/>
  <c r="CF194" i="1"/>
  <c r="CG198" i="1"/>
  <c r="CF198" i="1"/>
  <c r="CG204" i="1"/>
  <c r="CF204" i="1"/>
  <c r="CG207" i="1"/>
  <c r="CF207" i="1"/>
  <c r="CG212" i="1"/>
  <c r="CF212" i="1"/>
  <c r="CG216" i="1"/>
  <c r="CF216" i="1"/>
  <c r="CG220" i="1"/>
  <c r="CF220" i="1"/>
  <c r="CG626" i="1"/>
  <c r="CF626" i="1"/>
  <c r="CG698" i="1"/>
  <c r="CF698" i="1"/>
  <c r="CG226" i="1"/>
  <c r="CF226" i="1"/>
  <c r="CG230" i="1"/>
  <c r="CF230" i="1"/>
  <c r="CG234" i="1"/>
  <c r="CF234" i="1"/>
  <c r="CG240" i="1"/>
  <c r="CF240" i="1"/>
  <c r="CG243" i="1"/>
  <c r="CF243" i="1"/>
  <c r="CG248" i="1"/>
  <c r="CF248" i="1"/>
  <c r="CG252" i="1"/>
  <c r="CF252" i="1"/>
  <c r="CG256" i="1"/>
  <c r="CF256" i="1"/>
  <c r="CG262" i="1"/>
  <c r="CF262" i="1"/>
  <c r="CG266" i="1"/>
  <c r="CF266" i="1"/>
  <c r="CG270" i="1"/>
  <c r="CF270" i="1"/>
  <c r="CG276" i="1"/>
  <c r="CF276" i="1"/>
  <c r="CG279" i="1"/>
  <c r="CF279" i="1"/>
  <c r="CG284" i="1"/>
  <c r="CF284" i="1"/>
  <c r="CG288" i="1"/>
  <c r="CF288" i="1"/>
  <c r="CG292" i="1"/>
  <c r="CF292" i="1"/>
  <c r="CG298" i="1"/>
  <c r="CF298" i="1"/>
  <c r="CG302" i="1"/>
  <c r="CF302" i="1"/>
  <c r="CG306" i="1"/>
  <c r="CF306" i="1"/>
  <c r="CG312" i="1"/>
  <c r="CF312" i="1"/>
  <c r="CG315" i="1"/>
  <c r="CF315" i="1"/>
  <c r="CG320" i="1"/>
  <c r="CF320" i="1"/>
  <c r="CG324" i="1"/>
  <c r="CF324" i="1"/>
  <c r="CG328" i="1"/>
  <c r="CF328" i="1"/>
  <c r="CG335" i="1"/>
  <c r="CF335" i="1"/>
  <c r="CG339" i="1"/>
  <c r="CF339" i="1"/>
  <c r="CG343" i="1"/>
  <c r="CF343" i="1"/>
  <c r="CF349" i="1"/>
  <c r="CG352" i="1"/>
  <c r="CF352" i="1"/>
  <c r="CG357" i="1"/>
  <c r="CF357" i="1"/>
  <c r="CG361" i="1"/>
  <c r="CF361" i="1"/>
  <c r="CG365" i="1"/>
  <c r="CF365" i="1"/>
  <c r="CG371" i="1"/>
  <c r="CF371" i="1"/>
  <c r="CG375" i="1"/>
  <c r="CF375" i="1"/>
  <c r="CG379" i="1"/>
  <c r="CF379" i="1"/>
  <c r="CG385" i="1"/>
  <c r="CF385" i="1"/>
  <c r="CG393" i="1"/>
  <c r="CF393" i="1"/>
  <c r="CG397" i="1"/>
  <c r="CF397" i="1"/>
  <c r="CG401" i="1"/>
  <c r="CF401" i="1"/>
  <c r="CG407" i="1"/>
  <c r="CF407" i="1"/>
  <c r="CG411" i="1"/>
  <c r="CF411" i="1"/>
  <c r="CG415" i="1"/>
  <c r="CF415" i="1"/>
  <c r="CG421" i="1"/>
  <c r="CF421" i="1"/>
  <c r="CG430" i="1"/>
  <c r="CF430" i="1"/>
  <c r="CG434" i="1"/>
  <c r="CF434" i="1"/>
  <c r="CG438" i="1"/>
  <c r="CF438" i="1"/>
  <c r="CG444" i="1"/>
  <c r="CF444" i="1"/>
  <c r="CG448" i="1"/>
  <c r="CF448" i="1"/>
  <c r="CG452" i="1"/>
  <c r="CF452" i="1"/>
  <c r="CG458" i="1"/>
  <c r="CF458" i="1"/>
  <c r="CG469" i="1"/>
  <c r="CF469" i="1"/>
  <c r="CG473" i="1"/>
  <c r="CF473" i="1"/>
  <c r="CG479" i="1"/>
  <c r="CF479" i="1"/>
  <c r="CG483" i="1"/>
  <c r="CF483" i="1"/>
  <c r="CG487" i="1"/>
  <c r="CF487" i="1"/>
  <c r="CG493" i="1"/>
  <c r="CF493" i="1"/>
  <c r="CG497" i="1"/>
  <c r="CF497" i="1"/>
  <c r="CG500" i="1"/>
  <c r="CF500" i="1"/>
  <c r="CG505" i="1"/>
  <c r="CF505" i="1"/>
  <c r="CG509" i="1"/>
  <c r="CF509" i="1"/>
  <c r="CG513" i="1"/>
  <c r="CF513" i="1"/>
  <c r="CG519" i="1"/>
  <c r="CF519" i="1"/>
  <c r="CG523" i="1"/>
  <c r="CF523" i="1"/>
  <c r="CG527" i="1"/>
  <c r="CF527" i="1"/>
  <c r="CG533" i="1"/>
  <c r="CF533" i="1"/>
  <c r="CG536" i="1"/>
  <c r="CF536" i="1"/>
  <c r="CG541" i="1"/>
  <c r="CF541" i="1"/>
  <c r="CG545" i="1"/>
  <c r="CF545" i="1"/>
  <c r="CG549" i="1"/>
  <c r="CF549" i="1"/>
  <c r="CG555" i="1"/>
  <c r="CF555" i="1"/>
  <c r="CG559" i="1"/>
  <c r="CF559" i="1"/>
  <c r="CG563" i="1"/>
  <c r="CF563" i="1"/>
  <c r="CG569" i="1"/>
  <c r="CF569" i="1"/>
  <c r="CG576" i="1"/>
  <c r="CF576" i="1"/>
  <c r="CG581" i="1"/>
  <c r="CF581" i="1"/>
  <c r="CG585" i="1"/>
  <c r="CF585" i="1"/>
  <c r="CG591" i="1"/>
  <c r="CF591" i="1"/>
  <c r="CG595" i="1"/>
  <c r="CF595" i="1"/>
  <c r="CG599" i="1"/>
  <c r="CF599" i="1"/>
  <c r="CG605" i="1"/>
  <c r="CF605" i="1"/>
  <c r="CG612" i="1"/>
  <c r="CF612" i="1"/>
  <c r="CG617" i="1"/>
  <c r="CF617" i="1"/>
  <c r="CG621" i="1"/>
  <c r="CF621" i="1"/>
  <c r="CG627" i="1"/>
  <c r="CF627" i="1"/>
  <c r="CG631" i="1"/>
  <c r="CF631" i="1"/>
  <c r="CG635" i="1"/>
  <c r="CF635" i="1"/>
  <c r="CG641" i="1"/>
  <c r="CF641" i="1"/>
  <c r="CG648" i="1"/>
  <c r="CF648" i="1"/>
  <c r="CG653" i="1"/>
  <c r="CF653" i="1"/>
  <c r="CG657" i="1"/>
  <c r="CF657" i="1"/>
  <c r="CG663" i="1"/>
  <c r="CF663" i="1"/>
  <c r="CG667" i="1"/>
  <c r="CF667" i="1"/>
  <c r="CG671" i="1"/>
  <c r="CF671" i="1"/>
  <c r="CG677" i="1"/>
  <c r="CF677" i="1"/>
  <c r="CG681" i="1"/>
  <c r="CF681" i="1"/>
  <c r="CG684" i="1"/>
  <c r="CF684" i="1"/>
  <c r="CG689" i="1"/>
  <c r="CF689" i="1"/>
  <c r="CG693" i="1"/>
  <c r="CF693" i="1"/>
  <c r="CG697" i="1"/>
  <c r="CF697" i="1"/>
  <c r="CG703" i="1"/>
  <c r="CF703" i="1"/>
  <c r="CG707" i="1"/>
  <c r="CF707" i="1"/>
  <c r="CG711" i="1"/>
  <c r="CF711" i="1"/>
  <c r="CG717" i="1"/>
  <c r="CF717" i="1"/>
  <c r="CG720" i="1"/>
  <c r="CF720" i="1"/>
  <c r="CG725" i="1"/>
  <c r="CF725" i="1"/>
  <c r="CG729" i="1"/>
  <c r="CF729" i="1"/>
  <c r="CG733" i="1"/>
  <c r="CF733" i="1"/>
  <c r="CG739" i="1"/>
  <c r="CF739" i="1"/>
  <c r="CG743" i="1"/>
  <c r="CF743" i="1"/>
  <c r="CG747" i="1"/>
  <c r="CF747" i="1"/>
  <c r="CG753" i="1"/>
  <c r="CF753" i="1"/>
  <c r="CG53" i="1"/>
  <c r="CF53" i="1"/>
  <c r="CG57" i="1"/>
  <c r="CF57" i="1"/>
  <c r="CG61" i="1"/>
  <c r="CF61" i="1"/>
  <c r="CG67" i="1"/>
  <c r="CF67" i="1"/>
  <c r="CG71" i="1"/>
  <c r="CF71" i="1"/>
  <c r="CG75" i="1"/>
  <c r="CF75" i="1"/>
  <c r="CG81" i="1"/>
  <c r="CF81" i="1"/>
  <c r="CG88" i="1"/>
  <c r="CF88" i="1"/>
  <c r="CG92" i="1"/>
  <c r="CF92" i="1"/>
  <c r="CG97" i="1"/>
  <c r="CF97" i="1"/>
  <c r="CF101" i="1"/>
  <c r="CG105" i="1"/>
  <c r="CF105" i="1"/>
  <c r="CF109" i="1"/>
  <c r="CG113" i="1"/>
  <c r="CF113" i="1"/>
  <c r="CF117" i="1"/>
  <c r="CG121" i="1"/>
  <c r="CF121" i="1"/>
  <c r="CF125" i="1"/>
  <c r="CG132" i="1"/>
  <c r="CF132" i="1"/>
  <c r="CG137" i="1"/>
  <c r="CF137" i="1"/>
  <c r="CF141" i="1"/>
  <c r="CG145" i="1"/>
  <c r="CF145" i="1"/>
  <c r="CG151" i="1"/>
  <c r="CF151" i="1"/>
  <c r="CG155" i="1"/>
  <c r="CF155" i="1"/>
  <c r="CG159" i="1"/>
  <c r="CF159" i="1"/>
  <c r="CG165" i="1"/>
  <c r="CF165" i="1"/>
  <c r="CG168" i="1"/>
  <c r="CF168" i="1"/>
  <c r="CG172" i="1"/>
  <c r="CF172" i="1"/>
  <c r="CG177" i="1"/>
  <c r="CF177" i="1"/>
  <c r="CG181" i="1"/>
  <c r="CF181" i="1"/>
  <c r="CG187" i="1"/>
  <c r="CF187" i="1"/>
  <c r="CG191" i="1"/>
  <c r="CF191" i="1"/>
  <c r="CG195" i="1"/>
  <c r="CF195" i="1"/>
  <c r="CG201" i="1"/>
  <c r="CF201" i="1"/>
  <c r="CG208" i="1"/>
  <c r="CF208" i="1"/>
  <c r="CG213" i="1"/>
  <c r="CF213" i="1"/>
  <c r="CG217" i="1"/>
  <c r="CF217" i="1"/>
  <c r="CG223" i="1"/>
  <c r="CF223" i="1"/>
  <c r="CG227" i="1"/>
  <c r="CF227" i="1"/>
  <c r="CG231" i="1"/>
  <c r="CF231" i="1"/>
  <c r="CG237" i="1"/>
  <c r="CF237" i="1"/>
  <c r="CG244" i="1"/>
  <c r="CF244" i="1"/>
  <c r="CG249" i="1"/>
  <c r="CF249" i="1"/>
  <c r="CG253" i="1"/>
  <c r="CF253" i="1"/>
  <c r="CG259" i="1"/>
  <c r="CF259" i="1"/>
  <c r="CG263" i="1"/>
  <c r="CF263" i="1"/>
  <c r="CG267" i="1"/>
  <c r="CF267" i="1"/>
  <c r="CG273" i="1"/>
  <c r="CF273" i="1"/>
  <c r="CG280" i="1"/>
  <c r="CF280" i="1"/>
  <c r="CG285" i="1"/>
  <c r="CF285" i="1"/>
  <c r="CG289" i="1"/>
  <c r="CF289" i="1"/>
  <c r="CG295" i="1"/>
  <c r="CF295" i="1"/>
  <c r="CG299" i="1"/>
  <c r="CF299" i="1"/>
  <c r="CG303" i="1"/>
  <c r="CF303" i="1"/>
  <c r="CG309" i="1"/>
  <c r="CF309" i="1"/>
  <c r="CG316" i="1"/>
  <c r="CF316" i="1"/>
  <c r="CG321" i="1"/>
  <c r="CF321" i="1"/>
  <c r="CG325" i="1"/>
  <c r="CF325" i="1"/>
  <c r="CG332" i="1"/>
  <c r="CF332" i="1"/>
  <c r="CG336" i="1"/>
  <c r="CF336" i="1"/>
  <c r="CG340" i="1"/>
  <c r="CF340" i="1"/>
  <c r="CG346" i="1"/>
  <c r="CF346" i="1"/>
  <c r="CG350" i="1"/>
  <c r="CF350" i="1"/>
  <c r="CG353" i="1"/>
  <c r="CF353" i="1"/>
  <c r="CG358" i="1"/>
  <c r="CF358" i="1"/>
  <c r="CG362" i="1"/>
  <c r="CF362" i="1"/>
  <c r="CG366" i="1"/>
  <c r="CF366" i="1"/>
  <c r="CG372" i="1"/>
  <c r="CF372" i="1"/>
  <c r="CG376" i="1"/>
  <c r="CF376" i="1"/>
  <c r="CG380" i="1"/>
  <c r="CF380" i="1"/>
  <c r="CG386" i="1"/>
  <c r="CF386" i="1"/>
  <c r="CG389" i="1"/>
  <c r="CF389" i="1"/>
  <c r="CG394" i="1"/>
  <c r="CF394" i="1"/>
  <c r="CG398" i="1"/>
  <c r="CF398" i="1"/>
  <c r="CG402" i="1"/>
  <c r="CF402" i="1"/>
  <c r="CG408" i="1"/>
  <c r="CF408" i="1"/>
  <c r="CG412" i="1"/>
  <c r="CF412" i="1"/>
  <c r="CG416" i="1"/>
  <c r="CF416" i="1"/>
  <c r="CG422" i="1"/>
  <c r="CF422" i="1"/>
  <c r="CG426" i="1"/>
  <c r="CF426" i="1"/>
  <c r="CF431" i="1"/>
  <c r="CG435" i="1"/>
  <c r="CF435" i="1"/>
  <c r="CG439" i="1"/>
  <c r="CF439" i="1"/>
  <c r="CF445" i="1"/>
  <c r="CG449" i="1"/>
  <c r="CF449" i="1"/>
  <c r="CF453" i="1"/>
  <c r="CG459" i="1"/>
  <c r="CF459" i="1"/>
  <c r="CG462" i="1"/>
  <c r="CF462" i="1"/>
  <c r="CF466" i="1"/>
  <c r="CG470" i="1"/>
  <c r="CF470" i="1"/>
  <c r="CG474" i="1"/>
  <c r="CF474" i="1"/>
  <c r="CG480" i="1"/>
  <c r="CF480" i="1"/>
  <c r="CG484" i="1"/>
  <c r="CF484" i="1"/>
  <c r="CG488" i="1"/>
  <c r="CF488" i="1"/>
  <c r="CG494" i="1"/>
  <c r="CF494" i="1"/>
  <c r="CG501" i="1"/>
  <c r="CF501" i="1"/>
  <c r="CG506" i="1"/>
  <c r="CF506" i="1"/>
  <c r="CG510" i="1"/>
  <c r="CF510" i="1"/>
  <c r="CG516" i="1"/>
  <c r="CF516" i="1"/>
  <c r="CG520" i="1"/>
  <c r="CF520" i="1"/>
  <c r="CG524" i="1"/>
  <c r="CF524" i="1"/>
  <c r="CG530" i="1"/>
  <c r="CF530" i="1"/>
  <c r="CG534" i="1"/>
  <c r="CF534" i="1"/>
  <c r="CG537" i="1"/>
  <c r="CF537" i="1"/>
  <c r="CG542" i="1"/>
  <c r="CF542" i="1"/>
  <c r="CG546" i="1"/>
  <c r="CF546" i="1"/>
  <c r="CG550" i="1"/>
  <c r="CF550" i="1"/>
  <c r="CG556" i="1"/>
  <c r="CF556" i="1"/>
  <c r="CG560" i="1"/>
  <c r="CF560" i="1"/>
  <c r="CG564" i="1"/>
  <c r="CF564" i="1"/>
  <c r="CG570" i="1"/>
  <c r="CF570" i="1"/>
  <c r="CG573" i="1"/>
  <c r="CF573" i="1"/>
  <c r="CG578" i="1"/>
  <c r="CF578" i="1"/>
  <c r="CG582" i="1"/>
  <c r="CF582" i="1"/>
  <c r="CG586" i="1"/>
  <c r="CF586" i="1"/>
  <c r="CG592" i="1"/>
  <c r="CF592" i="1"/>
  <c r="CG596" i="1"/>
  <c r="CF596" i="1"/>
  <c r="CG600" i="1"/>
  <c r="CF600" i="1"/>
  <c r="CG606" i="1"/>
  <c r="CF606" i="1"/>
  <c r="CG614" i="1"/>
  <c r="CF614" i="1"/>
  <c r="CG618" i="1"/>
  <c r="CF618" i="1"/>
  <c r="CG622" i="1"/>
  <c r="CF622" i="1"/>
  <c r="CG628" i="1"/>
  <c r="CF628" i="1"/>
  <c r="CF632" i="1"/>
  <c r="CG636" i="1"/>
  <c r="CF636" i="1"/>
  <c r="CG642" i="1"/>
  <c r="CF642" i="1"/>
  <c r="CF645" i="1"/>
  <c r="CG650" i="1"/>
  <c r="CF650" i="1"/>
  <c r="CG654" i="1"/>
  <c r="CF654" i="1"/>
  <c r="CG658" i="1"/>
  <c r="CF658" i="1"/>
  <c r="CG664" i="1"/>
  <c r="CF664" i="1"/>
  <c r="CG668" i="1"/>
  <c r="CF668" i="1"/>
  <c r="CG672" i="1"/>
  <c r="CF672" i="1"/>
  <c r="CG678" i="1"/>
  <c r="CF678" i="1"/>
  <c r="CG685" i="1"/>
  <c r="CF685" i="1"/>
  <c r="CF690" i="1"/>
  <c r="CF694" i="1"/>
  <c r="CG700" i="1"/>
  <c r="CF700" i="1"/>
  <c r="CG704" i="1"/>
  <c r="CF704" i="1"/>
  <c r="CG708" i="1"/>
  <c r="CF708" i="1"/>
  <c r="CG714" i="1"/>
  <c r="CF714" i="1"/>
  <c r="CG721" i="1"/>
  <c r="CF721" i="1"/>
  <c r="CG726" i="1"/>
  <c r="CF726" i="1"/>
  <c r="CG730" i="1"/>
  <c r="CF730" i="1"/>
  <c r="CG736" i="1"/>
  <c r="CF736" i="1"/>
  <c r="CG740" i="1"/>
  <c r="CF740" i="1"/>
  <c r="CG744" i="1"/>
  <c r="CF744" i="1"/>
  <c r="CG750" i="1"/>
  <c r="CF750" i="1"/>
  <c r="CG754" i="1"/>
  <c r="CF754" i="1"/>
  <c r="CG54" i="1"/>
  <c r="CF54" i="1"/>
  <c r="CG58" i="1"/>
  <c r="CF58" i="1"/>
  <c r="CG62" i="1"/>
  <c r="CF62" i="1"/>
  <c r="CG68" i="1"/>
  <c r="CF68" i="1"/>
  <c r="CG72" i="1"/>
  <c r="CF72" i="1"/>
  <c r="CG76" i="1"/>
  <c r="CF76" i="1"/>
  <c r="CG82" i="1"/>
  <c r="CF82" i="1"/>
  <c r="CG89" i="1"/>
  <c r="CF89" i="1"/>
  <c r="CF93" i="1"/>
  <c r="CG98" i="1"/>
  <c r="CF98" i="1"/>
  <c r="CG102" i="1"/>
  <c r="CF102" i="1"/>
  <c r="CG106" i="1"/>
  <c r="CF106" i="1"/>
  <c r="CG110" i="1"/>
  <c r="CF110" i="1"/>
  <c r="CG114" i="1"/>
  <c r="CF114" i="1"/>
  <c r="CG118" i="1"/>
  <c r="CF118" i="1"/>
  <c r="CG122" i="1"/>
  <c r="CF122" i="1"/>
  <c r="CG126" i="1"/>
  <c r="CF126" i="1"/>
  <c r="CG129" i="1"/>
  <c r="CF129" i="1"/>
  <c r="CG133" i="1"/>
  <c r="CF133" i="1"/>
  <c r="CG138" i="1"/>
  <c r="CF138" i="1"/>
  <c r="CG142" i="1"/>
  <c r="CF142" i="1"/>
  <c r="CG148" i="1"/>
  <c r="CF148" i="1"/>
  <c r="CG152" i="1"/>
  <c r="CF152" i="1"/>
  <c r="CG156" i="1"/>
  <c r="CF156" i="1"/>
  <c r="CG162" i="1"/>
  <c r="CF162" i="1"/>
  <c r="CF166" i="1"/>
  <c r="CG169" i="1"/>
  <c r="CF169" i="1"/>
  <c r="CG174" i="1"/>
  <c r="CF174" i="1"/>
  <c r="CG178" i="1"/>
  <c r="CF178" i="1"/>
  <c r="CF182" i="1"/>
  <c r="CG188" i="1"/>
  <c r="CF188" i="1"/>
  <c r="CG192" i="1"/>
  <c r="CF192" i="1"/>
  <c r="CG196" i="1"/>
  <c r="CF196" i="1"/>
  <c r="CF202" i="1"/>
  <c r="CG210" i="1"/>
  <c r="CF210" i="1"/>
  <c r="CG214" i="1"/>
  <c r="CF214" i="1"/>
  <c r="CG218" i="1"/>
  <c r="CF218" i="1"/>
  <c r="CG224" i="1"/>
  <c r="CF224" i="1"/>
  <c r="CG228" i="1"/>
  <c r="CF228" i="1"/>
  <c r="CG232" i="1"/>
  <c r="CF232" i="1"/>
  <c r="CG238" i="1"/>
  <c r="CF238" i="1"/>
  <c r="CF246" i="1"/>
  <c r="CF250" i="1"/>
  <c r="CG254" i="1"/>
  <c r="CF254" i="1"/>
  <c r="CG260" i="1"/>
  <c r="CF260" i="1"/>
  <c r="CG264" i="1"/>
  <c r="CF264" i="1"/>
  <c r="CG268" i="1"/>
  <c r="CF268" i="1"/>
  <c r="CG274" i="1"/>
  <c r="CF274" i="1"/>
  <c r="CG282" i="1"/>
  <c r="CF282" i="1"/>
  <c r="CG286" i="1"/>
  <c r="CF286" i="1"/>
  <c r="CG290" i="1"/>
  <c r="CF290" i="1"/>
  <c r="CG296" i="1"/>
  <c r="CF296" i="1"/>
  <c r="CG300" i="1"/>
  <c r="CF300" i="1"/>
  <c r="CG304" i="1"/>
  <c r="CF304" i="1"/>
  <c r="CG310" i="1"/>
  <c r="CF310" i="1"/>
  <c r="CG318" i="1"/>
  <c r="CF318" i="1"/>
  <c r="CG322" i="1"/>
  <c r="CF322" i="1"/>
  <c r="CG326" i="1"/>
  <c r="CF326" i="1"/>
  <c r="CG333" i="1"/>
  <c r="CF333" i="1"/>
  <c r="CG337" i="1"/>
  <c r="CF337" i="1"/>
  <c r="CG341" i="1"/>
  <c r="CF341" i="1"/>
  <c r="CG347" i="1"/>
  <c r="CF347" i="1"/>
  <c r="CG354" i="1"/>
  <c r="CF354" i="1"/>
  <c r="CG359" i="1"/>
  <c r="CF359" i="1"/>
  <c r="CG363" i="1"/>
  <c r="CF363" i="1"/>
  <c r="CG369" i="1"/>
  <c r="CF369" i="1"/>
  <c r="CG373" i="1"/>
  <c r="CF373" i="1"/>
  <c r="CG377" i="1"/>
  <c r="CF377" i="1"/>
  <c r="CG383" i="1"/>
  <c r="CF383" i="1"/>
  <c r="CG387" i="1"/>
  <c r="CF387" i="1"/>
  <c r="CG390" i="1"/>
  <c r="CF390" i="1"/>
  <c r="CG395" i="1"/>
  <c r="CF395" i="1"/>
  <c r="CG399" i="1"/>
  <c r="CF399" i="1"/>
  <c r="CG403" i="1"/>
  <c r="CF403" i="1"/>
  <c r="CG409" i="1"/>
  <c r="CF409" i="1"/>
  <c r="CG413" i="1"/>
  <c r="CF413" i="1"/>
  <c r="CG417" i="1"/>
  <c r="CF417" i="1"/>
  <c r="CG424" i="1"/>
  <c r="CF424" i="1"/>
  <c r="CG427" i="1"/>
  <c r="CF427" i="1"/>
  <c r="CG432" i="1"/>
  <c r="CF432" i="1"/>
  <c r="CG436" i="1"/>
  <c r="CF436" i="1"/>
  <c r="CG440" i="1"/>
  <c r="CF440" i="1"/>
  <c r="CG446" i="1"/>
  <c r="CF446" i="1"/>
  <c r="CG450" i="1"/>
  <c r="CF450" i="1"/>
  <c r="CG454" i="1"/>
  <c r="CF454" i="1"/>
  <c r="CG460" i="1"/>
  <c r="CF460" i="1"/>
  <c r="CG463" i="1"/>
  <c r="CF463" i="1"/>
  <c r="CG467" i="1"/>
  <c r="CF467" i="1"/>
  <c r="CG471" i="1"/>
  <c r="CF471" i="1"/>
  <c r="CG475" i="1"/>
  <c r="CF475" i="1"/>
  <c r="CG481" i="1"/>
  <c r="CF481" i="1"/>
  <c r="CG485" i="1"/>
  <c r="CF485" i="1"/>
  <c r="CG489" i="1"/>
  <c r="CF489" i="1"/>
  <c r="CG495" i="1"/>
  <c r="CF495" i="1"/>
  <c r="CF503" i="1"/>
  <c r="CG507" i="1"/>
  <c r="CF507" i="1"/>
  <c r="CG511" i="1"/>
  <c r="CF511" i="1"/>
  <c r="CG517" i="1"/>
  <c r="CF517" i="1"/>
  <c r="CG521" i="1"/>
  <c r="CF521" i="1"/>
  <c r="CG525" i="1"/>
  <c r="CF525" i="1"/>
  <c r="CG531" i="1"/>
  <c r="CF531" i="1"/>
  <c r="CG538" i="1"/>
  <c r="CF538" i="1"/>
  <c r="CG543" i="1"/>
  <c r="CF543" i="1"/>
  <c r="CG547" i="1"/>
  <c r="CF547" i="1"/>
  <c r="CG553" i="1"/>
  <c r="CF553" i="1"/>
  <c r="CG557" i="1"/>
  <c r="CF557" i="1"/>
  <c r="CG561" i="1"/>
  <c r="CF561" i="1"/>
  <c r="CG567" i="1"/>
  <c r="CF567" i="1"/>
  <c r="CG571" i="1"/>
  <c r="CF571" i="1"/>
  <c r="CG574" i="1"/>
  <c r="CF574" i="1"/>
  <c r="CG579" i="1"/>
  <c r="CF579" i="1"/>
  <c r="CG583" i="1"/>
  <c r="CF583" i="1"/>
  <c r="CG587" i="1"/>
  <c r="CF587" i="1"/>
  <c r="CG593" i="1"/>
  <c r="CF593" i="1"/>
  <c r="CG597" i="1"/>
  <c r="CF597" i="1"/>
  <c r="CG601" i="1"/>
  <c r="CF601" i="1"/>
  <c r="CG607" i="1"/>
  <c r="CF607" i="1"/>
  <c r="CG610" i="1"/>
  <c r="CF610" i="1"/>
  <c r="CG615" i="1"/>
  <c r="CF615" i="1"/>
  <c r="CG619" i="1"/>
  <c r="CF619" i="1"/>
  <c r="CG623" i="1"/>
  <c r="CF623" i="1"/>
  <c r="CG629" i="1"/>
  <c r="CF629" i="1"/>
  <c r="CG633" i="1"/>
  <c r="CF633" i="1"/>
  <c r="CG637" i="1"/>
  <c r="CF637" i="1"/>
  <c r="CG643" i="1"/>
  <c r="CF643" i="1"/>
  <c r="CG646" i="1"/>
  <c r="CF646" i="1"/>
  <c r="CG651" i="1"/>
  <c r="CF651" i="1"/>
  <c r="CG655" i="1"/>
  <c r="CF655" i="1"/>
  <c r="CG659" i="1"/>
  <c r="CF659" i="1"/>
  <c r="CG665" i="1"/>
  <c r="CF665" i="1"/>
  <c r="CG669" i="1"/>
  <c r="CF669" i="1"/>
  <c r="CG673" i="1"/>
  <c r="CF673" i="1"/>
  <c r="CG679" i="1"/>
  <c r="CF679" i="1"/>
  <c r="CG687" i="1"/>
  <c r="CF687" i="1"/>
  <c r="CG691" i="1"/>
  <c r="CF691" i="1"/>
  <c r="CG695" i="1"/>
  <c r="CF695" i="1"/>
  <c r="CG701" i="1"/>
  <c r="CF701" i="1"/>
  <c r="CG705" i="1"/>
  <c r="CF705" i="1"/>
  <c r="CG709" i="1"/>
  <c r="CF709" i="1"/>
  <c r="CG715" i="1"/>
  <c r="CF715" i="1"/>
  <c r="CF723" i="1"/>
  <c r="CG727" i="1"/>
  <c r="CF727" i="1"/>
  <c r="CG731" i="1"/>
  <c r="CF731" i="1"/>
  <c r="CG737" i="1"/>
  <c r="CF737" i="1"/>
  <c r="CG741" i="1"/>
  <c r="CF741" i="1"/>
  <c r="CG745" i="1"/>
  <c r="CF745" i="1"/>
  <c r="CG751" i="1"/>
  <c r="CF751" i="1"/>
  <c r="CF55" i="1"/>
  <c r="CG59" i="1"/>
  <c r="CF59" i="1"/>
  <c r="CF63" i="1"/>
  <c r="CG69" i="1"/>
  <c r="CF69" i="1"/>
  <c r="CF73" i="1"/>
  <c r="CG77" i="1"/>
  <c r="CF77" i="1"/>
  <c r="CG83" i="1"/>
  <c r="CF83" i="1"/>
  <c r="CG86" i="1"/>
  <c r="CF86" i="1"/>
  <c r="CF90" i="1"/>
  <c r="CG94" i="1"/>
  <c r="CF94" i="1"/>
  <c r="CG99" i="1"/>
  <c r="CF99" i="1"/>
  <c r="CG103" i="1"/>
  <c r="CF103" i="1"/>
  <c r="CG107" i="1"/>
  <c r="CF107" i="1"/>
  <c r="CG111" i="1"/>
  <c r="CF111" i="1"/>
  <c r="CG115" i="1"/>
  <c r="CF115" i="1"/>
  <c r="CG119" i="1"/>
  <c r="CF119" i="1"/>
  <c r="CG123" i="1"/>
  <c r="CF123" i="1"/>
  <c r="CG127" i="1"/>
  <c r="CF127" i="1"/>
  <c r="CG130" i="1"/>
  <c r="CF130" i="1"/>
  <c r="CG135" i="1"/>
  <c r="CF135" i="1"/>
  <c r="CG139" i="1"/>
  <c r="CF139" i="1"/>
  <c r="CG143" i="1"/>
  <c r="CF143" i="1"/>
  <c r="CG149" i="1"/>
  <c r="CF149" i="1"/>
  <c r="CG153" i="1"/>
  <c r="CF153" i="1"/>
  <c r="CG157" i="1"/>
  <c r="CF157" i="1"/>
  <c r="CG163" i="1"/>
  <c r="CF163" i="1"/>
  <c r="CG170" i="1"/>
  <c r="CF170" i="1"/>
  <c r="CG175" i="1"/>
  <c r="CF175" i="1"/>
  <c r="CG179" i="1"/>
  <c r="CF179" i="1"/>
  <c r="CG183" i="1"/>
  <c r="CF183" i="1"/>
  <c r="CG189" i="1"/>
  <c r="CF189" i="1"/>
  <c r="CG193" i="1"/>
  <c r="CF193" i="1"/>
  <c r="CG197" i="1"/>
  <c r="CF197" i="1"/>
  <c r="CG203" i="1"/>
  <c r="CF203" i="1"/>
  <c r="CG206" i="1"/>
  <c r="CF206" i="1"/>
  <c r="CG211" i="1"/>
  <c r="CF211" i="1"/>
  <c r="CG215" i="1"/>
  <c r="CF215" i="1"/>
  <c r="CG219" i="1"/>
  <c r="CF219" i="1"/>
  <c r="CG225" i="1"/>
  <c r="CF225" i="1"/>
  <c r="CF229" i="1"/>
  <c r="CG233" i="1"/>
  <c r="CF233" i="1"/>
  <c r="CG239" i="1"/>
  <c r="CF239" i="1"/>
  <c r="CG242" i="1"/>
  <c r="CF242" i="1"/>
  <c r="CG247" i="1"/>
  <c r="CF247" i="1"/>
  <c r="CG251" i="1"/>
  <c r="CF251" i="1"/>
  <c r="CG255" i="1"/>
  <c r="CF255" i="1"/>
  <c r="CG261" i="1"/>
  <c r="CF261" i="1"/>
  <c r="CG265" i="1"/>
  <c r="CF265" i="1"/>
  <c r="CG269" i="1"/>
  <c r="CF269" i="1"/>
  <c r="CG275" i="1"/>
  <c r="CF275" i="1"/>
  <c r="CG278" i="1"/>
  <c r="CF278" i="1"/>
  <c r="CG283" i="1"/>
  <c r="CF283" i="1"/>
  <c r="CF287" i="1"/>
  <c r="CF291" i="1"/>
  <c r="CG297" i="1"/>
  <c r="CF297" i="1"/>
  <c r="CG301" i="1"/>
  <c r="CF301" i="1"/>
  <c r="CG305" i="1"/>
  <c r="CF305" i="1"/>
  <c r="CG311" i="1"/>
  <c r="CF311" i="1"/>
  <c r="CG314" i="1"/>
  <c r="CF314" i="1"/>
  <c r="CG319" i="1"/>
  <c r="CF319" i="1"/>
  <c r="CG323" i="1"/>
  <c r="CF323" i="1"/>
  <c r="CG327" i="1"/>
  <c r="CF327" i="1"/>
  <c r="CG334" i="1"/>
  <c r="CF334" i="1"/>
  <c r="CG338" i="1"/>
  <c r="CF338" i="1"/>
  <c r="CG342" i="1"/>
  <c r="CF342" i="1"/>
  <c r="CG348" i="1"/>
  <c r="CF348" i="1"/>
  <c r="CF356" i="1"/>
  <c r="CG360" i="1"/>
  <c r="CF360" i="1"/>
  <c r="CG364" i="1"/>
  <c r="CF364" i="1"/>
  <c r="CF370" i="1"/>
  <c r="CG374" i="1"/>
  <c r="CF374" i="1"/>
  <c r="CF378" i="1"/>
  <c r="CG384" i="1"/>
  <c r="CF384" i="1"/>
  <c r="CG391" i="1"/>
  <c r="CF391" i="1"/>
  <c r="CG396" i="1"/>
  <c r="CF396" i="1"/>
  <c r="CG400" i="1"/>
  <c r="CF400" i="1"/>
  <c r="CG406" i="1"/>
  <c r="CF406" i="1"/>
  <c r="CG410" i="1"/>
  <c r="CF410" i="1"/>
  <c r="CG414" i="1"/>
  <c r="CF414" i="1"/>
  <c r="CG420" i="1"/>
  <c r="CF420" i="1"/>
  <c r="CG428" i="1"/>
  <c r="CF428" i="1"/>
  <c r="CG433" i="1"/>
  <c r="CF433" i="1"/>
  <c r="CG437" i="1"/>
  <c r="CF437" i="1"/>
  <c r="CG443" i="1"/>
  <c r="CF443" i="1"/>
  <c r="CG447" i="1"/>
  <c r="CF447" i="1"/>
  <c r="CG451" i="1"/>
  <c r="CF451" i="1"/>
  <c r="CG457" i="1"/>
  <c r="CF457" i="1"/>
  <c r="CG464" i="1"/>
  <c r="CF464" i="1"/>
  <c r="CG468" i="1"/>
  <c r="CF468" i="1"/>
  <c r="CG472" i="1"/>
  <c r="CF472" i="1"/>
  <c r="CG476" i="1"/>
  <c r="CF476" i="1"/>
  <c r="CG482" i="1"/>
  <c r="CF482" i="1"/>
  <c r="CG486" i="1"/>
  <c r="CF486" i="1"/>
  <c r="CG490" i="1"/>
  <c r="CF490" i="1"/>
  <c r="CG496" i="1"/>
  <c r="CF496" i="1"/>
  <c r="CG499" i="1"/>
  <c r="CF499" i="1"/>
  <c r="CG504" i="1"/>
  <c r="CF504" i="1"/>
  <c r="CG508" i="1"/>
  <c r="CF508" i="1"/>
  <c r="CG512" i="1"/>
  <c r="CF512" i="1"/>
  <c r="CG518" i="1"/>
  <c r="CF518" i="1"/>
  <c r="CG522" i="1"/>
  <c r="CF522" i="1"/>
  <c r="CG526" i="1"/>
  <c r="CF526" i="1"/>
  <c r="CG532" i="1"/>
  <c r="CF532" i="1"/>
  <c r="CF540" i="1"/>
  <c r="CG544" i="1"/>
  <c r="CF544" i="1"/>
  <c r="CG548" i="1"/>
  <c r="CF548" i="1"/>
  <c r="CG554" i="1"/>
  <c r="CF554" i="1"/>
  <c r="CG558" i="1"/>
  <c r="CF558" i="1"/>
  <c r="CG562" i="1"/>
  <c r="CF562" i="1"/>
  <c r="CG568" i="1"/>
  <c r="CF568" i="1"/>
  <c r="CG575" i="1"/>
  <c r="CF575" i="1"/>
  <c r="CG580" i="1"/>
  <c r="CF580" i="1"/>
  <c r="CG584" i="1"/>
  <c r="CF584" i="1"/>
  <c r="CG588" i="1"/>
  <c r="CF588" i="1"/>
  <c r="CG594" i="1"/>
  <c r="CF594" i="1"/>
  <c r="CG598" i="1"/>
  <c r="CF598" i="1"/>
  <c r="CG602" i="1"/>
  <c r="CF602" i="1"/>
  <c r="CG608" i="1"/>
  <c r="CF608" i="1"/>
  <c r="CG611" i="1"/>
  <c r="CF611" i="1"/>
  <c r="CG616" i="1"/>
  <c r="CF616" i="1"/>
  <c r="CG620" i="1"/>
  <c r="CF620" i="1"/>
  <c r="CG624" i="1"/>
  <c r="CF624" i="1"/>
  <c r="CG630" i="1"/>
  <c r="CF630" i="1"/>
  <c r="CG634" i="1"/>
  <c r="CF634" i="1"/>
  <c r="CG638" i="1"/>
  <c r="CF638" i="1"/>
  <c r="CG644" i="1"/>
  <c r="CF644" i="1"/>
  <c r="CG647" i="1"/>
  <c r="CF647" i="1"/>
  <c r="CG652" i="1"/>
  <c r="CF652" i="1"/>
  <c r="CG656" i="1"/>
  <c r="CF656" i="1"/>
  <c r="CG660" i="1"/>
  <c r="CF660" i="1"/>
  <c r="CG666" i="1"/>
  <c r="CF666" i="1"/>
  <c r="CG670" i="1"/>
  <c r="CF670" i="1"/>
  <c r="CG674" i="1"/>
  <c r="CF674" i="1"/>
  <c r="CG680" i="1"/>
  <c r="CF680" i="1"/>
  <c r="CG683" i="1"/>
  <c r="CF683" i="1"/>
  <c r="CG688" i="1"/>
  <c r="CF688" i="1"/>
  <c r="CG692" i="1"/>
  <c r="CF692" i="1"/>
  <c r="CG696" i="1"/>
  <c r="CF696" i="1"/>
  <c r="CG702" i="1"/>
  <c r="CF702" i="1"/>
  <c r="CG706" i="1"/>
  <c r="CF706" i="1"/>
  <c r="CG710" i="1"/>
  <c r="CF710" i="1"/>
  <c r="CG716" i="1"/>
  <c r="CF716" i="1"/>
  <c r="CG719" i="1"/>
  <c r="CF719" i="1"/>
  <c r="CG724" i="1"/>
  <c r="CF724" i="1"/>
  <c r="CG728" i="1"/>
  <c r="CF728" i="1"/>
  <c r="CG732" i="1"/>
  <c r="CF732" i="1"/>
  <c r="CG738" i="1"/>
  <c r="CF738" i="1"/>
  <c r="CG742" i="1"/>
  <c r="CF742" i="1"/>
  <c r="CG746" i="1"/>
  <c r="CF746" i="1"/>
  <c r="CG752" i="1"/>
  <c r="CF752" i="1"/>
  <c r="BS743" i="1"/>
  <c r="BU743" i="1"/>
  <c r="BU729" i="1"/>
  <c r="BT729" i="1"/>
  <c r="M241" i="1"/>
  <c r="T351" i="1"/>
  <c r="K609" i="1"/>
  <c r="M425" i="1"/>
  <c r="T682" i="1"/>
  <c r="S498" i="1"/>
  <c r="O498" i="1"/>
  <c r="N388" i="1"/>
  <c r="BT37" i="1"/>
  <c r="BT42" i="1"/>
  <c r="BT26" i="1"/>
  <c r="BT13" i="1"/>
  <c r="Q718" i="1"/>
  <c r="M718" i="1"/>
  <c r="K645" i="1"/>
  <c r="P572" i="1"/>
  <c r="P535" i="1"/>
  <c r="L535" i="1"/>
  <c r="N498" i="1"/>
  <c r="S461" i="1"/>
  <c r="P351" i="1"/>
  <c r="BS48" i="1"/>
  <c r="BT27" i="1"/>
  <c r="BT14" i="1"/>
  <c r="BT38" i="1"/>
  <c r="BA209" i="1"/>
  <c r="BA355" i="1"/>
  <c r="BA502" i="1"/>
  <c r="BA577" i="1"/>
  <c r="BV40" i="1"/>
  <c r="BV36" i="1"/>
  <c r="BV32" i="1"/>
  <c r="BV28" i="1"/>
  <c r="BV24" i="1"/>
  <c r="BV20" i="1"/>
  <c r="BV15" i="1"/>
  <c r="BV11" i="1"/>
  <c r="BA95" i="1"/>
  <c r="BA317" i="1"/>
  <c r="BA465" i="1"/>
  <c r="BA649" i="1"/>
  <c r="BA722" i="1"/>
  <c r="BV718" i="1"/>
  <c r="BV686" i="1" s="1"/>
  <c r="BV37" i="1"/>
  <c r="BV33" i="1"/>
  <c r="BV29" i="1"/>
  <c r="BV25" i="1"/>
  <c r="BV21" i="1"/>
  <c r="BV16" i="1"/>
  <c r="BV12" i="1"/>
  <c r="BV8" i="1"/>
  <c r="BA52" i="1"/>
  <c r="BA173" i="1"/>
  <c r="BA281" i="1"/>
  <c r="BA429" i="1"/>
  <c r="AV465" i="1"/>
  <c r="BV498" i="1"/>
  <c r="BV465" i="1" s="1"/>
  <c r="AV722" i="1"/>
  <c r="BV38" i="1"/>
  <c r="BV34" i="1"/>
  <c r="BV30" i="1"/>
  <c r="BV26" i="1"/>
  <c r="BV22" i="1"/>
  <c r="BV17" i="1"/>
  <c r="BV13" i="1"/>
  <c r="BV9" i="1"/>
  <c r="BA134" i="1"/>
  <c r="BA245" i="1"/>
  <c r="BA392" i="1"/>
  <c r="BA539" i="1"/>
  <c r="BV39" i="1"/>
  <c r="BV35" i="1"/>
  <c r="BV31" i="1"/>
  <c r="BV27" i="1"/>
  <c r="BV23" i="1"/>
  <c r="BV18" i="1"/>
  <c r="BV14" i="1"/>
  <c r="BV10" i="1"/>
  <c r="AK29" i="5"/>
  <c r="T40" i="1"/>
  <c r="U7" i="5"/>
  <c r="X7" i="5"/>
  <c r="AK22" i="5"/>
  <c r="AP22" i="5"/>
  <c r="AN29" i="5"/>
  <c r="AQ29" i="5" s="1"/>
  <c r="AR29" i="5"/>
  <c r="I682" i="1"/>
  <c r="M645" i="1"/>
  <c r="AP14" i="5"/>
  <c r="AL7" i="5"/>
  <c r="AN7" i="5" s="1"/>
  <c r="AJ22" i="5"/>
  <c r="AQ24" i="5"/>
  <c r="AQ27" i="5"/>
  <c r="I7" i="5"/>
  <c r="AS29" i="5"/>
  <c r="R535" i="1"/>
  <c r="T85" i="1"/>
  <c r="N7" i="5"/>
  <c r="Z7" i="5"/>
  <c r="N461" i="1"/>
  <c r="L461" i="1"/>
  <c r="S388" i="1"/>
  <c r="M388" i="1"/>
  <c r="S351" i="1"/>
  <c r="N351" i="1"/>
  <c r="K351" i="1"/>
  <c r="T241" i="1"/>
  <c r="S167" i="1"/>
  <c r="O167" i="1"/>
  <c r="K167" i="1"/>
  <c r="AQ12" i="5"/>
  <c r="AA14" i="5"/>
  <c r="AR14" i="5"/>
  <c r="AQ17" i="5"/>
  <c r="AQ21" i="5"/>
  <c r="AA22" i="5"/>
  <c r="AR22" i="5"/>
  <c r="J7" i="5"/>
  <c r="AS14" i="5"/>
  <c r="E7" i="5"/>
  <c r="AJ29" i="5"/>
  <c r="T7" i="5"/>
  <c r="Y7" i="5"/>
  <c r="Y27" i="9"/>
  <c r="Y35" i="9"/>
  <c r="O41" i="9"/>
  <c r="X41" i="9"/>
  <c r="F37" i="11"/>
  <c r="M36" i="11"/>
  <c r="AW27" i="5"/>
  <c r="Y40" i="9"/>
  <c r="E37" i="11"/>
  <c r="H36" i="11"/>
  <c r="H37" i="11" s="1"/>
  <c r="BT465" i="1"/>
  <c r="Q367" i="1"/>
  <c r="M367" i="1"/>
  <c r="O3" i="9"/>
  <c r="P3" i="9" s="1"/>
  <c r="AW6" i="5"/>
  <c r="AG6" i="5"/>
  <c r="Y39" i="9"/>
  <c r="Y23" i="9"/>
  <c r="J128" i="1"/>
  <c r="J95" i="1" s="1"/>
  <c r="J85" i="1"/>
  <c r="T755" i="1"/>
  <c r="L718" i="1"/>
  <c r="L38" i="1"/>
  <c r="K39" i="1"/>
  <c r="U507" i="1"/>
  <c r="U503" i="1"/>
  <c r="U497" i="1"/>
  <c r="U494" i="1"/>
  <c r="U493" i="1"/>
  <c r="U397" i="1"/>
  <c r="U395" i="1"/>
  <c r="U302" i="1"/>
  <c r="P241" i="1"/>
  <c r="U149" i="1"/>
  <c r="U142" i="1"/>
  <c r="U140" i="1"/>
  <c r="Q32" i="1"/>
  <c r="U107" i="1"/>
  <c r="L31" i="1"/>
  <c r="L28" i="1"/>
  <c r="U757" i="1"/>
  <c r="S38" i="1"/>
  <c r="U550" i="1"/>
  <c r="R29" i="1"/>
  <c r="U411" i="1"/>
  <c r="U297" i="1"/>
  <c r="U135" i="1"/>
  <c r="U127" i="1"/>
  <c r="U361" i="1"/>
  <c r="U284" i="1"/>
  <c r="O277" i="1"/>
  <c r="L18" i="1"/>
  <c r="M205" i="1"/>
  <c r="M37" i="1"/>
  <c r="U175" i="1"/>
  <c r="M42" i="1"/>
  <c r="I42" i="1"/>
  <c r="U163" i="1"/>
  <c r="I36" i="1"/>
  <c r="U148" i="1"/>
  <c r="P128" i="1"/>
  <c r="P95" i="1" s="1"/>
  <c r="U122" i="1"/>
  <c r="U110" i="1"/>
  <c r="K30" i="1"/>
  <c r="U62" i="1"/>
  <c r="U54" i="1"/>
  <c r="BT51" i="1"/>
  <c r="M32" i="1"/>
  <c r="M682" i="1"/>
  <c r="U621" i="1"/>
  <c r="J535" i="1"/>
  <c r="U525" i="1"/>
  <c r="U523" i="1"/>
  <c r="U520" i="1"/>
  <c r="L682" i="1"/>
  <c r="U632" i="1"/>
  <c r="U592" i="1"/>
  <c r="U475" i="1"/>
  <c r="R461" i="1"/>
  <c r="K461" i="1"/>
  <c r="R26" i="1"/>
  <c r="N277" i="1"/>
  <c r="U276" i="1"/>
  <c r="U259" i="1"/>
  <c r="K42" i="1"/>
  <c r="T167" i="1"/>
  <c r="P167" i="1"/>
  <c r="L167" i="1"/>
  <c r="U157" i="1"/>
  <c r="U129" i="1"/>
  <c r="O30" i="1"/>
  <c r="U111" i="1"/>
  <c r="O18" i="1"/>
  <c r="U72" i="1"/>
  <c r="U67" i="1"/>
  <c r="T17" i="1"/>
  <c r="BR50" i="1"/>
  <c r="BS50" i="1" s="1"/>
  <c r="U369" i="1"/>
  <c r="M24" i="1"/>
  <c r="U743" i="1"/>
  <c r="I718" i="1"/>
  <c r="O645" i="1"/>
  <c r="L572" i="1"/>
  <c r="U571" i="1"/>
  <c r="U568" i="1"/>
  <c r="U484" i="1"/>
  <c r="U481" i="1"/>
  <c r="U473" i="1"/>
  <c r="U451" i="1"/>
  <c r="Q388" i="1"/>
  <c r="K388" i="1"/>
  <c r="R351" i="1"/>
  <c r="U315" i="1"/>
  <c r="U314" i="1"/>
  <c r="U312" i="1"/>
  <c r="U292" i="1"/>
  <c r="U291" i="1"/>
  <c r="U290" i="1"/>
  <c r="U287" i="1"/>
  <c r="U260" i="1"/>
  <c r="R241" i="1"/>
  <c r="L241" i="1"/>
  <c r="U144" i="1"/>
  <c r="U143" i="1"/>
  <c r="U141" i="1"/>
  <c r="U139" i="1"/>
  <c r="U138" i="1"/>
  <c r="U130" i="1"/>
  <c r="N128" i="1"/>
  <c r="N95" i="1" s="1"/>
  <c r="U121" i="1"/>
  <c r="U116" i="1"/>
  <c r="N26" i="1"/>
  <c r="N43" i="1"/>
  <c r="N85" i="1"/>
  <c r="N36" i="1"/>
  <c r="I32" i="1"/>
  <c r="U73" i="1"/>
  <c r="U71" i="1"/>
  <c r="U69" i="1"/>
  <c r="U68" i="1"/>
  <c r="I425" i="1"/>
  <c r="U347" i="1"/>
  <c r="U362" i="1"/>
  <c r="BI27" i="1"/>
  <c r="BI14" i="1"/>
  <c r="U366" i="1"/>
  <c r="Q31" i="1"/>
  <c r="L32" i="1"/>
  <c r="U340" i="1"/>
  <c r="N755" i="1"/>
  <c r="O351" i="1"/>
  <c r="N241" i="1"/>
  <c r="AV41" i="1"/>
  <c r="J37" i="1"/>
  <c r="Q16" i="1"/>
  <c r="Q37" i="1"/>
  <c r="AH21" i="1"/>
  <c r="AU241" i="1"/>
  <c r="AU209" i="1" s="1"/>
  <c r="L85" i="1"/>
  <c r="U74" i="1"/>
  <c r="P23" i="1"/>
  <c r="AU461" i="1"/>
  <c r="AU429" i="1" s="1"/>
  <c r="BI28" i="1"/>
  <c r="BI21" i="1"/>
  <c r="U714" i="1"/>
  <c r="U704" i="1"/>
  <c r="U567" i="1"/>
  <c r="U564" i="1"/>
  <c r="L27" i="1"/>
  <c r="U447" i="1"/>
  <c r="U356" i="1"/>
  <c r="U390" i="1"/>
  <c r="U332" i="1"/>
  <c r="Q27" i="1"/>
  <c r="J44" i="1"/>
  <c r="N30" i="1"/>
  <c r="BM8" i="1"/>
  <c r="BI15" i="1"/>
  <c r="BU736" i="1"/>
  <c r="U90" i="1"/>
  <c r="I755" i="1"/>
  <c r="S645" i="1"/>
  <c r="J40" i="1"/>
  <c r="I351" i="1"/>
  <c r="J241" i="1"/>
  <c r="M167" i="1"/>
  <c r="BN710" i="1"/>
  <c r="BI13" i="1"/>
  <c r="BR51" i="1"/>
  <c r="BS51" i="1" s="1"/>
  <c r="K241" i="1"/>
  <c r="P755" i="1"/>
  <c r="U697" i="1"/>
  <c r="U691" i="1"/>
  <c r="U688" i="1"/>
  <c r="U666" i="1"/>
  <c r="R609" i="1"/>
  <c r="U591" i="1"/>
  <c r="U561" i="1"/>
  <c r="U559" i="1"/>
  <c r="U557" i="1"/>
  <c r="U553" i="1"/>
  <c r="P461" i="1"/>
  <c r="I461" i="1"/>
  <c r="Q425" i="1"/>
  <c r="U403" i="1"/>
  <c r="U399" i="1"/>
  <c r="R388" i="1"/>
  <c r="U358" i="1"/>
  <c r="J351" i="1"/>
  <c r="U298" i="1"/>
  <c r="U296" i="1"/>
  <c r="U288" i="1"/>
  <c r="U286" i="1"/>
  <c r="U285" i="1"/>
  <c r="U275" i="1"/>
  <c r="U274" i="1"/>
  <c r="U269" i="1"/>
  <c r="U268" i="1"/>
  <c r="U265" i="1"/>
  <c r="J609" i="1"/>
  <c r="AY41" i="1"/>
  <c r="AY7" i="1" s="1"/>
  <c r="BG41" i="1"/>
  <c r="BI16" i="1"/>
  <c r="AZ41" i="1"/>
  <c r="AZ7" i="1" s="1"/>
  <c r="I167" i="1"/>
  <c r="AU609" i="1"/>
  <c r="AU577" i="1" s="1"/>
  <c r="AU277" i="1"/>
  <c r="AU245" i="1" s="1"/>
  <c r="BF41" i="1"/>
  <c r="BF7" i="1" s="1"/>
  <c r="AX41" i="1"/>
  <c r="AX7" i="1" s="1"/>
  <c r="AS41" i="1"/>
  <c r="AT41" i="1"/>
  <c r="BB41" i="1"/>
  <c r="AU205" i="1"/>
  <c r="AU173" i="1" s="1"/>
  <c r="AU167" i="1"/>
  <c r="AU134" i="1" s="1"/>
  <c r="AU425" i="1"/>
  <c r="AU392" i="1" s="1"/>
  <c r="BT737" i="1"/>
  <c r="BI29" i="1"/>
  <c r="AU388" i="1"/>
  <c r="U744" i="1"/>
  <c r="U685" i="1"/>
  <c r="U655" i="1"/>
  <c r="U652" i="1"/>
  <c r="U647" i="1"/>
  <c r="U643" i="1"/>
  <c r="P39" i="1"/>
  <c r="U610" i="1"/>
  <c r="M28" i="1"/>
  <c r="U521" i="1"/>
  <c r="U474" i="1"/>
  <c r="U471" i="1"/>
  <c r="U470" i="1"/>
  <c r="U469" i="1"/>
  <c r="U467" i="1"/>
  <c r="U466" i="1"/>
  <c r="U413" i="1"/>
  <c r="N15" i="1"/>
  <c r="U374" i="1"/>
  <c r="U370" i="1"/>
  <c r="U336" i="1"/>
  <c r="U337" i="1"/>
  <c r="J36" i="1"/>
  <c r="U316" i="1"/>
  <c r="U311" i="1"/>
  <c r="U310" i="1"/>
  <c r="U309" i="1"/>
  <c r="L23" i="1"/>
  <c r="U166" i="1"/>
  <c r="U158" i="1"/>
  <c r="U156" i="1"/>
  <c r="U153" i="1"/>
  <c r="U150" i="1"/>
  <c r="T39" i="1"/>
  <c r="O33" i="1"/>
  <c r="O25" i="1"/>
  <c r="BT17" i="1"/>
  <c r="BT29" i="1"/>
  <c r="BT40" i="1"/>
  <c r="BI34" i="1"/>
  <c r="BI31" i="1"/>
  <c r="BI9" i="1"/>
  <c r="BI24" i="1"/>
  <c r="AU31" i="1"/>
  <c r="BT30" i="1"/>
  <c r="BT16" i="1"/>
  <c r="BI30" i="1"/>
  <c r="AU30" i="1"/>
  <c r="AU38" i="1"/>
  <c r="BI12" i="1"/>
  <c r="BI35" i="1"/>
  <c r="BI32" i="1"/>
  <c r="BI17" i="1"/>
  <c r="BT36" i="1"/>
  <c r="BT24" i="1"/>
  <c r="BT11" i="1"/>
  <c r="BJ27" i="1"/>
  <c r="BU739" i="1"/>
  <c r="BS739" i="1"/>
  <c r="BT725" i="1"/>
  <c r="BU725" i="1"/>
  <c r="BS725" i="1"/>
  <c r="BT733" i="1"/>
  <c r="BU733" i="1"/>
  <c r="BS733" i="1"/>
  <c r="BT736" i="1"/>
  <c r="BU747" i="1"/>
  <c r="BS747" i="1"/>
  <c r="BT747" i="1"/>
  <c r="AU9" i="1"/>
  <c r="BI10" i="1"/>
  <c r="Q682" i="1"/>
  <c r="R572" i="1"/>
  <c r="N535" i="1"/>
  <c r="O44" i="1"/>
  <c r="U386" i="1"/>
  <c r="U384" i="1"/>
  <c r="U372" i="1"/>
  <c r="U359" i="1"/>
  <c r="U357" i="1"/>
  <c r="U380" i="1"/>
  <c r="U391" i="1"/>
  <c r="U378" i="1"/>
  <c r="U365" i="1"/>
  <c r="U333" i="1"/>
  <c r="S277" i="1"/>
  <c r="I16" i="1"/>
  <c r="Q205" i="1"/>
  <c r="J43" i="1"/>
  <c r="T128" i="1"/>
  <c r="T95" i="1" s="1"/>
  <c r="U402" i="1"/>
  <c r="U401" i="1"/>
  <c r="U400" i="1"/>
  <c r="U393" i="1"/>
  <c r="U306" i="1"/>
  <c r="U305" i="1"/>
  <c r="U303" i="1"/>
  <c r="U280" i="1"/>
  <c r="U278" i="1"/>
  <c r="U264" i="1"/>
  <c r="U256" i="1"/>
  <c r="U255" i="1"/>
  <c r="U254" i="1"/>
  <c r="U252" i="1"/>
  <c r="U251" i="1"/>
  <c r="U250" i="1"/>
  <c r="U247" i="1"/>
  <c r="U207" i="1"/>
  <c r="U203" i="1"/>
  <c r="U202" i="1"/>
  <c r="U201" i="1"/>
  <c r="U198" i="1"/>
  <c r="U196" i="1"/>
  <c r="U195" i="1"/>
  <c r="U178" i="1"/>
  <c r="U177" i="1"/>
  <c r="U174" i="1"/>
  <c r="U136" i="1"/>
  <c r="U118" i="1"/>
  <c r="U112" i="1"/>
  <c r="U106" i="1"/>
  <c r="U98" i="1"/>
  <c r="U96" i="1"/>
  <c r="U77" i="1"/>
  <c r="U76" i="1"/>
  <c r="U66" i="1"/>
  <c r="U61" i="1"/>
  <c r="U59" i="1"/>
  <c r="U58" i="1"/>
  <c r="U57" i="1"/>
  <c r="BS758" i="1"/>
  <c r="BT758" i="1"/>
  <c r="BT757" i="1"/>
  <c r="AU22" i="1"/>
  <c r="AO41" i="1"/>
  <c r="AO7" i="1" s="1"/>
  <c r="BT756" i="1"/>
  <c r="BI33" i="1"/>
  <c r="BI20" i="1"/>
  <c r="U587" i="1"/>
  <c r="L498" i="1"/>
  <c r="U243" i="1"/>
  <c r="U230" i="1"/>
  <c r="M36" i="1"/>
  <c r="T23" i="1"/>
  <c r="T43" i="1"/>
  <c r="T42" i="1"/>
  <c r="O29" i="1"/>
  <c r="M16" i="1"/>
  <c r="BT48" i="1"/>
  <c r="U706" i="1"/>
  <c r="P682" i="1"/>
  <c r="N609" i="1"/>
  <c r="U608" i="1"/>
  <c r="U573" i="1"/>
  <c r="U541" i="1"/>
  <c r="U524" i="1"/>
  <c r="K498" i="1"/>
  <c r="U489" i="1"/>
  <c r="U488" i="1"/>
  <c r="U487" i="1"/>
  <c r="U485" i="1"/>
  <c r="U483" i="1"/>
  <c r="U480" i="1"/>
  <c r="U479" i="1"/>
  <c r="O461" i="1"/>
  <c r="J461" i="1"/>
  <c r="K425" i="1"/>
  <c r="K44" i="1"/>
  <c r="U394" i="1"/>
  <c r="U360" i="1"/>
  <c r="L24" i="1"/>
  <c r="U377" i="1"/>
  <c r="U364" i="1"/>
  <c r="U304" i="1"/>
  <c r="P42" i="1"/>
  <c r="U197" i="1"/>
  <c r="U194" i="1"/>
  <c r="U190" i="1"/>
  <c r="U152" i="1"/>
  <c r="U145" i="1"/>
  <c r="U123" i="1"/>
  <c r="S30" i="1"/>
  <c r="S25" i="1"/>
  <c r="S42" i="1"/>
  <c r="N29" i="1"/>
  <c r="U56" i="1"/>
  <c r="U55" i="1"/>
  <c r="I12" i="1"/>
  <c r="U694" i="1"/>
  <c r="U670" i="1"/>
  <c r="U669" i="1"/>
  <c r="U664" i="1"/>
  <c r="U663" i="1"/>
  <c r="U635" i="1"/>
  <c r="U605" i="1"/>
  <c r="U563" i="1"/>
  <c r="U560" i="1"/>
  <c r="U543" i="1"/>
  <c r="U536" i="1"/>
  <c r="U533" i="1"/>
  <c r="U527" i="1"/>
  <c r="AH16" i="1"/>
  <c r="U353" i="1"/>
  <c r="P14" i="1"/>
  <c r="I241" i="1"/>
  <c r="L40" i="1"/>
  <c r="N22" i="1"/>
  <c r="BT731" i="1"/>
  <c r="BU731" i="1"/>
  <c r="BS731" i="1"/>
  <c r="U91" i="1"/>
  <c r="U634" i="1"/>
  <c r="U618" i="1"/>
  <c r="U617" i="1"/>
  <c r="U614" i="1"/>
  <c r="S609" i="1"/>
  <c r="U579" i="1"/>
  <c r="U607" i="1"/>
  <c r="U519" i="1"/>
  <c r="U517" i="1"/>
  <c r="U516" i="1"/>
  <c r="U513" i="1"/>
  <c r="J15" i="1"/>
  <c r="U510" i="1"/>
  <c r="U506" i="1"/>
  <c r="U499" i="1"/>
  <c r="U495" i="1"/>
  <c r="T461" i="1"/>
  <c r="U443" i="1"/>
  <c r="U428" i="1"/>
  <c r="U427" i="1"/>
  <c r="U424" i="1"/>
  <c r="U422" i="1"/>
  <c r="U421" i="1"/>
  <c r="U417" i="1"/>
  <c r="U416" i="1"/>
  <c r="U415" i="1"/>
  <c r="U412" i="1"/>
  <c r="U410" i="1"/>
  <c r="U409" i="1"/>
  <c r="U408" i="1"/>
  <c r="U407" i="1"/>
  <c r="U406" i="1"/>
  <c r="O388" i="1"/>
  <c r="U376" i="1"/>
  <c r="L351" i="1"/>
  <c r="U341" i="1"/>
  <c r="U183" i="1"/>
  <c r="U180" i="1"/>
  <c r="U162" i="1"/>
  <c r="R85" i="1"/>
  <c r="L42" i="1"/>
  <c r="O38" i="1"/>
  <c r="BT21" i="1"/>
  <c r="BI8" i="1"/>
  <c r="AT281" i="1"/>
  <c r="DT281" i="1" s="1"/>
  <c r="U50" i="1"/>
  <c r="U583" i="1"/>
  <c r="U547" i="1"/>
  <c r="U546" i="1"/>
  <c r="U545" i="1"/>
  <c r="U542" i="1"/>
  <c r="U534" i="1"/>
  <c r="U531" i="1"/>
  <c r="U530" i="1"/>
  <c r="P40" i="1"/>
  <c r="U385" i="1"/>
  <c r="U373" i="1"/>
  <c r="U253" i="1"/>
  <c r="U249" i="1"/>
  <c r="U248" i="1"/>
  <c r="U246" i="1"/>
  <c r="J38" i="1"/>
  <c r="I24" i="1"/>
  <c r="U208" i="1"/>
  <c r="U206" i="1"/>
  <c r="K33" i="1"/>
  <c r="K29" i="1"/>
  <c r="U193" i="1"/>
  <c r="U191" i="1"/>
  <c r="K25" i="1"/>
  <c r="U189" i="1"/>
  <c r="U188" i="1"/>
  <c r="U155" i="1"/>
  <c r="U154" i="1"/>
  <c r="U151" i="1"/>
  <c r="U131" i="1"/>
  <c r="U126" i="1"/>
  <c r="U125" i="1"/>
  <c r="U120" i="1"/>
  <c r="U119" i="1"/>
  <c r="U114" i="1"/>
  <c r="U113" i="1"/>
  <c r="U105" i="1"/>
  <c r="U103" i="1"/>
  <c r="U102" i="1"/>
  <c r="U101" i="1"/>
  <c r="U100" i="1"/>
  <c r="U97" i="1"/>
  <c r="O45" i="1"/>
  <c r="U45" i="1" s="1"/>
  <c r="U89" i="1"/>
  <c r="U87" i="1"/>
  <c r="O42" i="1"/>
  <c r="U83" i="1"/>
  <c r="U82" i="1"/>
  <c r="U80" i="1"/>
  <c r="J33" i="1"/>
  <c r="J30" i="1"/>
  <c r="J29" i="1"/>
  <c r="U70" i="1"/>
  <c r="J22" i="1"/>
  <c r="Q23" i="1"/>
  <c r="N38" i="1"/>
  <c r="U229" i="1"/>
  <c r="N167" i="1"/>
  <c r="J167" i="1"/>
  <c r="L39" i="1"/>
  <c r="S18" i="1"/>
  <c r="S17" i="1"/>
  <c r="S44" i="1"/>
  <c r="S43" i="1"/>
  <c r="N25" i="1"/>
  <c r="L14" i="1"/>
  <c r="BI18" i="1"/>
  <c r="U165" i="1"/>
  <c r="J16" i="1"/>
  <c r="U181" i="1"/>
  <c r="U179" i="1"/>
  <c r="U176" i="1"/>
  <c r="Q44" i="1"/>
  <c r="Q167" i="1"/>
  <c r="R128" i="1"/>
  <c r="R95" i="1" s="1"/>
  <c r="R30" i="1"/>
  <c r="R22" i="1"/>
  <c r="R43" i="1"/>
  <c r="U63" i="1"/>
  <c r="BT45" i="1"/>
  <c r="BT33" i="1"/>
  <c r="AU10" i="1"/>
  <c r="AU21" i="1"/>
  <c r="U86" i="1"/>
  <c r="U733" i="1"/>
  <c r="U729" i="1"/>
  <c r="U728" i="1"/>
  <c r="U725" i="1"/>
  <c r="U724" i="1"/>
  <c r="U721" i="1"/>
  <c r="U696" i="1"/>
  <c r="O609" i="1"/>
  <c r="U595" i="1"/>
  <c r="T535" i="1"/>
  <c r="R498" i="1"/>
  <c r="BI26" i="1"/>
  <c r="BI22" i="1"/>
  <c r="BI11" i="1"/>
  <c r="T18" i="1"/>
  <c r="U681" i="1"/>
  <c r="U668" i="1"/>
  <c r="U585" i="1"/>
  <c r="U580" i="1"/>
  <c r="U556" i="1"/>
  <c r="U348" i="1"/>
  <c r="U283" i="1"/>
  <c r="U279" i="1"/>
  <c r="U267" i="1"/>
  <c r="U262" i="1"/>
  <c r="BJ25" i="1"/>
  <c r="Q755" i="1"/>
  <c r="M23" i="1"/>
  <c r="T14" i="1"/>
  <c r="T38" i="1"/>
  <c r="U683" i="1"/>
  <c r="T609" i="1"/>
  <c r="M609" i="1"/>
  <c r="U570" i="1"/>
  <c r="Q15" i="1"/>
  <c r="U282" i="1"/>
  <c r="U270" i="1"/>
  <c r="U266" i="1"/>
  <c r="U261" i="1"/>
  <c r="BS45" i="1"/>
  <c r="BJ23" i="1"/>
  <c r="AI722" i="1"/>
  <c r="AU755" i="1"/>
  <c r="AU722" i="1" s="1"/>
  <c r="M755" i="1"/>
  <c r="L755" i="1"/>
  <c r="N37" i="1"/>
  <c r="U740" i="1"/>
  <c r="P38" i="1"/>
  <c r="U588" i="1"/>
  <c r="M15" i="1"/>
  <c r="Q461" i="1"/>
  <c r="J313" i="1"/>
  <c r="U301" i="1"/>
  <c r="U300" i="1"/>
  <c r="U124" i="1"/>
  <c r="U117" i="1"/>
  <c r="I28" i="1"/>
  <c r="U109" i="1"/>
  <c r="U108" i="1"/>
  <c r="U104" i="1"/>
  <c r="I48" i="1"/>
  <c r="U48" i="1" s="1"/>
  <c r="U92" i="1"/>
  <c r="U88" i="1"/>
  <c r="U84" i="1"/>
  <c r="U81" i="1"/>
  <c r="I37" i="1"/>
  <c r="BS40" i="1"/>
  <c r="I44" i="1"/>
  <c r="S33" i="1"/>
  <c r="S29" i="1"/>
  <c r="P24" i="1"/>
  <c r="K18" i="1"/>
  <c r="J31" i="1"/>
  <c r="J26" i="1"/>
  <c r="U505" i="1"/>
  <c r="U500" i="1"/>
  <c r="M461" i="1"/>
  <c r="Q42" i="1"/>
  <c r="BT47" i="1"/>
  <c r="BT35" i="1"/>
  <c r="BT23" i="1"/>
  <c r="BT10" i="1"/>
  <c r="BS38" i="1"/>
  <c r="BI23" i="1"/>
  <c r="Q645" i="1"/>
  <c r="U184" i="1"/>
  <c r="U164" i="1"/>
  <c r="P85" i="1"/>
  <c r="I15" i="1"/>
  <c r="BT46" i="1"/>
  <c r="BT34" i="1"/>
  <c r="BT22" i="1"/>
  <c r="BT9" i="1"/>
  <c r="BI25" i="1"/>
  <c r="BJ14" i="1"/>
  <c r="BT49" i="1"/>
  <c r="BT44" i="1"/>
  <c r="BT32" i="1"/>
  <c r="BT20" i="1"/>
  <c r="BT31" i="1"/>
  <c r="BT18" i="1"/>
  <c r="BS36" i="1"/>
  <c r="BS718" i="1"/>
  <c r="P498" i="1"/>
  <c r="K277" i="1"/>
  <c r="U210" i="1"/>
  <c r="I205" i="1"/>
  <c r="L128" i="1"/>
  <c r="L95" i="1" s="1"/>
  <c r="BT8" i="1"/>
  <c r="BT28" i="1"/>
  <c r="BT15" i="1"/>
  <c r="BN690" i="1"/>
  <c r="BJ8" i="1"/>
  <c r="AW7" i="10"/>
  <c r="AS7" i="10"/>
  <c r="AH614" i="10"/>
  <c r="AX7" i="10"/>
  <c r="AI7" i="10"/>
  <c r="AJ61" i="10" s="1"/>
  <c r="AI316" i="10"/>
  <c r="AZ353" i="10"/>
  <c r="AI353" i="10"/>
  <c r="AI426" i="10"/>
  <c r="AH27" i="1"/>
  <c r="AH17" i="1"/>
  <c r="AU718" i="1"/>
  <c r="AU686" i="1" s="1"/>
  <c r="AU535" i="1"/>
  <c r="AU502" i="1" s="1"/>
  <c r="AU498" i="1"/>
  <c r="AU465" i="1" s="1"/>
  <c r="AU85" i="1"/>
  <c r="AU52" i="1" s="1"/>
  <c r="AU313" i="1"/>
  <c r="AU281" i="1" s="1"/>
  <c r="AU51" i="1"/>
  <c r="U754" i="1"/>
  <c r="U753" i="1"/>
  <c r="U747" i="1"/>
  <c r="U746" i="1"/>
  <c r="U745" i="1"/>
  <c r="U742" i="1"/>
  <c r="U739" i="1"/>
  <c r="U738" i="1"/>
  <c r="U731" i="1"/>
  <c r="U726" i="1"/>
  <c r="P43" i="1"/>
  <c r="U720" i="1"/>
  <c r="U717" i="1"/>
  <c r="U716" i="1"/>
  <c r="U710" i="1"/>
  <c r="U708" i="1"/>
  <c r="U707" i="1"/>
  <c r="U703" i="1"/>
  <c r="U702" i="1"/>
  <c r="U692" i="1"/>
  <c r="U690" i="1"/>
  <c r="U689" i="1"/>
  <c r="R40" i="1"/>
  <c r="N40" i="1"/>
  <c r="R37" i="1"/>
  <c r="U678" i="1"/>
  <c r="U677" i="1"/>
  <c r="U674" i="1"/>
  <c r="U672" i="1"/>
  <c r="U671" i="1"/>
  <c r="U658" i="1"/>
  <c r="U657" i="1"/>
  <c r="U654" i="1"/>
  <c r="U653" i="1"/>
  <c r="U650" i="1"/>
  <c r="R645" i="1"/>
  <c r="U644" i="1"/>
  <c r="R36" i="1"/>
  <c r="U641" i="1"/>
  <c r="U638" i="1"/>
  <c r="T32" i="1"/>
  <c r="P32" i="1"/>
  <c r="T28" i="1"/>
  <c r="P28" i="1"/>
  <c r="U630" i="1"/>
  <c r="T24" i="1"/>
  <c r="U628" i="1"/>
  <c r="U627" i="1"/>
  <c r="U624" i="1"/>
  <c r="U622" i="1"/>
  <c r="U616" i="1"/>
  <c r="AH20" i="1"/>
  <c r="AU572" i="1"/>
  <c r="AU539" i="1" s="1"/>
  <c r="AU12" i="1"/>
  <c r="AU14" i="1"/>
  <c r="AU15" i="1"/>
  <c r="R38" i="1"/>
  <c r="P17" i="1"/>
  <c r="U581" i="1"/>
  <c r="U597" i="1"/>
  <c r="U593" i="1"/>
  <c r="U600" i="1"/>
  <c r="U596" i="1"/>
  <c r="L17" i="1"/>
  <c r="U611" i="1"/>
  <c r="U599" i="1"/>
  <c r="U575" i="1"/>
  <c r="U574" i="1"/>
  <c r="U569" i="1"/>
  <c r="M31" i="1"/>
  <c r="I31" i="1"/>
  <c r="M27" i="1"/>
  <c r="U555" i="1"/>
  <c r="U549" i="1"/>
  <c r="U538" i="1"/>
  <c r="U537" i="1"/>
  <c r="U532" i="1"/>
  <c r="R33" i="1"/>
  <c r="N33" i="1"/>
  <c r="J25" i="1"/>
  <c r="U511" i="1"/>
  <c r="U509" i="1"/>
  <c r="U486" i="1"/>
  <c r="O26" i="1"/>
  <c r="K26" i="1"/>
  <c r="S22" i="1"/>
  <c r="K22" i="1"/>
  <c r="R16" i="1"/>
  <c r="U472" i="1"/>
  <c r="S39" i="1"/>
  <c r="O39" i="1"/>
  <c r="P31" i="1"/>
  <c r="T27" i="1"/>
  <c r="O17" i="1"/>
  <c r="K17" i="1"/>
  <c r="S14" i="1"/>
  <c r="Q36" i="1"/>
  <c r="Q28" i="1"/>
  <c r="Q24" i="1"/>
  <c r="K14" i="1"/>
  <c r="Q351" i="1"/>
  <c r="R313" i="1"/>
  <c r="N313" i="1"/>
  <c r="U299" i="1"/>
  <c r="U273" i="1"/>
  <c r="Q241" i="1"/>
  <c r="O241" i="1"/>
  <c r="U213" i="1"/>
  <c r="U239" i="1"/>
  <c r="U223" i="1"/>
  <c r="R205" i="1"/>
  <c r="J205" i="1"/>
  <c r="Q85" i="1"/>
  <c r="M85" i="1"/>
  <c r="I85" i="1"/>
  <c r="BS39" i="1"/>
  <c r="BK686" i="1"/>
  <c r="AP95" i="1"/>
  <c r="BT95" i="1" s="1"/>
  <c r="BT128" i="1"/>
  <c r="AV134" i="1"/>
  <c r="BU167" i="1"/>
  <c r="AV245" i="1"/>
  <c r="BU277" i="1"/>
  <c r="AP317" i="1"/>
  <c r="BT317" i="1" s="1"/>
  <c r="BT351" i="1"/>
  <c r="AV392" i="1"/>
  <c r="BU425" i="1"/>
  <c r="AP502" i="1"/>
  <c r="BT502" i="1" s="1"/>
  <c r="BT535" i="1"/>
  <c r="AP539" i="1"/>
  <c r="BT539" i="1" s="1"/>
  <c r="BT572" i="1"/>
  <c r="AV649" i="1"/>
  <c r="BU682" i="1"/>
  <c r="AP577" i="1"/>
  <c r="BT577" i="1" s="1"/>
  <c r="BT609" i="1"/>
  <c r="AV686" i="1"/>
  <c r="BU718" i="1"/>
  <c r="BU40" i="1"/>
  <c r="BU36" i="1"/>
  <c r="BU32" i="1"/>
  <c r="BU28" i="1"/>
  <c r="BU24" i="1"/>
  <c r="BU20" i="1"/>
  <c r="BU15" i="1"/>
  <c r="BU11" i="1"/>
  <c r="CE8" i="1"/>
  <c r="BN706" i="1"/>
  <c r="BN702" i="1"/>
  <c r="BN698" i="1"/>
  <c r="BN694" i="1"/>
  <c r="AP52" i="1"/>
  <c r="BT52" i="1" s="1"/>
  <c r="BT85" i="1"/>
  <c r="AP173" i="1"/>
  <c r="BT173" i="1" s="1"/>
  <c r="BT205" i="1"/>
  <c r="AV209" i="1"/>
  <c r="BU241" i="1"/>
  <c r="AP281" i="1"/>
  <c r="BT281" i="1" s="1"/>
  <c r="BT313" i="1"/>
  <c r="AV355" i="1"/>
  <c r="BU388" i="1"/>
  <c r="AP429" i="1"/>
  <c r="BT429" i="1" s="1"/>
  <c r="BT461" i="1"/>
  <c r="BU37" i="1"/>
  <c r="BU33" i="1"/>
  <c r="BJ30" i="1"/>
  <c r="BU29" i="1"/>
  <c r="BJ26" i="1"/>
  <c r="BU25" i="1"/>
  <c r="BJ22" i="1"/>
  <c r="BU21" i="1"/>
  <c r="BJ17" i="1"/>
  <c r="BU16" i="1"/>
  <c r="BU12" i="1"/>
  <c r="BJ9" i="1"/>
  <c r="BU8" i="1"/>
  <c r="CG85" i="1"/>
  <c r="AU17" i="1"/>
  <c r="AU18" i="1"/>
  <c r="AU20" i="1"/>
  <c r="AU25" i="1"/>
  <c r="AU26" i="1"/>
  <c r="AU27" i="1"/>
  <c r="AU34" i="1"/>
  <c r="AU36" i="1"/>
  <c r="AN41" i="1"/>
  <c r="AN7" i="1" s="1"/>
  <c r="BM50" i="1"/>
  <c r="BT50" i="1"/>
  <c r="BM317" i="1"/>
  <c r="BM52" i="1"/>
  <c r="AV95" i="1"/>
  <c r="BU128" i="1"/>
  <c r="AP134" i="1"/>
  <c r="BT134" i="1" s="1"/>
  <c r="BT167" i="1"/>
  <c r="AP245" i="1"/>
  <c r="BT245" i="1" s="1"/>
  <c r="BT277" i="1"/>
  <c r="AV317" i="1"/>
  <c r="BU351" i="1"/>
  <c r="AP392" i="1"/>
  <c r="BT392" i="1" s="1"/>
  <c r="BT425" i="1"/>
  <c r="AV539" i="1"/>
  <c r="BU572" i="1"/>
  <c r="AI613" i="1"/>
  <c r="BU645" i="1"/>
  <c r="AP649" i="1"/>
  <c r="BT649" i="1" s="1"/>
  <c r="BT682" i="1"/>
  <c r="BU38" i="1"/>
  <c r="BU34" i="1"/>
  <c r="BJ31" i="1"/>
  <c r="BU30" i="1"/>
  <c r="BU26" i="1"/>
  <c r="BU22" i="1"/>
  <c r="BJ18" i="1"/>
  <c r="BU17" i="1"/>
  <c r="BU13" i="1"/>
  <c r="BJ10" i="1"/>
  <c r="BU9" i="1"/>
  <c r="BM649" i="1"/>
  <c r="BM173" i="1"/>
  <c r="BM722" i="1"/>
  <c r="BT722" i="1"/>
  <c r="BM392" i="1"/>
  <c r="BM245" i="1"/>
  <c r="BM95" i="1"/>
  <c r="BN711" i="1"/>
  <c r="BN707" i="1"/>
  <c r="BN703" i="1"/>
  <c r="BN699" i="1"/>
  <c r="BN695" i="1"/>
  <c r="BN691" i="1"/>
  <c r="AV52" i="1"/>
  <c r="BU85" i="1"/>
  <c r="AV173" i="1"/>
  <c r="BU205" i="1"/>
  <c r="AP209" i="1"/>
  <c r="BT209" i="1" s="1"/>
  <c r="BT241" i="1"/>
  <c r="AV281" i="1"/>
  <c r="BU313" i="1"/>
  <c r="AP355" i="1"/>
  <c r="BT355" i="1" s="1"/>
  <c r="BT388" i="1"/>
  <c r="AV429" i="1"/>
  <c r="BU461" i="1"/>
  <c r="BU498" i="1"/>
  <c r="AV502" i="1"/>
  <c r="BU535" i="1"/>
  <c r="AP613" i="1"/>
  <c r="BT645" i="1"/>
  <c r="AV577" i="1"/>
  <c r="BU609" i="1"/>
  <c r="BU39" i="1"/>
  <c r="BU35" i="1"/>
  <c r="BU31" i="1"/>
  <c r="BU27" i="1"/>
  <c r="BJ24" i="1"/>
  <c r="BU23" i="1"/>
  <c r="BU18" i="1"/>
  <c r="BU14" i="1"/>
  <c r="BU10" i="1"/>
  <c r="BH613" i="1"/>
  <c r="AH40" i="1"/>
  <c r="AH36" i="1"/>
  <c r="AH32" i="1"/>
  <c r="AH28" i="1"/>
  <c r="AH24" i="1"/>
  <c r="AH15" i="1"/>
  <c r="AH44" i="1"/>
  <c r="AH38" i="1"/>
  <c r="AH34" i="1"/>
  <c r="AH30" i="1"/>
  <c r="AH26" i="1"/>
  <c r="AH22" i="1"/>
  <c r="AH10" i="1"/>
  <c r="AH35" i="1"/>
  <c r="AH11" i="1"/>
  <c r="AH37" i="1"/>
  <c r="AH33" i="1"/>
  <c r="AH8" i="1"/>
  <c r="AH13" i="1"/>
  <c r="AH9" i="1"/>
  <c r="AH43" i="1"/>
  <c r="AH29" i="1"/>
  <c r="AH25" i="1"/>
  <c r="AH12" i="1"/>
  <c r="J755" i="1"/>
  <c r="U756" i="1"/>
  <c r="U752" i="1"/>
  <c r="U751" i="1"/>
  <c r="U750" i="1"/>
  <c r="U737" i="1"/>
  <c r="U736" i="1"/>
  <c r="U732" i="1"/>
  <c r="U730" i="1"/>
  <c r="U727" i="1"/>
  <c r="T718" i="1"/>
  <c r="P718" i="1"/>
  <c r="U719" i="1"/>
  <c r="U715" i="1"/>
  <c r="U711" i="1"/>
  <c r="U709" i="1"/>
  <c r="U701" i="1"/>
  <c r="U700" i="1"/>
  <c r="U695" i="1"/>
  <c r="U693" i="1"/>
  <c r="U684" i="1"/>
  <c r="N682" i="1"/>
  <c r="U680" i="1"/>
  <c r="U679" i="1"/>
  <c r="U673" i="1"/>
  <c r="U667" i="1"/>
  <c r="U665" i="1"/>
  <c r="U660" i="1"/>
  <c r="U659" i="1"/>
  <c r="U656" i="1"/>
  <c r="U648" i="1"/>
  <c r="J645" i="1"/>
  <c r="U642" i="1"/>
  <c r="U637" i="1"/>
  <c r="U636" i="1"/>
  <c r="U633" i="1"/>
  <c r="U631" i="1"/>
  <c r="U629" i="1"/>
  <c r="U623" i="1"/>
  <c r="U620" i="1"/>
  <c r="U619" i="1"/>
  <c r="U601" i="1"/>
  <c r="U584" i="1"/>
  <c r="U558" i="1"/>
  <c r="U554" i="1"/>
  <c r="U548" i="1"/>
  <c r="U540" i="1"/>
  <c r="S535" i="1"/>
  <c r="K535" i="1"/>
  <c r="U526" i="1"/>
  <c r="R25" i="1"/>
  <c r="U518" i="1"/>
  <c r="U512" i="1"/>
  <c r="U508" i="1"/>
  <c r="U504" i="1"/>
  <c r="U496" i="1"/>
  <c r="U490" i="1"/>
  <c r="O22" i="1"/>
  <c r="U476" i="1"/>
  <c r="U459" i="1"/>
  <c r="U426" i="1"/>
  <c r="T31" i="1"/>
  <c r="U398" i="1"/>
  <c r="O14" i="1"/>
  <c r="P27" i="1"/>
  <c r="N16" i="1"/>
  <c r="P18" i="1"/>
  <c r="S26" i="1"/>
  <c r="N42" i="1"/>
  <c r="Q14" i="1"/>
  <c r="I23" i="1"/>
  <c r="M44" i="1"/>
  <c r="I27" i="1"/>
  <c r="L43" i="1"/>
  <c r="U758" i="1"/>
  <c r="U578" i="1"/>
  <c r="K38" i="1"/>
  <c r="U646" i="1"/>
  <c r="BI95" i="1"/>
  <c r="N205" i="1"/>
  <c r="J572" i="1"/>
  <c r="CE9" i="1"/>
  <c r="CG205" i="1"/>
  <c r="J42" i="1"/>
  <c r="J718" i="1"/>
  <c r="BJ134" i="1"/>
  <c r="BN137" i="1" s="1"/>
  <c r="S682" i="1"/>
  <c r="J10" i="1"/>
  <c r="N425" i="1"/>
  <c r="J425" i="1"/>
  <c r="M29" i="1"/>
  <c r="U363" i="1"/>
  <c r="U339" i="1"/>
  <c r="J11" i="1"/>
  <c r="S313" i="1"/>
  <c r="O313" i="1"/>
  <c r="K313" i="1"/>
  <c r="Q9" i="1"/>
  <c r="Q277" i="1"/>
  <c r="M277" i="1"/>
  <c r="I277" i="1"/>
  <c r="P22" i="1"/>
  <c r="P37" i="1"/>
  <c r="U238" i="1"/>
  <c r="U234" i="1"/>
  <c r="U226" i="1"/>
  <c r="U218" i="1"/>
  <c r="U214" i="1"/>
  <c r="BM613" i="1"/>
  <c r="AP686" i="1"/>
  <c r="BT686" i="1" s="1"/>
  <c r="AU8" i="1"/>
  <c r="S755" i="1"/>
  <c r="K682" i="1"/>
  <c r="BM38" i="1"/>
  <c r="BM26" i="1"/>
  <c r="BM15" i="1"/>
  <c r="BM47" i="1"/>
  <c r="BM43" i="1"/>
  <c r="AH14" i="1"/>
  <c r="BH609" i="1"/>
  <c r="DU609" i="1" s="1"/>
  <c r="BM539" i="1"/>
  <c r="BM465" i="1"/>
  <c r="CG313" i="1"/>
  <c r="CG645" i="1"/>
  <c r="BM10" i="1"/>
  <c r="BM429" i="1"/>
  <c r="BM281" i="1"/>
  <c r="BI52" i="1"/>
  <c r="T388" i="1"/>
  <c r="AH609" i="1"/>
  <c r="R718" i="1"/>
  <c r="N718" i="1"/>
  <c r="U464" i="1"/>
  <c r="U440" i="1"/>
  <c r="U436" i="1"/>
  <c r="I10" i="1"/>
  <c r="Q8" i="1"/>
  <c r="U379" i="1"/>
  <c r="Q10" i="1"/>
  <c r="P33" i="1"/>
  <c r="U328" i="1"/>
  <c r="U324" i="1"/>
  <c r="I40" i="1"/>
  <c r="P313" i="1"/>
  <c r="L313" i="1"/>
  <c r="J14" i="1"/>
  <c r="N11" i="1"/>
  <c r="R277" i="1"/>
  <c r="J277" i="1"/>
  <c r="I26" i="1"/>
  <c r="T26" i="1"/>
  <c r="R13" i="1"/>
  <c r="P30" i="1"/>
  <c r="N17" i="1"/>
  <c r="U244" i="1"/>
  <c r="U231" i="1"/>
  <c r="U227" i="1"/>
  <c r="U219" i="1"/>
  <c r="U215" i="1"/>
  <c r="U211" i="1"/>
  <c r="U242" i="1"/>
  <c r="U237" i="1"/>
  <c r="U233" i="1"/>
  <c r="U225" i="1"/>
  <c r="U217" i="1"/>
  <c r="T205" i="1"/>
  <c r="P205" i="1"/>
  <c r="L205" i="1"/>
  <c r="O9" i="1"/>
  <c r="S85" i="1"/>
  <c r="O85" i="1"/>
  <c r="K85" i="1"/>
  <c r="O36" i="1"/>
  <c r="J24" i="1"/>
  <c r="L15" i="1"/>
  <c r="T12" i="1"/>
  <c r="L12" i="1"/>
  <c r="P11" i="1"/>
  <c r="T10" i="1"/>
  <c r="P8" i="1"/>
  <c r="R42" i="1"/>
  <c r="BM45" i="1"/>
  <c r="O535" i="1"/>
  <c r="BM9" i="1"/>
  <c r="AU47" i="1"/>
  <c r="AU43" i="1"/>
  <c r="AU50" i="1"/>
  <c r="CD41" i="1"/>
  <c r="CD7" i="1" s="1"/>
  <c r="CQ41" i="1"/>
  <c r="CQ7" i="1" s="1"/>
  <c r="BM44" i="1"/>
  <c r="BM40" i="1"/>
  <c r="BM36" i="1"/>
  <c r="BM32" i="1"/>
  <c r="BM28" i="1"/>
  <c r="BM24" i="1"/>
  <c r="AU49" i="1"/>
  <c r="AU48" i="1"/>
  <c r="AU46" i="1"/>
  <c r="AJ41" i="1"/>
  <c r="AJ7" i="1" s="1"/>
  <c r="AM41" i="1"/>
  <c r="AM7" i="1" s="1"/>
  <c r="AI41" i="1"/>
  <c r="AI7" i="1" s="1"/>
  <c r="AK41" i="1"/>
  <c r="AK7" i="1" s="1"/>
  <c r="U49" i="1"/>
  <c r="U47" i="1"/>
  <c r="U46" i="1"/>
  <c r="O425" i="1"/>
  <c r="BH49" i="1"/>
  <c r="BE41" i="1"/>
  <c r="BE7" i="1" s="1"/>
  <c r="BA41" i="1"/>
  <c r="AW41" i="1"/>
  <c r="AW7" i="1" s="1"/>
  <c r="CG755" i="1"/>
  <c r="CR45" i="1"/>
  <c r="CU45" i="1" s="1"/>
  <c r="Z41" i="1"/>
  <c r="Z7" i="1" s="1"/>
  <c r="AD41" i="1"/>
  <c r="AD7" i="1" s="1"/>
  <c r="N8" i="1"/>
  <c r="U501" i="1"/>
  <c r="T13" i="1"/>
  <c r="U453" i="1"/>
  <c r="U432" i="1"/>
  <c r="U448" i="1"/>
  <c r="BH241" i="1"/>
  <c r="DU241" i="1" s="1"/>
  <c r="BH351" i="1"/>
  <c r="BH535" i="1"/>
  <c r="DU535" i="1" s="1"/>
  <c r="BM23" i="1"/>
  <c r="BM577" i="1"/>
  <c r="AH718" i="1"/>
  <c r="AH686" i="1" s="1"/>
  <c r="AU128" i="1"/>
  <c r="AU95" i="1" s="1"/>
  <c r="R39" i="1"/>
  <c r="N39" i="1"/>
  <c r="L8" i="1"/>
  <c r="U522" i="1"/>
  <c r="CG682" i="1"/>
  <c r="P44" i="1"/>
  <c r="Q39" i="1"/>
  <c r="S10" i="1"/>
  <c r="O718" i="1"/>
  <c r="N32" i="1"/>
  <c r="U389" i="1"/>
  <c r="U320" i="1"/>
  <c r="U349" i="1"/>
  <c r="M25" i="1"/>
  <c r="BM37" i="1"/>
  <c r="BJ209" i="1"/>
  <c r="BN232" i="1" s="1"/>
  <c r="CE45" i="1"/>
  <c r="AU42" i="1"/>
  <c r="AU44" i="1"/>
  <c r="AU45" i="1"/>
  <c r="BM46" i="1"/>
  <c r="BM42" i="1"/>
  <c r="BM49" i="1"/>
  <c r="BM355" i="1"/>
  <c r="BM209" i="1"/>
  <c r="BM134" i="1"/>
  <c r="BM39" i="1"/>
  <c r="BM35" i="1"/>
  <c r="BM31" i="1"/>
  <c r="BM27" i="1"/>
  <c r="BM33" i="1"/>
  <c r="BM29" i="1"/>
  <c r="BM25" i="1"/>
  <c r="AH42" i="1"/>
  <c r="AU11" i="1"/>
  <c r="AU13" i="1"/>
  <c r="AU35" i="1"/>
  <c r="BM18" i="1"/>
  <c r="BM14" i="1"/>
  <c r="Q128" i="1"/>
  <c r="Q95" i="1" s="1"/>
  <c r="M128" i="1"/>
  <c r="M95" i="1" s="1"/>
  <c r="I128" i="1"/>
  <c r="I95" i="1" s="1"/>
  <c r="AC41" i="1"/>
  <c r="AC7" i="1" s="1"/>
  <c r="AF41" i="1"/>
  <c r="AF7" i="1" s="1"/>
  <c r="AG41" i="1"/>
  <c r="AG7" i="1" s="1"/>
  <c r="BM34" i="1"/>
  <c r="BM30" i="1"/>
  <c r="CR51" i="1"/>
  <c r="CU51" i="1" s="1"/>
  <c r="S128" i="1"/>
  <c r="S95" i="1" s="1"/>
  <c r="O128" i="1"/>
  <c r="O95" i="1" s="1"/>
  <c r="K128" i="1"/>
  <c r="K95" i="1" s="1"/>
  <c r="BM21" i="1"/>
  <c r="BM16" i="1"/>
  <c r="BM12" i="1"/>
  <c r="BM51" i="1"/>
  <c r="BJ21" i="1"/>
  <c r="BJ20" i="1"/>
  <c r="BH21" i="1"/>
  <c r="DU21" i="1" s="1"/>
  <c r="K43" i="1"/>
  <c r="BM48" i="1"/>
  <c r="BM20" i="1"/>
  <c r="BM11" i="1"/>
  <c r="BH37" i="1"/>
  <c r="BJ29" i="1"/>
  <c r="BJ28" i="1"/>
  <c r="CE51" i="1"/>
  <c r="BH45" i="1"/>
  <c r="DU45" i="1" s="1"/>
  <c r="X41" i="1"/>
  <c r="X7" i="1" s="1"/>
  <c r="T16" i="1"/>
  <c r="T33" i="1"/>
  <c r="T29" i="1"/>
  <c r="U387" i="1"/>
  <c r="U383" i="1"/>
  <c r="U375" i="1"/>
  <c r="U371" i="1"/>
  <c r="I388" i="1"/>
  <c r="I30" i="1"/>
  <c r="U342" i="1"/>
  <c r="U338" i="1"/>
  <c r="U334" i="1"/>
  <c r="M351" i="1"/>
  <c r="U170" i="1"/>
  <c r="U169" i="1"/>
  <c r="U168" i="1"/>
  <c r="U159" i="1"/>
  <c r="BH205" i="1"/>
  <c r="DU205" i="1" s="1"/>
  <c r="BH313" i="1"/>
  <c r="DU313" i="1" s="1"/>
  <c r="BJ355" i="1"/>
  <c r="BN367" i="1" s="1"/>
  <c r="BJ686" i="1"/>
  <c r="BN687" i="1" s="1"/>
  <c r="AH425" i="1"/>
  <c r="AH392" i="1" s="1"/>
  <c r="AH351" i="1"/>
  <c r="AU24" i="1"/>
  <c r="U396" i="1"/>
  <c r="U240" i="1"/>
  <c r="U232" i="1"/>
  <c r="U228" i="1"/>
  <c r="U224" i="1"/>
  <c r="U220" i="1"/>
  <c r="U216" i="1"/>
  <c r="U212" i="1"/>
  <c r="S205" i="1"/>
  <c r="O205" i="1"/>
  <c r="K205" i="1"/>
  <c r="U182" i="1"/>
  <c r="BQ41" i="1"/>
  <c r="BI686" i="1"/>
  <c r="K32" i="1"/>
  <c r="O31" i="1"/>
  <c r="S27" i="1"/>
  <c r="O27" i="1"/>
  <c r="O24" i="1"/>
  <c r="K24" i="1"/>
  <c r="O23" i="1"/>
  <c r="N18" i="1"/>
  <c r="J17" i="1"/>
  <c r="R15" i="1"/>
  <c r="N14" i="1"/>
  <c r="N13" i="1"/>
  <c r="N12" i="1"/>
  <c r="R10" i="1"/>
  <c r="N10" i="1"/>
  <c r="R9" i="1"/>
  <c r="N9" i="1"/>
  <c r="J9" i="1"/>
  <c r="Q33" i="1"/>
  <c r="S425" i="1"/>
  <c r="T425" i="1"/>
  <c r="P425" i="1"/>
  <c r="L425" i="1"/>
  <c r="U420" i="1"/>
  <c r="U414" i="1"/>
  <c r="T277" i="1"/>
  <c r="P277" i="1"/>
  <c r="L277" i="1"/>
  <c r="U263" i="1"/>
  <c r="BJ649" i="1"/>
  <c r="BN652" i="1" s="1"/>
  <c r="AE41" i="1"/>
  <c r="AE7" i="1" s="1"/>
  <c r="U468" i="1"/>
  <c r="U325" i="1"/>
  <c r="U321" i="1"/>
  <c r="U354" i="1"/>
  <c r="L30" i="1"/>
  <c r="U350" i="1"/>
  <c r="U346" i="1"/>
  <c r="U327" i="1"/>
  <c r="U323" i="1"/>
  <c r="U319" i="1"/>
  <c r="U352" i="1"/>
  <c r="U343" i="1"/>
  <c r="U335" i="1"/>
  <c r="U326" i="1"/>
  <c r="U322" i="1"/>
  <c r="U318" i="1"/>
  <c r="Q43" i="1"/>
  <c r="I43" i="1"/>
  <c r="Q313" i="1"/>
  <c r="M313" i="1"/>
  <c r="I313" i="1"/>
  <c r="I39" i="1"/>
  <c r="Q38" i="1"/>
  <c r="M38" i="1"/>
  <c r="L33" i="1"/>
  <c r="U289" i="1"/>
  <c r="T30" i="1"/>
  <c r="P29" i="1"/>
  <c r="P26" i="1"/>
  <c r="L26" i="1"/>
  <c r="P16" i="1"/>
  <c r="L16" i="1"/>
  <c r="L13" i="1"/>
  <c r="P12" i="1"/>
  <c r="BI649" i="1"/>
  <c r="BI722" i="1"/>
  <c r="BI245" i="1"/>
  <c r="BI317" i="1"/>
  <c r="BI392" i="1"/>
  <c r="BH51" i="1"/>
  <c r="DU51" i="1" s="1"/>
  <c r="BJ33" i="1"/>
  <c r="BJ12" i="1"/>
  <c r="BJ11" i="1"/>
  <c r="CE44" i="1"/>
  <c r="CG241" i="1"/>
  <c r="CG498" i="1"/>
  <c r="BJ392" i="1"/>
  <c r="BN405" i="1" s="1"/>
  <c r="BJ465" i="1"/>
  <c r="BN485" i="1" s="1"/>
  <c r="BH38" i="1"/>
  <c r="DU38" i="1" s="1"/>
  <c r="BJ35" i="1"/>
  <c r="BJ34" i="1"/>
  <c r="BJ16" i="1"/>
  <c r="BJ13" i="1"/>
  <c r="BH8" i="1"/>
  <c r="DU8" i="1" s="1"/>
  <c r="BI465" i="1"/>
  <c r="AQ41" i="1"/>
  <c r="AQ7" i="1" s="1"/>
  <c r="CE48" i="1"/>
  <c r="CG277" i="1"/>
  <c r="CG609" i="1"/>
  <c r="BM502" i="1"/>
  <c r="AR613" i="1"/>
  <c r="V41" i="1"/>
  <c r="V7" i="1" s="1"/>
  <c r="AH577" i="1"/>
  <c r="AH205" i="1"/>
  <c r="AH173" i="1" s="1"/>
  <c r="AH128" i="1"/>
  <c r="AH95" i="1" s="1"/>
  <c r="AU613" i="1"/>
  <c r="U705" i="1"/>
  <c r="J13" i="1"/>
  <c r="R682" i="1"/>
  <c r="J682" i="1"/>
  <c r="R18" i="1"/>
  <c r="R11" i="1"/>
  <c r="U651" i="1"/>
  <c r="U454" i="1"/>
  <c r="U450" i="1"/>
  <c r="U446" i="1"/>
  <c r="U437" i="1"/>
  <c r="U433" i="1"/>
  <c r="U449" i="1"/>
  <c r="U445" i="1"/>
  <c r="U463" i="1"/>
  <c r="U458" i="1"/>
  <c r="K37" i="1"/>
  <c r="K27" i="1"/>
  <c r="U439" i="1"/>
  <c r="U435" i="1"/>
  <c r="U431" i="1"/>
  <c r="U462" i="1"/>
  <c r="U457" i="1"/>
  <c r="U438" i="1"/>
  <c r="U434" i="1"/>
  <c r="U430" i="1"/>
  <c r="U460" i="1"/>
  <c r="U452" i="1"/>
  <c r="U444" i="1"/>
  <c r="S32" i="1"/>
  <c r="L36" i="1"/>
  <c r="W41" i="1"/>
  <c r="W7" i="1" s="1"/>
  <c r="Y41" i="1"/>
  <c r="Y7" i="1" s="1"/>
  <c r="AA41" i="1"/>
  <c r="AA7" i="1" s="1"/>
  <c r="AB41" i="1"/>
  <c r="AB7" i="1" s="1"/>
  <c r="AH535" i="1"/>
  <c r="AH502" i="1" s="1"/>
  <c r="AH388" i="1"/>
  <c r="AU682" i="1"/>
  <c r="AU649" i="1" s="1"/>
  <c r="AU23" i="1"/>
  <c r="L25" i="1"/>
  <c r="T22" i="1"/>
  <c r="P15" i="1"/>
  <c r="P10" i="1"/>
  <c r="L10" i="1"/>
  <c r="L44" i="1"/>
  <c r="T37" i="1"/>
  <c r="T36" i="1"/>
  <c r="O32" i="1"/>
  <c r="S31" i="1"/>
  <c r="K28" i="1"/>
  <c r="S24" i="1"/>
  <c r="S23" i="1"/>
  <c r="I14" i="1"/>
  <c r="M13" i="1"/>
  <c r="Q12" i="1"/>
  <c r="Q11" i="1"/>
  <c r="M11" i="1"/>
  <c r="M9" i="1"/>
  <c r="I9" i="1"/>
  <c r="AH755" i="1"/>
  <c r="AH722" i="1" s="1"/>
  <c r="AH682" i="1"/>
  <c r="AH649" i="1" s="1"/>
  <c r="AH313" i="1"/>
  <c r="AH281" i="1" s="1"/>
  <c r="AH167" i="1"/>
  <c r="AH134" i="1" s="1"/>
  <c r="AH31" i="1"/>
  <c r="AH39" i="1"/>
  <c r="AH23" i="1"/>
  <c r="AH18" i="1"/>
  <c r="AU16" i="1"/>
  <c r="AU29" i="1"/>
  <c r="T645" i="1"/>
  <c r="P645" i="1"/>
  <c r="L645" i="1"/>
  <c r="T9" i="1"/>
  <c r="L9" i="1"/>
  <c r="T25" i="1"/>
  <c r="T15" i="1"/>
  <c r="T11" i="1"/>
  <c r="S28" i="1"/>
  <c r="R17" i="1"/>
  <c r="U598" i="1"/>
  <c r="M572" i="1"/>
  <c r="I572" i="1"/>
  <c r="Q535" i="1"/>
  <c r="M535" i="1"/>
  <c r="I535" i="1"/>
  <c r="Q498" i="1"/>
  <c r="M498" i="1"/>
  <c r="I498" i="1"/>
  <c r="M40" i="1"/>
  <c r="U482" i="1"/>
  <c r="R14" i="1"/>
  <c r="Q30" i="1"/>
  <c r="Q26" i="1"/>
  <c r="J18" i="1"/>
  <c r="R44" i="1"/>
  <c r="Q40" i="1"/>
  <c r="W173" i="1"/>
  <c r="V613" i="1"/>
  <c r="AH572" i="1"/>
  <c r="AH539" i="1" s="1"/>
  <c r="AH498" i="1"/>
  <c r="AH465" i="1" s="1"/>
  <c r="AH277" i="1"/>
  <c r="AH245" i="1" s="1"/>
  <c r="AH241" i="1"/>
  <c r="AH85" i="1"/>
  <c r="AH52" i="1" s="1"/>
  <c r="AU351" i="1"/>
  <c r="AU317" i="1" s="1"/>
  <c r="AU28" i="1"/>
  <c r="AL41" i="1"/>
  <c r="AL7" i="1" s="1"/>
  <c r="L29" i="1"/>
  <c r="P25" i="1"/>
  <c r="L22" i="1"/>
  <c r="S9" i="1"/>
  <c r="K8" i="1"/>
  <c r="R12" i="1"/>
  <c r="R8" i="1"/>
  <c r="J8" i="1"/>
  <c r="S37" i="1"/>
  <c r="R28" i="1"/>
  <c r="J23" i="1"/>
  <c r="U192" i="1"/>
  <c r="U187" i="1"/>
  <c r="U99" i="1"/>
  <c r="BJ52" i="1"/>
  <c r="BN70" i="1" s="1"/>
  <c r="CG70" i="1"/>
  <c r="CE26" i="1"/>
  <c r="CG101" i="1"/>
  <c r="CE13" i="1"/>
  <c r="CG112" i="1"/>
  <c r="CE25" i="1"/>
  <c r="CG182" i="1"/>
  <c r="CE16" i="1"/>
  <c r="BT732" i="1"/>
  <c r="BU732" i="1"/>
  <c r="BT728" i="1"/>
  <c r="BU728" i="1"/>
  <c r="BT724" i="1"/>
  <c r="BU724" i="1"/>
  <c r="BR37" i="1"/>
  <c r="BS37" i="1" s="1"/>
  <c r="BR8" i="1"/>
  <c r="BS8" i="1" s="1"/>
  <c r="BR31" i="1"/>
  <c r="BS31" i="1" s="1"/>
  <c r="BR27" i="1"/>
  <c r="BS27" i="1" s="1"/>
  <c r="BR23" i="1"/>
  <c r="BR16" i="1"/>
  <c r="BS16" i="1" s="1"/>
  <c r="BS586" i="1"/>
  <c r="BR12" i="1"/>
  <c r="BS12" i="1" s="1"/>
  <c r="BS582" i="1"/>
  <c r="BR17" i="1"/>
  <c r="BS17" i="1" s="1"/>
  <c r="BR13" i="1"/>
  <c r="BS13" i="1" s="1"/>
  <c r="BR9" i="1"/>
  <c r="BR30" i="1"/>
  <c r="BS30" i="1" s="1"/>
  <c r="BS195" i="1"/>
  <c r="BR26" i="1"/>
  <c r="BS26" i="1" s="1"/>
  <c r="BS191" i="1"/>
  <c r="BR22" i="1"/>
  <c r="BS22" i="1" s="1"/>
  <c r="BS187" i="1"/>
  <c r="BS181" i="1"/>
  <c r="BS177" i="1"/>
  <c r="BR44" i="1"/>
  <c r="BS44" i="1" s="1"/>
  <c r="BR43" i="1"/>
  <c r="BS43" i="1" s="1"/>
  <c r="BR32" i="1"/>
  <c r="BS32" i="1" s="1"/>
  <c r="BR28" i="1"/>
  <c r="BS28" i="1" s="1"/>
  <c r="BR24" i="1"/>
  <c r="BS24" i="1" s="1"/>
  <c r="BR15" i="1"/>
  <c r="BS15" i="1" s="1"/>
  <c r="BR11" i="1"/>
  <c r="BS11" i="1" s="1"/>
  <c r="BR33" i="1"/>
  <c r="BR29" i="1"/>
  <c r="BS29" i="1" s="1"/>
  <c r="BR25" i="1"/>
  <c r="BR18" i="1"/>
  <c r="BS18" i="1" s="1"/>
  <c r="BR14" i="1"/>
  <c r="BR10" i="1"/>
  <c r="BS10" i="1" s="1"/>
  <c r="BR42" i="1"/>
  <c r="BS42" i="1" s="1"/>
  <c r="BS206" i="1"/>
  <c r="T8" i="1"/>
  <c r="M8" i="1"/>
  <c r="O28" i="1"/>
  <c r="U741" i="1"/>
  <c r="I13" i="1"/>
  <c r="U723" i="1"/>
  <c r="S718" i="1"/>
  <c r="K718" i="1"/>
  <c r="R32" i="1"/>
  <c r="J32" i="1"/>
  <c r="M30" i="1"/>
  <c r="Q29" i="1"/>
  <c r="I29" i="1"/>
  <c r="M26" i="1"/>
  <c r="Q25" i="1"/>
  <c r="I25" i="1"/>
  <c r="Q22" i="1"/>
  <c r="M22" i="1"/>
  <c r="I22" i="1"/>
  <c r="S16" i="1"/>
  <c r="K16" i="1"/>
  <c r="S15" i="1"/>
  <c r="O15" i="1"/>
  <c r="K15" i="1"/>
  <c r="S13" i="1"/>
  <c r="O13" i="1"/>
  <c r="S12" i="1"/>
  <c r="K12" i="1"/>
  <c r="S11" i="1"/>
  <c r="O11" i="1"/>
  <c r="K11" i="1"/>
  <c r="O10" i="1"/>
  <c r="K10" i="1"/>
  <c r="L609" i="1"/>
  <c r="L37" i="1"/>
  <c r="K31" i="1"/>
  <c r="K23" i="1"/>
  <c r="K13" i="1"/>
  <c r="K9" i="1"/>
  <c r="J39" i="1"/>
  <c r="U586" i="1"/>
  <c r="J12" i="1"/>
  <c r="U612" i="1"/>
  <c r="I38" i="1"/>
  <c r="I11" i="1"/>
  <c r="T44" i="1"/>
  <c r="R31" i="1"/>
  <c r="N31" i="1"/>
  <c r="U562" i="1"/>
  <c r="N28" i="1"/>
  <c r="J28" i="1"/>
  <c r="R27" i="1"/>
  <c r="N27" i="1"/>
  <c r="J27" i="1"/>
  <c r="R24" i="1"/>
  <c r="N24" i="1"/>
  <c r="R23" i="1"/>
  <c r="N23" i="1"/>
  <c r="U204" i="1"/>
  <c r="BH572" i="1"/>
  <c r="DU572" i="1" s="1"/>
  <c r="BH755" i="1"/>
  <c r="DU755" i="1" s="1"/>
  <c r="BS564" i="1"/>
  <c r="BS560" i="1"/>
  <c r="BS556" i="1"/>
  <c r="BS550" i="1"/>
  <c r="BS546" i="1"/>
  <c r="BS542" i="1"/>
  <c r="BS130" i="1"/>
  <c r="BS77" i="1"/>
  <c r="BS73" i="1"/>
  <c r="BS69" i="1"/>
  <c r="BS63" i="1"/>
  <c r="BS59" i="1"/>
  <c r="BS55" i="1"/>
  <c r="BU746" i="1"/>
  <c r="BH47" i="1"/>
  <c r="DU47" i="1" s="1"/>
  <c r="BH42" i="1"/>
  <c r="DU42" i="1" s="1"/>
  <c r="BH16" i="1"/>
  <c r="DU16" i="1" s="1"/>
  <c r="BH15" i="1"/>
  <c r="DU15" i="1" s="1"/>
  <c r="BJ15" i="1"/>
  <c r="BH14" i="1"/>
  <c r="DU14" i="1" s="1"/>
  <c r="AU32" i="1"/>
  <c r="AU39" i="1"/>
  <c r="AU40" i="1"/>
  <c r="I33" i="1"/>
  <c r="S8" i="1"/>
  <c r="I8" i="1"/>
  <c r="M39" i="1"/>
  <c r="M12" i="1"/>
  <c r="U615" i="1"/>
  <c r="P609" i="1"/>
  <c r="P36" i="1"/>
  <c r="P13" i="1"/>
  <c r="P9" i="1"/>
  <c r="O16" i="1"/>
  <c r="O12" i="1"/>
  <c r="U602" i="1"/>
  <c r="U594" i="1"/>
  <c r="M43" i="1"/>
  <c r="M18" i="1"/>
  <c r="M14" i="1"/>
  <c r="M10" i="1"/>
  <c r="O43" i="1"/>
  <c r="S572" i="1"/>
  <c r="O572" i="1"/>
  <c r="K572" i="1"/>
  <c r="S40" i="1"/>
  <c r="O40" i="1"/>
  <c r="K40" i="1"/>
  <c r="O37" i="1"/>
  <c r="S36" i="1"/>
  <c r="K36" i="1"/>
  <c r="M33" i="1"/>
  <c r="U544" i="1"/>
  <c r="L388" i="1"/>
  <c r="U295" i="1"/>
  <c r="U137" i="1"/>
  <c r="U115" i="1"/>
  <c r="BM22" i="1"/>
  <c r="BM17" i="1"/>
  <c r="BM13" i="1"/>
  <c r="BH128" i="1"/>
  <c r="DU128" i="1" s="1"/>
  <c r="BH425" i="1"/>
  <c r="DU425" i="1" s="1"/>
  <c r="BH498" i="1"/>
  <c r="BH718" i="1"/>
  <c r="DU718" i="1" s="1"/>
  <c r="BL41" i="1"/>
  <c r="BS600" i="1"/>
  <c r="BS596" i="1"/>
  <c r="BS592" i="1"/>
  <c r="BS524" i="1"/>
  <c r="BS520" i="1"/>
  <c r="BS516" i="1"/>
  <c r="BS510" i="1"/>
  <c r="BS506" i="1"/>
  <c r="BS489" i="1"/>
  <c r="BS485" i="1"/>
  <c r="BS481" i="1"/>
  <c r="BS475" i="1"/>
  <c r="BS471" i="1"/>
  <c r="BS467" i="1"/>
  <c r="BS462" i="1"/>
  <c r="BS451" i="1"/>
  <c r="BS447" i="1"/>
  <c r="BS443" i="1"/>
  <c r="BS437" i="1"/>
  <c r="BS433" i="1"/>
  <c r="BS416" i="1"/>
  <c r="BS412" i="1"/>
  <c r="BS408" i="1"/>
  <c r="BS402" i="1"/>
  <c r="BS398" i="1"/>
  <c r="BS394" i="1"/>
  <c r="BS377" i="1"/>
  <c r="BS373" i="1"/>
  <c r="BS369" i="1"/>
  <c r="BS363" i="1"/>
  <c r="BS359" i="1"/>
  <c r="BS342" i="1"/>
  <c r="BS338" i="1"/>
  <c r="BS334" i="1"/>
  <c r="BS327" i="1"/>
  <c r="BS323" i="1"/>
  <c r="BS319" i="1"/>
  <c r="BS314" i="1"/>
  <c r="BS303" i="1"/>
  <c r="BS299" i="1"/>
  <c r="BS295" i="1"/>
  <c r="BS289" i="1"/>
  <c r="BS285" i="1"/>
  <c r="BS269" i="1"/>
  <c r="BS265" i="1"/>
  <c r="BS261" i="1"/>
  <c r="BS255" i="1"/>
  <c r="BS251" i="1"/>
  <c r="BS247" i="1"/>
  <c r="BJ577" i="1"/>
  <c r="BN593" i="1" s="1"/>
  <c r="AU33" i="1"/>
  <c r="AU37" i="1"/>
  <c r="L11" i="1"/>
  <c r="U51" i="1"/>
  <c r="R755" i="1"/>
  <c r="R722" i="1" s="1"/>
  <c r="O755" i="1"/>
  <c r="K755" i="1"/>
  <c r="Q18" i="1"/>
  <c r="I18" i="1"/>
  <c r="M17" i="1"/>
  <c r="I17" i="1"/>
  <c r="O8" i="1"/>
  <c r="U687" i="1"/>
  <c r="O682" i="1"/>
  <c r="Q609" i="1"/>
  <c r="Q17" i="1"/>
  <c r="Q13" i="1"/>
  <c r="N44" i="1"/>
  <c r="P388" i="1"/>
  <c r="J388" i="1"/>
  <c r="U75" i="1"/>
  <c r="U53" i="1"/>
  <c r="BH167" i="1"/>
  <c r="DU167" i="1" s="1"/>
  <c r="BH277" i="1"/>
  <c r="DU277" i="1" s="1"/>
  <c r="BH388" i="1"/>
  <c r="DU388" i="1" s="1"/>
  <c r="BH461" i="1"/>
  <c r="DU461" i="1" s="1"/>
  <c r="BH682" i="1"/>
  <c r="DU682" i="1" s="1"/>
  <c r="BS746" i="1"/>
  <c r="BS742" i="1"/>
  <c r="BS738" i="1"/>
  <c r="BS732" i="1"/>
  <c r="BS728" i="1"/>
  <c r="BS724" i="1"/>
  <c r="BS715" i="1"/>
  <c r="BS709" i="1"/>
  <c r="BS705" i="1"/>
  <c r="BS701" i="1"/>
  <c r="BS695" i="1"/>
  <c r="BS691" i="1"/>
  <c r="BS687" i="1"/>
  <c r="BS674" i="1"/>
  <c r="BS670" i="1"/>
  <c r="BS666" i="1"/>
  <c r="BS660" i="1"/>
  <c r="BS656" i="1"/>
  <c r="BS652" i="1"/>
  <c r="BS636" i="1"/>
  <c r="BS632" i="1"/>
  <c r="BS628" i="1"/>
  <c r="BS622" i="1"/>
  <c r="BS618" i="1"/>
  <c r="BS614" i="1"/>
  <c r="BS234" i="1"/>
  <c r="BS230" i="1"/>
  <c r="BS226" i="1"/>
  <c r="BS220" i="1"/>
  <c r="BS216" i="1"/>
  <c r="BS212" i="1"/>
  <c r="BS159" i="1"/>
  <c r="BS155" i="1"/>
  <c r="BS151" i="1"/>
  <c r="BS145" i="1"/>
  <c r="BS141" i="1"/>
  <c r="BS137" i="1"/>
  <c r="BJ539" i="1"/>
  <c r="BN565" i="1" s="1"/>
  <c r="BU738" i="1"/>
  <c r="BS49" i="1"/>
  <c r="BI134" i="1"/>
  <c r="BI209" i="1"/>
  <c r="BJ281" i="1"/>
  <c r="BN292" i="1" s="1"/>
  <c r="BI539" i="1"/>
  <c r="BH48" i="1"/>
  <c r="DU48" i="1" s="1"/>
  <c r="BH46" i="1"/>
  <c r="DU46" i="1" s="1"/>
  <c r="BH43" i="1"/>
  <c r="DU43" i="1" s="1"/>
  <c r="BH22" i="1"/>
  <c r="DU22" i="1" s="1"/>
  <c r="BH85" i="1"/>
  <c r="CG55" i="1"/>
  <c r="CE10" i="1"/>
  <c r="CG80" i="1"/>
  <c r="CE36" i="1"/>
  <c r="CG90" i="1"/>
  <c r="CE46" i="1"/>
  <c r="CG109" i="1"/>
  <c r="CE22" i="1"/>
  <c r="CR9" i="1"/>
  <c r="CU9" i="1" s="1"/>
  <c r="CR28" i="1"/>
  <c r="CU28" i="1" s="1"/>
  <c r="CR47" i="1"/>
  <c r="CU47" i="1" s="1"/>
  <c r="CR40" i="1"/>
  <c r="CU40" i="1" s="1"/>
  <c r="BI355" i="1"/>
  <c r="BJ429" i="1"/>
  <c r="BJ502" i="1"/>
  <c r="BH44" i="1"/>
  <c r="DU44" i="1" s="1"/>
  <c r="BH29" i="1"/>
  <c r="DU29" i="1" s="1"/>
  <c r="BH27" i="1"/>
  <c r="DU27" i="1" s="1"/>
  <c r="CG63" i="1"/>
  <c r="CE18" i="1"/>
  <c r="CG117" i="1"/>
  <c r="CE30" i="1"/>
  <c r="CG141" i="1"/>
  <c r="CE14" i="1"/>
  <c r="CG166" i="1"/>
  <c r="CE40" i="1"/>
  <c r="CG202" i="1"/>
  <c r="CE37" i="1"/>
  <c r="BJ317" i="1"/>
  <c r="BN318" i="1" s="1"/>
  <c r="BI429" i="1"/>
  <c r="BI577" i="1"/>
  <c r="BN712" i="1"/>
  <c r="BN713" i="1"/>
  <c r="BN708" i="1"/>
  <c r="BN709" i="1"/>
  <c r="BN704" i="1"/>
  <c r="BN705" i="1"/>
  <c r="BN700" i="1"/>
  <c r="BN701" i="1"/>
  <c r="BN696" i="1"/>
  <c r="BN697" i="1"/>
  <c r="BN692" i="1"/>
  <c r="BN693" i="1"/>
  <c r="BN688" i="1"/>
  <c r="BN689" i="1"/>
  <c r="BJ173" i="1"/>
  <c r="BH33" i="1"/>
  <c r="BH32" i="1"/>
  <c r="DU32" i="1" s="1"/>
  <c r="BJ32" i="1"/>
  <c r="BH25" i="1"/>
  <c r="DU25" i="1" s="1"/>
  <c r="BH12" i="1"/>
  <c r="DU12" i="1" s="1"/>
  <c r="BH9" i="1"/>
  <c r="DU9" i="1" s="1"/>
  <c r="CG73" i="1"/>
  <c r="CE29" i="1"/>
  <c r="CG125" i="1"/>
  <c r="CE38" i="1"/>
  <c r="CG250" i="1"/>
  <c r="CE12" i="1"/>
  <c r="CG291" i="1"/>
  <c r="CE17" i="1"/>
  <c r="BH34" i="1"/>
  <c r="DU34" i="1" s="1"/>
  <c r="BH28" i="1"/>
  <c r="DU28" i="1" s="1"/>
  <c r="BH23" i="1"/>
  <c r="DU23" i="1" s="1"/>
  <c r="BH11" i="1"/>
  <c r="DU11" i="1" s="1"/>
  <c r="BH10" i="1"/>
  <c r="DU10" i="1" s="1"/>
  <c r="CG128" i="1"/>
  <c r="BI173" i="1"/>
  <c r="BI281" i="1"/>
  <c r="BJ613" i="1"/>
  <c r="BN626" i="1" s="1"/>
  <c r="BH40" i="1"/>
  <c r="DU40" i="1" s="1"/>
  <c r="BH39" i="1"/>
  <c r="DU39" i="1" s="1"/>
  <c r="BH35" i="1"/>
  <c r="DU35" i="1" s="1"/>
  <c r="BH30" i="1"/>
  <c r="DU30" i="1" s="1"/>
  <c r="BH24" i="1"/>
  <c r="DU24" i="1" s="1"/>
  <c r="BH17" i="1"/>
  <c r="DU17" i="1" s="1"/>
  <c r="CG167" i="1"/>
  <c r="CR13" i="1"/>
  <c r="CU13" i="1" s="1"/>
  <c r="CR24" i="1"/>
  <c r="CU24" i="1" s="1"/>
  <c r="CR32" i="1"/>
  <c r="CU32" i="1" s="1"/>
  <c r="CR30" i="1"/>
  <c r="CU30" i="1" s="1"/>
  <c r="CR36" i="1"/>
  <c r="CU36" i="1" s="1"/>
  <c r="BJ245" i="1"/>
  <c r="BN260" i="1" s="1"/>
  <c r="BI502" i="1"/>
  <c r="BI613" i="1"/>
  <c r="BJ722" i="1"/>
  <c r="BN731" i="1" s="1"/>
  <c r="BJ95" i="1"/>
  <c r="BN111" i="1" s="1"/>
  <c r="BH50" i="1"/>
  <c r="DU50" i="1" s="1"/>
  <c r="BH36" i="1"/>
  <c r="DU36" i="1" s="1"/>
  <c r="BH31" i="1"/>
  <c r="DU31" i="1" s="1"/>
  <c r="BH26" i="1"/>
  <c r="DU26" i="1" s="1"/>
  <c r="BH20" i="1"/>
  <c r="DU20" i="1" s="1"/>
  <c r="BH18" i="1"/>
  <c r="DU18" i="1" s="1"/>
  <c r="BH13" i="1"/>
  <c r="DU13" i="1" s="1"/>
  <c r="CG49" i="1"/>
  <c r="CR11" i="1"/>
  <c r="CU11" i="1" s="1"/>
  <c r="CR22" i="1"/>
  <c r="CU22" i="1" s="1"/>
  <c r="AR41" i="1"/>
  <c r="AR7" i="1" s="1"/>
  <c r="CG425" i="1"/>
  <c r="CG461" i="1"/>
  <c r="AR649" i="1"/>
  <c r="BR95" i="1"/>
  <c r="BS95" i="1" s="1"/>
  <c r="AG23" i="5"/>
  <c r="AG25" i="5"/>
  <c r="AG18" i="5"/>
  <c r="AF14" i="5"/>
  <c r="AU14" i="5" s="1"/>
  <c r="AG14" i="5"/>
  <c r="AQ13" i="5"/>
  <c r="AG10" i="5"/>
  <c r="AQ23" i="5"/>
  <c r="AQ28" i="5"/>
  <c r="AA29" i="5"/>
  <c r="AF26" i="5"/>
  <c r="AU26" i="5" s="1"/>
  <c r="AV26" i="5" s="1"/>
  <c r="AG24" i="5"/>
  <c r="AG28" i="5"/>
  <c r="AG22" i="5"/>
  <c r="AF22" i="5"/>
  <c r="AU22" i="5" s="1"/>
  <c r="AV22" i="5" s="1"/>
  <c r="AF16" i="5"/>
  <c r="AU16" i="5" s="1"/>
  <c r="AV16" i="5" s="1"/>
  <c r="AF20" i="5"/>
  <c r="AU20" i="5" s="1"/>
  <c r="AV20" i="5" s="1"/>
  <c r="AF17" i="5"/>
  <c r="AU17" i="5" s="1"/>
  <c r="AV17" i="5" s="1"/>
  <c r="AF21" i="5"/>
  <c r="AU21" i="5" s="1"/>
  <c r="AG15" i="5"/>
  <c r="AG19" i="5"/>
  <c r="AN22" i="5"/>
  <c r="AQ22" i="5" s="1"/>
  <c r="AQ15" i="5"/>
  <c r="AQ8" i="5"/>
  <c r="AA7" i="5"/>
  <c r="AF11" i="5"/>
  <c r="AU11" i="5" s="1"/>
  <c r="AW11" i="5" s="1"/>
  <c r="AF8" i="5"/>
  <c r="AU8" i="5" s="1"/>
  <c r="AF12" i="5"/>
  <c r="AU12" i="5" s="1"/>
  <c r="AV12" i="5" s="1"/>
  <c r="AF9" i="5"/>
  <c r="AU9" i="5" s="1"/>
  <c r="AV9" i="5" s="1"/>
  <c r="AF13" i="5"/>
  <c r="AU13" i="5" s="1"/>
  <c r="AW13" i="5" s="1"/>
  <c r="AV24" i="5"/>
  <c r="AW24" i="5"/>
  <c r="AV25" i="5"/>
  <c r="AW25" i="5"/>
  <c r="AW15" i="5"/>
  <c r="AV15" i="5"/>
  <c r="AW28" i="5"/>
  <c r="AV28" i="5"/>
  <c r="AV6" i="5"/>
  <c r="AU10" i="5"/>
  <c r="AU18" i="5"/>
  <c r="AV18" i="5" s="1"/>
  <c r="AW19" i="5"/>
  <c r="AH355" i="1"/>
  <c r="AH209" i="1"/>
  <c r="AH613" i="1"/>
  <c r="AH429" i="1"/>
  <c r="AH317" i="1"/>
  <c r="N572" i="1"/>
  <c r="U582" i="1"/>
  <c r="X649" i="1"/>
  <c r="AH461" i="1"/>
  <c r="U606" i="1"/>
  <c r="AV13" i="5"/>
  <c r="AN14" i="5"/>
  <c r="AQ14" i="5" s="1"/>
  <c r="AW23" i="5"/>
  <c r="AV27" i="5"/>
  <c r="AS22" i="5"/>
  <c r="CR78" i="1"/>
  <c r="CU78" i="1" s="1"/>
  <c r="BR161" i="1"/>
  <c r="CR161" i="1"/>
  <c r="CU161" i="1" s="1"/>
  <c r="BR186" i="1"/>
  <c r="CR186" i="1"/>
  <c r="CU186" i="1" s="1"/>
  <c r="BK41" i="1"/>
  <c r="BR146" i="1"/>
  <c r="CR146" i="1"/>
  <c r="CU146" i="1" s="1"/>
  <c r="BR199" i="1"/>
  <c r="CR199" i="1"/>
  <c r="CU199" i="1" s="1"/>
  <c r="Y41" i="9"/>
  <c r="BR147" i="1"/>
  <c r="CR147" i="1"/>
  <c r="CU147" i="1" s="1"/>
  <c r="BR200" i="1"/>
  <c r="CR200" i="1"/>
  <c r="CU200" i="1" s="1"/>
  <c r="CR79" i="1"/>
  <c r="CU79" i="1" s="1"/>
  <c r="BR160" i="1"/>
  <c r="CR160" i="1"/>
  <c r="CU160" i="1" s="1"/>
  <c r="BR185" i="1"/>
  <c r="CR185" i="1"/>
  <c r="CU185" i="1" s="1"/>
  <c r="P7" i="9"/>
  <c r="P5" i="9"/>
  <c r="P6" i="9"/>
  <c r="P4" i="9"/>
  <c r="BR236" i="1"/>
  <c r="CR236" i="1"/>
  <c r="CU236" i="1" s="1"/>
  <c r="BR272" i="1"/>
  <c r="CR272" i="1"/>
  <c r="CU272" i="1" s="1"/>
  <c r="BR308" i="1"/>
  <c r="BR345" i="1"/>
  <c r="BR382" i="1"/>
  <c r="BR367" i="1"/>
  <c r="BR419" i="1"/>
  <c r="BR455" i="1"/>
  <c r="BR491" i="1"/>
  <c r="BR514" i="1"/>
  <c r="BR551" i="1"/>
  <c r="BR589" i="1"/>
  <c r="BR639" i="1"/>
  <c r="BR675" i="1"/>
  <c r="BR699" i="1"/>
  <c r="BR735" i="1"/>
  <c r="BR64" i="1"/>
  <c r="CR64" i="1"/>
  <c r="CU64" i="1" s="1"/>
  <c r="Y29" i="9"/>
  <c r="Y50" i="9"/>
  <c r="CE33" i="1"/>
  <c r="CE42" i="1"/>
  <c r="CF42" i="1" s="1"/>
  <c r="CE28" i="1"/>
  <c r="CG229" i="1"/>
  <c r="CG378" i="1"/>
  <c r="CE31" i="1"/>
  <c r="CE24" i="1"/>
  <c r="CG445" i="1"/>
  <c r="CG466" i="1"/>
  <c r="AQ539" i="1"/>
  <c r="CG572" i="1"/>
  <c r="CG718" i="1"/>
  <c r="AQ686" i="1"/>
  <c r="BR221" i="1"/>
  <c r="CR221" i="1"/>
  <c r="CU221" i="1" s="1"/>
  <c r="BR257" i="1"/>
  <c r="CR257" i="1"/>
  <c r="CU257" i="1" s="1"/>
  <c r="BR293" i="1"/>
  <c r="BR330" i="1"/>
  <c r="BR404" i="1"/>
  <c r="BR456" i="1"/>
  <c r="BR492" i="1"/>
  <c r="BR515" i="1"/>
  <c r="BR552" i="1"/>
  <c r="BR604" i="1"/>
  <c r="BR640" i="1"/>
  <c r="BR676" i="1"/>
  <c r="BR712" i="1"/>
  <c r="BR748" i="1"/>
  <c r="CG287" i="1"/>
  <c r="AQ317" i="1"/>
  <c r="CG351" i="1"/>
  <c r="CG431" i="1"/>
  <c r="CG632" i="1"/>
  <c r="CE27" i="1"/>
  <c r="CE11" i="1"/>
  <c r="CG690" i="1"/>
  <c r="CR44" i="1"/>
  <c r="CU44" i="1" s="1"/>
  <c r="CR48" i="1"/>
  <c r="CU48" i="1" s="1"/>
  <c r="CR25" i="1"/>
  <c r="CU25" i="1" s="1"/>
  <c r="CR33" i="1"/>
  <c r="CU33" i="1" s="1"/>
  <c r="BR222" i="1"/>
  <c r="CR222" i="1"/>
  <c r="CU222" i="1" s="1"/>
  <c r="BR258" i="1"/>
  <c r="CR258" i="1"/>
  <c r="CU258" i="1" s="1"/>
  <c r="BR294" i="1"/>
  <c r="BR331" i="1"/>
  <c r="BR368" i="1"/>
  <c r="BR405" i="1"/>
  <c r="BR441" i="1"/>
  <c r="BR477" i="1"/>
  <c r="BR528" i="1"/>
  <c r="BR565" i="1"/>
  <c r="BR603" i="1"/>
  <c r="BR625" i="1"/>
  <c r="BR661" i="1"/>
  <c r="BR713" i="1"/>
  <c r="BR749" i="1"/>
  <c r="X21" i="9"/>
  <c r="CG93" i="1"/>
  <c r="CE50" i="1"/>
  <c r="CG349" i="1"/>
  <c r="CE39" i="1"/>
  <c r="CG370" i="1"/>
  <c r="CE23" i="1"/>
  <c r="CE32" i="1"/>
  <c r="CG453" i="1"/>
  <c r="CG503" i="1"/>
  <c r="CR26" i="1"/>
  <c r="CU26" i="1" s="1"/>
  <c r="CR29" i="1"/>
  <c r="CU29" i="1" s="1"/>
  <c r="BR235" i="1"/>
  <c r="CR235" i="1"/>
  <c r="CU235" i="1" s="1"/>
  <c r="BR271" i="1"/>
  <c r="CR271" i="1"/>
  <c r="CU271" i="1" s="1"/>
  <c r="BR307" i="1"/>
  <c r="BR344" i="1"/>
  <c r="BR381" i="1"/>
  <c r="BR418" i="1"/>
  <c r="BR442" i="1"/>
  <c r="BR478" i="1"/>
  <c r="BR529" i="1"/>
  <c r="BR566" i="1"/>
  <c r="BR590" i="1"/>
  <c r="BR626" i="1"/>
  <c r="BR662" i="1"/>
  <c r="BR698" i="1"/>
  <c r="BR734" i="1"/>
  <c r="BR65" i="1"/>
  <c r="CR65" i="1"/>
  <c r="CU65" i="1" s="1"/>
  <c r="CE43" i="1"/>
  <c r="CE47" i="1"/>
  <c r="CG91" i="1"/>
  <c r="CG356" i="1"/>
  <c r="AQ355" i="1"/>
  <c r="CG388" i="1"/>
  <c r="CE15" i="1"/>
  <c r="CG694" i="1"/>
  <c r="CG723" i="1"/>
  <c r="CR17" i="1"/>
  <c r="CU17" i="1" s="1"/>
  <c r="CR23" i="1"/>
  <c r="CU23" i="1" s="1"/>
  <c r="CR31" i="1"/>
  <c r="CU31" i="1" s="1"/>
  <c r="CG246" i="1"/>
  <c r="CG535" i="1"/>
  <c r="CG540" i="1"/>
  <c r="CR15" i="1"/>
  <c r="CU15" i="1" s="1"/>
  <c r="CR18" i="1"/>
  <c r="CU18" i="1" s="1"/>
  <c r="CR27" i="1"/>
  <c r="CU27" i="1" s="1"/>
  <c r="CR43" i="1"/>
  <c r="CU43" i="1" s="1"/>
  <c r="CR38" i="1"/>
  <c r="CU38" i="1" s="1"/>
  <c r="CR39" i="1"/>
  <c r="CU39" i="1" s="1"/>
  <c r="CR37" i="1"/>
  <c r="CU37" i="1" s="1"/>
  <c r="CR8" i="1"/>
  <c r="CU8" i="1" s="1"/>
  <c r="CR16" i="1"/>
  <c r="CU16" i="1" s="1"/>
  <c r="CR42" i="1"/>
  <c r="CU42" i="1" s="1"/>
  <c r="CR46" i="1"/>
  <c r="CU46" i="1" s="1"/>
  <c r="CR95" i="1"/>
  <c r="CR12" i="1"/>
  <c r="CU12" i="1" s="1"/>
  <c r="CR10" i="1"/>
  <c r="CU10" i="1" s="1"/>
  <c r="CR14" i="1"/>
  <c r="CU14" i="1" s="1"/>
  <c r="CR50" i="1"/>
  <c r="CU50" i="1" s="1"/>
  <c r="AR392" i="1"/>
  <c r="AP41" i="1"/>
  <c r="AP7" i="1" s="1"/>
  <c r="AZ316" i="10"/>
  <c r="AH316" i="10"/>
  <c r="AH51" i="10"/>
  <c r="AZ654" i="10"/>
  <c r="M21" i="11"/>
  <c r="M37" i="11" s="1"/>
  <c r="AI51" i="10"/>
  <c r="AZ133" i="10"/>
  <c r="AZ280" i="10"/>
  <c r="AH731" i="10"/>
  <c r="J21" i="11"/>
  <c r="J37" i="11" s="1"/>
  <c r="AZ208" i="10"/>
  <c r="AZ390" i="10"/>
  <c r="AH540" i="10"/>
  <c r="AZ426" i="10"/>
  <c r="AZ499" i="10"/>
  <c r="AZ578" i="10"/>
  <c r="AT7" i="10"/>
  <c r="AH7" i="10"/>
  <c r="AY7" i="10"/>
  <c r="AH94" i="10"/>
  <c r="AH172" i="10"/>
  <c r="AZ731" i="10"/>
  <c r="AI172" i="10"/>
  <c r="AU7" i="10"/>
  <c r="AZ94" i="10"/>
  <c r="AI133" i="10"/>
  <c r="AV7" i="10"/>
  <c r="AI280" i="10"/>
  <c r="AI94" i="10"/>
  <c r="AH208" i="10"/>
  <c r="AI244" i="10"/>
  <c r="AH280" i="10"/>
  <c r="AH133" i="10"/>
  <c r="AZ244" i="10"/>
  <c r="AH244" i="10"/>
  <c r="AZ51" i="10"/>
  <c r="AI208" i="10"/>
  <c r="AI390" i="10"/>
  <c r="AZ172" i="10"/>
  <c r="AH390" i="10"/>
  <c r="AH353" i="10"/>
  <c r="AI578" i="10"/>
  <c r="AI499" i="10"/>
  <c r="AI614" i="10"/>
  <c r="AI540" i="10"/>
  <c r="AH426" i="10"/>
  <c r="AI462" i="10"/>
  <c r="AH499" i="10"/>
  <c r="AZ540" i="10"/>
  <c r="AZ462" i="10"/>
  <c r="AH462" i="10"/>
  <c r="AH654" i="10"/>
  <c r="AZ614" i="10"/>
  <c r="AI654" i="10"/>
  <c r="AH695" i="10"/>
  <c r="AI695" i="10"/>
  <c r="AZ695" i="10"/>
  <c r="AH578" i="10"/>
  <c r="AI731" i="10"/>
  <c r="DU37" i="1" l="1"/>
  <c r="DU613" i="1"/>
  <c r="AT7" i="1"/>
  <c r="DT7" i="1" s="1"/>
  <c r="DT41" i="1"/>
  <c r="DU49" i="1"/>
  <c r="AS7" i="1"/>
  <c r="DG41" i="1"/>
  <c r="DU351" i="1"/>
  <c r="DH134" i="1"/>
  <c r="BH52" i="1"/>
  <c r="DU52" i="1" s="1"/>
  <c r="DU85" i="1"/>
  <c r="BH465" i="1"/>
  <c r="DU465" i="1" s="1"/>
  <c r="DU498" i="1"/>
  <c r="CU95" i="1"/>
  <c r="DU33" i="1"/>
  <c r="CN535" i="1"/>
  <c r="CV761" i="1"/>
  <c r="CN241" i="1"/>
  <c r="CN461" i="1"/>
  <c r="CN205" i="1"/>
  <c r="I649" i="1"/>
  <c r="CN609" i="1"/>
  <c r="CN128" i="1"/>
  <c r="CN514" i="1"/>
  <c r="CN524" i="1"/>
  <c r="CN534" i="1"/>
  <c r="CN503" i="1"/>
  <c r="CN513" i="1"/>
  <c r="CN527" i="1"/>
  <c r="CN522" i="1"/>
  <c r="CN507" i="1"/>
  <c r="CN532" i="1"/>
  <c r="CN509" i="1"/>
  <c r="CN511" i="1"/>
  <c r="CN525" i="1"/>
  <c r="CN530" i="1"/>
  <c r="CN515" i="1"/>
  <c r="CN517" i="1"/>
  <c r="CN519" i="1"/>
  <c r="CN529" i="1"/>
  <c r="CN531" i="1"/>
  <c r="CN533" i="1"/>
  <c r="CN504" i="1"/>
  <c r="CN510" i="1"/>
  <c r="CN512" i="1"/>
  <c r="CN523" i="1"/>
  <c r="CN508" i="1"/>
  <c r="CN518" i="1"/>
  <c r="CN520" i="1"/>
  <c r="CN506" i="1"/>
  <c r="CN516" i="1"/>
  <c r="CN526" i="1"/>
  <c r="CN528" i="1"/>
  <c r="CN505" i="1"/>
  <c r="CN521" i="1"/>
  <c r="CN232" i="1"/>
  <c r="CN240" i="1"/>
  <c r="CN238" i="1"/>
  <c r="CN239" i="1"/>
  <c r="CN237" i="1"/>
  <c r="CN438" i="1"/>
  <c r="CN448" i="1"/>
  <c r="CN458" i="1"/>
  <c r="CN435" i="1"/>
  <c r="CN437" i="1"/>
  <c r="CN446" i="1"/>
  <c r="CN431" i="1"/>
  <c r="CN456" i="1"/>
  <c r="CN433" i="1"/>
  <c r="CN443" i="1"/>
  <c r="CN445" i="1"/>
  <c r="CN447" i="1"/>
  <c r="CN454" i="1"/>
  <c r="CN439" i="1"/>
  <c r="CN441" i="1"/>
  <c r="CN451" i="1"/>
  <c r="CN453" i="1"/>
  <c r="CN455" i="1"/>
  <c r="CN457" i="1"/>
  <c r="CN436" i="1"/>
  <c r="CN444" i="1"/>
  <c r="CN434" i="1"/>
  <c r="CN449" i="1"/>
  <c r="CN432" i="1"/>
  <c r="CN442" i="1"/>
  <c r="CN452" i="1"/>
  <c r="CN430" i="1"/>
  <c r="CN440" i="1"/>
  <c r="CN450" i="1"/>
  <c r="CN460" i="1"/>
  <c r="CN459" i="1"/>
  <c r="CN186" i="1"/>
  <c r="CN201" i="1"/>
  <c r="CN204" i="1"/>
  <c r="CN202" i="1"/>
  <c r="CN203" i="1"/>
  <c r="CN718" i="1"/>
  <c r="CN498" i="1"/>
  <c r="CN85" i="1"/>
  <c r="CN707" i="1"/>
  <c r="CN701" i="1"/>
  <c r="CN711" i="1"/>
  <c r="CN702" i="1"/>
  <c r="CN715" i="1"/>
  <c r="CN709" i="1"/>
  <c r="CN688" i="1"/>
  <c r="CN706" i="1"/>
  <c r="CN704" i="1"/>
  <c r="CN692" i="1"/>
  <c r="CN717" i="1"/>
  <c r="CN694" i="1"/>
  <c r="CN696" i="1"/>
  <c r="CN714" i="1"/>
  <c r="CN708" i="1"/>
  <c r="CN710" i="1"/>
  <c r="CN712" i="1"/>
  <c r="CN689" i="1"/>
  <c r="CN716" i="1"/>
  <c r="CN687" i="1"/>
  <c r="CN698" i="1"/>
  <c r="CN697" i="1"/>
  <c r="CN700" i="1"/>
  <c r="CN691" i="1"/>
  <c r="CN695" i="1"/>
  <c r="CN705" i="1"/>
  <c r="CN699" i="1"/>
  <c r="CN693" i="1"/>
  <c r="CN703" i="1"/>
  <c r="CN713" i="1"/>
  <c r="CN690" i="1"/>
  <c r="CN497" i="1"/>
  <c r="CN491" i="1"/>
  <c r="CN470" i="1"/>
  <c r="CN468" i="1"/>
  <c r="CN478" i="1"/>
  <c r="CN474" i="1"/>
  <c r="CN471" i="1"/>
  <c r="CN466" i="1"/>
  <c r="CN476" i="1"/>
  <c r="CN486" i="1"/>
  <c r="CN480" i="1"/>
  <c r="CN482" i="1"/>
  <c r="CN492" i="1"/>
  <c r="CN469" i="1"/>
  <c r="CN479" i="1"/>
  <c r="CN488" i="1"/>
  <c r="CN473" i="1"/>
  <c r="CN490" i="1"/>
  <c r="CN467" i="1"/>
  <c r="CN477" i="1"/>
  <c r="CN487" i="1"/>
  <c r="CN472" i="1"/>
  <c r="CN496" i="1"/>
  <c r="CN481" i="1"/>
  <c r="CN475" i="1"/>
  <c r="CN485" i="1"/>
  <c r="CN495" i="1"/>
  <c r="CN489" i="1"/>
  <c r="CN483" i="1"/>
  <c r="CN493" i="1"/>
  <c r="CN484" i="1"/>
  <c r="CN494" i="1"/>
  <c r="CN424" i="1"/>
  <c r="CN64" i="1"/>
  <c r="CN74" i="1"/>
  <c r="CN84" i="1"/>
  <c r="CN78" i="1"/>
  <c r="CN55" i="1"/>
  <c r="CN79" i="1"/>
  <c r="CN72" i="1"/>
  <c r="CN82" i="1"/>
  <c r="CN93" i="1"/>
  <c r="CN61" i="1"/>
  <c r="CN63" i="1"/>
  <c r="CN80" i="1"/>
  <c r="CN57" i="1"/>
  <c r="CN69" i="1"/>
  <c r="CN71" i="1"/>
  <c r="CN65" i="1"/>
  <c r="CN77" i="1"/>
  <c r="CN73" i="1"/>
  <c r="CN67" i="1"/>
  <c r="CN94" i="1"/>
  <c r="CN81" i="1"/>
  <c r="CN75" i="1"/>
  <c r="CN60" i="1"/>
  <c r="CN54" i="1"/>
  <c r="CN58" i="1"/>
  <c r="CN83" i="1"/>
  <c r="CN68" i="1"/>
  <c r="CN62" i="1"/>
  <c r="CN56" i="1"/>
  <c r="CN66" i="1"/>
  <c r="CN76" i="1"/>
  <c r="CN70" i="1"/>
  <c r="CN59" i="1"/>
  <c r="BQ7" i="1"/>
  <c r="CN598" i="1"/>
  <c r="CN600" i="1"/>
  <c r="CN579" i="1"/>
  <c r="CN589" i="1"/>
  <c r="CN606" i="1"/>
  <c r="CN583" i="1"/>
  <c r="CN608" i="1"/>
  <c r="CN587" i="1"/>
  <c r="CN591" i="1"/>
  <c r="CN585" i="1"/>
  <c r="CN595" i="1"/>
  <c r="CN605" i="1"/>
  <c r="CN593" i="1"/>
  <c r="CN607" i="1"/>
  <c r="CN601" i="1"/>
  <c r="CN580" i="1"/>
  <c r="CN586" i="1"/>
  <c r="CN588" i="1"/>
  <c r="CN597" i="1"/>
  <c r="CN603" i="1"/>
  <c r="CN582" i="1"/>
  <c r="CN584" i="1"/>
  <c r="CN594" i="1"/>
  <c r="CN596" i="1"/>
  <c r="CN590" i="1"/>
  <c r="CN592" i="1"/>
  <c r="CN602" i="1"/>
  <c r="CN604" i="1"/>
  <c r="CN581" i="1"/>
  <c r="CN599" i="1"/>
  <c r="CN110" i="1"/>
  <c r="CN133" i="1"/>
  <c r="CN124" i="1"/>
  <c r="CN126" i="1"/>
  <c r="CN121" i="1"/>
  <c r="CN127" i="1"/>
  <c r="CN123" i="1"/>
  <c r="CN125" i="1"/>
  <c r="CN122" i="1"/>
  <c r="CN682" i="1"/>
  <c r="CN666" i="1"/>
  <c r="CN668" i="1"/>
  <c r="CN678" i="1"/>
  <c r="CN655" i="1"/>
  <c r="CN674" i="1"/>
  <c r="CN676" i="1"/>
  <c r="CN653" i="1"/>
  <c r="CN663" i="1"/>
  <c r="CN657" i="1"/>
  <c r="CN661" i="1"/>
  <c r="CN671" i="1"/>
  <c r="CN673" i="1"/>
  <c r="CN659" i="1"/>
  <c r="CN677" i="1"/>
  <c r="CN664" i="1"/>
  <c r="CN667" i="1"/>
  <c r="CN654" i="1"/>
  <c r="CN651" i="1"/>
  <c r="CN679" i="1"/>
  <c r="CN681" i="1"/>
  <c r="CN672" i="1"/>
  <c r="CN665" i="1"/>
  <c r="CN669" i="1"/>
  <c r="CN650" i="1"/>
  <c r="CN675" i="1"/>
  <c r="CN652" i="1"/>
  <c r="CN662" i="1"/>
  <c r="CN680" i="1"/>
  <c r="CN658" i="1"/>
  <c r="CN660" i="1"/>
  <c r="CN670" i="1"/>
  <c r="CN656" i="1"/>
  <c r="CN565" i="1"/>
  <c r="CN567" i="1"/>
  <c r="CN546" i="1"/>
  <c r="CN548" i="1"/>
  <c r="CN576" i="1"/>
  <c r="CN544" i="1"/>
  <c r="CN554" i="1"/>
  <c r="CN560" i="1"/>
  <c r="CN542" i="1"/>
  <c r="CN552" i="1"/>
  <c r="CN562" i="1"/>
  <c r="CN550" i="1"/>
  <c r="CN570" i="1"/>
  <c r="CN556" i="1"/>
  <c r="CN558" i="1"/>
  <c r="CN568" i="1"/>
  <c r="CN545" i="1"/>
  <c r="CN555" i="1"/>
  <c r="CN564" i="1"/>
  <c r="CN541" i="1"/>
  <c r="CN566" i="1"/>
  <c r="CN543" i="1"/>
  <c r="CN553" i="1"/>
  <c r="CN563" i="1"/>
  <c r="CN547" i="1"/>
  <c r="CN549" i="1"/>
  <c r="CN551" i="1"/>
  <c r="CN561" i="1"/>
  <c r="CN571" i="1"/>
  <c r="CN557" i="1"/>
  <c r="CN559" i="1"/>
  <c r="CN569" i="1"/>
  <c r="CN275" i="1"/>
  <c r="CN276" i="1"/>
  <c r="CN274" i="1"/>
  <c r="CN273" i="1"/>
  <c r="DE173" i="1"/>
  <c r="DG173" i="1" s="1"/>
  <c r="DF185" i="1"/>
  <c r="DF78" i="1"/>
  <c r="DF186" i="1"/>
  <c r="DF79" i="1"/>
  <c r="DE35" i="1"/>
  <c r="DG35" i="1" s="1"/>
  <c r="DF147" i="1"/>
  <c r="DF64" i="1"/>
  <c r="DE20" i="1"/>
  <c r="DG20" i="1" s="1"/>
  <c r="DF199" i="1"/>
  <c r="DF146" i="1"/>
  <c r="DE134" i="1"/>
  <c r="DG134" i="1" s="1"/>
  <c r="CN572" i="1"/>
  <c r="CN277" i="1"/>
  <c r="DF281" i="1"/>
  <c r="DE245" i="1"/>
  <c r="DG245" i="1" s="1"/>
  <c r="DF257" i="1"/>
  <c r="DF235" i="1"/>
  <c r="CN167" i="1"/>
  <c r="CN162" i="1"/>
  <c r="CN164" i="1"/>
  <c r="CN166" i="1"/>
  <c r="CN163" i="1"/>
  <c r="CN165" i="1"/>
  <c r="DE21" i="1"/>
  <c r="DG21" i="1" s="1"/>
  <c r="DF65" i="1"/>
  <c r="DF221" i="1"/>
  <c r="DE209" i="1"/>
  <c r="DG209" i="1" s="1"/>
  <c r="DE34" i="1"/>
  <c r="DG34" i="1" s="1"/>
  <c r="DF160" i="1"/>
  <c r="CN425" i="1"/>
  <c r="DF258" i="1"/>
  <c r="DF271" i="1"/>
  <c r="DF222" i="1"/>
  <c r="DF161" i="1"/>
  <c r="DF272" i="1"/>
  <c r="DF200" i="1"/>
  <c r="DF236" i="1"/>
  <c r="BH173" i="1"/>
  <c r="DU173" i="1" s="1"/>
  <c r="BH502" i="1"/>
  <c r="DU502" i="1" s="1"/>
  <c r="BG7" i="1"/>
  <c r="BH317" i="1"/>
  <c r="DU317" i="1" s="1"/>
  <c r="BH134" i="1"/>
  <c r="DU134" i="1" s="1"/>
  <c r="BH686" i="1"/>
  <c r="DU686" i="1" s="1"/>
  <c r="BH722" i="1"/>
  <c r="DU722" i="1" s="1"/>
  <c r="BH209" i="1"/>
  <c r="DU209" i="1" s="1"/>
  <c r="CN151" i="1"/>
  <c r="BH245" i="1"/>
  <c r="DU245" i="1" s="1"/>
  <c r="BH577" i="1"/>
  <c r="DU577" i="1" s="1"/>
  <c r="BH539" i="1"/>
  <c r="DU539" i="1" s="1"/>
  <c r="BH649" i="1"/>
  <c r="DU649" i="1" s="1"/>
  <c r="BH392" i="1"/>
  <c r="DU392" i="1" s="1"/>
  <c r="BH429" i="1"/>
  <c r="DU429" i="1" s="1"/>
  <c r="BH95" i="1"/>
  <c r="DU95" i="1" s="1"/>
  <c r="BH281" i="1"/>
  <c r="DU281" i="1" s="1"/>
  <c r="AJ7" i="5"/>
  <c r="AW16" i="5"/>
  <c r="CN411" i="1"/>
  <c r="CN423" i="1"/>
  <c r="CN420" i="1"/>
  <c r="CN421" i="1"/>
  <c r="CN422" i="1"/>
  <c r="AW12" i="5"/>
  <c r="K429" i="1"/>
  <c r="AW9" i="5"/>
  <c r="M539" i="1"/>
  <c r="CN213" i="1"/>
  <c r="CT147" i="1"/>
  <c r="CT146" i="1"/>
  <c r="I613" i="1"/>
  <c r="U368" i="1"/>
  <c r="U676" i="1"/>
  <c r="T613" i="1"/>
  <c r="J577" i="1"/>
  <c r="U441" i="1"/>
  <c r="P245" i="1"/>
  <c r="U590" i="1"/>
  <c r="L613" i="1"/>
  <c r="U529" i="1"/>
  <c r="U146" i="1"/>
  <c r="U662" i="1"/>
  <c r="U604" i="1"/>
  <c r="U734" i="1"/>
  <c r="J722" i="1"/>
  <c r="U699" i="1"/>
  <c r="U258" i="1"/>
  <c r="U257" i="1"/>
  <c r="U330" i="1"/>
  <c r="K722" i="1"/>
  <c r="U528" i="1"/>
  <c r="M245" i="1"/>
  <c r="O577" i="1"/>
  <c r="L429" i="1"/>
  <c r="U603" i="1"/>
  <c r="I355" i="1"/>
  <c r="Q245" i="1"/>
  <c r="N429" i="1"/>
  <c r="U589" i="1"/>
  <c r="T429" i="1"/>
  <c r="S577" i="1"/>
  <c r="U748" i="1"/>
  <c r="O722" i="1"/>
  <c r="L245" i="1"/>
  <c r="P722" i="1"/>
  <c r="I245" i="1"/>
  <c r="O209" i="1"/>
  <c r="U639" i="1"/>
  <c r="P577" i="1"/>
  <c r="Q722" i="1"/>
  <c r="I134" i="1"/>
  <c r="U455" i="1"/>
  <c r="P281" i="1"/>
  <c r="P52" i="1"/>
  <c r="J281" i="1"/>
  <c r="N245" i="1"/>
  <c r="K613" i="1"/>
  <c r="K577" i="1"/>
  <c r="S722" i="1"/>
  <c r="N613" i="1"/>
  <c r="K20" i="1"/>
  <c r="P355" i="1"/>
  <c r="N577" i="1"/>
  <c r="P209" i="1"/>
  <c r="S134" i="1"/>
  <c r="M429" i="1"/>
  <c r="Q577" i="1"/>
  <c r="U442" i="1"/>
  <c r="O649" i="1"/>
  <c r="L577" i="1"/>
  <c r="M134" i="1"/>
  <c r="N722" i="1"/>
  <c r="O613" i="1"/>
  <c r="U221" i="1"/>
  <c r="O429" i="1"/>
  <c r="J317" i="1"/>
  <c r="N317" i="1"/>
  <c r="CN113" i="1"/>
  <c r="U675" i="1"/>
  <c r="T245" i="1"/>
  <c r="P173" i="1"/>
  <c r="P649" i="1"/>
  <c r="J52" i="1"/>
  <c r="L134" i="1"/>
  <c r="U64" i="1"/>
  <c r="Q317" i="1"/>
  <c r="K317" i="1"/>
  <c r="U344" i="1"/>
  <c r="L34" i="1"/>
  <c r="P35" i="1"/>
  <c r="U565" i="1"/>
  <c r="P20" i="1"/>
  <c r="U735" i="1"/>
  <c r="N34" i="1"/>
  <c r="J465" i="1"/>
  <c r="S35" i="1"/>
  <c r="U625" i="1"/>
  <c r="U640" i="1"/>
  <c r="U404" i="1"/>
  <c r="T21" i="1"/>
  <c r="I209" i="1"/>
  <c r="Q35" i="1"/>
  <c r="S21" i="1"/>
  <c r="U200" i="1"/>
  <c r="U381" i="1"/>
  <c r="U661" i="1"/>
  <c r="U749" i="1"/>
  <c r="U185" i="1"/>
  <c r="U307" i="1"/>
  <c r="U713" i="1"/>
  <c r="U551" i="1"/>
  <c r="U147" i="1"/>
  <c r="U235" i="1"/>
  <c r="N649" i="1"/>
  <c r="CN218" i="1"/>
  <c r="U308" i="1"/>
  <c r="CN117" i="1"/>
  <c r="CN219" i="1"/>
  <c r="U419" i="1"/>
  <c r="S686" i="1"/>
  <c r="L209" i="1"/>
  <c r="Q429" i="1"/>
  <c r="I35" i="1"/>
  <c r="R35" i="1"/>
  <c r="J35" i="1"/>
  <c r="S502" i="1"/>
  <c r="Q502" i="1"/>
  <c r="J209" i="1"/>
  <c r="J613" i="1"/>
  <c r="I317" i="1"/>
  <c r="R317" i="1"/>
  <c r="M173" i="1"/>
  <c r="P317" i="1"/>
  <c r="CN578" i="1"/>
  <c r="U492" i="1"/>
  <c r="U712" i="1"/>
  <c r="K34" i="1"/>
  <c r="Q21" i="1"/>
  <c r="U491" i="1"/>
  <c r="U418" i="1"/>
  <c r="U382" i="1"/>
  <c r="U405" i="1"/>
  <c r="T35" i="1"/>
  <c r="U552" i="1"/>
  <c r="M317" i="1"/>
  <c r="K649" i="1"/>
  <c r="Q613" i="1"/>
  <c r="P134" i="1"/>
  <c r="L649" i="1"/>
  <c r="S429" i="1"/>
  <c r="CN223" i="1"/>
  <c r="R392" i="1"/>
  <c r="J34" i="1"/>
  <c r="U515" i="1"/>
  <c r="S34" i="1"/>
  <c r="O20" i="1"/>
  <c r="Q20" i="1"/>
  <c r="U514" i="1"/>
  <c r="R34" i="1"/>
  <c r="O35" i="1"/>
  <c r="U698" i="1"/>
  <c r="J20" i="1"/>
  <c r="T281" i="1"/>
  <c r="U626" i="1"/>
  <c r="T686" i="1"/>
  <c r="P613" i="1"/>
  <c r="T209" i="1"/>
  <c r="N502" i="1"/>
  <c r="O21" i="1"/>
  <c r="K173" i="1"/>
  <c r="O686" i="1"/>
  <c r="S649" i="1"/>
  <c r="I173" i="1"/>
  <c r="R539" i="1"/>
  <c r="I722" i="1"/>
  <c r="R209" i="1"/>
  <c r="BW281" i="1"/>
  <c r="CA298" i="1" s="1"/>
  <c r="T539" i="1"/>
  <c r="U294" i="1"/>
  <c r="L35" i="1"/>
  <c r="U478" i="1"/>
  <c r="U331" i="1"/>
  <c r="L21" i="1"/>
  <c r="M34" i="1"/>
  <c r="U477" i="1"/>
  <c r="U78" i="1"/>
  <c r="T34" i="1"/>
  <c r="U566" i="1"/>
  <c r="K539" i="1"/>
  <c r="O539" i="1"/>
  <c r="L281" i="1"/>
  <c r="L317" i="1"/>
  <c r="J429" i="1"/>
  <c r="Q649" i="1"/>
  <c r="I429" i="1"/>
  <c r="U161" i="1"/>
  <c r="U456" i="1"/>
  <c r="U199" i="1"/>
  <c r="U236" i="1"/>
  <c r="P34" i="1"/>
  <c r="U272" i="1"/>
  <c r="K21" i="1"/>
  <c r="J173" i="1"/>
  <c r="R52" i="1"/>
  <c r="O502" i="1"/>
  <c r="N52" i="1"/>
  <c r="N35" i="1"/>
  <c r="U345" i="1"/>
  <c r="I20" i="1"/>
  <c r="O173" i="1"/>
  <c r="S539" i="1"/>
  <c r="I465" i="1"/>
  <c r="S173" i="1"/>
  <c r="T173" i="1"/>
  <c r="N686" i="1"/>
  <c r="K281" i="1"/>
  <c r="J686" i="1"/>
  <c r="L722" i="1"/>
  <c r="T502" i="1"/>
  <c r="J134" i="1"/>
  <c r="M392" i="1"/>
  <c r="U293" i="1"/>
  <c r="U160" i="1"/>
  <c r="U79" i="1"/>
  <c r="U65" i="1"/>
  <c r="I539" i="1"/>
  <c r="I686" i="1"/>
  <c r="R21" i="1"/>
  <c r="K392" i="1"/>
  <c r="K686" i="1"/>
  <c r="R649" i="1"/>
  <c r="K502" i="1"/>
  <c r="M722" i="1"/>
  <c r="M577" i="1"/>
  <c r="N134" i="1"/>
  <c r="O355" i="1"/>
  <c r="N20" i="1"/>
  <c r="N21" i="1"/>
  <c r="Q34" i="1"/>
  <c r="M21" i="1"/>
  <c r="P21" i="1"/>
  <c r="K35" i="1"/>
  <c r="R686" i="1"/>
  <c r="R173" i="1"/>
  <c r="L20" i="1"/>
  <c r="I21" i="1"/>
  <c r="O281" i="1"/>
  <c r="S613" i="1"/>
  <c r="S20" i="1"/>
  <c r="T134" i="1"/>
  <c r="J539" i="1"/>
  <c r="L502" i="1"/>
  <c r="S465" i="1"/>
  <c r="CN397" i="1"/>
  <c r="Q539" i="1"/>
  <c r="T465" i="1"/>
  <c r="O245" i="1"/>
  <c r="S355" i="1"/>
  <c r="S209" i="1"/>
  <c r="O34" i="1"/>
  <c r="K52" i="1"/>
  <c r="N173" i="1"/>
  <c r="J21" i="1"/>
  <c r="Q209" i="1"/>
  <c r="U222" i="1"/>
  <c r="I34" i="1"/>
  <c r="K209" i="1"/>
  <c r="J502" i="1"/>
  <c r="M613" i="1"/>
  <c r="P502" i="1"/>
  <c r="T649" i="1"/>
  <c r="CN100" i="1"/>
  <c r="R613" i="1"/>
  <c r="N465" i="1"/>
  <c r="T20" i="1"/>
  <c r="L392" i="1"/>
  <c r="M465" i="1"/>
  <c r="I281" i="1"/>
  <c r="P392" i="1"/>
  <c r="O392" i="1"/>
  <c r="O52" i="1"/>
  <c r="J245" i="1"/>
  <c r="K245" i="1"/>
  <c r="Q134" i="1"/>
  <c r="I392" i="1"/>
  <c r="P539" i="1"/>
  <c r="CN227" i="1"/>
  <c r="CN112" i="1"/>
  <c r="CN53" i="1"/>
  <c r="U271" i="1"/>
  <c r="S317" i="1"/>
  <c r="R20" i="1"/>
  <c r="S281" i="1"/>
  <c r="J649" i="1"/>
  <c r="Q465" i="1"/>
  <c r="M281" i="1"/>
  <c r="T392" i="1"/>
  <c r="S52" i="1"/>
  <c r="R245" i="1"/>
  <c r="J392" i="1"/>
  <c r="I52" i="1"/>
  <c r="P465" i="1"/>
  <c r="R465" i="1"/>
  <c r="U186" i="1"/>
  <c r="Q173" i="1"/>
  <c r="N209" i="1"/>
  <c r="M649" i="1"/>
  <c r="K134" i="1"/>
  <c r="CN231" i="1"/>
  <c r="CN116" i="1"/>
  <c r="L52" i="1"/>
  <c r="L465" i="1"/>
  <c r="Q392" i="1"/>
  <c r="K355" i="1"/>
  <c r="M35" i="1"/>
  <c r="R134" i="1"/>
  <c r="P429" i="1"/>
  <c r="O465" i="1"/>
  <c r="N539" i="1"/>
  <c r="I502" i="1"/>
  <c r="Q281" i="1"/>
  <c r="S392" i="1"/>
  <c r="N392" i="1"/>
  <c r="P686" i="1"/>
  <c r="M52" i="1"/>
  <c r="N281" i="1"/>
  <c r="K465" i="1"/>
  <c r="O317" i="1"/>
  <c r="L686" i="1"/>
  <c r="O134" i="1"/>
  <c r="T52" i="1"/>
  <c r="M686" i="1"/>
  <c r="T317" i="1"/>
  <c r="CN235" i="1"/>
  <c r="CN97" i="1"/>
  <c r="I577" i="1"/>
  <c r="M502" i="1"/>
  <c r="L173" i="1"/>
  <c r="Q52" i="1"/>
  <c r="R281" i="1"/>
  <c r="T577" i="1"/>
  <c r="S245" i="1"/>
  <c r="R577" i="1"/>
  <c r="L539" i="1"/>
  <c r="R429" i="1"/>
  <c r="T722" i="1"/>
  <c r="R502" i="1"/>
  <c r="Q686" i="1"/>
  <c r="M209" i="1"/>
  <c r="CN236" i="1"/>
  <c r="CN101" i="1"/>
  <c r="BW52" i="1"/>
  <c r="CA64" i="1" s="1"/>
  <c r="CN399" i="1"/>
  <c r="CN98" i="1"/>
  <c r="CN180" i="1"/>
  <c r="CN115" i="1"/>
  <c r="CN102" i="1"/>
  <c r="CN184" i="1"/>
  <c r="CN99" i="1"/>
  <c r="CN114" i="1"/>
  <c r="CN188" i="1"/>
  <c r="CN107" i="1"/>
  <c r="CN118" i="1"/>
  <c r="CN185" i="1"/>
  <c r="CN96" i="1"/>
  <c r="CN197" i="1"/>
  <c r="CN189" i="1"/>
  <c r="CN174" i="1"/>
  <c r="CN229" i="1"/>
  <c r="CN187" i="1"/>
  <c r="CN178" i="1"/>
  <c r="BW173" i="1"/>
  <c r="CA188" i="1" s="1"/>
  <c r="CN210" i="1"/>
  <c r="CN182" i="1"/>
  <c r="CN214" i="1"/>
  <c r="CN191" i="1"/>
  <c r="CN158" i="1"/>
  <c r="CN176" i="1"/>
  <c r="CN728" i="1"/>
  <c r="CN175" i="1"/>
  <c r="CN193" i="1"/>
  <c r="CN727" i="1"/>
  <c r="CN251" i="1"/>
  <c r="BW577" i="1"/>
  <c r="CA602" i="1" s="1"/>
  <c r="BW502" i="1"/>
  <c r="CA514" i="1" s="1"/>
  <c r="CN192" i="1"/>
  <c r="CN190" i="1"/>
  <c r="CN272" i="1"/>
  <c r="CN195" i="1"/>
  <c r="CN200" i="1"/>
  <c r="CN194" i="1"/>
  <c r="CN256" i="1"/>
  <c r="CN199" i="1"/>
  <c r="CN177" i="1"/>
  <c r="CN198" i="1"/>
  <c r="J355" i="1"/>
  <c r="CN179" i="1"/>
  <c r="CN181" i="1"/>
  <c r="CN261" i="1"/>
  <c r="CN246" i="1"/>
  <c r="CN222" i="1"/>
  <c r="CN262" i="1"/>
  <c r="CN226" i="1"/>
  <c r="CN212" i="1"/>
  <c r="CN183" i="1"/>
  <c r="CN196" i="1"/>
  <c r="T355" i="1"/>
  <c r="BW355" i="1"/>
  <c r="CA359" i="1" s="1"/>
  <c r="CN233" i="1"/>
  <c r="CN230" i="1"/>
  <c r="CN216" i="1"/>
  <c r="BW209" i="1"/>
  <c r="CA228" i="1" s="1"/>
  <c r="CN221" i="1"/>
  <c r="CN234" i="1"/>
  <c r="CN220" i="1"/>
  <c r="CN224" i="1"/>
  <c r="R355" i="1"/>
  <c r="CN217" i="1"/>
  <c r="CN211" i="1"/>
  <c r="CN228" i="1"/>
  <c r="CN225" i="1"/>
  <c r="CN215" i="1"/>
  <c r="BW649" i="1"/>
  <c r="CA655" i="1" s="1"/>
  <c r="CN141" i="1"/>
  <c r="CN139" i="1"/>
  <c r="CN733" i="1"/>
  <c r="CN743" i="1"/>
  <c r="CH95" i="1"/>
  <c r="CN157" i="1"/>
  <c r="CN155" i="1"/>
  <c r="CN749" i="1"/>
  <c r="CN144" i="1"/>
  <c r="CN142" i="1"/>
  <c r="CN732" i="1"/>
  <c r="CN738" i="1"/>
  <c r="BW465" i="1"/>
  <c r="CA492" i="1" s="1"/>
  <c r="N355" i="1"/>
  <c r="CN160" i="1"/>
  <c r="CN136" i="1"/>
  <c r="CN145" i="1"/>
  <c r="CN161" i="1"/>
  <c r="CN146" i="1"/>
  <c r="CN143" i="1"/>
  <c r="CN159" i="1"/>
  <c r="CN736" i="1"/>
  <c r="CN744" i="1"/>
  <c r="CN737" i="1"/>
  <c r="CN726" i="1"/>
  <c r="CN742" i="1"/>
  <c r="CN731" i="1"/>
  <c r="CN747" i="1"/>
  <c r="BW686" i="1"/>
  <c r="BW134" i="1"/>
  <c r="CA135" i="1" s="1"/>
  <c r="BW317" i="1"/>
  <c r="CA318" i="1" s="1"/>
  <c r="CN140" i="1"/>
  <c r="CN152" i="1"/>
  <c r="CN149" i="1"/>
  <c r="CN171" i="1"/>
  <c r="CN150" i="1"/>
  <c r="CN172" i="1"/>
  <c r="CN147" i="1"/>
  <c r="CN724" i="1"/>
  <c r="CN725" i="1"/>
  <c r="CN741" i="1"/>
  <c r="CN730" i="1"/>
  <c r="CN746" i="1"/>
  <c r="CN735" i="1"/>
  <c r="BW722" i="1"/>
  <c r="CA727" i="1" s="1"/>
  <c r="CN156" i="1"/>
  <c r="CN148" i="1"/>
  <c r="CN137" i="1"/>
  <c r="CN153" i="1"/>
  <c r="CN138" i="1"/>
  <c r="CN154" i="1"/>
  <c r="CN135" i="1"/>
  <c r="CN748" i="1"/>
  <c r="CN740" i="1"/>
  <c r="CN729" i="1"/>
  <c r="CN745" i="1"/>
  <c r="CN734" i="1"/>
  <c r="CN723" i="1"/>
  <c r="CN755" i="1"/>
  <c r="BW539" i="1"/>
  <c r="CA574" i="1" s="1"/>
  <c r="CN540" i="1"/>
  <c r="BW429" i="1"/>
  <c r="CA464" i="1" s="1"/>
  <c r="CN413" i="1"/>
  <c r="CN415" i="1"/>
  <c r="CN400" i="1"/>
  <c r="CN398" i="1"/>
  <c r="CN408" i="1"/>
  <c r="CN414" i="1"/>
  <c r="BW392" i="1"/>
  <c r="CA417" i="1" s="1"/>
  <c r="CN416" i="1"/>
  <c r="CN396" i="1"/>
  <c r="CN401" i="1"/>
  <c r="CN417" i="1"/>
  <c r="CN402" i="1"/>
  <c r="CN418" i="1"/>
  <c r="CN403" i="1"/>
  <c r="CN419" i="1"/>
  <c r="CN404" i="1"/>
  <c r="CN412" i="1"/>
  <c r="CN405" i="1"/>
  <c r="CN406" i="1"/>
  <c r="CN407" i="1"/>
  <c r="CN393" i="1"/>
  <c r="CN409" i="1"/>
  <c r="CN394" i="1"/>
  <c r="CN410" i="1"/>
  <c r="CN395" i="1"/>
  <c r="M355" i="1"/>
  <c r="CN255" i="1"/>
  <c r="CN267" i="1"/>
  <c r="CN260" i="1"/>
  <c r="CN249" i="1"/>
  <c r="CN265" i="1"/>
  <c r="CN250" i="1"/>
  <c r="CN266" i="1"/>
  <c r="CN271" i="1"/>
  <c r="CN247" i="1"/>
  <c r="CN248" i="1"/>
  <c r="CN264" i="1"/>
  <c r="CN253" i="1"/>
  <c r="CN269" i="1"/>
  <c r="CN254" i="1"/>
  <c r="CN270" i="1"/>
  <c r="BW245" i="1"/>
  <c r="CA262" i="1" s="1"/>
  <c r="CN259" i="1"/>
  <c r="CN263" i="1"/>
  <c r="CN252" i="1"/>
  <c r="CN268" i="1"/>
  <c r="CN257" i="1"/>
  <c r="CN258" i="1"/>
  <c r="BW95" i="1"/>
  <c r="CA129" i="1" s="1"/>
  <c r="CN103" i="1"/>
  <c r="CN104" i="1"/>
  <c r="CN120" i="1"/>
  <c r="CN105" i="1"/>
  <c r="CN106" i="1"/>
  <c r="CN119" i="1"/>
  <c r="CN111" i="1"/>
  <c r="CN108" i="1"/>
  <c r="CN132" i="1"/>
  <c r="CN109" i="1"/>
  <c r="CH539" i="1"/>
  <c r="CH686" i="1"/>
  <c r="CH649" i="1"/>
  <c r="CH722" i="1"/>
  <c r="CH245" i="1"/>
  <c r="AJ45" i="10"/>
  <c r="AJ46" i="10"/>
  <c r="AJ47" i="10"/>
  <c r="AM47" i="10" s="1"/>
  <c r="AJ48" i="10"/>
  <c r="AM48" i="10" s="1"/>
  <c r="AJ44" i="10"/>
  <c r="AJ49" i="10"/>
  <c r="AJ50" i="10"/>
  <c r="AJ40" i="10"/>
  <c r="AJ41" i="10"/>
  <c r="AJ42" i="10"/>
  <c r="AJ43" i="10"/>
  <c r="AJ35" i="10"/>
  <c r="AO35" i="10" s="1"/>
  <c r="AJ38" i="10"/>
  <c r="AK38" i="10" s="1"/>
  <c r="AJ37" i="10"/>
  <c r="AJ34" i="10"/>
  <c r="AJ33" i="10"/>
  <c r="AO33" i="10" s="1"/>
  <c r="AJ36" i="10"/>
  <c r="AJ39" i="10"/>
  <c r="CS42" i="1"/>
  <c r="CT42" i="1"/>
  <c r="CS18" i="1"/>
  <c r="CT18" i="1"/>
  <c r="CS662" i="1"/>
  <c r="CT662" i="1"/>
  <c r="CS590" i="1"/>
  <c r="CT590" i="1"/>
  <c r="CS418" i="1"/>
  <c r="CT418" i="1"/>
  <c r="CS344" i="1"/>
  <c r="CT344" i="1"/>
  <c r="CS271" i="1"/>
  <c r="CT271" i="1"/>
  <c r="CS29" i="1"/>
  <c r="CT29" i="1"/>
  <c r="CS749" i="1"/>
  <c r="CT749" i="1"/>
  <c r="CS661" i="1"/>
  <c r="CT661" i="1"/>
  <c r="CS603" i="1"/>
  <c r="CT603" i="1"/>
  <c r="CS441" i="1"/>
  <c r="CT441" i="1"/>
  <c r="CT368" i="1"/>
  <c r="CS368" i="1"/>
  <c r="CS294" i="1"/>
  <c r="CT294" i="1"/>
  <c r="CS222" i="1"/>
  <c r="CT222" i="1"/>
  <c r="CT48" i="1"/>
  <c r="CS48" i="1"/>
  <c r="CT712" i="1"/>
  <c r="CS712" i="1"/>
  <c r="CT640" i="1"/>
  <c r="CS640" i="1"/>
  <c r="CT552" i="1"/>
  <c r="CS552" i="1"/>
  <c r="CS492" i="1"/>
  <c r="CT492" i="1"/>
  <c r="CT404" i="1"/>
  <c r="CS404" i="1"/>
  <c r="CS293" i="1"/>
  <c r="CT293" i="1"/>
  <c r="CS221" i="1"/>
  <c r="CT221" i="1"/>
  <c r="CT200" i="1"/>
  <c r="CS200" i="1"/>
  <c r="CS161" i="1"/>
  <c r="CT161" i="1"/>
  <c r="CT36" i="1"/>
  <c r="CS36" i="1"/>
  <c r="CS13" i="1"/>
  <c r="CT13" i="1"/>
  <c r="CS9" i="1"/>
  <c r="CT9" i="1"/>
  <c r="CS51" i="1"/>
  <c r="CT51" i="1"/>
  <c r="CI577" i="1"/>
  <c r="CI502" i="1"/>
  <c r="CI355" i="1"/>
  <c r="CI209" i="1"/>
  <c r="BB7" i="1"/>
  <c r="CJ7" i="1" s="1"/>
  <c r="CJ41" i="1"/>
  <c r="CI465" i="1"/>
  <c r="CN751" i="1"/>
  <c r="CN752" i="1"/>
  <c r="CN750" i="1"/>
  <c r="CN754" i="1"/>
  <c r="CN753" i="1"/>
  <c r="CS10" i="1"/>
  <c r="CT10" i="1"/>
  <c r="CS16" i="1"/>
  <c r="CT16" i="1"/>
  <c r="CS31" i="1"/>
  <c r="CT31" i="1"/>
  <c r="CS65" i="1"/>
  <c r="CT65" i="1"/>
  <c r="CS698" i="1"/>
  <c r="CT698" i="1"/>
  <c r="CS626" i="1"/>
  <c r="CT626" i="1"/>
  <c r="CS566" i="1"/>
  <c r="CT566" i="1"/>
  <c r="CS478" i="1"/>
  <c r="CT478" i="1"/>
  <c r="CS44" i="1"/>
  <c r="CT44" i="1"/>
  <c r="CT64" i="1"/>
  <c r="CS64" i="1"/>
  <c r="CS639" i="1"/>
  <c r="CT639" i="1"/>
  <c r="CS491" i="1"/>
  <c r="CT491" i="1"/>
  <c r="CS419" i="1"/>
  <c r="CT419" i="1"/>
  <c r="CS382" i="1"/>
  <c r="CT382" i="1"/>
  <c r="CS308" i="1"/>
  <c r="CT308" i="1"/>
  <c r="CS236" i="1"/>
  <c r="CT236" i="1"/>
  <c r="CT160" i="1"/>
  <c r="CS160" i="1"/>
  <c r="CS199" i="1"/>
  <c r="CT199" i="1"/>
  <c r="CS22" i="1"/>
  <c r="CT22" i="1"/>
  <c r="CS30" i="1"/>
  <c r="CT30" i="1"/>
  <c r="CT40" i="1"/>
  <c r="CS40" i="1"/>
  <c r="CI52" i="1"/>
  <c r="CI95" i="1"/>
  <c r="CI392" i="1"/>
  <c r="CI245" i="1"/>
  <c r="CI41" i="1"/>
  <c r="CT12" i="1"/>
  <c r="CS12" i="1"/>
  <c r="CS15" i="1"/>
  <c r="CT15" i="1"/>
  <c r="CS26" i="1"/>
  <c r="CT26" i="1"/>
  <c r="CS528" i="1"/>
  <c r="CT528" i="1"/>
  <c r="CS50" i="1"/>
  <c r="CT50" i="1"/>
  <c r="CS95" i="1"/>
  <c r="CT95" i="1"/>
  <c r="CS8" i="1"/>
  <c r="CT8" i="1"/>
  <c r="CS43" i="1"/>
  <c r="CT43" i="1"/>
  <c r="CS23" i="1"/>
  <c r="CT23" i="1"/>
  <c r="CS381" i="1"/>
  <c r="CT381" i="1"/>
  <c r="CS307" i="1"/>
  <c r="CT307" i="1"/>
  <c r="CS235" i="1"/>
  <c r="CT235" i="1"/>
  <c r="CS713" i="1"/>
  <c r="CT713" i="1"/>
  <c r="CS565" i="1"/>
  <c r="CT565" i="1"/>
  <c r="CT405" i="1"/>
  <c r="CS405" i="1"/>
  <c r="CS331" i="1"/>
  <c r="CT331" i="1"/>
  <c r="CS258" i="1"/>
  <c r="CT258" i="1"/>
  <c r="CS33" i="1"/>
  <c r="CT33" i="1"/>
  <c r="CS676" i="1"/>
  <c r="CT676" i="1"/>
  <c r="CS604" i="1"/>
  <c r="CT604" i="1"/>
  <c r="CS515" i="1"/>
  <c r="CT515" i="1"/>
  <c r="CS330" i="1"/>
  <c r="CT330" i="1"/>
  <c r="CS257" i="1"/>
  <c r="CT257" i="1"/>
  <c r="CS699" i="1"/>
  <c r="CT699" i="1"/>
  <c r="CS551" i="1"/>
  <c r="CT551" i="1"/>
  <c r="CS147" i="1"/>
  <c r="CS186" i="1"/>
  <c r="CT186" i="1"/>
  <c r="CS78" i="1"/>
  <c r="CT78" i="1"/>
  <c r="CS11" i="1"/>
  <c r="CT11" i="1"/>
  <c r="CT32" i="1"/>
  <c r="CS32" i="1"/>
  <c r="CS47" i="1"/>
  <c r="CT47" i="1"/>
  <c r="CI722" i="1"/>
  <c r="CS39" i="1"/>
  <c r="CT39" i="1"/>
  <c r="CS38" i="1"/>
  <c r="CT38" i="1"/>
  <c r="CS14" i="1"/>
  <c r="CT14" i="1"/>
  <c r="CS46" i="1"/>
  <c r="CT46" i="1"/>
  <c r="CS37" i="1"/>
  <c r="CT37" i="1"/>
  <c r="CT27" i="1"/>
  <c r="CS27" i="1"/>
  <c r="CS17" i="1"/>
  <c r="CT17" i="1"/>
  <c r="CS734" i="1"/>
  <c r="CT734" i="1"/>
  <c r="CS529" i="1"/>
  <c r="CT529" i="1"/>
  <c r="CS625" i="1"/>
  <c r="CT625" i="1"/>
  <c r="CS477" i="1"/>
  <c r="CT477" i="1"/>
  <c r="CT25" i="1"/>
  <c r="CS25" i="1"/>
  <c r="CS748" i="1"/>
  <c r="CT748" i="1"/>
  <c r="CT456" i="1"/>
  <c r="CS456" i="1"/>
  <c r="CS735" i="1"/>
  <c r="CT735" i="1"/>
  <c r="CS675" i="1"/>
  <c r="CT675" i="1"/>
  <c r="CS589" i="1"/>
  <c r="CT589" i="1"/>
  <c r="CS514" i="1"/>
  <c r="CT514" i="1"/>
  <c r="CS455" i="1"/>
  <c r="CT455" i="1"/>
  <c r="CS367" i="1"/>
  <c r="CT367" i="1"/>
  <c r="CS345" i="1"/>
  <c r="CT345" i="1"/>
  <c r="CS272" i="1"/>
  <c r="CT272" i="1"/>
  <c r="CS185" i="1"/>
  <c r="CT185" i="1"/>
  <c r="CS79" i="1"/>
  <c r="CT79" i="1"/>
  <c r="CS146" i="1"/>
  <c r="CS24" i="1"/>
  <c r="CT24" i="1"/>
  <c r="CS28" i="1"/>
  <c r="CT28" i="1"/>
  <c r="CS45" i="1"/>
  <c r="CT45" i="1"/>
  <c r="CI429" i="1"/>
  <c r="CI281" i="1"/>
  <c r="CI173" i="1"/>
  <c r="CI539" i="1"/>
  <c r="CI317" i="1"/>
  <c r="CI686" i="1"/>
  <c r="CI649" i="1"/>
  <c r="CI134" i="1"/>
  <c r="U498" i="1"/>
  <c r="BN492" i="1"/>
  <c r="BN486" i="1"/>
  <c r="BN482" i="1"/>
  <c r="BN500" i="1"/>
  <c r="BN68" i="1"/>
  <c r="Q355" i="1"/>
  <c r="U128" i="1"/>
  <c r="U95" i="1" s="1"/>
  <c r="BN661" i="1"/>
  <c r="M20" i="1"/>
  <c r="CA617" i="1"/>
  <c r="BN140" i="1"/>
  <c r="CA627" i="1"/>
  <c r="CA618" i="1"/>
  <c r="BN651" i="1"/>
  <c r="BN650" i="1"/>
  <c r="CA620" i="1"/>
  <c r="CA621" i="1"/>
  <c r="CA637" i="1"/>
  <c r="BN659" i="1"/>
  <c r="BN672" i="1"/>
  <c r="L355" i="1"/>
  <c r="CA640" i="1"/>
  <c r="CA635" i="1"/>
  <c r="CA632" i="1"/>
  <c r="BN667" i="1"/>
  <c r="BN664" i="1"/>
  <c r="CA625" i="1"/>
  <c r="CA639" i="1"/>
  <c r="CA633" i="1"/>
  <c r="BN675" i="1"/>
  <c r="BN654" i="1"/>
  <c r="BN656" i="1"/>
  <c r="CA624" i="1"/>
  <c r="CA623" i="1"/>
  <c r="CA630" i="1"/>
  <c r="BN670" i="1"/>
  <c r="CA628" i="1"/>
  <c r="CA648" i="1"/>
  <c r="CA622" i="1"/>
  <c r="BN665" i="1"/>
  <c r="CA646" i="1"/>
  <c r="CA614" i="1"/>
  <c r="CA626" i="1"/>
  <c r="BN683" i="1"/>
  <c r="CA647" i="1"/>
  <c r="CA634" i="1"/>
  <c r="CA638" i="1"/>
  <c r="CA615" i="1"/>
  <c r="CA631" i="1"/>
  <c r="CA616" i="1"/>
  <c r="CA619" i="1"/>
  <c r="CA636" i="1"/>
  <c r="BN64" i="1"/>
  <c r="BN66" i="1"/>
  <c r="BN62" i="1"/>
  <c r="AW17" i="5"/>
  <c r="BW41" i="1"/>
  <c r="U367" i="1"/>
  <c r="BU722" i="1"/>
  <c r="CG47" i="1"/>
  <c r="CF47" i="1"/>
  <c r="CG529" i="1"/>
  <c r="CF529" i="1"/>
  <c r="CG418" i="1"/>
  <c r="CF418" i="1"/>
  <c r="CG271" i="1"/>
  <c r="CF271" i="1"/>
  <c r="CG603" i="1"/>
  <c r="CF603" i="1"/>
  <c r="CG294" i="1"/>
  <c r="CF294" i="1"/>
  <c r="CG676" i="1"/>
  <c r="CF676" i="1"/>
  <c r="CG699" i="1"/>
  <c r="CF699" i="1"/>
  <c r="CG200" i="1"/>
  <c r="CF200" i="1"/>
  <c r="CG8" i="1"/>
  <c r="CF8" i="1"/>
  <c r="CG551" i="1"/>
  <c r="CF551" i="1"/>
  <c r="CF78" i="1"/>
  <c r="CG51" i="1"/>
  <c r="CF51" i="1"/>
  <c r="CG43" i="1"/>
  <c r="CF43" i="1"/>
  <c r="CG307" i="1"/>
  <c r="CF307" i="1"/>
  <c r="CG50" i="1"/>
  <c r="CF50" i="1"/>
  <c r="CG477" i="1"/>
  <c r="CF477" i="1"/>
  <c r="CG28" i="1"/>
  <c r="CF28" i="1"/>
  <c r="CF589" i="1"/>
  <c r="CG345" i="1"/>
  <c r="CF345" i="1"/>
  <c r="CG17" i="1"/>
  <c r="CF17" i="1"/>
  <c r="CG38" i="1"/>
  <c r="CF38" i="1"/>
  <c r="CG37" i="1"/>
  <c r="CF37" i="1"/>
  <c r="CG14" i="1"/>
  <c r="CF14" i="1"/>
  <c r="CG18" i="1"/>
  <c r="CF18" i="1"/>
  <c r="CG22" i="1"/>
  <c r="CF22" i="1"/>
  <c r="CG36" i="1"/>
  <c r="CF36" i="1"/>
  <c r="CG16" i="1"/>
  <c r="CF16" i="1"/>
  <c r="CG13" i="1"/>
  <c r="CF13" i="1"/>
  <c r="CG9" i="1"/>
  <c r="CF9" i="1"/>
  <c r="CA718" i="1"/>
  <c r="CA719" i="1"/>
  <c r="CG32" i="1"/>
  <c r="CF32" i="1"/>
  <c r="CG749" i="1"/>
  <c r="CF749" i="1"/>
  <c r="CG441" i="1"/>
  <c r="CF441" i="1"/>
  <c r="CG552" i="1"/>
  <c r="CF552" i="1"/>
  <c r="CG404" i="1"/>
  <c r="CF404" i="1"/>
  <c r="CF221" i="1"/>
  <c r="CG419" i="1"/>
  <c r="CF419" i="1"/>
  <c r="CG185" i="1"/>
  <c r="CF185" i="1"/>
  <c r="CG734" i="1"/>
  <c r="CF734" i="1"/>
  <c r="CG23" i="1"/>
  <c r="CF23" i="1"/>
  <c r="CG625" i="1"/>
  <c r="CF625" i="1"/>
  <c r="CG331" i="1"/>
  <c r="CF331" i="1"/>
  <c r="CG222" i="1"/>
  <c r="CF222" i="1"/>
  <c r="CG24" i="1"/>
  <c r="CF24" i="1"/>
  <c r="CG735" i="1"/>
  <c r="CF735" i="1"/>
  <c r="CG455" i="1"/>
  <c r="CF455" i="1"/>
  <c r="CG236" i="1"/>
  <c r="CF236" i="1"/>
  <c r="CG161" i="1"/>
  <c r="CF161" i="1"/>
  <c r="CG15" i="1"/>
  <c r="CF15" i="1"/>
  <c r="CF65" i="1"/>
  <c r="CG662" i="1"/>
  <c r="CF662" i="1"/>
  <c r="CG442" i="1"/>
  <c r="CF442" i="1"/>
  <c r="CG344" i="1"/>
  <c r="CF344" i="1"/>
  <c r="CF661" i="1"/>
  <c r="CG528" i="1"/>
  <c r="CF528" i="1"/>
  <c r="CG368" i="1"/>
  <c r="CF368" i="1"/>
  <c r="CG27" i="1"/>
  <c r="CF27" i="1"/>
  <c r="CG748" i="1"/>
  <c r="CF748" i="1"/>
  <c r="CG604" i="1"/>
  <c r="CF604" i="1"/>
  <c r="CG492" i="1"/>
  <c r="CF492" i="1"/>
  <c r="CG293" i="1"/>
  <c r="CF293" i="1"/>
  <c r="CG31" i="1"/>
  <c r="CF31" i="1"/>
  <c r="CF64" i="1"/>
  <c r="CG639" i="1"/>
  <c r="CF639" i="1"/>
  <c r="CG491" i="1"/>
  <c r="CF491" i="1"/>
  <c r="CG382" i="1"/>
  <c r="CF382" i="1"/>
  <c r="CF79" i="1"/>
  <c r="CG146" i="1"/>
  <c r="CF146" i="1"/>
  <c r="CG186" i="1"/>
  <c r="CF186" i="1"/>
  <c r="CG48" i="1"/>
  <c r="CF48" i="1"/>
  <c r="AV7" i="1"/>
  <c r="CG308" i="1"/>
  <c r="CF308" i="1"/>
  <c r="CG45" i="1"/>
  <c r="CF45" i="1"/>
  <c r="CG11" i="1"/>
  <c r="CF11" i="1"/>
  <c r="CG272" i="1"/>
  <c r="CF272" i="1"/>
  <c r="CG712" i="1"/>
  <c r="CF712" i="1"/>
  <c r="CG456" i="1"/>
  <c r="CF456" i="1"/>
  <c r="CG257" i="1"/>
  <c r="CF257" i="1"/>
  <c r="CG95" i="1"/>
  <c r="CF95" i="1"/>
  <c r="CG566" i="1"/>
  <c r="CF566" i="1"/>
  <c r="CG590" i="1"/>
  <c r="CF590" i="1"/>
  <c r="CG478" i="1"/>
  <c r="CF478" i="1"/>
  <c r="CG381" i="1"/>
  <c r="CF381" i="1"/>
  <c r="CG235" i="1"/>
  <c r="CF235" i="1"/>
  <c r="CG39" i="1"/>
  <c r="CF39" i="1"/>
  <c r="CG713" i="1"/>
  <c r="CF713" i="1"/>
  <c r="CG565" i="1"/>
  <c r="CF565" i="1"/>
  <c r="CG405" i="1"/>
  <c r="CF405" i="1"/>
  <c r="CG640" i="1"/>
  <c r="CF640" i="1"/>
  <c r="CG515" i="1"/>
  <c r="CF515" i="1"/>
  <c r="CG330" i="1"/>
  <c r="CF330" i="1"/>
  <c r="CG33" i="1"/>
  <c r="CF33" i="1"/>
  <c r="CG675" i="1"/>
  <c r="CF675" i="1"/>
  <c r="CG514" i="1"/>
  <c r="CF514" i="1"/>
  <c r="CG367" i="1"/>
  <c r="CF367" i="1"/>
  <c r="CG160" i="1"/>
  <c r="CF160" i="1"/>
  <c r="CG147" i="1"/>
  <c r="CF147" i="1"/>
  <c r="CG199" i="1"/>
  <c r="CF199" i="1"/>
  <c r="CG12" i="1"/>
  <c r="CF12" i="1"/>
  <c r="CG29" i="1"/>
  <c r="CF29" i="1"/>
  <c r="CG40" i="1"/>
  <c r="CF40" i="1"/>
  <c r="CG30" i="1"/>
  <c r="CF30" i="1"/>
  <c r="CG46" i="1"/>
  <c r="CF46" i="1"/>
  <c r="CG10" i="1"/>
  <c r="CF10" i="1"/>
  <c r="CG25" i="1"/>
  <c r="CF25" i="1"/>
  <c r="CG26" i="1"/>
  <c r="CF26" i="1"/>
  <c r="CG44" i="1"/>
  <c r="CF44" i="1"/>
  <c r="BU465" i="1"/>
  <c r="BN663" i="1"/>
  <c r="BN662" i="1"/>
  <c r="BN657" i="1"/>
  <c r="BN653" i="1"/>
  <c r="BN668" i="1"/>
  <c r="BN685" i="1"/>
  <c r="BN655" i="1"/>
  <c r="BN671" i="1"/>
  <c r="BN673" i="1"/>
  <c r="BN669" i="1"/>
  <c r="BN676" i="1"/>
  <c r="BN660" i="1"/>
  <c r="BN234" i="1"/>
  <c r="AJ606" i="10"/>
  <c r="AP606" i="10" s="1"/>
  <c r="AJ765" i="10"/>
  <c r="AJ764" i="10"/>
  <c r="AJ763" i="10"/>
  <c r="AJ758" i="10"/>
  <c r="AJ742" i="10"/>
  <c r="AJ755" i="10"/>
  <c r="AJ753" i="10"/>
  <c r="AJ737" i="10"/>
  <c r="AJ732" i="10"/>
  <c r="AJ748" i="10"/>
  <c r="AJ747" i="10"/>
  <c r="AJ754" i="10"/>
  <c r="AJ738" i="10"/>
  <c r="AJ735" i="10"/>
  <c r="AJ749" i="10"/>
  <c r="AJ733" i="10"/>
  <c r="AJ760" i="10"/>
  <c r="AJ744" i="10"/>
  <c r="AJ762" i="10"/>
  <c r="AJ759" i="10"/>
  <c r="AJ757" i="10"/>
  <c r="AJ741" i="10"/>
  <c r="AJ743" i="10"/>
  <c r="AJ752" i="10"/>
  <c r="AJ736" i="10"/>
  <c r="AJ739" i="10"/>
  <c r="AJ750" i="10"/>
  <c r="AJ734" i="10"/>
  <c r="AJ761" i="10"/>
  <c r="AJ745" i="10"/>
  <c r="AJ751" i="10"/>
  <c r="AJ756" i="10"/>
  <c r="AJ740" i="10"/>
  <c r="AJ746" i="10"/>
  <c r="BN98" i="1"/>
  <c r="BN160" i="1"/>
  <c r="BV7" i="1"/>
  <c r="BN229" i="1"/>
  <c r="BA7" i="1"/>
  <c r="BN212" i="1"/>
  <c r="BH355" i="1"/>
  <c r="U277" i="1"/>
  <c r="Z29" i="9"/>
  <c r="Z34" i="9"/>
  <c r="Z30" i="9"/>
  <c r="Z26" i="9"/>
  <c r="BN113" i="1"/>
  <c r="AV11" i="5"/>
  <c r="AW8" i="5"/>
  <c r="AV8" i="5"/>
  <c r="AV21" i="5"/>
  <c r="AW21" i="5"/>
  <c r="BN114" i="1"/>
  <c r="BN110" i="1"/>
  <c r="U313" i="1"/>
  <c r="J41" i="1"/>
  <c r="BU539" i="1"/>
  <c r="Q41" i="1"/>
  <c r="U425" i="1"/>
  <c r="BN466" i="1"/>
  <c r="BN481" i="1"/>
  <c r="AS7" i="5"/>
  <c r="R7" i="5"/>
  <c r="Q7" i="5"/>
  <c r="AK7" i="5"/>
  <c r="AT7" i="5"/>
  <c r="AP7" i="5"/>
  <c r="AQ7" i="5" s="1"/>
  <c r="BN262" i="1"/>
  <c r="BN684" i="1"/>
  <c r="BN478" i="1"/>
  <c r="BN242" i="1"/>
  <c r="BN225" i="1"/>
  <c r="BU281" i="1"/>
  <c r="BN221" i="1"/>
  <c r="BN278" i="1"/>
  <c r="BN542" i="1"/>
  <c r="BN297" i="1"/>
  <c r="BU429" i="1"/>
  <c r="U205" i="1"/>
  <c r="BN629" i="1"/>
  <c r="BR649" i="1"/>
  <c r="BS649" i="1" s="1"/>
  <c r="BN622" i="1"/>
  <c r="U645" i="1"/>
  <c r="S41" i="1"/>
  <c r="BI7" i="1"/>
  <c r="BN646" i="1"/>
  <c r="O41" i="1"/>
  <c r="BN634" i="1"/>
  <c r="BN263" i="1"/>
  <c r="BN305" i="1"/>
  <c r="BN247" i="1"/>
  <c r="BN301" i="1"/>
  <c r="U682" i="1"/>
  <c r="BN743" i="1"/>
  <c r="BN135" i="1"/>
  <c r="BN141" i="1"/>
  <c r="BN280" i="1"/>
  <c r="BN490" i="1"/>
  <c r="BN153" i="1"/>
  <c r="BN233" i="1"/>
  <c r="U461" i="1"/>
  <c r="BU317" i="1"/>
  <c r="BN142" i="1"/>
  <c r="U755" i="1"/>
  <c r="BN288" i="1"/>
  <c r="BN150" i="1"/>
  <c r="BN474" i="1"/>
  <c r="BN147" i="1"/>
  <c r="BN136" i="1"/>
  <c r="BN217" i="1"/>
  <c r="BN156" i="1"/>
  <c r="U388" i="1"/>
  <c r="U27" i="1"/>
  <c r="U718" i="1"/>
  <c r="U572" i="1"/>
  <c r="P41" i="1"/>
  <c r="U535" i="1"/>
  <c r="BN499" i="1"/>
  <c r="BN470" i="1"/>
  <c r="U32" i="1"/>
  <c r="BN151" i="1"/>
  <c r="BN138" i="1"/>
  <c r="BN210" i="1"/>
  <c r="BN213" i="1"/>
  <c r="BU245" i="1"/>
  <c r="BN144" i="1"/>
  <c r="BN284" i="1"/>
  <c r="BN168" i="1"/>
  <c r="BR317" i="1"/>
  <c r="BS317" i="1" s="1"/>
  <c r="CR52" i="1"/>
  <c r="CU52" i="1" s="1"/>
  <c r="BN316" i="1"/>
  <c r="BN172" i="1"/>
  <c r="BN480" i="1"/>
  <c r="BN491" i="1"/>
  <c r="U167" i="1"/>
  <c r="BN155" i="1"/>
  <c r="BN243" i="1"/>
  <c r="BN170" i="1"/>
  <c r="BR134" i="1"/>
  <c r="BS134" i="1" s="1"/>
  <c r="BN159" i="1"/>
  <c r="BN171" i="1"/>
  <c r="BN226" i="1"/>
  <c r="BU209" i="1"/>
  <c r="U29" i="1"/>
  <c r="BN487" i="1"/>
  <c r="BN477" i="1"/>
  <c r="BN725" i="1"/>
  <c r="BN468" i="1"/>
  <c r="BN479" i="1"/>
  <c r="BN473" i="1"/>
  <c r="BN157" i="1"/>
  <c r="BN222" i="1"/>
  <c r="U241" i="1"/>
  <c r="U85" i="1"/>
  <c r="BN152" i="1"/>
  <c r="BN744" i="1"/>
  <c r="BN169" i="1"/>
  <c r="BN484" i="1"/>
  <c r="BN467" i="1"/>
  <c r="BN469" i="1"/>
  <c r="BN149" i="1"/>
  <c r="BN214" i="1"/>
  <c r="T41" i="1"/>
  <c r="U38" i="1"/>
  <c r="BN73" i="1"/>
  <c r="BN636" i="1"/>
  <c r="BN285" i="1"/>
  <c r="BN131" i="1"/>
  <c r="BN272" i="1"/>
  <c r="BN639" i="1"/>
  <c r="BN57" i="1"/>
  <c r="BN59" i="1"/>
  <c r="BN294" i="1"/>
  <c r="BN304" i="1"/>
  <c r="BN287" i="1"/>
  <c r="BN146" i="1"/>
  <c r="BN483" i="1"/>
  <c r="BN501" i="1"/>
  <c r="U25" i="1"/>
  <c r="BN161" i="1"/>
  <c r="BN230" i="1"/>
  <c r="BU613" i="1"/>
  <c r="BU392" i="1"/>
  <c r="BN625" i="1"/>
  <c r="BN60" i="1"/>
  <c r="BN618" i="1"/>
  <c r="BN77" i="1"/>
  <c r="BN56" i="1"/>
  <c r="BN54" i="1"/>
  <c r="BN293" i="1"/>
  <c r="BN307" i="1"/>
  <c r="N41" i="1"/>
  <c r="BN109" i="1"/>
  <c r="BN640" i="1"/>
  <c r="BN75" i="1"/>
  <c r="BN315" i="1"/>
  <c r="BN289" i="1"/>
  <c r="BN303" i="1"/>
  <c r="U609" i="1"/>
  <c r="BN69" i="1"/>
  <c r="BN299" i="1"/>
  <c r="BN71" i="1"/>
  <c r="BR173" i="1"/>
  <c r="BS173" i="1" s="1"/>
  <c r="BN112" i="1"/>
  <c r="BN628" i="1"/>
  <c r="BN65" i="1"/>
  <c r="BN67" i="1"/>
  <c r="BN302" i="1"/>
  <c r="BN282" i="1"/>
  <c r="BN295" i="1"/>
  <c r="K41" i="1"/>
  <c r="AU355" i="1"/>
  <c r="BN108" i="1"/>
  <c r="BN623" i="1"/>
  <c r="BN61" i="1"/>
  <c r="BN63" i="1"/>
  <c r="BN298" i="1"/>
  <c r="BN308" i="1"/>
  <c r="BN291" i="1"/>
  <c r="BU173" i="1"/>
  <c r="BU355" i="1"/>
  <c r="BN103" i="1"/>
  <c r="BN619" i="1"/>
  <c r="BN614" i="1"/>
  <c r="BN76" i="1"/>
  <c r="BN74" i="1"/>
  <c r="BN286" i="1"/>
  <c r="BN296" i="1"/>
  <c r="BN154" i="1"/>
  <c r="BN475" i="1"/>
  <c r="BN489" i="1"/>
  <c r="BN139" i="1"/>
  <c r="BN145" i="1"/>
  <c r="BN148" i="1"/>
  <c r="BU502" i="1"/>
  <c r="CR465" i="1"/>
  <c r="CU465" i="1" s="1"/>
  <c r="BN630" i="1"/>
  <c r="BN58" i="1"/>
  <c r="L41" i="1"/>
  <c r="BN97" i="1"/>
  <c r="BN306" i="1"/>
  <c r="U42" i="1"/>
  <c r="BN107" i="1"/>
  <c r="BN256" i="1"/>
  <c r="BN635" i="1"/>
  <c r="BN53" i="1"/>
  <c r="BN55" i="1"/>
  <c r="BN290" i="1"/>
  <c r="BN300" i="1"/>
  <c r="BN283" i="1"/>
  <c r="BN746" i="1"/>
  <c r="BN621" i="1"/>
  <c r="BN616" i="1"/>
  <c r="BN72" i="1"/>
  <c r="BN314" i="1"/>
  <c r="BN158" i="1"/>
  <c r="BN471" i="1"/>
  <c r="R41" i="1"/>
  <c r="BN143" i="1"/>
  <c r="I41" i="1"/>
  <c r="BN218" i="1"/>
  <c r="AJ289" i="10"/>
  <c r="AO289" i="10" s="1"/>
  <c r="AJ251" i="10"/>
  <c r="AO251" i="10" s="1"/>
  <c r="AJ65" i="10"/>
  <c r="AP65" i="10" s="1"/>
  <c r="AJ594" i="10"/>
  <c r="AJ452" i="10"/>
  <c r="AJ568" i="10"/>
  <c r="AJ449" i="10"/>
  <c r="AM449" i="10" s="1"/>
  <c r="AJ707" i="10"/>
  <c r="AJ130" i="10"/>
  <c r="AP130" i="10" s="1"/>
  <c r="AJ206" i="10"/>
  <c r="AJ621" i="10"/>
  <c r="AM621" i="10" s="1"/>
  <c r="AJ363" i="10"/>
  <c r="AJ377" i="10"/>
  <c r="AJ420" i="10"/>
  <c r="AO420" i="10" s="1"/>
  <c r="AJ380" i="10"/>
  <c r="AM380" i="10" s="1"/>
  <c r="AJ646" i="10"/>
  <c r="AJ58" i="10"/>
  <c r="AJ495" i="10"/>
  <c r="AJ603" i="10"/>
  <c r="AJ695" i="10"/>
  <c r="AJ107" i="10"/>
  <c r="AJ173" i="10"/>
  <c r="AJ631" i="10"/>
  <c r="AJ232" i="10"/>
  <c r="AJ28" i="10"/>
  <c r="AJ207" i="10"/>
  <c r="AJ722" i="10"/>
  <c r="AO722" i="10" s="1"/>
  <c r="AJ599" i="10"/>
  <c r="AJ345" i="10"/>
  <c r="AJ228" i="10"/>
  <c r="AO228" i="10" s="1"/>
  <c r="AJ294" i="10"/>
  <c r="AM294" i="10" s="1"/>
  <c r="AJ144" i="10"/>
  <c r="AJ83" i="10"/>
  <c r="AP83" i="10" s="1"/>
  <c r="AJ62" i="10"/>
  <c r="AJ241" i="10"/>
  <c r="AP241" i="10" s="1"/>
  <c r="AJ633" i="10"/>
  <c r="AJ478" i="10"/>
  <c r="AP478" i="10" s="1"/>
  <c r="AJ222" i="10"/>
  <c r="AJ90" i="10"/>
  <c r="AP90" i="10" s="1"/>
  <c r="AJ97" i="10"/>
  <c r="AP97" i="10" s="1"/>
  <c r="AJ500" i="10"/>
  <c r="AM500" i="10" s="1"/>
  <c r="AJ105" i="10"/>
  <c r="AJ617" i="10"/>
  <c r="AO617" i="10" s="1"/>
  <c r="AJ82" i="10"/>
  <c r="AO82" i="10" s="1"/>
  <c r="AJ553" i="10"/>
  <c r="AJ430" i="10"/>
  <c r="AJ191" i="10"/>
  <c r="AP191" i="10" s="1"/>
  <c r="AJ263" i="10"/>
  <c r="AJ177" i="10"/>
  <c r="AJ455" i="10"/>
  <c r="AM455" i="10" s="1"/>
  <c r="AJ106" i="10"/>
  <c r="AJ108" i="10"/>
  <c r="AP108" i="10" s="1"/>
  <c r="AJ212" i="10"/>
  <c r="AM212" i="10" s="1"/>
  <c r="AJ525" i="10"/>
  <c r="AO525" i="10" s="1"/>
  <c r="AJ705" i="10"/>
  <c r="AJ610" i="10"/>
  <c r="AJ290" i="10"/>
  <c r="AJ259" i="10"/>
  <c r="AJ352" i="10"/>
  <c r="AJ585" i="10"/>
  <c r="AP585" i="10" s="1"/>
  <c r="AJ666" i="10"/>
  <c r="AP666" i="10" s="1"/>
  <c r="AJ727" i="10"/>
  <c r="AO727" i="10" s="1"/>
  <c r="AJ246" i="10"/>
  <c r="AP246" i="10" s="1"/>
  <c r="AJ86" i="10"/>
  <c r="AJ437" i="10"/>
  <c r="AJ498" i="10"/>
  <c r="AJ470" i="10"/>
  <c r="AJ176" i="10"/>
  <c r="AJ461" i="10"/>
  <c r="AJ423" i="10"/>
  <c r="AM423" i="10" s="1"/>
  <c r="AJ670" i="10"/>
  <c r="AJ297" i="10"/>
  <c r="AJ135" i="10"/>
  <c r="AJ225" i="10"/>
  <c r="AP225" i="10" s="1"/>
  <c r="AJ628" i="10"/>
  <c r="AO628" i="10" s="1"/>
  <c r="AJ535" i="10"/>
  <c r="AJ109" i="10"/>
  <c r="AP109" i="10" s="1"/>
  <c r="AJ713" i="10"/>
  <c r="AM713" i="10" s="1"/>
  <c r="AJ12" i="10"/>
  <c r="AJ636" i="10"/>
  <c r="AJ647" i="10"/>
  <c r="AJ667" i="10"/>
  <c r="AJ676" i="10"/>
  <c r="AJ562" i="10"/>
  <c r="AJ459" i="10"/>
  <c r="AP459" i="10" s="1"/>
  <c r="AJ491" i="10"/>
  <c r="AJ618" i="10"/>
  <c r="AM618" i="10" s="1"/>
  <c r="AJ649" i="10"/>
  <c r="AJ405" i="10"/>
  <c r="AJ415" i="10"/>
  <c r="AJ372" i="10"/>
  <c r="AM372" i="10" s="1"/>
  <c r="AJ332" i="10"/>
  <c r="AJ527" i="10"/>
  <c r="AJ497" i="10"/>
  <c r="AP497" i="10" s="1"/>
  <c r="AJ169" i="10"/>
  <c r="AO169" i="10" s="1"/>
  <c r="AJ431" i="10"/>
  <c r="AJ644" i="10"/>
  <c r="AP644" i="10" s="1"/>
  <c r="AJ188" i="10"/>
  <c r="AP188" i="10" s="1"/>
  <c r="AJ243" i="10"/>
  <c r="AP243" i="10" s="1"/>
  <c r="AJ63" i="10"/>
  <c r="AJ100" i="10"/>
  <c r="AM100" i="10" s="1"/>
  <c r="AJ17" i="10"/>
  <c r="AJ344" i="10"/>
  <c r="AJ250" i="10"/>
  <c r="AO250" i="10" s="1"/>
  <c r="AJ145" i="10"/>
  <c r="AJ18" i="10"/>
  <c r="AM18" i="10" s="1"/>
  <c r="AJ170" i="10"/>
  <c r="AJ254" i="10"/>
  <c r="AP254" i="10" s="1"/>
  <c r="AJ13" i="10"/>
  <c r="AO13" i="10" s="1"/>
  <c r="AJ186" i="10"/>
  <c r="AJ96" i="10"/>
  <c r="AJ501" i="10"/>
  <c r="AO501" i="10" s="1"/>
  <c r="AJ197" i="10"/>
  <c r="AM197" i="10" s="1"/>
  <c r="AJ399" i="10"/>
  <c r="AJ627" i="10"/>
  <c r="AP627" i="10" s="1"/>
  <c r="AJ503" i="10"/>
  <c r="AJ230" i="10"/>
  <c r="AJ324" i="10"/>
  <c r="AJ348" i="10"/>
  <c r="AJ505" i="10"/>
  <c r="AJ357" i="10"/>
  <c r="AJ477" i="10"/>
  <c r="AJ520" i="10"/>
  <c r="AJ662" i="10"/>
  <c r="AO662" i="10" s="1"/>
  <c r="AJ530" i="10"/>
  <c r="AJ588" i="10"/>
  <c r="AJ595" i="10"/>
  <c r="AJ635" i="10"/>
  <c r="AJ682" i="10"/>
  <c r="AJ249" i="10"/>
  <c r="AJ237" i="10"/>
  <c r="AM237" i="10" s="1"/>
  <c r="AJ253" i="10"/>
  <c r="AP253" i="10" s="1"/>
  <c r="AJ110" i="10"/>
  <c r="AJ322" i="10"/>
  <c r="AM322" i="10" s="1"/>
  <c r="AJ401" i="10"/>
  <c r="AO401" i="10" s="1"/>
  <c r="AJ52" i="10"/>
  <c r="AJ395" i="10"/>
  <c r="AJ444" i="10"/>
  <c r="AJ507" i="10"/>
  <c r="AP507" i="10" s="1"/>
  <c r="AJ375" i="10"/>
  <c r="AJ522" i="10"/>
  <c r="AJ681" i="10"/>
  <c r="AJ465" i="10"/>
  <c r="AJ717" i="10"/>
  <c r="AM717" i="10" s="1"/>
  <c r="AJ587" i="10"/>
  <c r="AJ619" i="10"/>
  <c r="AJ551" i="10"/>
  <c r="AJ637" i="10"/>
  <c r="AM637" i="10" s="1"/>
  <c r="AJ709" i="10"/>
  <c r="AJ704" i="10"/>
  <c r="AJ229" i="10"/>
  <c r="AJ30" i="10"/>
  <c r="AO30" i="10" s="1"/>
  <c r="AJ20" i="10"/>
  <c r="AJ624" i="10"/>
  <c r="AJ638" i="10"/>
  <c r="AJ664" i="10"/>
  <c r="AJ612" i="10"/>
  <c r="AJ458" i="10"/>
  <c r="AO458" i="10" s="1"/>
  <c r="AJ581" i="10"/>
  <c r="AJ574" i="10"/>
  <c r="AJ579" i="10"/>
  <c r="AJ508" i="10"/>
  <c r="AP508" i="10" s="1"/>
  <c r="AJ400" i="10"/>
  <c r="AJ406" i="10"/>
  <c r="AO406" i="10" s="1"/>
  <c r="AJ341" i="10"/>
  <c r="AJ321" i="10"/>
  <c r="AJ514" i="10"/>
  <c r="AJ471" i="10"/>
  <c r="AJ157" i="10"/>
  <c r="AJ358" i="10"/>
  <c r="AJ446" i="10"/>
  <c r="AO446" i="10" s="1"/>
  <c r="AJ160" i="10"/>
  <c r="AM160" i="10" s="1"/>
  <c r="AJ167" i="10"/>
  <c r="AP167" i="10" s="1"/>
  <c r="AJ91" i="10"/>
  <c r="AJ11" i="10"/>
  <c r="AO11" i="10" s="1"/>
  <c r="AJ312" i="10"/>
  <c r="AP312" i="10" s="1"/>
  <c r="AJ239" i="10"/>
  <c r="AJ370" i="10"/>
  <c r="AJ124" i="10"/>
  <c r="AJ10" i="10"/>
  <c r="AJ102" i="10"/>
  <c r="AJ474" i="10"/>
  <c r="AP474" i="10" s="1"/>
  <c r="AJ596" i="10"/>
  <c r="AJ526" i="10"/>
  <c r="AJ512" i="10"/>
  <c r="AM512" i="10" s="1"/>
  <c r="AJ273" i="10"/>
  <c r="AO273" i="10" s="1"/>
  <c r="AJ55" i="10"/>
  <c r="AJ68" i="10"/>
  <c r="AJ728" i="10"/>
  <c r="AP728" i="10" s="1"/>
  <c r="AJ626" i="10"/>
  <c r="AM626" i="10" s="1"/>
  <c r="AJ656" i="10"/>
  <c r="AP656" i="10" s="1"/>
  <c r="AJ593" i="10"/>
  <c r="AP593" i="10" s="1"/>
  <c r="AJ605" i="10"/>
  <c r="AM605" i="10" s="1"/>
  <c r="AJ533" i="10"/>
  <c r="AO533" i="10" s="1"/>
  <c r="AJ532" i="10"/>
  <c r="AM532" i="10" s="1"/>
  <c r="AJ545" i="10"/>
  <c r="AJ480" i="10"/>
  <c r="AJ361" i="10"/>
  <c r="AJ391" i="10"/>
  <c r="AM391" i="10" s="1"/>
  <c r="AJ335" i="10"/>
  <c r="AP335" i="10" s="1"/>
  <c r="AJ313" i="10"/>
  <c r="AJ466" i="10"/>
  <c r="AM466" i="10" s="1"/>
  <c r="AJ441" i="10"/>
  <c r="AJ469" i="10"/>
  <c r="AP469" i="10" s="1"/>
  <c r="AJ305" i="10"/>
  <c r="AJ318" i="10"/>
  <c r="AP318" i="10" s="1"/>
  <c r="AJ152" i="10"/>
  <c r="AO152" i="10" s="1"/>
  <c r="AJ93" i="10"/>
  <c r="AJ81" i="10"/>
  <c r="AJ9" i="10"/>
  <c r="AJ214" i="10"/>
  <c r="AJ192" i="10"/>
  <c r="AP192" i="10" s="1"/>
  <c r="AJ362" i="10"/>
  <c r="AJ117" i="10"/>
  <c r="AO117" i="10" s="1"/>
  <c r="AJ270" i="10"/>
  <c r="AP270" i="10" s="1"/>
  <c r="AJ137" i="10"/>
  <c r="AJ67" i="10"/>
  <c r="AJ146" i="10"/>
  <c r="AJ298" i="10"/>
  <c r="AJ134" i="10"/>
  <c r="AJ175" i="10"/>
  <c r="AJ334" i="10"/>
  <c r="AM334" i="10" s="1"/>
  <c r="AJ517" i="10"/>
  <c r="AP517" i="10" s="1"/>
  <c r="AJ64" i="10"/>
  <c r="AJ632" i="10"/>
  <c r="AJ396" i="10"/>
  <c r="AP396" i="10" s="1"/>
  <c r="AJ524" i="10"/>
  <c r="AJ381" i="10"/>
  <c r="AM381" i="10" s="1"/>
  <c r="AJ543" i="10"/>
  <c r="AJ379" i="10"/>
  <c r="AJ566" i="10"/>
  <c r="AJ438" i="10"/>
  <c r="AJ629" i="10"/>
  <c r="AJ657" i="10"/>
  <c r="AJ592" i="10"/>
  <c r="AJ716" i="10"/>
  <c r="AM716" i="10" s="1"/>
  <c r="AJ719" i="10"/>
  <c r="AM719" i="10" s="1"/>
  <c r="AJ386" i="10"/>
  <c r="AJ356" i="10"/>
  <c r="AJ132" i="10"/>
  <c r="AP132" i="10" s="1"/>
  <c r="AJ331" i="10"/>
  <c r="AJ164" i="10"/>
  <c r="AP164" i="10" s="1"/>
  <c r="AJ103" i="10"/>
  <c r="AJ611" i="10"/>
  <c r="AJ576" i="10"/>
  <c r="AP576" i="10" s="1"/>
  <c r="AJ726" i="10"/>
  <c r="AJ586" i="10"/>
  <c r="AJ620" i="10"/>
  <c r="AO620" i="10" s="1"/>
  <c r="AJ489" i="10"/>
  <c r="AO489" i="10" s="1"/>
  <c r="AJ387" i="10"/>
  <c r="AJ528" i="10"/>
  <c r="AP528" i="10" s="1"/>
  <c r="AJ453" i="10"/>
  <c r="AM453" i="10" s="1"/>
  <c r="AJ349" i="10"/>
  <c r="AJ205" i="10"/>
  <c r="AJ307" i="10"/>
  <c r="AJ308" i="10"/>
  <c r="AO308" i="10" s="1"/>
  <c r="AJ464" i="10"/>
  <c r="AJ398" i="10"/>
  <c r="AO398" i="10" s="1"/>
  <c r="AJ439" i="10"/>
  <c r="AJ277" i="10"/>
  <c r="AJ314" i="10"/>
  <c r="AO314" i="10" s="1"/>
  <c r="AJ143" i="10"/>
  <c r="AJ89" i="10"/>
  <c r="AJ393" i="10"/>
  <c r="AP393" i="10" s="1"/>
  <c r="AJ69" i="10"/>
  <c r="AJ582" i="10"/>
  <c r="AJ174" i="10"/>
  <c r="AJ150" i="10"/>
  <c r="AO150" i="10" s="1"/>
  <c r="AJ265" i="10"/>
  <c r="AJ373" i="10"/>
  <c r="AJ262" i="10"/>
  <c r="AJ79" i="10"/>
  <c r="AM79" i="10" s="1"/>
  <c r="AJ560" i="10"/>
  <c r="AP560" i="10" s="1"/>
  <c r="AJ15" i="10"/>
  <c r="AK15" i="10" s="1"/>
  <c r="AJ432" i="10"/>
  <c r="AJ104" i="10"/>
  <c r="AJ355" i="10"/>
  <c r="AJ147" i="10"/>
  <c r="AJ266" i="10"/>
  <c r="AJ413" i="10"/>
  <c r="AJ634" i="10"/>
  <c r="AJ76" i="10"/>
  <c r="AJ337" i="10"/>
  <c r="AO337" i="10" s="1"/>
  <c r="AJ219" i="10"/>
  <c r="AJ556" i="10"/>
  <c r="AP556" i="10" s="1"/>
  <c r="AJ561" i="10"/>
  <c r="AO561" i="10" s="1"/>
  <c r="AJ557" i="10"/>
  <c r="AJ325" i="10"/>
  <c r="AM325" i="10" s="1"/>
  <c r="AJ414" i="10"/>
  <c r="AJ404" i="10"/>
  <c r="AJ488" i="10"/>
  <c r="AJ663" i="10"/>
  <c r="AJ597" i="10"/>
  <c r="AM597" i="10" s="1"/>
  <c r="AJ697" i="10"/>
  <c r="AM697" i="10" s="1"/>
  <c r="AJ729" i="10"/>
  <c r="AJ326" i="10"/>
  <c r="AO326" i="10" s="1"/>
  <c r="AJ275" i="10"/>
  <c r="AO275" i="10" s="1"/>
  <c r="AJ323" i="10"/>
  <c r="AJ223" i="10"/>
  <c r="AJ114" i="10"/>
  <c r="AM114" i="10" s="1"/>
  <c r="AJ292" i="10"/>
  <c r="AJ77" i="10"/>
  <c r="AJ200" i="10"/>
  <c r="AJ148" i="10"/>
  <c r="AM148" i="10" s="1"/>
  <c r="AJ119" i="10"/>
  <c r="AJ140" i="10"/>
  <c r="AJ155" i="10"/>
  <c r="AJ271" i="10"/>
  <c r="AO271" i="10" s="1"/>
  <c r="AJ112" i="10"/>
  <c r="AJ602" i="10"/>
  <c r="AJ572" i="10"/>
  <c r="AM572" i="10" s="1"/>
  <c r="AJ723" i="10"/>
  <c r="AM723" i="10" s="1"/>
  <c r="AJ583" i="10"/>
  <c r="AJ550" i="10"/>
  <c r="AJ570" i="10"/>
  <c r="AJ655" i="10"/>
  <c r="AM655" i="10" s="1"/>
  <c r="AJ513" i="10"/>
  <c r="AJ425" i="10"/>
  <c r="AJ338" i="10"/>
  <c r="AJ479" i="10"/>
  <c r="AO479" i="10" s="1"/>
  <c r="AJ283" i="10"/>
  <c r="AJ299" i="10"/>
  <c r="AJ448" i="10"/>
  <c r="AP448" i="10" s="1"/>
  <c r="AJ368" i="10"/>
  <c r="AJ422" i="10"/>
  <c r="AJ235" i="10"/>
  <c r="AJ303" i="10"/>
  <c r="AJ136" i="10"/>
  <c r="AM136" i="10" s="1"/>
  <c r="AJ85" i="10"/>
  <c r="AO85" i="10" s="1"/>
  <c r="AJ310" i="10"/>
  <c r="AJ57" i="10"/>
  <c r="AM57" i="10" s="1"/>
  <c r="AN57" i="10" s="1"/>
  <c r="AJ565" i="10"/>
  <c r="AJ129" i="10"/>
  <c r="AJ523" i="10"/>
  <c r="AJ238" i="10"/>
  <c r="AP238" i="10" s="1"/>
  <c r="AJ256" i="10"/>
  <c r="AM256" i="10" s="1"/>
  <c r="AJ247" i="10"/>
  <c r="AJ285" i="10"/>
  <c r="AJ168" i="10"/>
  <c r="AJ180" i="10"/>
  <c r="AJ116" i="10"/>
  <c r="AJ184" i="10"/>
  <c r="AP184" i="10" s="1"/>
  <c r="AJ151" i="10"/>
  <c r="AJ269" i="10"/>
  <c r="AJ419" i="10"/>
  <c r="AP419" i="10" s="1"/>
  <c r="AJ60" i="10"/>
  <c r="AJ122" i="10"/>
  <c r="AM122" i="10" s="1"/>
  <c r="AJ95" i="10"/>
  <c r="AJ342" i="10"/>
  <c r="AJ231" i="10"/>
  <c r="AJ630" i="10"/>
  <c r="AJ598" i="10"/>
  <c r="AJ580" i="10"/>
  <c r="AP580" i="10" s="1"/>
  <c r="AJ615" i="10"/>
  <c r="AP615" i="10" s="1"/>
  <c r="AJ366" i="10"/>
  <c r="AM366" i="10" s="1"/>
  <c r="AJ440" i="10"/>
  <c r="AP440" i="10" s="1"/>
  <c r="AJ445" i="10"/>
  <c r="AP445" i="10" s="1"/>
  <c r="AJ476" i="10"/>
  <c r="AJ544" i="10"/>
  <c r="AM544" i="10" s="1"/>
  <c r="AJ679" i="10"/>
  <c r="AJ622" i="10"/>
  <c r="AJ721" i="10"/>
  <c r="AM721" i="10" s="1"/>
  <c r="AJ623" i="10"/>
  <c r="AJ189" i="10"/>
  <c r="AJ427" i="10"/>
  <c r="AJ183" i="10"/>
  <c r="AJ689" i="10"/>
  <c r="AJ720" i="10"/>
  <c r="AJ715" i="10"/>
  <c r="AP715" i="10" s="1"/>
  <c r="AJ665" i="10"/>
  <c r="AO665" i="10" s="1"/>
  <c r="AJ613" i="10"/>
  <c r="AJ564" i="10"/>
  <c r="AJ460" i="10"/>
  <c r="AJ502" i="10"/>
  <c r="AP502" i="10" s="1"/>
  <c r="AJ542" i="10"/>
  <c r="AJ435" i="10"/>
  <c r="AJ284" i="10"/>
  <c r="AJ350" i="10"/>
  <c r="AO350" i="10" s="1"/>
  <c r="AJ300" i="10"/>
  <c r="AJ534" i="10"/>
  <c r="AJ519" i="10"/>
  <c r="AO519" i="10" s="1"/>
  <c r="AJ154" i="10"/>
  <c r="AJ59" i="10"/>
  <c r="AJ329" i="10"/>
  <c r="AJ70" i="10"/>
  <c r="AM70" i="10" s="1"/>
  <c r="AJ159" i="10"/>
  <c r="AJ718" i="10"/>
  <c r="AJ696" i="10"/>
  <c r="AJ710" i="10"/>
  <c r="AP710" i="10" s="1"/>
  <c r="AJ699" i="10"/>
  <c r="AJ616" i="10"/>
  <c r="AJ563" i="10"/>
  <c r="AO563" i="10" s="1"/>
  <c r="AJ516" i="10"/>
  <c r="AM516" i="10" s="1"/>
  <c r="AJ641" i="10"/>
  <c r="AO641" i="10" s="1"/>
  <c r="AJ494" i="10"/>
  <c r="AJ609" i="10"/>
  <c r="AM609" i="10" s="1"/>
  <c r="AJ339" i="10"/>
  <c r="AJ407" i="10"/>
  <c r="AJ577" i="10"/>
  <c r="AJ260" i="10"/>
  <c r="AP260" i="10" s="1"/>
  <c r="AJ291" i="10"/>
  <c r="AJ293" i="10"/>
  <c r="AJ274" i="10"/>
  <c r="AJ166" i="10"/>
  <c r="AJ268" i="10"/>
  <c r="AO268" i="10" s="1"/>
  <c r="AJ74" i="10"/>
  <c r="AM74" i="10" s="1"/>
  <c r="AJ382" i="10"/>
  <c r="AJ213" i="10"/>
  <c r="AJ31" i="10"/>
  <c r="AJ315" i="10"/>
  <c r="AM315" i="10" s="1"/>
  <c r="AJ53" i="10"/>
  <c r="AJ204" i="10"/>
  <c r="AJ171" i="10"/>
  <c r="AO171" i="10" s="1"/>
  <c r="AJ115" i="10"/>
  <c r="AJ71" i="10"/>
  <c r="AJ66" i="10"/>
  <c r="AO66" i="10" s="1"/>
  <c r="AJ296" i="10"/>
  <c r="AJ54" i="10"/>
  <c r="AJ457" i="10"/>
  <c r="AJ343" i="10"/>
  <c r="AM343" i="10" s="1"/>
  <c r="AJ272" i="10"/>
  <c r="AJ442" i="10"/>
  <c r="AJ203" i="10"/>
  <c r="AJ306" i="10"/>
  <c r="AP306" i="10" s="1"/>
  <c r="AJ158" i="10"/>
  <c r="AJ162" i="10"/>
  <c r="AJ181" i="10"/>
  <c r="AJ199" i="10"/>
  <c r="AJ371" i="10"/>
  <c r="AJ394" i="10"/>
  <c r="AJ255" i="10"/>
  <c r="AJ234" i="10"/>
  <c r="AJ360" i="10"/>
  <c r="AJ700" i="10"/>
  <c r="AJ374" i="10"/>
  <c r="AJ511" i="10"/>
  <c r="AJ504" i="10"/>
  <c r="AJ674" i="10"/>
  <c r="AJ639" i="10"/>
  <c r="AM639" i="10" s="1"/>
  <c r="AJ590" i="10"/>
  <c r="AO590" i="10" s="1"/>
  <c r="AJ601" i="10"/>
  <c r="AP601" i="10" s="1"/>
  <c r="AJ529" i="10"/>
  <c r="AJ462" i="10"/>
  <c r="AJ614" i="10"/>
  <c r="AJ210" i="10"/>
  <c r="AJ412" i="10"/>
  <c r="AJ220" i="10"/>
  <c r="AJ288" i="10"/>
  <c r="AJ99" i="10"/>
  <c r="AJ353" i="10"/>
  <c r="AJ25" i="10"/>
  <c r="AO25" i="10" s="1"/>
  <c r="AJ32" i="10"/>
  <c r="AJ141" i="10"/>
  <c r="AO141" i="10" s="1"/>
  <c r="AJ87" i="10"/>
  <c r="AJ226" i="10"/>
  <c r="AJ224" i="10"/>
  <c r="AJ131" i="10"/>
  <c r="AJ559" i="10"/>
  <c r="AJ383" i="10"/>
  <c r="AJ451" i="10"/>
  <c r="AP451" i="10" s="1"/>
  <c r="AJ677" i="10"/>
  <c r="AO677" i="10" s="1"/>
  <c r="AJ608" i="10"/>
  <c r="AM608" i="10" s="1"/>
  <c r="AJ661" i="10"/>
  <c r="AP661" i="10" s="1"/>
  <c r="AJ138" i="10"/>
  <c r="AJ16" i="10"/>
  <c r="AJ426" i="10"/>
  <c r="AJ658" i="10"/>
  <c r="AM658" i="10" s="1"/>
  <c r="AJ604" i="10"/>
  <c r="AJ521" i="10"/>
  <c r="AO521" i="10" s="1"/>
  <c r="AJ549" i="10"/>
  <c r="AO549" i="10" s="1"/>
  <c r="AJ490" i="10"/>
  <c r="AJ463" i="10"/>
  <c r="AJ433" i="10"/>
  <c r="AJ499" i="10"/>
  <c r="AJ208" i="10"/>
  <c r="AJ286" i="10"/>
  <c r="AJ179" i="10"/>
  <c r="AJ311" i="10"/>
  <c r="AJ22" i="10"/>
  <c r="AJ123" i="10"/>
  <c r="AJ245" i="10"/>
  <c r="AM245" i="10" s="1"/>
  <c r="AJ75" i="10"/>
  <c r="AJ236" i="10"/>
  <c r="AP236" i="10" s="1"/>
  <c r="AJ320" i="10"/>
  <c r="AM320" i="10" s="1"/>
  <c r="AJ209" i="10"/>
  <c r="AJ397" i="10"/>
  <c r="AP397" i="10" s="1"/>
  <c r="AJ424" i="10"/>
  <c r="AJ711" i="10"/>
  <c r="AJ648" i="10"/>
  <c r="AJ673" i="10"/>
  <c r="AJ347" i="10"/>
  <c r="AJ411" i="10"/>
  <c r="AJ731" i="10"/>
  <c r="AJ724" i="10"/>
  <c r="AO724" i="10" s="1"/>
  <c r="AJ493" i="10"/>
  <c r="AO493" i="10" s="1"/>
  <c r="AJ475" i="10"/>
  <c r="AO475" i="10" s="1"/>
  <c r="AJ201" i="10"/>
  <c r="AJ725" i="10"/>
  <c r="AP725" i="10" s="1"/>
  <c r="AJ120" i="10"/>
  <c r="AJ127" i="10"/>
  <c r="AJ126" i="10"/>
  <c r="AO126" i="10" s="1"/>
  <c r="AJ242" i="10"/>
  <c r="AJ421" i="10"/>
  <c r="AP421" i="10" s="1"/>
  <c r="AJ510" i="10"/>
  <c r="AJ685" i="10"/>
  <c r="AJ333" i="10"/>
  <c r="AJ675" i="10"/>
  <c r="AJ589" i="10"/>
  <c r="AJ654" i="10"/>
  <c r="AJ625" i="10"/>
  <c r="AO625" i="10" s="1"/>
  <c r="AJ485" i="10"/>
  <c r="AJ385" i="10"/>
  <c r="AJ410" i="10"/>
  <c r="AJ418" i="10"/>
  <c r="AO418" i="10" s="1"/>
  <c r="AJ196" i="10"/>
  <c r="AM196" i="10" s="1"/>
  <c r="AJ216" i="10"/>
  <c r="AJ153" i="10"/>
  <c r="AO153" i="10" s="1"/>
  <c r="AJ282" i="10"/>
  <c r="AJ73" i="10"/>
  <c r="AO73" i="10" s="1"/>
  <c r="AJ672" i="10"/>
  <c r="AJ193" i="10"/>
  <c r="AP193" i="10" s="1"/>
  <c r="AJ309" i="10"/>
  <c r="AJ182" i="10"/>
  <c r="AJ19" i="10"/>
  <c r="AP19" i="10" s="1"/>
  <c r="AJ281" i="10"/>
  <c r="AJ287" i="10"/>
  <c r="AJ248" i="10"/>
  <c r="AJ233" i="10"/>
  <c r="AP233" i="10" s="1"/>
  <c r="AJ429" i="10"/>
  <c r="AJ454" i="10"/>
  <c r="AJ552" i="10"/>
  <c r="AP552" i="10" s="1"/>
  <c r="AJ575" i="10"/>
  <c r="AJ690" i="10"/>
  <c r="AJ8" i="10"/>
  <c r="AJ111" i="10"/>
  <c r="AJ51" i="10"/>
  <c r="AJ684" i="10"/>
  <c r="AM684" i="10" s="1"/>
  <c r="AJ642" i="10"/>
  <c r="AP642" i="10" s="1"/>
  <c r="AJ555" i="10"/>
  <c r="AP555" i="10" s="1"/>
  <c r="AJ567" i="10"/>
  <c r="AJ392" i="10"/>
  <c r="AJ261" i="10"/>
  <c r="AO261" i="10" s="1"/>
  <c r="AJ252" i="10"/>
  <c r="AO252" i="10" s="1"/>
  <c r="AJ142" i="10"/>
  <c r="AM142" i="10" s="1"/>
  <c r="AJ101" i="10"/>
  <c r="AJ472" i="10"/>
  <c r="AM472" i="10" s="1"/>
  <c r="AJ202" i="10"/>
  <c r="AJ195" i="10"/>
  <c r="AJ276" i="10"/>
  <c r="AJ417" i="10"/>
  <c r="AJ21" i="10"/>
  <c r="AO21" i="10" s="1"/>
  <c r="AJ301" i="10"/>
  <c r="AJ84" i="10"/>
  <c r="AJ257" i="10"/>
  <c r="AP257" i="10" s="1"/>
  <c r="AJ279" i="10"/>
  <c r="AO279" i="10" s="1"/>
  <c r="AJ481" i="10"/>
  <c r="AJ473" i="10"/>
  <c r="AJ483" i="10"/>
  <c r="AO483" i="10" s="1"/>
  <c r="AJ688" i="10"/>
  <c r="AJ708" i="10"/>
  <c r="AJ185" i="10"/>
  <c r="AP185" i="10" s="1"/>
  <c r="AJ447" i="10"/>
  <c r="AJ600" i="10"/>
  <c r="AO600" i="10" s="1"/>
  <c r="AJ468" i="10"/>
  <c r="AJ416" i="10"/>
  <c r="AP416" i="10" s="1"/>
  <c r="AJ378" i="10"/>
  <c r="AJ156" i="10"/>
  <c r="AJ139" i="10"/>
  <c r="AJ78" i="10"/>
  <c r="AJ327" i="10"/>
  <c r="AP327" i="10" s="1"/>
  <c r="AJ240" i="10"/>
  <c r="AJ221" i="10"/>
  <c r="AO221" i="10" s="1"/>
  <c r="AJ428" i="10"/>
  <c r="AJ730" i="10"/>
  <c r="AO730" i="10" s="1"/>
  <c r="AJ369" i="10"/>
  <c r="AP369" i="10" s="1"/>
  <c r="AJ669" i="10"/>
  <c r="AJ558" i="10"/>
  <c r="AO558" i="10" s="1"/>
  <c r="AJ712" i="10"/>
  <c r="AJ436" i="10"/>
  <c r="AJ450" i="10"/>
  <c r="AJ267" i="10"/>
  <c r="AJ187" i="10"/>
  <c r="AJ607" i="10"/>
  <c r="AJ72" i="10"/>
  <c r="AP72" i="10" s="1"/>
  <c r="AJ304" i="10"/>
  <c r="AJ194" i="10"/>
  <c r="AJ172" i="10"/>
  <c r="AO172" i="10" s="1"/>
  <c r="AJ359" i="10"/>
  <c r="AJ14" i="10"/>
  <c r="AJ319" i="10"/>
  <c r="AP319" i="10" s="1"/>
  <c r="AJ23" i="10"/>
  <c r="AJ456" i="10"/>
  <c r="AJ88" i="10"/>
  <c r="AJ264" i="10"/>
  <c r="AM264" i="10" s="1"/>
  <c r="AJ354" i="10"/>
  <c r="AJ492" i="10"/>
  <c r="AP492" i="10" s="1"/>
  <c r="AJ496" i="10"/>
  <c r="AO496" i="10" s="1"/>
  <c r="AJ509" i="10"/>
  <c r="AJ678" i="10"/>
  <c r="AP678" i="10" s="1"/>
  <c r="AJ659" i="10"/>
  <c r="AJ24" i="10"/>
  <c r="AJ227" i="10"/>
  <c r="AJ660" i="10"/>
  <c r="AJ714" i="10"/>
  <c r="AJ701" i="10"/>
  <c r="AJ367" i="10"/>
  <c r="AJ668" i="10"/>
  <c r="AO668" i="10" s="1"/>
  <c r="AJ113" i="10"/>
  <c r="AJ443" i="10"/>
  <c r="AJ484" i="10"/>
  <c r="AO484" i="10" s="1"/>
  <c r="AJ330" i="10"/>
  <c r="AP330" i="10" s="1"/>
  <c r="AJ302" i="10"/>
  <c r="AJ178" i="10"/>
  <c r="AO178" i="10" s="1"/>
  <c r="AJ26" i="10"/>
  <c r="AO26" i="10" s="1"/>
  <c r="AJ198" i="10"/>
  <c r="AJ336" i="10"/>
  <c r="AP336" i="10" s="1"/>
  <c r="AJ29" i="10"/>
  <c r="AJ389" i="10"/>
  <c r="AJ92" i="10"/>
  <c r="AM92" i="10" s="1"/>
  <c r="AJ317" i="10"/>
  <c r="AP317" i="10" s="1"/>
  <c r="AJ364" i="10"/>
  <c r="AJ278" i="10"/>
  <c r="AP278" i="10" s="1"/>
  <c r="AJ643" i="10"/>
  <c r="AJ515" i="10"/>
  <c r="AP515" i="10" s="1"/>
  <c r="AJ702" i="10"/>
  <c r="AJ671" i="10"/>
  <c r="AJ27" i="10"/>
  <c r="AJ218" i="10"/>
  <c r="AJ98" i="10"/>
  <c r="AJ640" i="10"/>
  <c r="AJ698" i="10"/>
  <c r="AJ584" i="10"/>
  <c r="AO584" i="10" s="1"/>
  <c r="AJ645" i="10"/>
  <c r="AM645" i="10" s="1"/>
  <c r="AJ703" i="10"/>
  <c r="AM703" i="10" s="1"/>
  <c r="AJ518" i="10"/>
  <c r="AO518" i="10" s="1"/>
  <c r="AJ346" i="10"/>
  <c r="AJ402" i="10"/>
  <c r="AJ384" i="10"/>
  <c r="AJ295" i="10"/>
  <c r="AO295" i="10" s="1"/>
  <c r="AJ482" i="10"/>
  <c r="AJ258" i="10"/>
  <c r="AJ125" i="10"/>
  <c r="AJ165" i="10"/>
  <c r="AJ118" i="10"/>
  <c r="AJ408" i="10"/>
  <c r="AJ434" i="10"/>
  <c r="AJ403" i="10"/>
  <c r="AJ128" i="10"/>
  <c r="AJ546" i="10"/>
  <c r="AJ541" i="10"/>
  <c r="AJ351" i="10"/>
  <c r="AJ388" i="10"/>
  <c r="AM388" i="10" s="1"/>
  <c r="AJ547" i="10"/>
  <c r="AJ680" i="10"/>
  <c r="AM680" i="10" s="1"/>
  <c r="AJ683" i="10"/>
  <c r="AJ80" i="10"/>
  <c r="AJ328" i="10"/>
  <c r="AJ686" i="10"/>
  <c r="AJ548" i="10"/>
  <c r="AP548" i="10" s="1"/>
  <c r="AJ531" i="10"/>
  <c r="AO531" i="10" s="1"/>
  <c r="AJ506" i="10"/>
  <c r="AM506" i="10" s="1"/>
  <c r="AJ467" i="10"/>
  <c r="AJ365" i="10"/>
  <c r="AJ376" i="10"/>
  <c r="AJ190" i="10"/>
  <c r="AP190" i="10" s="1"/>
  <c r="AJ409" i="10"/>
  <c r="AJ149" i="10"/>
  <c r="AO149" i="10" s="1"/>
  <c r="AJ340" i="10"/>
  <c r="AJ56" i="10"/>
  <c r="AJ487" i="10"/>
  <c r="AJ161" i="10"/>
  <c r="AJ573" i="10"/>
  <c r="AM573" i="10" s="1"/>
  <c r="AJ211" i="10"/>
  <c r="AJ554" i="10"/>
  <c r="AJ571" i="10"/>
  <c r="AJ591" i="10"/>
  <c r="AJ486" i="10"/>
  <c r="AM486" i="10" s="1"/>
  <c r="AJ569" i="10"/>
  <c r="AJ687" i="10"/>
  <c r="AP687" i="10" s="1"/>
  <c r="AJ706" i="10"/>
  <c r="AJ316" i="10"/>
  <c r="AJ578" i="10"/>
  <c r="AJ133" i="10"/>
  <c r="AJ540" i="10"/>
  <c r="AJ390" i="10"/>
  <c r="AO390" i="10" s="1"/>
  <c r="AJ94" i="10"/>
  <c r="AM94" i="10" s="1"/>
  <c r="AJ244" i="10"/>
  <c r="AO244" i="10" s="1"/>
  <c r="AJ280" i="10"/>
  <c r="AJ217" i="10"/>
  <c r="AJ163" i="10"/>
  <c r="AJ121" i="10"/>
  <c r="AJ215" i="10"/>
  <c r="AH41" i="1"/>
  <c r="AH7" i="1" s="1"/>
  <c r="BU577" i="1"/>
  <c r="BU686" i="1"/>
  <c r="BU649" i="1"/>
  <c r="BU134" i="1"/>
  <c r="CR355" i="1"/>
  <c r="CU355" i="1" s="1"/>
  <c r="BU52" i="1"/>
  <c r="BU95" i="1"/>
  <c r="BT613" i="1"/>
  <c r="BN745" i="1"/>
  <c r="BL7" i="1"/>
  <c r="BT7" i="1" s="1"/>
  <c r="BT41" i="1"/>
  <c r="BU41" i="1"/>
  <c r="BR613" i="1"/>
  <c r="BS613" i="1" s="1"/>
  <c r="BR577" i="1"/>
  <c r="BS577" i="1" s="1"/>
  <c r="BR209" i="1"/>
  <c r="BS209" i="1" s="1"/>
  <c r="U12" i="1"/>
  <c r="BN224" i="1"/>
  <c r="CR429" i="1"/>
  <c r="CU429" i="1" s="1"/>
  <c r="BN726" i="1"/>
  <c r="BN724" i="1"/>
  <c r="BN637" i="1"/>
  <c r="BN620" i="1"/>
  <c r="BN617" i="1"/>
  <c r="BN631" i="1"/>
  <c r="BN638" i="1"/>
  <c r="BN236" i="1"/>
  <c r="BN216" i="1"/>
  <c r="BN220" i="1"/>
  <c r="U22" i="1"/>
  <c r="U8" i="1"/>
  <c r="BS33" i="1"/>
  <c r="U17" i="1"/>
  <c r="U16" i="1"/>
  <c r="CR317" i="1"/>
  <c r="CU317" i="1" s="1"/>
  <c r="BN742" i="1"/>
  <c r="BN741" i="1"/>
  <c r="BN740" i="1"/>
  <c r="BN739" i="1"/>
  <c r="BN730" i="1"/>
  <c r="BN729" i="1"/>
  <c r="BN728" i="1"/>
  <c r="BN727" i="1"/>
  <c r="CR209" i="1"/>
  <c r="CU209" i="1" s="1"/>
  <c r="BN545" i="1"/>
  <c r="U15" i="1"/>
  <c r="AU41" i="1"/>
  <c r="AU7" i="1" s="1"/>
  <c r="BR465" i="1"/>
  <c r="BS465" i="1" s="1"/>
  <c r="BR429" i="1"/>
  <c r="BS429" i="1" s="1"/>
  <c r="BR281" i="1"/>
  <c r="BS281" i="1" s="1"/>
  <c r="BR686" i="1"/>
  <c r="BR539" i="1"/>
  <c r="BS539" i="1" s="1"/>
  <c r="BN546" i="1"/>
  <c r="BN553" i="1"/>
  <c r="BN223" i="1"/>
  <c r="BN244" i="1"/>
  <c r="BN228" i="1"/>
  <c r="BN227" i="1"/>
  <c r="CR502" i="1"/>
  <c r="CU502" i="1" s="1"/>
  <c r="CR649" i="1"/>
  <c r="CU649" i="1" s="1"/>
  <c r="BR392" i="1"/>
  <c r="BS392" i="1" s="1"/>
  <c r="BR245" i="1"/>
  <c r="BS245" i="1" s="1"/>
  <c r="BN96" i="1"/>
  <c r="BN133" i="1"/>
  <c r="BN132" i="1"/>
  <c r="BN119" i="1"/>
  <c r="BN259" i="1"/>
  <c r="BN257" i="1"/>
  <c r="BN615" i="1"/>
  <c r="BN633" i="1"/>
  <c r="BN624" i="1"/>
  <c r="BN632" i="1"/>
  <c r="BN648" i="1"/>
  <c r="BN627" i="1"/>
  <c r="BN647" i="1"/>
  <c r="BN585" i="1"/>
  <c r="BN550" i="1"/>
  <c r="BN541" i="1"/>
  <c r="BN557" i="1"/>
  <c r="U9" i="1"/>
  <c r="U351" i="1"/>
  <c r="BN211" i="1"/>
  <c r="BN231" i="1"/>
  <c r="U28" i="1"/>
  <c r="U11" i="1"/>
  <c r="BN215" i="1"/>
  <c r="BN235" i="1"/>
  <c r="U30" i="1"/>
  <c r="U24" i="1"/>
  <c r="BN219" i="1"/>
  <c r="BS14" i="1"/>
  <c r="U26" i="1"/>
  <c r="BS25" i="1"/>
  <c r="BR41" i="1"/>
  <c r="U10" i="1"/>
  <c r="BS23" i="1"/>
  <c r="BS9" i="1"/>
  <c r="U18" i="1"/>
  <c r="U36" i="1"/>
  <c r="U40" i="1"/>
  <c r="BN279" i="1"/>
  <c r="BN258" i="1"/>
  <c r="BN269" i="1"/>
  <c r="BN253" i="1"/>
  <c r="BN268" i="1"/>
  <c r="BN252" i="1"/>
  <c r="BN588" i="1"/>
  <c r="BN397" i="1"/>
  <c r="BN413" i="1"/>
  <c r="CR686" i="1"/>
  <c r="CU686" i="1" s="1"/>
  <c r="CR392" i="1"/>
  <c r="CU392" i="1" s="1"/>
  <c r="CR245" i="1"/>
  <c r="AO20" i="16" s="1"/>
  <c r="CR281" i="1"/>
  <c r="CU281" i="1" s="1"/>
  <c r="BN130" i="1"/>
  <c r="BN106" i="1"/>
  <c r="BN129" i="1"/>
  <c r="BN105" i="1"/>
  <c r="BN120" i="1"/>
  <c r="BN104" i="1"/>
  <c r="BN115" i="1"/>
  <c r="BN99" i="1"/>
  <c r="BN738" i="1"/>
  <c r="BN723" i="1"/>
  <c r="BN737" i="1"/>
  <c r="BN758" i="1"/>
  <c r="BN736" i="1"/>
  <c r="BN757" i="1"/>
  <c r="BN735" i="1"/>
  <c r="BN271" i="1"/>
  <c r="BN255" i="1"/>
  <c r="BN270" i="1"/>
  <c r="BN254" i="1"/>
  <c r="BN265" i="1"/>
  <c r="BN249" i="1"/>
  <c r="BN264" i="1"/>
  <c r="BN248" i="1"/>
  <c r="BN578" i="1"/>
  <c r="BN592" i="1"/>
  <c r="U14" i="1"/>
  <c r="BN666" i="1"/>
  <c r="BN674" i="1"/>
  <c r="BN658" i="1"/>
  <c r="BN401" i="1"/>
  <c r="BN417" i="1"/>
  <c r="BN363" i="1"/>
  <c r="CR539" i="1"/>
  <c r="CU539" i="1" s="1"/>
  <c r="BN118" i="1"/>
  <c r="BN102" i="1"/>
  <c r="BN117" i="1"/>
  <c r="BN101" i="1"/>
  <c r="BN116" i="1"/>
  <c r="BN100" i="1"/>
  <c r="BN756" i="1"/>
  <c r="BN734" i="1"/>
  <c r="BN749" i="1"/>
  <c r="BN733" i="1"/>
  <c r="BN748" i="1"/>
  <c r="BN732" i="1"/>
  <c r="BN747" i="1"/>
  <c r="BN267" i="1"/>
  <c r="BN251" i="1"/>
  <c r="BN266" i="1"/>
  <c r="BN250" i="1"/>
  <c r="BN261" i="1"/>
  <c r="BN246" i="1"/>
  <c r="BN581" i="1"/>
  <c r="BN604" i="1"/>
  <c r="U33" i="1"/>
  <c r="BN476" i="1"/>
  <c r="BN488" i="1"/>
  <c r="BN472" i="1"/>
  <c r="BN356" i="1"/>
  <c r="BN402" i="1"/>
  <c r="BN406" i="1"/>
  <c r="BN410" i="1"/>
  <c r="BN414" i="1"/>
  <c r="BN418" i="1"/>
  <c r="BN428" i="1"/>
  <c r="BN403" i="1"/>
  <c r="BN407" i="1"/>
  <c r="BN411" i="1"/>
  <c r="BN415" i="1"/>
  <c r="BN419" i="1"/>
  <c r="BN394" i="1"/>
  <c r="BN398" i="1"/>
  <c r="BN427" i="1"/>
  <c r="BN396" i="1"/>
  <c r="BN400" i="1"/>
  <c r="BN416" i="1"/>
  <c r="BN404" i="1"/>
  <c r="BN426" i="1"/>
  <c r="BN408" i="1"/>
  <c r="BN395" i="1"/>
  <c r="BN412" i="1"/>
  <c r="BN399" i="1"/>
  <c r="BN393" i="1"/>
  <c r="BN409" i="1"/>
  <c r="BN357" i="1"/>
  <c r="BN361" i="1"/>
  <c r="BN365" i="1"/>
  <c r="BN369" i="1"/>
  <c r="BN373" i="1"/>
  <c r="BN377" i="1"/>
  <c r="BN381" i="1"/>
  <c r="BN391" i="1"/>
  <c r="BN358" i="1"/>
  <c r="BN362" i="1"/>
  <c r="BN366" i="1"/>
  <c r="BN370" i="1"/>
  <c r="BN374" i="1"/>
  <c r="BN378" i="1"/>
  <c r="BN382" i="1"/>
  <c r="BN360" i="1"/>
  <c r="BN364" i="1"/>
  <c r="BN368" i="1"/>
  <c r="BN372" i="1"/>
  <c r="BN376" i="1"/>
  <c r="BN380" i="1"/>
  <c r="BN390" i="1"/>
  <c r="BN359" i="1"/>
  <c r="BN375" i="1"/>
  <c r="BN389" i="1"/>
  <c r="BN371" i="1"/>
  <c r="BN379" i="1"/>
  <c r="BN431" i="1"/>
  <c r="BN435" i="1"/>
  <c r="BN439" i="1"/>
  <c r="BN443" i="1"/>
  <c r="BN447" i="1"/>
  <c r="BN451" i="1"/>
  <c r="BN455" i="1"/>
  <c r="BN464" i="1"/>
  <c r="BN430" i="1"/>
  <c r="BN433" i="1"/>
  <c r="BN437" i="1"/>
  <c r="BN441" i="1"/>
  <c r="BN445" i="1"/>
  <c r="BN449" i="1"/>
  <c r="BN453" i="1"/>
  <c r="BN462" i="1"/>
  <c r="BN434" i="1"/>
  <c r="BN450" i="1"/>
  <c r="BN438" i="1"/>
  <c r="BN454" i="1"/>
  <c r="BN442" i="1"/>
  <c r="BN463" i="1"/>
  <c r="BN446" i="1"/>
  <c r="BN328" i="1"/>
  <c r="BN345" i="1"/>
  <c r="BN444" i="1"/>
  <c r="U44" i="1"/>
  <c r="BN326" i="1"/>
  <c r="BN331" i="1"/>
  <c r="BN335" i="1"/>
  <c r="BN339" i="1"/>
  <c r="BN343" i="1"/>
  <c r="BN353" i="1"/>
  <c r="BN321" i="1"/>
  <c r="BN325" i="1"/>
  <c r="BN327" i="1"/>
  <c r="BN332" i="1"/>
  <c r="BN336" i="1"/>
  <c r="BN340" i="1"/>
  <c r="BN344" i="1"/>
  <c r="BN354" i="1"/>
  <c r="BN322" i="1"/>
  <c r="BN319" i="1"/>
  <c r="BN323" i="1"/>
  <c r="BN330" i="1"/>
  <c r="BN352" i="1"/>
  <c r="BN334" i="1"/>
  <c r="BN320" i="1"/>
  <c r="BN338" i="1"/>
  <c r="BN324" i="1"/>
  <c r="BN342" i="1"/>
  <c r="BN333" i="1"/>
  <c r="BN432" i="1"/>
  <c r="BN448" i="1"/>
  <c r="U23" i="1"/>
  <c r="U13" i="1"/>
  <c r="BN182" i="1"/>
  <c r="BN186" i="1"/>
  <c r="BN190" i="1"/>
  <c r="BN194" i="1"/>
  <c r="BN198" i="1"/>
  <c r="BN207" i="1"/>
  <c r="BN177" i="1"/>
  <c r="BN179" i="1"/>
  <c r="BN183" i="1"/>
  <c r="BN187" i="1"/>
  <c r="BN191" i="1"/>
  <c r="BN195" i="1"/>
  <c r="BN199" i="1"/>
  <c r="BN208" i="1"/>
  <c r="BN178" i="1"/>
  <c r="BN180" i="1"/>
  <c r="BN184" i="1"/>
  <c r="BN188" i="1"/>
  <c r="BN192" i="1"/>
  <c r="BN196" i="1"/>
  <c r="BN200" i="1"/>
  <c r="BN175" i="1"/>
  <c r="BN174" i="1"/>
  <c r="BN193" i="1"/>
  <c r="BN181" i="1"/>
  <c r="BN197" i="1"/>
  <c r="BN185" i="1"/>
  <c r="BN206" i="1"/>
  <c r="BN189" i="1"/>
  <c r="BN176" i="1"/>
  <c r="BN543" i="1"/>
  <c r="BN551" i="1"/>
  <c r="BN555" i="1"/>
  <c r="BN559" i="1"/>
  <c r="BN563" i="1"/>
  <c r="BN573" i="1"/>
  <c r="BN540" i="1"/>
  <c r="BN547" i="1"/>
  <c r="BN552" i="1"/>
  <c r="BN556" i="1"/>
  <c r="BN560" i="1"/>
  <c r="BN564" i="1"/>
  <c r="BN574" i="1"/>
  <c r="BN548" i="1"/>
  <c r="BN575" i="1"/>
  <c r="BN558" i="1"/>
  <c r="BN544" i="1"/>
  <c r="BN562" i="1"/>
  <c r="BN549" i="1"/>
  <c r="BN566" i="1"/>
  <c r="BN554" i="1"/>
  <c r="BN576" i="1"/>
  <c r="BN561" i="1"/>
  <c r="BN337" i="1"/>
  <c r="BN580" i="1"/>
  <c r="BN596" i="1"/>
  <c r="BN436" i="1"/>
  <c r="BN452" i="1"/>
  <c r="U43" i="1"/>
  <c r="U39" i="1"/>
  <c r="U31" i="1"/>
  <c r="BN506" i="1"/>
  <c r="BN510" i="1"/>
  <c r="BN514" i="1"/>
  <c r="BN518" i="1"/>
  <c r="BN522" i="1"/>
  <c r="BN526" i="1"/>
  <c r="BN536" i="1"/>
  <c r="BN507" i="1"/>
  <c r="BN511" i="1"/>
  <c r="BN515" i="1"/>
  <c r="BN519" i="1"/>
  <c r="BN523" i="1"/>
  <c r="BN527" i="1"/>
  <c r="BN537" i="1"/>
  <c r="BN504" i="1"/>
  <c r="BN508" i="1"/>
  <c r="BN512" i="1"/>
  <c r="BN516" i="1"/>
  <c r="BN520" i="1"/>
  <c r="BN524" i="1"/>
  <c r="BN528" i="1"/>
  <c r="BN538" i="1"/>
  <c r="BN505" i="1"/>
  <c r="BN521" i="1"/>
  <c r="BN509" i="1"/>
  <c r="BN525" i="1"/>
  <c r="BN513" i="1"/>
  <c r="BN529" i="1"/>
  <c r="BN517" i="1"/>
  <c r="BN503" i="1"/>
  <c r="BH41" i="1"/>
  <c r="BN341" i="1"/>
  <c r="BN587" i="1"/>
  <c r="BN591" i="1"/>
  <c r="BN595" i="1"/>
  <c r="BN599" i="1"/>
  <c r="BN603" i="1"/>
  <c r="BN582" i="1"/>
  <c r="BN589" i="1"/>
  <c r="BN597" i="1"/>
  <c r="BN579" i="1"/>
  <c r="BN590" i="1"/>
  <c r="BN598" i="1"/>
  <c r="BN583" i="1"/>
  <c r="BN586" i="1"/>
  <c r="BN594" i="1"/>
  <c r="BN602" i="1"/>
  <c r="BN584" i="1"/>
  <c r="BN600" i="1"/>
  <c r="BN440" i="1"/>
  <c r="BN456" i="1"/>
  <c r="BN601" i="1"/>
  <c r="U37" i="1"/>
  <c r="BJ7" i="1"/>
  <c r="BN32" i="1" s="1"/>
  <c r="M41" i="1"/>
  <c r="AW18" i="5"/>
  <c r="AG29" i="5"/>
  <c r="AF29" i="5"/>
  <c r="AU29" i="5" s="1"/>
  <c r="AW26" i="5"/>
  <c r="AW20" i="5"/>
  <c r="AG7" i="5"/>
  <c r="AF7" i="5"/>
  <c r="AU7" i="5" s="1"/>
  <c r="AW22" i="5"/>
  <c r="AV10" i="5"/>
  <c r="AW10" i="5"/>
  <c r="AV14" i="5"/>
  <c r="AW14" i="5"/>
  <c r="BR21" i="1"/>
  <c r="BS65" i="1"/>
  <c r="BS590" i="1"/>
  <c r="BS344" i="1"/>
  <c r="BS713" i="1"/>
  <c r="BS565" i="1"/>
  <c r="BS405" i="1"/>
  <c r="BU748" i="1"/>
  <c r="BT748" i="1"/>
  <c r="BS748" i="1"/>
  <c r="BS712" i="1"/>
  <c r="BS257" i="1"/>
  <c r="CG42" i="1"/>
  <c r="CE41" i="1"/>
  <c r="BS699" i="1"/>
  <c r="BS675" i="1"/>
  <c r="CG589" i="1"/>
  <c r="BS551" i="1"/>
  <c r="BR502" i="1"/>
  <c r="BS514" i="1"/>
  <c r="BR355" i="1"/>
  <c r="BS367" i="1"/>
  <c r="CR173" i="1"/>
  <c r="CU173" i="1" s="1"/>
  <c r="BR34" i="1"/>
  <c r="BS160" i="1"/>
  <c r="BS147" i="1"/>
  <c r="CR134" i="1"/>
  <c r="CU134" i="1" s="1"/>
  <c r="BR35" i="1"/>
  <c r="BS161" i="1"/>
  <c r="CR41" i="1"/>
  <c r="CU41" i="1" s="1"/>
  <c r="BS698" i="1"/>
  <c r="BS478" i="1"/>
  <c r="BS381" i="1"/>
  <c r="BS235" i="1"/>
  <c r="BT749" i="1"/>
  <c r="BU749" i="1"/>
  <c r="BS749" i="1"/>
  <c r="CG661" i="1"/>
  <c r="BS625" i="1"/>
  <c r="BS603" i="1"/>
  <c r="BS477" i="1"/>
  <c r="BS441" i="1"/>
  <c r="BS294" i="1"/>
  <c r="BS604" i="1"/>
  <c r="BS492" i="1"/>
  <c r="BS293" i="1"/>
  <c r="CG221" i="1"/>
  <c r="CE20" i="1"/>
  <c r="CG64" i="1"/>
  <c r="CR577" i="1"/>
  <c r="AO24" i="16" s="1"/>
  <c r="BS419" i="1"/>
  <c r="BS308" i="1"/>
  <c r="BS185" i="1"/>
  <c r="CG79" i="1"/>
  <c r="CE35" i="1"/>
  <c r="BS200" i="1"/>
  <c r="BS146" i="1"/>
  <c r="BS186" i="1"/>
  <c r="CE34" i="1"/>
  <c r="CG78" i="1"/>
  <c r="CG65" i="1"/>
  <c r="CE21" i="1"/>
  <c r="CR722" i="1"/>
  <c r="CU722" i="1" s="1"/>
  <c r="BS626" i="1"/>
  <c r="BS529" i="1"/>
  <c r="BS418" i="1"/>
  <c r="BS271" i="1"/>
  <c r="Z25" i="9"/>
  <c r="Z31" i="9"/>
  <c r="Z36" i="9"/>
  <c r="Z27" i="9"/>
  <c r="Z32" i="9"/>
  <c r="Z37" i="9"/>
  <c r="Z23" i="9"/>
  <c r="Z28" i="9"/>
  <c r="Z33" i="9"/>
  <c r="Z22" i="9"/>
  <c r="Z24" i="9"/>
  <c r="Z35" i="9"/>
  <c r="Y21" i="9"/>
  <c r="Z38" i="9"/>
  <c r="CR613" i="1"/>
  <c r="CU613" i="1" s="1"/>
  <c r="BS528" i="1"/>
  <c r="BS331" i="1"/>
  <c r="BS222" i="1"/>
  <c r="BS640" i="1"/>
  <c r="BS515" i="1"/>
  <c r="BS330" i="1"/>
  <c r="CR20" i="1"/>
  <c r="CU20" i="1" s="1"/>
  <c r="BT735" i="1"/>
  <c r="BU735" i="1"/>
  <c r="BS735" i="1"/>
  <c r="BS589" i="1"/>
  <c r="BS455" i="1"/>
  <c r="BS345" i="1"/>
  <c r="BS236" i="1"/>
  <c r="CR35" i="1"/>
  <c r="CU35" i="1" s="1"/>
  <c r="BS199" i="1"/>
  <c r="BK7" i="1"/>
  <c r="BM41" i="1"/>
  <c r="CR34" i="1"/>
  <c r="CU34" i="1" s="1"/>
  <c r="CR21" i="1"/>
  <c r="CU21" i="1" s="1"/>
  <c r="BR722" i="1"/>
  <c r="BT734" i="1"/>
  <c r="BU734" i="1"/>
  <c r="BS734" i="1"/>
  <c r="BS662" i="1"/>
  <c r="BS566" i="1"/>
  <c r="BS442" i="1"/>
  <c r="BS307" i="1"/>
  <c r="BS661" i="1"/>
  <c r="BS368" i="1"/>
  <c r="BS258" i="1"/>
  <c r="BS676" i="1"/>
  <c r="BS552" i="1"/>
  <c r="BS456" i="1"/>
  <c r="BS404" i="1"/>
  <c r="BS221" i="1"/>
  <c r="BR20" i="1"/>
  <c r="BR52" i="1"/>
  <c r="BS64" i="1"/>
  <c r="BS639" i="1"/>
  <c r="BS491" i="1"/>
  <c r="BS382" i="1"/>
  <c r="BS272" i="1"/>
  <c r="CU245" i="1" l="1"/>
  <c r="CU577" i="1"/>
  <c r="DU355" i="1"/>
  <c r="BH7" i="1"/>
  <c r="DU7" i="1" s="1"/>
  <c r="DU41" i="1"/>
  <c r="DF20" i="1"/>
  <c r="DF21" i="1"/>
  <c r="DF35" i="1"/>
  <c r="DF173" i="1"/>
  <c r="DF134" i="1"/>
  <c r="DF34" i="1"/>
  <c r="DF209" i="1"/>
  <c r="DF245" i="1"/>
  <c r="CN19" i="1"/>
  <c r="AQ24" i="16"/>
  <c r="AT24" i="16"/>
  <c r="AO29" i="16"/>
  <c r="AP24" i="16"/>
  <c r="AQ20" i="16"/>
  <c r="AT20" i="16"/>
  <c r="AO22" i="16"/>
  <c r="AP20" i="16"/>
  <c r="CA375" i="1"/>
  <c r="CA291" i="1"/>
  <c r="CA286" i="1"/>
  <c r="CA301" i="1"/>
  <c r="CA294" i="1"/>
  <c r="CA284" i="1"/>
  <c r="CA293" i="1"/>
  <c r="CA302" i="1"/>
  <c r="CA296" i="1"/>
  <c r="CA282" i="1"/>
  <c r="CA304" i="1"/>
  <c r="CA305" i="1"/>
  <c r="CA290" i="1"/>
  <c r="CA156" i="1"/>
  <c r="CA152" i="1"/>
  <c r="CA137" i="1"/>
  <c r="CA145" i="1"/>
  <c r="CA333" i="1"/>
  <c r="CA341" i="1"/>
  <c r="CA338" i="1"/>
  <c r="CA71" i="1"/>
  <c r="CA299" i="1"/>
  <c r="CA306" i="1"/>
  <c r="CA72" i="1"/>
  <c r="CA187" i="1"/>
  <c r="CA288" i="1"/>
  <c r="CA285" i="1"/>
  <c r="CA75" i="1"/>
  <c r="CA747" i="1"/>
  <c r="CA307" i="1"/>
  <c r="CA303" i="1"/>
  <c r="CA292" i="1"/>
  <c r="CA289" i="1"/>
  <c r="CA295" i="1"/>
  <c r="CA316" i="1"/>
  <c r="CA76" i="1"/>
  <c r="CA308" i="1"/>
  <c r="CA315" i="1"/>
  <c r="CA283" i="1"/>
  <c r="CA63" i="1"/>
  <c r="CA314" i="1"/>
  <c r="CA287" i="1"/>
  <c r="CA300" i="1"/>
  <c r="CA66" i="1"/>
  <c r="U52" i="1"/>
  <c r="CA65" i="1"/>
  <c r="U649" i="1"/>
  <c r="CA363" i="1"/>
  <c r="U722" i="1"/>
  <c r="CA377" i="1"/>
  <c r="CA168" i="1"/>
  <c r="CA297" i="1"/>
  <c r="CA391" i="1"/>
  <c r="CA379" i="1"/>
  <c r="CA69" i="1"/>
  <c r="CA357" i="1"/>
  <c r="AQ13" i="16"/>
  <c r="AT13" i="16"/>
  <c r="AP13" i="16"/>
  <c r="AO14" i="16"/>
  <c r="CA74" i="1"/>
  <c r="U134" i="1"/>
  <c r="CA653" i="1"/>
  <c r="CA55" i="1"/>
  <c r="CA77" i="1"/>
  <c r="CA462" i="1"/>
  <c r="CA651" i="1"/>
  <c r="CA53" i="1"/>
  <c r="CA337" i="1"/>
  <c r="CA70" i="1"/>
  <c r="U317" i="1"/>
  <c r="CA56" i="1"/>
  <c r="CA68" i="1"/>
  <c r="CA445" i="1"/>
  <c r="CA658" i="1"/>
  <c r="U209" i="1"/>
  <c r="I7" i="1"/>
  <c r="CA54" i="1"/>
  <c r="CA58" i="1"/>
  <c r="CA345" i="1"/>
  <c r="CA668" i="1"/>
  <c r="CA57" i="1"/>
  <c r="CA675" i="1"/>
  <c r="CA60" i="1"/>
  <c r="CA447" i="1"/>
  <c r="CA59" i="1"/>
  <c r="CA73" i="1"/>
  <c r="CA149" i="1"/>
  <c r="CA684" i="1"/>
  <c r="U613" i="1"/>
  <c r="U392" i="1"/>
  <c r="CA67" i="1"/>
  <c r="CA62" i="1"/>
  <c r="CA361" i="1"/>
  <c r="CA157" i="1"/>
  <c r="CA197" i="1"/>
  <c r="U686" i="1"/>
  <c r="U245" i="1"/>
  <c r="CA61" i="1"/>
  <c r="CA325" i="1"/>
  <c r="CA431" i="1"/>
  <c r="CA432" i="1"/>
  <c r="CA441" i="1"/>
  <c r="CA449" i="1"/>
  <c r="CA436" i="1"/>
  <c r="U34" i="1"/>
  <c r="U21" i="1"/>
  <c r="U465" i="1"/>
  <c r="L7" i="1"/>
  <c r="S7" i="1"/>
  <c r="CA369" i="1"/>
  <c r="CA353" i="1"/>
  <c r="CA456" i="1"/>
  <c r="CA151" i="1"/>
  <c r="CA180" i="1"/>
  <c r="U429" i="1"/>
  <c r="CA367" i="1"/>
  <c r="CA159" i="1"/>
  <c r="CA136" i="1"/>
  <c r="CA191" i="1"/>
  <c r="Q7" i="1"/>
  <c r="CA374" i="1"/>
  <c r="CA139" i="1"/>
  <c r="CA146" i="1"/>
  <c r="N7" i="1"/>
  <c r="U577" i="1"/>
  <c r="U502" i="1"/>
  <c r="CA372" i="1"/>
  <c r="CA324" i="1"/>
  <c r="CA153" i="1"/>
  <c r="CA685" i="1"/>
  <c r="U35" i="1"/>
  <c r="K7" i="1"/>
  <c r="T7" i="1"/>
  <c r="P7" i="1"/>
  <c r="CA364" i="1"/>
  <c r="CA141" i="1"/>
  <c r="U539" i="1"/>
  <c r="U281" i="1"/>
  <c r="CA233" i="1"/>
  <c r="U20" i="1"/>
  <c r="R7" i="1"/>
  <c r="J7" i="1"/>
  <c r="CA194" i="1"/>
  <c r="CA231" i="1"/>
  <c r="U173" i="1"/>
  <c r="CA370" i="1"/>
  <c r="CA155" i="1"/>
  <c r="CA528" i="1"/>
  <c r="CA206" i="1"/>
  <c r="CA219" i="1"/>
  <c r="CA211" i="1"/>
  <c r="CA182" i="1"/>
  <c r="CA218" i="1"/>
  <c r="CA513" i="1"/>
  <c r="CA177" i="1"/>
  <c r="O7" i="1"/>
  <c r="CA183" i="1"/>
  <c r="CA195" i="1"/>
  <c r="CA185" i="1"/>
  <c r="CA523" i="1"/>
  <c r="CA511" i="1"/>
  <c r="CA232" i="1"/>
  <c r="CA243" i="1"/>
  <c r="CA224" i="1"/>
  <c r="CA520" i="1"/>
  <c r="CA519" i="1"/>
  <c r="CA242" i="1"/>
  <c r="CA490" i="1"/>
  <c r="CA503" i="1"/>
  <c r="CA515" i="1"/>
  <c r="CA518" i="1"/>
  <c r="CA199" i="1"/>
  <c r="CA192" i="1"/>
  <c r="CA181" i="1"/>
  <c r="CA226" i="1"/>
  <c r="CA227" i="1"/>
  <c r="CA522" i="1"/>
  <c r="CA508" i="1"/>
  <c r="CA186" i="1"/>
  <c r="CA214" i="1"/>
  <c r="CA236" i="1"/>
  <c r="CA529" i="1"/>
  <c r="CA521" i="1"/>
  <c r="CA178" i="1"/>
  <c r="CA212" i="1"/>
  <c r="CA220" i="1"/>
  <c r="CA512" i="1"/>
  <c r="CA538" i="1"/>
  <c r="CA509" i="1"/>
  <c r="CA174" i="1"/>
  <c r="CA184" i="1"/>
  <c r="CA198" i="1"/>
  <c r="CA230" i="1"/>
  <c r="CA234" i="1"/>
  <c r="CA527" i="1"/>
  <c r="CA526" i="1"/>
  <c r="CA524" i="1"/>
  <c r="CA175" i="1"/>
  <c r="CA207" i="1"/>
  <c r="CA193" i="1"/>
  <c r="CA222" i="1"/>
  <c r="CA210" i="1"/>
  <c r="CA525" i="1"/>
  <c r="CA537" i="1"/>
  <c r="CA216" i="1"/>
  <c r="CA506" i="1"/>
  <c r="CA516" i="1"/>
  <c r="CA255" i="1"/>
  <c r="CA179" i="1"/>
  <c r="CA189" i="1"/>
  <c r="CA196" i="1"/>
  <c r="CA244" i="1"/>
  <c r="CA217" i="1"/>
  <c r="CA225" i="1"/>
  <c r="CA517" i="1"/>
  <c r="CA510" i="1"/>
  <c r="CA536" i="1"/>
  <c r="CA223" i="1"/>
  <c r="CA215" i="1"/>
  <c r="CA235" i="1"/>
  <c r="CA504" i="1"/>
  <c r="CA200" i="1"/>
  <c r="CA229" i="1"/>
  <c r="CA507" i="1"/>
  <c r="CA208" i="1"/>
  <c r="CA221" i="1"/>
  <c r="CA505" i="1"/>
  <c r="CA256" i="1"/>
  <c r="CA176" i="1"/>
  <c r="CA190" i="1"/>
  <c r="CA213" i="1"/>
  <c r="CA378" i="1"/>
  <c r="CA368" i="1"/>
  <c r="CA326" i="1"/>
  <c r="CA452" i="1"/>
  <c r="CA440" i="1"/>
  <c r="CA169" i="1"/>
  <c r="CA143" i="1"/>
  <c r="CA664" i="1"/>
  <c r="CA390" i="1"/>
  <c r="CA356" i="1"/>
  <c r="CA380" i="1"/>
  <c r="CA336" i="1"/>
  <c r="CA437" i="1"/>
  <c r="CA138" i="1"/>
  <c r="CA140" i="1"/>
  <c r="CA142" i="1"/>
  <c r="CA676" i="1"/>
  <c r="CA112" i="1"/>
  <c r="CA360" i="1"/>
  <c r="CA376" i="1"/>
  <c r="CA381" i="1"/>
  <c r="CA339" i="1"/>
  <c r="CA446" i="1"/>
  <c r="CA158" i="1"/>
  <c r="CA154" i="1"/>
  <c r="CA147" i="1"/>
  <c r="CA665" i="1"/>
  <c r="CA402" i="1"/>
  <c r="CA101" i="1"/>
  <c r="CA545" i="1"/>
  <c r="CA362" i="1"/>
  <c r="CA389" i="1"/>
  <c r="CA358" i="1"/>
  <c r="CA327" i="1"/>
  <c r="CA439" i="1"/>
  <c r="CA172" i="1"/>
  <c r="CA150" i="1"/>
  <c r="CA160" i="1"/>
  <c r="CA657" i="1"/>
  <c r="CA399" i="1"/>
  <c r="CA100" i="1"/>
  <c r="CA366" i="1"/>
  <c r="CA371" i="1"/>
  <c r="CA365" i="1"/>
  <c r="CA321" i="1"/>
  <c r="CA463" i="1"/>
  <c r="CA144" i="1"/>
  <c r="CA171" i="1"/>
  <c r="CA148" i="1"/>
  <c r="CA673" i="1"/>
  <c r="CA652" i="1"/>
  <c r="CA401" i="1"/>
  <c r="CA733" i="1"/>
  <c r="CA396" i="1"/>
  <c r="CA735" i="1"/>
  <c r="CA373" i="1"/>
  <c r="CA382" i="1"/>
  <c r="CA352" i="1"/>
  <c r="CA444" i="1"/>
  <c r="CA161" i="1"/>
  <c r="CA170" i="1"/>
  <c r="CA666" i="1"/>
  <c r="CA672" i="1"/>
  <c r="CA411" i="1"/>
  <c r="CA738" i="1"/>
  <c r="CA586" i="1"/>
  <c r="CA480" i="1"/>
  <c r="CA596" i="1"/>
  <c r="CA578" i="1"/>
  <c r="CA428" i="1"/>
  <c r="CA724" i="1"/>
  <c r="CA559" i="1"/>
  <c r="CA354" i="1"/>
  <c r="CA340" i="1"/>
  <c r="CA434" i="1"/>
  <c r="CA433" i="1"/>
  <c r="CA443" i="1"/>
  <c r="CA598" i="1"/>
  <c r="CA599" i="1"/>
  <c r="CA674" i="1"/>
  <c r="CA667" i="1"/>
  <c r="CA671" i="1"/>
  <c r="CA415" i="1"/>
  <c r="CA115" i="1"/>
  <c r="CA728" i="1"/>
  <c r="CA558" i="1"/>
  <c r="CA600" i="1"/>
  <c r="CA592" i="1"/>
  <c r="CA585" i="1"/>
  <c r="CA414" i="1"/>
  <c r="CA342" i="1"/>
  <c r="CA330" i="1"/>
  <c r="CA454" i="1"/>
  <c r="CA438" i="1"/>
  <c r="CA442" i="1"/>
  <c r="CA581" i="1"/>
  <c r="CA582" i="1"/>
  <c r="CA660" i="1"/>
  <c r="CA661" i="1"/>
  <c r="CA659" i="1"/>
  <c r="CA394" i="1"/>
  <c r="CA114" i="1"/>
  <c r="CA737" i="1"/>
  <c r="CA554" i="1"/>
  <c r="CA587" i="1"/>
  <c r="CA106" i="1"/>
  <c r="CA594" i="1"/>
  <c r="CA579" i="1"/>
  <c r="CA405" i="1"/>
  <c r="CA120" i="1"/>
  <c r="CA726" i="1"/>
  <c r="CA557" i="1"/>
  <c r="CA588" i="1"/>
  <c r="CA117" i="1"/>
  <c r="CA320" i="1"/>
  <c r="CA319" i="1"/>
  <c r="CA323" i="1"/>
  <c r="CA435" i="1"/>
  <c r="CA453" i="1"/>
  <c r="CA590" i="1"/>
  <c r="CA603" i="1"/>
  <c r="CA654" i="1"/>
  <c r="CA669" i="1"/>
  <c r="CA662" i="1"/>
  <c r="CA426" i="1"/>
  <c r="CA99" i="1"/>
  <c r="CA544" i="1"/>
  <c r="CA601" i="1"/>
  <c r="CA334" i="1"/>
  <c r="CA322" i="1"/>
  <c r="CA335" i="1"/>
  <c r="CA450" i="1"/>
  <c r="CA430" i="1"/>
  <c r="CA580" i="1"/>
  <c r="CA593" i="1"/>
  <c r="CA650" i="1"/>
  <c r="CA656" i="1"/>
  <c r="CA393" i="1"/>
  <c r="CA105" i="1"/>
  <c r="CA563" i="1"/>
  <c r="CA474" i="1"/>
  <c r="CA584" i="1"/>
  <c r="CA595" i="1"/>
  <c r="CA576" i="1"/>
  <c r="CA477" i="1"/>
  <c r="CA344" i="1"/>
  <c r="CA343" i="1"/>
  <c r="CA328" i="1"/>
  <c r="CA451" i="1"/>
  <c r="CA455" i="1"/>
  <c r="CA589" i="1"/>
  <c r="CA591" i="1"/>
  <c r="CA670" i="1"/>
  <c r="CA683" i="1"/>
  <c r="CA410" i="1"/>
  <c r="CA744" i="1"/>
  <c r="CA583" i="1"/>
  <c r="CA604" i="1"/>
  <c r="CA471" i="1"/>
  <c r="CA331" i="1"/>
  <c r="CA332" i="1"/>
  <c r="CA448" i="1"/>
  <c r="CA597" i="1"/>
  <c r="CA663" i="1"/>
  <c r="CA427" i="1"/>
  <c r="CA96" i="1"/>
  <c r="CA725" i="1"/>
  <c r="CA500" i="1"/>
  <c r="CA113" i="1"/>
  <c r="CA98" i="1"/>
  <c r="CA542" i="1"/>
  <c r="CA499" i="1"/>
  <c r="CA403" i="1"/>
  <c r="CA400" i="1"/>
  <c r="CA116" i="1"/>
  <c r="CA736" i="1"/>
  <c r="CA551" i="1"/>
  <c r="CA562" i="1"/>
  <c r="CA478" i="1"/>
  <c r="CA468" i="1"/>
  <c r="CA408" i="1"/>
  <c r="CA412" i="1"/>
  <c r="CA419" i="1"/>
  <c r="CA102" i="1"/>
  <c r="CA110" i="1"/>
  <c r="CA97" i="1"/>
  <c r="CA739" i="1"/>
  <c r="CA732" i="1"/>
  <c r="CA546" i="1"/>
  <c r="CA553" i="1"/>
  <c r="CA565" i="1"/>
  <c r="CA469" i="1"/>
  <c r="CA487" i="1"/>
  <c r="CA130" i="1"/>
  <c r="CA540" i="1"/>
  <c r="CA483" i="1"/>
  <c r="CA409" i="1"/>
  <c r="CA104" i="1"/>
  <c r="CA108" i="1"/>
  <c r="CA748" i="1"/>
  <c r="CA561" i="1"/>
  <c r="CA486" i="1"/>
  <c r="CA489" i="1"/>
  <c r="CA472" i="1"/>
  <c r="CA404" i="1"/>
  <c r="CA406" i="1"/>
  <c r="CA109" i="1"/>
  <c r="CA111" i="1"/>
  <c r="CA749" i="1"/>
  <c r="CA741" i="1"/>
  <c r="CA734" i="1"/>
  <c r="CA564" i="1"/>
  <c r="CA573" i="1"/>
  <c r="CA547" i="1"/>
  <c r="CA479" i="1"/>
  <c r="CA473" i="1"/>
  <c r="CA488" i="1"/>
  <c r="CA416" i="1"/>
  <c r="CA395" i="1"/>
  <c r="CA118" i="1"/>
  <c r="CA132" i="1"/>
  <c r="CA743" i="1"/>
  <c r="CA746" i="1"/>
  <c r="CA745" i="1"/>
  <c r="CA555" i="1"/>
  <c r="CA552" i="1"/>
  <c r="CA549" i="1"/>
  <c r="M7" i="1"/>
  <c r="CA501" i="1"/>
  <c r="CA491" i="1"/>
  <c r="CA484" i="1"/>
  <c r="CA413" i="1"/>
  <c r="CA397" i="1"/>
  <c r="CA103" i="1"/>
  <c r="CA131" i="1"/>
  <c r="CA742" i="1"/>
  <c r="CA723" i="1"/>
  <c r="CA729" i="1"/>
  <c r="CA543" i="1"/>
  <c r="CA556" i="1"/>
  <c r="CA566" i="1"/>
  <c r="CA467" i="1"/>
  <c r="CA482" i="1"/>
  <c r="CA470" i="1"/>
  <c r="CA476" i="1"/>
  <c r="CA418" i="1"/>
  <c r="CA398" i="1"/>
  <c r="CA133" i="1"/>
  <c r="CA107" i="1"/>
  <c r="CA740" i="1"/>
  <c r="CA731" i="1"/>
  <c r="CA575" i="1"/>
  <c r="CA548" i="1"/>
  <c r="CA560" i="1"/>
  <c r="CA485" i="1"/>
  <c r="CA475" i="1"/>
  <c r="CA550" i="1"/>
  <c r="CA466" i="1"/>
  <c r="CA481" i="1"/>
  <c r="CA407" i="1"/>
  <c r="CA119" i="1"/>
  <c r="CA730" i="1"/>
  <c r="CA541" i="1"/>
  <c r="CA267" i="1"/>
  <c r="CA264" i="1"/>
  <c r="CA249" i="1"/>
  <c r="CA263" i="1"/>
  <c r="CA271" i="1"/>
  <c r="CA270" i="1"/>
  <c r="CA253" i="1"/>
  <c r="CA278" i="1"/>
  <c r="CA268" i="1"/>
  <c r="CA269" i="1"/>
  <c r="CA248" i="1"/>
  <c r="CA254" i="1"/>
  <c r="CA261" i="1"/>
  <c r="CA251" i="1"/>
  <c r="CA257" i="1"/>
  <c r="CA258" i="1"/>
  <c r="CA260" i="1"/>
  <c r="CA259" i="1"/>
  <c r="CA280" i="1"/>
  <c r="CA246" i="1"/>
  <c r="CA247" i="1"/>
  <c r="CA252" i="1"/>
  <c r="CA250" i="1"/>
  <c r="CA266" i="1"/>
  <c r="CA279" i="1"/>
  <c r="CA265" i="1"/>
  <c r="CA272" i="1"/>
  <c r="CN41" i="1"/>
  <c r="AO606" i="10"/>
  <c r="BA606" i="10" s="1"/>
  <c r="AM289" i="10"/>
  <c r="AM549" i="10"/>
  <c r="AM606" i="10"/>
  <c r="CS35" i="1"/>
  <c r="CT35" i="1"/>
  <c r="CS539" i="1"/>
  <c r="CT539" i="1"/>
  <c r="CS686" i="1"/>
  <c r="CT686" i="1"/>
  <c r="CN31" i="1"/>
  <c r="CN14" i="1"/>
  <c r="CN26" i="1"/>
  <c r="CN9" i="1"/>
  <c r="CN37" i="1"/>
  <c r="CN21" i="1"/>
  <c r="CN24" i="1"/>
  <c r="CN20" i="1"/>
  <c r="CN52" i="1"/>
  <c r="CN95" i="1"/>
  <c r="CN245" i="1"/>
  <c r="CN281" i="1"/>
  <c r="CN686" i="1"/>
  <c r="CN27" i="1"/>
  <c r="CN10" i="1"/>
  <c r="CN38" i="1"/>
  <c r="CN22" i="1"/>
  <c r="CN33" i="1"/>
  <c r="CN16" i="1"/>
  <c r="CN28" i="1"/>
  <c r="CN32" i="1"/>
  <c r="CN429" i="1"/>
  <c r="CN722" i="1"/>
  <c r="CN134" i="1"/>
  <c r="CN173" i="1"/>
  <c r="CN39" i="1"/>
  <c r="CN23" i="1"/>
  <c r="CN50" i="1"/>
  <c r="CN34" i="1"/>
  <c r="CN17" i="1"/>
  <c r="CN29" i="1"/>
  <c r="CN12" i="1"/>
  <c r="CN11" i="1"/>
  <c r="CN15" i="1"/>
  <c r="CN613" i="1"/>
  <c r="CN649" i="1"/>
  <c r="CN209" i="1"/>
  <c r="CN502" i="1"/>
  <c r="CN577" i="1"/>
  <c r="CN51" i="1"/>
  <c r="CN35" i="1"/>
  <c r="CN18" i="1"/>
  <c r="CN30" i="1"/>
  <c r="CN13" i="1"/>
  <c r="CN25" i="1"/>
  <c r="CN8" i="1"/>
  <c r="CN40" i="1"/>
  <c r="CN36" i="1"/>
  <c r="CN355" i="1"/>
  <c r="CN392" i="1"/>
  <c r="CN539" i="1"/>
  <c r="CN465" i="1"/>
  <c r="CN317" i="1"/>
  <c r="CT281" i="1"/>
  <c r="CS281" i="1"/>
  <c r="CS649" i="1"/>
  <c r="CT649" i="1"/>
  <c r="CS209" i="1"/>
  <c r="CT209" i="1"/>
  <c r="CS465" i="1"/>
  <c r="CT465" i="1"/>
  <c r="CS52" i="1"/>
  <c r="CT52" i="1"/>
  <c r="CI7" i="1"/>
  <c r="CS21" i="1"/>
  <c r="CT21" i="1"/>
  <c r="CS613" i="1"/>
  <c r="CT613" i="1"/>
  <c r="CS134" i="1"/>
  <c r="CT134" i="1"/>
  <c r="CS173" i="1"/>
  <c r="CT173" i="1"/>
  <c r="CT245" i="1"/>
  <c r="CS245" i="1"/>
  <c r="CS502" i="1"/>
  <c r="CT502" i="1"/>
  <c r="CS317" i="1"/>
  <c r="CT317" i="1"/>
  <c r="CS429" i="1"/>
  <c r="CT429" i="1"/>
  <c r="CS722" i="1"/>
  <c r="CT722" i="1"/>
  <c r="CS34" i="1"/>
  <c r="CT34" i="1"/>
  <c r="CT20" i="1"/>
  <c r="CS20" i="1"/>
  <c r="CS577" i="1"/>
  <c r="CT577" i="1"/>
  <c r="CS41" i="1"/>
  <c r="CT41" i="1"/>
  <c r="CS392" i="1"/>
  <c r="CT392" i="1"/>
  <c r="CS355" i="1"/>
  <c r="CT355" i="1"/>
  <c r="U355" i="1"/>
  <c r="BU7" i="1"/>
  <c r="BW7" i="1"/>
  <c r="CA9" i="1" s="1"/>
  <c r="CG35" i="1"/>
  <c r="CF35" i="1"/>
  <c r="CG21" i="1"/>
  <c r="CF21" i="1"/>
  <c r="CG20" i="1"/>
  <c r="CF20" i="1"/>
  <c r="CA687" i="1"/>
  <c r="CG173" i="1"/>
  <c r="CF173" i="1"/>
  <c r="CG209" i="1"/>
  <c r="CF209" i="1"/>
  <c r="CG281" i="1"/>
  <c r="CF281" i="1"/>
  <c r="CG539" i="1"/>
  <c r="CF539" i="1"/>
  <c r="CG722" i="1"/>
  <c r="CF722" i="1"/>
  <c r="CG392" i="1"/>
  <c r="CF392" i="1"/>
  <c r="CG355" i="1"/>
  <c r="CF355" i="1"/>
  <c r="CG502" i="1"/>
  <c r="CF502" i="1"/>
  <c r="CG34" i="1"/>
  <c r="CF34" i="1"/>
  <c r="CG577" i="1"/>
  <c r="CF577" i="1"/>
  <c r="CG465" i="1"/>
  <c r="CF465" i="1"/>
  <c r="CG649" i="1"/>
  <c r="CF649" i="1"/>
  <c r="CG52" i="1"/>
  <c r="CF52" i="1"/>
  <c r="CG613" i="1"/>
  <c r="CF613" i="1"/>
  <c r="CG429" i="1"/>
  <c r="CF429" i="1"/>
  <c r="CG41" i="1"/>
  <c r="CF41" i="1"/>
  <c r="CG317" i="1"/>
  <c r="CF317" i="1"/>
  <c r="CG686" i="1"/>
  <c r="CF686" i="1"/>
  <c r="CG134" i="1"/>
  <c r="CF134" i="1"/>
  <c r="CG245" i="1"/>
  <c r="CF245" i="1"/>
  <c r="AM751" i="10"/>
  <c r="AO751" i="10"/>
  <c r="AP751" i="10"/>
  <c r="AL751" i="10"/>
  <c r="BA751" i="10" s="1"/>
  <c r="AP750" i="10"/>
  <c r="AL750" i="10"/>
  <c r="AM750" i="10"/>
  <c r="AO750" i="10"/>
  <c r="AM743" i="10"/>
  <c r="AO743" i="10"/>
  <c r="AP743" i="10"/>
  <c r="AL743" i="10"/>
  <c r="BA743" i="10" s="1"/>
  <c r="AP762" i="10"/>
  <c r="AL762" i="10"/>
  <c r="AM762" i="10"/>
  <c r="AO762" i="10"/>
  <c r="AM749" i="10"/>
  <c r="AO749" i="10"/>
  <c r="AP749" i="10"/>
  <c r="AL749" i="10"/>
  <c r="BA749" i="10" s="1"/>
  <c r="AM747" i="10"/>
  <c r="AO747" i="10"/>
  <c r="AP747" i="10"/>
  <c r="AL747" i="10"/>
  <c r="BA747" i="10" s="1"/>
  <c r="AM753" i="10"/>
  <c r="AO753" i="10"/>
  <c r="AP753" i="10"/>
  <c r="AL753" i="10"/>
  <c r="BA753" i="10" s="1"/>
  <c r="AM763" i="10"/>
  <c r="AO763" i="10"/>
  <c r="AP763" i="10"/>
  <c r="AL763" i="10"/>
  <c r="BA763" i="10" s="1"/>
  <c r="AP746" i="10"/>
  <c r="AL746" i="10"/>
  <c r="AM746" i="10"/>
  <c r="AO746" i="10"/>
  <c r="AM745" i="10"/>
  <c r="AO745" i="10"/>
  <c r="AP745" i="10"/>
  <c r="AL745" i="10"/>
  <c r="BA745" i="10" s="1"/>
  <c r="AM739" i="10"/>
  <c r="AO739" i="10"/>
  <c r="AP739" i="10"/>
  <c r="AL739" i="10"/>
  <c r="BA739" i="10" s="1"/>
  <c r="AM741" i="10"/>
  <c r="AO741" i="10"/>
  <c r="AP741" i="10"/>
  <c r="AL741" i="10"/>
  <c r="BA741" i="10" s="1"/>
  <c r="AP744" i="10"/>
  <c r="AL744" i="10"/>
  <c r="AM744" i="10"/>
  <c r="AO744" i="10"/>
  <c r="AM735" i="10"/>
  <c r="AO735" i="10"/>
  <c r="AP735" i="10"/>
  <c r="AL735" i="10"/>
  <c r="BA735" i="10" s="1"/>
  <c r="AP748" i="10"/>
  <c r="AL748" i="10"/>
  <c r="AM748" i="10"/>
  <c r="AO748" i="10"/>
  <c r="AM755" i="10"/>
  <c r="AO755" i="10"/>
  <c r="AP755" i="10"/>
  <c r="AL755" i="10"/>
  <c r="BA755" i="10" s="1"/>
  <c r="AP764" i="10"/>
  <c r="AL764" i="10"/>
  <c r="AM764" i="10"/>
  <c r="AO764" i="10"/>
  <c r="AP740" i="10"/>
  <c r="AL740" i="10"/>
  <c r="AM740" i="10"/>
  <c r="AO740" i="10"/>
  <c r="AM761" i="10"/>
  <c r="AO761" i="10"/>
  <c r="AP761" i="10"/>
  <c r="AL761" i="10"/>
  <c r="BA761" i="10" s="1"/>
  <c r="AP736" i="10"/>
  <c r="AL736" i="10"/>
  <c r="AM736" i="10"/>
  <c r="AO736" i="10"/>
  <c r="AM757" i="10"/>
  <c r="AO757" i="10"/>
  <c r="AP757" i="10"/>
  <c r="AL757" i="10"/>
  <c r="BA757" i="10" s="1"/>
  <c r="AP760" i="10"/>
  <c r="AL760" i="10"/>
  <c r="AM760" i="10"/>
  <c r="AO760" i="10"/>
  <c r="AP738" i="10"/>
  <c r="AL738" i="10"/>
  <c r="AM738" i="10"/>
  <c r="AO738" i="10"/>
  <c r="AP732" i="10"/>
  <c r="AL732" i="10"/>
  <c r="AM732" i="10"/>
  <c r="AO732" i="10"/>
  <c r="AP742" i="10"/>
  <c r="AL742" i="10"/>
  <c r="AM742" i="10"/>
  <c r="AO742" i="10"/>
  <c r="AM765" i="10"/>
  <c r="AO765" i="10"/>
  <c r="AP765" i="10"/>
  <c r="AL765" i="10"/>
  <c r="BA765" i="10" s="1"/>
  <c r="AP756" i="10"/>
  <c r="AL756" i="10"/>
  <c r="AM756" i="10"/>
  <c r="AO756" i="10"/>
  <c r="AP734" i="10"/>
  <c r="AL734" i="10"/>
  <c r="AM734" i="10"/>
  <c r="AO734" i="10"/>
  <c r="AP752" i="10"/>
  <c r="AL752" i="10"/>
  <c r="AM752" i="10"/>
  <c r="AO752" i="10"/>
  <c r="AM759" i="10"/>
  <c r="AO759" i="10"/>
  <c r="AP759" i="10"/>
  <c r="AL759" i="10"/>
  <c r="BA759" i="10" s="1"/>
  <c r="AM733" i="10"/>
  <c r="AO733" i="10"/>
  <c r="AP733" i="10"/>
  <c r="AL733" i="10"/>
  <c r="BA733" i="10" s="1"/>
  <c r="AP754" i="10"/>
  <c r="AL754" i="10"/>
  <c r="AM754" i="10"/>
  <c r="AO754" i="10"/>
  <c r="AM737" i="10"/>
  <c r="AO737" i="10"/>
  <c r="AP737" i="10"/>
  <c r="AL737" i="10"/>
  <c r="BA737" i="10" s="1"/>
  <c r="AP758" i="10"/>
  <c r="AL758" i="10"/>
  <c r="AM758" i="10"/>
  <c r="AO758" i="10"/>
  <c r="BM7" i="1"/>
  <c r="AP420" i="10"/>
  <c r="BA420" i="10" s="1"/>
  <c r="AO207" i="10"/>
  <c r="AM420" i="10"/>
  <c r="S22" i="5"/>
  <c r="S23" i="5"/>
  <c r="S21" i="5"/>
  <c r="S9" i="5"/>
  <c r="S8" i="5"/>
  <c r="S14" i="5"/>
  <c r="S28" i="5"/>
  <c r="S10" i="5"/>
  <c r="S29" i="5"/>
  <c r="S25" i="5"/>
  <c r="S17" i="5"/>
  <c r="S19" i="5"/>
  <c r="S11" i="5"/>
  <c r="S12" i="5"/>
  <c r="S27" i="5"/>
  <c r="S18" i="5"/>
  <c r="S15" i="5"/>
  <c r="S16" i="5"/>
  <c r="S20" i="5"/>
  <c r="S13" i="5"/>
  <c r="S26" i="5"/>
  <c r="S24" i="5"/>
  <c r="AO282" i="10"/>
  <c r="AP222" i="10"/>
  <c r="AP208" i="10"/>
  <c r="AM209" i="10"/>
  <c r="AM214" i="10"/>
  <c r="AO545" i="10"/>
  <c r="AM541" i="10"/>
  <c r="AM540" i="10"/>
  <c r="AM542" i="10"/>
  <c r="AM277" i="10"/>
  <c r="AM90" i="10"/>
  <c r="AP380" i="10"/>
  <c r="AO373" i="10"/>
  <c r="AM337" i="10"/>
  <c r="AM515" i="10"/>
  <c r="AM355" i="10"/>
  <c r="AN355" i="10" s="1"/>
  <c r="AP429" i="10"/>
  <c r="AP153" i="10"/>
  <c r="BA153" i="10" s="1"/>
  <c r="AP289" i="10"/>
  <c r="BA289" i="10" s="1"/>
  <c r="AM65" i="10"/>
  <c r="AO222" i="10"/>
  <c r="AP338" i="10"/>
  <c r="AM207" i="10"/>
  <c r="AP277" i="10"/>
  <c r="AO90" i="10"/>
  <c r="BA90" i="10" s="1"/>
  <c r="AO330" i="10"/>
  <c r="BA330" i="10" s="1"/>
  <c r="AM678" i="10"/>
  <c r="AO135" i="10"/>
  <c r="BA135" i="10" s="1"/>
  <c r="AO369" i="10"/>
  <c r="BA369" i="10" s="1"/>
  <c r="AM459" i="10"/>
  <c r="AM594" i="10"/>
  <c r="AM338" i="10"/>
  <c r="AP251" i="10"/>
  <c r="BA251" i="10" s="1"/>
  <c r="AM722" i="10"/>
  <c r="AO455" i="10"/>
  <c r="AO626" i="10"/>
  <c r="AM135" i="10"/>
  <c r="AP455" i="10"/>
  <c r="AO416" i="10"/>
  <c r="BA416" i="10" s="1"/>
  <c r="AM727" i="10"/>
  <c r="AM493" i="10"/>
  <c r="AO65" i="10"/>
  <c r="BA65" i="10" s="1"/>
  <c r="AO106" i="10"/>
  <c r="AM246" i="10"/>
  <c r="AM97" i="10"/>
  <c r="AP52" i="10"/>
  <c r="AP727" i="10"/>
  <c r="BA727" i="10" s="1"/>
  <c r="AO57" i="10"/>
  <c r="AO396" i="10"/>
  <c r="BA396" i="10" s="1"/>
  <c r="AP59" i="10"/>
  <c r="AO246" i="10"/>
  <c r="BA246" i="10" s="1"/>
  <c r="AM548" i="10"/>
  <c r="AP135" i="10"/>
  <c r="AM222" i="10"/>
  <c r="AO108" i="10"/>
  <c r="BA108" i="10" s="1"/>
  <c r="AM108" i="10"/>
  <c r="AM600" i="10"/>
  <c r="AM251" i="10"/>
  <c r="AP207" i="10"/>
  <c r="AO97" i="10"/>
  <c r="BA97" i="10" s="1"/>
  <c r="AP24" i="10"/>
  <c r="AP106" i="10"/>
  <c r="AP599" i="10"/>
  <c r="AP558" i="10"/>
  <c r="BA558" i="10" s="1"/>
  <c r="AO599" i="10"/>
  <c r="BA599" i="10" s="1"/>
  <c r="AM64" i="10"/>
  <c r="AM106" i="10"/>
  <c r="AP454" i="10"/>
  <c r="AM558" i="10"/>
  <c r="AP722" i="10"/>
  <c r="BA722" i="10" s="1"/>
  <c r="AM599" i="10"/>
  <c r="AO225" i="10"/>
  <c r="BA225" i="10" s="1"/>
  <c r="AP628" i="10"/>
  <c r="BA628" i="10" s="1"/>
  <c r="AP712" i="10"/>
  <c r="AO86" i="10"/>
  <c r="AM86" i="10"/>
  <c r="AM369" i="10"/>
  <c r="AP574" i="10"/>
  <c r="AM574" i="10"/>
  <c r="AM446" i="10"/>
  <c r="AM305" i="10"/>
  <c r="AM675" i="10"/>
  <c r="AP305" i="10"/>
  <c r="AO449" i="10"/>
  <c r="AO328" i="10"/>
  <c r="AO14" i="10"/>
  <c r="AO574" i="10"/>
  <c r="AO452" i="10"/>
  <c r="AO601" i="10"/>
  <c r="BA601" i="10" s="1"/>
  <c r="AP600" i="10"/>
  <c r="BA600" i="10" s="1"/>
  <c r="AM348" i="10"/>
  <c r="AO301" i="10"/>
  <c r="AP149" i="10"/>
  <c r="BA149" i="10" s="1"/>
  <c r="AM666" i="10"/>
  <c r="AM301" i="10"/>
  <c r="AM149" i="10"/>
  <c r="AO728" i="10"/>
  <c r="BA728" i="10" s="1"/>
  <c r="AO560" i="10"/>
  <c r="BA560" i="10" s="1"/>
  <c r="AP172" i="10"/>
  <c r="BA172" i="10" s="1"/>
  <c r="AM628" i="10"/>
  <c r="AP596" i="10"/>
  <c r="AO666" i="10"/>
  <c r="BA666" i="10" s="1"/>
  <c r="AO596" i="10"/>
  <c r="AP549" i="10"/>
  <c r="BA549" i="10" s="1"/>
  <c r="AP493" i="10"/>
  <c r="BA493" i="10" s="1"/>
  <c r="AO453" i="10"/>
  <c r="AO419" i="10"/>
  <c r="BA419" i="10" s="1"/>
  <c r="AM390" i="10"/>
  <c r="AP390" i="10"/>
  <c r="AO305" i="10"/>
  <c r="BA305" i="10" s="1"/>
  <c r="AM299" i="10"/>
  <c r="AP181" i="10"/>
  <c r="AM419" i="10"/>
  <c r="AO15" i="10"/>
  <c r="BA15" i="10" s="1"/>
  <c r="AP608" i="10"/>
  <c r="AO441" i="10"/>
  <c r="AO669" i="10"/>
  <c r="AZ15" i="10"/>
  <c r="AM225" i="10"/>
  <c r="AM561" i="10"/>
  <c r="AP325" i="10"/>
  <c r="AO380" i="10"/>
  <c r="BA380" i="10" s="1"/>
  <c r="AM181" i="10"/>
  <c r="AM441" i="10"/>
  <c r="AP261" i="10"/>
  <c r="BA261" i="10" s="1"/>
  <c r="AO325" i="10"/>
  <c r="BA325" i="10" s="1"/>
  <c r="AO122" i="10"/>
  <c r="AO190" i="10"/>
  <c r="BA190" i="10" s="1"/>
  <c r="AM361" i="10"/>
  <c r="AO381" i="10"/>
  <c r="AO371" i="10"/>
  <c r="AM546" i="10"/>
  <c r="AO67" i="10"/>
  <c r="AO397" i="10"/>
  <c r="BA397" i="10" s="1"/>
  <c r="AM371" i="10"/>
  <c r="AP546" i="10"/>
  <c r="AM67" i="10"/>
  <c r="AM397" i="10"/>
  <c r="AP371" i="10"/>
  <c r="AO546" i="10"/>
  <c r="BA546" i="10" s="1"/>
  <c r="AM508" i="10"/>
  <c r="AM409" i="10"/>
  <c r="AO327" i="10"/>
  <c r="BA327" i="10" s="1"/>
  <c r="AP322" i="10"/>
  <c r="AM387" i="10"/>
  <c r="AP209" i="10"/>
  <c r="AO322" i="10"/>
  <c r="AO387" i="10"/>
  <c r="AP142" i="10"/>
  <c r="AO114" i="10"/>
  <c r="AP646" i="10"/>
  <c r="AP500" i="10"/>
  <c r="AK24" i="10"/>
  <c r="AM228" i="10"/>
  <c r="AO52" i="10"/>
  <c r="AO142" i="10"/>
  <c r="BA142" i="10" s="1"/>
  <c r="AO565" i="10"/>
  <c r="AO646" i="10"/>
  <c r="BA646" i="10" s="1"/>
  <c r="AM24" i="10"/>
  <c r="AO264" i="10"/>
  <c r="AM617" i="10"/>
  <c r="AP617" i="10"/>
  <c r="BA617" i="10" s="1"/>
  <c r="AP67" i="10"/>
  <c r="AO719" i="10"/>
  <c r="AP453" i="10"/>
  <c r="AO467" i="10"/>
  <c r="AM646" i="10"/>
  <c r="AP563" i="10"/>
  <c r="BA563" i="10" s="1"/>
  <c r="AO24" i="10"/>
  <c r="AO512" i="10"/>
  <c r="AP154" i="10"/>
  <c r="AM52" i="10"/>
  <c r="AN52" i="10" s="1"/>
  <c r="BA52" i="10" s="1"/>
  <c r="AO642" i="10"/>
  <c r="BA642" i="10" s="1"/>
  <c r="AM641" i="10"/>
  <c r="AO209" i="10"/>
  <c r="AM525" i="10"/>
  <c r="AO193" i="10"/>
  <c r="BA193" i="10" s="1"/>
  <c r="AP672" i="10"/>
  <c r="AM101" i="10"/>
  <c r="AP452" i="10"/>
  <c r="AM109" i="10"/>
  <c r="AP467" i="10"/>
  <c r="AO552" i="10"/>
  <c r="BA552" i="10" s="1"/>
  <c r="AP141" i="10"/>
  <c r="BA141" i="10" s="1"/>
  <c r="AP589" i="10"/>
  <c r="AM715" i="10"/>
  <c r="AO74" i="10"/>
  <c r="AM690" i="10"/>
  <c r="AP594" i="10"/>
  <c r="AO707" i="10"/>
  <c r="AM38" i="10"/>
  <c r="AM458" i="10"/>
  <c r="AO474" i="10"/>
  <c r="BA474" i="10" s="1"/>
  <c r="AO409" i="10"/>
  <c r="BA409" i="10" s="1"/>
  <c r="AP409" i="10"/>
  <c r="AM327" i="10"/>
  <c r="AP718" i="10"/>
  <c r="AM206" i="10"/>
  <c r="AO718" i="10"/>
  <c r="BA718" i="10" s="1"/>
  <c r="AP206" i="10"/>
  <c r="AP584" i="10"/>
  <c r="BA584" i="10" s="1"/>
  <c r="AO312" i="10"/>
  <c r="BA312" i="10" s="1"/>
  <c r="AO206" i="10"/>
  <c r="AO486" i="10"/>
  <c r="AP101" i="10"/>
  <c r="AP486" i="10"/>
  <c r="AM368" i="10"/>
  <c r="AM589" i="10"/>
  <c r="AO715" i="10"/>
  <c r="BA715" i="10" s="1"/>
  <c r="AP707" i="10"/>
  <c r="AM152" i="10"/>
  <c r="AM452" i="10"/>
  <c r="AP82" i="10"/>
  <c r="BA82" i="10" s="1"/>
  <c r="AP489" i="10"/>
  <c r="BA489" i="10" s="1"/>
  <c r="AO393" i="10"/>
  <c r="BA393" i="10" s="1"/>
  <c r="AM467" i="10"/>
  <c r="AO589" i="10"/>
  <c r="BA589" i="10" s="1"/>
  <c r="AM279" i="10"/>
  <c r="AO500" i="10"/>
  <c r="BA500" i="10" s="1"/>
  <c r="AO594" i="10"/>
  <c r="BA594" i="10" s="1"/>
  <c r="AM707" i="10"/>
  <c r="AZ38" i="10"/>
  <c r="AM14" i="10"/>
  <c r="AP622" i="10"/>
  <c r="AP680" i="10"/>
  <c r="AM169" i="10"/>
  <c r="AO680" i="10"/>
  <c r="BA680" i="10" s="1"/>
  <c r="AM584" i="10"/>
  <c r="AO421" i="10"/>
  <c r="BA421" i="10" s="1"/>
  <c r="AP221" i="10"/>
  <c r="BA221" i="10" s="1"/>
  <c r="AP605" i="10"/>
  <c r="AO672" i="10"/>
  <c r="BA672" i="10" s="1"/>
  <c r="AO101" i="10"/>
  <c r="BA101" i="10" s="1"/>
  <c r="AO109" i="10"/>
  <c r="BA109" i="10" s="1"/>
  <c r="AP152" i="10"/>
  <c r="BA152" i="10" s="1"/>
  <c r="AM672" i="10"/>
  <c r="AM82" i="10"/>
  <c r="AP387" i="10"/>
  <c r="AM552" i="10"/>
  <c r="AO713" i="10"/>
  <c r="AO541" i="10"/>
  <c r="AP86" i="10"/>
  <c r="AO220" i="10"/>
  <c r="BA220" i="10" s="1"/>
  <c r="AM220" i="10"/>
  <c r="AP220" i="10"/>
  <c r="AM203" i="10"/>
  <c r="AO203" i="10"/>
  <c r="AP203" i="10"/>
  <c r="AM696" i="10"/>
  <c r="AP310" i="10"/>
  <c r="AM310" i="10"/>
  <c r="AP76" i="10"/>
  <c r="AM76" i="10"/>
  <c r="AO76" i="10"/>
  <c r="BA76" i="10" s="1"/>
  <c r="AO657" i="10"/>
  <c r="BA657" i="10" s="1"/>
  <c r="AP657" i="10"/>
  <c r="AM657" i="10"/>
  <c r="AM192" i="10"/>
  <c r="AO192" i="10"/>
  <c r="BA192" i="10" s="1"/>
  <c r="AO321" i="10"/>
  <c r="AM681" i="10"/>
  <c r="AO681" i="10"/>
  <c r="BA681" i="10" s="1"/>
  <c r="AP681" i="10"/>
  <c r="AP324" i="10"/>
  <c r="AM324" i="10"/>
  <c r="AP431" i="10"/>
  <c r="AO431" i="10"/>
  <c r="AM431" i="10"/>
  <c r="AM297" i="10"/>
  <c r="AO297" i="10"/>
  <c r="BA297" i="10" s="1"/>
  <c r="AP297" i="10"/>
  <c r="AM585" i="10"/>
  <c r="AM36" i="10"/>
  <c r="AK36" i="10"/>
  <c r="AM248" i="10"/>
  <c r="AO248" i="10"/>
  <c r="AP22" i="10"/>
  <c r="AO22" i="10"/>
  <c r="AM435" i="10"/>
  <c r="AP435" i="10"/>
  <c r="AO435" i="10"/>
  <c r="AM85" i="10"/>
  <c r="AP85" i="10"/>
  <c r="BA85" i="10" s="1"/>
  <c r="AM634" i="10"/>
  <c r="AO634" i="10"/>
  <c r="AP634" i="10"/>
  <c r="AP629" i="10"/>
  <c r="AO629" i="10"/>
  <c r="BA629" i="10" s="1"/>
  <c r="AM629" i="10"/>
  <c r="AM312" i="10"/>
  <c r="AM682" i="10"/>
  <c r="AO682" i="10"/>
  <c r="BA682" i="10" s="1"/>
  <c r="AP682" i="10"/>
  <c r="AM352" i="10"/>
  <c r="AO352" i="10"/>
  <c r="AP352" i="10"/>
  <c r="AO263" i="10"/>
  <c r="AM263" i="10"/>
  <c r="AP263" i="10"/>
  <c r="AM373" i="10"/>
  <c r="AP196" i="10"/>
  <c r="AM249" i="10"/>
  <c r="AO185" i="10"/>
  <c r="BA185" i="10" s="1"/>
  <c r="AM185" i="10"/>
  <c r="AM604" i="10"/>
  <c r="AO604" i="10"/>
  <c r="AM642" i="10"/>
  <c r="AO196" i="10"/>
  <c r="BA196" i="10" s="1"/>
  <c r="AO697" i="10"/>
  <c r="AM363" i="10"/>
  <c r="AM418" i="10"/>
  <c r="AM521" i="10"/>
  <c r="AM482" i="10"/>
  <c r="AO482" i="10"/>
  <c r="BA482" i="10" s="1"/>
  <c r="AP482" i="10"/>
  <c r="AP418" i="10"/>
  <c r="BA418" i="10" s="1"/>
  <c r="AO580" i="10"/>
  <c r="BA580" i="10" s="1"/>
  <c r="AO18" i="10"/>
  <c r="AP676" i="10"/>
  <c r="AO204" i="10"/>
  <c r="BA204" i="10" s="1"/>
  <c r="AP204" i="10"/>
  <c r="AM204" i="10"/>
  <c r="AM377" i="10"/>
  <c r="AP377" i="10"/>
  <c r="AO377" i="10"/>
  <c r="BA377" i="10" s="1"/>
  <c r="AP373" i="10"/>
  <c r="AM555" i="10"/>
  <c r="AM347" i="10"/>
  <c r="AO347" i="10"/>
  <c r="AP347" i="10"/>
  <c r="AO412" i="10"/>
  <c r="BA412" i="10" s="1"/>
  <c r="AP412" i="10"/>
  <c r="AM53" i="10"/>
  <c r="AN53" i="10" s="1"/>
  <c r="BA53" i="10" s="1"/>
  <c r="AO53" i="10"/>
  <c r="AP53" i="10"/>
  <c r="AM189" i="10"/>
  <c r="AP189" i="10"/>
  <c r="AO189" i="10"/>
  <c r="BA189" i="10" s="1"/>
  <c r="AM265" i="10"/>
  <c r="AO265" i="10"/>
  <c r="AP265" i="10"/>
  <c r="AM175" i="10"/>
  <c r="AO68" i="10"/>
  <c r="AM68" i="10"/>
  <c r="AP68" i="10"/>
  <c r="AM522" i="10"/>
  <c r="AO522" i="10"/>
  <c r="BA522" i="10" s="1"/>
  <c r="AP522" i="10"/>
  <c r="AP232" i="10"/>
  <c r="AO232" i="10"/>
  <c r="BA232" i="10" s="1"/>
  <c r="AM232" i="10"/>
  <c r="AP169" i="10"/>
  <c r="BA169" i="10" s="1"/>
  <c r="AO555" i="10"/>
  <c r="BA555" i="10" s="1"/>
  <c r="AM421" i="10"/>
  <c r="AM718" i="10"/>
  <c r="AO287" i="10"/>
  <c r="AM287" i="10"/>
  <c r="AP287" i="10"/>
  <c r="AK48" i="10"/>
  <c r="AO48" i="10"/>
  <c r="AP48" i="10"/>
  <c r="AM354" i="10"/>
  <c r="AN354" i="10" s="1"/>
  <c r="AO351" i="10"/>
  <c r="BA351" i="10" s="1"/>
  <c r="AP351" i="10"/>
  <c r="AM478" i="10"/>
  <c r="AP442" i="10"/>
  <c r="AK18" i="10"/>
  <c r="AP175" i="10"/>
  <c r="AO324" i="10"/>
  <c r="BA324" i="10" s="1"/>
  <c r="AO284" i="10"/>
  <c r="AP18" i="10"/>
  <c r="AM676" i="10"/>
  <c r="AO726" i="10"/>
  <c r="AP726" i="10"/>
  <c r="AM726" i="10"/>
  <c r="AO28" i="10"/>
  <c r="AP28" i="10"/>
  <c r="AM28" i="10"/>
  <c r="AM728" i="10"/>
  <c r="AO417" i="10"/>
  <c r="AP417" i="10"/>
  <c r="AM131" i="10"/>
  <c r="AP131" i="10"/>
  <c r="AO131" i="10"/>
  <c r="AO577" i="10"/>
  <c r="BA577" i="10" s="1"/>
  <c r="AM577" i="10"/>
  <c r="AP577" i="10"/>
  <c r="AP598" i="10"/>
  <c r="AO598" i="10"/>
  <c r="BA598" i="10" s="1"/>
  <c r="AM598" i="10"/>
  <c r="AM119" i="10"/>
  <c r="AO119" i="10"/>
  <c r="AP119" i="10"/>
  <c r="AO464" i="10"/>
  <c r="BA464" i="10" s="1"/>
  <c r="AP464" i="10"/>
  <c r="AM464" i="10"/>
  <c r="AO214" i="10"/>
  <c r="BA214" i="10" s="1"/>
  <c r="AP214" i="10"/>
  <c r="AM341" i="10"/>
  <c r="AP341" i="10"/>
  <c r="AO341" i="10"/>
  <c r="BA341" i="10" s="1"/>
  <c r="AM230" i="10"/>
  <c r="AO230" i="10"/>
  <c r="BA230" i="10" s="1"/>
  <c r="AP230" i="10"/>
  <c r="AM412" i="10"/>
  <c r="AP673" i="10"/>
  <c r="AO673" i="10"/>
  <c r="BA673" i="10" s="1"/>
  <c r="AM673" i="10"/>
  <c r="AO94" i="10"/>
  <c r="BA94" i="10" s="1"/>
  <c r="AP94" i="10"/>
  <c r="AO442" i="10"/>
  <c r="BA442" i="10" s="1"/>
  <c r="AP513" i="10"/>
  <c r="AO513" i="10"/>
  <c r="BA513" i="10" s="1"/>
  <c r="AM442" i="10"/>
  <c r="AO676" i="10"/>
  <c r="BA676" i="10" s="1"/>
  <c r="AO175" i="10"/>
  <c r="BA175" i="10" s="1"/>
  <c r="AM284" i="10"/>
  <c r="AO559" i="10"/>
  <c r="AP374" i="10"/>
  <c r="AM374" i="10"/>
  <c r="AM260" i="10"/>
  <c r="AM427" i="10"/>
  <c r="AO427" i="10"/>
  <c r="BA427" i="10" s="1"/>
  <c r="AP427" i="10"/>
  <c r="AP116" i="10"/>
  <c r="AM116" i="10"/>
  <c r="AO116" i="10"/>
  <c r="BA116" i="10" s="1"/>
  <c r="AO425" i="10"/>
  <c r="AP425" i="10"/>
  <c r="AM425" i="10"/>
  <c r="AP697" i="10"/>
  <c r="AP398" i="10"/>
  <c r="BA398" i="10" s="1"/>
  <c r="AO334" i="10"/>
  <c r="BA334" i="10" s="1"/>
  <c r="AP334" i="10"/>
  <c r="AM313" i="10"/>
  <c r="AO313" i="10"/>
  <c r="AP313" i="10"/>
  <c r="AP239" i="10"/>
  <c r="AO239" i="10"/>
  <c r="BA239" i="10" s="1"/>
  <c r="AM239" i="10"/>
  <c r="AP624" i="10"/>
  <c r="AM624" i="10"/>
  <c r="AO624" i="10"/>
  <c r="BA624" i="10" s="1"/>
  <c r="AO40" i="10"/>
  <c r="AP40" i="10"/>
  <c r="AO562" i="10"/>
  <c r="AP562" i="10"/>
  <c r="AM562" i="10"/>
  <c r="AO585" i="10"/>
  <c r="BA585" i="10" s="1"/>
  <c r="AP177" i="10"/>
  <c r="AM177" i="10"/>
  <c r="AO177" i="10"/>
  <c r="BA177" i="10" s="1"/>
  <c r="AP700" i="10"/>
  <c r="AM700" i="10"/>
  <c r="AO700" i="10"/>
  <c r="BA700" i="10" s="1"/>
  <c r="AP180" i="10"/>
  <c r="AO180" i="10"/>
  <c r="BA180" i="10" s="1"/>
  <c r="AP597" i="10"/>
  <c r="AO597" i="10"/>
  <c r="BA597" i="10" s="1"/>
  <c r="AM576" i="10"/>
  <c r="AO576" i="10"/>
  <c r="BA576" i="10" s="1"/>
  <c r="AM335" i="10"/>
  <c r="AO335" i="10"/>
  <c r="BA335" i="10" s="1"/>
  <c r="AO20" i="10"/>
  <c r="AK20" i="10"/>
  <c r="AM20" i="10"/>
  <c r="AM670" i="10"/>
  <c r="AO670" i="10"/>
  <c r="AP670" i="10"/>
  <c r="AM633" i="10"/>
  <c r="AO633" i="10"/>
  <c r="BA633" i="10" s="1"/>
  <c r="AP633" i="10"/>
  <c r="AO34" i="10"/>
  <c r="AP34" i="10"/>
  <c r="AK34" i="10"/>
  <c r="BA34" i="10" s="1"/>
  <c r="AM34" i="10"/>
  <c r="AP242" i="10"/>
  <c r="AM242" i="10"/>
  <c r="AO242" i="10"/>
  <c r="BA242" i="10" s="1"/>
  <c r="AO621" i="10"/>
  <c r="AP621" i="10"/>
  <c r="AO310" i="10"/>
  <c r="BA310" i="10" s="1"/>
  <c r="AO363" i="10"/>
  <c r="BA363" i="10" s="1"/>
  <c r="AM40" i="10"/>
  <c r="AM513" i="10"/>
  <c r="AO29" i="10"/>
  <c r="AK29" i="10"/>
  <c r="BA29" i="10" s="1"/>
  <c r="AP29" i="10"/>
  <c r="AM29" i="10"/>
  <c r="AO478" i="10"/>
  <c r="BA478" i="10" s="1"/>
  <c r="AM398" i="10"/>
  <c r="AP363" i="10"/>
  <c r="AO211" i="10"/>
  <c r="AO218" i="10"/>
  <c r="AP218" i="10"/>
  <c r="AP284" i="10"/>
  <c r="AO36" i="10"/>
  <c r="AP36" i="10"/>
  <c r="AM180" i="10"/>
  <c r="AP20" i="10"/>
  <c r="AP604" i="10"/>
  <c r="AP264" i="10"/>
  <c r="AO573" i="10"/>
  <c r="BA573" i="10" s="1"/>
  <c r="AP573" i="10"/>
  <c r="AO508" i="10"/>
  <c r="BA508" i="10" s="1"/>
  <c r="AO654" i="10"/>
  <c r="AP654" i="10"/>
  <c r="AK39" i="10"/>
  <c r="AK17" i="10"/>
  <c r="BA17" i="10" s="1"/>
  <c r="AO17" i="10"/>
  <c r="AM17" i="10"/>
  <c r="AP17" i="10"/>
  <c r="AO725" i="10"/>
  <c r="BA725" i="10" s="1"/>
  <c r="AM141" i="10"/>
  <c r="AP104" i="10"/>
  <c r="AM481" i="10"/>
  <c r="AM187" i="10"/>
  <c r="AP227" i="10"/>
  <c r="AM227" i="10"/>
  <c r="AP279" i="10"/>
  <c r="BA279" i="10" s="1"/>
  <c r="AO575" i="10"/>
  <c r="AM575" i="10"/>
  <c r="AO572" i="10"/>
  <c r="BA572" i="10" s="1"/>
  <c r="AP572" i="10"/>
  <c r="AM318" i="10"/>
  <c r="AO96" i="10"/>
  <c r="AM437" i="10"/>
  <c r="AO437" i="10"/>
  <c r="AO568" i="10"/>
  <c r="AM568" i="10"/>
  <c r="AP568" i="10"/>
  <c r="AM93" i="10"/>
  <c r="AP669" i="10"/>
  <c r="AM393" i="10"/>
  <c r="AP723" i="10"/>
  <c r="AO238" i="10"/>
  <c r="BA238" i="10" s="1"/>
  <c r="AM130" i="10"/>
  <c r="AP501" i="10"/>
  <c r="BA501" i="10" s="1"/>
  <c r="AP705" i="10"/>
  <c r="AM367" i="10"/>
  <c r="AO104" i="10"/>
  <c r="BA104" i="10" s="1"/>
  <c r="AO661" i="10"/>
  <c r="BA661" i="10" s="1"/>
  <c r="AP437" i="10"/>
  <c r="AP446" i="10"/>
  <c r="BA446" i="10" s="1"/>
  <c r="AP706" i="10"/>
  <c r="AP56" i="10"/>
  <c r="AO56" i="10"/>
  <c r="BA56" i="10" s="1"/>
  <c r="AM56" i="10"/>
  <c r="AK14" i="10"/>
  <c r="AP14" i="10"/>
  <c r="AM416" i="10"/>
  <c r="AP512" i="10"/>
  <c r="AM725" i="10"/>
  <c r="AP296" i="10"/>
  <c r="AO296" i="10"/>
  <c r="BA296" i="10" s="1"/>
  <c r="AM296" i="10"/>
  <c r="AP114" i="10"/>
  <c r="AM132" i="10"/>
  <c r="AO132" i="10"/>
  <c r="BA132" i="10" s="1"/>
  <c r="AP603" i="10"/>
  <c r="AO603" i="10"/>
  <c r="BA603" i="10" s="1"/>
  <c r="AO93" i="10"/>
  <c r="AO506" i="10"/>
  <c r="AM238" i="10"/>
  <c r="AO367" i="10"/>
  <c r="AM104" i="10"/>
  <c r="AM661" i="10"/>
  <c r="AP498" i="10"/>
  <c r="AO302" i="10"/>
  <c r="AO187" i="10"/>
  <c r="AO394" i="10"/>
  <c r="AO294" i="10"/>
  <c r="AP713" i="10"/>
  <c r="AP532" i="10"/>
  <c r="AP39" i="10"/>
  <c r="AM39" i="10"/>
  <c r="AM601" i="10"/>
  <c r="AM590" i="10"/>
  <c r="AP344" i="10"/>
  <c r="AO723" i="10"/>
  <c r="BA723" i="10" s="1"/>
  <c r="AP368" i="10"/>
  <c r="AO130" i="10"/>
  <c r="BA130" i="10" s="1"/>
  <c r="AP122" i="10"/>
  <c r="AO59" i="10"/>
  <c r="AP367" i="10"/>
  <c r="AM603" i="10"/>
  <c r="AP662" i="10"/>
  <c r="BA662" i="10" s="1"/>
  <c r="AO687" i="10"/>
  <c r="BA687" i="10" s="1"/>
  <c r="AP551" i="10"/>
  <c r="AP449" i="10"/>
  <c r="AP544" i="10"/>
  <c r="AO498" i="10"/>
  <c r="BA498" i="10" s="1"/>
  <c r="AP540" i="10"/>
  <c r="AO540" i="10"/>
  <c r="AM295" i="10"/>
  <c r="AP295" i="10"/>
  <c r="BA295" i="10" s="1"/>
  <c r="AP506" i="10"/>
  <c r="AP187" i="10"/>
  <c r="AP690" i="10"/>
  <c r="AO690" i="10"/>
  <c r="AM201" i="10"/>
  <c r="AO201" i="10"/>
  <c r="AP201" i="10"/>
  <c r="AM208" i="10"/>
  <c r="AO208" i="10"/>
  <c r="BA208" i="10" s="1"/>
  <c r="AP74" i="10"/>
  <c r="AM613" i="10"/>
  <c r="AO256" i="10"/>
  <c r="AP256" i="10"/>
  <c r="AM415" i="10"/>
  <c r="AO415" i="10"/>
  <c r="BA415" i="10" s="1"/>
  <c r="AP415" i="10"/>
  <c r="AO44" i="10"/>
  <c r="AP294" i="10"/>
  <c r="AO532" i="10"/>
  <c r="BA532" i="10" s="1"/>
  <c r="AM669" i="10"/>
  <c r="AO39" i="10"/>
  <c r="AP475" i="10"/>
  <c r="BA475" i="10" s="1"/>
  <c r="AO368" i="10"/>
  <c r="BA368" i="10" s="1"/>
  <c r="AM596" i="10"/>
  <c r="AM687" i="10"/>
  <c r="AO544" i="10"/>
  <c r="BA544" i="10" s="1"/>
  <c r="AM498" i="10"/>
  <c r="AM172" i="10"/>
  <c r="AK45" i="10"/>
  <c r="AO45" i="10"/>
  <c r="AM45" i="10"/>
  <c r="AP45" i="10"/>
  <c r="AP609" i="10"/>
  <c r="AO290" i="10"/>
  <c r="AM487" i="10"/>
  <c r="AP487" i="10"/>
  <c r="AO487" i="10"/>
  <c r="BA487" i="10" s="1"/>
  <c r="AP686" i="10"/>
  <c r="AM686" i="10"/>
  <c r="AO686" i="10"/>
  <c r="BA686" i="10" s="1"/>
  <c r="AM33" i="10"/>
  <c r="AP33" i="10"/>
  <c r="AO346" i="10"/>
  <c r="BA346" i="10" s="1"/>
  <c r="AP346" i="10"/>
  <c r="AM346" i="10"/>
  <c r="AM702" i="10"/>
  <c r="AO702" i="10"/>
  <c r="AK26" i="10"/>
  <c r="AM26" i="10"/>
  <c r="AO378" i="10"/>
  <c r="AP473" i="10"/>
  <c r="AO473" i="10"/>
  <c r="AP472" i="10"/>
  <c r="AO472" i="10"/>
  <c r="BA472" i="10" s="1"/>
  <c r="AP8" i="10"/>
  <c r="AO8" i="10"/>
  <c r="AM8" i="10"/>
  <c r="AK8" i="10"/>
  <c r="AO309" i="10"/>
  <c r="BA309" i="10" s="1"/>
  <c r="AP309" i="10"/>
  <c r="AM309" i="10"/>
  <c r="AP286" i="10"/>
  <c r="AM286" i="10"/>
  <c r="AO286" i="10"/>
  <c r="BA286" i="10" s="1"/>
  <c r="AP87" i="10"/>
  <c r="AM87" i="10"/>
  <c r="AO87" i="10"/>
  <c r="BA87" i="10" s="1"/>
  <c r="AM529" i="10"/>
  <c r="AP529" i="10"/>
  <c r="AO529" i="10"/>
  <c r="BA529" i="10" s="1"/>
  <c r="AO54" i="10"/>
  <c r="BA54" i="10" s="1"/>
  <c r="AM54" i="10"/>
  <c r="AP54" i="10"/>
  <c r="AM382" i="10"/>
  <c r="AP382" i="10"/>
  <c r="AO382" i="10"/>
  <c r="AO494" i="10"/>
  <c r="AP494" i="10"/>
  <c r="AM494" i="10"/>
  <c r="AM59" i="10"/>
  <c r="AN59" i="10" s="1"/>
  <c r="BA59" i="10" s="1"/>
  <c r="AO564" i="10"/>
  <c r="AP564" i="10"/>
  <c r="AM564" i="10"/>
  <c r="AO679" i="10"/>
  <c r="BA679" i="10" s="1"/>
  <c r="AP679" i="10"/>
  <c r="AM679" i="10"/>
  <c r="AM95" i="10"/>
  <c r="AO247" i="10"/>
  <c r="BA247" i="10" s="1"/>
  <c r="AM247" i="10"/>
  <c r="AP247" i="10"/>
  <c r="AM422" i="10"/>
  <c r="AO422" i="10"/>
  <c r="BA422" i="10" s="1"/>
  <c r="AP422" i="10"/>
  <c r="AP583" i="10"/>
  <c r="AM583" i="10"/>
  <c r="AO583" i="10"/>
  <c r="BA583" i="10" s="1"/>
  <c r="AP292" i="10"/>
  <c r="AM292" i="10"/>
  <c r="AO292" i="10"/>
  <c r="BA292" i="10" s="1"/>
  <c r="AP414" i="10"/>
  <c r="AM414" i="10"/>
  <c r="AO414" i="10"/>
  <c r="AO69" i="10"/>
  <c r="AP69" i="10"/>
  <c r="AM69" i="10"/>
  <c r="AP349" i="10"/>
  <c r="AM331" i="10"/>
  <c r="AO331" i="10"/>
  <c r="BA331" i="10" s="1"/>
  <c r="AP331" i="10"/>
  <c r="AM543" i="10"/>
  <c r="AO543" i="10"/>
  <c r="AP543" i="10"/>
  <c r="AM146" i="10"/>
  <c r="AP146" i="10"/>
  <c r="AO146" i="10"/>
  <c r="BA146" i="10" s="1"/>
  <c r="AP545" i="10"/>
  <c r="AM545" i="10"/>
  <c r="AO526" i="10"/>
  <c r="AP526" i="10"/>
  <c r="AM526" i="10"/>
  <c r="AO167" i="10"/>
  <c r="BA167" i="10" s="1"/>
  <c r="AM167" i="10"/>
  <c r="AM579" i="10"/>
  <c r="AO579" i="10"/>
  <c r="BA579" i="10" s="1"/>
  <c r="AP579" i="10"/>
  <c r="AP709" i="10"/>
  <c r="AO709" i="10"/>
  <c r="BA709" i="10" s="1"/>
  <c r="AM395" i="10"/>
  <c r="AN395" i="10" s="1"/>
  <c r="AO395" i="10"/>
  <c r="AP395" i="10"/>
  <c r="AP530" i="10"/>
  <c r="AO530" i="10"/>
  <c r="BA530" i="10" s="1"/>
  <c r="AO197" i="10"/>
  <c r="BA197" i="10" s="1"/>
  <c r="AP197" i="10"/>
  <c r="AM344" i="10"/>
  <c r="AO344" i="10"/>
  <c r="BA344" i="10" s="1"/>
  <c r="AO372" i="10"/>
  <c r="AK12" i="10"/>
  <c r="AO12" i="10"/>
  <c r="AM12" i="10"/>
  <c r="AP12" i="10"/>
  <c r="AM470" i="10"/>
  <c r="AO470" i="10"/>
  <c r="AP470" i="10"/>
  <c r="AM610" i="10"/>
  <c r="AP610" i="10"/>
  <c r="AO610" i="10"/>
  <c r="BA610" i="10" s="1"/>
  <c r="AM144" i="10"/>
  <c r="AO144" i="10"/>
  <c r="BA144" i="10" s="1"/>
  <c r="AP144" i="10"/>
  <c r="AP695" i="10"/>
  <c r="AM695" i="10"/>
  <c r="AO695" i="10"/>
  <c r="AP250" i="10"/>
  <c r="BA250" i="10" s="1"/>
  <c r="AM234" i="10"/>
  <c r="AP26" i="10"/>
  <c r="AK33" i="10"/>
  <c r="AP702" i="10"/>
  <c r="AO609" i="10"/>
  <c r="BA609" i="10" s="1"/>
  <c r="AO241" i="10"/>
  <c r="BA241" i="10" s="1"/>
  <c r="AP372" i="10"/>
  <c r="AP701" i="10"/>
  <c r="AO701" i="10"/>
  <c r="BA701" i="10" s="1"/>
  <c r="AM701" i="10"/>
  <c r="AO631" i="10"/>
  <c r="BA631" i="10" s="1"/>
  <c r="AP631" i="10"/>
  <c r="AM631" i="10"/>
  <c r="AP133" i="10"/>
  <c r="AO133" i="10"/>
  <c r="AP139" i="10"/>
  <c r="AO139" i="10"/>
  <c r="AM127" i="10"/>
  <c r="AP127" i="10"/>
  <c r="AO127" i="10"/>
  <c r="AP311" i="10"/>
  <c r="AO311" i="10"/>
  <c r="BA311" i="10" s="1"/>
  <c r="AM311" i="10"/>
  <c r="AP168" i="10"/>
  <c r="AO168" i="10"/>
  <c r="BA168" i="10" s="1"/>
  <c r="AP174" i="10"/>
  <c r="AO174" i="10"/>
  <c r="AP298" i="10"/>
  <c r="AM298" i="10"/>
  <c r="AO298" i="10"/>
  <c r="BA298" i="10" s="1"/>
  <c r="AP43" i="10"/>
  <c r="AK43" i="10"/>
  <c r="AM173" i="10"/>
  <c r="AP173" i="10"/>
  <c r="AO173" i="10"/>
  <c r="AP361" i="10"/>
  <c r="AK41" i="10"/>
  <c r="AM671" i="10"/>
  <c r="AP671" i="10"/>
  <c r="AO671" i="10"/>
  <c r="AP50" i="10"/>
  <c r="AO50" i="10"/>
  <c r="AK50" i="10"/>
  <c r="AM50" i="10"/>
  <c r="AO23" i="10"/>
  <c r="AM23" i="10"/>
  <c r="AP23" i="10"/>
  <c r="AK23" i="10"/>
  <c r="AP156" i="10"/>
  <c r="AO156" i="10"/>
  <c r="BA156" i="10" s="1"/>
  <c r="AM202" i="10"/>
  <c r="AO202" i="10"/>
  <c r="AP202" i="10"/>
  <c r="AO182" i="10"/>
  <c r="BA182" i="10" s="1"/>
  <c r="AP182" i="10"/>
  <c r="AM182" i="10"/>
  <c r="AM120" i="10"/>
  <c r="AO120" i="10"/>
  <c r="AM179" i="10"/>
  <c r="AO179" i="10"/>
  <c r="AO46" i="10"/>
  <c r="AK46" i="10"/>
  <c r="BA46" i="10" s="1"/>
  <c r="AM46" i="10"/>
  <c r="AP46" i="10"/>
  <c r="AP255" i="10"/>
  <c r="AM255" i="10"/>
  <c r="AO255" i="10"/>
  <c r="AO460" i="10"/>
  <c r="AP460" i="10"/>
  <c r="AM460" i="10"/>
  <c r="AP342" i="10"/>
  <c r="AM342" i="10"/>
  <c r="AO235" i="10"/>
  <c r="BA235" i="10" s="1"/>
  <c r="AM235" i="10"/>
  <c r="AP235" i="10"/>
  <c r="AM77" i="10"/>
  <c r="AP77" i="10"/>
  <c r="AO77" i="10"/>
  <c r="BA77" i="10" s="1"/>
  <c r="AO147" i="10"/>
  <c r="AP147" i="10"/>
  <c r="AM147" i="10"/>
  <c r="AO205" i="10"/>
  <c r="AO379" i="10"/>
  <c r="AM379" i="10"/>
  <c r="AP379" i="10"/>
  <c r="AM44" i="10"/>
  <c r="AK44" i="10"/>
  <c r="AM444" i="10"/>
  <c r="AO444" i="10"/>
  <c r="AP444" i="10"/>
  <c r="AM399" i="10"/>
  <c r="AP399" i="10"/>
  <c r="AO399" i="10"/>
  <c r="BA399" i="10" s="1"/>
  <c r="AM332" i="10"/>
  <c r="AO332" i="10"/>
  <c r="BA332" i="10" s="1"/>
  <c r="AP332" i="10"/>
  <c r="AO234" i="10"/>
  <c r="AM174" i="10"/>
  <c r="AO267" i="10"/>
  <c r="AO227" i="10"/>
  <c r="BA227" i="10" s="1"/>
  <c r="AM461" i="10"/>
  <c r="AO349" i="10"/>
  <c r="BA349" i="10" s="1"/>
  <c r="AP660" i="10"/>
  <c r="AO95" i="10"/>
  <c r="AM708" i="10"/>
  <c r="AO708" i="10"/>
  <c r="AO648" i="10"/>
  <c r="AP210" i="10"/>
  <c r="AO210" i="10"/>
  <c r="BA210" i="10" s="1"/>
  <c r="AP375" i="10"/>
  <c r="AP423" i="10"/>
  <c r="AO423" i="10"/>
  <c r="AP259" i="10"/>
  <c r="AM259" i="10"/>
  <c r="AO259" i="10"/>
  <c r="AM290" i="10"/>
  <c r="AP290" i="10"/>
  <c r="AM530" i="10"/>
  <c r="AM473" i="10"/>
  <c r="AM349" i="10"/>
  <c r="AO660" i="10"/>
  <c r="BA660" i="10" s="1"/>
  <c r="AO355" i="10"/>
  <c r="AP95" i="10"/>
  <c r="AO83" i="10"/>
  <c r="BA83" i="10" s="1"/>
  <c r="AM483" i="10"/>
  <c r="AP410" i="10"/>
  <c r="AO410" i="10"/>
  <c r="AM410" i="10"/>
  <c r="AP623" i="10"/>
  <c r="AM623" i="10"/>
  <c r="AO623" i="10"/>
  <c r="AO128" i="10"/>
  <c r="AP128" i="10"/>
  <c r="AM128" i="10"/>
  <c r="AM385" i="10"/>
  <c r="AP266" i="10"/>
  <c r="AO266" i="10"/>
  <c r="BA266" i="10" s="1"/>
  <c r="AM307" i="10"/>
  <c r="AP307" i="10"/>
  <c r="AO566" i="10"/>
  <c r="AP566" i="10"/>
  <c r="AO81" i="10"/>
  <c r="BA81" i="10" s="1"/>
  <c r="AP81" i="10"/>
  <c r="AM81" i="10"/>
  <c r="AM527" i="10"/>
  <c r="AP527" i="10"/>
  <c r="AM62" i="10"/>
  <c r="AP62" i="10"/>
  <c r="AO62" i="10"/>
  <c r="BA62" i="10" s="1"/>
  <c r="AO385" i="10"/>
  <c r="AP234" i="10"/>
  <c r="AM436" i="10"/>
  <c r="AO436" i="10"/>
  <c r="AP436" i="10"/>
  <c r="AP111" i="10"/>
  <c r="AO111" i="10"/>
  <c r="BA111" i="10" s="1"/>
  <c r="AM111" i="10"/>
  <c r="AP485" i="10"/>
  <c r="AM485" i="10"/>
  <c r="AO424" i="10"/>
  <c r="AP424" i="10"/>
  <c r="AM424" i="10"/>
  <c r="AM462" i="10"/>
  <c r="AP462" i="10"/>
  <c r="AO457" i="10"/>
  <c r="AP457" i="10"/>
  <c r="AM457" i="10"/>
  <c r="AM213" i="10"/>
  <c r="AP213" i="10"/>
  <c r="AO213" i="10"/>
  <c r="BA213" i="10" s="1"/>
  <c r="AP329" i="10"/>
  <c r="AM329" i="10"/>
  <c r="AM622" i="10"/>
  <c r="AO622" i="10"/>
  <c r="BA622" i="10" s="1"/>
  <c r="AM285" i="10"/>
  <c r="AP285" i="10"/>
  <c r="AO285" i="10"/>
  <c r="BA285" i="10" s="1"/>
  <c r="AM550" i="10"/>
  <c r="AO550" i="10"/>
  <c r="AP550" i="10"/>
  <c r="AP404" i="10"/>
  <c r="AO404" i="10"/>
  <c r="BA404" i="10" s="1"/>
  <c r="AM404" i="10"/>
  <c r="AO582" i="10"/>
  <c r="AM582" i="10"/>
  <c r="AP582" i="10"/>
  <c r="AM164" i="10"/>
  <c r="AO61" i="10"/>
  <c r="AM61" i="10"/>
  <c r="AP61" i="10"/>
  <c r="AM480" i="10"/>
  <c r="AO480" i="10"/>
  <c r="AP480" i="10"/>
  <c r="AM49" i="10"/>
  <c r="AO49" i="10"/>
  <c r="AK49" i="10"/>
  <c r="AP49" i="10"/>
  <c r="AP704" i="10"/>
  <c r="AM704" i="10"/>
  <c r="AO704" i="10"/>
  <c r="AM588" i="10"/>
  <c r="AP588" i="10"/>
  <c r="AO588" i="10"/>
  <c r="AP636" i="10"/>
  <c r="AM636" i="10"/>
  <c r="AO107" i="10"/>
  <c r="BA107" i="10" s="1"/>
  <c r="AP107" i="10"/>
  <c r="AM107" i="10"/>
  <c r="AP44" i="10"/>
  <c r="AP385" i="10"/>
  <c r="AM250" i="10"/>
  <c r="AP120" i="10"/>
  <c r="AO485" i="10"/>
  <c r="BA485" i="10" s="1"/>
  <c r="AO319" i="10"/>
  <c r="BA319" i="10" s="1"/>
  <c r="AO329" i="10"/>
  <c r="BA329" i="10" s="1"/>
  <c r="AP205" i="10"/>
  <c r="AM660" i="10"/>
  <c r="AP355" i="10"/>
  <c r="AO636" i="10"/>
  <c r="BA636" i="10" s="1"/>
  <c r="AO462" i="10"/>
  <c r="BA462" i="10" s="1"/>
  <c r="AO342" i="10"/>
  <c r="BA342" i="10" s="1"/>
  <c r="AP625" i="10"/>
  <c r="BA625" i="10" s="1"/>
  <c r="AM83" i="10"/>
  <c r="AP483" i="10"/>
  <c r="BA483" i="10" s="1"/>
  <c r="AO461" i="10"/>
  <c r="AP461" i="10"/>
  <c r="AO176" i="10"/>
  <c r="AP176" i="10"/>
  <c r="AM176" i="10"/>
  <c r="AM205" i="10"/>
  <c r="AP179" i="10"/>
  <c r="AO712" i="10"/>
  <c r="BA712" i="10" s="1"/>
  <c r="AM625" i="10"/>
  <c r="AP378" i="10"/>
  <c r="AK19" i="10"/>
  <c r="AM394" i="10"/>
  <c r="AM88" i="10"/>
  <c r="AM360" i="10"/>
  <c r="AN360" i="10" s="1"/>
  <c r="AP136" i="10"/>
  <c r="AO136" i="10"/>
  <c r="BA136" i="10" s="1"/>
  <c r="AO655" i="10"/>
  <c r="AM635" i="10"/>
  <c r="AP635" i="10"/>
  <c r="AM503" i="10"/>
  <c r="AP503" i="10"/>
  <c r="AO503" i="10"/>
  <c r="BA503" i="10" s="1"/>
  <c r="AM191" i="10"/>
  <c r="AO191" i="10"/>
  <c r="BA191" i="10" s="1"/>
  <c r="AP430" i="10"/>
  <c r="AM430" i="10"/>
  <c r="AO430" i="10"/>
  <c r="AO553" i="10"/>
  <c r="AM553" i="10"/>
  <c r="AP553" i="10"/>
  <c r="AO507" i="10"/>
  <c r="BA507" i="10" s="1"/>
  <c r="AM241" i="10"/>
  <c r="AO164" i="10"/>
  <c r="BA164" i="10" s="1"/>
  <c r="AM133" i="10"/>
  <c r="AM319" i="10"/>
  <c r="AP655" i="10"/>
  <c r="AP93" i="10"/>
  <c r="AM266" i="10"/>
  <c r="AO307" i="10"/>
  <c r="BA307" i="10" s="1"/>
  <c r="AM156" i="10"/>
  <c r="AM712" i="10"/>
  <c r="AM378" i="10"/>
  <c r="AM709" i="10"/>
  <c r="AP394" i="10"/>
  <c r="AO340" i="10"/>
  <c r="AP340" i="10"/>
  <c r="AM408" i="10"/>
  <c r="AM643" i="10"/>
  <c r="AP643" i="10"/>
  <c r="AO643" i="10"/>
  <c r="BA643" i="10" s="1"/>
  <c r="AO659" i="10"/>
  <c r="BA659" i="10" s="1"/>
  <c r="AP659" i="10"/>
  <c r="AM659" i="10"/>
  <c r="AO499" i="10"/>
  <c r="AK32" i="10"/>
  <c r="AP32" i="10"/>
  <c r="AP199" i="10"/>
  <c r="AM199" i="10"/>
  <c r="AO199" i="10"/>
  <c r="BA199" i="10" s="1"/>
  <c r="AM268" i="10"/>
  <c r="AM519" i="10"/>
  <c r="AP519" i="10"/>
  <c r="BA519" i="10" s="1"/>
  <c r="AM476" i="10"/>
  <c r="AO476" i="10"/>
  <c r="AM60" i="10"/>
  <c r="AP60" i="10"/>
  <c r="AM448" i="10"/>
  <c r="AO448" i="10"/>
  <c r="BA448" i="10" s="1"/>
  <c r="AP223" i="10"/>
  <c r="AM223" i="10"/>
  <c r="AP432" i="10"/>
  <c r="AO528" i="10"/>
  <c r="BA528" i="10" s="1"/>
  <c r="AM524" i="10"/>
  <c r="AP524" i="10"/>
  <c r="AM474" i="10"/>
  <c r="AP581" i="10"/>
  <c r="AM551" i="10"/>
  <c r="AO551" i="10"/>
  <c r="BA551" i="10" s="1"/>
  <c r="AP520" i="10"/>
  <c r="AO520" i="10"/>
  <c r="BA520" i="10" s="1"/>
  <c r="AP100" i="10"/>
  <c r="AO318" i="10"/>
  <c r="BA318" i="10" s="1"/>
  <c r="AP703" i="10"/>
  <c r="AM528" i="10"/>
  <c r="AM569" i="10"/>
  <c r="AP569" i="10"/>
  <c r="AM683" i="10"/>
  <c r="AO683" i="10"/>
  <c r="BA683" i="10" s="1"/>
  <c r="AP683" i="10"/>
  <c r="AM330" i="10"/>
  <c r="AO257" i="10"/>
  <c r="BA257" i="10" s="1"/>
  <c r="AK25" i="10"/>
  <c r="AM25" i="10"/>
  <c r="AP25" i="10"/>
  <c r="AM35" i="10"/>
  <c r="AP35" i="10"/>
  <c r="AO523" i="10"/>
  <c r="AM602" i="10"/>
  <c r="AO602" i="10"/>
  <c r="AP602" i="10"/>
  <c r="AM396" i="10"/>
  <c r="AP102" i="10"/>
  <c r="AM102" i="10"/>
  <c r="AO102" i="10"/>
  <c r="AP458" i="10"/>
  <c r="BA458" i="10" s="1"/>
  <c r="AM619" i="10"/>
  <c r="AP619" i="10"/>
  <c r="AO619" i="10"/>
  <c r="BA619" i="10" s="1"/>
  <c r="AM477" i="10"/>
  <c r="AO477" i="10"/>
  <c r="AM63" i="10"/>
  <c r="AO63" i="10"/>
  <c r="BA63" i="10" s="1"/>
  <c r="AP63" i="10"/>
  <c r="AM58" i="10"/>
  <c r="AO58" i="10"/>
  <c r="AO605" i="10"/>
  <c r="BA605" i="10" s="1"/>
  <c r="AP228" i="10"/>
  <c r="BA228" i="10" s="1"/>
  <c r="AO703" i="10"/>
  <c r="BA703" i="10" s="1"/>
  <c r="AM257" i="10"/>
  <c r="AO181" i="10"/>
  <c r="BA181" i="10" s="1"/>
  <c r="AP143" i="10"/>
  <c r="AM475" i="10"/>
  <c r="AP499" i="10"/>
  <c r="AK35" i="10"/>
  <c r="BA35" i="10" s="1"/>
  <c r="AP516" i="10"/>
  <c r="AM432" i="10"/>
  <c r="AO524" i="10"/>
  <c r="BA524" i="10" s="1"/>
  <c r="AP675" i="10"/>
  <c r="AP73" i="10"/>
  <c r="BA73" i="10" s="1"/>
  <c r="AM581" i="10"/>
  <c r="AO445" i="10"/>
  <c r="BA445" i="10" s="1"/>
  <c r="AO80" i="10"/>
  <c r="BA80" i="10" s="1"/>
  <c r="AM80" i="10"/>
  <c r="AP80" i="10"/>
  <c r="AP302" i="10"/>
  <c r="AM302" i="10"/>
  <c r="AO359" i="10"/>
  <c r="AP359" i="10"/>
  <c r="AP468" i="10"/>
  <c r="AO468" i="10"/>
  <c r="BA468" i="10" s="1"/>
  <c r="AM468" i="10"/>
  <c r="AO320" i="10"/>
  <c r="BA320" i="10" s="1"/>
  <c r="AP320" i="10"/>
  <c r="AP590" i="10"/>
  <c r="BA590" i="10" s="1"/>
  <c r="AM66" i="10"/>
  <c r="AP66" i="10"/>
  <c r="BA66" i="10" s="1"/>
  <c r="AP665" i="10"/>
  <c r="BA665" i="10" s="1"/>
  <c r="AM665" i="10"/>
  <c r="AP557" i="10"/>
  <c r="AO557" i="10"/>
  <c r="BA557" i="10" s="1"/>
  <c r="AO89" i="10"/>
  <c r="AP89" i="10"/>
  <c r="AO405" i="10"/>
  <c r="AP405" i="10"/>
  <c r="AP495" i="10"/>
  <c r="AO495" i="10"/>
  <c r="BA495" i="10" s="1"/>
  <c r="AM499" i="10"/>
  <c r="AP525" i="10"/>
  <c r="BA525" i="10" s="1"/>
  <c r="AP575" i="10"/>
  <c r="AM340" i="10"/>
  <c r="AM32" i="10"/>
  <c r="AM118" i="10"/>
  <c r="AP118" i="10"/>
  <c r="AO678" i="10"/>
  <c r="BA678" i="10" s="1"/>
  <c r="AM236" i="10"/>
  <c r="AO236" i="10"/>
  <c r="BA236" i="10" s="1"/>
  <c r="AO608" i="10"/>
  <c r="BA608" i="10" s="1"/>
  <c r="AO639" i="10"/>
  <c r="BA639" i="10" s="1"/>
  <c r="AP639" i="10"/>
  <c r="AM563" i="10"/>
  <c r="AP299" i="10"/>
  <c r="AO299" i="10"/>
  <c r="BA299" i="10" s="1"/>
  <c r="AP323" i="10"/>
  <c r="AO323" i="10"/>
  <c r="BA323" i="10" s="1"/>
  <c r="AO386" i="10"/>
  <c r="AP386" i="10"/>
  <c r="AO358" i="10"/>
  <c r="AM358" i="10"/>
  <c r="AP358" i="10"/>
  <c r="AP186" i="10"/>
  <c r="AM186" i="10"/>
  <c r="AO186" i="10"/>
  <c r="AO649" i="10"/>
  <c r="AP649" i="10"/>
  <c r="AM649" i="10"/>
  <c r="AO212" i="10"/>
  <c r="BA212" i="10" s="1"/>
  <c r="AP212" i="10"/>
  <c r="AO345" i="10"/>
  <c r="AM345" i="10"/>
  <c r="AM137" i="10"/>
  <c r="AN137" i="10" s="1"/>
  <c r="AM143" i="10"/>
  <c r="AO569" i="10"/>
  <c r="BA569" i="10" s="1"/>
  <c r="AM356" i="10"/>
  <c r="AP477" i="10"/>
  <c r="AO516" i="10"/>
  <c r="BA516" i="10" s="1"/>
  <c r="AO432" i="10"/>
  <c r="BA432" i="10" s="1"/>
  <c r="AO675" i="10"/>
  <c r="BA675" i="10" s="1"/>
  <c r="AO278" i="10"/>
  <c r="BA278" i="10" s="1"/>
  <c r="AP58" i="10"/>
  <c r="AM495" i="10"/>
  <c r="AM73" i="10"/>
  <c r="AO60" i="10"/>
  <c r="BA60" i="10" s="1"/>
  <c r="AO581" i="10"/>
  <c r="BA581" i="10" s="1"/>
  <c r="AM445" i="10"/>
  <c r="AO32" i="10"/>
  <c r="AP166" i="10"/>
  <c r="AO166" i="10"/>
  <c r="AM557" i="10"/>
  <c r="AO143" i="10"/>
  <c r="BA143" i="10" s="1"/>
  <c r="AM433" i="10"/>
  <c r="AM386" i="10"/>
  <c r="AP356" i="10"/>
  <c r="AM520" i="10"/>
  <c r="AO118" i="10"/>
  <c r="BA118" i="10" s="1"/>
  <c r="AM278" i="10"/>
  <c r="AP401" i="10"/>
  <c r="BA401" i="10" s="1"/>
  <c r="AO408" i="10"/>
  <c r="AP345" i="10"/>
  <c r="AM71" i="10"/>
  <c r="AO71" i="10"/>
  <c r="BA71" i="10" s="1"/>
  <c r="AP71" i="10"/>
  <c r="AM323" i="10"/>
  <c r="AP561" i="10"/>
  <c r="BA561" i="10" s="1"/>
  <c r="AM166" i="10"/>
  <c r="AM401" i="10"/>
  <c r="AP408" i="10"/>
  <c r="AP96" i="10"/>
  <c r="AM405" i="10"/>
  <c r="AP476" i="10"/>
  <c r="AM105" i="10"/>
  <c r="AO105" i="10"/>
  <c r="AP105" i="10"/>
  <c r="AP533" i="10"/>
  <c r="BA533" i="10" s="1"/>
  <c r="AP137" i="10"/>
  <c r="AM533" i="10"/>
  <c r="AO137" i="10"/>
  <c r="AP15" i="10"/>
  <c r="AP252" i="10"/>
  <c r="BA252" i="10" s="1"/>
  <c r="AP645" i="10"/>
  <c r="AM523" i="10"/>
  <c r="AP433" i="10"/>
  <c r="AO356" i="10"/>
  <c r="BA356" i="10" s="1"/>
  <c r="AO100" i="10"/>
  <c r="BA100" i="10" s="1"/>
  <c r="AM89" i="10"/>
  <c r="AM15" i="10"/>
  <c r="AM252" i="10"/>
  <c r="AO645" i="10"/>
  <c r="BA645" i="10" s="1"/>
  <c r="AP523" i="10"/>
  <c r="AO433" i="10"/>
  <c r="BA433" i="10" s="1"/>
  <c r="AM359" i="10"/>
  <c r="AO223" i="10"/>
  <c r="BA223" i="10" s="1"/>
  <c r="AP268" i="10"/>
  <c r="BA268" i="10" s="1"/>
  <c r="AM96" i="10"/>
  <c r="AM706" i="10"/>
  <c r="AO706" i="10"/>
  <c r="BA706" i="10" s="1"/>
  <c r="AM434" i="10"/>
  <c r="AO434" i="10"/>
  <c r="AM518" i="10"/>
  <c r="AP518" i="10"/>
  <c r="BA518" i="10" s="1"/>
  <c r="AO515" i="10"/>
  <c r="BA515" i="10" s="1"/>
  <c r="AM178" i="10"/>
  <c r="AO481" i="10"/>
  <c r="BA481" i="10" s="1"/>
  <c r="AP481" i="10"/>
  <c r="AM193" i="10"/>
  <c r="AM654" i="10"/>
  <c r="AP641" i="10"/>
  <c r="BA641" i="10" s="1"/>
  <c r="AM154" i="10"/>
  <c r="AO154" i="10"/>
  <c r="BA154" i="10" s="1"/>
  <c r="AP613" i="10"/>
  <c r="AO613" i="10"/>
  <c r="BA613" i="10" s="1"/>
  <c r="AP381" i="10"/>
  <c r="AO160" i="10"/>
  <c r="BA160" i="10" s="1"/>
  <c r="AP160" i="10"/>
  <c r="AO637" i="10"/>
  <c r="BA637" i="10" s="1"/>
  <c r="AP637" i="10"/>
  <c r="AM662" i="10"/>
  <c r="AM501" i="10"/>
  <c r="AM705" i="10"/>
  <c r="AO705" i="10"/>
  <c r="BA705" i="10" s="1"/>
  <c r="AM417" i="10"/>
  <c r="AP328" i="10"/>
  <c r="AP38" i="10"/>
  <c r="AO38" i="10"/>
  <c r="BA38" i="10" s="1"/>
  <c r="AM328" i="10"/>
  <c r="AM389" i="10"/>
  <c r="AP389" i="10"/>
  <c r="AO354" i="10"/>
  <c r="AP354" i="10"/>
  <c r="AP240" i="10"/>
  <c r="AO240" i="10"/>
  <c r="BA240" i="10" s="1"/>
  <c r="AK22" i="10"/>
  <c r="AM22" i="10"/>
  <c r="AP521" i="10"/>
  <c r="BA521" i="10" s="1"/>
  <c r="AM559" i="10"/>
  <c r="AP559" i="10"/>
  <c r="AO389" i="10"/>
  <c r="BA389" i="10" s="1"/>
  <c r="AP178" i="10"/>
  <c r="BA178" i="10" s="1"/>
  <c r="AP434" i="10"/>
  <c r="AM211" i="10"/>
  <c r="AP211" i="10"/>
  <c r="AM218" i="10"/>
  <c r="AP696" i="10"/>
  <c r="AK28" i="10"/>
  <c r="AM321" i="10"/>
  <c r="AO696" i="10"/>
  <c r="AP321" i="10"/>
  <c r="AO374" i="10"/>
  <c r="BA374" i="10" s="1"/>
  <c r="AO260" i="10"/>
  <c r="BA260" i="10" s="1"/>
  <c r="AO591" i="10"/>
  <c r="AP591" i="10"/>
  <c r="AM280" i="10"/>
  <c r="AO280" i="10"/>
  <c r="BA280" i="10" s="1"/>
  <c r="AP280" i="10"/>
  <c r="AM591" i="10"/>
  <c r="AP664" i="10"/>
  <c r="AO664" i="10"/>
  <c r="BA664" i="10" s="1"/>
  <c r="AO183" i="10"/>
  <c r="AP443" i="10"/>
  <c r="AM479" i="10"/>
  <c r="AP565" i="10"/>
  <c r="AM13" i="10"/>
  <c r="AM254" i="10"/>
  <c r="AO517" i="10"/>
  <c r="BA517" i="10" s="1"/>
  <c r="AM429" i="10"/>
  <c r="AP674" i="10"/>
  <c r="AO459" i="10"/>
  <c r="BA459" i="10" s="1"/>
  <c r="AM271" i="10"/>
  <c r="AM183" i="10"/>
  <c r="AM656" i="10"/>
  <c r="AM469" i="10"/>
  <c r="AM351" i="10"/>
  <c r="AM98" i="10"/>
  <c r="AM491" i="10"/>
  <c r="AM139" i="10"/>
  <c r="AN139" i="10" s="1"/>
  <c r="BA139" i="10" s="1"/>
  <c r="AP314" i="10"/>
  <c r="BA314" i="10" s="1"/>
  <c r="AM184" i="10"/>
  <c r="AM158" i="10"/>
  <c r="AO635" i="10"/>
  <c r="BA635" i="10" s="1"/>
  <c r="AO443" i="10"/>
  <c r="BA443" i="10" s="1"/>
  <c r="AM565" i="10"/>
  <c r="AM168" i="10"/>
  <c r="AP171" i="10"/>
  <c r="BA171" i="10" s="1"/>
  <c r="AP364" i="10"/>
  <c r="AM517" i="10"/>
  <c r="AP267" i="10"/>
  <c r="AM566" i="10"/>
  <c r="AO674" i="10"/>
  <c r="BA674" i="10" s="1"/>
  <c r="AP282" i="10"/>
  <c r="AM720" i="10"/>
  <c r="AO269" i="10"/>
  <c r="BA269" i="10" s="1"/>
  <c r="AP269" i="10"/>
  <c r="AM129" i="10"/>
  <c r="AO129" i="10"/>
  <c r="AM283" i="10"/>
  <c r="AO283" i="10"/>
  <c r="BA283" i="10" s="1"/>
  <c r="AP283" i="10"/>
  <c r="AM112" i="10"/>
  <c r="AO112" i="10"/>
  <c r="AP275" i="10"/>
  <c r="BA275" i="10" s="1"/>
  <c r="AM275" i="10"/>
  <c r="AM632" i="10"/>
  <c r="AO10" i="10"/>
  <c r="AP10" i="10"/>
  <c r="AK10" i="10"/>
  <c r="AP157" i="10"/>
  <c r="AM157" i="10"/>
  <c r="AP612" i="10"/>
  <c r="AM612" i="10"/>
  <c r="AO612" i="10"/>
  <c r="AM587" i="10"/>
  <c r="AO110" i="10"/>
  <c r="BA110" i="10" s="1"/>
  <c r="AM110" i="10"/>
  <c r="AP110" i="10"/>
  <c r="AM357" i="10"/>
  <c r="AO357" i="10"/>
  <c r="AP13" i="10"/>
  <c r="AM282" i="10"/>
  <c r="AP388" i="10"/>
  <c r="AM153" i="10"/>
  <c r="AP490" i="10"/>
  <c r="AM451" i="10"/>
  <c r="AO451" i="10"/>
  <c r="BA451" i="10" s="1"/>
  <c r="AM99" i="10"/>
  <c r="AO99" i="10"/>
  <c r="BA99" i="10" s="1"/>
  <c r="AP99" i="10"/>
  <c r="AO504" i="10"/>
  <c r="BA504" i="10" s="1"/>
  <c r="AM504" i="10"/>
  <c r="AP504" i="10"/>
  <c r="AP699" i="10"/>
  <c r="AM689" i="10"/>
  <c r="AO689" i="10"/>
  <c r="BA689" i="10" s="1"/>
  <c r="AP689" i="10"/>
  <c r="AO366" i="10"/>
  <c r="AP366" i="10"/>
  <c r="AP151" i="10"/>
  <c r="AO151" i="10"/>
  <c r="BA151" i="10" s="1"/>
  <c r="AP271" i="10"/>
  <c r="BA271" i="10" s="1"/>
  <c r="AM219" i="10"/>
  <c r="AP716" i="10"/>
  <c r="AM124" i="10"/>
  <c r="AO124" i="10"/>
  <c r="AP124" i="10"/>
  <c r="AO471" i="10"/>
  <c r="BA471" i="10" s="1"/>
  <c r="AP471" i="10"/>
  <c r="AP505" i="10"/>
  <c r="AO505" i="10"/>
  <c r="BA505" i="10" s="1"/>
  <c r="AM505" i="10"/>
  <c r="AO254" i="10"/>
  <c r="BA254" i="10" s="1"/>
  <c r="AM443" i="10"/>
  <c r="AO716" i="10"/>
  <c r="BA716" i="10" s="1"/>
  <c r="AP554" i="10"/>
  <c r="AO554" i="10"/>
  <c r="BA554" i="10" s="1"/>
  <c r="AM258" i="10"/>
  <c r="AO258" i="10"/>
  <c r="BA258" i="10" s="1"/>
  <c r="AP258" i="10"/>
  <c r="AM113" i="10"/>
  <c r="AP113" i="10"/>
  <c r="AM221" i="10"/>
  <c r="AM567" i="10"/>
  <c r="AP510" i="10"/>
  <c r="AO510" i="10"/>
  <c r="AP511" i="10"/>
  <c r="AM511" i="10"/>
  <c r="AP291" i="10"/>
  <c r="AO291" i="10"/>
  <c r="AM291" i="10"/>
  <c r="AP337" i="10"/>
  <c r="BA337" i="10" s="1"/>
  <c r="AM439" i="10"/>
  <c r="AP439" i="10"/>
  <c r="AM592" i="10"/>
  <c r="AO592" i="10"/>
  <c r="BA592" i="10" s="1"/>
  <c r="AP592" i="10"/>
  <c r="AM370" i="10"/>
  <c r="AP370" i="10"/>
  <c r="AO370" i="10"/>
  <c r="AO514" i="10"/>
  <c r="BA514" i="10" s="1"/>
  <c r="AP514" i="10"/>
  <c r="AO638" i="10"/>
  <c r="BA638" i="10" s="1"/>
  <c r="AP638" i="10"/>
  <c r="AP465" i="10"/>
  <c r="AO277" i="10"/>
  <c r="BA277" i="10" s="1"/>
  <c r="AP158" i="10"/>
  <c r="AO317" i="10"/>
  <c r="BA317" i="10" s="1"/>
  <c r="AP129" i="10"/>
  <c r="AO237" i="10"/>
  <c r="AM724" i="10"/>
  <c r="AP293" i="10"/>
  <c r="AO161" i="10"/>
  <c r="BA161" i="10" s="1"/>
  <c r="AP161" i="10"/>
  <c r="AM384" i="10"/>
  <c r="AP384" i="10"/>
  <c r="AP276" i="10"/>
  <c r="AO276" i="10"/>
  <c r="AO37" i="10"/>
  <c r="AM37" i="10"/>
  <c r="AP37" i="10"/>
  <c r="AM272" i="10"/>
  <c r="AP272" i="10"/>
  <c r="AM663" i="10"/>
  <c r="AO663" i="10"/>
  <c r="BA663" i="10" s="1"/>
  <c r="AP663" i="10"/>
  <c r="AM413" i="10"/>
  <c r="AP413" i="10"/>
  <c r="AO413" i="10"/>
  <c r="BA413" i="10" s="1"/>
  <c r="AM611" i="10"/>
  <c r="AO611" i="10"/>
  <c r="AO438" i="10"/>
  <c r="AP438" i="10"/>
  <c r="AM438" i="10"/>
  <c r="AM9" i="10"/>
  <c r="AM55" i="10"/>
  <c r="AO55" i="10"/>
  <c r="BA55" i="10" s="1"/>
  <c r="AP55" i="10"/>
  <c r="AP30" i="10"/>
  <c r="AP145" i="10"/>
  <c r="AO145" i="10"/>
  <c r="BA145" i="10" s="1"/>
  <c r="AM145" i="10"/>
  <c r="AP79" i="10"/>
  <c r="AP162" i="10"/>
  <c r="AP567" i="10"/>
  <c r="AK37" i="10"/>
  <c r="AO113" i="10"/>
  <c r="BA113" i="10" s="1"/>
  <c r="AO720" i="10"/>
  <c r="AM350" i="10"/>
  <c r="AP237" i="10"/>
  <c r="AO632" i="10"/>
  <c r="AO490" i="10"/>
  <c r="BA490" i="10" s="1"/>
  <c r="AP724" i="10"/>
  <c r="BA724" i="10" s="1"/>
  <c r="AO618" i="10"/>
  <c r="AO293" i="10"/>
  <c r="BA293" i="10" s="1"/>
  <c r="AO42" i="10"/>
  <c r="AM233" i="10"/>
  <c r="AM210" i="10"/>
  <c r="AM267" i="10"/>
  <c r="AO578" i="10"/>
  <c r="BA578" i="10" s="1"/>
  <c r="AP578" i="10"/>
  <c r="AM41" i="10"/>
  <c r="AO41" i="10"/>
  <c r="AP41" i="10"/>
  <c r="AO548" i="10"/>
  <c r="BA548" i="10" s="1"/>
  <c r="AO403" i="10"/>
  <c r="AP403" i="10"/>
  <c r="AO402" i="10"/>
  <c r="BA402" i="10" s="1"/>
  <c r="AP402" i="10"/>
  <c r="AM402" i="10"/>
  <c r="AK27" i="10"/>
  <c r="AP27" i="10"/>
  <c r="AM198" i="10"/>
  <c r="AO198" i="10"/>
  <c r="AP198" i="10"/>
  <c r="AO714" i="10"/>
  <c r="AM714" i="10"/>
  <c r="AM456" i="10"/>
  <c r="AO456" i="10"/>
  <c r="AP450" i="10"/>
  <c r="AO450" i="10"/>
  <c r="AO688" i="10"/>
  <c r="AP688" i="10"/>
  <c r="AM688" i="10"/>
  <c r="AP195" i="10"/>
  <c r="AP51" i="10"/>
  <c r="AP774" i="10" s="1"/>
  <c r="AP775" i="10" s="1"/>
  <c r="AO51" i="10"/>
  <c r="AM51" i="10"/>
  <c r="AO19" i="10"/>
  <c r="AM19" i="10"/>
  <c r="AP711" i="10"/>
  <c r="AO711" i="10"/>
  <c r="AM711" i="10"/>
  <c r="AP426" i="10"/>
  <c r="AO426" i="10"/>
  <c r="BA426" i="10" s="1"/>
  <c r="AM426" i="10"/>
  <c r="AM226" i="10"/>
  <c r="AO226" i="10"/>
  <c r="AP226" i="10"/>
  <c r="AO614" i="10"/>
  <c r="BA614" i="10" s="1"/>
  <c r="AP614" i="10"/>
  <c r="AO343" i="10"/>
  <c r="BA343" i="10" s="1"/>
  <c r="AP343" i="10"/>
  <c r="AO31" i="10"/>
  <c r="AM31" i="10"/>
  <c r="AP31" i="10"/>
  <c r="AO339" i="10"/>
  <c r="AM339" i="10"/>
  <c r="AO502" i="10"/>
  <c r="BA502" i="10" s="1"/>
  <c r="AP721" i="10"/>
  <c r="AO721" i="10"/>
  <c r="BA721" i="10" s="1"/>
  <c r="AM231" i="10"/>
  <c r="AO231" i="10"/>
  <c r="AP231" i="10"/>
  <c r="AO303" i="10"/>
  <c r="BA303" i="10" s="1"/>
  <c r="AP303" i="10"/>
  <c r="AM303" i="10"/>
  <c r="AM570" i="10"/>
  <c r="AP570" i="10"/>
  <c r="AM200" i="10"/>
  <c r="AO200" i="10"/>
  <c r="AP200" i="10"/>
  <c r="AO488" i="10"/>
  <c r="BA488" i="10" s="1"/>
  <c r="AM488" i="10"/>
  <c r="AP488" i="10"/>
  <c r="AO103" i="10"/>
  <c r="AP103" i="10"/>
  <c r="AM103" i="10"/>
  <c r="AM91" i="10"/>
  <c r="AO91" i="10"/>
  <c r="AP91" i="10"/>
  <c r="AP229" i="10"/>
  <c r="AP595" i="10"/>
  <c r="AO595" i="10"/>
  <c r="BA595" i="10" s="1"/>
  <c r="AM595" i="10"/>
  <c r="AM43" i="10"/>
  <c r="AO43" i="10"/>
  <c r="AO527" i="10"/>
  <c r="BA527" i="10" s="1"/>
  <c r="AM593" i="10"/>
  <c r="AO361" i="10"/>
  <c r="BA361" i="10" s="1"/>
  <c r="AP9" i="10"/>
  <c r="AM253" i="10"/>
  <c r="AK47" i="10"/>
  <c r="AP125" i="10"/>
  <c r="AP170" i="10"/>
  <c r="AM620" i="10"/>
  <c r="AM314" i="10"/>
  <c r="AO184" i="10"/>
  <c r="BA184" i="10" s="1"/>
  <c r="AO162" i="10"/>
  <c r="BA162" i="10" s="1"/>
  <c r="AP456" i="10"/>
  <c r="AO556" i="10"/>
  <c r="BA556" i="10" s="1"/>
  <c r="AO567" i="10"/>
  <c r="BA567" i="10" s="1"/>
  <c r="AP463" i="10"/>
  <c r="AM729" i="10"/>
  <c r="AM502" i="10"/>
  <c r="AM490" i="10"/>
  <c r="AM710" i="10"/>
  <c r="AM293" i="10"/>
  <c r="AK31" i="10"/>
  <c r="AM42" i="10"/>
  <c r="AM159" i="10"/>
  <c r="AO88" i="10"/>
  <c r="AM10" i="10"/>
  <c r="AP273" i="10"/>
  <c r="BA273" i="10" s="1"/>
  <c r="AM273" i="10"/>
  <c r="AO400" i="10"/>
  <c r="AM400" i="10"/>
  <c r="AM507" i="10"/>
  <c r="AM627" i="10"/>
  <c r="AO627" i="10"/>
  <c r="BA627" i="10" s="1"/>
  <c r="AO647" i="10"/>
  <c r="BA647" i="10" s="1"/>
  <c r="AP647" i="10"/>
  <c r="AM647" i="10"/>
  <c r="AK9" i="10"/>
  <c r="AM484" i="10"/>
  <c r="AO47" i="10"/>
  <c r="AO170" i="10"/>
  <c r="BA170" i="10" s="1"/>
  <c r="AP611" i="10"/>
  <c r="AP620" i="10"/>
  <c r="BA620" i="10" s="1"/>
  <c r="AO79" i="10"/>
  <c r="BA79" i="10" s="1"/>
  <c r="AM162" i="10"/>
  <c r="AM556" i="10"/>
  <c r="AO463" i="10"/>
  <c r="BA463" i="10" s="1"/>
  <c r="AO729" i="10"/>
  <c r="AO497" i="10"/>
  <c r="BA497" i="10" s="1"/>
  <c r="AO229" i="10"/>
  <c r="BA229" i="10" s="1"/>
  <c r="AO699" i="10"/>
  <c r="BA699" i="10" s="1"/>
  <c r="AP339" i="10"/>
  <c r="AO274" i="10"/>
  <c r="AP219" i="10"/>
  <c r="AP159" i="10"/>
  <c r="AO195" i="10"/>
  <c r="BA195" i="10" s="1"/>
  <c r="AM403" i="10"/>
  <c r="AM276" i="10"/>
  <c r="AM514" i="10"/>
  <c r="AM27" i="10"/>
  <c r="AM547" i="10"/>
  <c r="AO547" i="10"/>
  <c r="BA547" i="10" s="1"/>
  <c r="AP547" i="10"/>
  <c r="AM698" i="10"/>
  <c r="AM194" i="10"/>
  <c r="AP194" i="10"/>
  <c r="AP730" i="10"/>
  <c r="BA730" i="10" s="1"/>
  <c r="AM730" i="10"/>
  <c r="AO84" i="10"/>
  <c r="AM84" i="10"/>
  <c r="AP84" i="10"/>
  <c r="AP333" i="10"/>
  <c r="AO333" i="10"/>
  <c r="BA333" i="10" s="1"/>
  <c r="AM75" i="10"/>
  <c r="AO75" i="10"/>
  <c r="BA75" i="10" s="1"/>
  <c r="AP75" i="10"/>
  <c r="AP677" i="10"/>
  <c r="BA677" i="10" s="1"/>
  <c r="AM677" i="10"/>
  <c r="AO115" i="10"/>
  <c r="BA115" i="10" s="1"/>
  <c r="AM115" i="10"/>
  <c r="AP115" i="10"/>
  <c r="AO616" i="10"/>
  <c r="BA616" i="10" s="1"/>
  <c r="AP616" i="10"/>
  <c r="AP618" i="10"/>
  <c r="AM270" i="10"/>
  <c r="AM190" i="10"/>
  <c r="AO440" i="10"/>
  <c r="BA440" i="10" s="1"/>
  <c r="AO454" i="10"/>
  <c r="BA454" i="10" s="1"/>
  <c r="AM269" i="10"/>
  <c r="AP587" i="10"/>
  <c r="AM244" i="10"/>
  <c r="AM376" i="10"/>
  <c r="AO376" i="10"/>
  <c r="AP376" i="10"/>
  <c r="AO304" i="10"/>
  <c r="BA304" i="10" s="1"/>
  <c r="AM304" i="10"/>
  <c r="AP304" i="10"/>
  <c r="AM685" i="10"/>
  <c r="AO685" i="10"/>
  <c r="BA685" i="10" s="1"/>
  <c r="AP685" i="10"/>
  <c r="AP42" i="10"/>
  <c r="AK42" i="10"/>
  <c r="AO158" i="10"/>
  <c r="BA158" i="10" s="1"/>
  <c r="AM440" i="10"/>
  <c r="AO388" i="10"/>
  <c r="BA388" i="10" s="1"/>
  <c r="AM674" i="10"/>
  <c r="AM365" i="10"/>
  <c r="AO365" i="10"/>
  <c r="AM492" i="10"/>
  <c r="AO233" i="10"/>
  <c r="BA233" i="10" s="1"/>
  <c r="AM411" i="10"/>
  <c r="AO411" i="10"/>
  <c r="BA411" i="10" s="1"/>
  <c r="AP411" i="10"/>
  <c r="AO383" i="10"/>
  <c r="AP383" i="10"/>
  <c r="AM383" i="10"/>
  <c r="AM306" i="10"/>
  <c r="AO306" i="10"/>
  <c r="BA306" i="10" s="1"/>
  <c r="AM615" i="10"/>
  <c r="AO615" i="10"/>
  <c r="BA615" i="10" s="1"/>
  <c r="AM262" i="10"/>
  <c r="AO262" i="10"/>
  <c r="AO362" i="10"/>
  <c r="BA362" i="10" s="1"/>
  <c r="AP362" i="10"/>
  <c r="AO469" i="10"/>
  <c r="BA469" i="10" s="1"/>
  <c r="AO593" i="10"/>
  <c r="BA593" i="10" s="1"/>
  <c r="AP698" i="10"/>
  <c r="AP350" i="10"/>
  <c r="BA350" i="10" s="1"/>
  <c r="AP632" i="10"/>
  <c r="AP112" i="10"/>
  <c r="AM78" i="10"/>
  <c r="AO78" i="10"/>
  <c r="BA78" i="10" s="1"/>
  <c r="AP78" i="10"/>
  <c r="AO684" i="10"/>
  <c r="BA684" i="10" s="1"/>
  <c r="AP684" i="10"/>
  <c r="AM224" i="10"/>
  <c r="AP224" i="10"/>
  <c r="AO224" i="10"/>
  <c r="BA224" i="10" s="1"/>
  <c r="AP315" i="10"/>
  <c r="AO315" i="10"/>
  <c r="AO542" i="10"/>
  <c r="AP542" i="10"/>
  <c r="AO630" i="10"/>
  <c r="BA630" i="10" s="1"/>
  <c r="AP630" i="10"/>
  <c r="AM150" i="10"/>
  <c r="AP150" i="10"/>
  <c r="BA150" i="10" s="1"/>
  <c r="AO98" i="10"/>
  <c r="AO491" i="10"/>
  <c r="AO698" i="10"/>
  <c r="BA698" i="10" s="1"/>
  <c r="AP391" i="10"/>
  <c r="AO466" i="10"/>
  <c r="AO9" i="10"/>
  <c r="AM117" i="10"/>
  <c r="AP484" i="10"/>
  <c r="BA484" i="10" s="1"/>
  <c r="AM531" i="10"/>
  <c r="AM170" i="10"/>
  <c r="AO375" i="10"/>
  <c r="BA375" i="10" s="1"/>
  <c r="AM463" i="10"/>
  <c r="AP70" i="10"/>
  <c r="AP729" i="10"/>
  <c r="AP326" i="10"/>
  <c r="BA326" i="10" s="1"/>
  <c r="AP365" i="10"/>
  <c r="AM497" i="10"/>
  <c r="AM229" i="10"/>
  <c r="AM699" i="10"/>
  <c r="AO219" i="10"/>
  <c r="BA219" i="10" s="1"/>
  <c r="AO159" i="10"/>
  <c r="BA159" i="10" s="1"/>
  <c r="AM281" i="10"/>
  <c r="AP731" i="10"/>
  <c r="AM195" i="10"/>
  <c r="AP509" i="10"/>
  <c r="AM614" i="10"/>
  <c r="AM638" i="10"/>
  <c r="AP400" i="10"/>
  <c r="AM471" i="10"/>
  <c r="AM11" i="10"/>
  <c r="AO272" i="10"/>
  <c r="BA272" i="10" s="1"/>
  <c r="AP244" i="10"/>
  <c r="BA244" i="10" s="1"/>
  <c r="AO27" i="10"/>
  <c r="AO717" i="10"/>
  <c r="AP717" i="10"/>
  <c r="AP348" i="10"/>
  <c r="AO348" i="10"/>
  <c r="BA348" i="10" s="1"/>
  <c r="AM317" i="10"/>
  <c r="AP88" i="10"/>
  <c r="AO391" i="10"/>
  <c r="BA391" i="10" s="1"/>
  <c r="AP466" i="10"/>
  <c r="AP117" i="10"/>
  <c r="BA117" i="10" s="1"/>
  <c r="AM648" i="10"/>
  <c r="AM489" i="10"/>
  <c r="AM560" i="10"/>
  <c r="AO511" i="10"/>
  <c r="BA511" i="10" s="1"/>
  <c r="AM375" i="10"/>
  <c r="AO570" i="10"/>
  <c r="BA570" i="10" s="1"/>
  <c r="AO338" i="10"/>
  <c r="BA338" i="10" s="1"/>
  <c r="AO64" i="10"/>
  <c r="AO70" i="10"/>
  <c r="BA70" i="10" s="1"/>
  <c r="AM326" i="10"/>
  <c r="AM333" i="10"/>
  <c r="AM616" i="10"/>
  <c r="AM578" i="10"/>
  <c r="AP714" i="10"/>
  <c r="AO731" i="10"/>
  <c r="BA731" i="10" s="1"/>
  <c r="AK30" i="10"/>
  <c r="BA30" i="10" s="1"/>
  <c r="AO509" i="10"/>
  <c r="BA509" i="10" s="1"/>
  <c r="AM554" i="10"/>
  <c r="AO194" i="10"/>
  <c r="BA194" i="10" s="1"/>
  <c r="AM465" i="10"/>
  <c r="AP406" i="10"/>
  <c r="BA406" i="10" s="1"/>
  <c r="AO157" i="10"/>
  <c r="BA157" i="10" s="1"/>
  <c r="AM630" i="10"/>
  <c r="AP165" i="10"/>
  <c r="AO165" i="10"/>
  <c r="AO364" i="10"/>
  <c r="BA364" i="10" s="1"/>
  <c r="AM364" i="10"/>
  <c r="AO447" i="10"/>
  <c r="BA447" i="10" s="1"/>
  <c r="AP447" i="10"/>
  <c r="AM447" i="10"/>
  <c r="AP353" i="10"/>
  <c r="AM353" i="10"/>
  <c r="AM274" i="10"/>
  <c r="AP274" i="10"/>
  <c r="AM534" i="10"/>
  <c r="AP534" i="10"/>
  <c r="AO243" i="10"/>
  <c r="BA243" i="10" s="1"/>
  <c r="AM243" i="10"/>
  <c r="AM261" i="10"/>
  <c r="AM571" i="10"/>
  <c r="AP571" i="10"/>
  <c r="AO571" i="10"/>
  <c r="BA571" i="10" s="1"/>
  <c r="AP640" i="10"/>
  <c r="AO640" i="10"/>
  <c r="AM640" i="10"/>
  <c r="AM496" i="10"/>
  <c r="AO428" i="10"/>
  <c r="BA428" i="10" s="1"/>
  <c r="AP428" i="10"/>
  <c r="AM428" i="10"/>
  <c r="AP392" i="10"/>
  <c r="AM392" i="10"/>
  <c r="AO392" i="10"/>
  <c r="AO245" i="10"/>
  <c r="AP245" i="10"/>
  <c r="AM300" i="10"/>
  <c r="AO300" i="10"/>
  <c r="BA300" i="10" s="1"/>
  <c r="AP300" i="10"/>
  <c r="AM188" i="10"/>
  <c r="AO188" i="10"/>
  <c r="BA188" i="10" s="1"/>
  <c r="AO270" i="10"/>
  <c r="BA270" i="10" s="1"/>
  <c r="AO353" i="10"/>
  <c r="AP479" i="10"/>
  <c r="BA479" i="10" s="1"/>
  <c r="AK13" i="10"/>
  <c r="BA13" i="10" s="1"/>
  <c r="AM454" i="10"/>
  <c r="AO587" i="10"/>
  <c r="BA587" i="10" s="1"/>
  <c r="AO429" i="10"/>
  <c r="BA429" i="10" s="1"/>
  <c r="AO92" i="10"/>
  <c r="AO72" i="10"/>
  <c r="BA72" i="10" s="1"/>
  <c r="AK21" i="10"/>
  <c r="AM21" i="10"/>
  <c r="AP21" i="10"/>
  <c r="AO216" i="10"/>
  <c r="BA216" i="10" s="1"/>
  <c r="AP216" i="10"/>
  <c r="AM216" i="10"/>
  <c r="AP123" i="10"/>
  <c r="AM123" i="10"/>
  <c r="AO123" i="10"/>
  <c r="AM288" i="10"/>
  <c r="AO288" i="10"/>
  <c r="AM171" i="10"/>
  <c r="AP155" i="10"/>
  <c r="AM155" i="10"/>
  <c r="AO155" i="10"/>
  <c r="BA155" i="10" s="1"/>
  <c r="AM586" i="10"/>
  <c r="AO586" i="10"/>
  <c r="AO644" i="10"/>
  <c r="BA644" i="10" s="1"/>
  <c r="AM644" i="10"/>
  <c r="AO656" i="10"/>
  <c r="BA656" i="10" s="1"/>
  <c r="AP183" i="10"/>
  <c r="AP98" i="10"/>
  <c r="AM125" i="10"/>
  <c r="AP491" i="10"/>
  <c r="AP586" i="10"/>
  <c r="AP262" i="10"/>
  <c r="AM510" i="10"/>
  <c r="AP720" i="10"/>
  <c r="AO534" i="10"/>
  <c r="BA534" i="10" s="1"/>
  <c r="AP357" i="10"/>
  <c r="AO710" i="10"/>
  <c r="BA710" i="10" s="1"/>
  <c r="AM72" i="10"/>
  <c r="AM336" i="10"/>
  <c r="AO336" i="10"/>
  <c r="BA336" i="10" s="1"/>
  <c r="AP708" i="10"/>
  <c r="AO281" i="10"/>
  <c r="BA281" i="10" s="1"/>
  <c r="AP281" i="10"/>
  <c r="AM126" i="10"/>
  <c r="AO658" i="10"/>
  <c r="BA658" i="10" s="1"/>
  <c r="AP658" i="10"/>
  <c r="AO360" i="10"/>
  <c r="AP360" i="10"/>
  <c r="AM407" i="10"/>
  <c r="AO407" i="10"/>
  <c r="BA407" i="10" s="1"/>
  <c r="AP407" i="10"/>
  <c r="AP47" i="10"/>
  <c r="AO148" i="10"/>
  <c r="BA148" i="10" s="1"/>
  <c r="AP148" i="10"/>
  <c r="AM308" i="10"/>
  <c r="AP308" i="10"/>
  <c r="BA308" i="10" s="1"/>
  <c r="AM134" i="10"/>
  <c r="AN134" i="10" s="1"/>
  <c r="BA134" i="10" s="1"/>
  <c r="AP134" i="10"/>
  <c r="AO134" i="10"/>
  <c r="AK11" i="10"/>
  <c r="AP11" i="10"/>
  <c r="AO667" i="10"/>
  <c r="BA667" i="10" s="1"/>
  <c r="AP667" i="10"/>
  <c r="AM667" i="10"/>
  <c r="AM362" i="10"/>
  <c r="AO253" i="10"/>
  <c r="BA253" i="10" s="1"/>
  <c r="AO125" i="10"/>
  <c r="BA125" i="10" s="1"/>
  <c r="AP626" i="10"/>
  <c r="AP441" i="10"/>
  <c r="AP531" i="10"/>
  <c r="BA531" i="10" s="1"/>
  <c r="AP719" i="10"/>
  <c r="AP648" i="10"/>
  <c r="AO384" i="10"/>
  <c r="BA384" i="10" s="1"/>
  <c r="AO439" i="10"/>
  <c r="BA439" i="10" s="1"/>
  <c r="AO492" i="10"/>
  <c r="BA492" i="10" s="1"/>
  <c r="AP57" i="10"/>
  <c r="AP64" i="10"/>
  <c r="AP496" i="10"/>
  <c r="BA496" i="10" s="1"/>
  <c r="AP301" i="10"/>
  <c r="AP92" i="10"/>
  <c r="AP288" i="10"/>
  <c r="AM731" i="10"/>
  <c r="AM30" i="10"/>
  <c r="AM509" i="10"/>
  <c r="AP126" i="10"/>
  <c r="BA126" i="10" s="1"/>
  <c r="AM151" i="10"/>
  <c r="AO465" i="10"/>
  <c r="BA465" i="10" s="1"/>
  <c r="AM161" i="10"/>
  <c r="AM450" i="10"/>
  <c r="AM664" i="10"/>
  <c r="AM406" i="10"/>
  <c r="AM165" i="10"/>
  <c r="AP541" i="10"/>
  <c r="AM668" i="10"/>
  <c r="AP668" i="10"/>
  <c r="BA668" i="10" s="1"/>
  <c r="AP607" i="10"/>
  <c r="AO607" i="10"/>
  <c r="BA607" i="10" s="1"/>
  <c r="AM607" i="10"/>
  <c r="AP248" i="10"/>
  <c r="AM580" i="10"/>
  <c r="AO140" i="10"/>
  <c r="BA140" i="10" s="1"/>
  <c r="AP140" i="10"/>
  <c r="AM140" i="10"/>
  <c r="AO249" i="10"/>
  <c r="AP249" i="10"/>
  <c r="AK40" i="10"/>
  <c r="AM240" i="10"/>
  <c r="AM316" i="10"/>
  <c r="AQ316" i="10" s="1"/>
  <c r="AO316" i="10"/>
  <c r="BA316" i="10" s="1"/>
  <c r="AP316" i="10"/>
  <c r="AO16" i="10"/>
  <c r="AM16" i="10"/>
  <c r="AP16" i="10"/>
  <c r="AK16" i="10"/>
  <c r="AO138" i="10"/>
  <c r="BA138" i="10" s="1"/>
  <c r="AP138" i="10"/>
  <c r="AM138" i="10"/>
  <c r="AP535" i="10"/>
  <c r="AM535" i="10"/>
  <c r="AO535" i="10"/>
  <c r="AP215" i="10"/>
  <c r="AO215" i="10"/>
  <c r="AM215" i="10"/>
  <c r="AM121" i="10"/>
  <c r="AO121" i="10"/>
  <c r="BA121" i="10" s="1"/>
  <c r="AP121" i="10"/>
  <c r="AP163" i="10"/>
  <c r="AM163" i="10"/>
  <c r="AO163" i="10"/>
  <c r="BA163" i="10" s="1"/>
  <c r="AM217" i="10"/>
  <c r="AO217" i="10"/>
  <c r="BA217" i="10" s="1"/>
  <c r="AP217" i="10"/>
  <c r="BS686" i="1"/>
  <c r="BS41" i="1"/>
  <c r="U41" i="1"/>
  <c r="BN317" i="1"/>
  <c r="BN577" i="1"/>
  <c r="BN15" i="1"/>
  <c r="BN10" i="1"/>
  <c r="BN18" i="1"/>
  <c r="BN31" i="1"/>
  <c r="BN39" i="1"/>
  <c r="BN43" i="1"/>
  <c r="BN47" i="1"/>
  <c r="BN51" i="1"/>
  <c r="BN11" i="1"/>
  <c r="BN20" i="1"/>
  <c r="BN24" i="1"/>
  <c r="BN28" i="1"/>
  <c r="BN36" i="1"/>
  <c r="BN40" i="1"/>
  <c r="BN44" i="1"/>
  <c r="BN48" i="1"/>
  <c r="BN8" i="1"/>
  <c r="BN12" i="1"/>
  <c r="BN21" i="1"/>
  <c r="BN25" i="1"/>
  <c r="BN29" i="1"/>
  <c r="BN33" i="1"/>
  <c r="BN37" i="1"/>
  <c r="BN41" i="1"/>
  <c r="BN45" i="1"/>
  <c r="BN49" i="1"/>
  <c r="BN686" i="1"/>
  <c r="BN9" i="1"/>
  <c r="BN26" i="1"/>
  <c r="BN42" i="1"/>
  <c r="BN13" i="1"/>
  <c r="BN30" i="1"/>
  <c r="BN46" i="1"/>
  <c r="BN17" i="1"/>
  <c r="BN34" i="1"/>
  <c r="BN50" i="1"/>
  <c r="BN465" i="1"/>
  <c r="BN355" i="1"/>
  <c r="BN22" i="1"/>
  <c r="BN38" i="1"/>
  <c r="BN14" i="1"/>
  <c r="BN134" i="1"/>
  <c r="BN281" i="1"/>
  <c r="BN52" i="1"/>
  <c r="BN245" i="1"/>
  <c r="BN613" i="1"/>
  <c r="BN95" i="1"/>
  <c r="BN27" i="1"/>
  <c r="BN209" i="1"/>
  <c r="BN722" i="1"/>
  <c r="BN35" i="1"/>
  <c r="BN23" i="1"/>
  <c r="BN16" i="1"/>
  <c r="BN649" i="1"/>
  <c r="BN392" i="1"/>
  <c r="BN502" i="1"/>
  <c r="BN539" i="1"/>
  <c r="BN173" i="1"/>
  <c r="BN429" i="1"/>
  <c r="AW29" i="5"/>
  <c r="AV29" i="5"/>
  <c r="AW7" i="5"/>
  <c r="AV7" i="5"/>
  <c r="AH15" i="5"/>
  <c r="AH23" i="5"/>
  <c r="AH21" i="5"/>
  <c r="AH19" i="5"/>
  <c r="AH25" i="5"/>
  <c r="AH27" i="5"/>
  <c r="AH20" i="5"/>
  <c r="AH17" i="5"/>
  <c r="AH28" i="5"/>
  <c r="AH24" i="5"/>
  <c r="AH16" i="5"/>
  <c r="AH26" i="5"/>
  <c r="AH9" i="5"/>
  <c r="AH22" i="5"/>
  <c r="AH13" i="5"/>
  <c r="AH10" i="5"/>
  <c r="AH12" i="5"/>
  <c r="AH29" i="5"/>
  <c r="AH8" i="5"/>
  <c r="AH14" i="5"/>
  <c r="AH11" i="5"/>
  <c r="AH18" i="5"/>
  <c r="BS52" i="1"/>
  <c r="BS34" i="1"/>
  <c r="BS355" i="1"/>
  <c r="BS502" i="1"/>
  <c r="BS20" i="1"/>
  <c r="BR7" i="1"/>
  <c r="CR7" i="1"/>
  <c r="CU7" i="1" s="1"/>
  <c r="BS722" i="1"/>
  <c r="BS21" i="1"/>
  <c r="CE7" i="1"/>
  <c r="BS35" i="1"/>
  <c r="AU20" i="16" l="1"/>
  <c r="AV20" i="16"/>
  <c r="AP22" i="16"/>
  <c r="AT22" i="16"/>
  <c r="AQ22" i="16"/>
  <c r="AQ29" i="16"/>
  <c r="AP29" i="16"/>
  <c r="AT29" i="16"/>
  <c r="AU24" i="16"/>
  <c r="AV24" i="16"/>
  <c r="BA215" i="10"/>
  <c r="BA16" i="10"/>
  <c r="AZ40" i="10"/>
  <c r="BA40" i="10"/>
  <c r="BA288" i="10"/>
  <c r="BA57" i="10"/>
  <c r="BA535" i="10"/>
  <c r="BA249" i="10"/>
  <c r="BA11" i="10"/>
  <c r="BA92" i="10"/>
  <c r="BA466" i="10"/>
  <c r="BA98" i="10"/>
  <c r="AZ31" i="10"/>
  <c r="BA31" i="10"/>
  <c r="AZ47" i="10"/>
  <c r="BA47" i="10"/>
  <c r="BA339" i="10"/>
  <c r="BA456" i="10"/>
  <c r="BA27" i="10"/>
  <c r="BA632" i="10"/>
  <c r="BA611" i="10"/>
  <c r="BA112" i="10"/>
  <c r="BA137" i="10"/>
  <c r="BA186" i="10"/>
  <c r="BA477" i="10"/>
  <c r="BA499" i="10"/>
  <c r="BA360" i="10"/>
  <c r="BA385" i="10"/>
  <c r="BA708" i="10"/>
  <c r="BA205" i="10"/>
  <c r="BA120" i="10"/>
  <c r="AN390" i="10"/>
  <c r="BA390" i="10" s="1"/>
  <c r="BA395" i="10"/>
  <c r="BA382" i="10"/>
  <c r="BA473" i="10"/>
  <c r="BA26" i="10"/>
  <c r="BA256" i="10"/>
  <c r="BA690" i="10"/>
  <c r="BA294" i="10"/>
  <c r="BA437" i="10"/>
  <c r="BA39" i="10"/>
  <c r="BA621" i="10"/>
  <c r="BA670" i="10"/>
  <c r="BA313" i="10"/>
  <c r="BA425" i="10"/>
  <c r="BA119" i="10"/>
  <c r="BA131" i="10"/>
  <c r="BA417" i="10"/>
  <c r="BA287" i="10"/>
  <c r="BA265" i="10"/>
  <c r="BA248" i="10"/>
  <c r="BA321" i="10"/>
  <c r="BA713" i="10"/>
  <c r="BA486" i="10"/>
  <c r="BA719" i="10"/>
  <c r="BA264" i="10"/>
  <c r="BA387" i="10"/>
  <c r="BA441" i="10"/>
  <c r="BA301" i="10"/>
  <c r="BA452" i="10"/>
  <c r="BA449" i="10"/>
  <c r="BA626" i="10"/>
  <c r="BA355" i="10"/>
  <c r="BA758" i="10"/>
  <c r="BA754" i="10"/>
  <c r="BA752" i="10"/>
  <c r="BA734" i="10"/>
  <c r="BA756" i="10"/>
  <c r="BA742" i="10"/>
  <c r="BA732" i="10"/>
  <c r="BA738" i="10"/>
  <c r="BA760" i="10"/>
  <c r="BA736" i="10"/>
  <c r="BA740" i="10"/>
  <c r="BA764" i="10"/>
  <c r="BA748" i="10"/>
  <c r="BA744" i="10"/>
  <c r="BA746" i="10"/>
  <c r="BA762" i="10"/>
  <c r="BA750" i="10"/>
  <c r="BA262" i="10"/>
  <c r="BA383" i="10"/>
  <c r="AZ42" i="10"/>
  <c r="BA42" i="10"/>
  <c r="BA9" i="10"/>
  <c r="BA400" i="10"/>
  <c r="BA88" i="10"/>
  <c r="BA91" i="10"/>
  <c r="BA103" i="10"/>
  <c r="BA226" i="10"/>
  <c r="BA688" i="10"/>
  <c r="BA198" i="10"/>
  <c r="BA403" i="10"/>
  <c r="BA618" i="10"/>
  <c r="AZ37" i="10"/>
  <c r="BA37" i="10"/>
  <c r="BA276" i="10"/>
  <c r="BA237" i="10"/>
  <c r="BA291" i="10"/>
  <c r="BA510" i="10"/>
  <c r="BA124" i="10"/>
  <c r="BA366" i="10"/>
  <c r="BA612" i="10"/>
  <c r="BA129" i="10"/>
  <c r="BA183" i="10"/>
  <c r="BA591" i="10"/>
  <c r="BA696" i="10"/>
  <c r="BA434" i="10"/>
  <c r="BA408" i="10"/>
  <c r="BA358" i="10"/>
  <c r="BA405" i="10"/>
  <c r="BA359" i="10"/>
  <c r="BA523" i="10"/>
  <c r="BA340" i="10"/>
  <c r="BA655" i="10"/>
  <c r="BA461" i="10"/>
  <c r="BA457" i="10"/>
  <c r="BA436" i="10"/>
  <c r="BA234" i="10"/>
  <c r="BA444" i="10"/>
  <c r="AZ41" i="10"/>
  <c r="BA41" i="10"/>
  <c r="BA470" i="10"/>
  <c r="BA543" i="10"/>
  <c r="BA69" i="10"/>
  <c r="BA702" i="10"/>
  <c r="BA394" i="10"/>
  <c r="BA506" i="10"/>
  <c r="BA18" i="10"/>
  <c r="BA48" i="10"/>
  <c r="BA68" i="10"/>
  <c r="BA352" i="10"/>
  <c r="BA431" i="10"/>
  <c r="BA203" i="10"/>
  <c r="BA206" i="10"/>
  <c r="BA74" i="10"/>
  <c r="BA209" i="10"/>
  <c r="BA322" i="10"/>
  <c r="BA371" i="10"/>
  <c r="BA122" i="10"/>
  <c r="BA596" i="10"/>
  <c r="BA574" i="10"/>
  <c r="BA86" i="10"/>
  <c r="BA106" i="10"/>
  <c r="BA455" i="10"/>
  <c r="BA586" i="10"/>
  <c r="BA123" i="10"/>
  <c r="BA21" i="10"/>
  <c r="BA245" i="10"/>
  <c r="BA165" i="10"/>
  <c r="BA542" i="10"/>
  <c r="BA376" i="10"/>
  <c r="BA84" i="10"/>
  <c r="BA274" i="10"/>
  <c r="BA200" i="10"/>
  <c r="BA231" i="10"/>
  <c r="BA450" i="10"/>
  <c r="BA10" i="10"/>
  <c r="BA345" i="10"/>
  <c r="BA102" i="10"/>
  <c r="BA25" i="10"/>
  <c r="BA476" i="10"/>
  <c r="BA553" i="10"/>
  <c r="BA704" i="10"/>
  <c r="AZ49" i="10"/>
  <c r="BA49" i="10"/>
  <c r="BA480" i="10"/>
  <c r="BA61" i="10"/>
  <c r="BA582" i="10"/>
  <c r="BA424" i="10"/>
  <c r="BA566" i="10"/>
  <c r="BA128" i="10"/>
  <c r="BA423" i="10"/>
  <c r="BA95" i="10"/>
  <c r="BA460" i="10"/>
  <c r="BA179" i="10"/>
  <c r="BA202" i="10"/>
  <c r="BA23" i="10"/>
  <c r="BA671" i="10"/>
  <c r="AZ43" i="10"/>
  <c r="BA43" i="10"/>
  <c r="BA127" i="10"/>
  <c r="BA12" i="10"/>
  <c r="BA526" i="10"/>
  <c r="BA414" i="10"/>
  <c r="BA8" i="10"/>
  <c r="BA378" i="10"/>
  <c r="BA290" i="10"/>
  <c r="BA201" i="10"/>
  <c r="BA540" i="10"/>
  <c r="BA187" i="10"/>
  <c r="BA93" i="10"/>
  <c r="BA96" i="10"/>
  <c r="BA654" i="10"/>
  <c r="BA218" i="10"/>
  <c r="BA562" i="10"/>
  <c r="BA559" i="10"/>
  <c r="BA284" i="10"/>
  <c r="BA354" i="10"/>
  <c r="BA604" i="10"/>
  <c r="BA36" i="10"/>
  <c r="BA707" i="10"/>
  <c r="BA512" i="10"/>
  <c r="BA467" i="10"/>
  <c r="BA114" i="10"/>
  <c r="BA381" i="10"/>
  <c r="BA453" i="10"/>
  <c r="BA545" i="10"/>
  <c r="BA392" i="10"/>
  <c r="BA640" i="10"/>
  <c r="BA64" i="10"/>
  <c r="BA717" i="10"/>
  <c r="BA491" i="10"/>
  <c r="BA315" i="10"/>
  <c r="BA365" i="10"/>
  <c r="BA729" i="10"/>
  <c r="BA711" i="10"/>
  <c r="BA714" i="10"/>
  <c r="BA720" i="10"/>
  <c r="BA438" i="10"/>
  <c r="BA370" i="10"/>
  <c r="BA357" i="10"/>
  <c r="AZ28" i="10"/>
  <c r="BA28" i="10"/>
  <c r="AZ22" i="10"/>
  <c r="BA22" i="10"/>
  <c r="BA105" i="10"/>
  <c r="BA166" i="10"/>
  <c r="BA649" i="10"/>
  <c r="BA386" i="10"/>
  <c r="BA89" i="10"/>
  <c r="BA58" i="10"/>
  <c r="BA602" i="10"/>
  <c r="BA32" i="10"/>
  <c r="BA430" i="10"/>
  <c r="BA19" i="10"/>
  <c r="BA176" i="10"/>
  <c r="BA588" i="10"/>
  <c r="BA550" i="10"/>
  <c r="BA623" i="10"/>
  <c r="BA410" i="10"/>
  <c r="BA259" i="10"/>
  <c r="BA648" i="10"/>
  <c r="BA267" i="10"/>
  <c r="BA44" i="10"/>
  <c r="BA379" i="10"/>
  <c r="BA147" i="10"/>
  <c r="BA255" i="10"/>
  <c r="AZ50" i="10"/>
  <c r="BA50" i="10"/>
  <c r="BA173" i="10"/>
  <c r="BA174" i="10"/>
  <c r="AZ33" i="10"/>
  <c r="BA33" i="10"/>
  <c r="BA695" i="10"/>
  <c r="BA372" i="10"/>
  <c r="BA564" i="10"/>
  <c r="BA494" i="10"/>
  <c r="AZ45" i="10"/>
  <c r="BA45" i="10"/>
  <c r="BA302" i="10"/>
  <c r="BA367" i="10"/>
  <c r="AZ14" i="10"/>
  <c r="BA14" i="10"/>
  <c r="BA568" i="10"/>
  <c r="BA575" i="10"/>
  <c r="BA211" i="10"/>
  <c r="BA20" i="10"/>
  <c r="BA726" i="10"/>
  <c r="BA347" i="10"/>
  <c r="BA697" i="10"/>
  <c r="BA263" i="10"/>
  <c r="BA634" i="10"/>
  <c r="BA435" i="10"/>
  <c r="BA541" i="10"/>
  <c r="BA565" i="10"/>
  <c r="AZ24" i="10"/>
  <c r="BA24" i="10"/>
  <c r="BA67" i="10"/>
  <c r="BA669" i="10"/>
  <c r="BA328" i="10"/>
  <c r="BA222" i="10"/>
  <c r="BA373" i="10"/>
  <c r="BA282" i="10"/>
  <c r="BA207" i="10"/>
  <c r="AO774" i="10"/>
  <c r="AO775" i="10" s="1"/>
  <c r="CA577" i="1"/>
  <c r="AQ14" i="16"/>
  <c r="AT14" i="16"/>
  <c r="AO7" i="16"/>
  <c r="AP14" i="16"/>
  <c r="AV13" i="16"/>
  <c r="AU13" i="16"/>
  <c r="U7" i="1"/>
  <c r="CA31" i="1"/>
  <c r="CA23" i="1"/>
  <c r="CA613" i="1"/>
  <c r="CA37" i="1"/>
  <c r="CN7" i="1"/>
  <c r="AN353" i="10"/>
  <c r="AN133" i="10"/>
  <c r="AN51" i="10"/>
  <c r="BA51" i="10" s="1"/>
  <c r="AZ26" i="10"/>
  <c r="AZ13" i="10"/>
  <c r="AZ30" i="10"/>
  <c r="AZ29" i="10"/>
  <c r="AZ34" i="10"/>
  <c r="AZ16" i="10"/>
  <c r="AZ9" i="10"/>
  <c r="AZ25" i="10"/>
  <c r="AZ8" i="10"/>
  <c r="AZ39" i="10"/>
  <c r="AZ35" i="10"/>
  <c r="AZ20" i="10"/>
  <c r="AZ36" i="10"/>
  <c r="AZ11" i="10"/>
  <c r="AZ19" i="10"/>
  <c r="AZ12" i="10"/>
  <c r="AZ10" i="10"/>
  <c r="AZ32" i="10"/>
  <c r="AZ17" i="10"/>
  <c r="AZ21" i="10"/>
  <c r="AZ23" i="10"/>
  <c r="AZ18" i="10"/>
  <c r="AZ27" i="10"/>
  <c r="CA28" i="1"/>
  <c r="CA429" i="1"/>
  <c r="CA173" i="1"/>
  <c r="CA26" i="1"/>
  <c r="CA16" i="1"/>
  <c r="CA20" i="1"/>
  <c r="CA539" i="1"/>
  <c r="CA392" i="1"/>
  <c r="CA134" i="1"/>
  <c r="CA43" i="1"/>
  <c r="CA30" i="1"/>
  <c r="CA27" i="1"/>
  <c r="CA21" i="1"/>
  <c r="CA209" i="1"/>
  <c r="CA245" i="1"/>
  <c r="CA317" i="1"/>
  <c r="CA649" i="1"/>
  <c r="CA465" i="1"/>
  <c r="CA32" i="1"/>
  <c r="CA24" i="1"/>
  <c r="CA722" i="1"/>
  <c r="CA95" i="1"/>
  <c r="CA502" i="1"/>
  <c r="CA42" i="1"/>
  <c r="CA34" i="1"/>
  <c r="CA41" i="1"/>
  <c r="CA355" i="1"/>
  <c r="CA47" i="1"/>
  <c r="CA281" i="1"/>
  <c r="CA52" i="1"/>
  <c r="CA51" i="1"/>
  <c r="CA25" i="1"/>
  <c r="CA39" i="1"/>
  <c r="CA44" i="1"/>
  <c r="CA49" i="1"/>
  <c r="CA45" i="1"/>
  <c r="CA48" i="1"/>
  <c r="CA17" i="1"/>
  <c r="CA46" i="1"/>
  <c r="CA50" i="1"/>
  <c r="CA22" i="1"/>
  <c r="CA29" i="1"/>
  <c r="CA18" i="1"/>
  <c r="CA33" i="1"/>
  <c r="CA686" i="1"/>
  <c r="CA38" i="1"/>
  <c r="CA15" i="1"/>
  <c r="CA35" i="1"/>
  <c r="CA13" i="1"/>
  <c r="CA10" i="1"/>
  <c r="CA36" i="1"/>
  <c r="CA8" i="1"/>
  <c r="CA11" i="1"/>
  <c r="CA12" i="1"/>
  <c r="CA40" i="1"/>
  <c r="CA14" i="1"/>
  <c r="CG7" i="1"/>
  <c r="CF7" i="1"/>
  <c r="CT7" i="1"/>
  <c r="CS7" i="1"/>
  <c r="AZ46" i="10"/>
  <c r="AZ44" i="10"/>
  <c r="AZ48" i="10"/>
  <c r="BS7" i="1"/>
  <c r="AU22" i="16" l="1"/>
  <c r="AV22" i="16"/>
  <c r="AV29" i="16"/>
  <c r="AU29" i="16"/>
  <c r="AQ353" i="10"/>
  <c r="BA353" i="10"/>
  <c r="AQ133" i="10"/>
  <c r="BA133" i="10"/>
  <c r="AQ51" i="10"/>
  <c r="AN774" i="10"/>
  <c r="AN775" i="10" s="1"/>
  <c r="AQ7" i="16"/>
  <c r="AP7" i="16"/>
  <c r="AT7" i="16"/>
  <c r="AU14" i="16"/>
  <c r="AV14" i="16"/>
  <c r="CA7" i="1"/>
  <c r="BA7" i="10"/>
  <c r="AZ7" i="10"/>
  <c r="BZ512" i="1"/>
  <c r="AU7" i="16" l="1"/>
  <c r="AV7" i="16"/>
  <c r="BZ211" i="1"/>
  <c r="BZ288" i="1"/>
  <c r="BZ490" i="1"/>
  <c r="BZ428" i="1" l="1"/>
  <c r="BY44" i="1"/>
  <c r="BZ616" i="1"/>
  <c r="BY613" i="1"/>
  <c r="BZ546" i="1"/>
  <c r="BZ540" i="1"/>
  <c r="BZ440" i="1"/>
  <c r="BZ613" i="1" l="1"/>
  <c r="CH613" i="1"/>
  <c r="BZ44" i="1"/>
  <c r="CH44" i="1"/>
  <c r="BZ583" i="1"/>
  <c r="BZ508" i="1"/>
  <c r="BZ581" i="1"/>
  <c r="BZ431" i="1"/>
  <c r="BZ301" i="1"/>
  <c r="BZ403" i="1"/>
  <c r="BZ439" i="1"/>
  <c r="BZ400" i="1"/>
  <c r="BZ542" i="1"/>
  <c r="BZ324" i="1"/>
  <c r="BZ513" i="1"/>
  <c r="BZ509" i="1"/>
  <c r="BZ319" i="1"/>
  <c r="BZ363" i="1"/>
  <c r="BZ504" i="1"/>
  <c r="BZ358" i="1"/>
  <c r="BZ436" i="1"/>
  <c r="BZ472" i="1"/>
  <c r="BZ475" i="1"/>
  <c r="BZ232" i="1"/>
  <c r="BZ325" i="1"/>
  <c r="BZ580" i="1"/>
  <c r="BZ584" i="1"/>
  <c r="BZ651" i="1"/>
  <c r="BZ668" i="1"/>
  <c r="BZ657" i="1"/>
  <c r="BZ582" i="1"/>
  <c r="BZ394" i="1"/>
  <c r="BZ395" i="1"/>
  <c r="BZ341" i="1"/>
  <c r="BZ525" i="1"/>
  <c r="BZ521" i="1"/>
  <c r="BZ652" i="1" l="1"/>
  <c r="BZ402" i="1"/>
  <c r="BZ212" i="1"/>
  <c r="BY209" i="1"/>
  <c r="BZ318" i="1"/>
  <c r="BZ399" i="1"/>
  <c r="BZ362" i="1"/>
  <c r="BZ549" i="1"/>
  <c r="BZ361" i="1"/>
  <c r="BZ468" i="1"/>
  <c r="BZ476" i="1"/>
  <c r="BZ435" i="1"/>
  <c r="BZ547" i="1"/>
  <c r="BZ282" i="1"/>
  <c r="BY281" i="1"/>
  <c r="BZ545" i="1"/>
  <c r="BZ467" i="1"/>
  <c r="BZ660" i="1"/>
  <c r="BZ323" i="1"/>
  <c r="BZ471" i="1"/>
  <c r="BZ437" i="1"/>
  <c r="BZ365" i="1"/>
  <c r="BZ414" i="1"/>
  <c r="BZ655" i="1"/>
  <c r="BZ656" i="1"/>
  <c r="BZ473" i="1"/>
  <c r="BZ562" i="1"/>
  <c r="BZ432" i="1"/>
  <c r="BZ357" i="1"/>
  <c r="BZ579" i="1"/>
  <c r="BY577" i="1"/>
  <c r="BZ558" i="1"/>
  <c r="BZ659" i="1"/>
  <c r="BZ550" i="1"/>
  <c r="BZ209" i="1" l="1"/>
  <c r="CH209" i="1"/>
  <c r="BZ577" i="1"/>
  <c r="CH577" i="1"/>
  <c r="BZ281" i="1"/>
  <c r="CH281" i="1"/>
  <c r="BZ393" i="1"/>
  <c r="BY392" i="1"/>
  <c r="BY317" i="1"/>
  <c r="BZ662" i="1"/>
  <c r="BY21" i="1"/>
  <c r="BZ356" i="1"/>
  <c r="BY355" i="1"/>
  <c r="BZ503" i="1"/>
  <c r="BY502" i="1"/>
  <c r="BZ430" i="1"/>
  <c r="BY429" i="1"/>
  <c r="BZ650" i="1"/>
  <c r="BZ649" i="1"/>
  <c r="BZ366" i="1"/>
  <c r="BZ661" i="1"/>
  <c r="BY20" i="1"/>
  <c r="BZ466" i="1"/>
  <c r="BY465" i="1"/>
  <c r="BZ20" i="1" l="1"/>
  <c r="CH20" i="1"/>
  <c r="BZ429" i="1"/>
  <c r="CH429" i="1"/>
  <c r="BZ355" i="1"/>
  <c r="CH355" i="1"/>
  <c r="BZ317" i="1"/>
  <c r="CH317" i="1"/>
  <c r="BZ465" i="1"/>
  <c r="CH465" i="1"/>
  <c r="BZ392" i="1"/>
  <c r="CH392" i="1"/>
  <c r="BZ21" i="1"/>
  <c r="CH21" i="1"/>
  <c r="BZ502" i="1"/>
  <c r="CH502" i="1"/>
  <c r="BZ541" i="1"/>
  <c r="BZ539" i="1"/>
  <c r="BZ58" i="1" l="1"/>
  <c r="BZ62" i="1"/>
  <c r="BY17" i="1"/>
  <c r="BZ71" i="1"/>
  <c r="BZ17" i="1" l="1"/>
  <c r="CH17" i="1"/>
  <c r="BZ53" i="1"/>
  <c r="BZ54" i="1"/>
  <c r="BZ75" i="1"/>
  <c r="BZ55" i="1"/>
  <c r="BZ63" i="1"/>
  <c r="BY18" i="1"/>
  <c r="BZ73" i="1"/>
  <c r="BZ59" i="1"/>
  <c r="BZ196" i="1"/>
  <c r="BZ18" i="1" l="1"/>
  <c r="CH18" i="1"/>
  <c r="BY52" i="1"/>
  <c r="BZ192" i="1"/>
  <c r="BZ177" i="1"/>
  <c r="BZ52" i="1" l="1"/>
  <c r="CH52" i="1"/>
  <c r="BZ176" i="1"/>
  <c r="BZ179" i="1"/>
  <c r="BY173" i="1" l="1"/>
  <c r="BZ175" i="1"/>
  <c r="BZ573" i="1"/>
  <c r="BZ173" i="1" l="1"/>
  <c r="CH173" i="1"/>
  <c r="BY41" i="1"/>
  <c r="BZ42" i="1"/>
  <c r="BZ41" i="1" l="1"/>
  <c r="CH41" i="1"/>
  <c r="BZ142" i="1"/>
  <c r="BY26" i="1" l="1"/>
  <c r="BZ152" i="1"/>
  <c r="BZ153" i="1"/>
  <c r="BY27" i="1"/>
  <c r="BY30" i="1"/>
  <c r="BZ156" i="1"/>
  <c r="BZ148" i="1"/>
  <c r="BY22" i="1"/>
  <c r="BZ27" i="1" l="1"/>
  <c r="CH27" i="1"/>
  <c r="BZ22" i="1"/>
  <c r="CH22" i="1"/>
  <c r="BZ30" i="1"/>
  <c r="CH30" i="1"/>
  <c r="BZ26" i="1"/>
  <c r="CH26" i="1"/>
  <c r="BZ97" i="1"/>
  <c r="BY11" i="1"/>
  <c r="BZ138" i="1"/>
  <c r="BZ98" i="1"/>
  <c r="BZ101" i="1"/>
  <c r="BY33" i="1"/>
  <c r="BZ120" i="1"/>
  <c r="BZ140" i="1"/>
  <c r="BZ141" i="1"/>
  <c r="BZ137" i="1"/>
  <c r="BZ33" i="1" l="1"/>
  <c r="CH33" i="1"/>
  <c r="BZ11" i="1"/>
  <c r="CH11" i="1"/>
  <c r="BZ103" i="1"/>
  <c r="BZ135" i="1"/>
  <c r="BZ155" i="1"/>
  <c r="BY29" i="1"/>
  <c r="BZ154" i="1"/>
  <c r="BY28" i="1"/>
  <c r="BY10" i="1"/>
  <c r="BY25" i="1"/>
  <c r="BZ151" i="1"/>
  <c r="BY23" i="1"/>
  <c r="BZ149" i="1"/>
  <c r="BZ118" i="1"/>
  <c r="BY31" i="1"/>
  <c r="BZ102" i="1"/>
  <c r="BY14" i="1"/>
  <c r="BZ119" i="1"/>
  <c r="BY32" i="1"/>
  <c r="BY12" i="1"/>
  <c r="BZ139" i="1"/>
  <c r="BY13" i="1"/>
  <c r="BZ96" i="1"/>
  <c r="BY8" i="1"/>
  <c r="CH8" i="1" s="1"/>
  <c r="BZ13" i="1" l="1"/>
  <c r="CH13" i="1"/>
  <c r="BZ25" i="1"/>
  <c r="CH25" i="1"/>
  <c r="BZ29" i="1"/>
  <c r="CH29" i="1"/>
  <c r="BZ14" i="1"/>
  <c r="CH14" i="1"/>
  <c r="BZ10" i="1"/>
  <c r="CH10" i="1"/>
  <c r="BZ12" i="1"/>
  <c r="CH12" i="1"/>
  <c r="BZ23" i="1"/>
  <c r="CH23" i="1"/>
  <c r="BZ28" i="1"/>
  <c r="CH28" i="1"/>
  <c r="BZ32" i="1"/>
  <c r="CH32" i="1"/>
  <c r="BZ31" i="1"/>
  <c r="CH31" i="1"/>
  <c r="BZ95" i="1"/>
  <c r="BY15" i="1"/>
  <c r="BZ8" i="1"/>
  <c r="BZ15" i="1" l="1"/>
  <c r="CH15" i="1"/>
  <c r="BZ136" i="1"/>
  <c r="BY9" i="1"/>
  <c r="CH9" i="1" s="1"/>
  <c r="BY134" i="1"/>
  <c r="BZ134" i="1" l="1"/>
  <c r="CH134" i="1"/>
  <c r="BZ9" i="1"/>
  <c r="BY7" i="1"/>
  <c r="BZ7" i="1" l="1"/>
  <c r="CH7" i="1"/>
  <c r="CL52" i="1" l="1"/>
  <c r="CL24" i="1"/>
  <c r="DH24" i="1" s="1"/>
  <c r="CM52" i="1" l="1"/>
  <c r="DH52" i="1"/>
  <c r="CM24" i="1"/>
  <c r="CL42" i="1"/>
  <c r="DH42" i="1" s="1"/>
  <c r="CL245" i="1"/>
  <c r="CL281" i="1"/>
  <c r="CL173" i="1"/>
  <c r="CL722" i="1"/>
  <c r="CL686" i="1"/>
  <c r="CM722" i="1" l="1"/>
  <c r="DH722" i="1"/>
  <c r="CM686" i="1"/>
  <c r="DH686" i="1"/>
  <c r="CM173" i="1"/>
  <c r="DH173" i="1"/>
  <c r="CM281" i="1"/>
  <c r="DH281" i="1"/>
  <c r="CM245" i="1"/>
  <c r="DH245" i="1"/>
  <c r="CM42" i="1"/>
  <c r="CL392" i="1"/>
  <c r="CL19" i="1"/>
  <c r="DH19" i="1" s="1"/>
  <c r="CL21" i="1"/>
  <c r="DH21" i="1" s="1"/>
  <c r="CL41" i="1"/>
  <c r="DH41" i="1" s="1"/>
  <c r="CL17" i="1"/>
  <c r="DH17" i="1" s="1"/>
  <c r="CL649" i="1"/>
  <c r="CL577" i="1"/>
  <c r="CL18" i="1"/>
  <c r="DH18" i="1" s="1"/>
  <c r="CL209" i="1"/>
  <c r="CL317" i="1"/>
  <c r="CL20" i="1"/>
  <c r="DH20" i="1" s="1"/>
  <c r="CL502" i="1"/>
  <c r="CL465" i="1"/>
  <c r="CL429" i="1"/>
  <c r="CL355" i="1"/>
  <c r="CL613" i="1"/>
  <c r="CM429" i="1" l="1"/>
  <c r="DH429" i="1"/>
  <c r="CM649" i="1"/>
  <c r="DH649" i="1"/>
  <c r="CM465" i="1"/>
  <c r="DH465" i="1"/>
  <c r="CM502" i="1"/>
  <c r="DH502" i="1"/>
  <c r="CM317" i="1"/>
  <c r="DH317" i="1"/>
  <c r="CM209" i="1"/>
  <c r="DH209" i="1"/>
  <c r="CM392" i="1"/>
  <c r="DH392" i="1"/>
  <c r="CM613" i="1"/>
  <c r="DH613" i="1"/>
  <c r="CM355" i="1"/>
  <c r="DH355" i="1"/>
  <c r="CM577" i="1"/>
  <c r="DH577" i="1"/>
  <c r="CM41" i="1"/>
  <c r="CM17" i="1"/>
  <c r="CM19" i="1"/>
  <c r="CM21" i="1"/>
  <c r="CM18" i="1"/>
  <c r="CM20" i="1"/>
  <c r="CL539" i="1"/>
  <c r="CM539" i="1" l="1"/>
  <c r="DH539" i="1"/>
  <c r="CL27" i="1"/>
  <c r="DH27" i="1" s="1"/>
  <c r="CL22" i="1"/>
  <c r="DH22" i="1" s="1"/>
  <c r="CL33" i="1"/>
  <c r="DH33" i="1" s="1"/>
  <c r="CM33" i="1" l="1"/>
  <c r="CM27" i="1"/>
  <c r="CM22" i="1"/>
  <c r="CL29" i="1"/>
  <c r="DH29" i="1" s="1"/>
  <c r="CL25" i="1"/>
  <c r="DH25" i="1" s="1"/>
  <c r="CL30" i="1"/>
  <c r="DH30" i="1" s="1"/>
  <c r="CL12" i="1"/>
  <c r="DH12" i="1" s="1"/>
  <c r="CL28" i="1"/>
  <c r="DH28" i="1" s="1"/>
  <c r="CM29" i="1" l="1"/>
  <c r="CM28" i="1"/>
  <c r="CM12" i="1"/>
  <c r="CM30" i="1"/>
  <c r="CM25" i="1"/>
  <c r="CL31" i="1"/>
  <c r="DH31" i="1" s="1"/>
  <c r="CL14" i="1"/>
  <c r="DH14" i="1" s="1"/>
  <c r="CL8" i="1"/>
  <c r="DH8" i="1" s="1"/>
  <c r="CL13" i="1"/>
  <c r="DH13" i="1" s="1"/>
  <c r="CL11" i="1"/>
  <c r="DH11" i="1" s="1"/>
  <c r="CL15" i="1"/>
  <c r="DH15" i="1" s="1"/>
  <c r="CL32" i="1"/>
  <c r="DH32" i="1" s="1"/>
  <c r="CM15" i="1" l="1"/>
  <c r="CM11" i="1"/>
  <c r="CM13" i="1"/>
  <c r="CM8" i="1"/>
  <c r="CM14" i="1"/>
  <c r="CM32" i="1"/>
  <c r="CM31" i="1"/>
  <c r="CL10" i="1"/>
  <c r="DH10" i="1" s="1"/>
  <c r="CM10" i="1" l="1"/>
  <c r="CL9" i="1"/>
  <c r="DH9" i="1" s="1"/>
  <c r="CL95" i="1"/>
  <c r="CM95" i="1" l="1"/>
  <c r="DH95" i="1"/>
  <c r="CL7" i="1"/>
  <c r="CM9" i="1"/>
  <c r="CM7" i="1" l="1"/>
  <c r="DH7" i="1"/>
  <c r="CV7" i="1"/>
  <c r="CV763" i="1" s="1"/>
  <c r="CW7" i="1"/>
  <c r="CW763" i="1" s="1"/>
  <c r="DA9" i="1" l="1"/>
  <c r="DA28" i="1"/>
  <c r="DA317" i="1"/>
  <c r="DA245" i="1"/>
  <c r="DA577" i="1"/>
  <c r="DA209" i="1"/>
  <c r="DA539" i="1"/>
  <c r="DA173" i="1"/>
  <c r="DA502" i="1"/>
  <c r="DA686" i="1"/>
  <c r="DA50" i="1"/>
  <c r="DA134" i="1"/>
  <c r="DA465" i="1"/>
  <c r="DA355" i="1"/>
  <c r="DA95" i="1"/>
  <c r="DA429" i="1"/>
  <c r="DA52" i="1"/>
  <c r="DA392" i="1"/>
  <c r="DA722" i="1"/>
  <c r="DA649" i="1"/>
  <c r="DA281" i="1"/>
  <c r="DA613" i="1"/>
  <c r="DA51" i="1"/>
  <c r="DA16" i="1"/>
  <c r="DA37" i="1"/>
  <c r="DA36" i="1"/>
  <c r="DA23" i="1"/>
  <c r="DA38" i="1"/>
  <c r="DA26" i="1"/>
  <c r="DA39" i="1"/>
  <c r="DA34" i="1"/>
  <c r="DA35" i="1"/>
  <c r="DA40" i="1"/>
  <c r="DA24" i="1"/>
  <c r="DA20" i="1"/>
  <c r="DA18" i="1"/>
  <c r="DA17" i="1"/>
  <c r="DA21" i="1"/>
  <c r="DA19" i="1"/>
  <c r="DA41" i="1"/>
  <c r="DA33" i="1"/>
  <c r="DA27" i="1"/>
  <c r="DA22" i="1"/>
  <c r="DA12" i="1"/>
  <c r="DA25" i="1"/>
  <c r="DA30" i="1"/>
  <c r="DA29" i="1"/>
  <c r="DA13" i="1"/>
  <c r="DA8" i="1"/>
  <c r="DA31" i="1"/>
  <c r="DA15" i="1"/>
  <c r="DA32" i="1"/>
  <c r="DA11" i="1"/>
  <c r="DA14" i="1"/>
  <c r="DA10" i="1"/>
  <c r="DA7" i="1" l="1"/>
  <c r="DE52" i="1" l="1"/>
  <c r="DD8" i="1"/>
  <c r="DD7" i="1" s="1"/>
  <c r="DE8" i="1"/>
  <c r="DD52" i="1"/>
  <c r="DF53" i="1"/>
  <c r="DE7" i="1" l="1"/>
  <c r="DG7" i="1" s="1"/>
  <c r="DG8" i="1"/>
  <c r="DF52" i="1"/>
  <c r="DG52" i="1"/>
  <c r="DF8" i="1"/>
  <c r="DF7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</author>
    <author>HP</author>
  </authors>
  <commentList>
    <comment ref="CB5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'05.09.24 - 02.10.24</t>
        </r>
      </text>
    </comment>
    <comment ref="CB54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Administra:
3+1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B55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Administra:
3+1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B56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Administra:
3+1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B57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 only Coop food
'15.08.24 - 18.09.24</t>
        </r>
      </text>
    </comment>
    <comment ref="CB58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'05.09.24 - 02.10.24</t>
        </r>
      </text>
    </comment>
    <comment ref="CB59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'05.09.24 - 02.10.24</t>
        </r>
      </text>
    </comment>
    <comment ref="CB74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B75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Administra: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B76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Administra:
2+1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CB77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Administra:
2+1</t>
        </r>
        <r>
          <rPr>
            <sz val="9"/>
            <color indexed="81"/>
            <rFont val="Tahoma"/>
            <family val="2"/>
          </rPr>
          <t xml:space="preserve">
'19.09.24 - 16.10.24</t>
        </r>
      </text>
    </comment>
    <comment ref="BR149" authorId="1" shapeId="0" xr:uid="{00000000-0006-0000-0200-000017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new listing</t>
        </r>
      </text>
    </comment>
    <comment ref="BL342" authorId="1" shapeId="0" xr:uid="{00000000-0006-0000-0200-000019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Kho HT khong có date de giao 50% cho ST</t>
        </r>
      </text>
    </comment>
    <comment ref="BR342" authorId="1" shapeId="0" xr:uid="{00000000-0006-0000-0200-00001A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Kho HT date&lt;50%</t>
        </r>
      </text>
    </comment>
    <comment ref="AV381" authorId="1" shapeId="0" xr:uid="{00000000-0006-0000-0200-00001B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Bán xá</t>
        </r>
      </text>
    </comment>
    <comment ref="CB437" authorId="1" shapeId="0" xr:uid="{00000000-0006-0000-0200-00001C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FOC choco50g</t>
        </r>
      </text>
    </comment>
    <comment ref="BO449" authorId="1" shapeId="0" xr:uid="{00000000-0006-0000-0200-00001D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OOS Nabati</t>
        </r>
      </text>
    </comment>
    <comment ref="BQ449" authorId="1" shapeId="0" xr:uid="{00000000-0006-0000-0200-00001E00000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OOS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AL51" authorId="0" shapeId="0" xr:uid="{B5E3BF05-DF76-412F-973B-731B1393D5CA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-100</t>
        </r>
      </text>
    </comment>
    <comment ref="AL133" authorId="0" shapeId="0" xr:uid="{B498C730-F92C-4A0C-8752-C8FC198B55B3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+60</t>
        </r>
      </text>
    </comment>
    <comment ref="AL208" authorId="0" shapeId="0" xr:uid="{BBA74148-C92D-4685-9563-BEABDC428A58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-25</t>
        </r>
      </text>
    </comment>
    <comment ref="AL280" authorId="0" shapeId="0" xr:uid="{F988577F-CA85-42A4-8A1B-7D7DD43748DF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-15</t>
        </r>
      </text>
    </comment>
    <comment ref="AL353" authorId="0" shapeId="0" xr:uid="{A7C31867-5894-4D62-A517-AC55984473B0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+20</t>
        </r>
      </text>
    </comment>
    <comment ref="AL540" authorId="0" shapeId="0" xr:uid="{ECEC3DFE-28E9-458F-AC49-D90415803D79}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+60</t>
        </r>
      </text>
    </comment>
  </commentList>
</comments>
</file>

<file path=xl/sharedStrings.xml><?xml version="1.0" encoding="utf-8"?>
<sst xmlns="http://schemas.openxmlformats.org/spreadsheetml/2006/main" count="7795" uniqueCount="510">
  <si>
    <t>Value</t>
  </si>
  <si>
    <t>RR3M</t>
  </si>
  <si>
    <t>%cont</t>
  </si>
  <si>
    <t>% Grow LY</t>
  </si>
  <si>
    <t>FY 2023</t>
  </si>
  <si>
    <t>FY2024</t>
  </si>
  <si>
    <t xml:space="preserve">CTKM </t>
  </si>
  <si>
    <t>Volume</t>
  </si>
  <si>
    <t>Group</t>
  </si>
  <si>
    <t>SKU name</t>
  </si>
  <si>
    <t>Uplift</t>
  </si>
  <si>
    <t>Target</t>
  </si>
  <si>
    <t>%Reach</t>
  </si>
  <si>
    <t xml:space="preserve">TOTAL MT </t>
  </si>
  <si>
    <t>%grow</t>
  </si>
  <si>
    <t>Cont</t>
  </si>
  <si>
    <t>Aug</t>
  </si>
  <si>
    <t>Jun</t>
  </si>
  <si>
    <t>Sep</t>
  </si>
  <si>
    <t>Jul</t>
  </si>
  <si>
    <t>Oct</t>
  </si>
  <si>
    <t>Nov</t>
  </si>
  <si>
    <t>Dec</t>
  </si>
  <si>
    <t>Jan</t>
  </si>
  <si>
    <t>Feb</t>
  </si>
  <si>
    <t>Mar</t>
  </si>
  <si>
    <t>Apr</t>
  </si>
  <si>
    <t>May</t>
  </si>
  <si>
    <t>Size</t>
  </si>
  <si>
    <t>Tin Can 300gr</t>
  </si>
  <si>
    <t>Richeese Wafer 15g</t>
  </si>
  <si>
    <t>Richoco Wafer 15g</t>
  </si>
  <si>
    <t>Richeese Wafer 50g</t>
  </si>
  <si>
    <t>Richoco Wafer 50g</t>
  </si>
  <si>
    <t>Richeese Wafer 6g</t>
  </si>
  <si>
    <t>Richoco Wafer 6g</t>
  </si>
  <si>
    <t>Richeese Ahh 9g</t>
  </si>
  <si>
    <t>Cookies and cream cookies 112g+ 24g</t>
  </si>
  <si>
    <t>Richeese cookies 112g+ 24g</t>
  </si>
  <si>
    <t>Richoco cookies 112g+24g</t>
  </si>
  <si>
    <t>Flagship AHH</t>
  </si>
  <si>
    <t>Flagship wafer</t>
  </si>
  <si>
    <t>NPL GGM</t>
  </si>
  <si>
    <t>NPL GGM AHH</t>
  </si>
  <si>
    <t>NPL Coated</t>
  </si>
  <si>
    <t>NPL Rolls</t>
  </si>
  <si>
    <t>NPL Cookies</t>
  </si>
  <si>
    <t>Seasonal</t>
  </si>
  <si>
    <t>Goguma 50g</t>
  </si>
  <si>
    <t>Goguma Ahh 9g</t>
  </si>
  <si>
    <t>Chocolate Coated Wafer 14g</t>
  </si>
  <si>
    <t>Coconut Chocolate Coated Wafer 14g</t>
  </si>
  <si>
    <t>Richeese Wafer 110g</t>
  </si>
  <si>
    <t>Richoco Wafer 110g</t>
  </si>
  <si>
    <t>Richoco Timebreak 48g</t>
  </si>
  <si>
    <t>Goguma Roll 16g</t>
  </si>
  <si>
    <t>Goguma 110g</t>
  </si>
  <si>
    <t>Richoco Roll's 105g</t>
  </si>
  <si>
    <t>Cookies &amp; Cream Rolls 105g</t>
  </si>
  <si>
    <t>Richeese Roll's 105g</t>
  </si>
  <si>
    <t>Roll 6g RCE</t>
  </si>
  <si>
    <t>Roll 6g RCO</t>
  </si>
  <si>
    <t>Big Rolls 14g RCE</t>
  </si>
  <si>
    <t>Richoco Cookies 16g</t>
  </si>
  <si>
    <t>Cookies and Cream Cookies 16g</t>
  </si>
  <si>
    <t>Richeese Wafer 17g</t>
  </si>
  <si>
    <t>Richoco Wafer 17g</t>
  </si>
  <si>
    <t>Goguma 17g (Bag)</t>
  </si>
  <si>
    <t>Big Pack 330g</t>
  </si>
  <si>
    <t>9g</t>
  </si>
  <si>
    <t>50g</t>
  </si>
  <si>
    <t>15gx20</t>
  </si>
  <si>
    <t>6gx20</t>
  </si>
  <si>
    <t>14g</t>
  </si>
  <si>
    <t>110g</t>
  </si>
  <si>
    <t>48g</t>
  </si>
  <si>
    <t>16g</t>
  </si>
  <si>
    <t>105g</t>
  </si>
  <si>
    <t>14gx20</t>
  </si>
  <si>
    <t>112g</t>
  </si>
  <si>
    <t>17g</t>
  </si>
  <si>
    <t>330g</t>
  </si>
  <si>
    <t>Ngưng KD</t>
  </si>
  <si>
    <t>Deleted</t>
  </si>
  <si>
    <t>RichBerry Raspberry 50g</t>
  </si>
  <si>
    <t>Cookies &amp; Cream Wafer 50g</t>
  </si>
  <si>
    <t>RichBerry Raspberry 15g</t>
  </si>
  <si>
    <t>Code ACC</t>
  </si>
  <si>
    <t>Customer Credit Memo</t>
  </si>
  <si>
    <t>ENL - Inv Cr Return</t>
  </si>
  <si>
    <t>COOP</t>
  </si>
  <si>
    <t>BIGC</t>
  </si>
  <si>
    <t>LOTTE</t>
  </si>
  <si>
    <t>7&amp;11</t>
  </si>
  <si>
    <t>FAMILY</t>
  </si>
  <si>
    <t>GS 25</t>
  </si>
  <si>
    <t>MINISTOP</t>
  </si>
  <si>
    <t>EMART</t>
  </si>
  <si>
    <t>AEON-CITIMART</t>
  </si>
  <si>
    <t>MEGA-BS MART</t>
  </si>
  <si>
    <t>BÁCH HÓA XANH</t>
  </si>
  <si>
    <t>SATRA</t>
  </si>
  <si>
    <t>OTHERS-SOUTH</t>
  </si>
  <si>
    <t>WIN</t>
  </si>
  <si>
    <t>CIRCLE K</t>
  </si>
  <si>
    <t>LAN CHI</t>
  </si>
  <si>
    <t>BRG</t>
  </si>
  <si>
    <t>TMART</t>
  </si>
  <si>
    <t>OTHERS-NORTH</t>
  </si>
  <si>
    <t>Code SP2</t>
  </si>
  <si>
    <t>Code SP1</t>
  </si>
  <si>
    <t>MT1</t>
  </si>
  <si>
    <t>MT2</t>
  </si>
  <si>
    <t>MT3</t>
  </si>
  <si>
    <t>MT13</t>
  </si>
  <si>
    <t>MT10</t>
  </si>
  <si>
    <t>MT11</t>
  </si>
  <si>
    <t>MT12</t>
  </si>
  <si>
    <t>MT7</t>
  </si>
  <si>
    <t>MT6</t>
  </si>
  <si>
    <t>MT8</t>
  </si>
  <si>
    <t>MT4</t>
  </si>
  <si>
    <t>MT15</t>
  </si>
  <si>
    <t>MT20</t>
  </si>
  <si>
    <t>MT5</t>
  </si>
  <si>
    <t>MT9</t>
  </si>
  <si>
    <t>MT16</t>
  </si>
  <si>
    <t>MT17</t>
  </si>
  <si>
    <t>MT21</t>
  </si>
  <si>
    <t>END</t>
  </si>
  <si>
    <t>300g</t>
  </si>
  <si>
    <t>Nabati Cheese Ramen Noodles Level 0 65g</t>
  </si>
  <si>
    <t>Nabati Spicy Cheese Ramen Noodle Lv1 67g</t>
  </si>
  <si>
    <t>Nabati Cheese Fried Noodles Level 0 74g</t>
  </si>
  <si>
    <t>Nabati Spicy Cheese Fried Noodle Lv1 75g</t>
  </si>
  <si>
    <t>65g</t>
  </si>
  <si>
    <t>67g</t>
  </si>
  <si>
    <t>74g</t>
  </si>
  <si>
    <t>75g</t>
  </si>
  <si>
    <t>Others</t>
  </si>
  <si>
    <t>CVS</t>
  </si>
  <si>
    <t>Minimart</t>
  </si>
  <si>
    <t>Hyper/Super</t>
  </si>
  <si>
    <t>Giá base 
(-VAT)</t>
  </si>
  <si>
    <t>Black Wafer</t>
  </si>
  <si>
    <t>Số ngày làm việc</t>
  </si>
  <si>
    <t>Số ngày đã qua</t>
  </si>
  <si>
    <t>% tiến độ</t>
  </si>
  <si>
    <t>Area</t>
  </si>
  <si>
    <t>Define</t>
  </si>
  <si>
    <t>KAM</t>
  </si>
  <si>
    <t>Chain</t>
  </si>
  <si>
    <t>TotAM</t>
  </si>
  <si>
    <t>AVG/month</t>
  </si>
  <si>
    <t>RR6M</t>
  </si>
  <si>
    <t>% Act</t>
  </si>
  <si>
    <t>LE</t>
  </si>
  <si>
    <t>% LE</t>
  </si>
  <si>
    <t>GAP</t>
  </si>
  <si>
    <t>YTM LY</t>
  </si>
  <si>
    <t>Target YTM</t>
  </si>
  <si>
    <t>% Act YTM</t>
  </si>
  <si>
    <t>% Growth YTM</t>
  </si>
  <si>
    <t>Khó khăn (chalenges)</t>
  </si>
  <si>
    <t>Đề xuất (Proposal)</t>
  </si>
  <si>
    <t>Ghi chú thêm</t>
  </si>
  <si>
    <t>Tar YTM (Jul'24)</t>
  </si>
  <si>
    <t>SELL-IN</t>
  </si>
  <si>
    <t>TOTAL MT_SI</t>
  </si>
  <si>
    <t>Direct +Huong Thủy</t>
  </si>
  <si>
    <t>SELL-OUT</t>
  </si>
  <si>
    <t xml:space="preserve">TOTAL MT_SO </t>
  </si>
  <si>
    <t>Huỳnh Trúc Lợi</t>
  </si>
  <si>
    <t>HUONG THUY SOUTH</t>
  </si>
  <si>
    <t>Phạm Ngọc Minh</t>
  </si>
  <si>
    <t>AEON-CITIMART (NW)</t>
  </si>
  <si>
    <t>OTHERS-SOUTH
(Vissan, Kingfood, Avakids, An Phú MT, Genshai, Nhân Văn, Osifood…)</t>
  </si>
  <si>
    <t>TOTAL KAM 1</t>
  </si>
  <si>
    <t>Vũ Thị Ngọc</t>
  </si>
  <si>
    <t>COOP (NW)</t>
  </si>
  <si>
    <t>BIGC (NW)</t>
  </si>
  <si>
    <t>LOTTE (NW)</t>
  </si>
  <si>
    <t>TOTAL KAM 2</t>
  </si>
  <si>
    <t>HUONG THUY NORTH</t>
  </si>
  <si>
    <t>Lê Thu Huyền</t>
  </si>
  <si>
    <t>WIN/WIN+ (NW)</t>
  </si>
  <si>
    <t>CIRCLE K (NW)</t>
  </si>
  <si>
    <t>Other</t>
  </si>
  <si>
    <t>MTM North</t>
  </si>
  <si>
    <t>End</t>
  </si>
  <si>
    <t>Creadit</t>
  </si>
  <si>
    <t>Return</t>
  </si>
  <si>
    <t xml:space="preserve">Sep </t>
  </si>
  <si>
    <t>FY</t>
  </si>
  <si>
    <t>Remove</t>
  </si>
  <si>
    <t>Forecast</t>
  </si>
  <si>
    <t>RRL4M</t>
  </si>
  <si>
    <t>RRL7M</t>
  </si>
  <si>
    <t>RR 2024</t>
  </si>
  <si>
    <t>Act</t>
  </si>
  <si>
    <t>RRL8M</t>
  </si>
  <si>
    <t>RRL9M</t>
  </si>
  <si>
    <t>RRL3M</t>
  </si>
  <si>
    <t>%</t>
  </si>
  <si>
    <t>% FC</t>
  </si>
  <si>
    <t>%Grow MTY</t>
  </si>
  <si>
    <t>Sales Plan Tháng 9</t>
  </si>
  <si>
    <t>Sales Plan Tháng 10</t>
  </si>
  <si>
    <t>Sales Plan Tháng 8</t>
  </si>
  <si>
    <t>%Act</t>
  </si>
  <si>
    <t>SKU - ASSORTMENT</t>
  </si>
  <si>
    <t>Hyper/SM</t>
  </si>
  <si>
    <t>CO.OP</t>
  </si>
  <si>
    <t>BIG C</t>
  </si>
  <si>
    <t>AEON</t>
  </si>
  <si>
    <t>MEGA</t>
  </si>
  <si>
    <t>CVS/MiniM</t>
  </si>
  <si>
    <t>WCM</t>
  </si>
  <si>
    <t>BHX</t>
  </si>
  <si>
    <t>FML</t>
  </si>
  <si>
    <t>Ministop</t>
  </si>
  <si>
    <t>BS mart</t>
  </si>
  <si>
    <t>Citi</t>
  </si>
  <si>
    <t>T-MART</t>
  </si>
  <si>
    <t>Name</t>
  </si>
  <si>
    <t/>
  </si>
  <si>
    <t>RichBerry Raspberry 110g</t>
  </si>
  <si>
    <t>RichBerry Raspberry 20g</t>
  </si>
  <si>
    <t>20g</t>
  </si>
  <si>
    <t>Must have</t>
  </si>
  <si>
    <t>Nice to have</t>
  </si>
  <si>
    <t>Big Rolls 14g RCO</t>
  </si>
  <si>
    <t>DANH SÁCH CẦN LISTING MT</t>
  </si>
  <si>
    <t>Done</t>
  </si>
  <si>
    <t>x</t>
  </si>
  <si>
    <t>Roll</t>
  </si>
  <si>
    <t>Goguma</t>
  </si>
  <si>
    <t>NO</t>
  </si>
  <si>
    <t xml:space="preserve">KAM </t>
  </si>
  <si>
    <t>ACCOUNT</t>
  </si>
  <si>
    <t>STORES</t>
  </si>
  <si>
    <t>TTA</t>
  </si>
  <si>
    <t>RCE 14g</t>
  </si>
  <si>
    <t>RCE 6g</t>
  </si>
  <si>
    <t>RCO 6g</t>
  </si>
  <si>
    <t>Ahh 9g</t>
  </si>
  <si>
    <t>Big Roll 16g</t>
  </si>
  <si>
    <t>NOTE</t>
  </si>
  <si>
    <t xml:space="preserve">Ngoc </t>
  </si>
  <si>
    <t>Pending</t>
  </si>
  <si>
    <t>tu choi</t>
  </si>
  <si>
    <t xml:space="preserve">ngày 15/08: Nabati đã present listing tại VP Bigc và gửi kế hoạch đầu tư activation, thuê mướn, CTKM …--&gt; đang chờ Buyer phản hồi lại </t>
  </si>
  <si>
    <t>HT</t>
  </si>
  <si>
    <t>Đang check vị trí, tiếp tục follow</t>
  </si>
  <si>
    <t>FAMILYMART</t>
  </si>
  <si>
    <t>Không duyệt vì không có vị trí --&gt; tiếp tục follow</t>
  </si>
  <si>
    <t>Ministop chỉ duyệt 1 mã Cheese 6g, GGM không duyệt --&gt; KAM tiếp tục follow GGM</t>
  </si>
  <si>
    <t>SEVEN ELEVEN</t>
  </si>
  <si>
    <t>Minh</t>
  </si>
  <si>
    <t>Aeon từ chối, KAM sẽ follow và chào lại</t>
  </si>
  <si>
    <t xml:space="preserve">Minh </t>
  </si>
  <si>
    <t>BACH HOA XANH</t>
  </si>
  <si>
    <t>Goguma từ chối không vào/ sẽ len plan chào lại</t>
  </si>
  <si>
    <t xml:space="preserve">Đã chào hàng  GGM, Len plan listing GGM  lai </t>
  </si>
  <si>
    <t>Roll đã bổ sung cam kết chịu trách nhiệm từ Nabati--&gt; đang chờ QA Satra phản hồi</t>
  </si>
  <si>
    <t>VISSAN</t>
  </si>
  <si>
    <t>Đã chào hàng, dự kiến tuần 2 tháng 8 phản hồi</t>
  </si>
  <si>
    <t>KINGFOOD MARKET</t>
  </si>
  <si>
    <t>CENTRAL MART</t>
  </si>
  <si>
    <t>FARMERS MARKET</t>
  </si>
  <si>
    <t>NHAT MINH BAKERY-OSIFOOD</t>
  </si>
  <si>
    <t>AN PHU MT</t>
  </si>
  <si>
    <t>NS NHAN VAN-CVS</t>
  </si>
  <si>
    <t xml:space="preserve">Dnag tiến hành tạo code </t>
  </si>
  <si>
    <t xml:space="preserve">Huyền </t>
  </si>
  <si>
    <t>VINMART/+</t>
  </si>
  <si>
    <t>Buyer tạo code trước cho WIN Landmark 81 - Reopening cuối tháng 8</t>
  </si>
  <si>
    <t xml:space="preserve">CIRCLE K </t>
  </si>
  <si>
    <t>CK đã có PO</t>
  </si>
  <si>
    <t>Chờ chốt TTA,</t>
  </si>
  <si>
    <t>MORGAN</t>
  </si>
  <si>
    <t>Đang treo HD với Hương Thủy, do HT yêu cầu trả tiền mặt --&gt; pending listing</t>
  </si>
  <si>
    <t>Đang treo HD với Hương Thủy, do HT yêu cầu trả tiền mặt --&gt; pending listing ko nhận mẫu</t>
  </si>
  <si>
    <t>LAN CHI HA NAM</t>
  </si>
  <si>
    <t>OKONO</t>
  </si>
  <si>
    <t>Done 50G, 110G</t>
  </si>
  <si>
    <t>168 Mart</t>
  </si>
  <si>
    <t xml:space="preserve">HT đang vướng hợp đồng khung nên chưa ký giao hàng </t>
  </si>
  <si>
    <t>Family Food</t>
  </si>
  <si>
    <t>Đang chờ duyệt  mẫu</t>
  </si>
  <si>
    <t>Clever food</t>
  </si>
  <si>
    <t>done</t>
  </si>
  <si>
    <t>Xem lai target</t>
  </si>
  <si>
    <t>T8/23 load PO 68tr Rassberry. 2024 bán rất ít và Ngưng KD</t>
  </si>
  <si>
    <t>grow</t>
  </si>
  <si>
    <t>SAIGON COOP</t>
  </si>
  <si>
    <t>nếu để số TB thì grow -23%</t>
  </si>
  <si>
    <t>Ministop 2023</t>
  </si>
  <si>
    <t>Minitop 2024</t>
  </si>
  <si>
    <t>MTY 2023</t>
  </si>
  <si>
    <t>MTY 2024</t>
  </si>
  <si>
    <t>Total hệ thống SGCoop 2024 tăng 2% vs cùng kỳ, số SO tăng 2%</t>
  </si>
  <si>
    <t>Listing Ahh 9g</t>
  </si>
  <si>
    <t>Time going:</t>
  </si>
  <si>
    <t>YTM
(Jan-Aug)</t>
  </si>
  <si>
    <t>FY 2024</t>
  </si>
  <si>
    <t>SKU GIAO HÀNG THIẾU HƯƠNG THỦY THÁNG 7+THÁNG 8</t>
  </si>
  <si>
    <t>Tháng</t>
  </si>
  <si>
    <t>Code SKU</t>
  </si>
  <si>
    <t>SKU giao thiếu hàng</t>
  </si>
  <si>
    <t>WIN_South</t>
  </si>
  <si>
    <t>WIN_North</t>
  </si>
  <si>
    <t>AEON_North</t>
  </si>
  <si>
    <t>CK_North</t>
  </si>
  <si>
    <t>INTIMEX MART</t>
  </si>
  <si>
    <t>NHOM ST HN</t>
  </si>
  <si>
    <t>Tổng cộng</t>
  </si>
  <si>
    <t>Nabati RCE WF 6g</t>
  </si>
  <si>
    <t>Na 15g</t>
  </si>
  <si>
    <t>Richoco WF 15g</t>
  </si>
  <si>
    <t>Na 50gr</t>
  </si>
  <si>
    <t>So 50g</t>
  </si>
  <si>
    <t>Roll's Recheese 6g</t>
  </si>
  <si>
    <t>RCO Coated WF 14g</t>
  </si>
  <si>
    <t>Coconut Coated WF 14g</t>
  </si>
  <si>
    <t>Richeese Cookies 112g</t>
  </si>
  <si>
    <t>Richeese Rolls 105g</t>
  </si>
  <si>
    <t>Cookies and Cream Rolls 105g</t>
  </si>
  <si>
    <t>GGM Ahh 9g</t>
  </si>
  <si>
    <t>Wafer GGM 50g Promo</t>
  </si>
  <si>
    <t>GGM 110g</t>
  </si>
  <si>
    <t>Tổng cộng tháng 7</t>
  </si>
  <si>
    <t>Tổng cộng tháng 8</t>
  </si>
  <si>
    <t>Tổng cộng tháng 7+ tháng 8</t>
  </si>
  <si>
    <t>tiến hành lại listing và thực hiện thêm KM vào tháng sau, cải thiện bao bì hộp/thùng</t>
  </si>
  <si>
    <t>issue HT, &amp; chưa listing được hàng mới, không deal được post, T8 chạy 2+1 cookies nhưng không giao hàng HT &lt;50% (sku MTD 5/8), khóa code T6, y/c cải tiến bao bì</t>
  </si>
  <si>
    <t>Tuần 1 PO không xử lý vì CTKM chưa duyệt. Trả hàng mỳ gói, Thực thi chưa tốt ngoài thị trường,Ảnh hưởng chung vì total he thống không tăng,</t>
  </si>
  <si>
    <t>Cải thiện thực thi hàng hóa thị trường, plan và làm việc với Buyer PO DC và PO phân bổ Coopfood,</t>
  </si>
  <si>
    <t>Act YTM
(Act Jan'24-Aug'24)</t>
  </si>
  <si>
    <t>Complaim khá nhiều về việc không giao hàng, chưa đồng ý listing</t>
  </si>
  <si>
    <t>Act (31.08)</t>
  </si>
  <si>
    <t>% Growth Act/ LY</t>
  </si>
  <si>
    <t xml:space="preserve">Act </t>
  </si>
  <si>
    <t>3M</t>
  </si>
  <si>
    <t>chưa dieu chinh</t>
  </si>
  <si>
    <t>% Growth LE/ LY</t>
  </si>
  <si>
    <t>MT18</t>
  </si>
  <si>
    <t>LY 2023</t>
  </si>
  <si>
    <t>SELL IN</t>
  </si>
  <si>
    <t>SELL OUT</t>
  </si>
  <si>
    <t>MT.2024</t>
  </si>
  <si>
    <t xml:space="preserve">Target </t>
  </si>
  <si>
    <t>Actual</t>
  </si>
  <si>
    <t>% Achieve</t>
  </si>
  <si>
    <t>% grow</t>
  </si>
  <si>
    <t>FY.2023</t>
  </si>
  <si>
    <t>MT</t>
  </si>
  <si>
    <t>Act 2023</t>
  </si>
  <si>
    <t>Act 2024</t>
  </si>
  <si>
    <t>% Grow</t>
  </si>
  <si>
    <t>THISO-EMART</t>
  </si>
  <si>
    <t>7-ELEVEN</t>
  </si>
  <si>
    <t>OTHER-SOUTH</t>
  </si>
  <si>
    <t>OTHER-NORTH</t>
  </si>
  <si>
    <t>LY 2022</t>
  </si>
  <si>
    <t>FY.2022</t>
  </si>
  <si>
    <t>RR 9M</t>
  </si>
  <si>
    <t>Jul-Sep</t>
  </si>
  <si>
    <t>9M</t>
  </si>
  <si>
    <t>Act YTM</t>
  </si>
  <si>
    <t>Act YTM
(Act Jan'24-Sep'24+LE Oct'24)</t>
  </si>
  <si>
    <t>Tar YTM</t>
  </si>
  <si>
    <t xml:space="preserve"> NSO</t>
  </si>
  <si>
    <t>5SKU</t>
  </si>
  <si>
    <t>Activation</t>
  </si>
  <si>
    <t>Oct- revised</t>
  </si>
  <si>
    <t>DONE</t>
  </si>
  <si>
    <t>MTY</t>
  </si>
  <si>
    <t>Sales FC</t>
  </si>
  <si>
    <t>Goguma Chocolate Coated Wafer 16g</t>
  </si>
  <si>
    <t>Chains</t>
  </si>
  <si>
    <t>HCM</t>
  </si>
  <si>
    <t>HCM1</t>
  </si>
  <si>
    <t>HCM2</t>
  </si>
  <si>
    <t>HCM3</t>
  </si>
  <si>
    <t>MK</t>
  </si>
  <si>
    <t>Hậu Giang</t>
  </si>
  <si>
    <t>Cà Mau</t>
  </si>
  <si>
    <t>Sóc Trăng</t>
  </si>
  <si>
    <t>Bạc Liêu</t>
  </si>
  <si>
    <t>Cần Thơ</t>
  </si>
  <si>
    <t>Trà Vinh</t>
  </si>
  <si>
    <t>Vĩnh Long</t>
  </si>
  <si>
    <t>Long An</t>
  </si>
  <si>
    <t>Bến Tre</t>
  </si>
  <si>
    <t>Tiền Giang</t>
  </si>
  <si>
    <t>Đồng Tháp</t>
  </si>
  <si>
    <t>An Giang</t>
  </si>
  <si>
    <t>Kiên Giang</t>
  </si>
  <si>
    <t>SE</t>
  </si>
  <si>
    <t>Khánh Hòa</t>
  </si>
  <si>
    <t>Ninh Thuận</t>
  </si>
  <si>
    <t>Đăk Nông</t>
  </si>
  <si>
    <t>Đăk Lăk</t>
  </si>
  <si>
    <t>Lâm Đồng</t>
  </si>
  <si>
    <t>Đồng Nai</t>
  </si>
  <si>
    <t>Bình Dương</t>
  </si>
  <si>
    <t>Tây Ninh</t>
  </si>
  <si>
    <t>Bình Phước</t>
  </si>
  <si>
    <t>BR VT</t>
  </si>
  <si>
    <t>Bình Thuận</t>
  </si>
  <si>
    <t>CE</t>
  </si>
  <si>
    <t>Đà Nẵng</t>
  </si>
  <si>
    <t xml:space="preserve"> Huế</t>
  </si>
  <si>
    <t>Bình Định</t>
  </si>
  <si>
    <t>Quảng Nam</t>
  </si>
  <si>
    <t>Gia Lai</t>
  </si>
  <si>
    <t>Quảng Ngãi</t>
  </si>
  <si>
    <t>Phú Yên</t>
  </si>
  <si>
    <t>Kontum</t>
  </si>
  <si>
    <t>Ha Noi</t>
  </si>
  <si>
    <t>NORTH</t>
  </si>
  <si>
    <t>Hải Phòng</t>
  </si>
  <si>
    <t>Qug Ninh</t>
  </si>
  <si>
    <t>Bắc Ninh</t>
  </si>
  <si>
    <t>Nghệ An</t>
  </si>
  <si>
    <t>Thanh Hóa</t>
  </si>
  <si>
    <t>Hà Tĩnh</t>
  </si>
  <si>
    <t>Phú Thọ</t>
  </si>
  <si>
    <t>Quảng Bình</t>
  </si>
  <si>
    <t>Vĩnh Phúc</t>
  </si>
  <si>
    <t>Hải Dương</t>
  </si>
  <si>
    <t>Thái Bình</t>
  </si>
  <si>
    <t>Quảng Trị</t>
  </si>
  <si>
    <t>Nam Định</t>
  </si>
  <si>
    <t>BắcGiang</t>
  </si>
  <si>
    <t>Ninh Bình</t>
  </si>
  <si>
    <t>Hà Nam</t>
  </si>
  <si>
    <t>Thái Nguyên</t>
  </si>
  <si>
    <t>Hưng Yên</t>
  </si>
  <si>
    <t>Lào Cai</t>
  </si>
  <si>
    <t>Tuyên Quang</t>
  </si>
  <si>
    <t>Hòa Bình</t>
  </si>
  <si>
    <t>Yên Bái</t>
  </si>
  <si>
    <t>Sơn La</t>
  </si>
  <si>
    <t>Lạng Sơn</t>
  </si>
  <si>
    <t>Hà Giang</t>
  </si>
  <si>
    <t>Lai Châu</t>
  </si>
  <si>
    <t>Cao Bằng</t>
  </si>
  <si>
    <t>Điện Biên</t>
  </si>
  <si>
    <t>Bắc Kan</t>
  </si>
  <si>
    <t>No. of</t>
  </si>
  <si>
    <t>Headcount SR</t>
  </si>
  <si>
    <t>N/W</t>
  </si>
  <si>
    <t>MiniSM</t>
  </si>
  <si>
    <t>CVS/Others</t>
  </si>
  <si>
    <t>No.store</t>
  </si>
  <si>
    <t>HP/SM</t>
  </si>
  <si>
    <t>CO.OPMART</t>
  </si>
  <si>
    <t>WINMART</t>
  </si>
  <si>
    <t xml:space="preserve">Mini </t>
  </si>
  <si>
    <t>CO.OPFOOD</t>
  </si>
  <si>
    <t>SATRAFOOD</t>
  </si>
  <si>
    <t>SATRAMART</t>
  </si>
  <si>
    <t>WIN+ RURAL</t>
  </si>
  <si>
    <t>WINLIFE</t>
  </si>
  <si>
    <t>WIN+</t>
  </si>
  <si>
    <t xml:space="preserve">Others </t>
  </si>
  <si>
    <t>Others South</t>
  </si>
  <si>
    <t>North</t>
  </si>
  <si>
    <t>Lan Chi</t>
  </si>
  <si>
    <t>Barcode</t>
  </si>
  <si>
    <t>SKU-Co.op</t>
  </si>
  <si>
    <t>Richoco Wafer 330g (big pack)</t>
  </si>
  <si>
    <t>Richeese Wafer 330g (big pack)</t>
  </si>
  <si>
    <t>8993175541008</t>
  </si>
  <si>
    <t>8993175535878</t>
  </si>
  <si>
    <t>8993175535885</t>
  </si>
  <si>
    <t>8993175532648</t>
  </si>
  <si>
    <t>8993175533157</t>
  </si>
  <si>
    <t>8993175531894</t>
  </si>
  <si>
    <t>8993175555388</t>
  </si>
  <si>
    <t>8993175555357</t>
  </si>
  <si>
    <t>8993175537285</t>
  </si>
  <si>
    <t>8993175537346</t>
  </si>
  <si>
    <t>8993175549349</t>
  </si>
  <si>
    <t>8993175551519</t>
  </si>
  <si>
    <t>8993175553872</t>
  </si>
  <si>
    <t>8993175556972</t>
  </si>
  <si>
    <t>8993175550970</t>
  </si>
  <si>
    <t>8993175550956</t>
  </si>
  <si>
    <t>8993175559270</t>
  </si>
  <si>
    <t>Tincan 300g</t>
  </si>
  <si>
    <t>Tincan 240g (new shape)</t>
  </si>
  <si>
    <t>240g</t>
  </si>
  <si>
    <t>8993175565905</t>
  </si>
  <si>
    <t>8993175535250</t>
  </si>
  <si>
    <t>Richeese Tincan 300g</t>
  </si>
  <si>
    <t>qui cách</t>
  </si>
  <si>
    <t>'-VAT</t>
  </si>
  <si>
    <t>Giá thùng</t>
  </si>
  <si>
    <t>SI</t>
  </si>
  <si>
    <t>SO</t>
  </si>
  <si>
    <t>Richeese Wafer 17g - xá</t>
  </si>
  <si>
    <t>Richoco Wafer 17g - xá</t>
  </si>
  <si>
    <t>Goguma 17g (Bag) - xá</t>
  </si>
  <si>
    <t>Sales Plan Tháng 11</t>
  </si>
  <si>
    <t>RRL10M</t>
  </si>
  <si>
    <t>Sales Plan Tháng 12</t>
  </si>
  <si>
    <t>Giá đơn vị lẻ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</si>
</sst>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dd\.mm\.yyyy;@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1"/>
      <color theme="0"/>
      <name val="Times New Roman"/>
      <family val="1"/>
    </font>
    <font>
      <sz val="1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1"/>
      <color rgb="FF0000CC"/>
      <name val="Times New Roman"/>
      <family val="1"/>
    </font>
    <font>
      <b/>
      <sz val="11"/>
      <color rgb="FFC00000"/>
      <name val="Times New Roman"/>
      <family val="1"/>
    </font>
    <font>
      <b/>
      <sz val="10"/>
      <color theme="0"/>
      <name val="Times New Roman"/>
      <family val="1"/>
    </font>
    <font>
      <b/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b/>
      <sz val="10"/>
      <name val="Times New Roman"/>
      <family val="1"/>
    </font>
    <font>
      <b/>
      <sz val="10"/>
      <color rgb="FF0000CC"/>
      <name val="Times New Roman"/>
      <family val="1"/>
    </font>
    <font>
      <b/>
      <sz val="11"/>
      <name val="Times New Roman"/>
      <family val="1"/>
    </font>
    <font>
      <b/>
      <sz val="11"/>
      <color rgb="FF0000CC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name val="Times New Roman"/>
      <family val="1"/>
    </font>
    <font>
      <sz val="8"/>
      <color theme="1"/>
      <name val="Times New Roman"/>
      <family val="1"/>
    </font>
    <font>
      <b/>
      <sz val="8"/>
      <color rgb="FFFF0000"/>
      <name val="Times New Roman"/>
      <family val="1"/>
    </font>
    <font>
      <sz val="8"/>
      <name val="Times New Roman"/>
      <family val="1"/>
    </font>
    <font>
      <sz val="8"/>
      <color rgb="FFFF0000"/>
      <name val="Times New Roman"/>
      <family val="1"/>
    </font>
    <font>
      <b/>
      <sz val="16"/>
      <color theme="1"/>
      <name val="Times New Roman"/>
      <family val="1"/>
    </font>
    <font>
      <b/>
      <sz val="20"/>
      <color theme="1"/>
      <name val="Times New Roman"/>
      <family val="1"/>
    </font>
    <font>
      <b/>
      <sz val="9"/>
      <color theme="0"/>
      <name val="Times New Roman"/>
      <family val="1"/>
    </font>
    <font>
      <b/>
      <sz val="9"/>
      <color rgb="FFFF0000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sz val="10"/>
      <color theme="1"/>
      <name val="Times New Roman"/>
      <family val="1"/>
    </font>
    <font>
      <sz val="10"/>
      <name val="Times New Roman"/>
      <family val="1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00CC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Times New Roman"/>
      <family val="1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Times New Roman"/>
      <family val="1"/>
    </font>
    <font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rgb="FF0000CC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i/>
      <sz val="8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0000CC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8"/>
      <color theme="1"/>
      <name val="Times New Roman"/>
      <family val="1"/>
    </font>
  </fonts>
  <fills count="2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9FFCC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</cellStyleXfs>
  <cellXfs count="744">
    <xf numFmtId="0" fontId="0" fillId="0" borderId="0" xfId="0"/>
    <xf numFmtId="9" fontId="0" fillId="0" borderId="0" xfId="2" applyFont="1"/>
    <xf numFmtId="0" fontId="0" fillId="0" borderId="6" xfId="0" applyBorder="1"/>
    <xf numFmtId="0" fontId="0" fillId="0" borderId="7" xfId="0" applyBorder="1"/>
    <xf numFmtId="9" fontId="0" fillId="0" borderId="0" xfId="2" applyFont="1" applyBorder="1"/>
    <xf numFmtId="0" fontId="0" fillId="0" borderId="4" xfId="0" applyBorder="1"/>
    <xf numFmtId="164" fontId="3" fillId="0" borderId="0" xfId="1" applyNumberFormat="1" applyFont="1"/>
    <xf numFmtId="164" fontId="3" fillId="0" borderId="0" xfId="1" applyNumberFormat="1" applyFont="1" applyBorder="1"/>
    <xf numFmtId="0" fontId="2" fillId="3" borderId="1" xfId="0" applyFont="1" applyFill="1" applyBorder="1"/>
    <xf numFmtId="0" fontId="0" fillId="0" borderId="0" xfId="0" applyAlignment="1">
      <alignment horizontal="right"/>
    </xf>
    <xf numFmtId="0" fontId="2" fillId="2" borderId="4" xfId="0" applyFont="1" applyFill="1" applyBorder="1"/>
    <xf numFmtId="0" fontId="2" fillId="0" borderId="0" xfId="0" applyFont="1"/>
    <xf numFmtId="0" fontId="4" fillId="0" borderId="0" xfId="0" applyFont="1"/>
    <xf numFmtId="0" fontId="2" fillId="0" borderId="9" xfId="0" applyFont="1" applyBorder="1"/>
    <xf numFmtId="0" fontId="2" fillId="0" borderId="4" xfId="0" applyFont="1" applyBorder="1"/>
    <xf numFmtId="0" fontId="0" fillId="0" borderId="0" xfId="0" applyAlignment="1">
      <alignment horizontal="left"/>
    </xf>
    <xf numFmtId="164" fontId="0" fillId="0" borderId="4" xfId="1" applyNumberFormat="1" applyFont="1" applyBorder="1"/>
    <xf numFmtId="0" fontId="2" fillId="0" borderId="7" xfId="0" applyFont="1" applyBorder="1" applyAlignment="1">
      <alignment horizontal="left"/>
    </xf>
    <xf numFmtId="0" fontId="0" fillId="0" borderId="7" xfId="0" applyBorder="1" applyAlignment="1">
      <alignment horizontal="left"/>
    </xf>
    <xf numFmtId="164" fontId="0" fillId="0" borderId="0" xfId="1" applyNumberFormat="1" applyFont="1"/>
    <xf numFmtId="164" fontId="0" fillId="0" borderId="6" xfId="1" applyNumberFormat="1" applyFont="1" applyBorder="1"/>
    <xf numFmtId="164" fontId="2" fillId="2" borderId="6" xfId="1" applyNumberFormat="1" applyFont="1" applyFill="1" applyBorder="1"/>
    <xf numFmtId="164" fontId="2" fillId="2" borderId="7" xfId="1" applyNumberFormat="1" applyFont="1" applyFill="1" applyBorder="1"/>
    <xf numFmtId="164" fontId="2" fillId="0" borderId="7" xfId="1" applyNumberFormat="1" applyFont="1" applyBorder="1"/>
    <xf numFmtId="164" fontId="2" fillId="0" borderId="0" xfId="1" applyNumberFormat="1" applyFont="1"/>
    <xf numFmtId="164" fontId="2" fillId="2" borderId="4" xfId="1" applyNumberFormat="1" applyFont="1" applyFill="1" applyBorder="1"/>
    <xf numFmtId="164" fontId="2" fillId="0" borderId="6" xfId="1" applyNumberFormat="1" applyFont="1" applyBorder="1"/>
    <xf numFmtId="164" fontId="2" fillId="0" borderId="4" xfId="1" applyNumberFormat="1" applyFont="1" applyBorder="1"/>
    <xf numFmtId="164" fontId="1" fillId="0" borderId="7" xfId="1" applyNumberFormat="1" applyFont="1" applyBorder="1"/>
    <xf numFmtId="164" fontId="3" fillId="0" borderId="0" xfId="1" applyNumberFormat="1" applyFont="1" applyFill="1"/>
    <xf numFmtId="0" fontId="0" fillId="0" borderId="13" xfId="0" applyBorder="1"/>
    <xf numFmtId="0" fontId="0" fillId="0" borderId="11" xfId="0" applyBorder="1"/>
    <xf numFmtId="0" fontId="2" fillId="0" borderId="2" xfId="0" applyFont="1" applyBorder="1"/>
    <xf numFmtId="164" fontId="0" fillId="0" borderId="0" xfId="1" applyNumberFormat="1" applyFont="1" applyBorder="1"/>
    <xf numFmtId="164" fontId="2" fillId="0" borderId="0" xfId="1" applyNumberFormat="1" applyFont="1" applyBorder="1"/>
    <xf numFmtId="164" fontId="2" fillId="2" borderId="0" xfId="1" applyNumberFormat="1" applyFont="1" applyFill="1" applyBorder="1"/>
    <xf numFmtId="0" fontId="0" fillId="0" borderId="12" xfId="0" applyBorder="1"/>
    <xf numFmtId="164" fontId="2" fillId="0" borderId="4" xfId="1" applyNumberFormat="1" applyFont="1" applyBorder="1" applyAlignment="1">
      <alignment horizontal="right"/>
    </xf>
    <xf numFmtId="0" fontId="6" fillId="0" borderId="0" xfId="0" applyFont="1" applyAlignment="1">
      <alignment vertical="center"/>
    </xf>
    <xf numFmtId="164" fontId="6" fillId="0" borderId="0" xfId="1" applyNumberFormat="1" applyFont="1" applyAlignment="1">
      <alignment vertical="center"/>
    </xf>
    <xf numFmtId="0" fontId="7" fillId="0" borderId="0" xfId="0" applyFont="1" applyAlignment="1">
      <alignment vertical="center"/>
    </xf>
    <xf numFmtId="164" fontId="6" fillId="0" borderId="0" xfId="0" applyNumberFormat="1" applyFont="1" applyAlignment="1">
      <alignment vertical="center"/>
    </xf>
    <xf numFmtId="164" fontId="7" fillId="0" borderId="0" xfId="1" applyNumberFormat="1" applyFont="1" applyAlignment="1">
      <alignment vertical="center"/>
    </xf>
    <xf numFmtId="0" fontId="9" fillId="0" borderId="0" xfId="0" applyFont="1" applyAlignment="1">
      <alignment vertical="center"/>
    </xf>
    <xf numFmtId="164" fontId="8" fillId="0" borderId="1" xfId="1" applyNumberFormat="1" applyFont="1" applyBorder="1" applyAlignment="1">
      <alignment vertical="center"/>
    </xf>
    <xf numFmtId="0" fontId="10" fillId="0" borderId="0" xfId="0" applyFont="1" applyAlignment="1">
      <alignment vertical="center"/>
    </xf>
    <xf numFmtId="0" fontId="9" fillId="4" borderId="1" xfId="0" applyFont="1" applyFill="1" applyBorder="1" applyAlignment="1">
      <alignment vertical="center"/>
    </xf>
    <xf numFmtId="164" fontId="2" fillId="0" borderId="4" xfId="0" applyNumberFormat="1" applyFont="1" applyBorder="1"/>
    <xf numFmtId="164" fontId="0" fillId="0" borderId="12" xfId="1" applyNumberFormat="1" applyFont="1" applyBorder="1"/>
    <xf numFmtId="0" fontId="0" fillId="0" borderId="11" xfId="0" applyBorder="1" applyAlignment="1">
      <alignment horizontal="left"/>
    </xf>
    <xf numFmtId="164" fontId="0" fillId="0" borderId="14" xfId="1" applyNumberFormat="1" applyFont="1" applyBorder="1"/>
    <xf numFmtId="164" fontId="0" fillId="0" borderId="13" xfId="1" applyNumberFormat="1" applyFont="1" applyBorder="1"/>
    <xf numFmtId="164" fontId="1" fillId="0" borderId="11" xfId="1" applyNumberFormat="1" applyFont="1" applyBorder="1"/>
    <xf numFmtId="9" fontId="0" fillId="0" borderId="13" xfId="2" applyFont="1" applyBorder="1"/>
    <xf numFmtId="164" fontId="3" fillId="0" borderId="13" xfId="1" applyNumberFormat="1" applyFont="1" applyBorder="1"/>
    <xf numFmtId="0" fontId="12" fillId="0" borderId="0" xfId="0" applyFont="1"/>
    <xf numFmtId="0" fontId="12" fillId="0" borderId="0" xfId="0" applyFont="1" applyAlignment="1">
      <alignment horizontal="left"/>
    </xf>
    <xf numFmtId="164" fontId="12" fillId="0" borderId="0" xfId="1" applyNumberFormat="1" applyFont="1"/>
    <xf numFmtId="164" fontId="13" fillId="0" borderId="0" xfId="1" applyNumberFormat="1" applyFont="1"/>
    <xf numFmtId="9" fontId="12" fillId="0" borderId="0" xfId="2" applyFont="1"/>
    <xf numFmtId="164" fontId="13" fillId="0" borderId="0" xfId="1" applyNumberFormat="1" applyFont="1" applyAlignment="1">
      <alignment horizontal="right"/>
    </xf>
    <xf numFmtId="0" fontId="8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9" fontId="15" fillId="0" borderId="0" xfId="2" applyFont="1" applyAlignment="1">
      <alignment vertical="center"/>
    </xf>
    <xf numFmtId="0" fontId="9" fillId="6" borderId="13" xfId="0" applyFont="1" applyFill="1" applyBorder="1" applyAlignment="1">
      <alignment horizontal="center" vertical="center"/>
    </xf>
    <xf numFmtId="0" fontId="16" fillId="9" borderId="9" xfId="0" applyFont="1" applyFill="1" applyBorder="1" applyAlignment="1">
      <alignment horizontal="left" vertical="center" wrapText="1"/>
    </xf>
    <xf numFmtId="0" fontId="17" fillId="6" borderId="1" xfId="0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center" vertical="center" wrapText="1"/>
    </xf>
    <xf numFmtId="164" fontId="17" fillId="7" borderId="1" xfId="1" applyNumberFormat="1" applyFont="1" applyFill="1" applyBorder="1" applyAlignment="1">
      <alignment horizontal="center" vertical="center" wrapText="1"/>
    </xf>
    <xf numFmtId="0" fontId="18" fillId="7" borderId="1" xfId="0" applyFont="1" applyFill="1" applyBorder="1" applyAlignment="1">
      <alignment horizontal="center" vertical="center" wrapText="1"/>
    </xf>
    <xf numFmtId="9" fontId="19" fillId="7" borderId="1" xfId="2" applyFon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 wrapText="1"/>
    </xf>
    <xf numFmtId="0" fontId="16" fillId="9" borderId="1" xfId="0" applyFont="1" applyFill="1" applyBorder="1" applyAlignment="1">
      <alignment horizontal="center" vertical="center" wrapText="1"/>
    </xf>
    <xf numFmtId="0" fontId="17" fillId="10" borderId="1" xfId="0" applyFont="1" applyFill="1" applyBorder="1" applyAlignment="1">
      <alignment horizontal="center" vertical="center" wrapText="1"/>
    </xf>
    <xf numFmtId="0" fontId="6" fillId="11" borderId="1" xfId="0" applyFont="1" applyFill="1" applyBorder="1" applyAlignment="1">
      <alignment vertical="center"/>
    </xf>
    <xf numFmtId="0" fontId="9" fillId="12" borderId="1" xfId="0" applyFont="1" applyFill="1" applyBorder="1" applyAlignment="1">
      <alignment vertical="center"/>
    </xf>
    <xf numFmtId="0" fontId="9" fillId="12" borderId="1" xfId="0" applyFont="1" applyFill="1" applyBorder="1" applyAlignment="1">
      <alignment horizontal="left" vertical="center"/>
    </xf>
    <xf numFmtId="164" fontId="9" fillId="12" borderId="1" xfId="1" applyNumberFormat="1" applyFont="1" applyFill="1" applyBorder="1" applyAlignment="1">
      <alignment vertical="center"/>
    </xf>
    <xf numFmtId="0" fontId="6" fillId="12" borderId="1" xfId="0" applyFont="1" applyFill="1" applyBorder="1" applyAlignment="1">
      <alignment vertical="center"/>
    </xf>
    <xf numFmtId="0" fontId="6" fillId="12" borderId="0" xfId="0" applyFont="1" applyFill="1" applyAlignment="1">
      <alignment vertical="center"/>
    </xf>
    <xf numFmtId="164" fontId="8" fillId="12" borderId="1" xfId="1" applyNumberFormat="1" applyFont="1" applyFill="1" applyBorder="1" applyAlignment="1">
      <alignment vertical="center"/>
    </xf>
    <xf numFmtId="9" fontId="21" fillId="12" borderId="1" xfId="2" applyFont="1" applyFill="1" applyBorder="1" applyAlignment="1">
      <alignment vertical="center"/>
    </xf>
    <xf numFmtId="164" fontId="14" fillId="12" borderId="1" xfId="0" applyNumberFormat="1" applyFont="1" applyFill="1" applyBorder="1" applyAlignment="1">
      <alignment vertical="center"/>
    </xf>
    <xf numFmtId="9" fontId="8" fillId="12" borderId="1" xfId="2" applyFont="1" applyFill="1" applyBorder="1" applyAlignment="1">
      <alignment vertical="center"/>
    </xf>
    <xf numFmtId="9" fontId="9" fillId="12" borderId="1" xfId="2" applyFont="1" applyFill="1" applyBorder="1" applyAlignment="1">
      <alignment vertical="center"/>
    </xf>
    <xf numFmtId="0" fontId="9" fillId="13" borderId="1" xfId="0" applyFont="1" applyFill="1" applyBorder="1" applyAlignment="1">
      <alignment vertical="center"/>
    </xf>
    <xf numFmtId="0" fontId="9" fillId="13" borderId="1" xfId="0" applyFont="1" applyFill="1" applyBorder="1" applyAlignment="1">
      <alignment horizontal="left" vertical="center"/>
    </xf>
    <xf numFmtId="164" fontId="9" fillId="13" borderId="1" xfId="1" applyNumberFormat="1" applyFont="1" applyFill="1" applyBorder="1" applyAlignment="1">
      <alignment vertical="center"/>
    </xf>
    <xf numFmtId="9" fontId="9" fillId="13" borderId="1" xfId="0" applyNumberFormat="1" applyFont="1" applyFill="1" applyBorder="1" applyAlignment="1">
      <alignment vertical="center"/>
    </xf>
    <xf numFmtId="0" fontId="6" fillId="13" borderId="1" xfId="0" applyFont="1" applyFill="1" applyBorder="1" applyAlignment="1">
      <alignment vertical="center"/>
    </xf>
    <xf numFmtId="9" fontId="9" fillId="13" borderId="1" xfId="2" applyFont="1" applyFill="1" applyBorder="1" applyAlignment="1">
      <alignment vertical="center"/>
    </xf>
    <xf numFmtId="0" fontId="6" fillId="13" borderId="0" xfId="0" applyFont="1" applyFill="1" applyAlignment="1">
      <alignment vertical="center"/>
    </xf>
    <xf numFmtId="164" fontId="8" fillId="13" borderId="1" xfId="1" applyNumberFormat="1" applyFont="1" applyFill="1" applyBorder="1" applyAlignment="1">
      <alignment vertical="center"/>
    </xf>
    <xf numFmtId="9" fontId="21" fillId="13" borderId="1" xfId="2" applyFont="1" applyFill="1" applyBorder="1" applyAlignment="1">
      <alignment vertical="center"/>
    </xf>
    <xf numFmtId="164" fontId="14" fillId="13" borderId="1" xfId="1" applyNumberFormat="1" applyFont="1" applyFill="1" applyBorder="1" applyAlignment="1">
      <alignment vertical="center"/>
    </xf>
    <xf numFmtId="0" fontId="11" fillId="0" borderId="1" xfId="0" applyFont="1" applyBorder="1" applyAlignment="1">
      <alignment vertical="center"/>
    </xf>
    <xf numFmtId="164" fontId="11" fillId="0" borderId="1" xfId="1" applyNumberFormat="1" applyFont="1" applyBorder="1" applyAlignment="1">
      <alignment vertical="center"/>
    </xf>
    <xf numFmtId="9" fontId="11" fillId="0" borderId="1" xfId="2" applyFont="1" applyBorder="1" applyAlignment="1">
      <alignment vertical="center"/>
    </xf>
    <xf numFmtId="0" fontId="11" fillId="0" borderId="0" xfId="0" applyFont="1" applyAlignment="1">
      <alignment vertical="center"/>
    </xf>
    <xf numFmtId="164" fontId="14" fillId="0" borderId="1" xfId="1" applyNumberFormat="1" applyFont="1" applyFill="1" applyBorder="1" applyAlignment="1">
      <alignment vertical="center"/>
    </xf>
    <xf numFmtId="9" fontId="8" fillId="0" borderId="1" xfId="2" applyFont="1" applyBorder="1" applyAlignment="1">
      <alignment vertical="center"/>
    </xf>
    <xf numFmtId="0" fontId="11" fillId="0" borderId="1" xfId="0" applyFont="1" applyBorder="1" applyAlignment="1">
      <alignment vertical="center" wrapText="1"/>
    </xf>
    <xf numFmtId="0" fontId="21" fillId="0" borderId="1" xfId="0" applyFont="1" applyBorder="1" applyAlignment="1">
      <alignment vertical="center"/>
    </xf>
    <xf numFmtId="0" fontId="21" fillId="4" borderId="1" xfId="0" applyFont="1" applyFill="1" applyBorder="1" applyAlignment="1">
      <alignment vertical="center"/>
    </xf>
    <xf numFmtId="164" fontId="21" fillId="4" borderId="1" xfId="0" applyNumberFormat="1" applyFont="1" applyFill="1" applyBorder="1" applyAlignment="1">
      <alignment vertical="center"/>
    </xf>
    <xf numFmtId="164" fontId="21" fillId="4" borderId="1" xfId="1" applyNumberFormat="1" applyFont="1" applyFill="1" applyBorder="1" applyAlignment="1">
      <alignment vertical="center"/>
    </xf>
    <xf numFmtId="9" fontId="21" fillId="4" borderId="1" xfId="2" applyFont="1" applyFill="1" applyBorder="1" applyAlignment="1">
      <alignment vertical="center"/>
    </xf>
    <xf numFmtId="0" fontId="21" fillId="4" borderId="0" xfId="0" applyFont="1" applyFill="1" applyAlignment="1">
      <alignment vertical="center"/>
    </xf>
    <xf numFmtId="164" fontId="8" fillId="4" borderId="1" xfId="1" applyNumberFormat="1" applyFont="1" applyFill="1" applyBorder="1" applyAlignment="1">
      <alignment vertical="center"/>
    </xf>
    <xf numFmtId="164" fontId="14" fillId="4" borderId="1" xfId="1" applyNumberFormat="1" applyFont="1" applyFill="1" applyBorder="1" applyAlignment="1">
      <alignment vertical="center"/>
    </xf>
    <xf numFmtId="9" fontId="8" fillId="4" borderId="1" xfId="2" applyFont="1" applyFill="1" applyBorder="1" applyAlignment="1">
      <alignment vertical="center"/>
    </xf>
    <xf numFmtId="0" fontId="11" fillId="0" borderId="1" xfId="0" quotePrefix="1" applyFont="1" applyBorder="1" applyAlignment="1">
      <alignment vertical="center" wrapText="1"/>
    </xf>
    <xf numFmtId="9" fontId="8" fillId="0" borderId="1" xfId="2" applyFont="1" applyFill="1" applyBorder="1" applyAlignment="1">
      <alignment vertical="center"/>
    </xf>
    <xf numFmtId="165" fontId="11" fillId="0" borderId="0" xfId="2" applyNumberFormat="1" applyFont="1" applyAlignment="1">
      <alignment vertical="center"/>
    </xf>
    <xf numFmtId="164" fontId="21" fillId="4" borderId="3" xfId="0" applyNumberFormat="1" applyFont="1" applyFill="1" applyBorder="1" applyAlignment="1">
      <alignment vertical="center"/>
    </xf>
    <xf numFmtId="164" fontId="21" fillId="4" borderId="3" xfId="1" applyNumberFormat="1" applyFont="1" applyFill="1" applyBorder="1" applyAlignment="1">
      <alignment vertical="center"/>
    </xf>
    <xf numFmtId="164" fontId="8" fillId="4" borderId="1" xfId="0" applyNumberFormat="1" applyFont="1" applyFill="1" applyBorder="1" applyAlignment="1">
      <alignment vertical="center"/>
    </xf>
    <xf numFmtId="164" fontId="14" fillId="4" borderId="1" xfId="0" applyNumberFormat="1" applyFont="1" applyFill="1" applyBorder="1" applyAlignment="1">
      <alignment vertical="center"/>
    </xf>
    <xf numFmtId="165" fontId="11" fillId="0" borderId="1" xfId="2" applyNumberFormat="1" applyFont="1" applyFill="1" applyBorder="1" applyAlignment="1">
      <alignment vertical="center"/>
    </xf>
    <xf numFmtId="9" fontId="11" fillId="0" borderId="1" xfId="2" applyFont="1" applyFill="1" applyBorder="1" applyAlignment="1">
      <alignment vertical="center"/>
    </xf>
    <xf numFmtId="164" fontId="11" fillId="0" borderId="3" xfId="1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164" fontId="11" fillId="0" borderId="5" xfId="1" applyNumberFormat="1" applyFont="1" applyBorder="1" applyAlignment="1">
      <alignment vertical="center"/>
    </xf>
    <xf numFmtId="164" fontId="11" fillId="0" borderId="9" xfId="1" applyNumberFormat="1" applyFont="1" applyBorder="1" applyAlignment="1">
      <alignment vertical="center"/>
    </xf>
    <xf numFmtId="9" fontId="11" fillId="0" borderId="9" xfId="2" applyFont="1" applyBorder="1" applyAlignment="1">
      <alignment vertical="center"/>
    </xf>
    <xf numFmtId="164" fontId="11" fillId="0" borderId="4" xfId="1" applyNumberFormat="1" applyFont="1" applyBorder="1" applyAlignment="1">
      <alignment vertical="center"/>
    </xf>
    <xf numFmtId="164" fontId="8" fillId="0" borderId="9" xfId="1" applyNumberFormat="1" applyFont="1" applyBorder="1" applyAlignment="1">
      <alignment vertical="center"/>
    </xf>
    <xf numFmtId="164" fontId="14" fillId="0" borderId="9" xfId="1" applyNumberFormat="1" applyFont="1" applyFill="1" applyBorder="1" applyAlignment="1">
      <alignment vertical="center"/>
    </xf>
    <xf numFmtId="9" fontId="8" fillId="0" borderId="9" xfId="2" applyFont="1" applyBorder="1" applyAlignment="1">
      <alignment vertical="center"/>
    </xf>
    <xf numFmtId="164" fontId="9" fillId="4" borderId="1" xfId="0" applyNumberFormat="1" applyFont="1" applyFill="1" applyBorder="1" applyAlignment="1">
      <alignment vertical="center"/>
    </xf>
    <xf numFmtId="9" fontId="9" fillId="4" borderId="1" xfId="2" applyFont="1" applyFill="1" applyBorder="1" applyAlignment="1">
      <alignment vertical="center"/>
    </xf>
    <xf numFmtId="43" fontId="8" fillId="0" borderId="0" xfId="0" applyNumberFormat="1" applyFont="1" applyAlignment="1">
      <alignment vertical="center"/>
    </xf>
    <xf numFmtId="164" fontId="14" fillId="0" borderId="0" xfId="0" applyNumberFormat="1" applyFont="1" applyAlignment="1">
      <alignment vertical="center"/>
    </xf>
    <xf numFmtId="164" fontId="8" fillId="0" borderId="0" xfId="0" applyNumberFormat="1" applyFont="1" applyAlignment="1">
      <alignment vertical="center"/>
    </xf>
    <xf numFmtId="164" fontId="0" fillId="0" borderId="0" xfId="0" applyNumberFormat="1"/>
    <xf numFmtId="165" fontId="0" fillId="0" borderId="0" xfId="2" applyNumberFormat="1" applyFont="1"/>
    <xf numFmtId="165" fontId="0" fillId="0" borderId="0" xfId="0" applyNumberFormat="1" applyAlignment="1">
      <alignment horizontal="right"/>
    </xf>
    <xf numFmtId="164" fontId="2" fillId="3" borderId="3" xfId="1" applyNumberFormat="1" applyFont="1" applyFill="1" applyBorder="1"/>
    <xf numFmtId="164" fontId="2" fillId="3" borderId="1" xfId="1" applyNumberFormat="1" applyFont="1" applyFill="1" applyBorder="1"/>
    <xf numFmtId="164" fontId="2" fillId="3" borderId="2" xfId="1" applyNumberFormat="1" applyFont="1" applyFill="1" applyBorder="1"/>
    <xf numFmtId="0" fontId="4" fillId="3" borderId="4" xfId="0" applyFont="1" applyFill="1" applyBorder="1"/>
    <xf numFmtId="164" fontId="4" fillId="3" borderId="7" xfId="1" applyNumberFormat="1" applyFont="1" applyFill="1" applyBorder="1"/>
    <xf numFmtId="164" fontId="4" fillId="3" borderId="0" xfId="1" applyNumberFormat="1" applyFont="1" applyFill="1" applyBorder="1"/>
    <xf numFmtId="164" fontId="4" fillId="3" borderId="6" xfId="1" applyNumberFormat="1" applyFont="1" applyFill="1" applyBorder="1"/>
    <xf numFmtId="164" fontId="4" fillId="3" borderId="1" xfId="1" applyNumberFormat="1" applyFont="1" applyFill="1" applyBorder="1"/>
    <xf numFmtId="164" fontId="0" fillId="0" borderId="0" xfId="1" applyNumberFormat="1" applyFont="1" applyFill="1"/>
    <xf numFmtId="164" fontId="0" fillId="0" borderId="4" xfId="1" applyNumberFormat="1" applyFont="1" applyFill="1" applyBorder="1"/>
    <xf numFmtId="165" fontId="0" fillId="0" borderId="4" xfId="2" applyNumberFormat="1" applyFont="1" applyBorder="1"/>
    <xf numFmtId="164" fontId="0" fillId="0" borderId="4" xfId="0" applyNumberFormat="1" applyBorder="1"/>
    <xf numFmtId="165" fontId="2" fillId="2" borderId="4" xfId="2" applyNumberFormat="1" applyFont="1" applyFill="1" applyBorder="1"/>
    <xf numFmtId="164" fontId="2" fillId="2" borderId="4" xfId="0" applyNumberFormat="1" applyFont="1" applyFill="1" applyBorder="1"/>
    <xf numFmtId="0" fontId="2" fillId="3" borderId="1" xfId="0" applyFont="1" applyFill="1" applyBorder="1" applyAlignment="1">
      <alignment horizontal="center" vertical="center"/>
    </xf>
    <xf numFmtId="0" fontId="2" fillId="0" borderId="10" xfId="0" applyFont="1" applyBorder="1"/>
    <xf numFmtId="0" fontId="2" fillId="3" borderId="1" xfId="0" applyFont="1" applyFill="1" applyBorder="1" applyAlignment="1">
      <alignment horizontal="center"/>
    </xf>
    <xf numFmtId="164" fontId="2" fillId="3" borderId="4" xfId="1" applyNumberFormat="1" applyFont="1" applyFill="1" applyBorder="1" applyAlignment="1">
      <alignment horizontal="right"/>
    </xf>
    <xf numFmtId="164" fontId="2" fillId="2" borderId="4" xfId="1" applyNumberFormat="1" applyFont="1" applyFill="1" applyBorder="1" applyAlignment="1">
      <alignment horizontal="right"/>
    </xf>
    <xf numFmtId="164" fontId="2" fillId="0" borderId="12" xfId="1" applyNumberFormat="1" applyFont="1" applyBorder="1" applyAlignment="1">
      <alignment horizontal="right"/>
    </xf>
    <xf numFmtId="164" fontId="2" fillId="0" borderId="0" xfId="1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2" fillId="0" borderId="0" xfId="0" applyFont="1"/>
    <xf numFmtId="165" fontId="22" fillId="2" borderId="4" xfId="2" applyNumberFormat="1" applyFont="1" applyFill="1" applyBorder="1"/>
    <xf numFmtId="0" fontId="22" fillId="0" borderId="0" xfId="0" applyFont="1" applyAlignment="1">
      <alignment horizontal="right"/>
    </xf>
    <xf numFmtId="165" fontId="2" fillId="3" borderId="1" xfId="2" applyNumberFormat="1" applyFont="1" applyFill="1" applyBorder="1" applyAlignment="1">
      <alignment horizontal="center" vertical="center"/>
    </xf>
    <xf numFmtId="164" fontId="0" fillId="0" borderId="0" xfId="1" applyNumberFormat="1" applyFont="1" applyAlignment="1">
      <alignment horizontal="right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2" fillId="0" borderId="3" xfId="1" applyNumberFormat="1" applyFont="1" applyBorder="1" applyAlignment="1">
      <alignment horizontal="center" vertical="center"/>
    </xf>
    <xf numFmtId="164" fontId="2" fillId="0" borderId="1" xfId="1" applyNumberFormat="1" applyFont="1" applyBorder="1" applyAlignment="1">
      <alignment horizontal="center" vertical="center"/>
    </xf>
    <xf numFmtId="164" fontId="2" fillId="0" borderId="2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/>
    <xf numFmtId="0" fontId="4" fillId="0" borderId="1" xfId="0" applyFont="1" applyBorder="1" applyAlignment="1">
      <alignment horizontal="center" vertical="center"/>
    </xf>
    <xf numFmtId="164" fontId="4" fillId="0" borderId="0" xfId="1" applyNumberFormat="1" applyFont="1"/>
    <xf numFmtId="164" fontId="4" fillId="0" borderId="3" xfId="1" applyNumberFormat="1" applyFont="1" applyBorder="1" applyAlignment="1">
      <alignment horizontal="center" vertical="center"/>
    </xf>
    <xf numFmtId="164" fontId="4" fillId="0" borderId="7" xfId="1" applyNumberFormat="1" applyFont="1" applyBorder="1"/>
    <xf numFmtId="164" fontId="4" fillId="0" borderId="11" xfId="1" applyNumberFormat="1" applyFont="1" applyBorder="1"/>
    <xf numFmtId="164" fontId="4" fillId="0" borderId="4" xfId="0" applyNumberFormat="1" applyFont="1" applyBorder="1"/>
    <xf numFmtId="164" fontId="4" fillId="0" borderId="4" xfId="1" applyNumberFormat="1" applyFont="1" applyBorder="1"/>
    <xf numFmtId="0" fontId="4" fillId="0" borderId="4" xfId="0" applyFont="1" applyBorder="1"/>
    <xf numFmtId="164" fontId="4" fillId="0" borderId="12" xfId="1" applyNumberFormat="1" applyFont="1" applyBorder="1"/>
    <xf numFmtId="164" fontId="2" fillId="5" borderId="1" xfId="1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13" xfId="0" applyFont="1" applyBorder="1" applyAlignment="1">
      <alignment horizontal="right"/>
    </xf>
    <xf numFmtId="0" fontId="2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9" fontId="2" fillId="5" borderId="1" xfId="2" applyFont="1" applyFill="1" applyBorder="1" applyAlignment="1">
      <alignment horizontal="center" vertical="center"/>
    </xf>
    <xf numFmtId="164" fontId="3" fillId="5" borderId="1" xfId="1" applyNumberFormat="1" applyFont="1" applyFill="1" applyBorder="1" applyAlignment="1">
      <alignment horizontal="center" vertical="center"/>
    </xf>
    <xf numFmtId="164" fontId="0" fillId="3" borderId="13" xfId="1" applyNumberFormat="1" applyFont="1" applyFill="1" applyBorder="1"/>
    <xf numFmtId="164" fontId="0" fillId="3" borderId="0" xfId="1" applyNumberFormat="1" applyFont="1" applyFill="1" applyBorder="1"/>
    <xf numFmtId="164" fontId="12" fillId="0" borderId="0" xfId="1" applyNumberFormat="1" applyFont="1" applyFill="1"/>
    <xf numFmtId="164" fontId="0" fillId="0" borderId="0" xfId="1" applyNumberFormat="1" applyFont="1" applyFill="1" applyBorder="1"/>
    <xf numFmtId="164" fontId="3" fillId="0" borderId="0" xfId="1" applyNumberFormat="1" applyFont="1" applyFill="1" applyBorder="1"/>
    <xf numFmtId="164" fontId="0" fillId="0" borderId="13" xfId="1" applyNumberFormat="1" applyFont="1" applyFill="1" applyBorder="1"/>
    <xf numFmtId="164" fontId="3" fillId="0" borderId="13" xfId="1" applyNumberFormat="1" applyFont="1" applyFill="1" applyBorder="1"/>
    <xf numFmtId="0" fontId="2" fillId="7" borderId="4" xfId="0" applyFont="1" applyFill="1" applyBorder="1"/>
    <xf numFmtId="0" fontId="2" fillId="7" borderId="7" xfId="0" applyFont="1" applyFill="1" applyBorder="1"/>
    <xf numFmtId="0" fontId="2" fillId="7" borderId="7" xfId="0" applyFont="1" applyFill="1" applyBorder="1" applyAlignment="1">
      <alignment horizontal="left"/>
    </xf>
    <xf numFmtId="164" fontId="4" fillId="7" borderId="4" xfId="1" applyNumberFormat="1" applyFont="1" applyFill="1" applyBorder="1"/>
    <xf numFmtId="164" fontId="4" fillId="7" borderId="7" xfId="1" applyNumberFormat="1" applyFont="1" applyFill="1" applyBorder="1"/>
    <xf numFmtId="0" fontId="2" fillId="7" borderId="0" xfId="0" applyFont="1" applyFill="1"/>
    <xf numFmtId="0" fontId="2" fillId="7" borderId="6" xfId="0" applyFont="1" applyFill="1" applyBorder="1"/>
    <xf numFmtId="164" fontId="2" fillId="7" borderId="4" xfId="1" applyNumberFormat="1" applyFont="1" applyFill="1" applyBorder="1"/>
    <xf numFmtId="164" fontId="2" fillId="7" borderId="0" xfId="1" applyNumberFormat="1" applyFont="1" applyFill="1" applyBorder="1"/>
    <xf numFmtId="164" fontId="2" fillId="7" borderId="6" xfId="1" applyNumberFormat="1" applyFont="1" applyFill="1" applyBorder="1"/>
    <xf numFmtId="164" fontId="2" fillId="7" borderId="7" xfId="1" applyNumberFormat="1" applyFont="1" applyFill="1" applyBorder="1"/>
    <xf numFmtId="9" fontId="24" fillId="0" borderId="0" xfId="2" applyFont="1"/>
    <xf numFmtId="9" fontId="24" fillId="0" borderId="0" xfId="2" applyFont="1" applyBorder="1"/>
    <xf numFmtId="9" fontId="22" fillId="0" borderId="0" xfId="2" applyFont="1"/>
    <xf numFmtId="9" fontId="22" fillId="0" borderId="0" xfId="2" applyFont="1" applyBorder="1"/>
    <xf numFmtId="164" fontId="22" fillId="4" borderId="0" xfId="1" applyNumberFormat="1" applyFont="1" applyFill="1"/>
    <xf numFmtId="9" fontId="0" fillId="4" borderId="0" xfId="2" applyFont="1" applyFill="1" applyBorder="1"/>
    <xf numFmtId="9" fontId="22" fillId="4" borderId="0" xfId="2" applyFont="1" applyFill="1"/>
    <xf numFmtId="164" fontId="23" fillId="0" borderId="0" xfId="1" applyNumberFormat="1" applyFont="1" applyBorder="1"/>
    <xf numFmtId="164" fontId="23" fillId="0" borderId="0" xfId="1" applyNumberFormat="1" applyFont="1" applyFill="1"/>
    <xf numFmtId="164" fontId="3" fillId="4" borderId="0" xfId="1" applyNumberFormat="1" applyFont="1" applyFill="1" applyBorder="1"/>
    <xf numFmtId="164" fontId="23" fillId="0" borderId="0" xfId="1" applyNumberFormat="1" applyFont="1"/>
    <xf numFmtId="9" fontId="3" fillId="5" borderId="1" xfId="2" applyFont="1" applyFill="1" applyBorder="1" applyAlignment="1">
      <alignment horizontal="center" vertical="center"/>
    </xf>
    <xf numFmtId="164" fontId="23" fillId="0" borderId="0" xfId="0" applyNumberFormat="1" applyFont="1"/>
    <xf numFmtId="9" fontId="3" fillId="0" borderId="0" xfId="2" applyFont="1" applyFill="1"/>
    <xf numFmtId="9" fontId="3" fillId="0" borderId="0" xfId="2" applyFont="1" applyBorder="1"/>
    <xf numFmtId="0" fontId="22" fillId="5" borderId="1" xfId="0" applyFont="1" applyFill="1" applyBorder="1" applyAlignment="1">
      <alignment horizontal="center" vertical="center"/>
    </xf>
    <xf numFmtId="9" fontId="22" fillId="0" borderId="0" xfId="2" applyFont="1" applyBorder="1" applyAlignment="1">
      <alignment horizontal="right"/>
    </xf>
    <xf numFmtId="9" fontId="22" fillId="0" borderId="13" xfId="2" applyFont="1" applyBorder="1" applyAlignment="1">
      <alignment horizontal="right"/>
    </xf>
    <xf numFmtId="0" fontId="24" fillId="0" borderId="0" xfId="0" applyFont="1"/>
    <xf numFmtId="9" fontId="0" fillId="0" borderId="7" xfId="2" applyFont="1" applyBorder="1"/>
    <xf numFmtId="9" fontId="3" fillId="7" borderId="0" xfId="2" applyFont="1" applyFill="1" applyBorder="1"/>
    <xf numFmtId="9" fontId="0" fillId="7" borderId="0" xfId="2" applyFont="1" applyFill="1" applyBorder="1"/>
    <xf numFmtId="9" fontId="0" fillId="7" borderId="7" xfId="2" applyFont="1" applyFill="1" applyBorder="1"/>
    <xf numFmtId="165" fontId="11" fillId="0" borderId="1" xfId="2" applyNumberFormat="1" applyFont="1" applyBorder="1" applyAlignment="1">
      <alignment vertical="center"/>
    </xf>
    <xf numFmtId="164" fontId="24" fillId="0" borderId="0" xfId="0" applyNumberFormat="1" applyFont="1"/>
    <xf numFmtId="164" fontId="22" fillId="0" borderId="0" xfId="1" applyNumberFormat="1" applyFont="1"/>
    <xf numFmtId="0" fontId="2" fillId="5" borderId="1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9" fontId="2" fillId="7" borderId="0" xfId="2" applyFont="1" applyFill="1" applyBorder="1"/>
    <xf numFmtId="164" fontId="0" fillId="0" borderId="15" xfId="1" applyNumberFormat="1" applyFont="1" applyBorder="1"/>
    <xf numFmtId="164" fontId="0" fillId="0" borderId="8" xfId="1" applyNumberFormat="1" applyFont="1" applyBorder="1"/>
    <xf numFmtId="9" fontId="22" fillId="0" borderId="8" xfId="2" applyFont="1" applyBorder="1" applyAlignment="1">
      <alignment horizontal="right"/>
    </xf>
    <xf numFmtId="9" fontId="0" fillId="0" borderId="8" xfId="2" applyFont="1" applyBorder="1"/>
    <xf numFmtId="164" fontId="3" fillId="0" borderId="8" xfId="1" applyNumberFormat="1" applyFont="1" applyBorder="1"/>
    <xf numFmtId="9" fontId="3" fillId="0" borderId="8" xfId="2" applyFont="1" applyBorder="1"/>
    <xf numFmtId="9" fontId="22" fillId="7" borderId="0" xfId="2" applyFont="1" applyFill="1" applyBorder="1"/>
    <xf numFmtId="164" fontId="3" fillId="7" borderId="0" xfId="1" applyNumberFormat="1" applyFont="1" applyFill="1" applyBorder="1"/>
    <xf numFmtId="165" fontId="2" fillId="7" borderId="0" xfId="2" applyNumberFormat="1" applyFont="1" applyFill="1" applyBorder="1"/>
    <xf numFmtId="43" fontId="3" fillId="7" borderId="0" xfId="1" applyFont="1" applyFill="1" applyBorder="1"/>
    <xf numFmtId="164" fontId="22" fillId="7" borderId="0" xfId="1" applyNumberFormat="1" applyFont="1" applyFill="1" applyBorder="1"/>
    <xf numFmtId="164" fontId="12" fillId="0" borderId="0" xfId="1" applyNumberFormat="1" applyFont="1" applyBorder="1"/>
    <xf numFmtId="164" fontId="23" fillId="0" borderId="8" xfId="1" applyNumberFormat="1" applyFont="1" applyBorder="1"/>
    <xf numFmtId="0" fontId="0" fillId="0" borderId="8" xfId="0" applyBorder="1"/>
    <xf numFmtId="0" fontId="2" fillId="14" borderId="4" xfId="0" applyFont="1" applyFill="1" applyBorder="1"/>
    <xf numFmtId="0" fontId="2" fillId="14" borderId="7" xfId="0" applyFont="1" applyFill="1" applyBorder="1"/>
    <xf numFmtId="0" fontId="2" fillId="14" borderId="7" xfId="0" applyFont="1" applyFill="1" applyBorder="1" applyAlignment="1">
      <alignment horizontal="left"/>
    </xf>
    <xf numFmtId="0" fontId="4" fillId="14" borderId="4" xfId="0" applyFont="1" applyFill="1" applyBorder="1"/>
    <xf numFmtId="0" fontId="4" fillId="14" borderId="6" xfId="0" applyFont="1" applyFill="1" applyBorder="1"/>
    <xf numFmtId="164" fontId="4" fillId="14" borderId="4" xfId="1" applyNumberFormat="1" applyFont="1" applyFill="1" applyBorder="1"/>
    <xf numFmtId="164" fontId="4" fillId="14" borderId="0" xfId="1" applyNumberFormat="1" applyFont="1" applyFill="1" applyBorder="1"/>
    <xf numFmtId="164" fontId="4" fillId="14" borderId="6" xfId="1" applyNumberFormat="1" applyFont="1" applyFill="1" applyBorder="1"/>
    <xf numFmtId="164" fontId="4" fillId="14" borderId="7" xfId="1" applyNumberFormat="1" applyFont="1" applyFill="1" applyBorder="1"/>
    <xf numFmtId="164" fontId="4" fillId="14" borderId="1" xfId="1" applyNumberFormat="1" applyFont="1" applyFill="1" applyBorder="1"/>
    <xf numFmtId="9" fontId="22" fillId="14" borderId="1" xfId="2" applyFont="1" applyFill="1" applyBorder="1"/>
    <xf numFmtId="9" fontId="4" fillId="14" borderId="1" xfId="2" applyFont="1" applyFill="1" applyBorder="1"/>
    <xf numFmtId="164" fontId="3" fillId="14" borderId="1" xfId="1" applyNumberFormat="1" applyFont="1" applyFill="1" applyBorder="1"/>
    <xf numFmtId="9" fontId="3" fillId="14" borderId="1" xfId="2" applyFont="1" applyFill="1" applyBorder="1"/>
    <xf numFmtId="0" fontId="4" fillId="14" borderId="0" xfId="0" applyFont="1" applyFill="1"/>
    <xf numFmtId="164" fontId="0" fillId="4" borderId="0" xfId="1" applyNumberFormat="1" applyFont="1" applyFill="1" applyBorder="1"/>
    <xf numFmtId="9" fontId="0" fillId="0" borderId="0" xfId="2" applyFont="1" applyFill="1" applyBorder="1"/>
    <xf numFmtId="9" fontId="3" fillId="0" borderId="0" xfId="2" applyFont="1" applyFill="1" applyBorder="1"/>
    <xf numFmtId="9" fontId="22" fillId="4" borderId="0" xfId="2" applyFont="1" applyFill="1" applyBorder="1"/>
    <xf numFmtId="165" fontId="8" fillId="13" borderId="1" xfId="2" applyNumberFormat="1" applyFont="1" applyFill="1" applyBorder="1" applyAlignment="1">
      <alignment vertical="center"/>
    </xf>
    <xf numFmtId="0" fontId="27" fillId="0" borderId="0" xfId="0" applyFont="1"/>
    <xf numFmtId="0" fontId="27" fillId="0" borderId="13" xfId="0" applyFont="1" applyBorder="1"/>
    <xf numFmtId="0" fontId="28" fillId="4" borderId="1" xfId="0" applyFont="1" applyFill="1" applyBorder="1" applyAlignment="1">
      <alignment horizontal="center"/>
    </xf>
    <xf numFmtId="0" fontId="29" fillId="4" borderId="1" xfId="0" applyFont="1" applyFill="1" applyBorder="1"/>
    <xf numFmtId="0" fontId="30" fillId="4" borderId="15" xfId="0" applyFont="1" applyFill="1" applyBorder="1" applyAlignment="1">
      <alignment horizontal="left" vertical="center"/>
    </xf>
    <xf numFmtId="0" fontId="30" fillId="4" borderId="15" xfId="0" applyFont="1" applyFill="1" applyBorder="1" applyAlignment="1">
      <alignment horizontal="center" vertical="center"/>
    </xf>
    <xf numFmtId="0" fontId="30" fillId="4" borderId="16" xfId="0" applyFont="1" applyFill="1" applyBorder="1" applyAlignment="1">
      <alignment horizontal="center" vertical="center"/>
    </xf>
    <xf numFmtId="0" fontId="27" fillId="15" borderId="1" xfId="0" applyFont="1" applyFill="1" applyBorder="1"/>
    <xf numFmtId="0" fontId="31" fillId="15" borderId="1" xfId="0" applyFont="1" applyFill="1" applyBorder="1"/>
    <xf numFmtId="0" fontId="31" fillId="15" borderId="17" xfId="0" applyFont="1" applyFill="1" applyBorder="1" applyAlignment="1">
      <alignment horizontal="center"/>
    </xf>
    <xf numFmtId="0" fontId="31" fillId="15" borderId="16" xfId="0" applyFont="1" applyFill="1" applyBorder="1" applyAlignment="1">
      <alignment horizontal="center"/>
    </xf>
    <xf numFmtId="164" fontId="27" fillId="15" borderId="16" xfId="1" applyNumberFormat="1" applyFont="1" applyFill="1" applyBorder="1" applyAlignment="1">
      <alignment horizontal="center"/>
    </xf>
    <xf numFmtId="0" fontId="6" fillId="0" borderId="0" xfId="0" applyFont="1"/>
    <xf numFmtId="0" fontId="35" fillId="0" borderId="0" xfId="3" applyFont="1"/>
    <xf numFmtId="0" fontId="36" fillId="0" borderId="0" xfId="3" applyFont="1"/>
    <xf numFmtId="0" fontId="36" fillId="0" borderId="0" xfId="3" applyFont="1" applyAlignment="1">
      <alignment horizontal="center"/>
    </xf>
    <xf numFmtId="0" fontId="6" fillId="0" borderId="0" xfId="0" applyFont="1" applyAlignment="1">
      <alignment horizontal="center"/>
    </xf>
    <xf numFmtId="0" fontId="6" fillId="16" borderId="0" xfId="0" applyFont="1" applyFill="1"/>
    <xf numFmtId="0" fontId="6" fillId="16" borderId="0" xfId="0" applyFont="1" applyFill="1" applyAlignment="1">
      <alignment horizontal="center"/>
    </xf>
    <xf numFmtId="0" fontId="17" fillId="0" borderId="6" xfId="3" applyFont="1" applyBorder="1" applyAlignment="1">
      <alignment vertical="center" wrapText="1"/>
    </xf>
    <xf numFmtId="0" fontId="37" fillId="16" borderId="1" xfId="3" applyFont="1" applyFill="1" applyBorder="1" applyAlignment="1">
      <alignment horizontal="center" vertical="center" wrapText="1"/>
    </xf>
    <xf numFmtId="0" fontId="37" fillId="16" borderId="2" xfId="3" applyFont="1" applyFill="1" applyBorder="1" applyAlignment="1">
      <alignment horizontal="center" vertical="center" wrapText="1"/>
    </xf>
    <xf numFmtId="0" fontId="38" fillId="4" borderId="1" xfId="3" applyFont="1" applyFill="1" applyBorder="1" applyAlignment="1">
      <alignment horizontal="center" vertical="center" wrapText="1"/>
    </xf>
    <xf numFmtId="0" fontId="38" fillId="14" borderId="1" xfId="3" applyFont="1" applyFill="1" applyBorder="1" applyAlignment="1">
      <alignment horizontal="center" vertical="center" wrapText="1"/>
    </xf>
    <xf numFmtId="0" fontId="39" fillId="0" borderId="1" xfId="3" applyFont="1" applyBorder="1" applyAlignment="1">
      <alignment vertical="center" wrapText="1"/>
    </xf>
    <xf numFmtId="0" fontId="40" fillId="0" borderId="0" xfId="0" applyFont="1"/>
    <xf numFmtId="0" fontId="41" fillId="0" borderId="1" xfId="3" applyFont="1" applyBorder="1" applyAlignment="1">
      <alignment horizontal="center" vertical="center"/>
    </xf>
    <xf numFmtId="0" fontId="41" fillId="0" borderId="1" xfId="3" applyFont="1" applyBorder="1" applyAlignment="1">
      <alignment vertical="center"/>
    </xf>
    <xf numFmtId="0" fontId="17" fillId="5" borderId="1" xfId="3" applyFont="1" applyFill="1" applyBorder="1" applyAlignment="1">
      <alignment horizontal="center" vertical="center"/>
    </xf>
    <xf numFmtId="0" fontId="17" fillId="0" borderId="1" xfId="3" applyFont="1" applyBorder="1" applyAlignment="1">
      <alignment horizontal="center" vertical="center"/>
    </xf>
    <xf numFmtId="0" fontId="20" fillId="12" borderId="1" xfId="3" applyFont="1" applyFill="1" applyBorder="1" applyAlignment="1">
      <alignment horizontal="center" vertical="center"/>
    </xf>
    <xf numFmtId="0" fontId="41" fillId="0" borderId="1" xfId="3" quotePrefix="1" applyFont="1" applyBorder="1" applyAlignment="1">
      <alignment vertical="center" wrapText="1"/>
    </xf>
    <xf numFmtId="0" fontId="41" fillId="0" borderId="1" xfId="3" applyFont="1" applyBorder="1" applyAlignment="1">
      <alignment vertical="center" wrapText="1"/>
    </xf>
    <xf numFmtId="0" fontId="42" fillId="0" borderId="1" xfId="3" applyFont="1" applyBorder="1" applyAlignment="1">
      <alignment vertical="center" wrapText="1"/>
    </xf>
    <xf numFmtId="0" fontId="41" fillId="12" borderId="1" xfId="3" applyFont="1" applyFill="1" applyBorder="1" applyAlignment="1">
      <alignment horizontal="center" vertical="center"/>
    </xf>
    <xf numFmtId="0" fontId="42" fillId="17" borderId="1" xfId="3" applyFont="1" applyFill="1" applyBorder="1" applyAlignment="1">
      <alignment vertical="center"/>
    </xf>
    <xf numFmtId="0" fontId="42" fillId="17" borderId="1" xfId="3" applyFont="1" applyFill="1" applyBorder="1" applyAlignment="1">
      <alignment horizontal="center" vertical="center"/>
    </xf>
    <xf numFmtId="0" fontId="41" fillId="0" borderId="1" xfId="3" applyFont="1" applyBorder="1"/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0" fontId="11" fillId="0" borderId="1" xfId="0" applyFont="1" applyBorder="1" applyAlignment="1">
      <alignment horizontal="left" vertical="center" wrapText="1"/>
    </xf>
    <xf numFmtId="164" fontId="8" fillId="0" borderId="1" xfId="1" applyNumberFormat="1" applyFont="1" applyFill="1" applyBorder="1" applyAlignment="1">
      <alignment vertical="center"/>
    </xf>
    <xf numFmtId="9" fontId="6" fillId="0" borderId="1" xfId="2" applyFont="1" applyFill="1" applyBorder="1" applyAlignment="1">
      <alignment vertical="center"/>
    </xf>
    <xf numFmtId="9" fontId="6" fillId="0" borderId="1" xfId="2" applyFont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2" fillId="4" borderId="10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2" fillId="14" borderId="4" xfId="1" applyNumberFormat="1" applyFont="1" applyFill="1" applyBorder="1" applyAlignment="1">
      <alignment horizontal="right"/>
    </xf>
    <xf numFmtId="164" fontId="22" fillId="0" borderId="4" xfId="1" applyNumberFormat="1" applyFont="1" applyBorder="1" applyAlignment="1">
      <alignment horizontal="right"/>
    </xf>
    <xf numFmtId="164" fontId="22" fillId="7" borderId="4" xfId="1" applyNumberFormat="1" applyFont="1" applyFill="1" applyBorder="1" applyAlignment="1">
      <alignment horizontal="right"/>
    </xf>
    <xf numFmtId="164" fontId="22" fillId="0" borderId="12" xfId="1" applyNumberFormat="1" applyFont="1" applyBorder="1" applyAlignment="1">
      <alignment horizontal="right"/>
    </xf>
    <xf numFmtId="164" fontId="22" fillId="0" borderId="0" xfId="1" applyNumberFormat="1" applyFont="1" applyAlignment="1">
      <alignment horizontal="right"/>
    </xf>
    <xf numFmtId="0" fontId="43" fillId="0" borderId="0" xfId="0" applyFont="1"/>
    <xf numFmtId="164" fontId="44" fillId="7" borderId="7" xfId="1" applyNumberFormat="1" applyFont="1" applyFill="1" applyBorder="1"/>
    <xf numFmtId="164" fontId="45" fillId="7" borderId="4" xfId="1" applyNumberFormat="1" applyFont="1" applyFill="1" applyBorder="1" applyAlignment="1">
      <alignment horizontal="right"/>
    </xf>
    <xf numFmtId="0" fontId="43" fillId="0" borderId="4" xfId="0" applyFont="1" applyBorder="1"/>
    <xf numFmtId="164" fontId="43" fillId="0" borderId="7" xfId="1" applyNumberFormat="1" applyFont="1" applyBorder="1"/>
    <xf numFmtId="164" fontId="45" fillId="0" borderId="4" xfId="1" applyNumberFormat="1" applyFont="1" applyBorder="1" applyAlignment="1">
      <alignment horizontal="right"/>
    </xf>
    <xf numFmtId="164" fontId="44" fillId="0" borderId="7" xfId="1" applyNumberFormat="1" applyFont="1" applyBorder="1"/>
    <xf numFmtId="164" fontId="44" fillId="7" borderId="0" xfId="1" applyNumberFormat="1" applyFont="1" applyFill="1" applyBorder="1"/>
    <xf numFmtId="164" fontId="43" fillId="0" borderId="0" xfId="1" applyNumberFormat="1" applyFont="1" applyBorder="1"/>
    <xf numFmtId="164" fontId="43" fillId="0" borderId="6" xfId="1" applyNumberFormat="1" applyFont="1" applyBorder="1"/>
    <xf numFmtId="0" fontId="43" fillId="0" borderId="13" xfId="0" applyFont="1" applyBorder="1"/>
    <xf numFmtId="164" fontId="44" fillId="7" borderId="8" xfId="1" applyNumberFormat="1" applyFont="1" applyFill="1" applyBorder="1"/>
    <xf numFmtId="0" fontId="43" fillId="0" borderId="8" xfId="0" applyFont="1" applyBorder="1"/>
    <xf numFmtId="0" fontId="43" fillId="0" borderId="5" xfId="0" applyFont="1" applyBorder="1"/>
    <xf numFmtId="0" fontId="43" fillId="0" borderId="7" xfId="0" applyFont="1" applyBorder="1"/>
    <xf numFmtId="0" fontId="43" fillId="0" borderId="11" xfId="0" applyFont="1" applyBorder="1"/>
    <xf numFmtId="164" fontId="43" fillId="5" borderId="0" xfId="1" applyNumberFormat="1" applyFont="1" applyFill="1" applyBorder="1"/>
    <xf numFmtId="164" fontId="47" fillId="6" borderId="0" xfId="1" applyNumberFormat="1" applyFont="1" applyFill="1" applyBorder="1"/>
    <xf numFmtId="164" fontId="45" fillId="7" borderId="5" xfId="1" applyNumberFormat="1" applyFont="1" applyFill="1" applyBorder="1" applyAlignment="1">
      <alignment horizontal="right"/>
    </xf>
    <xf numFmtId="0" fontId="43" fillId="0" borderId="6" xfId="0" applyFont="1" applyBorder="1"/>
    <xf numFmtId="164" fontId="45" fillId="0" borderId="7" xfId="1" applyNumberFormat="1" applyFont="1" applyBorder="1" applyAlignment="1">
      <alignment horizontal="right"/>
    </xf>
    <xf numFmtId="0" fontId="43" fillId="0" borderId="14" xfId="0" applyFont="1" applyBorder="1"/>
    <xf numFmtId="164" fontId="43" fillId="6" borderId="13" xfId="1" applyNumberFormat="1" applyFont="1" applyFill="1" applyBorder="1"/>
    <xf numFmtId="164" fontId="45" fillId="0" borderId="11" xfId="1" applyNumberFormat="1" applyFont="1" applyBorder="1" applyAlignment="1">
      <alignment horizontal="right"/>
    </xf>
    <xf numFmtId="0" fontId="44" fillId="7" borderId="15" xfId="0" applyFont="1" applyFill="1" applyBorder="1"/>
    <xf numFmtId="164" fontId="43" fillId="0" borderId="0" xfId="0" applyNumberFormat="1" applyFont="1"/>
    <xf numFmtId="0" fontId="22" fillId="4" borderId="3" xfId="0" applyFont="1" applyFill="1" applyBorder="1" applyAlignment="1">
      <alignment horizontal="center" vertical="center"/>
    </xf>
    <xf numFmtId="164" fontId="44" fillId="7" borderId="6" xfId="1" applyNumberFormat="1" applyFont="1" applyFill="1" applyBorder="1"/>
    <xf numFmtId="0" fontId="44" fillId="0" borderId="4" xfId="0" applyFont="1" applyBorder="1"/>
    <xf numFmtId="164" fontId="44" fillId="5" borderId="7" xfId="1" applyNumberFormat="1" applyFont="1" applyFill="1" applyBorder="1"/>
    <xf numFmtId="0" fontId="43" fillId="2" borderId="4" xfId="0" applyFont="1" applyFill="1" applyBorder="1"/>
    <xf numFmtId="164" fontId="43" fillId="2" borderId="7" xfId="1" applyNumberFormat="1" applyFont="1" applyFill="1" applyBorder="1"/>
    <xf numFmtId="164" fontId="45" fillId="2" borderId="4" xfId="1" applyNumberFormat="1" applyFont="1" applyFill="1" applyBorder="1" applyAlignment="1">
      <alignment horizontal="right"/>
    </xf>
    <xf numFmtId="164" fontId="43" fillId="2" borderId="0" xfId="1" applyNumberFormat="1" applyFont="1" applyFill="1" applyBorder="1"/>
    <xf numFmtId="164" fontId="43" fillId="2" borderId="6" xfId="1" applyNumberFormat="1" applyFont="1" applyFill="1" applyBorder="1"/>
    <xf numFmtId="0" fontId="43" fillId="2" borderId="0" xfId="0" applyFont="1" applyFill="1"/>
    <xf numFmtId="0" fontId="44" fillId="2" borderId="4" xfId="0" applyFont="1" applyFill="1" applyBorder="1"/>
    <xf numFmtId="164" fontId="44" fillId="2" borderId="7" xfId="1" applyNumberFormat="1" applyFont="1" applyFill="1" applyBorder="1"/>
    <xf numFmtId="164" fontId="44" fillId="2" borderId="0" xfId="1" applyNumberFormat="1" applyFont="1" applyFill="1" applyBorder="1"/>
    <xf numFmtId="164" fontId="44" fillId="2" borderId="6" xfId="1" applyNumberFormat="1" applyFont="1" applyFill="1" applyBorder="1"/>
    <xf numFmtId="0" fontId="45" fillId="0" borderId="0" xfId="0" applyFont="1"/>
    <xf numFmtId="164" fontId="45" fillId="0" borderId="0" xfId="0" applyNumberFormat="1" applyFont="1"/>
    <xf numFmtId="0" fontId="47" fillId="0" borderId="0" xfId="0" applyFont="1"/>
    <xf numFmtId="164" fontId="47" fillId="7" borderId="0" xfId="1" applyNumberFormat="1" applyFont="1" applyFill="1" applyBorder="1"/>
    <xf numFmtId="164" fontId="47" fillId="0" borderId="0" xfId="1" applyNumberFormat="1" applyFont="1" applyFill="1" applyBorder="1"/>
    <xf numFmtId="164" fontId="47" fillId="2" borderId="0" xfId="1" applyNumberFormat="1" applyFont="1" applyFill="1" applyBorder="1"/>
    <xf numFmtId="9" fontId="43" fillId="0" borderId="0" xfId="2" applyFont="1"/>
    <xf numFmtId="9" fontId="46" fillId="0" borderId="0" xfId="2" applyFont="1"/>
    <xf numFmtId="164" fontId="45" fillId="2" borderId="0" xfId="0" applyNumberFormat="1" applyFont="1" applyFill="1"/>
    <xf numFmtId="9" fontId="43" fillId="2" borderId="0" xfId="2" applyFont="1" applyFill="1"/>
    <xf numFmtId="0" fontId="43" fillId="5" borderId="0" xfId="0" applyFont="1" applyFill="1"/>
    <xf numFmtId="9" fontId="47" fillId="0" borderId="0" xfId="2" applyFont="1"/>
    <xf numFmtId="9" fontId="3" fillId="0" borderId="0" xfId="2" applyFont="1"/>
    <xf numFmtId="164" fontId="3" fillId="0" borderId="0" xfId="0" applyNumberFormat="1" applyFont="1"/>
    <xf numFmtId="9" fontId="2" fillId="7" borderId="6" xfId="2" applyFont="1" applyFill="1" applyBorder="1"/>
    <xf numFmtId="164" fontId="29" fillId="4" borderId="16" xfId="0" applyNumberFormat="1" applyFont="1" applyFill="1" applyBorder="1" applyAlignment="1">
      <alignment horizontal="center" vertical="center" wrapText="1"/>
    </xf>
    <xf numFmtId="0" fontId="0" fillId="13" borderId="0" xfId="0" applyFill="1"/>
    <xf numFmtId="164" fontId="2" fillId="5" borderId="6" xfId="1" applyNumberFormat="1" applyFont="1" applyFill="1" applyBorder="1" applyAlignment="1">
      <alignment horizontal="center" vertical="center"/>
    </xf>
    <xf numFmtId="164" fontId="2" fillId="5" borderId="0" xfId="1" applyNumberFormat="1" applyFont="1" applyFill="1" applyBorder="1" applyAlignment="1">
      <alignment horizontal="center" vertical="center"/>
    </xf>
    <xf numFmtId="164" fontId="2" fillId="5" borderId="0" xfId="1" applyNumberFormat="1" applyFont="1" applyFill="1" applyBorder="1" applyAlignment="1">
      <alignment horizontal="center" vertical="center" wrapText="1"/>
    </xf>
    <xf numFmtId="1" fontId="2" fillId="5" borderId="7" xfId="1" applyNumberFormat="1" applyFont="1" applyFill="1" applyBorder="1" applyAlignment="1">
      <alignment horizontal="center" vertical="center"/>
    </xf>
    <xf numFmtId="164" fontId="2" fillId="5" borderId="6" xfId="1" applyNumberFormat="1" applyFont="1" applyFill="1" applyBorder="1"/>
    <xf numFmtId="164" fontId="2" fillId="5" borderId="0" xfId="1" applyNumberFormat="1" applyFont="1" applyFill="1" applyBorder="1"/>
    <xf numFmtId="164" fontId="2" fillId="5" borderId="7" xfId="1" applyNumberFormat="1" applyFont="1" applyFill="1" applyBorder="1"/>
    <xf numFmtId="164" fontId="0" fillId="0" borderId="7" xfId="1" applyNumberFormat="1" applyFont="1" applyBorder="1"/>
    <xf numFmtId="164" fontId="6" fillId="0" borderId="0" xfId="1" applyNumberFormat="1" applyFont="1" applyFill="1" applyBorder="1" applyAlignment="1">
      <alignment vertical="center"/>
    </xf>
    <xf numFmtId="43" fontId="0" fillId="0" borderId="0" xfId="0" applyNumberFormat="1"/>
    <xf numFmtId="164" fontId="0" fillId="2" borderId="0" xfId="1" applyNumberFormat="1" applyFont="1" applyFill="1" applyBorder="1"/>
    <xf numFmtId="165" fontId="0" fillId="0" borderId="0" xfId="2" applyNumberFormat="1" applyFont="1" applyBorder="1"/>
    <xf numFmtId="164" fontId="0" fillId="0" borderId="7" xfId="1" applyNumberFormat="1" applyFont="1" applyFill="1" applyBorder="1"/>
    <xf numFmtId="164" fontId="2" fillId="0" borderId="11" xfId="1" applyNumberFormat="1" applyFont="1" applyBorder="1"/>
    <xf numFmtId="165" fontId="0" fillId="0" borderId="13" xfId="2" applyNumberFormat="1" applyFont="1" applyBorder="1"/>
    <xf numFmtId="164" fontId="0" fillId="0" borderId="13" xfId="0" applyNumberFormat="1" applyBorder="1"/>
    <xf numFmtId="164" fontId="0" fillId="0" borderId="11" xfId="1" applyNumberFormat="1" applyFont="1" applyFill="1" applyBorder="1"/>
    <xf numFmtId="164" fontId="0" fillId="0" borderId="11" xfId="1" applyNumberFormat="1" applyFont="1" applyBorder="1"/>
    <xf numFmtId="0" fontId="0" fillId="13" borderId="0" xfId="0" applyFill="1" applyAlignment="1">
      <alignment horizontal="right"/>
    </xf>
    <xf numFmtId="0" fontId="48" fillId="0" borderId="0" xfId="0" applyFont="1"/>
    <xf numFmtId="0" fontId="2" fillId="0" borderId="1" xfId="0" applyFont="1" applyBorder="1"/>
    <xf numFmtId="0" fontId="2" fillId="4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164" fontId="0" fillId="0" borderId="1" xfId="1" applyNumberFormat="1" applyFont="1" applyBorder="1"/>
    <xf numFmtId="164" fontId="0" fillId="0" borderId="1" xfId="1" applyNumberFormat="1" applyFont="1" applyFill="1" applyBorder="1"/>
    <xf numFmtId="164" fontId="2" fillId="0" borderId="1" xfId="0" applyNumberFormat="1" applyFont="1" applyBorder="1"/>
    <xf numFmtId="164" fontId="2" fillId="2" borderId="1" xfId="0" applyNumberFormat="1" applyFont="1" applyFill="1" applyBorder="1"/>
    <xf numFmtId="164" fontId="2" fillId="4" borderId="1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2" fillId="4" borderId="1" xfId="0" applyFont="1" applyFill="1" applyBorder="1" applyAlignment="1">
      <alignment horizontal="left"/>
    </xf>
    <xf numFmtId="164" fontId="0" fillId="6" borderId="0" xfId="1" applyNumberFormat="1" applyFont="1" applyFill="1" applyBorder="1"/>
    <xf numFmtId="164" fontId="0" fillId="6" borderId="6" xfId="1" applyNumberFormat="1" applyFont="1" applyFill="1" applyBorder="1"/>
    <xf numFmtId="9" fontId="21" fillId="0" borderId="0" xfId="2" applyFont="1" applyAlignment="1">
      <alignment vertical="center"/>
    </xf>
    <xf numFmtId="2" fontId="21" fillId="0" borderId="0" xfId="2" applyNumberFormat="1" applyFont="1" applyAlignment="1">
      <alignment vertical="center"/>
    </xf>
    <xf numFmtId="9" fontId="21" fillId="0" borderId="1" xfId="2" applyFont="1" applyBorder="1" applyAlignment="1">
      <alignment vertical="center"/>
    </xf>
    <xf numFmtId="9" fontId="21" fillId="0" borderId="9" xfId="2" applyFont="1" applyBorder="1" applyAlignment="1">
      <alignment vertical="center"/>
    </xf>
    <xf numFmtId="14" fontId="9" fillId="0" borderId="0" xfId="0" applyNumberFormat="1" applyFont="1" applyAlignment="1">
      <alignment vertical="center"/>
    </xf>
    <xf numFmtId="164" fontId="9" fillId="4" borderId="1" xfId="1" applyNumberFormat="1" applyFont="1" applyFill="1" applyBorder="1" applyAlignment="1">
      <alignment vertical="center"/>
    </xf>
    <xf numFmtId="9" fontId="0" fillId="0" borderId="5" xfId="2" applyFont="1" applyBorder="1"/>
    <xf numFmtId="164" fontId="0" fillId="4" borderId="4" xfId="1" applyNumberFormat="1" applyFont="1" applyFill="1" applyBorder="1"/>
    <xf numFmtId="164" fontId="2" fillId="4" borderId="4" xfId="1" applyNumberFormat="1" applyFont="1" applyFill="1" applyBorder="1"/>
    <xf numFmtId="164" fontId="3" fillId="3" borderId="8" xfId="1" applyNumberFormat="1" applyFont="1" applyFill="1" applyBorder="1"/>
    <xf numFmtId="164" fontId="23" fillId="3" borderId="5" xfId="1" applyNumberFormat="1" applyFont="1" applyFill="1" applyBorder="1"/>
    <xf numFmtId="9" fontId="23" fillId="0" borderId="8" xfId="2" applyFont="1" applyBorder="1"/>
    <xf numFmtId="9" fontId="23" fillId="0" borderId="0" xfId="2" applyFont="1" applyBorder="1"/>
    <xf numFmtId="9" fontId="3" fillId="4" borderId="0" xfId="2" applyFont="1" applyFill="1" applyBorder="1"/>
    <xf numFmtId="164" fontId="49" fillId="0" borderId="0" xfId="1" applyNumberFormat="1" applyFont="1" applyAlignment="1">
      <alignment vertical="center"/>
    </xf>
    <xf numFmtId="43" fontId="6" fillId="0" borderId="0" xfId="0" applyNumberFormat="1" applyFont="1" applyAlignment="1">
      <alignment vertical="center"/>
    </xf>
    <xf numFmtId="9" fontId="3" fillId="0" borderId="8" xfId="2" applyFont="1" applyBorder="1" applyAlignment="1">
      <alignment horizontal="right"/>
    </xf>
    <xf numFmtId="9" fontId="3" fillId="0" borderId="0" xfId="2" applyFont="1" applyAlignment="1">
      <alignment horizontal="right"/>
    </xf>
    <xf numFmtId="9" fontId="8" fillId="13" borderId="1" xfId="2" applyFont="1" applyFill="1" applyBorder="1" applyAlignment="1">
      <alignment vertical="center"/>
    </xf>
    <xf numFmtId="166" fontId="23" fillId="0" borderId="0" xfId="1" applyNumberFormat="1" applyFont="1"/>
    <xf numFmtId="164" fontId="21" fillId="0" borderId="0" xfId="1" applyNumberFormat="1" applyFont="1" applyAlignment="1">
      <alignment vertical="center"/>
    </xf>
    <xf numFmtId="17" fontId="7" fillId="16" borderId="1" xfId="0" applyNumberFormat="1" applyFont="1" applyFill="1" applyBorder="1" applyAlignment="1">
      <alignment horizontal="center" vertical="center"/>
    </xf>
    <xf numFmtId="17" fontId="7" fillId="16" borderId="3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/>
    </xf>
    <xf numFmtId="9" fontId="23" fillId="0" borderId="0" xfId="2" applyFont="1"/>
    <xf numFmtId="0" fontId="23" fillId="0" borderId="0" xfId="0" applyFont="1"/>
    <xf numFmtId="9" fontId="0" fillId="0" borderId="11" xfId="2" applyFont="1" applyBorder="1"/>
    <xf numFmtId="0" fontId="49" fillId="0" borderId="0" xfId="0" applyFont="1" applyAlignment="1">
      <alignment vertical="center"/>
    </xf>
    <xf numFmtId="164" fontId="2" fillId="0" borderId="3" xfId="0" applyNumberFormat="1" applyFont="1" applyBorder="1"/>
    <xf numFmtId="43" fontId="0" fillId="0" borderId="8" xfId="0" applyNumberFormat="1" applyBorder="1"/>
    <xf numFmtId="165" fontId="3" fillId="2" borderId="4" xfId="2" applyNumberFormat="1" applyFont="1" applyFill="1" applyBorder="1"/>
    <xf numFmtId="165" fontId="3" fillId="0" borderId="4" xfId="2" applyNumberFormat="1" applyFont="1" applyFill="1" applyBorder="1"/>
    <xf numFmtId="165" fontId="22" fillId="0" borderId="0" xfId="2" applyNumberFormat="1" applyFont="1"/>
    <xf numFmtId="165" fontId="22" fillId="0" borderId="8" xfId="2" applyNumberFormat="1" applyFont="1" applyBorder="1"/>
    <xf numFmtId="165" fontId="22" fillId="3" borderId="1" xfId="2" applyNumberFormat="1" applyFont="1" applyFill="1" applyBorder="1" applyAlignment="1">
      <alignment horizontal="center" vertical="center"/>
    </xf>
    <xf numFmtId="165" fontId="22" fillId="3" borderId="1" xfId="2" applyNumberFormat="1" applyFont="1" applyFill="1" applyBorder="1" applyAlignment="1">
      <alignment horizontal="center"/>
    </xf>
    <xf numFmtId="165" fontId="22" fillId="0" borderId="4" xfId="2" applyNumberFormat="1" applyFont="1" applyBorder="1"/>
    <xf numFmtId="165" fontId="22" fillId="0" borderId="0" xfId="2" applyNumberFormat="1" applyFont="1" applyBorder="1"/>
    <xf numFmtId="165" fontId="22" fillId="0" borderId="13" xfId="2" applyNumberFormat="1" applyFont="1" applyBorder="1"/>
    <xf numFmtId="165" fontId="22" fillId="0" borderId="0" xfId="0" applyNumberFormat="1" applyFont="1" applyAlignment="1">
      <alignment horizontal="right"/>
    </xf>
    <xf numFmtId="164" fontId="2" fillId="14" borderId="4" xfId="1" applyNumberFormat="1" applyFont="1" applyFill="1" applyBorder="1"/>
    <xf numFmtId="165" fontId="3" fillId="0" borderId="0" xfId="2" applyNumberFormat="1" applyFont="1"/>
    <xf numFmtId="165" fontId="3" fillId="0" borderId="8" xfId="2" applyNumberFormat="1" applyFont="1" applyBorder="1"/>
    <xf numFmtId="165" fontId="3" fillId="3" borderId="1" xfId="2" applyNumberFormat="1" applyFont="1" applyFill="1" applyBorder="1" applyAlignment="1">
      <alignment horizontal="center" vertical="center"/>
    </xf>
    <xf numFmtId="165" fontId="3" fillId="0" borderId="13" xfId="2" applyNumberFormat="1" applyFont="1" applyBorder="1"/>
    <xf numFmtId="165" fontId="3" fillId="0" borderId="0" xfId="2" applyNumberFormat="1" applyFont="1" applyAlignment="1">
      <alignment horizontal="right"/>
    </xf>
    <xf numFmtId="164" fontId="0" fillId="14" borderId="4" xfId="1" applyNumberFormat="1" applyFont="1" applyFill="1" applyBorder="1"/>
    <xf numFmtId="14" fontId="23" fillId="0" borderId="0" xfId="0" applyNumberFormat="1" applyFont="1"/>
    <xf numFmtId="9" fontId="0" fillId="0" borderId="8" xfId="2" applyFont="1" applyBorder="1" applyAlignment="1">
      <alignment horizontal="right"/>
    </xf>
    <xf numFmtId="9" fontId="0" fillId="0" borderId="0" xfId="2" applyFont="1" applyAlignment="1">
      <alignment horizontal="right"/>
    </xf>
    <xf numFmtId="164" fontId="0" fillId="4" borderId="0" xfId="1" applyNumberFormat="1" applyFont="1" applyFill="1"/>
    <xf numFmtId="9" fontId="0" fillId="4" borderId="0" xfId="2" applyFont="1" applyFill="1"/>
    <xf numFmtId="43" fontId="7" fillId="0" borderId="0" xfId="0" applyNumberFormat="1" applyFont="1" applyAlignment="1">
      <alignment vertical="center"/>
    </xf>
    <xf numFmtId="164" fontId="7" fillId="0" borderId="0" xfId="0" applyNumberFormat="1" applyFont="1" applyAlignment="1">
      <alignment vertical="center"/>
    </xf>
    <xf numFmtId="164" fontId="0" fillId="6" borderId="0" xfId="1" applyNumberFormat="1" applyFont="1" applyFill="1"/>
    <xf numFmtId="164" fontId="50" fillId="18" borderId="1" xfId="1" applyNumberFormat="1" applyFont="1" applyFill="1" applyBorder="1" applyAlignment="1">
      <alignment horizontal="center"/>
    </xf>
    <xf numFmtId="0" fontId="51" fillId="4" borderId="0" xfId="0" applyFont="1" applyFill="1"/>
    <xf numFmtId="0" fontId="52" fillId="0" borderId="0" xfId="0" applyFont="1"/>
    <xf numFmtId="0" fontId="51" fillId="0" borderId="0" xfId="0" applyFont="1"/>
    <xf numFmtId="9" fontId="52" fillId="0" borderId="0" xfId="2" applyFont="1"/>
    <xf numFmtId="17" fontId="54" fillId="16" borderId="1" xfId="0" applyNumberFormat="1" applyFont="1" applyFill="1" applyBorder="1" applyAlignment="1">
      <alignment horizontal="center" vertical="center"/>
    </xf>
    <xf numFmtId="17" fontId="16" fillId="16" borderId="1" xfId="0" applyNumberFormat="1" applyFont="1" applyFill="1" applyBorder="1" applyAlignment="1">
      <alignment horizontal="center" vertical="center"/>
    </xf>
    <xf numFmtId="17" fontId="16" fillId="16" borderId="1" xfId="0" applyNumberFormat="1" applyFont="1" applyFill="1" applyBorder="1" applyAlignment="1">
      <alignment horizontal="center" vertical="center" wrapText="1"/>
    </xf>
    <xf numFmtId="9" fontId="16" fillId="16" borderId="1" xfId="2" applyFont="1" applyFill="1" applyBorder="1" applyAlignment="1">
      <alignment horizontal="center" vertical="center" wrapText="1"/>
    </xf>
    <xf numFmtId="0" fontId="50" fillId="0" borderId="1" xfId="0" applyFont="1" applyBorder="1" applyAlignment="1">
      <alignment horizontal="center" vertical="center" wrapText="1"/>
    </xf>
    <xf numFmtId="164" fontId="55" fillId="0" borderId="1" xfId="1" applyNumberFormat="1" applyFont="1" applyFill="1" applyBorder="1"/>
    <xf numFmtId="164" fontId="50" fillId="0" borderId="1" xfId="0" applyNumberFormat="1" applyFont="1" applyBorder="1"/>
    <xf numFmtId="164" fontId="51" fillId="0" borderId="1" xfId="1" applyNumberFormat="1" applyFont="1" applyFill="1" applyBorder="1"/>
    <xf numFmtId="0" fontId="55" fillId="0" borderId="1" xfId="0" applyFont="1" applyBorder="1"/>
    <xf numFmtId="9" fontId="55" fillId="0" borderId="0" xfId="2" applyFont="1"/>
    <xf numFmtId="0" fontId="55" fillId="0" borderId="0" xfId="0" applyFont="1"/>
    <xf numFmtId="0" fontId="50" fillId="0" borderId="1" xfId="0" applyFont="1" applyBorder="1" applyAlignment="1">
      <alignment horizontal="center"/>
    </xf>
    <xf numFmtId="0" fontId="50" fillId="0" borderId="0" xfId="0" applyFont="1" applyAlignment="1">
      <alignment horizontal="center" vertical="center"/>
    </xf>
    <xf numFmtId="164" fontId="52" fillId="0" borderId="0" xfId="0" applyNumberFormat="1" applyFont="1"/>
    <xf numFmtId="0" fontId="53" fillId="16" borderId="0" xfId="0" applyFont="1" applyFill="1" applyAlignment="1">
      <alignment horizontal="center"/>
    </xf>
    <xf numFmtId="0" fontId="51" fillId="18" borderId="16" xfId="0" applyFont="1" applyFill="1" applyBorder="1" applyAlignment="1">
      <alignment horizontal="center" vertical="center" wrapText="1"/>
    </xf>
    <xf numFmtId="164" fontId="56" fillId="18" borderId="16" xfId="1" applyNumberFormat="1" applyFont="1" applyFill="1" applyBorder="1"/>
    <xf numFmtId="165" fontId="51" fillId="18" borderId="16" xfId="1" applyNumberFormat="1" applyFont="1" applyFill="1" applyBorder="1"/>
    <xf numFmtId="9" fontId="51" fillId="0" borderId="0" xfId="2" applyFont="1"/>
    <xf numFmtId="0" fontId="57" fillId="18" borderId="16" xfId="0" applyFont="1" applyFill="1" applyBorder="1" applyAlignment="1">
      <alignment horizontal="center"/>
    </xf>
    <xf numFmtId="164" fontId="57" fillId="18" borderId="16" xfId="1" applyNumberFormat="1" applyFont="1" applyFill="1" applyBorder="1"/>
    <xf numFmtId="164" fontId="57" fillId="18" borderId="16" xfId="0" applyNumberFormat="1" applyFont="1" applyFill="1" applyBorder="1"/>
    <xf numFmtId="9" fontId="57" fillId="18" borderId="16" xfId="2" applyFont="1" applyFill="1" applyBorder="1"/>
    <xf numFmtId="9" fontId="57" fillId="0" borderId="0" xfId="2" applyFont="1"/>
    <xf numFmtId="0" fontId="57" fillId="0" borderId="0" xfId="0" applyFont="1"/>
    <xf numFmtId="0" fontId="56" fillId="0" borderId="16" xfId="0" applyFont="1" applyBorder="1" applyAlignment="1">
      <alignment horizontal="center"/>
    </xf>
    <xf numFmtId="9" fontId="58" fillId="0" borderId="16" xfId="2" applyFont="1" applyFill="1" applyBorder="1" applyAlignment="1">
      <alignment horizontal="center"/>
    </xf>
    <xf numFmtId="9" fontId="55" fillId="0" borderId="16" xfId="2" applyFont="1" applyFill="1" applyBorder="1" applyAlignment="1">
      <alignment horizontal="center"/>
    </xf>
    <xf numFmtId="9" fontId="56" fillId="0" borderId="16" xfId="2" applyFont="1" applyFill="1" applyBorder="1"/>
    <xf numFmtId="9" fontId="56" fillId="0" borderId="0" xfId="2" applyFont="1"/>
    <xf numFmtId="0" fontId="56" fillId="0" borderId="0" xfId="0" applyFont="1"/>
    <xf numFmtId="0" fontId="51" fillId="0" borderId="16" xfId="0" applyFont="1" applyBorder="1" applyAlignment="1">
      <alignment horizontal="center"/>
    </xf>
    <xf numFmtId="9" fontId="52" fillId="0" borderId="16" xfId="2" applyFont="1" applyFill="1" applyBorder="1" applyAlignment="1">
      <alignment horizontal="center"/>
    </xf>
    <xf numFmtId="0" fontId="52" fillId="0" borderId="16" xfId="0" applyFont="1" applyBorder="1"/>
    <xf numFmtId="9" fontId="50" fillId="0" borderId="16" xfId="2" applyFont="1" applyFill="1" applyBorder="1" applyAlignment="1">
      <alignment horizontal="center"/>
    </xf>
    <xf numFmtId="9" fontId="51" fillId="0" borderId="16" xfId="2" applyFont="1" applyFill="1" applyBorder="1"/>
    <xf numFmtId="164" fontId="52" fillId="0" borderId="0" xfId="1" applyNumberFormat="1" applyFont="1"/>
    <xf numFmtId="0" fontId="51" fillId="19" borderId="3" xfId="0" applyFont="1" applyFill="1" applyBorder="1" applyAlignment="1">
      <alignment horizontal="center" vertical="center" wrapText="1"/>
    </xf>
    <xf numFmtId="164" fontId="56" fillId="19" borderId="1" xfId="1" applyNumberFormat="1" applyFont="1" applyFill="1" applyBorder="1"/>
    <xf numFmtId="165" fontId="51" fillId="19" borderId="1" xfId="1" applyNumberFormat="1" applyFont="1" applyFill="1" applyBorder="1"/>
    <xf numFmtId="0" fontId="57" fillId="19" borderId="3" xfId="0" applyFont="1" applyFill="1" applyBorder="1" applyAlignment="1">
      <alignment horizontal="center"/>
    </xf>
    <xf numFmtId="164" fontId="57" fillId="19" borderId="1" xfId="1" applyNumberFormat="1" applyFont="1" applyFill="1" applyBorder="1"/>
    <xf numFmtId="0" fontId="57" fillId="19" borderId="1" xfId="0" applyFont="1" applyFill="1" applyBorder="1"/>
    <xf numFmtId="164" fontId="57" fillId="19" borderId="1" xfId="0" applyNumberFormat="1" applyFont="1" applyFill="1" applyBorder="1"/>
    <xf numFmtId="9" fontId="57" fillId="19" borderId="1" xfId="2" applyFont="1" applyFill="1" applyBorder="1"/>
    <xf numFmtId="43" fontId="52" fillId="0" borderId="0" xfId="0" applyNumberFormat="1" applyFont="1"/>
    <xf numFmtId="0" fontId="53" fillId="20" borderId="0" xfId="0" applyFont="1" applyFill="1"/>
    <xf numFmtId="17" fontId="54" fillId="20" borderId="1" xfId="0" applyNumberFormat="1" applyFont="1" applyFill="1" applyBorder="1" applyAlignment="1">
      <alignment horizontal="center" vertical="center"/>
    </xf>
    <xf numFmtId="17" fontId="16" fillId="20" borderId="1" xfId="0" applyNumberFormat="1" applyFont="1" applyFill="1" applyBorder="1" applyAlignment="1">
      <alignment horizontal="center" vertical="center"/>
    </xf>
    <xf numFmtId="17" fontId="16" fillId="20" borderId="1" xfId="0" applyNumberFormat="1" applyFont="1" applyFill="1" applyBorder="1" applyAlignment="1">
      <alignment horizontal="center" vertical="center" wrapText="1"/>
    </xf>
    <xf numFmtId="9" fontId="16" fillId="20" borderId="1" xfId="2" applyFont="1" applyFill="1" applyBorder="1" applyAlignment="1">
      <alignment horizontal="center" vertical="center" wrapText="1"/>
    </xf>
    <xf numFmtId="165" fontId="0" fillId="0" borderId="7" xfId="2" applyNumberFormat="1" applyFont="1" applyBorder="1"/>
    <xf numFmtId="9" fontId="0" fillId="6" borderId="0" xfId="2" applyFont="1" applyFill="1"/>
    <xf numFmtId="0" fontId="2" fillId="4" borderId="10" xfId="0" applyFont="1" applyFill="1" applyBorder="1" applyAlignment="1">
      <alignment horizontal="center" vertical="center"/>
    </xf>
    <xf numFmtId="164" fontId="59" fillId="0" borderId="0" xfId="1" applyNumberFormat="1" applyFont="1" applyAlignment="1">
      <alignment horizontal="center"/>
    </xf>
    <xf numFmtId="164" fontId="59" fillId="0" borderId="0" xfId="1" applyNumberFormat="1" applyFont="1"/>
    <xf numFmtId="0" fontId="59" fillId="0" borderId="0" xfId="0" applyFont="1"/>
    <xf numFmtId="0" fontId="27" fillId="17" borderId="0" xfId="0" applyFont="1" applyFill="1"/>
    <xf numFmtId="0" fontId="60" fillId="17" borderId="0" xfId="0" applyFont="1" applyFill="1"/>
    <xf numFmtId="0" fontId="60" fillId="17" borderId="0" xfId="0" applyFont="1" applyFill="1" applyAlignment="1">
      <alignment horizontal="center"/>
    </xf>
    <xf numFmtId="0" fontId="5" fillId="17" borderId="0" xfId="0" applyFont="1" applyFill="1"/>
    <xf numFmtId="0" fontId="5" fillId="21" borderId="1" xfId="0" applyFont="1" applyFill="1" applyBorder="1"/>
    <xf numFmtId="0" fontId="29" fillId="21" borderId="1" xfId="0" applyFont="1" applyFill="1" applyBorder="1" applyAlignment="1">
      <alignment horizontal="center" vertical="center" wrapText="1"/>
    </xf>
    <xf numFmtId="0" fontId="29" fillId="21" borderId="1" xfId="0" applyFont="1" applyFill="1" applyBorder="1" applyAlignment="1">
      <alignment horizontal="left" vertical="center" wrapText="1"/>
    </xf>
    <xf numFmtId="0" fontId="29" fillId="13" borderId="1" xfId="0" applyFont="1" applyFill="1" applyBorder="1" applyAlignment="1">
      <alignment horizontal="center" vertical="center" wrapText="1"/>
    </xf>
    <xf numFmtId="0" fontId="29" fillId="18" borderId="1" xfId="0" applyFont="1" applyFill="1" applyBorder="1" applyAlignment="1">
      <alignment horizontal="center" vertical="center" wrapText="1"/>
    </xf>
    <xf numFmtId="0" fontId="61" fillId="22" borderId="1" xfId="0" applyFont="1" applyFill="1" applyBorder="1" applyAlignment="1">
      <alignment horizontal="center" vertical="center" wrapText="1"/>
    </xf>
    <xf numFmtId="0" fontId="61" fillId="22" borderId="2" xfId="0" applyFont="1" applyFill="1" applyBorder="1" applyAlignment="1">
      <alignment horizontal="center" vertical="center" wrapText="1"/>
    </xf>
    <xf numFmtId="0" fontId="61" fillId="22" borderId="10" xfId="0" applyFont="1" applyFill="1" applyBorder="1" applyAlignment="1">
      <alignment horizontal="center" vertical="center" wrapText="1"/>
    </xf>
    <xf numFmtId="0" fontId="61" fillId="22" borderId="3" xfId="0" applyFont="1" applyFill="1" applyBorder="1" applyAlignment="1">
      <alignment horizontal="center" vertical="center" wrapText="1"/>
    </xf>
    <xf numFmtId="0" fontId="61" fillId="14" borderId="2" xfId="0" applyFont="1" applyFill="1" applyBorder="1" applyAlignment="1">
      <alignment horizontal="center" vertical="center" wrapText="1"/>
    </xf>
    <xf numFmtId="0" fontId="61" fillId="14" borderId="3" xfId="0" applyFont="1" applyFill="1" applyBorder="1" applyAlignment="1">
      <alignment horizontal="center" vertical="center" wrapText="1"/>
    </xf>
    <xf numFmtId="0" fontId="61" fillId="14" borderId="10" xfId="0" applyFont="1" applyFill="1" applyBorder="1" applyAlignment="1">
      <alignment horizontal="center" vertical="center" wrapText="1"/>
    </xf>
    <xf numFmtId="0" fontId="29" fillId="23" borderId="10" xfId="0" applyFont="1" applyFill="1" applyBorder="1" applyAlignment="1">
      <alignment horizontal="center" vertical="center" wrapText="1"/>
    </xf>
    <xf numFmtId="0" fontId="29" fillId="23" borderId="3" xfId="0" applyFont="1" applyFill="1" applyBorder="1" applyAlignment="1">
      <alignment horizontal="center" vertical="center" wrapText="1"/>
    </xf>
    <xf numFmtId="0" fontId="29" fillId="24" borderId="11" xfId="0" applyFont="1" applyFill="1" applyBorder="1" applyAlignment="1">
      <alignment horizontal="center" vertical="center" wrapText="1"/>
    </xf>
    <xf numFmtId="0" fontId="29" fillId="24" borderId="12" xfId="0" applyFont="1" applyFill="1" applyBorder="1" applyAlignment="1">
      <alignment horizontal="center" vertical="center" wrapText="1"/>
    </xf>
    <xf numFmtId="0" fontId="62" fillId="16" borderId="4" xfId="0" applyFont="1" applyFill="1" applyBorder="1" applyAlignment="1">
      <alignment vertical="center"/>
    </xf>
    <xf numFmtId="0" fontId="62" fillId="16" borderId="4" xfId="0" applyFont="1" applyFill="1" applyBorder="1" applyAlignment="1">
      <alignment horizontal="center" vertical="center"/>
    </xf>
    <xf numFmtId="0" fontId="62" fillId="16" borderId="13" xfId="0" applyFont="1" applyFill="1" applyBorder="1" applyAlignment="1">
      <alignment vertical="center"/>
    </xf>
    <xf numFmtId="0" fontId="62" fillId="16" borderId="0" xfId="0" applyFont="1" applyFill="1" applyAlignment="1">
      <alignment vertical="center"/>
    </xf>
    <xf numFmtId="0" fontId="62" fillId="17" borderId="0" xfId="0" applyFont="1" applyFill="1" applyAlignment="1">
      <alignment vertical="center"/>
    </xf>
    <xf numFmtId="0" fontId="63" fillId="17" borderId="4" xfId="0" applyFont="1" applyFill="1" applyBorder="1"/>
    <xf numFmtId="164" fontId="29" fillId="13" borderId="4" xfId="0" applyNumberFormat="1" applyFont="1" applyFill="1" applyBorder="1"/>
    <xf numFmtId="0" fontId="63" fillId="18" borderId="4" xfId="0" applyFont="1" applyFill="1" applyBorder="1" applyAlignment="1">
      <alignment horizontal="center"/>
    </xf>
    <xf numFmtId="0" fontId="63" fillId="17" borderId="4" xfId="0" applyFont="1" applyFill="1" applyBorder="1" applyAlignment="1">
      <alignment horizontal="center"/>
    </xf>
    <xf numFmtId="0" fontId="63" fillId="0" borderId="6" xfId="0" applyFont="1" applyBorder="1"/>
    <xf numFmtId="0" fontId="63" fillId="0" borderId="0" xfId="0" applyFont="1"/>
    <xf numFmtId="0" fontId="63" fillId="0" borderId="7" xfId="0" applyFont="1" applyBorder="1"/>
    <xf numFmtId="0" fontId="63" fillId="17" borderId="0" xfId="0" applyFont="1" applyFill="1"/>
    <xf numFmtId="0" fontId="63" fillId="17" borderId="12" xfId="0" applyFont="1" applyFill="1" applyBorder="1"/>
    <xf numFmtId="164" fontId="29" fillId="13" borderId="12" xfId="0" applyNumberFormat="1" applyFont="1" applyFill="1" applyBorder="1"/>
    <xf numFmtId="0" fontId="63" fillId="18" borderId="12" xfId="0" applyFont="1" applyFill="1" applyBorder="1" applyAlignment="1">
      <alignment horizontal="center"/>
    </xf>
    <xf numFmtId="0" fontId="63" fillId="17" borderId="12" xfId="0" applyFont="1" applyFill="1" applyBorder="1" applyAlignment="1">
      <alignment horizontal="center"/>
    </xf>
    <xf numFmtId="164" fontId="62" fillId="16" borderId="4" xfId="0" applyNumberFormat="1" applyFont="1" applyFill="1" applyBorder="1" applyAlignment="1">
      <alignment horizontal="center" vertical="center"/>
    </xf>
    <xf numFmtId="0" fontId="62" fillId="16" borderId="4" xfId="0" applyFont="1" applyFill="1" applyBorder="1" applyAlignment="1">
      <alignment horizontal="left" vertical="center"/>
    </xf>
    <xf numFmtId="164" fontId="62" fillId="16" borderId="4" xfId="0" applyNumberFormat="1" applyFont="1" applyFill="1" applyBorder="1" applyAlignment="1">
      <alignment horizontal="left" vertical="center"/>
    </xf>
    <xf numFmtId="164" fontId="62" fillId="16" borderId="4" xfId="0" applyNumberFormat="1" applyFont="1" applyFill="1" applyBorder="1" applyAlignment="1">
      <alignment vertical="center"/>
    </xf>
    <xf numFmtId="164" fontId="62" fillId="16" borderId="6" xfId="0" applyNumberFormat="1" applyFont="1" applyFill="1" applyBorder="1" applyAlignment="1">
      <alignment horizontal="left" vertical="center"/>
    </xf>
    <xf numFmtId="164" fontId="62" fillId="16" borderId="0" xfId="0" applyNumberFormat="1" applyFont="1" applyFill="1" applyAlignment="1">
      <alignment horizontal="left" vertical="center"/>
    </xf>
    <xf numFmtId="164" fontId="62" fillId="16" borderId="7" xfId="0" applyNumberFormat="1" applyFont="1" applyFill="1" applyBorder="1" applyAlignment="1">
      <alignment horizontal="left" vertical="center"/>
    </xf>
    <xf numFmtId="164" fontId="62" fillId="16" borderId="5" xfId="0" applyNumberFormat="1" applyFont="1" applyFill="1" applyBorder="1" applyAlignment="1">
      <alignment horizontal="left" vertical="center"/>
    </xf>
    <xf numFmtId="164" fontId="62" fillId="16" borderId="9" xfId="0" applyNumberFormat="1" applyFont="1" applyFill="1" applyBorder="1" applyAlignment="1">
      <alignment horizontal="center" vertical="center"/>
    </xf>
    <xf numFmtId="164" fontId="62" fillId="16" borderId="15" xfId="0" applyNumberFormat="1" applyFont="1" applyFill="1" applyBorder="1" applyAlignment="1">
      <alignment horizontal="left" vertical="center"/>
    </xf>
    <xf numFmtId="164" fontId="62" fillId="16" borderId="6" xfId="0" applyNumberFormat="1" applyFont="1" applyFill="1" applyBorder="1"/>
    <xf numFmtId="164" fontId="62" fillId="16" borderId="0" xfId="0" applyNumberFormat="1" applyFont="1" applyFill="1"/>
    <xf numFmtId="164" fontId="62" fillId="16" borderId="7" xfId="0" applyNumberFormat="1" applyFont="1" applyFill="1" applyBorder="1"/>
    <xf numFmtId="0" fontId="64" fillId="17" borderId="0" xfId="0" applyFont="1" applyFill="1"/>
    <xf numFmtId="0" fontId="27" fillId="3" borderId="4" xfId="0" applyFont="1" applyFill="1" applyBorder="1" applyAlignment="1">
      <alignment vertical="center"/>
    </xf>
    <xf numFmtId="0" fontId="28" fillId="3" borderId="4" xfId="0" applyFont="1" applyFill="1" applyBorder="1"/>
    <xf numFmtId="164" fontId="60" fillId="18" borderId="4" xfId="0" applyNumberFormat="1" applyFont="1" applyFill="1" applyBorder="1" applyAlignment="1">
      <alignment horizontal="center"/>
    </xf>
    <xf numFmtId="164" fontId="5" fillId="0" borderId="4" xfId="0" applyNumberFormat="1" applyFont="1" applyBorder="1" applyAlignment="1">
      <alignment horizontal="center"/>
    </xf>
    <xf numFmtId="164" fontId="5" fillId="17" borderId="4" xfId="0" applyNumberFormat="1" applyFont="1" applyFill="1" applyBorder="1" applyAlignment="1">
      <alignment horizontal="center"/>
    </xf>
    <xf numFmtId="164" fontId="5" fillId="17" borderId="6" xfId="0" applyNumberFormat="1" applyFont="1" applyFill="1" applyBorder="1"/>
    <xf numFmtId="164" fontId="5" fillId="17" borderId="0" xfId="0" applyNumberFormat="1" applyFont="1" applyFill="1"/>
    <xf numFmtId="164" fontId="5" fillId="17" borderId="7" xfId="0" applyNumberFormat="1" applyFont="1" applyFill="1" applyBorder="1"/>
    <xf numFmtId="164" fontId="5" fillId="17" borderId="4" xfId="0" applyNumberFormat="1" applyFont="1" applyFill="1" applyBorder="1"/>
    <xf numFmtId="164" fontId="29" fillId="0" borderId="9" xfId="0" applyNumberFormat="1" applyFont="1" applyBorder="1"/>
    <xf numFmtId="164" fontId="5" fillId="0" borderId="9" xfId="0" applyNumberFormat="1" applyFont="1" applyBorder="1"/>
    <xf numFmtId="0" fontId="27" fillId="19" borderId="4" xfId="0" applyFont="1" applyFill="1" applyBorder="1" applyAlignment="1">
      <alignment vertical="center"/>
    </xf>
    <xf numFmtId="0" fontId="28" fillId="19" borderId="4" xfId="0" applyFont="1" applyFill="1" applyBorder="1"/>
    <xf numFmtId="164" fontId="5" fillId="0" borderId="4" xfId="0" applyNumberFormat="1" applyFont="1" applyBorder="1"/>
    <xf numFmtId="0" fontId="27" fillId="25" borderId="4" xfId="0" applyFont="1" applyFill="1" applyBorder="1" applyAlignment="1">
      <alignment vertical="center"/>
    </xf>
    <xf numFmtId="0" fontId="28" fillId="25" borderId="4" xfId="0" applyFont="1" applyFill="1" applyBorder="1"/>
    <xf numFmtId="164" fontId="5" fillId="0" borderId="7" xfId="0" applyNumberFormat="1" applyFont="1" applyBorder="1"/>
    <xf numFmtId="0" fontId="28" fillId="25" borderId="12" xfId="0" applyFont="1" applyFill="1" applyBorder="1"/>
    <xf numFmtId="164" fontId="60" fillId="18" borderId="12" xfId="0" applyNumberFormat="1" applyFont="1" applyFill="1" applyBorder="1" applyAlignment="1">
      <alignment horizontal="center"/>
    </xf>
    <xf numFmtId="164" fontId="5" fillId="17" borderId="12" xfId="0" applyNumberFormat="1" applyFont="1" applyFill="1" applyBorder="1" applyAlignment="1">
      <alignment horizontal="center"/>
    </xf>
    <xf numFmtId="164" fontId="5" fillId="17" borderId="14" xfId="0" applyNumberFormat="1" applyFont="1" applyFill="1" applyBorder="1"/>
    <xf numFmtId="164" fontId="5" fillId="17" borderId="13" xfId="0" applyNumberFormat="1" applyFont="1" applyFill="1" applyBorder="1"/>
    <xf numFmtId="164" fontId="5" fillId="17" borderId="11" xfId="0" applyNumberFormat="1" applyFont="1" applyFill="1" applyBorder="1"/>
    <xf numFmtId="164" fontId="5" fillId="17" borderId="12" xfId="0" applyNumberFormat="1" applyFont="1" applyFill="1" applyBorder="1"/>
    <xf numFmtId="164" fontId="5" fillId="0" borderId="12" xfId="0" applyNumberFormat="1" applyFont="1" applyBorder="1"/>
    <xf numFmtId="0" fontId="28" fillId="3" borderId="9" xfId="0" applyFont="1" applyFill="1" applyBorder="1"/>
    <xf numFmtId="164" fontId="29" fillId="13" borderId="9" xfId="0" applyNumberFormat="1" applyFont="1" applyFill="1" applyBorder="1"/>
    <xf numFmtId="164" fontId="60" fillId="18" borderId="9" xfId="0" applyNumberFormat="1" applyFont="1" applyFill="1" applyBorder="1" applyAlignment="1">
      <alignment horizontal="center"/>
    </xf>
    <xf numFmtId="164" fontId="5" fillId="17" borderId="9" xfId="0" applyNumberFormat="1" applyFont="1" applyFill="1" applyBorder="1" applyAlignment="1">
      <alignment horizontal="center"/>
    </xf>
    <xf numFmtId="164" fontId="5" fillId="17" borderId="15" xfId="0" applyNumberFormat="1" applyFont="1" applyFill="1" applyBorder="1"/>
    <xf numFmtId="164" fontId="5" fillId="17" borderId="8" xfId="0" applyNumberFormat="1" applyFont="1" applyFill="1" applyBorder="1"/>
    <xf numFmtId="164" fontId="5" fillId="17" borderId="5" xfId="0" applyNumberFormat="1" applyFont="1" applyFill="1" applyBorder="1"/>
    <xf numFmtId="164" fontId="5" fillId="17" borderId="9" xfId="0" applyNumberFormat="1" applyFont="1" applyFill="1" applyBorder="1"/>
    <xf numFmtId="164" fontId="65" fillId="17" borderId="4" xfId="0" applyNumberFormat="1" applyFont="1" applyFill="1" applyBorder="1" applyAlignment="1">
      <alignment horizontal="center"/>
    </xf>
    <xf numFmtId="0" fontId="27" fillId="17" borderId="4" xfId="0" applyFont="1" applyFill="1" applyBorder="1"/>
    <xf numFmtId="0" fontId="28" fillId="17" borderId="4" xfId="0" applyFont="1" applyFill="1" applyBorder="1"/>
    <xf numFmtId="0" fontId="60" fillId="18" borderId="4" xfId="0" applyFont="1" applyFill="1" applyBorder="1" applyAlignment="1">
      <alignment horizontal="center"/>
    </xf>
    <xf numFmtId="0" fontId="60" fillId="17" borderId="4" xfId="0" applyFont="1" applyFill="1" applyBorder="1" applyAlignment="1">
      <alignment horizontal="center"/>
    </xf>
    <xf numFmtId="0" fontId="27" fillId="17" borderId="6" xfId="0" applyFont="1" applyFill="1" applyBorder="1"/>
    <xf numFmtId="0" fontId="27" fillId="17" borderId="7" xfId="0" applyFont="1" applyFill="1" applyBorder="1"/>
    <xf numFmtId="0" fontId="5" fillId="17" borderId="4" xfId="0" applyFont="1" applyFill="1" applyBorder="1"/>
    <xf numFmtId="0" fontId="5" fillId="17" borderId="6" xfId="0" applyFont="1" applyFill="1" applyBorder="1"/>
    <xf numFmtId="0" fontId="5" fillId="17" borderId="7" xfId="0" applyFont="1" applyFill="1" applyBorder="1"/>
    <xf numFmtId="0" fontId="27" fillId="17" borderId="12" xfId="0" applyFont="1" applyFill="1" applyBorder="1"/>
    <xf numFmtId="0" fontId="28" fillId="17" borderId="12" xfId="0" applyFont="1" applyFill="1" applyBorder="1"/>
    <xf numFmtId="0" fontId="60" fillId="18" borderId="12" xfId="0" applyFont="1" applyFill="1" applyBorder="1" applyAlignment="1">
      <alignment horizontal="center"/>
    </xf>
    <xf numFmtId="0" fontId="60" fillId="17" borderId="12" xfId="0" applyFont="1" applyFill="1" applyBorder="1" applyAlignment="1">
      <alignment horizontal="center"/>
    </xf>
    <xf numFmtId="0" fontId="27" fillId="17" borderId="14" xfId="0" applyFont="1" applyFill="1" applyBorder="1"/>
    <xf numFmtId="0" fontId="27" fillId="17" borderId="13" xfId="0" applyFont="1" applyFill="1" applyBorder="1"/>
    <xf numFmtId="0" fontId="27" fillId="17" borderId="11" xfId="0" applyFont="1" applyFill="1" applyBorder="1"/>
    <xf numFmtId="0" fontId="5" fillId="17" borderId="12" xfId="0" applyFont="1" applyFill="1" applyBorder="1"/>
    <xf numFmtId="0" fontId="5" fillId="17" borderId="14" xfId="0" applyFont="1" applyFill="1" applyBorder="1"/>
    <xf numFmtId="0" fontId="5" fillId="17" borderId="13" xfId="0" applyFont="1" applyFill="1" applyBorder="1"/>
    <xf numFmtId="0" fontId="5" fillId="17" borderId="11" xfId="0" applyFont="1" applyFill="1" applyBorder="1"/>
    <xf numFmtId="164" fontId="29" fillId="17" borderId="14" xfId="0" applyNumberFormat="1" applyFont="1" applyFill="1" applyBorder="1"/>
    <xf numFmtId="164" fontId="29" fillId="17" borderId="13" xfId="0" applyNumberFormat="1" applyFont="1" applyFill="1" applyBorder="1"/>
    <xf numFmtId="164" fontId="29" fillId="17" borderId="11" xfId="0" applyNumberFormat="1" applyFont="1" applyFill="1" applyBorder="1"/>
    <xf numFmtId="164" fontId="60" fillId="17" borderId="0" xfId="0" applyNumberFormat="1" applyFont="1" applyFill="1" applyAlignment="1">
      <alignment horizontal="center"/>
    </xf>
    <xf numFmtId="164" fontId="29" fillId="13" borderId="4" xfId="1" applyNumberFormat="1" applyFont="1" applyFill="1" applyBorder="1"/>
    <xf numFmtId="164" fontId="63" fillId="18" borderId="4" xfId="1" applyNumberFormat="1" applyFont="1" applyFill="1" applyBorder="1" applyAlignment="1">
      <alignment horizontal="center"/>
    </xf>
    <xf numFmtId="164" fontId="63" fillId="17" borderId="4" xfId="1" applyNumberFormat="1" applyFont="1" applyFill="1" applyBorder="1" applyAlignment="1">
      <alignment horizontal="center"/>
    </xf>
    <xf numFmtId="164" fontId="63" fillId="0" borderId="6" xfId="1" applyNumberFormat="1" applyFont="1" applyBorder="1"/>
    <xf numFmtId="164" fontId="63" fillId="0" borderId="0" xfId="1" applyNumberFormat="1" applyFont="1"/>
    <xf numFmtId="164" fontId="63" fillId="0" borderId="7" xfId="1" applyNumberFormat="1" applyFont="1" applyBorder="1"/>
    <xf numFmtId="164" fontId="29" fillId="13" borderId="12" xfId="1" applyNumberFormat="1" applyFont="1" applyFill="1" applyBorder="1"/>
    <xf numFmtId="164" fontId="63" fillId="18" borderId="12" xfId="1" applyNumberFormat="1" applyFont="1" applyFill="1" applyBorder="1" applyAlignment="1">
      <alignment horizontal="center"/>
    </xf>
    <xf numFmtId="164" fontId="63" fillId="17" borderId="12" xfId="1" applyNumberFormat="1" applyFont="1" applyFill="1" applyBorder="1" applyAlignment="1">
      <alignment horizontal="center"/>
    </xf>
    <xf numFmtId="164" fontId="60" fillId="18" borderId="4" xfId="1" applyNumberFormat="1" applyFont="1" applyFill="1" applyBorder="1" applyAlignment="1">
      <alignment horizontal="center"/>
    </xf>
    <xf numFmtId="164" fontId="5" fillId="17" borderId="6" xfId="1" applyNumberFormat="1" applyFont="1" applyFill="1" applyBorder="1"/>
    <xf numFmtId="164" fontId="60" fillId="18" borderId="12" xfId="1" applyNumberFormat="1" applyFont="1" applyFill="1" applyBorder="1" applyAlignment="1">
      <alignment horizontal="center"/>
    </xf>
    <xf numFmtId="164" fontId="27" fillId="17" borderId="0" xfId="0" applyNumberFormat="1" applyFont="1" applyFill="1"/>
    <xf numFmtId="0" fontId="27" fillId="0" borderId="1" xfId="0" applyFont="1" applyBorder="1" applyAlignment="1">
      <alignment vertical="center"/>
    </xf>
    <xf numFmtId="0" fontId="31" fillId="0" borderId="1" xfId="0" applyFont="1" applyBorder="1" applyAlignment="1">
      <alignment vertical="center"/>
    </xf>
    <xf numFmtId="0" fontId="31" fillId="0" borderId="17" xfId="0" applyFont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164" fontId="27" fillId="0" borderId="16" xfId="1" applyNumberFormat="1" applyFont="1" applyBorder="1" applyAlignment="1">
      <alignment horizontal="center" vertical="center"/>
    </xf>
    <xf numFmtId="164" fontId="27" fillId="0" borderId="16" xfId="1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33" fillId="0" borderId="17" xfId="0" applyFont="1" applyBorder="1" applyAlignment="1">
      <alignment horizontal="center" vertical="center"/>
    </xf>
    <xf numFmtId="164" fontId="27" fillId="6" borderId="16" xfId="1" applyNumberFormat="1" applyFont="1" applyFill="1" applyBorder="1" applyAlignment="1">
      <alignment horizontal="center" vertical="center"/>
    </xf>
    <xf numFmtId="0" fontId="33" fillId="0" borderId="1" xfId="0" applyFont="1" applyBorder="1" applyAlignment="1">
      <alignment horizontal="left" vertical="center"/>
    </xf>
    <xf numFmtId="0" fontId="31" fillId="0" borderId="16" xfId="0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27" fillId="6" borderId="1" xfId="0" applyFont="1" applyFill="1" applyBorder="1" applyAlignment="1">
      <alignment vertical="center"/>
    </xf>
    <xf numFmtId="0" fontId="31" fillId="6" borderId="1" xfId="0" applyFont="1" applyFill="1" applyBorder="1" applyAlignment="1">
      <alignment vertical="center"/>
    </xf>
    <xf numFmtId="0" fontId="31" fillId="6" borderId="17" xfId="0" applyFont="1" applyFill="1" applyBorder="1" applyAlignment="1">
      <alignment horizontal="center" vertical="center"/>
    </xf>
    <xf numFmtId="0" fontId="31" fillId="6" borderId="16" xfId="0" applyFont="1" applyFill="1" applyBorder="1" applyAlignment="1">
      <alignment horizontal="center" vertical="center"/>
    </xf>
    <xf numFmtId="0" fontId="33" fillId="6" borderId="1" xfId="0" applyFont="1" applyFill="1" applyBorder="1" applyAlignment="1">
      <alignment vertical="center"/>
    </xf>
    <xf numFmtId="0" fontId="33" fillId="6" borderId="17" xfId="0" applyFont="1" applyFill="1" applyBorder="1" applyAlignment="1">
      <alignment horizontal="center" vertical="center"/>
    </xf>
    <xf numFmtId="0" fontId="33" fillId="6" borderId="16" xfId="0" applyFont="1" applyFill="1" applyBorder="1" applyAlignment="1">
      <alignment horizontal="center" vertical="center"/>
    </xf>
    <xf numFmtId="0" fontId="34" fillId="6" borderId="1" xfId="0" applyFont="1" applyFill="1" applyBorder="1" applyAlignment="1">
      <alignment vertical="center"/>
    </xf>
    <xf numFmtId="0" fontId="30" fillId="4" borderId="16" xfId="0" applyFont="1" applyFill="1" applyBorder="1" applyAlignment="1">
      <alignment horizontal="center" vertical="center" wrapText="1"/>
    </xf>
    <xf numFmtId="164" fontId="31" fillId="6" borderId="16" xfId="1" applyNumberFormat="1" applyFont="1" applyFill="1" applyBorder="1" applyAlignment="1">
      <alignment horizontal="center" vertical="center"/>
    </xf>
    <xf numFmtId="1" fontId="31" fillId="6" borderId="16" xfId="1" applyNumberFormat="1" applyFont="1" applyFill="1" applyBorder="1" applyAlignment="1">
      <alignment horizontal="center" vertical="center"/>
    </xf>
    <xf numFmtId="1" fontId="31" fillId="0" borderId="16" xfId="1" applyNumberFormat="1" applyFont="1" applyBorder="1" applyAlignment="1">
      <alignment horizontal="center" vertical="center"/>
    </xf>
    <xf numFmtId="164" fontId="31" fillId="0" borderId="16" xfId="1" applyNumberFormat="1" applyFont="1" applyBorder="1" applyAlignment="1">
      <alignment horizontal="center" vertical="center"/>
    </xf>
    <xf numFmtId="0" fontId="66" fillId="0" borderId="16" xfId="0" applyFont="1" applyBorder="1" applyAlignment="1">
      <alignment horizontal="center" vertical="center"/>
    </xf>
    <xf numFmtId="164" fontId="33" fillId="6" borderId="16" xfId="1" applyNumberFormat="1" applyFont="1" applyFill="1" applyBorder="1" applyAlignment="1">
      <alignment horizontal="center" vertical="center"/>
    </xf>
    <xf numFmtId="164" fontId="14" fillId="14" borderId="1" xfId="1" applyNumberFormat="1" applyFont="1" applyFill="1" applyBorder="1" applyAlignment="1">
      <alignment vertical="center"/>
    </xf>
    <xf numFmtId="0" fontId="28" fillId="4" borderId="1" xfId="0" quotePrefix="1" applyFont="1" applyFill="1" applyBorder="1" applyAlignment="1">
      <alignment horizontal="center"/>
    </xf>
    <xf numFmtId="0" fontId="57" fillId="18" borderId="1" xfId="0" applyFont="1" applyFill="1" applyBorder="1" applyAlignment="1">
      <alignment horizontal="center"/>
    </xf>
    <xf numFmtId="164" fontId="57" fillId="18" borderId="1" xfId="1" applyNumberFormat="1" applyFont="1" applyFill="1" applyBorder="1"/>
    <xf numFmtId="0" fontId="57" fillId="19" borderId="1" xfId="0" applyFont="1" applyFill="1" applyBorder="1" applyAlignment="1">
      <alignment horizontal="center"/>
    </xf>
    <xf numFmtId="0" fontId="51" fillId="0" borderId="1" xfId="0" applyFont="1" applyBorder="1" applyAlignment="1">
      <alignment horizontal="center"/>
    </xf>
    <xf numFmtId="9" fontId="0" fillId="0" borderId="13" xfId="2" applyFont="1" applyBorder="1" applyAlignment="1">
      <alignment horizontal="right"/>
    </xf>
    <xf numFmtId="9" fontId="0" fillId="0" borderId="0" xfId="2" applyFont="1" applyFill="1"/>
    <xf numFmtId="9" fontId="22" fillId="0" borderId="0" xfId="2" applyFont="1" applyFill="1"/>
    <xf numFmtId="164" fontId="22" fillId="0" borderId="0" xfId="1" applyNumberFormat="1" applyFont="1" applyFill="1"/>
    <xf numFmtId="164" fontId="59" fillId="0" borderId="0" xfId="0" applyNumberFormat="1" applyFont="1"/>
    <xf numFmtId="10" fontId="0" fillId="0" borderId="0" xfId="2" applyNumberFormat="1" applyFont="1"/>
    <xf numFmtId="164" fontId="59" fillId="0" borderId="0" xfId="1" applyNumberFormat="1" applyFont="1" applyBorder="1"/>
    <xf numFmtId="0" fontId="9" fillId="6" borderId="13" xfId="0" applyFont="1" applyFill="1" applyBorder="1" applyAlignment="1">
      <alignment horizontal="center" vertical="center"/>
    </xf>
    <xf numFmtId="0" fontId="9" fillId="7" borderId="13" xfId="0" applyFont="1" applyFill="1" applyBorder="1" applyAlignment="1">
      <alignment horizontal="center" vertical="center"/>
    </xf>
    <xf numFmtId="17" fontId="9" fillId="8" borderId="14" xfId="0" applyNumberFormat="1" applyFont="1" applyFill="1" applyBorder="1" applyAlignment="1">
      <alignment horizontal="center" vertical="center"/>
    </xf>
    <xf numFmtId="17" fontId="9" fillId="8" borderId="13" xfId="0" applyNumberFormat="1" applyFont="1" applyFill="1" applyBorder="1" applyAlignment="1">
      <alignment horizontal="center" vertical="center"/>
    </xf>
    <xf numFmtId="0" fontId="50" fillId="0" borderId="9" xfId="0" applyFont="1" applyBorder="1" applyAlignment="1">
      <alignment horizontal="center" vertical="center"/>
    </xf>
    <xf numFmtId="0" fontId="50" fillId="0" borderId="12" xfId="0" applyFont="1" applyBorder="1" applyAlignment="1">
      <alignment horizontal="center" vertical="center"/>
    </xf>
    <xf numFmtId="0" fontId="51" fillId="18" borderId="18" xfId="0" applyFont="1" applyFill="1" applyBorder="1" applyAlignment="1">
      <alignment horizontal="center" vertical="center"/>
    </xf>
    <xf numFmtId="0" fontId="51" fillId="18" borderId="19" xfId="0" applyFont="1" applyFill="1" applyBorder="1" applyAlignment="1">
      <alignment horizontal="center" vertical="center"/>
    </xf>
    <xf numFmtId="0" fontId="51" fillId="18" borderId="20" xfId="0" applyFont="1" applyFill="1" applyBorder="1" applyAlignment="1">
      <alignment horizontal="center" vertical="center"/>
    </xf>
    <xf numFmtId="0" fontId="51" fillId="19" borderId="18" xfId="0" applyFont="1" applyFill="1" applyBorder="1" applyAlignment="1">
      <alignment horizontal="center" vertical="center"/>
    </xf>
    <xf numFmtId="0" fontId="51" fillId="19" borderId="19" xfId="0" applyFont="1" applyFill="1" applyBorder="1" applyAlignment="1">
      <alignment horizontal="center" vertical="center"/>
    </xf>
    <xf numFmtId="0" fontId="51" fillId="19" borderId="20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17" fontId="9" fillId="8" borderId="1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2" fillId="4" borderId="15" xfId="1" applyNumberFormat="1" applyFont="1" applyFill="1" applyBorder="1" applyAlignment="1">
      <alignment horizontal="center"/>
    </xf>
    <xf numFmtId="164" fontId="2" fillId="4" borderId="8" xfId="1" applyNumberFormat="1" applyFont="1" applyFill="1" applyBorder="1" applyAlignment="1">
      <alignment horizontal="center"/>
    </xf>
    <xf numFmtId="164" fontId="2" fillId="4" borderId="5" xfId="1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0" fontId="28" fillId="4" borderId="3" xfId="0" applyFont="1" applyFill="1" applyBorder="1" applyAlignment="1">
      <alignment horizontal="center"/>
    </xf>
    <xf numFmtId="0" fontId="63" fillId="17" borderId="12" xfId="0" applyFont="1" applyFill="1" applyBorder="1" applyAlignment="1">
      <alignment horizontal="center"/>
    </xf>
    <xf numFmtId="0" fontId="63" fillId="17" borderId="4" xfId="0" applyFont="1" applyFill="1" applyBorder="1" applyAlignment="1">
      <alignment horizontal="center"/>
    </xf>
    <xf numFmtId="0" fontId="62" fillId="16" borderId="4" xfId="0" applyFont="1" applyFill="1" applyBorder="1" applyAlignment="1">
      <alignment horizontal="center" vertical="center"/>
    </xf>
    <xf numFmtId="164" fontId="63" fillId="17" borderId="12" xfId="1" applyNumberFormat="1" applyFont="1" applyFill="1" applyBorder="1" applyAlignment="1">
      <alignment horizontal="center"/>
    </xf>
    <xf numFmtId="164" fontId="63" fillId="17" borderId="4" xfId="1" applyNumberFormat="1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14" borderId="1" xfId="0" applyFont="1" applyFill="1" applyBorder="1" applyAlignment="1">
      <alignment horizontal="center"/>
    </xf>
    <xf numFmtId="0" fontId="41" fillId="0" borderId="1" xfId="3" applyFont="1" applyBorder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10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3" xfId="0" applyFont="1" applyFill="1" applyBorder="1" applyAlignment="1">
      <alignment horizontal="left" vertical="center"/>
    </xf>
  </cellXfs>
  <cellStyles count="4">
    <cellStyle name="Comma" xfId="1" builtinId="3"/>
    <cellStyle name="Normal" xfId="0" builtinId="0"/>
    <cellStyle name="Normal 3" xfId="3" xr:uid="{00000000-0005-0000-0000-000002000000}"/>
    <cellStyle name="Percent" xfId="2" builtinId="5"/>
  </cellStyles>
  <dxfs count="46"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CC99FF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theme="8" tint="0.59996337778862885"/>
        </patternFill>
      </fill>
    </dxf>
    <dxf>
      <fill>
        <patternFill>
          <bgColor rgb="FFCC99FF"/>
        </patternFill>
      </fill>
    </dxf>
    <dxf>
      <fill>
        <patternFill>
          <bgColor theme="8" tint="0.59996337778862885"/>
        </patternFill>
      </fill>
    </dxf>
    <dxf>
      <fill>
        <patternFill>
          <bgColor rgb="FFCC99FF"/>
        </patternFill>
      </fill>
    </dxf>
    <dxf>
      <fill>
        <patternFill>
          <bgColor rgb="FFCC99FF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CC99FF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CC99FF"/>
        </patternFill>
      </fill>
    </dxf>
    <dxf>
      <fill>
        <patternFill>
          <bgColor rgb="FFFFFF00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rgb="FFCC99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66FFFF"/>
        </patternFill>
      </fill>
    </dxf>
    <dxf>
      <fill>
        <patternFill>
          <bgColor rgb="FF66FFFF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CC99FF"/>
        </patternFill>
      </fill>
    </dxf>
    <dxf>
      <fill>
        <patternFill>
          <bgColor rgb="FF66FFFF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rgb="FFCCCCFF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  <dxf>
      <font>
        <color rgb="FF0000CC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CCFF"/>
      <color rgb="FFCCCCFF"/>
      <color rgb="FFCC99FF"/>
      <color rgb="FF0000CC"/>
      <color rgb="FFFFFFCC"/>
      <color rgb="FFCCFFFF"/>
      <color rgb="FFCCE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Sell Out 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MT_Total!$C$19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MT_Total!$D$19:$L$19</c:f>
              <c:numCache>
                <c:formatCode>_(* #,##0_);_(* \(#,##0\);_(* "-"??_);_(@_)</c:formatCode>
                <c:ptCount val="9"/>
                <c:pt idx="0">
                  <c:v>12761.11630604001</c:v>
                </c:pt>
                <c:pt idx="1">
                  <c:v>6809.4996640199879</c:v>
                </c:pt>
                <c:pt idx="2">
                  <c:v>9594.4508269000544</c:v>
                </c:pt>
                <c:pt idx="3">
                  <c:v>9167.4910767999863</c:v>
                </c:pt>
                <c:pt idx="4">
                  <c:v>10374.252055319997</c:v>
                </c:pt>
                <c:pt idx="5">
                  <c:v>10958.137754199974</c:v>
                </c:pt>
                <c:pt idx="6">
                  <c:v>11474.018666239966</c:v>
                </c:pt>
                <c:pt idx="7">
                  <c:v>11878.399781599957</c:v>
                </c:pt>
                <c:pt idx="8">
                  <c:v>9716.0530522399895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6-44FE-86B1-E7B5A977D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9651872"/>
        <c:axId val="814729008"/>
      </c:lineChart>
      <c:catAx>
        <c:axId val="183965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29008"/>
        <c:crosses val="autoZero"/>
        <c:auto val="1"/>
        <c:lblAlgn val="ctr"/>
        <c:lblOffset val="100"/>
        <c:noMultiLvlLbl val="0"/>
      </c:catAx>
      <c:valAx>
        <c:axId val="81472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65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SELL IN</a:t>
            </a:r>
            <a:r>
              <a:rPr lang="en-US" baseline="0"/>
              <a:t> 24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MT_Total!$C$13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MT_Total!$D$13:$L$13</c:f>
              <c:numCache>
                <c:formatCode>_(* #,##0_);_(* \(#,##0\);_(* "-"??_);_(@_)</c:formatCode>
                <c:ptCount val="9"/>
                <c:pt idx="0">
                  <c:v>12068.366000919999</c:v>
                </c:pt>
                <c:pt idx="1">
                  <c:v>5620.7964500199996</c:v>
                </c:pt>
                <c:pt idx="2">
                  <c:v>9867.3460793800023</c:v>
                </c:pt>
                <c:pt idx="3">
                  <c:v>8290.5013388799998</c:v>
                </c:pt>
                <c:pt idx="4">
                  <c:v>9504.4771076399993</c:v>
                </c:pt>
                <c:pt idx="5">
                  <c:v>10886.75290284</c:v>
                </c:pt>
                <c:pt idx="6">
                  <c:v>11324.547938880001</c:v>
                </c:pt>
                <c:pt idx="7">
                  <c:v>13245.988343759998</c:v>
                </c:pt>
                <c:pt idx="8">
                  <c:v>9846.5266012000011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F6-4846-82C3-A9A33A446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240256"/>
        <c:axId val="1959241216"/>
      </c:lineChart>
      <c:catAx>
        <c:axId val="195924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1216"/>
        <c:crosses val="autoZero"/>
        <c:auto val="1"/>
        <c:lblAlgn val="ctr"/>
        <c:lblOffset val="100"/>
        <c:noMultiLvlLbl val="0"/>
      </c:catAx>
      <c:valAx>
        <c:axId val="195924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MT</a:t>
            </a:r>
            <a:r>
              <a:rPr lang="en-US" baseline="0"/>
              <a:t> 2024</a:t>
            </a:r>
            <a:endParaRPr lang="en-US"/>
          </a:p>
        </c:rich>
      </c:tx>
      <c:layout>
        <c:manualLayout>
          <c:xMode val="edge"/>
          <c:yMode val="edge"/>
          <c:x val="0.4122909588460148"/>
          <c:y val="2.80046674445740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MT_Total!$C$32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MT_Total!$D$32:$L$32</c:f>
              <c:numCache>
                <c:formatCode>_(* #,##0_);_(* \(#,##0\);_(* "-"??_);_(@_)</c:formatCode>
                <c:ptCount val="9"/>
                <c:pt idx="0">
                  <c:v>12068.366000919999</c:v>
                </c:pt>
                <c:pt idx="1">
                  <c:v>5620.7964500199996</c:v>
                </c:pt>
                <c:pt idx="2">
                  <c:v>9867.3460793800023</c:v>
                </c:pt>
                <c:pt idx="3">
                  <c:v>8290.5013388799998</c:v>
                </c:pt>
                <c:pt idx="4">
                  <c:v>9504.4771076399993</c:v>
                </c:pt>
                <c:pt idx="5">
                  <c:v>10886.75290284</c:v>
                </c:pt>
                <c:pt idx="6">
                  <c:v>11324.547938880001</c:v>
                </c:pt>
                <c:pt idx="7">
                  <c:v>13245.988343759998</c:v>
                </c:pt>
                <c:pt idx="8">
                  <c:v>9846.5266012000011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34-43AC-854F-3595462C675E}"/>
            </c:ext>
          </c:extLst>
        </c:ser>
        <c:ser>
          <c:idx val="1"/>
          <c:order val="1"/>
          <c:tx>
            <c:strRef>
              <c:f>MT_Total!$C$33</c:f>
              <c:strCache>
                <c:ptCount val="1"/>
                <c:pt idx="0">
                  <c:v>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MT_Total!$D$33:$L$33</c:f>
              <c:numCache>
                <c:formatCode>_(* #,##0_);_(* \(#,##0\);_(* "-"??_);_(@_)</c:formatCode>
                <c:ptCount val="9"/>
                <c:pt idx="0">
                  <c:v>12761.11630604001</c:v>
                </c:pt>
                <c:pt idx="1">
                  <c:v>6809.4996640199879</c:v>
                </c:pt>
                <c:pt idx="2">
                  <c:v>9594.4508269000544</c:v>
                </c:pt>
                <c:pt idx="3">
                  <c:v>9167.4910767999863</c:v>
                </c:pt>
                <c:pt idx="4">
                  <c:v>10374.252055319997</c:v>
                </c:pt>
                <c:pt idx="5">
                  <c:v>10958.137754199974</c:v>
                </c:pt>
                <c:pt idx="6">
                  <c:v>11474.018666239966</c:v>
                </c:pt>
                <c:pt idx="7">
                  <c:v>11878.399781599957</c:v>
                </c:pt>
                <c:pt idx="8">
                  <c:v>9716.0530522399895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34-43AC-854F-3595462C6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7503648"/>
        <c:axId val="1947501728"/>
      </c:barChart>
      <c:catAx>
        <c:axId val="194750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501728"/>
        <c:crosses val="autoZero"/>
        <c:auto val="1"/>
        <c:lblAlgn val="ctr"/>
        <c:lblOffset val="100"/>
        <c:noMultiLvlLbl val="0"/>
      </c:catAx>
      <c:valAx>
        <c:axId val="194750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50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178593</xdr:colOff>
      <xdr:row>21</xdr:row>
      <xdr:rowOff>142874</xdr:rowOff>
    </xdr:from>
    <xdr:to>
      <xdr:col>13</xdr:col>
      <xdr:colOff>428624</xdr:colOff>
      <xdr:row>29</xdr:row>
      <xdr:rowOff>174626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4AACB8-BF03-0FF9-89A8-588F0C5B5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3968</xdr:colOff>
      <xdr:row>21</xdr:row>
      <xdr:rowOff>142875</xdr:rowOff>
    </xdr:from>
    <xdr:to>
      <xdr:col>7</xdr:col>
      <xdr:colOff>79374</xdr:colOff>
      <xdr:row>29</xdr:row>
      <xdr:rowOff>174625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7A6561-E794-E7B6-0267-7CA8ECD3B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59531</xdr:colOff>
      <xdr:row>21</xdr:row>
      <xdr:rowOff>144463</xdr:rowOff>
    </xdr:from>
    <xdr:to>
      <xdr:col>20</xdr:col>
      <xdr:colOff>515937</xdr:colOff>
      <xdr:row>33</xdr:row>
      <xdr:rowOff>7938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D460B3-C26B-1AC4-98A0-74DD7727C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BC34"/>
  <sheetViews>
    <sheetView showGridLines="0" zoomScale="70" zoomScaleNormal="70" workbookViewId="0">
      <pane xSplit="10" ySplit="7" topLeftCell="AF8" activePane="bottomRight" state="frozen"/>
      <selection activeCell="B1" sqref="B1"/>
      <selection pane="topRight" activeCell="K1" sqref="K1"/>
      <selection pane="bottomLeft" activeCell="B8" sqref="B8"/>
      <selection pane="bottomRight" activeCell="AK8" sqref="AK8"/>
    </sheetView>
  </sheetViews>
  <sheetFormatPr defaultColWidth="8.453125" defaultRowHeight="14" outlineLevelCol="1" x14ac:dyDescent="0.35"/>
  <cols>
    <col min="1" max="1" width="22.81640625" style="38" hidden="1" customWidth="1"/>
    <col min="2" max="2" width="17.453125" style="38" bestFit="1" customWidth="1"/>
    <col min="3" max="3" width="14.453125" style="38" hidden="1" customWidth="1"/>
    <col min="4" max="4" width="28.54296875" style="38" customWidth="1" collapsed="1"/>
    <col min="5" max="10" width="8.7265625" style="38" customWidth="1" outlineLevel="1"/>
    <col min="11" max="11" width="8.1796875" style="38" customWidth="1" outlineLevel="1"/>
    <col min="12" max="12" width="11" style="38" bestFit="1" customWidth="1"/>
    <col min="13" max="13" width="9.453125" style="38" customWidth="1" outlineLevel="1"/>
    <col min="14" max="15" width="10.453125" style="38" customWidth="1" outlineLevel="1"/>
    <col min="16" max="16" width="9.81640625" style="38" customWidth="1" outlineLevel="1"/>
    <col min="17" max="17" width="12.453125" style="38" bestFit="1" customWidth="1"/>
    <col min="18" max="18" width="11.7265625" style="38" customWidth="1"/>
    <col min="19" max="19" width="7.7265625" style="38" bestFit="1" customWidth="1"/>
    <col min="20" max="20" width="11" style="38" bestFit="1" customWidth="1"/>
    <col min="21" max="23" width="10" style="38" hidden="1" customWidth="1" outlineLevel="1"/>
    <col min="24" max="24" width="10.54296875" style="38" hidden="1" customWidth="1" outlineLevel="1"/>
    <col min="25" max="25" width="11" style="38" hidden="1" customWidth="1" outlineLevel="1"/>
    <col min="26" max="26" width="10.54296875" style="38" bestFit="1" customWidth="1" collapsed="1"/>
    <col min="27" max="27" width="11" style="38" bestFit="1" customWidth="1"/>
    <col min="28" max="31" width="6.453125" style="38" hidden="1" customWidth="1" outlineLevel="1"/>
    <col min="32" max="32" width="11.453125" style="38" bestFit="1" customWidth="1" collapsed="1"/>
    <col min="33" max="33" width="15.26953125" style="38" customWidth="1"/>
    <col min="34" max="34" width="7.7265625" style="38" bestFit="1" customWidth="1"/>
    <col min="35" max="35" width="1.1796875" style="38" customWidth="1"/>
    <col min="36" max="36" width="10" style="38" bestFit="1" customWidth="1"/>
    <col min="37" max="37" width="11" style="38" bestFit="1" customWidth="1"/>
    <col min="38" max="38" width="12.54296875" style="61" customWidth="1"/>
    <col min="39" max="39" width="11.453125" style="38" customWidth="1"/>
    <col min="40" max="40" width="7.7265625" style="424" bestFit="1" customWidth="1"/>
    <col min="41" max="41" width="11" style="62" bestFit="1" customWidth="1"/>
    <col min="42" max="42" width="8.81640625" style="61" bestFit="1" customWidth="1"/>
    <col min="43" max="43" width="8.1796875" style="38" customWidth="1"/>
    <col min="44" max="44" width="9.1796875" style="38" bestFit="1" customWidth="1"/>
    <col min="45" max="45" width="11.1796875" style="38" customWidth="1"/>
    <col min="46" max="46" width="11.26953125" style="38" customWidth="1"/>
    <col min="47" max="47" width="14.54296875" style="38" customWidth="1"/>
    <col min="48" max="48" width="6.1796875" style="38" bestFit="1" customWidth="1"/>
    <col min="49" max="49" width="9.1796875" style="38" bestFit="1" customWidth="1"/>
    <col min="50" max="50" width="53.1796875" style="38" customWidth="1" outlineLevel="1"/>
    <col min="51" max="51" width="40.54296875" style="38" customWidth="1" outlineLevel="1"/>
    <col min="52" max="52" width="20.81640625" style="38" customWidth="1" outlineLevel="1"/>
    <col min="53" max="53" width="5.453125" style="38" customWidth="1"/>
    <col min="54" max="54" width="12" style="38" bestFit="1" customWidth="1"/>
    <col min="55" max="55" width="14.453125" style="40" bestFit="1" customWidth="1"/>
    <col min="56" max="16384" width="8.453125" style="38"/>
  </cols>
  <sheetData>
    <row r="1" spans="1:55" ht="14.25" customHeight="1" x14ac:dyDescent="0.35">
      <c r="B1" s="38" t="s">
        <v>145</v>
      </c>
      <c r="D1" s="43">
        <v>27</v>
      </c>
    </row>
    <row r="2" spans="1:55" ht="14.25" customHeight="1" x14ac:dyDescent="0.35">
      <c r="B2" s="38" t="s">
        <v>146</v>
      </c>
      <c r="D2" s="43">
        <v>27</v>
      </c>
    </row>
    <row r="3" spans="1:55" ht="12.75" customHeight="1" x14ac:dyDescent="0.35">
      <c r="B3" s="38" t="s">
        <v>147</v>
      </c>
      <c r="D3" s="63">
        <f>D2/D1</f>
        <v>1</v>
      </c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AM3" s="428">
        <v>45535</v>
      </c>
      <c r="AN3" s="425"/>
    </row>
    <row r="4" spans="1:55" s="43" customFormat="1" x14ac:dyDescent="0.35">
      <c r="E4" s="706">
        <v>2023</v>
      </c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64"/>
      <c r="T4" s="707">
        <v>2024</v>
      </c>
      <c r="U4" s="707"/>
      <c r="V4" s="707"/>
      <c r="W4" s="707"/>
      <c r="X4" s="707"/>
      <c r="Y4" s="707"/>
      <c r="Z4" s="707"/>
      <c r="AA4" s="707"/>
      <c r="AB4" s="707"/>
      <c r="AC4" s="707"/>
      <c r="AD4" s="707"/>
      <c r="AE4" s="707"/>
      <c r="AF4" s="707"/>
      <c r="AG4" s="707"/>
      <c r="AH4" s="707"/>
      <c r="AJ4" s="708">
        <v>45505</v>
      </c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BC4" s="45"/>
    </row>
    <row r="5" spans="1:55" ht="39.75" customHeight="1" x14ac:dyDescent="0.35">
      <c r="A5" s="65" t="s">
        <v>148</v>
      </c>
      <c r="B5" s="65" t="s">
        <v>149</v>
      </c>
      <c r="C5" s="65" t="s">
        <v>150</v>
      </c>
      <c r="D5" s="65" t="s">
        <v>151</v>
      </c>
      <c r="E5" s="66" t="s">
        <v>23</v>
      </c>
      <c r="F5" s="66" t="s">
        <v>24</v>
      </c>
      <c r="G5" s="66" t="s">
        <v>25</v>
      </c>
      <c r="H5" s="66" t="s">
        <v>26</v>
      </c>
      <c r="I5" s="66" t="s">
        <v>27</v>
      </c>
      <c r="J5" s="66" t="s">
        <v>17</v>
      </c>
      <c r="K5" s="66" t="s">
        <v>19</v>
      </c>
      <c r="L5" s="66" t="s">
        <v>16</v>
      </c>
      <c r="M5" s="66" t="s">
        <v>18</v>
      </c>
      <c r="N5" s="66" t="s">
        <v>20</v>
      </c>
      <c r="O5" s="66" t="s">
        <v>21</v>
      </c>
      <c r="P5" s="66" t="s">
        <v>22</v>
      </c>
      <c r="Q5" s="66" t="s">
        <v>152</v>
      </c>
      <c r="R5" s="66" t="s">
        <v>153</v>
      </c>
      <c r="S5" s="66" t="s">
        <v>15</v>
      </c>
      <c r="T5" s="67" t="s">
        <v>23</v>
      </c>
      <c r="U5" s="67" t="s">
        <v>24</v>
      </c>
      <c r="V5" s="67" t="s">
        <v>25</v>
      </c>
      <c r="W5" s="67" t="s">
        <v>26</v>
      </c>
      <c r="X5" s="67" t="s">
        <v>27</v>
      </c>
      <c r="Y5" s="67" t="s">
        <v>17</v>
      </c>
      <c r="Z5" s="67" t="s">
        <v>19</v>
      </c>
      <c r="AA5" s="67" t="s">
        <v>16</v>
      </c>
      <c r="AB5" s="67" t="s">
        <v>18</v>
      </c>
      <c r="AC5" s="67" t="s">
        <v>20</v>
      </c>
      <c r="AD5" s="67" t="s">
        <v>21</v>
      </c>
      <c r="AE5" s="67" t="s">
        <v>22</v>
      </c>
      <c r="AF5" s="67" t="s">
        <v>152</v>
      </c>
      <c r="AG5" s="68" t="s">
        <v>153</v>
      </c>
      <c r="AH5" s="67" t="s">
        <v>15</v>
      </c>
      <c r="AJ5" s="67" t="s">
        <v>154</v>
      </c>
      <c r="AK5" s="67" t="s">
        <v>1</v>
      </c>
      <c r="AL5" s="69" t="s">
        <v>11</v>
      </c>
      <c r="AM5" s="67" t="s">
        <v>342</v>
      </c>
      <c r="AN5" s="70" t="s">
        <v>155</v>
      </c>
      <c r="AO5" s="71" t="s">
        <v>156</v>
      </c>
      <c r="AP5" s="69" t="s">
        <v>157</v>
      </c>
      <c r="AQ5" s="67" t="s">
        <v>158</v>
      </c>
      <c r="AR5" s="67" t="s">
        <v>341</v>
      </c>
      <c r="AS5" s="72" t="s">
        <v>159</v>
      </c>
      <c r="AT5" s="72" t="s">
        <v>160</v>
      </c>
      <c r="AU5" s="72" t="s">
        <v>338</v>
      </c>
      <c r="AV5" s="72" t="s">
        <v>161</v>
      </c>
      <c r="AW5" s="72" t="s">
        <v>162</v>
      </c>
      <c r="AX5" s="66" t="s">
        <v>163</v>
      </c>
      <c r="AY5" s="67" t="s">
        <v>164</v>
      </c>
      <c r="AZ5" s="73" t="s">
        <v>165</v>
      </c>
      <c r="BC5" s="40" t="s">
        <v>166</v>
      </c>
    </row>
    <row r="6" spans="1:55" x14ac:dyDescent="0.35">
      <c r="A6" s="74"/>
      <c r="B6" s="75" t="s">
        <v>167</v>
      </c>
      <c r="C6" s="76" t="s">
        <v>168</v>
      </c>
      <c r="D6" s="76" t="s">
        <v>169</v>
      </c>
      <c r="E6" s="77">
        <v>5760.0482879200008</v>
      </c>
      <c r="F6" s="77">
        <v>4189.2955168000008</v>
      </c>
      <c r="G6" s="77">
        <v>7682.2205938000006</v>
      </c>
      <c r="H6" s="77">
        <v>6480.4559609000007</v>
      </c>
      <c r="I6" s="77">
        <v>6331.8325791999996</v>
      </c>
      <c r="J6" s="77">
        <v>8957.042333190002</v>
      </c>
      <c r="K6" s="77">
        <v>9786.4853891000021</v>
      </c>
      <c r="L6" s="77">
        <v>10603.226924999999</v>
      </c>
      <c r="M6" s="77">
        <v>10167.169711639999</v>
      </c>
      <c r="N6" s="77">
        <v>12467.268614000001</v>
      </c>
      <c r="O6" s="77">
        <v>11076.116970400002</v>
      </c>
      <c r="P6" s="77">
        <v>9455.3635088400006</v>
      </c>
      <c r="Q6" s="77">
        <v>102956.52639079002</v>
      </c>
      <c r="R6" s="77">
        <f>+AVERAGEIF(E6:P6,"&gt;0",E6:P6)</f>
        <v>8579.7105325658358</v>
      </c>
      <c r="S6" s="78"/>
      <c r="T6" s="77">
        <v>12068.366000919999</v>
      </c>
      <c r="U6" s="77">
        <v>5620.7964500199996</v>
      </c>
      <c r="V6" s="77">
        <v>9867.3460793800023</v>
      </c>
      <c r="W6" s="77">
        <v>8290.5013388799998</v>
      </c>
      <c r="X6" s="77">
        <v>9504.4771076399993</v>
      </c>
      <c r="Y6" s="77">
        <v>10886.75290284</v>
      </c>
      <c r="Z6" s="77">
        <v>11324.547938879999</v>
      </c>
      <c r="AA6" s="77">
        <f>+AM6</f>
        <v>13245.988434639999</v>
      </c>
      <c r="AB6" s="78"/>
      <c r="AC6" s="78"/>
      <c r="AD6" s="78"/>
      <c r="AE6" s="78"/>
      <c r="AF6" s="77">
        <f>SUM(T6:AA6)</f>
        <v>80808.776253199991</v>
      </c>
      <c r="AG6" s="77">
        <f>+IFERROR(AVERAGEIF(T6:AA6,"&gt;0",T6:AA6),0)</f>
        <v>10101.097031649999</v>
      </c>
      <c r="AH6" s="78"/>
      <c r="AI6" s="79"/>
      <c r="AJ6" s="77">
        <f>+IFERROR(AVERAGEIFS(U6:Z6,U6:Z6,"&gt;0"),"")</f>
        <v>9249.0703029400011</v>
      </c>
      <c r="AK6" s="77">
        <f>+IFERROR(AVERAGEIFS(X6:Z6,X6:Z6,"&gt;0"),"")</f>
        <v>10571.925983120002</v>
      </c>
      <c r="AL6" s="80">
        <v>13931.636730165661</v>
      </c>
      <c r="AM6" s="77">
        <v>13245.988434639999</v>
      </c>
      <c r="AN6" s="81">
        <f>IFERROR(AM6/AL6,0)</f>
        <v>0.95078479945999073</v>
      </c>
      <c r="AO6" s="82">
        <v>13000</v>
      </c>
      <c r="AP6" s="83">
        <f>+IFERROR(AO6/AL6,0)</f>
        <v>0.93312797712070528</v>
      </c>
      <c r="AQ6" s="84">
        <f>AP6-AN6</f>
        <v>-1.765682233928545E-2</v>
      </c>
      <c r="AR6" s="84">
        <f>AM6/L6-1</f>
        <v>0.2492412478138113</v>
      </c>
      <c r="AS6" s="77">
        <f>+SUM(E6:L6)</f>
        <v>59790.607585910009</v>
      </c>
      <c r="AT6" s="77">
        <f>+BC6+AL6</f>
        <v>90268.430233943553</v>
      </c>
      <c r="AU6" s="77">
        <f>+AF6</f>
        <v>80808.776253199991</v>
      </c>
      <c r="AV6" s="84">
        <f>IFERROR(AU6/AT6,0)</f>
        <v>0.89520528986460146</v>
      </c>
      <c r="AW6" s="84">
        <f>AU6/AS6-1</f>
        <v>0.35152960499841157</v>
      </c>
      <c r="AX6" s="74"/>
      <c r="AY6" s="74"/>
      <c r="AZ6" s="74"/>
      <c r="BC6" s="42">
        <v>76336.793503777895</v>
      </c>
    </row>
    <row r="7" spans="1:55" x14ac:dyDescent="0.35">
      <c r="A7" s="74"/>
      <c r="B7" s="85" t="s">
        <v>170</v>
      </c>
      <c r="C7" s="86" t="s">
        <v>171</v>
      </c>
      <c r="D7" s="86" t="s">
        <v>172</v>
      </c>
      <c r="E7" s="87">
        <f>SUM(E14,E22,E29)</f>
        <v>4983.3600000000006</v>
      </c>
      <c r="F7" s="87">
        <f t="shared" ref="F7:P7" si="0">SUM(F14,F22,F29)</f>
        <v>6809.9047567251955</v>
      </c>
      <c r="G7" s="87">
        <f t="shared" si="0"/>
        <v>8286.8237138548011</v>
      </c>
      <c r="H7" s="87">
        <f t="shared" si="0"/>
        <v>7828.6431169502011</v>
      </c>
      <c r="I7" s="87">
        <f t="shared" si="0"/>
        <v>8875.6368728079997</v>
      </c>
      <c r="J7" s="87">
        <f t="shared" si="0"/>
        <v>9412.6216318419974</v>
      </c>
      <c r="K7" s="87">
        <f t="shared" si="0"/>
        <v>9155.2437108535742</v>
      </c>
      <c r="L7" s="87">
        <f t="shared" si="0"/>
        <v>12827.304338107979</v>
      </c>
      <c r="M7" s="87">
        <f t="shared" si="0"/>
        <v>9874.4433335839876</v>
      </c>
      <c r="N7" s="87">
        <f t="shared" si="0"/>
        <v>11413.568282348</v>
      </c>
      <c r="O7" s="87">
        <f t="shared" si="0"/>
        <v>12614.796668440002</v>
      </c>
      <c r="P7" s="87">
        <f t="shared" si="0"/>
        <v>9941.3142812799906</v>
      </c>
      <c r="Q7" s="87">
        <f>SUM(E7:P7)</f>
        <v>112023.66070679373</v>
      </c>
      <c r="R7" s="87">
        <f>+AVERAGEIF(E7:P7,"&gt;0",E7:P7)</f>
        <v>9335.3050588994774</v>
      </c>
      <c r="S7" s="88">
        <v>1</v>
      </c>
      <c r="T7" s="87">
        <f>+SUM(T14,T22,T29)</f>
        <v>12761.11630604001</v>
      </c>
      <c r="U7" s="87">
        <f t="shared" ref="U7:Z7" si="1">+SUM(U14,U22,U29)</f>
        <v>6809.4996643799868</v>
      </c>
      <c r="V7" s="87">
        <f t="shared" si="1"/>
        <v>9594.4508184200567</v>
      </c>
      <c r="W7" s="87">
        <f t="shared" si="1"/>
        <v>9167.4910767999863</v>
      </c>
      <c r="X7" s="87">
        <f t="shared" si="1"/>
        <v>10374.252055319997</v>
      </c>
      <c r="Y7" s="87">
        <f t="shared" si="1"/>
        <v>10958.113589799974</v>
      </c>
      <c r="Z7" s="87">
        <f t="shared" si="1"/>
        <v>11474.018666239966</v>
      </c>
      <c r="AA7" s="87">
        <f t="shared" ref="AA7:AA29" si="2">+AM7</f>
        <v>11878.399781599957</v>
      </c>
      <c r="AB7" s="89"/>
      <c r="AC7" s="89"/>
      <c r="AD7" s="89"/>
      <c r="AE7" s="89"/>
      <c r="AF7" s="87">
        <f t="shared" ref="AF7:AF29" si="3">SUM(T7:AA7)</f>
        <v>83017.341958599936</v>
      </c>
      <c r="AG7" s="87">
        <f t="shared" ref="AG7:AG29" si="4">+IFERROR(AVERAGEIF(T7:AA7,"&gt;0",T7:AA7),0)</f>
        <v>10377.167744824992</v>
      </c>
      <c r="AH7" s="90">
        <v>1</v>
      </c>
      <c r="AI7" s="91"/>
      <c r="AJ7" s="87">
        <f t="shared" ref="AJ7:AJ29" si="5">+IFERROR(AVERAGEIFS(U7:Z7,U7:Z7,"&gt;0"),"")</f>
        <v>9729.6376451599936</v>
      </c>
      <c r="AK7" s="87">
        <f t="shared" ref="AK7:AK29" si="6">+IFERROR(AVERAGEIFS(X7:Z7,X7:Z7,"&gt;0"),"")</f>
        <v>10935.461437119979</v>
      </c>
      <c r="AL7" s="92">
        <f>+SUM(AL14,AL22,AL29)</f>
        <v>14262.441828511797</v>
      </c>
      <c r="AM7" s="87">
        <f>+SUM(AM14,AM22,AM29)</f>
        <v>11878.399781599957</v>
      </c>
      <c r="AN7" s="93">
        <f t="shared" ref="AN7:AN29" si="7">IFERROR(AM7/AL7,0)</f>
        <v>0.83284474877605152</v>
      </c>
      <c r="AO7" s="94">
        <f>+SUM(AO14,AO22,AO29)-300</f>
        <v>12211.386530266331</v>
      </c>
      <c r="AP7" s="277">
        <f t="shared" ref="AP7:AP29" si="8">+IFERROR(AO7/AL7,0)</f>
        <v>0.85619185530031483</v>
      </c>
      <c r="AQ7" s="90">
        <f>AP7-AN7</f>
        <v>2.3347106524263306E-2</v>
      </c>
      <c r="AR7" s="90">
        <f t="shared" ref="AR7:AR29" si="9">AM7/L7-1</f>
        <v>-7.3975367816679127E-2</v>
      </c>
      <c r="AS7" s="87">
        <f t="shared" ref="AS7:AS29" si="10">+SUM(E7:L7)</f>
        <v>68179.538141141747</v>
      </c>
      <c r="AT7" s="87">
        <f t="shared" ref="AT7:AT22" si="11">+BC7+AL7</f>
        <v>94209.481218358822</v>
      </c>
      <c r="AU7" s="87">
        <f t="shared" ref="AU7:AU29" si="12">+AF7</f>
        <v>83017.341958599936</v>
      </c>
      <c r="AV7" s="90">
        <f t="shared" ref="AV7:AV29" si="13">IFERROR(AU7/AT7,0)</f>
        <v>0.88119943858073335</v>
      </c>
      <c r="AW7" s="90">
        <f t="shared" ref="AW7:AW29" si="14">AU7/AS7-1</f>
        <v>0.21762840027959318</v>
      </c>
      <c r="AX7" s="74"/>
      <c r="AY7" s="74"/>
      <c r="AZ7" s="74"/>
      <c r="BC7" s="42">
        <v>79947.039389847021</v>
      </c>
    </row>
    <row r="8" spans="1:55" ht="68.25" customHeight="1" x14ac:dyDescent="0.35">
      <c r="A8" s="95" t="s">
        <v>173</v>
      </c>
      <c r="B8" s="95" t="s">
        <v>142</v>
      </c>
      <c r="C8" s="95" t="s">
        <v>174</v>
      </c>
      <c r="D8" s="95" t="s">
        <v>97</v>
      </c>
      <c r="E8" s="96">
        <v>45.021075000000003</v>
      </c>
      <c r="F8" s="96">
        <v>58.594285000000006</v>
      </c>
      <c r="G8" s="96">
        <v>81.024305999999996</v>
      </c>
      <c r="H8" s="96">
        <v>58.226982000000014</v>
      </c>
      <c r="I8" s="96">
        <v>61.667628000000015</v>
      </c>
      <c r="J8" s="96">
        <v>138.083583</v>
      </c>
      <c r="K8" s="96">
        <v>78.335862999999989</v>
      </c>
      <c r="L8" s="96">
        <v>82.437742</v>
      </c>
      <c r="M8" s="96">
        <v>55.27631800000001</v>
      </c>
      <c r="N8" s="96">
        <v>103.39650280000002</v>
      </c>
      <c r="O8" s="96">
        <v>221.19479352000002</v>
      </c>
      <c r="P8" s="96">
        <v>187.9528344</v>
      </c>
      <c r="Q8" s="96">
        <f t="shared" ref="Q8:Q29" si="15">SUM(E8:P8)</f>
        <v>1171.2119127200001</v>
      </c>
      <c r="R8" s="96">
        <f>+AVERAGEIF(E8:P8,"&gt;0",E8:P8)</f>
        <v>97.600992726666675</v>
      </c>
      <c r="S8" s="97">
        <f t="shared" ref="S8:S29" si="16">+R8/$R$7</f>
        <v>1.0455040527424679E-2</v>
      </c>
      <c r="T8" s="96">
        <v>414.14802983999999</v>
      </c>
      <c r="U8" s="96">
        <v>175.04688300000001</v>
      </c>
      <c r="V8" s="96">
        <v>168.17375916</v>
      </c>
      <c r="W8" s="96">
        <v>212.77663848000012</v>
      </c>
      <c r="X8" s="96">
        <v>86.178673440000011</v>
      </c>
      <c r="Y8" s="96">
        <v>183.01390776000002</v>
      </c>
      <c r="Z8" s="96">
        <v>94.952835000000022</v>
      </c>
      <c r="AA8" s="96">
        <f t="shared" si="2"/>
        <v>89.747928999999971</v>
      </c>
      <c r="AB8" s="95"/>
      <c r="AC8" s="95"/>
      <c r="AD8" s="95"/>
      <c r="AE8" s="95"/>
      <c r="AF8" s="96">
        <f t="shared" si="3"/>
        <v>1424.0386556799999</v>
      </c>
      <c r="AG8" s="96">
        <f t="shared" si="4"/>
        <v>178.00483195999999</v>
      </c>
      <c r="AH8" s="97">
        <f t="shared" ref="AH8:AH29" si="17">+AG8/$AG$7</f>
        <v>1.7153508195795478E-2</v>
      </c>
      <c r="AI8" s="98"/>
      <c r="AJ8" s="96">
        <f t="shared" si="5"/>
        <v>153.35711614000004</v>
      </c>
      <c r="AK8" s="96">
        <f t="shared" si="6"/>
        <v>121.38180540000003</v>
      </c>
      <c r="AL8" s="319">
        <v>287.8942947851429</v>
      </c>
      <c r="AM8" s="96">
        <v>89.747928999999971</v>
      </c>
      <c r="AN8" s="426">
        <f t="shared" si="7"/>
        <v>0.31173917172266075</v>
      </c>
      <c r="AO8" s="99">
        <v>185.4223355258182</v>
      </c>
      <c r="AP8" s="100">
        <f t="shared" si="8"/>
        <v>0.64406394598475769</v>
      </c>
      <c r="AQ8" s="97">
        <f>AP8-AN8</f>
        <v>0.33232477426209694</v>
      </c>
      <c r="AR8" s="97">
        <f t="shared" si="9"/>
        <v>8.8675245374866929E-2</v>
      </c>
      <c r="AS8" s="96">
        <f t="shared" si="10"/>
        <v>603.39146400000004</v>
      </c>
      <c r="AT8" s="96">
        <v>1603.538812465491</v>
      </c>
      <c r="AU8" s="96">
        <f t="shared" si="12"/>
        <v>1424.0386556799999</v>
      </c>
      <c r="AV8" s="97">
        <f t="shared" si="13"/>
        <v>0.88805998620669246</v>
      </c>
      <c r="AW8" s="97">
        <f t="shared" si="14"/>
        <v>1.3600576750618396</v>
      </c>
      <c r="AX8" s="318" t="s">
        <v>335</v>
      </c>
      <c r="AY8" s="101" t="s">
        <v>334</v>
      </c>
      <c r="AZ8" s="95" t="s">
        <v>292</v>
      </c>
      <c r="BC8" s="42">
        <v>1315.6445176803481</v>
      </c>
    </row>
    <row r="9" spans="1:55" s="98" customFormat="1" ht="48" customHeight="1" x14ac:dyDescent="0.35">
      <c r="A9" s="95" t="s">
        <v>173</v>
      </c>
      <c r="B9" s="95" t="s">
        <v>142</v>
      </c>
      <c r="C9" s="95" t="s">
        <v>174</v>
      </c>
      <c r="D9" s="102" t="s">
        <v>175</v>
      </c>
      <c r="E9" s="96">
        <v>153.59994344</v>
      </c>
      <c r="F9" s="96">
        <v>125.50947072999999</v>
      </c>
      <c r="G9" s="96">
        <v>135.51804257000001</v>
      </c>
      <c r="H9" s="96">
        <v>176.21238682000003</v>
      </c>
      <c r="I9" s="96">
        <v>124.15401079999899</v>
      </c>
      <c r="J9" s="96">
        <v>179.68187550000002</v>
      </c>
      <c r="K9" s="96">
        <v>208.64891747999997</v>
      </c>
      <c r="L9" s="96">
        <v>175.44270503200002</v>
      </c>
      <c r="M9" s="96">
        <v>167.51012584</v>
      </c>
      <c r="N9" s="96">
        <v>202.46697948000002</v>
      </c>
      <c r="O9" s="96">
        <v>102.59359151999999</v>
      </c>
      <c r="P9" s="96">
        <v>199.73621019999996</v>
      </c>
      <c r="Q9" s="96">
        <f t="shared" si="15"/>
        <v>1951.074259411999</v>
      </c>
      <c r="R9" s="96">
        <f t="shared" ref="R9:R29" si="18">+AVERAGEIF(E9:P9,"&gt;0",E9:P9)</f>
        <v>162.58952161766658</v>
      </c>
      <c r="S9" s="97">
        <f t="shared" si="16"/>
        <v>1.7416626515345389E-2</v>
      </c>
      <c r="T9" s="96">
        <v>462.06039652000004</v>
      </c>
      <c r="U9" s="96">
        <v>324.30692399999998</v>
      </c>
      <c r="V9" s="96">
        <v>373.0548094400001</v>
      </c>
      <c r="W9" s="96">
        <v>175.81009824</v>
      </c>
      <c r="X9" s="96">
        <v>198.77974776000002</v>
      </c>
      <c r="Y9" s="96">
        <v>186.70466951999998</v>
      </c>
      <c r="Z9" s="96">
        <v>226.82246800000021</v>
      </c>
      <c r="AA9" s="96">
        <f t="shared" si="2"/>
        <v>260.48561100000001</v>
      </c>
      <c r="AB9" s="95"/>
      <c r="AC9" s="95"/>
      <c r="AD9" s="95"/>
      <c r="AE9" s="95"/>
      <c r="AF9" s="96">
        <f t="shared" si="3"/>
        <v>2208.0247244800003</v>
      </c>
      <c r="AG9" s="96">
        <f t="shared" si="4"/>
        <v>276.00309056000003</v>
      </c>
      <c r="AH9" s="97">
        <f t="shared" si="17"/>
        <v>2.6597150334939944E-2</v>
      </c>
      <c r="AJ9" s="96">
        <f t="shared" si="5"/>
        <v>247.57978616000005</v>
      </c>
      <c r="AK9" s="96">
        <f t="shared" si="6"/>
        <v>204.1022950933334</v>
      </c>
      <c r="AL9" s="44">
        <v>295.22603618175941</v>
      </c>
      <c r="AM9" s="96">
        <v>260.48561100000001</v>
      </c>
      <c r="AN9" s="426">
        <f t="shared" si="7"/>
        <v>0.8823260115162368</v>
      </c>
      <c r="AO9" s="99">
        <v>219.73236659312727</v>
      </c>
      <c r="AP9" s="100">
        <f t="shared" si="8"/>
        <v>0.74428519054412401</v>
      </c>
      <c r="AQ9" s="97">
        <f t="shared" ref="AQ9:AQ29" si="19">AP9-AN9</f>
        <v>-0.13804082097211279</v>
      </c>
      <c r="AR9" s="97">
        <f t="shared" si="9"/>
        <v>0.48473321220445453</v>
      </c>
      <c r="AS9" s="96">
        <f t="shared" si="10"/>
        <v>1278.7673523719991</v>
      </c>
      <c r="AT9" s="96">
        <v>1846.7570244828346</v>
      </c>
      <c r="AU9" s="96">
        <f t="shared" si="12"/>
        <v>2208.0247244800003</v>
      </c>
      <c r="AV9" s="97">
        <f t="shared" si="13"/>
        <v>1.195622756652752</v>
      </c>
      <c r="AW9" s="97">
        <f t="shared" si="14"/>
        <v>0.72668212117263686</v>
      </c>
      <c r="AX9" s="318" t="s">
        <v>339</v>
      </c>
      <c r="AY9" s="101"/>
      <c r="AZ9" s="95"/>
      <c r="BC9" s="42">
        <v>1477.467756768147</v>
      </c>
    </row>
    <row r="10" spans="1:55" s="98" customFormat="1" ht="23.15" customHeight="1" x14ac:dyDescent="0.35">
      <c r="A10" s="95" t="s">
        <v>173</v>
      </c>
      <c r="B10" s="95" t="s">
        <v>142</v>
      </c>
      <c r="C10" s="95" t="s">
        <v>174</v>
      </c>
      <c r="D10" s="95" t="s">
        <v>99</v>
      </c>
      <c r="E10" s="96">
        <v>17.275122000000003</v>
      </c>
      <c r="F10" s="96">
        <v>27.627396999999998</v>
      </c>
      <c r="G10" s="96">
        <v>36.687616999999996</v>
      </c>
      <c r="H10" s="96">
        <v>66.9392</v>
      </c>
      <c r="I10" s="96">
        <v>93.030191000000002</v>
      </c>
      <c r="J10" s="96">
        <v>210.82899540000003</v>
      </c>
      <c r="K10" s="96">
        <v>123.73764903999999</v>
      </c>
      <c r="L10" s="96">
        <v>186.86782099999999</v>
      </c>
      <c r="M10" s="96">
        <v>122.21321844000001</v>
      </c>
      <c r="N10" s="96">
        <v>109.88413899999999</v>
      </c>
      <c r="O10" s="96">
        <v>214.14416299999999</v>
      </c>
      <c r="P10" s="96">
        <v>105.98638799999998</v>
      </c>
      <c r="Q10" s="96">
        <f t="shared" si="15"/>
        <v>1315.22190088</v>
      </c>
      <c r="R10" s="96">
        <f t="shared" si="18"/>
        <v>109.60182507333333</v>
      </c>
      <c r="S10" s="97">
        <f t="shared" si="16"/>
        <v>1.1740572416414862E-2</v>
      </c>
      <c r="T10" s="96">
        <v>115.18434576</v>
      </c>
      <c r="U10" s="96">
        <v>169.25165135999998</v>
      </c>
      <c r="V10" s="96">
        <v>205.14199752000002</v>
      </c>
      <c r="W10" s="96">
        <v>136.69013519999999</v>
      </c>
      <c r="X10" s="96">
        <v>232.48276128000001</v>
      </c>
      <c r="Y10" s="96">
        <v>235.6574904</v>
      </c>
      <c r="Z10" s="96">
        <v>168.85272528000002</v>
      </c>
      <c r="AA10" s="96">
        <f t="shared" si="2"/>
        <v>301.00755599999997</v>
      </c>
      <c r="AB10" s="95"/>
      <c r="AC10" s="95"/>
      <c r="AD10" s="95"/>
      <c r="AE10" s="95"/>
      <c r="AF10" s="96">
        <f t="shared" si="3"/>
        <v>1564.2686627999999</v>
      </c>
      <c r="AG10" s="96">
        <f t="shared" si="4"/>
        <v>195.53358284999999</v>
      </c>
      <c r="AH10" s="97">
        <f t="shared" si="17"/>
        <v>1.8842673420935204E-2</v>
      </c>
      <c r="AJ10" s="96">
        <f t="shared" si="5"/>
        <v>191.34612684000001</v>
      </c>
      <c r="AK10" s="96">
        <f t="shared" si="6"/>
        <v>212.33099232000004</v>
      </c>
      <c r="AL10" s="44">
        <v>258.49334674858824</v>
      </c>
      <c r="AM10" s="96">
        <v>301.00755599999997</v>
      </c>
      <c r="AN10" s="426">
        <f t="shared" si="7"/>
        <v>1.1644692592137051</v>
      </c>
      <c r="AO10" s="99">
        <v>306.78456323127273</v>
      </c>
      <c r="AP10" s="100">
        <f t="shared" si="8"/>
        <v>1.1868180248741673</v>
      </c>
      <c r="AQ10" s="97">
        <f t="shared" si="19"/>
        <v>2.2348765660462178E-2</v>
      </c>
      <c r="AR10" s="97">
        <f t="shared" si="9"/>
        <v>0.61080465533977613</v>
      </c>
      <c r="AS10" s="96">
        <f t="shared" si="10"/>
        <v>762.99399244000006</v>
      </c>
      <c r="AT10" s="96">
        <v>1109.3720238575406</v>
      </c>
      <c r="AU10" s="96">
        <f t="shared" si="12"/>
        <v>1564.2686627999999</v>
      </c>
      <c r="AV10" s="97">
        <f t="shared" si="13"/>
        <v>1.4100487745857151</v>
      </c>
      <c r="AW10" s="97">
        <f t="shared" si="14"/>
        <v>1.0501716636032494</v>
      </c>
      <c r="AX10" s="95"/>
      <c r="AY10" s="95"/>
      <c r="AZ10" s="95"/>
      <c r="BC10" s="42">
        <v>850.87867710895227</v>
      </c>
    </row>
    <row r="11" spans="1:55" s="98" customFormat="1" ht="23.15" customHeight="1" x14ac:dyDescent="0.35">
      <c r="A11" s="95" t="s">
        <v>173</v>
      </c>
      <c r="B11" s="95" t="s">
        <v>141</v>
      </c>
      <c r="C11" s="95" t="s">
        <v>174</v>
      </c>
      <c r="D11" s="95" t="s">
        <v>100</v>
      </c>
      <c r="E11" s="96">
        <v>1185.1520373999999</v>
      </c>
      <c r="F11" s="96">
        <v>1850.5972578000008</v>
      </c>
      <c r="G11" s="96">
        <v>2298.2006744</v>
      </c>
      <c r="H11" s="96">
        <v>2152.4650530000004</v>
      </c>
      <c r="I11" s="96">
        <v>1792.6169316</v>
      </c>
      <c r="J11" s="96">
        <v>2537.9257240000002</v>
      </c>
      <c r="K11" s="96">
        <v>2787.2926189199879</v>
      </c>
      <c r="L11" s="96">
        <v>2733.1839147599958</v>
      </c>
      <c r="M11" s="96">
        <v>2840.9394205599983</v>
      </c>
      <c r="N11" s="96">
        <v>2778.6696739600025</v>
      </c>
      <c r="O11" s="96">
        <v>4666.5120254400017</v>
      </c>
      <c r="P11" s="96">
        <v>2496.4034457599996</v>
      </c>
      <c r="Q11" s="96">
        <f t="shared" si="15"/>
        <v>30119.958777599983</v>
      </c>
      <c r="R11" s="96">
        <f t="shared" si="18"/>
        <v>2509.9965647999984</v>
      </c>
      <c r="S11" s="97">
        <f t="shared" si="16"/>
        <v>0.26887140259087555</v>
      </c>
      <c r="T11" s="96">
        <v>2098.8341935200001</v>
      </c>
      <c r="U11" s="96">
        <v>1106.0617360000015</v>
      </c>
      <c r="V11" s="96">
        <v>1965.5178461599992</v>
      </c>
      <c r="W11" s="96">
        <v>2411.548210800001</v>
      </c>
      <c r="X11" s="96">
        <v>2193.642056159998</v>
      </c>
      <c r="Y11" s="96">
        <v>3527.397223199976</v>
      </c>
      <c r="Z11" s="96">
        <v>3293.4188521599722</v>
      </c>
      <c r="AA11" s="96">
        <f t="shared" si="2"/>
        <v>2129.1168156799927</v>
      </c>
      <c r="AB11" s="95"/>
      <c r="AC11" s="95"/>
      <c r="AD11" s="95"/>
      <c r="AE11" s="95"/>
      <c r="AF11" s="96">
        <f t="shared" si="3"/>
        <v>18725.536933679941</v>
      </c>
      <c r="AG11" s="96">
        <f t="shared" si="4"/>
        <v>2340.6921167099927</v>
      </c>
      <c r="AH11" s="97">
        <f t="shared" si="17"/>
        <v>0.22556175001384907</v>
      </c>
      <c r="AJ11" s="96">
        <f t="shared" si="5"/>
        <v>2416.2643207466576</v>
      </c>
      <c r="AK11" s="96">
        <f t="shared" si="6"/>
        <v>3004.8193771733154</v>
      </c>
      <c r="AL11" s="44">
        <v>3311.8412686453789</v>
      </c>
      <c r="AM11" s="96">
        <v>2129.1168156799927</v>
      </c>
      <c r="AN11" s="426">
        <f t="shared" si="7"/>
        <v>0.64288009085376596</v>
      </c>
      <c r="AO11" s="99">
        <v>2820.9389516174547</v>
      </c>
      <c r="AP11" s="100">
        <f t="shared" si="8"/>
        <v>0.85177359746208037</v>
      </c>
      <c r="AQ11" s="97">
        <f t="shared" si="19"/>
        <v>0.20889350660831441</v>
      </c>
      <c r="AR11" s="97">
        <f t="shared" si="9"/>
        <v>-0.22101223990740737</v>
      </c>
      <c r="AS11" s="96">
        <f t="shared" si="10"/>
        <v>17337.434211879983</v>
      </c>
      <c r="AT11" s="96">
        <v>21098.533034435386</v>
      </c>
      <c r="AU11" s="96">
        <f t="shared" si="12"/>
        <v>18725.536933679941</v>
      </c>
      <c r="AV11" s="97">
        <f t="shared" si="13"/>
        <v>0.88752791026359867</v>
      </c>
      <c r="AW11" s="97">
        <f t="shared" si="14"/>
        <v>8.006390708313682E-2</v>
      </c>
      <c r="AX11" s="95"/>
      <c r="AY11" s="95"/>
      <c r="AZ11" s="95"/>
      <c r="BC11" s="42">
        <v>17786.691765790009</v>
      </c>
    </row>
    <row r="12" spans="1:55" s="98" customFormat="1" ht="23.15" customHeight="1" x14ac:dyDescent="0.35">
      <c r="A12" s="95" t="s">
        <v>173</v>
      </c>
      <c r="B12" s="95" t="s">
        <v>141</v>
      </c>
      <c r="C12" s="95" t="s">
        <v>174</v>
      </c>
      <c r="D12" s="95" t="s">
        <v>101</v>
      </c>
      <c r="E12" s="96">
        <v>124.21282400000005</v>
      </c>
      <c r="F12" s="96">
        <v>164.93890780000024</v>
      </c>
      <c r="G12" s="96">
        <v>84.516853999999995</v>
      </c>
      <c r="H12" s="96">
        <v>68.249119000000036</v>
      </c>
      <c r="I12" s="96">
        <v>71.395004000000014</v>
      </c>
      <c r="J12" s="96">
        <v>93.604712000000021</v>
      </c>
      <c r="K12" s="96">
        <v>94.580797080000025</v>
      </c>
      <c r="L12" s="96">
        <v>111.85221100000007</v>
      </c>
      <c r="M12" s="96">
        <v>91.436737319999892</v>
      </c>
      <c r="N12" s="96">
        <v>89.919506640000009</v>
      </c>
      <c r="O12" s="96">
        <v>119.13852384000003</v>
      </c>
      <c r="P12" s="96">
        <v>92.520155999999986</v>
      </c>
      <c r="Q12" s="96">
        <f t="shared" si="15"/>
        <v>1206.3653526800003</v>
      </c>
      <c r="R12" s="96">
        <f t="shared" si="18"/>
        <v>100.53044605666669</v>
      </c>
      <c r="S12" s="97">
        <f t="shared" si="16"/>
        <v>1.0768844234054204E-2</v>
      </c>
      <c r="T12" s="96">
        <v>136.97558676000043</v>
      </c>
      <c r="U12" s="96">
        <v>70.347794999999934</v>
      </c>
      <c r="V12" s="96">
        <v>219.22489848000018</v>
      </c>
      <c r="W12" s="96">
        <v>112.66233948000011</v>
      </c>
      <c r="X12" s="96">
        <v>106.50569904000035</v>
      </c>
      <c r="Y12" s="96">
        <v>77.590625760000151</v>
      </c>
      <c r="Z12" s="96">
        <v>143.88915899999975</v>
      </c>
      <c r="AA12" s="96">
        <f t="shared" si="2"/>
        <v>96.47293299999987</v>
      </c>
      <c r="AB12" s="95"/>
      <c r="AC12" s="95"/>
      <c r="AD12" s="95"/>
      <c r="AE12" s="95"/>
      <c r="AF12" s="96">
        <f t="shared" si="3"/>
        <v>963.66903652000076</v>
      </c>
      <c r="AG12" s="96">
        <f t="shared" si="4"/>
        <v>120.45862956500009</v>
      </c>
      <c r="AH12" s="97">
        <f t="shared" si="17"/>
        <v>1.1608044943194815E-2</v>
      </c>
      <c r="AJ12" s="96">
        <f t="shared" si="5"/>
        <v>121.70341946000008</v>
      </c>
      <c r="AK12" s="96">
        <f t="shared" si="6"/>
        <v>109.32849460000007</v>
      </c>
      <c r="AL12" s="44">
        <v>162.12297659781632</v>
      </c>
      <c r="AM12" s="96">
        <v>96.47293299999987</v>
      </c>
      <c r="AN12" s="426">
        <f t="shared" si="7"/>
        <v>0.59506021308332735</v>
      </c>
      <c r="AO12" s="99">
        <v>109.831</v>
      </c>
      <c r="AP12" s="100">
        <f t="shared" si="8"/>
        <v>0.67745486978357972</v>
      </c>
      <c r="AQ12" s="97">
        <f t="shared" si="19"/>
        <v>8.2394656700252367E-2</v>
      </c>
      <c r="AR12" s="97">
        <f t="shared" si="9"/>
        <v>-0.13749641480042074</v>
      </c>
      <c r="AS12" s="96">
        <f t="shared" si="10"/>
        <v>813.35042888000044</v>
      </c>
      <c r="AT12" s="96">
        <v>953.3814362202537</v>
      </c>
      <c r="AU12" s="96">
        <f t="shared" si="12"/>
        <v>963.66903652000076</v>
      </c>
      <c r="AV12" s="97">
        <f t="shared" si="13"/>
        <v>1.010790644655861</v>
      </c>
      <c r="AW12" s="97">
        <f t="shared" si="14"/>
        <v>0.18481407558485219</v>
      </c>
      <c r="AX12" s="95"/>
      <c r="AY12" s="95"/>
      <c r="AZ12" s="95"/>
      <c r="BC12" s="42">
        <v>791.25845962243739</v>
      </c>
    </row>
    <row r="13" spans="1:55" s="98" customFormat="1" ht="27" customHeight="1" x14ac:dyDescent="0.35">
      <c r="A13" s="95" t="s">
        <v>173</v>
      </c>
      <c r="B13" s="95" t="s">
        <v>139</v>
      </c>
      <c r="C13" s="95" t="s">
        <v>174</v>
      </c>
      <c r="D13" s="101" t="s">
        <v>176</v>
      </c>
      <c r="E13" s="96">
        <v>91.033773000000451</v>
      </c>
      <c r="F13" s="96">
        <v>75.498711</v>
      </c>
      <c r="G13" s="96">
        <v>118.54027649999998</v>
      </c>
      <c r="H13" s="96">
        <v>89.979099000000019</v>
      </c>
      <c r="I13" s="96">
        <v>83.397762</v>
      </c>
      <c r="J13" s="96">
        <v>101.76277899999999</v>
      </c>
      <c r="K13" s="96">
        <v>118.56531299999999</v>
      </c>
      <c r="L13" s="96">
        <v>153.39713463999999</v>
      </c>
      <c r="M13" s="96">
        <v>126.12976620000001</v>
      </c>
      <c r="N13" s="96">
        <v>169.85863196</v>
      </c>
      <c r="O13" s="96">
        <v>196.29736127999999</v>
      </c>
      <c r="P13" s="96">
        <v>217.518123</v>
      </c>
      <c r="Q13" s="96">
        <f t="shared" si="15"/>
        <v>1541.9787305800003</v>
      </c>
      <c r="R13" s="96">
        <f t="shared" si="18"/>
        <v>128.49822754833335</v>
      </c>
      <c r="S13" s="97">
        <f t="shared" si="16"/>
        <v>1.3764759345045096E-2</v>
      </c>
      <c r="T13" s="96">
        <v>173.88070984000001</v>
      </c>
      <c r="U13" s="96">
        <v>68.107382000000015</v>
      </c>
      <c r="V13" s="96">
        <v>231.76236463999999</v>
      </c>
      <c r="W13" s="96">
        <v>145.31128364</v>
      </c>
      <c r="X13" s="96">
        <v>228.98331396</v>
      </c>
      <c r="Y13" s="96">
        <v>156.26856527999996</v>
      </c>
      <c r="Z13" s="96">
        <v>195.55513200000007</v>
      </c>
      <c r="AA13" s="96">
        <f t="shared" si="2"/>
        <v>209.994741</v>
      </c>
      <c r="AB13" s="95"/>
      <c r="AC13" s="95"/>
      <c r="AD13" s="95"/>
      <c r="AE13" s="95"/>
      <c r="AF13" s="96">
        <f t="shared" si="3"/>
        <v>1409.86349236</v>
      </c>
      <c r="AG13" s="96">
        <f t="shared" si="4"/>
        <v>176.232936545</v>
      </c>
      <c r="AH13" s="97">
        <f t="shared" si="17"/>
        <v>1.698275877181285E-2</v>
      </c>
      <c r="AJ13" s="96">
        <f t="shared" si="5"/>
        <v>170.99800691999999</v>
      </c>
      <c r="AK13" s="96">
        <f t="shared" si="6"/>
        <v>193.60233708000001</v>
      </c>
      <c r="AL13" s="44">
        <v>254.79690242589018</v>
      </c>
      <c r="AM13" s="96">
        <v>209.994741</v>
      </c>
      <c r="AN13" s="426">
        <f t="shared" si="7"/>
        <v>0.82416520373939295</v>
      </c>
      <c r="AO13" s="99">
        <v>113.34233975127455</v>
      </c>
      <c r="AP13" s="100">
        <f t="shared" si="8"/>
        <v>0.4448340567414909</v>
      </c>
      <c r="AQ13" s="97">
        <f t="shared" si="19"/>
        <v>-0.37933114699790205</v>
      </c>
      <c r="AR13" s="97">
        <f t="shared" si="9"/>
        <v>0.36896130095797486</v>
      </c>
      <c r="AS13" s="96">
        <f t="shared" si="10"/>
        <v>832.17484814000034</v>
      </c>
      <c r="AT13" s="96">
        <v>1873.4071840056772</v>
      </c>
      <c r="AU13" s="96">
        <f t="shared" si="12"/>
        <v>1409.86349236</v>
      </c>
      <c r="AV13" s="97">
        <f t="shared" si="13"/>
        <v>0.75256650257178026</v>
      </c>
      <c r="AW13" s="97">
        <f t="shared" si="14"/>
        <v>0.69419142564954406</v>
      </c>
      <c r="AX13" s="101"/>
      <c r="AY13" s="95"/>
      <c r="AZ13" s="95"/>
      <c r="BC13" s="42">
        <v>1717.5590334340375</v>
      </c>
    </row>
    <row r="14" spans="1:55" ht="15" customHeight="1" x14ac:dyDescent="0.35">
      <c r="A14" s="103"/>
      <c r="B14" s="103" t="s">
        <v>177</v>
      </c>
      <c r="C14" s="103" t="s">
        <v>174</v>
      </c>
      <c r="D14" s="103" t="s">
        <v>174</v>
      </c>
      <c r="E14" s="104">
        <f t="shared" ref="E14:P14" si="20">SUM(E8:E13)</f>
        <v>1616.2947748400002</v>
      </c>
      <c r="F14" s="104">
        <f t="shared" si="20"/>
        <v>2302.7660293300014</v>
      </c>
      <c r="G14" s="104">
        <f t="shared" si="20"/>
        <v>2754.4877704699998</v>
      </c>
      <c r="H14" s="104">
        <f t="shared" si="20"/>
        <v>2612.0718398200006</v>
      </c>
      <c r="I14" s="104">
        <f t="shared" si="20"/>
        <v>2226.2615273999991</v>
      </c>
      <c r="J14" s="104">
        <f t="shared" si="20"/>
        <v>3261.8876689000003</v>
      </c>
      <c r="K14" s="104">
        <f t="shared" si="20"/>
        <v>3411.161158519988</v>
      </c>
      <c r="L14" s="104">
        <f t="shared" si="20"/>
        <v>3443.1815284319955</v>
      </c>
      <c r="M14" s="104">
        <f t="shared" si="20"/>
        <v>3403.5055863599982</v>
      </c>
      <c r="N14" s="104">
        <f t="shared" si="20"/>
        <v>3454.1954338400028</v>
      </c>
      <c r="O14" s="104">
        <f t="shared" si="20"/>
        <v>5519.8804586000015</v>
      </c>
      <c r="P14" s="104">
        <f t="shared" si="20"/>
        <v>3300.1171573599995</v>
      </c>
      <c r="Q14" s="104">
        <f t="shared" si="15"/>
        <v>37305.810933871988</v>
      </c>
      <c r="R14" s="105">
        <f t="shared" si="18"/>
        <v>3108.8175778226655</v>
      </c>
      <c r="S14" s="106">
        <f t="shared" si="16"/>
        <v>0.3330172456291598</v>
      </c>
      <c r="T14" s="104">
        <f t="shared" ref="T14:AE14" si="21">SUM(T8:T13)</f>
        <v>3401.0832622400012</v>
      </c>
      <c r="U14" s="104">
        <f t="shared" si="21"/>
        <v>1913.1223713600011</v>
      </c>
      <c r="V14" s="104">
        <f t="shared" si="21"/>
        <v>3162.8756753999996</v>
      </c>
      <c r="W14" s="104">
        <f t="shared" si="21"/>
        <v>3194.7987058400008</v>
      </c>
      <c r="X14" s="104">
        <f t="shared" si="21"/>
        <v>3046.5722516399983</v>
      </c>
      <c r="Y14" s="104">
        <f t="shared" si="21"/>
        <v>4366.6324819199763</v>
      </c>
      <c r="Z14" s="104">
        <f t="shared" si="21"/>
        <v>4123.4911714399723</v>
      </c>
      <c r="AA14" s="105">
        <f t="shared" si="2"/>
        <v>3086.8255856799929</v>
      </c>
      <c r="AB14" s="104">
        <f t="shared" si="21"/>
        <v>0</v>
      </c>
      <c r="AC14" s="104">
        <f t="shared" si="21"/>
        <v>0</v>
      </c>
      <c r="AD14" s="104">
        <f t="shared" si="21"/>
        <v>0</v>
      </c>
      <c r="AE14" s="104">
        <f t="shared" si="21"/>
        <v>0</v>
      </c>
      <c r="AF14" s="104">
        <f t="shared" si="3"/>
        <v>26295.401505519938</v>
      </c>
      <c r="AG14" s="105">
        <f t="shared" si="4"/>
        <v>3286.9251881899922</v>
      </c>
      <c r="AH14" s="106">
        <f t="shared" si="17"/>
        <v>0.31674588568052731</v>
      </c>
      <c r="AI14" s="107"/>
      <c r="AJ14" s="105">
        <f t="shared" si="5"/>
        <v>3301.2487762666583</v>
      </c>
      <c r="AK14" s="105">
        <f t="shared" si="6"/>
        <v>3845.5653016666488</v>
      </c>
      <c r="AL14" s="108">
        <f>SUM(AL8:AL13)</f>
        <v>4570.3748253845752</v>
      </c>
      <c r="AM14" s="105">
        <f>SUM(AM8:AM13)</f>
        <v>3086.8255856799929</v>
      </c>
      <c r="AN14" s="106">
        <f t="shared" si="7"/>
        <v>0.67539878097859318</v>
      </c>
      <c r="AO14" s="109">
        <f>SUM(AO8:AO13)</f>
        <v>3756.0515567189477</v>
      </c>
      <c r="AP14" s="110">
        <f t="shared" si="8"/>
        <v>0.82182571456880327</v>
      </c>
      <c r="AQ14" s="106">
        <f t="shared" si="19"/>
        <v>0.14642693359021008</v>
      </c>
      <c r="AR14" s="106">
        <f t="shared" si="9"/>
        <v>-0.10349612409610165</v>
      </c>
      <c r="AS14" s="105">
        <f t="shared" si="10"/>
        <v>21628.112297711985</v>
      </c>
      <c r="AT14" s="105">
        <f>+SUM(AT8:AT13)</f>
        <v>28484.989515467183</v>
      </c>
      <c r="AU14" s="105">
        <f t="shared" si="12"/>
        <v>26295.401505519938</v>
      </c>
      <c r="AV14" s="106">
        <f t="shared" si="13"/>
        <v>0.92313186533706426</v>
      </c>
      <c r="AW14" s="106">
        <f t="shared" si="14"/>
        <v>0.21579734484279056</v>
      </c>
      <c r="AX14" s="103"/>
      <c r="AY14" s="103"/>
      <c r="AZ14" s="103"/>
      <c r="BA14" s="41"/>
      <c r="BC14" s="42">
        <v>23939.50021040393</v>
      </c>
    </row>
    <row r="15" spans="1:55" s="98" customFormat="1" ht="23.5" customHeight="1" x14ac:dyDescent="0.35">
      <c r="A15" s="95" t="s">
        <v>90</v>
      </c>
      <c r="B15" s="95" t="s">
        <v>142</v>
      </c>
      <c r="C15" s="95" t="s">
        <v>178</v>
      </c>
      <c r="D15" s="102" t="s">
        <v>179</v>
      </c>
      <c r="E15" s="96">
        <v>897.12023800000009</v>
      </c>
      <c r="F15" s="96">
        <v>867.49413500000003</v>
      </c>
      <c r="G15" s="96">
        <v>2724.3157969999997</v>
      </c>
      <c r="H15" s="96">
        <v>1721.8745269999999</v>
      </c>
      <c r="I15" s="96">
        <v>2569.0476450000001</v>
      </c>
      <c r="J15" s="96">
        <v>1875.22937269</v>
      </c>
      <c r="K15" s="96">
        <v>1202.8707200000003</v>
      </c>
      <c r="L15" s="96">
        <v>3443.2067960000004</v>
      </c>
      <c r="M15" s="96">
        <v>1750.1630955200001</v>
      </c>
      <c r="N15" s="96">
        <v>3140.507384</v>
      </c>
      <c r="O15" s="96">
        <v>3075.4078199999994</v>
      </c>
      <c r="P15" s="96">
        <v>1706.0738429999997</v>
      </c>
      <c r="Q15" s="96">
        <f t="shared" si="15"/>
        <v>24973.311373210003</v>
      </c>
      <c r="R15" s="96">
        <f t="shared" si="18"/>
        <v>2081.1092811008334</v>
      </c>
      <c r="S15" s="97">
        <f t="shared" si="16"/>
        <v>0.22292889926686249</v>
      </c>
      <c r="T15" s="96">
        <v>2975.0095220000003</v>
      </c>
      <c r="U15" s="96">
        <v>1238.6944990000002</v>
      </c>
      <c r="V15" s="96">
        <v>728.63245000000006</v>
      </c>
      <c r="W15" s="96">
        <v>1348.7175859999998</v>
      </c>
      <c r="X15" s="96">
        <v>2110.1178483200006</v>
      </c>
      <c r="Y15" s="96">
        <v>1920.0417581599997</v>
      </c>
      <c r="Z15" s="96">
        <v>1912.030426</v>
      </c>
      <c r="AA15" s="96">
        <f t="shared" si="2"/>
        <v>2198.1502389999996</v>
      </c>
      <c r="AB15" s="95"/>
      <c r="AC15" s="95"/>
      <c r="AD15" s="95"/>
      <c r="AE15" s="95"/>
      <c r="AF15" s="96">
        <f t="shared" si="3"/>
        <v>14431.394328480001</v>
      </c>
      <c r="AG15" s="96">
        <f t="shared" si="4"/>
        <v>1803.9242910600001</v>
      </c>
      <c r="AH15" s="97">
        <f t="shared" si="17"/>
        <v>0.17383589968077776</v>
      </c>
      <c r="AJ15" s="96">
        <f t="shared" si="5"/>
        <v>1543.03909458</v>
      </c>
      <c r="AK15" s="96">
        <f t="shared" si="6"/>
        <v>1980.730010826667</v>
      </c>
      <c r="AL15" s="44">
        <v>2655.795114747536</v>
      </c>
      <c r="AM15" s="96">
        <v>2198.1502389999996</v>
      </c>
      <c r="AN15" s="426">
        <f t="shared" si="7"/>
        <v>0.82768065457826523</v>
      </c>
      <c r="AO15" s="99">
        <v>2391.4267057813099</v>
      </c>
      <c r="AP15" s="100">
        <f t="shared" si="8"/>
        <v>0.90045602256808233</v>
      </c>
      <c r="AQ15" s="97">
        <f t="shared" si="19"/>
        <v>7.2775367989817097E-2</v>
      </c>
      <c r="AR15" s="119">
        <f t="shared" si="9"/>
        <v>-0.36159796107697995</v>
      </c>
      <c r="AS15" s="96">
        <f t="shared" si="10"/>
        <v>15301.159230690002</v>
      </c>
      <c r="AT15" s="96">
        <v>19513.209208467113</v>
      </c>
      <c r="AU15" s="96">
        <f t="shared" si="12"/>
        <v>14431.394328480001</v>
      </c>
      <c r="AV15" s="97">
        <f t="shared" si="13"/>
        <v>0.73957052242426502</v>
      </c>
      <c r="AW15" s="320">
        <f>AU15/AS15-1</f>
        <v>-5.6843072416728258E-2</v>
      </c>
      <c r="AX15" s="101" t="s">
        <v>336</v>
      </c>
      <c r="AY15" s="111" t="s">
        <v>337</v>
      </c>
      <c r="AZ15" s="111" t="s">
        <v>301</v>
      </c>
      <c r="BC15" s="42">
        <v>16857.414093719577</v>
      </c>
    </row>
    <row r="16" spans="1:55" s="98" customFormat="1" ht="23.5" customHeight="1" x14ac:dyDescent="0.35">
      <c r="A16" s="95" t="s">
        <v>91</v>
      </c>
      <c r="B16" s="95" t="s">
        <v>142</v>
      </c>
      <c r="C16" s="95" t="s">
        <v>178</v>
      </c>
      <c r="D16" s="102" t="s">
        <v>180</v>
      </c>
      <c r="E16" s="96">
        <v>318.86290392000001</v>
      </c>
      <c r="F16" s="96">
        <v>345.69752964000003</v>
      </c>
      <c r="G16" s="96">
        <v>630.89078140000004</v>
      </c>
      <c r="H16" s="96">
        <v>893.16207280000003</v>
      </c>
      <c r="I16" s="96">
        <v>789.55259519999993</v>
      </c>
      <c r="J16" s="96">
        <v>882.01102020000008</v>
      </c>
      <c r="K16" s="96">
        <v>715.11348679999992</v>
      </c>
      <c r="L16" s="96">
        <v>993.17399080000018</v>
      </c>
      <c r="M16" s="96">
        <v>953.46128300000009</v>
      </c>
      <c r="N16" s="96">
        <v>610.17831208000007</v>
      </c>
      <c r="O16" s="96">
        <v>1438.6475277200002</v>
      </c>
      <c r="P16" s="96">
        <v>1815.9990617999999</v>
      </c>
      <c r="Q16" s="96">
        <f t="shared" si="15"/>
        <v>10386.75056536</v>
      </c>
      <c r="R16" s="96">
        <f t="shared" si="18"/>
        <v>865.56254711333338</v>
      </c>
      <c r="S16" s="97">
        <f t="shared" si="16"/>
        <v>9.2719256805451733E-2</v>
      </c>
      <c r="T16" s="96">
        <v>1521.73572132</v>
      </c>
      <c r="U16" s="96">
        <v>386.01398157999995</v>
      </c>
      <c r="V16" s="96">
        <v>483.73156471999988</v>
      </c>
      <c r="W16" s="96">
        <v>826.0685218399999</v>
      </c>
      <c r="X16" s="96">
        <v>1154.06230968</v>
      </c>
      <c r="Y16" s="96">
        <v>1015.0758837200001</v>
      </c>
      <c r="Z16" s="96">
        <v>935.00577803999977</v>
      </c>
      <c r="AA16" s="96">
        <f t="shared" si="2"/>
        <v>1099.0784053600003</v>
      </c>
      <c r="AB16" s="95"/>
      <c r="AC16" s="95"/>
      <c r="AD16" s="95"/>
      <c r="AE16" s="95"/>
      <c r="AF16" s="96">
        <f t="shared" si="3"/>
        <v>7420.7721662599997</v>
      </c>
      <c r="AG16" s="96">
        <f t="shared" si="4"/>
        <v>927.59652078249997</v>
      </c>
      <c r="AH16" s="97">
        <f t="shared" si="17"/>
        <v>8.9388216861492356E-2</v>
      </c>
      <c r="AJ16" s="96">
        <f t="shared" si="5"/>
        <v>799.99300659666676</v>
      </c>
      <c r="AK16" s="96">
        <f t="shared" si="6"/>
        <v>1034.7146571466667</v>
      </c>
      <c r="AL16" s="44">
        <v>1016.5168789272915</v>
      </c>
      <c r="AM16" s="96">
        <v>1099.0784053600003</v>
      </c>
      <c r="AN16" s="426">
        <f t="shared" si="7"/>
        <v>1.081220025111471</v>
      </c>
      <c r="AO16" s="99">
        <v>1137.7038575447998</v>
      </c>
      <c r="AP16" s="112">
        <f t="shared" si="8"/>
        <v>1.1192178714684937</v>
      </c>
      <c r="AQ16" s="97">
        <f t="shared" si="19"/>
        <v>3.7997846357022746E-2</v>
      </c>
      <c r="AR16" s="97">
        <f t="shared" si="9"/>
        <v>0.10663228753573595</v>
      </c>
      <c r="AS16" s="96">
        <f t="shared" si="10"/>
        <v>5568.4643807600005</v>
      </c>
      <c r="AT16" s="96">
        <v>8091.6612492411577</v>
      </c>
      <c r="AU16" s="96">
        <f t="shared" si="12"/>
        <v>7420.7721662599997</v>
      </c>
      <c r="AV16" s="97">
        <f t="shared" si="13"/>
        <v>0.91708883227852944</v>
      </c>
      <c r="AW16" s="97">
        <f t="shared" si="14"/>
        <v>0.33264247714325701</v>
      </c>
      <c r="AX16" s="95"/>
      <c r="AY16" s="95"/>
      <c r="AZ16" s="95"/>
      <c r="BC16" s="42">
        <v>7075.1443703138666</v>
      </c>
    </row>
    <row r="17" spans="1:55" s="98" customFormat="1" ht="23.5" customHeight="1" x14ac:dyDescent="0.35">
      <c r="A17" s="95" t="s">
        <v>92</v>
      </c>
      <c r="B17" s="95" t="s">
        <v>142</v>
      </c>
      <c r="C17" s="95" t="s">
        <v>178</v>
      </c>
      <c r="D17" s="102" t="s">
        <v>181</v>
      </c>
      <c r="E17" s="96">
        <v>556.13753600000007</v>
      </c>
      <c r="F17" s="96">
        <v>1197.5778361600003</v>
      </c>
      <c r="G17" s="96">
        <v>408.96145739999997</v>
      </c>
      <c r="H17" s="96">
        <v>697.37023109999996</v>
      </c>
      <c r="I17" s="96">
        <v>1137.6331600000001</v>
      </c>
      <c r="J17" s="96">
        <v>904.43883399999993</v>
      </c>
      <c r="K17" s="96">
        <v>1623.7132072999998</v>
      </c>
      <c r="L17" s="96">
        <v>1836.6431871999998</v>
      </c>
      <c r="M17" s="96">
        <v>1555.1507401199997</v>
      </c>
      <c r="N17" s="96">
        <v>1390.0027218000002</v>
      </c>
      <c r="O17" s="96">
        <v>1383.7043346800001</v>
      </c>
      <c r="P17" s="96">
        <v>1496.5169350400001</v>
      </c>
      <c r="Q17" s="96">
        <f t="shared" si="15"/>
        <v>14187.8501808</v>
      </c>
      <c r="R17" s="96">
        <f t="shared" si="18"/>
        <v>1182.3208483999999</v>
      </c>
      <c r="S17" s="97">
        <f t="shared" si="16"/>
        <v>0.12665047804440807</v>
      </c>
      <c r="T17" s="96">
        <v>1993.6362606</v>
      </c>
      <c r="U17" s="96">
        <v>1150.9146614399999</v>
      </c>
      <c r="V17" s="96">
        <v>875.95672265999997</v>
      </c>
      <c r="W17" s="96">
        <v>1336.26777004</v>
      </c>
      <c r="X17" s="96">
        <v>1675.8439206399999</v>
      </c>
      <c r="Y17" s="96">
        <v>1596.13776912</v>
      </c>
      <c r="Z17" s="96">
        <v>1701.4276018399999</v>
      </c>
      <c r="AA17" s="96">
        <f t="shared" si="2"/>
        <v>1894.1610504</v>
      </c>
      <c r="AB17" s="95"/>
      <c r="AC17" s="95"/>
      <c r="AD17" s="95"/>
      <c r="AE17" s="95"/>
      <c r="AF17" s="96">
        <f t="shared" si="3"/>
        <v>12224.34575674</v>
      </c>
      <c r="AG17" s="96">
        <f t="shared" si="4"/>
        <v>1528.0432195925</v>
      </c>
      <c r="AH17" s="97">
        <f t="shared" si="17"/>
        <v>0.14725050776542786</v>
      </c>
      <c r="AJ17" s="96">
        <f t="shared" si="5"/>
        <v>1389.4247409566667</v>
      </c>
      <c r="AK17" s="96">
        <f t="shared" si="6"/>
        <v>1657.8030971999999</v>
      </c>
      <c r="AL17" s="44">
        <v>2320.0023761835637</v>
      </c>
      <c r="AM17" s="96">
        <v>1894.1610504</v>
      </c>
      <c r="AN17" s="426">
        <f t="shared" si="7"/>
        <v>0.81644789240083515</v>
      </c>
      <c r="AO17" s="99">
        <v>2063.5094764030914</v>
      </c>
      <c r="AP17" s="112">
        <f t="shared" si="8"/>
        <v>0.88944282884640546</v>
      </c>
      <c r="AQ17" s="97">
        <f t="shared" si="19"/>
        <v>7.2994936445570313E-2</v>
      </c>
      <c r="AR17" s="97">
        <f t="shared" si="9"/>
        <v>3.1316841290053299E-2</v>
      </c>
      <c r="AS17" s="96">
        <f t="shared" si="10"/>
        <v>8362.4754491599997</v>
      </c>
      <c r="AT17" s="96">
        <v>13110.950130221814</v>
      </c>
      <c r="AU17" s="96">
        <f t="shared" si="12"/>
        <v>12224.34575674</v>
      </c>
      <c r="AV17" s="97">
        <f t="shared" si="13"/>
        <v>0.93237680223967001</v>
      </c>
      <c r="AW17" s="97">
        <f t="shared" si="14"/>
        <v>0.46180946432170633</v>
      </c>
      <c r="AX17" s="95"/>
      <c r="AY17" s="95"/>
      <c r="AZ17" s="95"/>
      <c r="BC17" s="42">
        <v>10790.94775403825</v>
      </c>
    </row>
    <row r="18" spans="1:55" s="98" customFormat="1" ht="23.5" customHeight="1" x14ac:dyDescent="0.35">
      <c r="A18" s="95" t="s">
        <v>173</v>
      </c>
      <c r="B18" s="95" t="s">
        <v>140</v>
      </c>
      <c r="C18" s="95" t="s">
        <v>178</v>
      </c>
      <c r="D18" s="95" t="s">
        <v>93</v>
      </c>
      <c r="E18" s="96">
        <v>22.376071200000002</v>
      </c>
      <c r="F18" s="96">
        <v>19.2069258</v>
      </c>
      <c r="G18" s="96">
        <v>26.782694600000003</v>
      </c>
      <c r="H18" s="96">
        <v>28.522966400000001</v>
      </c>
      <c r="I18" s="96">
        <v>45.157242100000005</v>
      </c>
      <c r="J18" s="96">
        <v>31.142622500000002</v>
      </c>
      <c r="K18" s="96">
        <v>38.590378320000021</v>
      </c>
      <c r="L18" s="96">
        <v>29.742191040000009</v>
      </c>
      <c r="M18" s="96">
        <v>24.078958240000006</v>
      </c>
      <c r="N18" s="96">
        <v>38.833119840000002</v>
      </c>
      <c r="O18" s="96">
        <v>30.574987919999998</v>
      </c>
      <c r="P18" s="96">
        <v>26.662811720000001</v>
      </c>
      <c r="Q18" s="96">
        <f t="shared" si="15"/>
        <v>361.67096968000004</v>
      </c>
      <c r="R18" s="96">
        <f t="shared" si="18"/>
        <v>30.139247473333338</v>
      </c>
      <c r="S18" s="97">
        <f t="shared" si="16"/>
        <v>3.2285230405621475E-3</v>
      </c>
      <c r="T18" s="96">
        <v>38.206153439999987</v>
      </c>
      <c r="U18" s="96">
        <v>24.849941999999995</v>
      </c>
      <c r="V18" s="96">
        <v>51.053863439999994</v>
      </c>
      <c r="W18" s="96">
        <v>34.147325520000003</v>
      </c>
      <c r="X18" s="96">
        <v>50.592457439999997</v>
      </c>
      <c r="Y18" s="96">
        <v>46.675525319999998</v>
      </c>
      <c r="Z18" s="96">
        <v>63.595226919999995</v>
      </c>
      <c r="AA18" s="96">
        <f t="shared" si="2"/>
        <v>62.864787840000005</v>
      </c>
      <c r="AB18" s="95"/>
      <c r="AC18" s="95"/>
      <c r="AD18" s="95"/>
      <c r="AE18" s="95"/>
      <c r="AF18" s="96">
        <f t="shared" si="3"/>
        <v>371.98528191999998</v>
      </c>
      <c r="AG18" s="96">
        <f t="shared" si="4"/>
        <v>46.498160239999997</v>
      </c>
      <c r="AH18" s="97">
        <f t="shared" si="17"/>
        <v>4.4808141665810741E-3</v>
      </c>
      <c r="AJ18" s="96">
        <f t="shared" si="5"/>
        <v>45.152390106666665</v>
      </c>
      <c r="AK18" s="96">
        <f t="shared" si="6"/>
        <v>53.621069893333328</v>
      </c>
      <c r="AL18" s="44">
        <v>53.132207757843013</v>
      </c>
      <c r="AM18" s="96">
        <v>62.864787840000005</v>
      </c>
      <c r="AN18" s="426">
        <f t="shared" si="7"/>
        <v>1.1831766548552716</v>
      </c>
      <c r="AO18" s="99">
        <v>47.185311359999993</v>
      </c>
      <c r="AP18" s="100">
        <f t="shared" si="8"/>
        <v>0.88807360640937827</v>
      </c>
      <c r="AQ18" s="97">
        <f t="shared" si="19"/>
        <v>-0.2951030484458933</v>
      </c>
      <c r="AR18" s="233">
        <f t="shared" si="9"/>
        <v>1.113656917725184</v>
      </c>
      <c r="AS18" s="96">
        <f t="shared" si="10"/>
        <v>241.52109196000004</v>
      </c>
      <c r="AT18" s="96">
        <v>339.0353726400981</v>
      </c>
      <c r="AU18" s="96">
        <f t="shared" si="12"/>
        <v>371.98528191999998</v>
      </c>
      <c r="AV18" s="97">
        <f t="shared" si="13"/>
        <v>1.097187231595683</v>
      </c>
      <c r="AW18" s="97">
        <f t="shared" si="14"/>
        <v>0.54017721144456821</v>
      </c>
      <c r="AX18" s="95"/>
      <c r="AY18" s="95"/>
      <c r="AZ18" s="95"/>
      <c r="BB18" s="113"/>
      <c r="BC18" s="42">
        <v>285.90316488225511</v>
      </c>
    </row>
    <row r="19" spans="1:55" s="98" customFormat="1" ht="23.5" customHeight="1" x14ac:dyDescent="0.35">
      <c r="A19" s="95" t="s">
        <v>173</v>
      </c>
      <c r="B19" s="95" t="s">
        <v>140</v>
      </c>
      <c r="C19" s="95" t="s">
        <v>178</v>
      </c>
      <c r="D19" s="95" t="s">
        <v>94</v>
      </c>
      <c r="E19" s="96">
        <v>142.37497539999995</v>
      </c>
      <c r="F19" s="96">
        <v>89.39345800000001</v>
      </c>
      <c r="G19" s="96">
        <v>125.78752599999999</v>
      </c>
      <c r="H19" s="96">
        <v>126.78547599999997</v>
      </c>
      <c r="I19" s="96">
        <v>116.43956899999999</v>
      </c>
      <c r="J19" s="96">
        <v>110.80640200000001</v>
      </c>
      <c r="K19" s="96">
        <v>96.050214999999994</v>
      </c>
      <c r="L19" s="96">
        <v>161.61806499999994</v>
      </c>
      <c r="M19" s="96">
        <v>135.19614199999995</v>
      </c>
      <c r="N19" s="96">
        <v>246.67499596000019</v>
      </c>
      <c r="O19" s="96">
        <v>112.36766040000001</v>
      </c>
      <c r="P19" s="96">
        <v>151.35674499999996</v>
      </c>
      <c r="Q19" s="96">
        <f t="shared" si="15"/>
        <v>1614.85122976</v>
      </c>
      <c r="R19" s="96">
        <f t="shared" si="18"/>
        <v>134.57093581333334</v>
      </c>
      <c r="S19" s="97">
        <f t="shared" si="16"/>
        <v>1.4415269234832875E-2</v>
      </c>
      <c r="T19" s="96">
        <v>181.91345687999998</v>
      </c>
      <c r="U19" s="96">
        <v>89.525487000000012</v>
      </c>
      <c r="V19" s="96">
        <v>89.343056999999988</v>
      </c>
      <c r="W19" s="96">
        <v>100.54055448000001</v>
      </c>
      <c r="X19" s="96">
        <v>123.32105063999998</v>
      </c>
      <c r="Y19" s="96">
        <v>102.24689183999998</v>
      </c>
      <c r="Z19" s="96">
        <v>159.63272799999999</v>
      </c>
      <c r="AA19" s="96">
        <f t="shared" si="2"/>
        <v>79.455781000000002</v>
      </c>
      <c r="AB19" s="95"/>
      <c r="AC19" s="95"/>
      <c r="AD19" s="95"/>
      <c r="AE19" s="95"/>
      <c r="AF19" s="96">
        <f t="shared" si="3"/>
        <v>925.9790068399999</v>
      </c>
      <c r="AG19" s="96">
        <f t="shared" si="4"/>
        <v>115.74737585499999</v>
      </c>
      <c r="AH19" s="97">
        <f t="shared" si="17"/>
        <v>1.1154043058880131E-2</v>
      </c>
      <c r="AJ19" s="96">
        <f t="shared" si="5"/>
        <v>110.76829482666665</v>
      </c>
      <c r="AK19" s="96">
        <f t="shared" si="6"/>
        <v>128.4002234933333</v>
      </c>
      <c r="AL19" s="44">
        <v>153.00091847977944</v>
      </c>
      <c r="AM19" s="96">
        <v>79.455781000000002</v>
      </c>
      <c r="AN19" s="426">
        <f t="shared" si="7"/>
        <v>0.51931571254260711</v>
      </c>
      <c r="AO19" s="99">
        <v>125.74438222909092</v>
      </c>
      <c r="AP19" s="112">
        <f t="shared" si="8"/>
        <v>0.82185377367985712</v>
      </c>
      <c r="AQ19" s="97">
        <f t="shared" si="19"/>
        <v>0.30253806113725001</v>
      </c>
      <c r="AR19" s="97">
        <f t="shared" si="9"/>
        <v>-0.50837314504415065</v>
      </c>
      <c r="AS19" s="96">
        <f t="shared" si="10"/>
        <v>969.25568639999983</v>
      </c>
      <c r="AT19" s="96">
        <v>1193.7607158352757</v>
      </c>
      <c r="AU19" s="96">
        <f t="shared" si="12"/>
        <v>925.9790068399999</v>
      </c>
      <c r="AV19" s="97">
        <f t="shared" si="13"/>
        <v>0.77568225738781438</v>
      </c>
      <c r="AW19" s="321">
        <f t="shared" si="14"/>
        <v>-4.4649394548034849E-2</v>
      </c>
      <c r="AX19" s="95"/>
      <c r="AY19" s="95" t="s">
        <v>302</v>
      </c>
      <c r="AZ19" s="95"/>
      <c r="BB19" s="113"/>
      <c r="BC19" s="42">
        <v>1040.7597973554962</v>
      </c>
    </row>
    <row r="20" spans="1:55" s="98" customFormat="1" ht="23.5" customHeight="1" x14ac:dyDescent="0.35">
      <c r="A20" s="95" t="s">
        <v>173</v>
      </c>
      <c r="B20" s="95" t="s">
        <v>140</v>
      </c>
      <c r="C20" s="95" t="s">
        <v>178</v>
      </c>
      <c r="D20" s="95" t="s">
        <v>95</v>
      </c>
      <c r="E20" s="96">
        <v>0</v>
      </c>
      <c r="F20" s="96">
        <v>0</v>
      </c>
      <c r="G20" s="96">
        <v>0</v>
      </c>
      <c r="H20" s="96">
        <v>0</v>
      </c>
      <c r="I20" s="96">
        <v>0</v>
      </c>
      <c r="J20" s="96">
        <v>0</v>
      </c>
      <c r="K20" s="96">
        <v>119.95257600000001</v>
      </c>
      <c r="L20" s="96">
        <v>87.725331999999995</v>
      </c>
      <c r="M20" s="96">
        <v>25.811655000000005</v>
      </c>
      <c r="N20" s="96">
        <v>101.901239</v>
      </c>
      <c r="O20" s="96">
        <v>45.562047</v>
      </c>
      <c r="P20" s="96">
        <v>54.763648000000003</v>
      </c>
      <c r="Q20" s="96">
        <f t="shared" si="15"/>
        <v>435.716497</v>
      </c>
      <c r="R20" s="96">
        <f t="shared" si="18"/>
        <v>72.619416166666667</v>
      </c>
      <c r="S20" s="97">
        <f t="shared" si="16"/>
        <v>7.7790083675345519E-3</v>
      </c>
      <c r="T20" s="96">
        <v>78.108235199999996</v>
      </c>
      <c r="U20" s="96">
        <v>43.279789999999998</v>
      </c>
      <c r="V20" s="96">
        <v>116.239323</v>
      </c>
      <c r="W20" s="96">
        <v>52.431559199999995</v>
      </c>
      <c r="X20" s="96">
        <v>103.54510367999997</v>
      </c>
      <c r="Y20" s="96">
        <v>91.152475199999984</v>
      </c>
      <c r="Z20" s="96">
        <v>99.786972000000006</v>
      </c>
      <c r="AA20" s="96">
        <f t="shared" si="2"/>
        <v>92.891903999999982</v>
      </c>
      <c r="AB20" s="95"/>
      <c r="AC20" s="95"/>
      <c r="AD20" s="95"/>
      <c r="AE20" s="95"/>
      <c r="AF20" s="96">
        <f t="shared" si="3"/>
        <v>677.43536227999982</v>
      </c>
      <c r="AG20" s="96">
        <f t="shared" si="4"/>
        <v>84.679420284999978</v>
      </c>
      <c r="AH20" s="97">
        <f t="shared" si="17"/>
        <v>8.1601668554725747E-3</v>
      </c>
      <c r="AJ20" s="96">
        <f t="shared" si="5"/>
        <v>84.405870513333312</v>
      </c>
      <c r="AK20" s="96">
        <f t="shared" si="6"/>
        <v>98.161516959999986</v>
      </c>
      <c r="AL20" s="44">
        <v>116.93256449006626</v>
      </c>
      <c r="AM20" s="96">
        <v>92.891903999999982</v>
      </c>
      <c r="AN20" s="426">
        <f t="shared" si="7"/>
        <v>0.79440577058319295</v>
      </c>
      <c r="AO20" s="99">
        <v>116.21136887999999</v>
      </c>
      <c r="AP20" s="100">
        <f t="shared" si="8"/>
        <v>0.99383238011403119</v>
      </c>
      <c r="AQ20" s="97">
        <f t="shared" si="19"/>
        <v>0.19942660953083824</v>
      </c>
      <c r="AR20" s="97">
        <f t="shared" si="9"/>
        <v>5.8894869728164601E-2</v>
      </c>
      <c r="AS20" s="96">
        <f t="shared" si="10"/>
        <v>207.677908</v>
      </c>
      <c r="AT20" s="96">
        <v>872.26706591303048</v>
      </c>
      <c r="AU20" s="96">
        <f t="shared" si="12"/>
        <v>677.43536227999982</v>
      </c>
      <c r="AV20" s="97">
        <f t="shared" si="13"/>
        <v>0.77663755603440798</v>
      </c>
      <c r="AW20" s="97">
        <f t="shared" si="14"/>
        <v>2.2619519755563013</v>
      </c>
      <c r="AX20" s="101"/>
      <c r="AY20" s="95"/>
      <c r="AZ20" s="95"/>
      <c r="BB20" s="113"/>
      <c r="BC20" s="42">
        <v>755.33450142296419</v>
      </c>
    </row>
    <row r="21" spans="1:55" s="98" customFormat="1" ht="23.5" customHeight="1" x14ac:dyDescent="0.35">
      <c r="A21" s="95" t="s">
        <v>173</v>
      </c>
      <c r="B21" s="95" t="s">
        <v>140</v>
      </c>
      <c r="C21" s="95" t="s">
        <v>178</v>
      </c>
      <c r="D21" s="95" t="s">
        <v>96</v>
      </c>
      <c r="E21" s="96">
        <v>55.086503999999998</v>
      </c>
      <c r="F21" s="96">
        <v>85.446768000000006</v>
      </c>
      <c r="G21" s="96">
        <v>84.138912000000005</v>
      </c>
      <c r="H21" s="96">
        <v>92.253084000000001</v>
      </c>
      <c r="I21" s="96">
        <v>74.507003999999995</v>
      </c>
      <c r="J21" s="96">
        <v>108.554424</v>
      </c>
      <c r="K21" s="96">
        <v>117.674987</v>
      </c>
      <c r="L21" s="96">
        <v>194.01806900000005</v>
      </c>
      <c r="M21" s="96">
        <v>43.402003999999991</v>
      </c>
      <c r="N21" s="96">
        <v>148.85894939999997</v>
      </c>
      <c r="O21" s="96">
        <v>69.152227199999999</v>
      </c>
      <c r="P21" s="96">
        <v>132.32587599999999</v>
      </c>
      <c r="Q21" s="96">
        <f t="shared" si="15"/>
        <v>1205.4188085999999</v>
      </c>
      <c r="R21" s="96">
        <f t="shared" si="18"/>
        <v>100.45156738333333</v>
      </c>
      <c r="S21" s="97">
        <f t="shared" si="16"/>
        <v>1.0760394732636127E-2</v>
      </c>
      <c r="T21" s="96">
        <v>38.058076800000002</v>
      </c>
      <c r="U21" s="96">
        <v>51.149750999999995</v>
      </c>
      <c r="V21" s="96">
        <v>53.416971999999994</v>
      </c>
      <c r="W21" s="96">
        <v>74.206108799999981</v>
      </c>
      <c r="X21" s="96">
        <v>85.181803200000004</v>
      </c>
      <c r="Y21" s="96">
        <v>61.763018399999986</v>
      </c>
      <c r="Z21" s="96">
        <v>77.771793000000002</v>
      </c>
      <c r="AA21" s="96">
        <f t="shared" si="2"/>
        <v>105.27861599999999</v>
      </c>
      <c r="AB21" s="95"/>
      <c r="AC21" s="95"/>
      <c r="AD21" s="95"/>
      <c r="AE21" s="95"/>
      <c r="AF21" s="96">
        <f t="shared" si="3"/>
        <v>546.82613919999994</v>
      </c>
      <c r="AG21" s="96">
        <f t="shared" si="4"/>
        <v>68.353267399999993</v>
      </c>
      <c r="AH21" s="97">
        <f t="shared" si="17"/>
        <v>6.5868904773257811E-3</v>
      </c>
      <c r="AJ21" s="96">
        <f t="shared" si="5"/>
        <v>67.248241066666665</v>
      </c>
      <c r="AK21" s="96">
        <f t="shared" si="6"/>
        <v>74.905538199999995</v>
      </c>
      <c r="AL21" s="44">
        <v>92.259983123482002</v>
      </c>
      <c r="AM21" s="96">
        <v>105.27861599999999</v>
      </c>
      <c r="AN21" s="426">
        <f t="shared" si="7"/>
        <v>1.1411081211568581</v>
      </c>
      <c r="AO21" s="99">
        <v>85.998908520000001</v>
      </c>
      <c r="AP21" s="100">
        <f t="shared" si="8"/>
        <v>0.93213661664015157</v>
      </c>
      <c r="AQ21" s="97">
        <f t="shared" si="19"/>
        <v>-0.20897150451670654</v>
      </c>
      <c r="AR21" s="97">
        <f t="shared" si="9"/>
        <v>-0.45737726108386345</v>
      </c>
      <c r="AS21" s="96">
        <f t="shared" si="10"/>
        <v>811.67975200000012</v>
      </c>
      <c r="AT21" s="96">
        <v>990.72987627054158</v>
      </c>
      <c r="AU21" s="96">
        <f t="shared" si="12"/>
        <v>546.82613919999994</v>
      </c>
      <c r="AV21" s="97">
        <f t="shared" si="13"/>
        <v>0.55194271647328064</v>
      </c>
      <c r="AW21" s="321">
        <f t="shared" si="14"/>
        <v>-0.32630309201060392</v>
      </c>
      <c r="AX21" s="101" t="s">
        <v>293</v>
      </c>
      <c r="AY21" s="95"/>
      <c r="AZ21" s="95"/>
      <c r="BB21" s="113"/>
      <c r="BC21" s="42">
        <v>898.46989314705957</v>
      </c>
    </row>
    <row r="22" spans="1:55" ht="20.5" customHeight="1" x14ac:dyDescent="0.35">
      <c r="A22" s="103"/>
      <c r="B22" s="103" t="s">
        <v>182</v>
      </c>
      <c r="C22" s="103" t="s">
        <v>178</v>
      </c>
      <c r="D22" s="103" t="s">
        <v>178</v>
      </c>
      <c r="E22" s="114">
        <f t="shared" ref="E22:P22" si="22">SUM(E15:E21)</f>
        <v>1991.9582285200004</v>
      </c>
      <c r="F22" s="114">
        <f t="shared" si="22"/>
        <v>2604.8166526</v>
      </c>
      <c r="G22" s="114">
        <f t="shared" si="22"/>
        <v>4000.8771683999994</v>
      </c>
      <c r="H22" s="114">
        <f t="shared" si="22"/>
        <v>3559.9683572999993</v>
      </c>
      <c r="I22" s="114">
        <f t="shared" si="22"/>
        <v>4732.3372153</v>
      </c>
      <c r="J22" s="114">
        <f t="shared" si="22"/>
        <v>3912.1826753900004</v>
      </c>
      <c r="K22" s="114">
        <f t="shared" si="22"/>
        <v>3913.9655704200004</v>
      </c>
      <c r="L22" s="114">
        <f t="shared" si="22"/>
        <v>6746.127631039999</v>
      </c>
      <c r="M22" s="114">
        <f t="shared" si="22"/>
        <v>4487.2638778800001</v>
      </c>
      <c r="N22" s="114">
        <f t="shared" si="22"/>
        <v>5676.95672208</v>
      </c>
      <c r="O22" s="114">
        <f t="shared" si="22"/>
        <v>6155.4166049200003</v>
      </c>
      <c r="P22" s="114">
        <f t="shared" si="22"/>
        <v>5383.6989205599994</v>
      </c>
      <c r="Q22" s="105">
        <f t="shared" si="15"/>
        <v>53165.569624409996</v>
      </c>
      <c r="R22" s="105">
        <f t="shared" si="18"/>
        <v>4430.4641353674997</v>
      </c>
      <c r="S22" s="106">
        <f t="shared" si="16"/>
        <v>0.47459232530852069</v>
      </c>
      <c r="T22" s="115">
        <f t="shared" ref="T22:AE22" si="23">SUM(T15:T21)</f>
        <v>6826.6674262400011</v>
      </c>
      <c r="U22" s="115">
        <f t="shared" si="23"/>
        <v>2984.4281120199998</v>
      </c>
      <c r="V22" s="115">
        <f t="shared" si="23"/>
        <v>2398.3739528199994</v>
      </c>
      <c r="W22" s="115">
        <f t="shared" si="23"/>
        <v>3772.3794258799994</v>
      </c>
      <c r="X22" s="115">
        <f t="shared" si="23"/>
        <v>5302.6644936000002</v>
      </c>
      <c r="Y22" s="114">
        <f t="shared" si="23"/>
        <v>4833.0933217599995</v>
      </c>
      <c r="Z22" s="114">
        <f t="shared" si="23"/>
        <v>4949.2505257999983</v>
      </c>
      <c r="AA22" s="115">
        <f t="shared" si="2"/>
        <v>5531.8807835999987</v>
      </c>
      <c r="AB22" s="114">
        <f t="shared" si="23"/>
        <v>0</v>
      </c>
      <c r="AC22" s="114">
        <f t="shared" si="23"/>
        <v>0</v>
      </c>
      <c r="AD22" s="114">
        <f t="shared" si="23"/>
        <v>0</v>
      </c>
      <c r="AE22" s="114">
        <f t="shared" si="23"/>
        <v>0</v>
      </c>
      <c r="AF22" s="105">
        <f t="shared" si="3"/>
        <v>36598.738041719997</v>
      </c>
      <c r="AG22" s="105">
        <f t="shared" si="4"/>
        <v>4574.8422552149996</v>
      </c>
      <c r="AH22" s="106">
        <f t="shared" si="17"/>
        <v>0.44085653886595749</v>
      </c>
      <c r="AI22" s="107"/>
      <c r="AJ22" s="105">
        <f t="shared" si="5"/>
        <v>4040.0316386466661</v>
      </c>
      <c r="AK22" s="105">
        <f t="shared" si="6"/>
        <v>5028.33611372</v>
      </c>
      <c r="AL22" s="116">
        <f>SUM(AL15:AL21)</f>
        <v>6407.6400437095626</v>
      </c>
      <c r="AM22" s="104">
        <f>SUM(AM15:AM21)</f>
        <v>5531.8807835999987</v>
      </c>
      <c r="AN22" s="106">
        <f t="shared" si="7"/>
        <v>0.86332577140170275</v>
      </c>
      <c r="AO22" s="117">
        <f>SUM(AO15:AO21)</f>
        <v>5967.7800107182929</v>
      </c>
      <c r="AP22" s="110">
        <f t="shared" si="8"/>
        <v>0.93135381669526141</v>
      </c>
      <c r="AQ22" s="106">
        <f t="shared" si="19"/>
        <v>6.8028045293558659E-2</v>
      </c>
      <c r="AR22" s="106">
        <f t="shared" si="9"/>
        <v>-0.17999168024231538</v>
      </c>
      <c r="AS22" s="104">
        <f t="shared" si="10"/>
        <v>31462.233498969999</v>
      </c>
      <c r="AT22" s="104">
        <f t="shared" si="11"/>
        <v>44111.613618589035</v>
      </c>
      <c r="AU22" s="104">
        <f t="shared" si="12"/>
        <v>36598.738041719997</v>
      </c>
      <c r="AV22" s="106">
        <f t="shared" si="13"/>
        <v>0.82968486163691268</v>
      </c>
      <c r="AW22" s="106">
        <f t="shared" si="14"/>
        <v>0.1632593739067556</v>
      </c>
      <c r="AX22" s="103"/>
      <c r="AY22" s="103"/>
      <c r="AZ22" s="103"/>
      <c r="BB22" s="113"/>
      <c r="BC22" s="42">
        <v>37703.97357487947</v>
      </c>
    </row>
    <row r="23" spans="1:55" ht="26.5" customHeight="1" x14ac:dyDescent="0.35">
      <c r="A23" s="95" t="s">
        <v>183</v>
      </c>
      <c r="B23" s="95" t="s">
        <v>141</v>
      </c>
      <c r="C23" s="95" t="s">
        <v>184</v>
      </c>
      <c r="D23" s="102" t="s">
        <v>185</v>
      </c>
      <c r="E23" s="96">
        <v>821.59500000000003</v>
      </c>
      <c r="F23" s="96">
        <v>1465.7956276599984</v>
      </c>
      <c r="G23" s="96">
        <v>1285.6657391299973</v>
      </c>
      <c r="H23" s="96">
        <v>1204.0782736399956</v>
      </c>
      <c r="I23" s="96">
        <v>1492.706629700001</v>
      </c>
      <c r="J23" s="96">
        <v>1602.8232290399988</v>
      </c>
      <c r="K23" s="96">
        <v>1531.8381025759852</v>
      </c>
      <c r="L23" s="96">
        <v>2189.0162545239828</v>
      </c>
      <c r="M23" s="96">
        <v>1361.2097942559894</v>
      </c>
      <c r="N23" s="96">
        <v>1723.8360023599978</v>
      </c>
      <c r="O23" s="96">
        <v>819.10575431999962</v>
      </c>
      <c r="P23" s="96">
        <v>752.93741035999187</v>
      </c>
      <c r="Q23" s="96">
        <f t="shared" si="15"/>
        <v>16250.607817565937</v>
      </c>
      <c r="R23" s="96">
        <f t="shared" si="18"/>
        <v>1354.2173181304947</v>
      </c>
      <c r="S23" s="118">
        <f t="shared" si="16"/>
        <v>0.14506406695724425</v>
      </c>
      <c r="T23" s="96">
        <v>1988.4082318400083</v>
      </c>
      <c r="U23" s="96">
        <v>1621.809904999986</v>
      </c>
      <c r="V23" s="96">
        <v>3721.3402827200566</v>
      </c>
      <c r="W23" s="96">
        <v>1937.3613944399854</v>
      </c>
      <c r="X23" s="96">
        <v>1658.2992559199984</v>
      </c>
      <c r="Y23" s="96">
        <v>1332.2926299599987</v>
      </c>
      <c r="Z23" s="96">
        <v>2044.4957159999963</v>
      </c>
      <c r="AA23" s="96">
        <f t="shared" si="2"/>
        <v>2574.4489436399649</v>
      </c>
      <c r="AB23" s="95"/>
      <c r="AC23" s="95"/>
      <c r="AD23" s="95"/>
      <c r="AE23" s="95"/>
      <c r="AF23" s="96">
        <f t="shared" si="3"/>
        <v>16878.456359519994</v>
      </c>
      <c r="AG23" s="96">
        <f t="shared" si="4"/>
        <v>2109.8070449399993</v>
      </c>
      <c r="AH23" s="97">
        <f t="shared" si="17"/>
        <v>0.20331241595204458</v>
      </c>
      <c r="AI23" s="98"/>
      <c r="AJ23" s="96">
        <f t="shared" si="5"/>
        <v>2052.59986400667</v>
      </c>
      <c r="AK23" s="96">
        <f t="shared" si="6"/>
        <v>1678.3625339599978</v>
      </c>
      <c r="AL23" s="44">
        <v>2760.3878638210117</v>
      </c>
      <c r="AM23" s="96">
        <v>2574.4489436399649</v>
      </c>
      <c r="AN23" s="426">
        <f t="shared" si="7"/>
        <v>0.93264029210602872</v>
      </c>
      <c r="AO23" s="99">
        <v>1982.1685387090906</v>
      </c>
      <c r="AP23" s="112">
        <f>+IFERROR(AO23/AL23,0)</f>
        <v>0.71807609527934724</v>
      </c>
      <c r="AQ23" s="97">
        <f t="shared" si="19"/>
        <v>-0.21456419682668149</v>
      </c>
      <c r="AR23" s="97">
        <f t="shared" si="9"/>
        <v>0.17607575472288906</v>
      </c>
      <c r="AS23" s="96">
        <f t="shared" si="10"/>
        <v>11593.518856269959</v>
      </c>
      <c r="AT23" s="96">
        <v>17827.182250020149</v>
      </c>
      <c r="AU23" s="96">
        <f t="shared" si="12"/>
        <v>16878.456359519994</v>
      </c>
      <c r="AV23" s="97">
        <f t="shared" si="13"/>
        <v>0.94678206139396581</v>
      </c>
      <c r="AW23" s="97">
        <f t="shared" si="14"/>
        <v>0.45585275435092409</v>
      </c>
      <c r="AX23" s="101"/>
      <c r="AY23" s="95"/>
      <c r="AZ23" s="95"/>
      <c r="BC23" s="42">
        <v>15066.794386199137</v>
      </c>
    </row>
    <row r="24" spans="1:55" s="98" customFormat="1" ht="26.5" customHeight="1" x14ac:dyDescent="0.35">
      <c r="A24" s="95" t="s">
        <v>173</v>
      </c>
      <c r="B24" s="95" t="s">
        <v>140</v>
      </c>
      <c r="C24" s="95" t="s">
        <v>184</v>
      </c>
      <c r="D24" s="102" t="s">
        <v>186</v>
      </c>
      <c r="E24" s="96">
        <v>115.79486200000001</v>
      </c>
      <c r="F24" s="96">
        <v>52.568762</v>
      </c>
      <c r="G24" s="96">
        <v>31.691972</v>
      </c>
      <c r="H24" s="96">
        <v>160.48771199999999</v>
      </c>
      <c r="I24" s="96">
        <v>206.74404300000003</v>
      </c>
      <c r="J24" s="96">
        <v>274.67226249999999</v>
      </c>
      <c r="K24" s="96">
        <v>101.01694660000001</v>
      </c>
      <c r="L24" s="96">
        <v>145.78541312000002</v>
      </c>
      <c r="M24" s="96">
        <v>371.32999392000011</v>
      </c>
      <c r="N24" s="96">
        <v>345.39060417999997</v>
      </c>
      <c r="O24" s="96">
        <v>120.39385104000002</v>
      </c>
      <c r="P24" s="96">
        <v>504.56079299999988</v>
      </c>
      <c r="Q24" s="96">
        <f t="shared" si="15"/>
        <v>2430.4372153600002</v>
      </c>
      <c r="R24" s="96">
        <f t="shared" si="18"/>
        <v>202.53643461333334</v>
      </c>
      <c r="S24" s="97">
        <f t="shared" si="16"/>
        <v>2.1695748916127012E-2</v>
      </c>
      <c r="T24" s="96">
        <v>161.01257780000003</v>
      </c>
      <c r="U24" s="96">
        <v>157.44500099999999</v>
      </c>
      <c r="V24" s="96">
        <v>174.59992</v>
      </c>
      <c r="W24" s="96">
        <v>157.10607072000002</v>
      </c>
      <c r="X24" s="96">
        <v>315.54433871999998</v>
      </c>
      <c r="Y24" s="96">
        <v>346.1436050399999</v>
      </c>
      <c r="Z24" s="96">
        <v>192.04350500000004</v>
      </c>
      <c r="AA24" s="96">
        <f t="shared" si="2"/>
        <v>474.39969147999994</v>
      </c>
      <c r="AB24" s="95"/>
      <c r="AC24" s="95"/>
      <c r="AD24" s="95"/>
      <c r="AE24" s="95"/>
      <c r="AF24" s="96">
        <f t="shared" si="3"/>
        <v>1978.2947097599999</v>
      </c>
      <c r="AG24" s="96">
        <f t="shared" si="4"/>
        <v>247.28683871999999</v>
      </c>
      <c r="AH24" s="97">
        <f t="shared" si="17"/>
        <v>2.3829897020149829E-2</v>
      </c>
      <c r="AJ24" s="96">
        <f t="shared" si="5"/>
        <v>223.81374007999997</v>
      </c>
      <c r="AK24" s="96">
        <f t="shared" si="6"/>
        <v>284.57714958666662</v>
      </c>
      <c r="AL24" s="44">
        <v>269.1512688298352</v>
      </c>
      <c r="AM24" s="96">
        <v>474.39969147999994</v>
      </c>
      <c r="AN24" s="426">
        <f t="shared" si="7"/>
        <v>1.7625764632004333</v>
      </c>
      <c r="AO24" s="99">
        <v>481.57504560000007</v>
      </c>
      <c r="AP24" s="112">
        <f>+IFERROR(AO24/AL24,0)</f>
        <v>1.7892356506201907</v>
      </c>
      <c r="AQ24" s="97">
        <f t="shared" si="19"/>
        <v>2.665918741975748E-2</v>
      </c>
      <c r="AR24" s="119">
        <f t="shared" si="9"/>
        <v>2.2540957378877708</v>
      </c>
      <c r="AS24" s="96">
        <f t="shared" si="10"/>
        <v>1088.7619732200001</v>
      </c>
      <c r="AT24" s="96">
        <v>1969.4427577586466</v>
      </c>
      <c r="AU24" s="96">
        <f t="shared" si="12"/>
        <v>1978.2947097599999</v>
      </c>
      <c r="AV24" s="97">
        <f t="shared" si="13"/>
        <v>1.0044946480249202</v>
      </c>
      <c r="AW24" s="97">
        <f>AU24/AS24-1</f>
        <v>0.81701304639545569</v>
      </c>
      <c r="AX24" s="95"/>
      <c r="AY24" s="95"/>
      <c r="AZ24" s="95"/>
      <c r="BC24" s="42">
        <v>1700.2914889288115</v>
      </c>
    </row>
    <row r="25" spans="1:55" s="98" customFormat="1" ht="26.5" customHeight="1" x14ac:dyDescent="0.35">
      <c r="A25" s="95" t="s">
        <v>183</v>
      </c>
      <c r="B25" s="95" t="s">
        <v>187</v>
      </c>
      <c r="C25" s="95" t="s">
        <v>184</v>
      </c>
      <c r="D25" s="95" t="s">
        <v>105</v>
      </c>
      <c r="E25" s="120">
        <v>176.57760036400001</v>
      </c>
      <c r="F25" s="96">
        <v>2.2999999999999998</v>
      </c>
      <c r="G25" s="96">
        <v>35.825824100000006</v>
      </c>
      <c r="H25" s="96">
        <v>66.695912668000005</v>
      </c>
      <c r="I25" s="96">
        <v>43.334420205999997</v>
      </c>
      <c r="J25" s="96">
        <v>30.488436902</v>
      </c>
      <c r="K25" s="96">
        <v>85.328101792800013</v>
      </c>
      <c r="L25" s="96">
        <v>59.366401416000002</v>
      </c>
      <c r="M25" s="96">
        <v>84.390256512000008</v>
      </c>
      <c r="N25" s="96">
        <v>36.170839008000002</v>
      </c>
      <c r="O25" s="96">
        <v>0</v>
      </c>
      <c r="P25" s="96">
        <v>0</v>
      </c>
      <c r="Q25" s="96">
        <f t="shared" si="15"/>
        <v>620.47779296880003</v>
      </c>
      <c r="R25" s="96">
        <f t="shared" si="18"/>
        <v>62.047779296880002</v>
      </c>
      <c r="S25" s="97">
        <f t="shared" si="16"/>
        <v>6.6465722229108069E-3</v>
      </c>
      <c r="T25" s="96">
        <v>171.58397616000002</v>
      </c>
      <c r="U25" s="96">
        <v>44.936508000000018</v>
      </c>
      <c r="V25" s="96">
        <v>38.842538000000005</v>
      </c>
      <c r="W25" s="96">
        <v>67.998439439999999</v>
      </c>
      <c r="X25" s="96">
        <v>40.616657279999998</v>
      </c>
      <c r="Y25" s="96">
        <v>29.00908944</v>
      </c>
      <c r="Z25" s="96">
        <v>69.489152000000004</v>
      </c>
      <c r="AA25" s="96">
        <f t="shared" si="2"/>
        <v>101.20061099999999</v>
      </c>
      <c r="AB25" s="95"/>
      <c r="AC25" s="95"/>
      <c r="AD25" s="95"/>
      <c r="AE25" s="95"/>
      <c r="AF25" s="96">
        <f t="shared" si="3"/>
        <v>563.67697132000001</v>
      </c>
      <c r="AG25" s="96">
        <f t="shared" si="4"/>
        <v>70.459621415000001</v>
      </c>
      <c r="AH25" s="97">
        <f t="shared" si="17"/>
        <v>6.7898701406400247E-3</v>
      </c>
      <c r="AJ25" s="96">
        <f t="shared" si="5"/>
        <v>48.48206402666667</v>
      </c>
      <c r="AK25" s="96">
        <f t="shared" si="6"/>
        <v>46.371632906666662</v>
      </c>
      <c r="AL25" s="44">
        <v>102.98682177398187</v>
      </c>
      <c r="AM25" s="96">
        <v>101.20061099999999</v>
      </c>
      <c r="AN25" s="426">
        <f t="shared" si="7"/>
        <v>0.98265592875657481</v>
      </c>
      <c r="AO25" s="99">
        <v>55.262378519999999</v>
      </c>
      <c r="AP25" s="100">
        <f t="shared" si="8"/>
        <v>0.53659660108048146</v>
      </c>
      <c r="AQ25" s="97">
        <f t="shared" si="19"/>
        <v>-0.44605932767609335</v>
      </c>
      <c r="AR25" s="97">
        <f t="shared" si="9"/>
        <v>0.70467821168498745</v>
      </c>
      <c r="AS25" s="96">
        <f t="shared" si="10"/>
        <v>499.91669744880005</v>
      </c>
      <c r="AT25" s="96">
        <v>633.46304821400361</v>
      </c>
      <c r="AU25" s="96">
        <f t="shared" si="12"/>
        <v>563.67697132000001</v>
      </c>
      <c r="AV25" s="97">
        <f t="shared" si="13"/>
        <v>0.88983402095708719</v>
      </c>
      <c r="AW25" s="97">
        <f t="shared" si="14"/>
        <v>0.12754179685652556</v>
      </c>
      <c r="AX25" s="101"/>
      <c r="AY25" s="95"/>
      <c r="AZ25" s="95"/>
      <c r="BC25" s="42">
        <v>530.47622644002172</v>
      </c>
    </row>
    <row r="26" spans="1:55" s="98" customFormat="1" ht="26.5" customHeight="1" x14ac:dyDescent="0.35">
      <c r="A26" s="95" t="s">
        <v>183</v>
      </c>
      <c r="B26" s="95" t="s">
        <v>187</v>
      </c>
      <c r="C26" s="95" t="s">
        <v>184</v>
      </c>
      <c r="D26" s="95" t="s">
        <v>106</v>
      </c>
      <c r="E26" s="120">
        <v>43.696227035999996</v>
      </c>
      <c r="F26" s="96">
        <v>62.501949400000015</v>
      </c>
      <c r="G26" s="96">
        <v>90.9203878</v>
      </c>
      <c r="H26" s="96">
        <v>103.12784239999998</v>
      </c>
      <c r="I26" s="96">
        <v>54.725479050000004</v>
      </c>
      <c r="J26" s="96">
        <v>39.127466399999996</v>
      </c>
      <c r="K26" s="96">
        <v>52.429817159999999</v>
      </c>
      <c r="L26" s="96">
        <v>111.07008792000001</v>
      </c>
      <c r="M26" s="96">
        <v>64.109199599999997</v>
      </c>
      <c r="N26" s="96">
        <v>73.343832479999932</v>
      </c>
      <c r="O26" s="96">
        <v>0</v>
      </c>
      <c r="P26" s="96">
        <v>0</v>
      </c>
      <c r="Q26" s="96">
        <f t="shared" si="15"/>
        <v>695.05228924599987</v>
      </c>
      <c r="R26" s="96">
        <f t="shared" si="18"/>
        <v>69.50522892459999</v>
      </c>
      <c r="S26" s="97">
        <f t="shared" si="16"/>
        <v>7.4454159222509479E-3</v>
      </c>
      <c r="T26" s="96">
        <v>204.55761359999974</v>
      </c>
      <c r="U26" s="96">
        <v>70.480239000000012</v>
      </c>
      <c r="V26" s="96">
        <v>87.283737000000031</v>
      </c>
      <c r="W26" s="96">
        <v>31.173526080000002</v>
      </c>
      <c r="X26" s="96">
        <v>8.8160594400000019</v>
      </c>
      <c r="Y26" s="96">
        <v>49.110552720000015</v>
      </c>
      <c r="Z26" s="96">
        <v>81.984140000000068</v>
      </c>
      <c r="AA26" s="96">
        <f t="shared" si="2"/>
        <v>103.92654120000003</v>
      </c>
      <c r="AB26" s="95"/>
      <c r="AC26" s="95"/>
      <c r="AD26" s="95"/>
      <c r="AE26" s="95"/>
      <c r="AF26" s="96">
        <f t="shared" si="3"/>
        <v>637.3324090399999</v>
      </c>
      <c r="AG26" s="96">
        <f t="shared" si="4"/>
        <v>79.666551129999988</v>
      </c>
      <c r="AH26" s="97">
        <f t="shared" si="17"/>
        <v>7.6770996758464315E-3</v>
      </c>
      <c r="AJ26" s="96">
        <f t="shared" si="5"/>
        <v>54.808042373333357</v>
      </c>
      <c r="AK26" s="96">
        <f t="shared" si="6"/>
        <v>46.636917386666688</v>
      </c>
      <c r="AL26" s="44">
        <v>92.218067371590649</v>
      </c>
      <c r="AM26" s="96">
        <v>103.92654120000003</v>
      </c>
      <c r="AN26" s="426">
        <f t="shared" si="7"/>
        <v>1.1269650748722628</v>
      </c>
      <c r="AO26" s="99">
        <v>49.412999999999997</v>
      </c>
      <c r="AP26" s="100">
        <f t="shared" si="8"/>
        <v>0.53582775488984624</v>
      </c>
      <c r="AQ26" s="97">
        <f t="shared" si="19"/>
        <v>-0.59113731998241659</v>
      </c>
      <c r="AR26" s="97">
        <f t="shared" si="9"/>
        <v>-6.4315666384861636E-2</v>
      </c>
      <c r="AS26" s="96">
        <f t="shared" si="10"/>
        <v>557.59925716599992</v>
      </c>
      <c r="AT26" s="96">
        <v>764.04991546498309</v>
      </c>
      <c r="AU26" s="96">
        <f t="shared" si="12"/>
        <v>637.3324090399999</v>
      </c>
      <c r="AV26" s="97">
        <f t="shared" si="13"/>
        <v>0.83415022518801551</v>
      </c>
      <c r="AW26" s="97">
        <f t="shared" si="14"/>
        <v>0.14299364794573788</v>
      </c>
      <c r="AX26" s="95"/>
      <c r="AY26" s="95"/>
      <c r="AZ26" s="95"/>
      <c r="BC26" s="42">
        <v>671.83184809339241</v>
      </c>
    </row>
    <row r="27" spans="1:55" s="98" customFormat="1" ht="26.5" customHeight="1" x14ac:dyDescent="0.35">
      <c r="A27" s="95" t="s">
        <v>183</v>
      </c>
      <c r="B27" s="95" t="s">
        <v>187</v>
      </c>
      <c r="C27" s="95" t="s">
        <v>184</v>
      </c>
      <c r="D27" s="95" t="s">
        <v>107</v>
      </c>
      <c r="E27" s="120">
        <v>38.567029820000002</v>
      </c>
      <c r="F27" s="96">
        <v>26.015012649999999</v>
      </c>
      <c r="G27" s="96">
        <v>57.404452094000014</v>
      </c>
      <c r="H27" s="96">
        <v>30.315535690000004</v>
      </c>
      <c r="I27" s="96">
        <v>44.996543900000006</v>
      </c>
      <c r="J27" s="96">
        <v>17.166907999999999</v>
      </c>
      <c r="K27" s="96">
        <v>0</v>
      </c>
      <c r="L27" s="96">
        <v>68.028551999999991</v>
      </c>
      <c r="M27" s="96">
        <v>48.020040000000002</v>
      </c>
      <c r="N27" s="96">
        <v>79.201825920000047</v>
      </c>
      <c r="O27" s="96">
        <v>0</v>
      </c>
      <c r="P27" s="96">
        <v>0</v>
      </c>
      <c r="Q27" s="96">
        <f t="shared" si="15"/>
        <v>409.71590007400005</v>
      </c>
      <c r="R27" s="96">
        <f t="shared" si="18"/>
        <v>45.523988897111117</v>
      </c>
      <c r="S27" s="97">
        <f t="shared" si="16"/>
        <v>4.8765400391187494E-3</v>
      </c>
      <c r="T27" s="95"/>
      <c r="U27" s="95"/>
      <c r="V27" s="95"/>
      <c r="W27" s="95"/>
      <c r="X27" s="95"/>
      <c r="Y27" s="96"/>
      <c r="Z27" s="96">
        <v>0</v>
      </c>
      <c r="AA27" s="96">
        <f t="shared" si="2"/>
        <v>0</v>
      </c>
      <c r="AB27" s="95"/>
      <c r="AC27" s="95"/>
      <c r="AD27" s="95"/>
      <c r="AE27" s="95"/>
      <c r="AF27" s="96">
        <f t="shared" si="3"/>
        <v>0</v>
      </c>
      <c r="AG27" s="96">
        <f t="shared" si="4"/>
        <v>0</v>
      </c>
      <c r="AH27" s="97">
        <f t="shared" si="17"/>
        <v>0</v>
      </c>
      <c r="AJ27" s="96" t="str">
        <f t="shared" si="5"/>
        <v/>
      </c>
      <c r="AK27" s="96" t="str">
        <f t="shared" si="6"/>
        <v/>
      </c>
      <c r="AL27" s="121"/>
      <c r="AM27" s="96">
        <v>0</v>
      </c>
      <c r="AN27" s="426">
        <f t="shared" si="7"/>
        <v>0</v>
      </c>
      <c r="AO27" s="99"/>
      <c r="AP27" s="100">
        <f t="shared" si="8"/>
        <v>0</v>
      </c>
      <c r="AQ27" s="97">
        <f t="shared" si="19"/>
        <v>0</v>
      </c>
      <c r="AR27" s="119">
        <f t="shared" si="9"/>
        <v>-1</v>
      </c>
      <c r="AS27" s="96">
        <f t="shared" si="10"/>
        <v>282.49403415400002</v>
      </c>
      <c r="AT27" s="96">
        <v>226.77643546657899</v>
      </c>
      <c r="AU27" s="96">
        <f t="shared" si="12"/>
        <v>0</v>
      </c>
      <c r="AV27" s="97">
        <f t="shared" si="13"/>
        <v>0</v>
      </c>
      <c r="AW27" s="97">
        <f t="shared" si="14"/>
        <v>-1</v>
      </c>
      <c r="AX27" s="101"/>
      <c r="AY27" s="95"/>
      <c r="AZ27" s="95"/>
      <c r="BC27" s="42">
        <v>173.63789828657895</v>
      </c>
    </row>
    <row r="28" spans="1:55" s="98" customFormat="1" ht="26.5" customHeight="1" x14ac:dyDescent="0.35">
      <c r="A28" s="95" t="s">
        <v>183</v>
      </c>
      <c r="B28" s="95" t="s">
        <v>187</v>
      </c>
      <c r="C28" s="95" t="s">
        <v>184</v>
      </c>
      <c r="D28" s="122" t="s">
        <v>108</v>
      </c>
      <c r="E28" s="123">
        <v>178.87627742000018</v>
      </c>
      <c r="F28" s="124">
        <v>293.14072308519479</v>
      </c>
      <c r="G28" s="124">
        <v>29.950399860803969</v>
      </c>
      <c r="H28" s="124">
        <v>91.897643432205541</v>
      </c>
      <c r="I28" s="124">
        <v>74.531014251999551</v>
      </c>
      <c r="J28" s="124">
        <v>274.27298470999858</v>
      </c>
      <c r="K28" s="124">
        <v>59.504013784801444</v>
      </c>
      <c r="L28" s="124">
        <v>64.728469656000257</v>
      </c>
      <c r="M28" s="124">
        <v>54.614585055998937</v>
      </c>
      <c r="N28" s="124">
        <v>24.473022480000274</v>
      </c>
      <c r="O28" s="124">
        <v>-4.3999898480251431E-7</v>
      </c>
      <c r="P28" s="124">
        <v>0</v>
      </c>
      <c r="Q28" s="124">
        <f t="shared" si="15"/>
        <v>1145.9891332970046</v>
      </c>
      <c r="R28" s="124">
        <f t="shared" si="18"/>
        <v>114.59891337370036</v>
      </c>
      <c r="S28" s="125">
        <f t="shared" si="16"/>
        <v>1.2275861651082479E-2</v>
      </c>
      <c r="T28" s="124">
        <v>7.8032181600000001</v>
      </c>
      <c r="U28" s="124">
        <v>17.277527999999993</v>
      </c>
      <c r="V28" s="124">
        <v>11.134712479999754</v>
      </c>
      <c r="W28" s="124">
        <v>6.6735144000002187</v>
      </c>
      <c r="X28" s="124">
        <v>1.7389987200000323</v>
      </c>
      <c r="Y28" s="124">
        <v>1.8319089599999998</v>
      </c>
      <c r="Z28" s="124">
        <v>13.264455999999999</v>
      </c>
      <c r="AA28" s="124">
        <f t="shared" si="2"/>
        <v>5.717625</v>
      </c>
      <c r="AB28" s="122"/>
      <c r="AC28" s="122"/>
      <c r="AD28" s="122"/>
      <c r="AE28" s="122"/>
      <c r="AF28" s="124">
        <f t="shared" si="3"/>
        <v>65.441961719999995</v>
      </c>
      <c r="AG28" s="126">
        <f t="shared" si="4"/>
        <v>8.1802452149999993</v>
      </c>
      <c r="AH28" s="125">
        <f t="shared" si="17"/>
        <v>7.8829266483423867E-4</v>
      </c>
      <c r="AJ28" s="124">
        <f t="shared" si="5"/>
        <v>8.65351976</v>
      </c>
      <c r="AK28" s="124">
        <f t="shared" si="6"/>
        <v>5.6117878933333438</v>
      </c>
      <c r="AL28" s="127">
        <v>59.682937621238317</v>
      </c>
      <c r="AM28" s="96">
        <v>5.717625</v>
      </c>
      <c r="AN28" s="427">
        <f t="shared" si="7"/>
        <v>9.579999289387138E-2</v>
      </c>
      <c r="AO28" s="128">
        <v>219.136</v>
      </c>
      <c r="AP28" s="129">
        <f t="shared" si="8"/>
        <v>3.6716691358372402</v>
      </c>
      <c r="AQ28" s="97">
        <f t="shared" si="19"/>
        <v>3.5758691429433687</v>
      </c>
      <c r="AR28" s="97">
        <f t="shared" si="9"/>
        <v>-0.91166753933182199</v>
      </c>
      <c r="AS28" s="96">
        <f t="shared" si="10"/>
        <v>1066.9015262010043</v>
      </c>
      <c r="AT28" s="96">
        <v>191.96612721622208</v>
      </c>
      <c r="AU28" s="96">
        <f t="shared" si="12"/>
        <v>65.441961719999995</v>
      </c>
      <c r="AV28" s="97">
        <f t="shared" si="13"/>
        <v>0.34090369310982188</v>
      </c>
      <c r="AW28" s="97">
        <f t="shared" si="14"/>
        <v>-0.93866166641168458</v>
      </c>
      <c r="AX28" s="101"/>
      <c r="AY28" s="95"/>
      <c r="AZ28" s="95"/>
      <c r="BC28" s="42">
        <v>160.53620645366323</v>
      </c>
    </row>
    <row r="29" spans="1:55" ht="22.5" customHeight="1" x14ac:dyDescent="0.35">
      <c r="A29" s="46"/>
      <c r="B29" s="103" t="s">
        <v>188</v>
      </c>
      <c r="C29" s="103" t="s">
        <v>184</v>
      </c>
      <c r="D29" s="103" t="s">
        <v>184</v>
      </c>
      <c r="E29" s="130">
        <f t="shared" ref="E29:P29" si="24">SUM(E23:E28)</f>
        <v>1375.1069966400003</v>
      </c>
      <c r="F29" s="130">
        <f t="shared" si="24"/>
        <v>1902.3220747951934</v>
      </c>
      <c r="G29" s="130">
        <f t="shared" si="24"/>
        <v>1531.4587749848015</v>
      </c>
      <c r="H29" s="130">
        <f t="shared" si="24"/>
        <v>1656.602919830201</v>
      </c>
      <c r="I29" s="130">
        <f t="shared" si="24"/>
        <v>1917.0381301080008</v>
      </c>
      <c r="J29" s="130">
        <f t="shared" si="24"/>
        <v>2238.5512875519971</v>
      </c>
      <c r="K29" s="130">
        <f t="shared" si="24"/>
        <v>1830.1169819135866</v>
      </c>
      <c r="L29" s="130">
        <f t="shared" si="24"/>
        <v>2637.9951786359829</v>
      </c>
      <c r="M29" s="130">
        <f t="shared" si="24"/>
        <v>1983.6738693439886</v>
      </c>
      <c r="N29" s="130">
        <f t="shared" si="24"/>
        <v>2282.4161264279974</v>
      </c>
      <c r="O29" s="130">
        <f t="shared" si="24"/>
        <v>939.49960492000059</v>
      </c>
      <c r="P29" s="130">
        <f t="shared" si="24"/>
        <v>1257.4982033599917</v>
      </c>
      <c r="Q29" s="130">
        <f t="shared" si="15"/>
        <v>21552.280148511745</v>
      </c>
      <c r="R29" s="130">
        <f t="shared" si="18"/>
        <v>1796.023345709312</v>
      </c>
      <c r="S29" s="131">
        <f t="shared" si="16"/>
        <v>0.19239042906231948</v>
      </c>
      <c r="T29" s="130">
        <f t="shared" ref="T29:AE29" si="25">SUM(T23:T28)</f>
        <v>2533.3656175600081</v>
      </c>
      <c r="U29" s="130">
        <f t="shared" si="25"/>
        <v>1911.9491809999861</v>
      </c>
      <c r="V29" s="130">
        <f t="shared" si="25"/>
        <v>4033.2011902000568</v>
      </c>
      <c r="W29" s="130">
        <f t="shared" si="25"/>
        <v>2200.3129450799856</v>
      </c>
      <c r="X29" s="130">
        <f t="shared" si="25"/>
        <v>2025.0153100799982</v>
      </c>
      <c r="Y29" s="130">
        <f t="shared" si="25"/>
        <v>1758.3877861199987</v>
      </c>
      <c r="Z29" s="130">
        <f t="shared" si="25"/>
        <v>2401.2769689999964</v>
      </c>
      <c r="AA29" s="429">
        <f t="shared" si="2"/>
        <v>3259.6934123199653</v>
      </c>
      <c r="AB29" s="130">
        <f t="shared" si="25"/>
        <v>0</v>
      </c>
      <c r="AC29" s="130">
        <f t="shared" si="25"/>
        <v>0</v>
      </c>
      <c r="AD29" s="130">
        <f t="shared" si="25"/>
        <v>0</v>
      </c>
      <c r="AE29" s="130">
        <f t="shared" si="25"/>
        <v>0</v>
      </c>
      <c r="AF29" s="130">
        <f t="shared" si="3"/>
        <v>20123.202411359995</v>
      </c>
      <c r="AG29" s="130">
        <f t="shared" si="4"/>
        <v>2515.4003014199993</v>
      </c>
      <c r="AH29" s="131">
        <f t="shared" si="17"/>
        <v>0.24239757545351512</v>
      </c>
      <c r="AI29" s="46"/>
      <c r="AJ29" s="130">
        <f t="shared" si="5"/>
        <v>2388.3572302466705</v>
      </c>
      <c r="AK29" s="130">
        <f t="shared" si="6"/>
        <v>2061.5600217333308</v>
      </c>
      <c r="AL29" s="116">
        <f>SUM(AL23:AL28)</f>
        <v>3284.4269594176576</v>
      </c>
      <c r="AM29" s="130">
        <f>SUM(AM23:AM28)</f>
        <v>3259.6934123199653</v>
      </c>
      <c r="AN29" s="106">
        <f t="shared" si="7"/>
        <v>0.99246944827718819</v>
      </c>
      <c r="AO29" s="117">
        <f>SUM(AO23:AO28)</f>
        <v>2787.5549628290905</v>
      </c>
      <c r="AP29" s="110">
        <f t="shared" si="8"/>
        <v>0.84871881678968297</v>
      </c>
      <c r="AQ29" s="106">
        <f t="shared" si="19"/>
        <v>-0.14375063148750522</v>
      </c>
      <c r="AR29" s="106">
        <f t="shared" si="9"/>
        <v>0.23567072400998135</v>
      </c>
      <c r="AS29" s="130">
        <f t="shared" si="10"/>
        <v>15089.192344459765</v>
      </c>
      <c r="AT29" s="130">
        <f>+SUM(AT23:AT28)</f>
        <v>21612.880534140582</v>
      </c>
      <c r="AU29" s="130">
        <f t="shared" si="12"/>
        <v>20123.202411359995</v>
      </c>
      <c r="AV29" s="131">
        <f t="shared" si="13"/>
        <v>0.93107452195335871</v>
      </c>
      <c r="AW29" s="131">
        <f t="shared" si="14"/>
        <v>0.33361693270140758</v>
      </c>
      <c r="AX29" s="46"/>
      <c r="AY29" s="46"/>
      <c r="AZ29" s="46"/>
      <c r="BC29" s="42">
        <v>18303.568054401607</v>
      </c>
    </row>
    <row r="31" spans="1:55" x14ac:dyDescent="0.35">
      <c r="A31" s="38" t="s">
        <v>189</v>
      </c>
      <c r="B31" s="38" t="s">
        <v>189</v>
      </c>
      <c r="C31" s="38" t="s">
        <v>189</v>
      </c>
      <c r="D31" s="38" t="s">
        <v>189</v>
      </c>
      <c r="E31" s="38" t="s">
        <v>189</v>
      </c>
      <c r="F31" s="38" t="s">
        <v>189</v>
      </c>
      <c r="G31" s="38" t="s">
        <v>189</v>
      </c>
      <c r="H31" s="38" t="s">
        <v>189</v>
      </c>
      <c r="I31" s="38" t="s">
        <v>189</v>
      </c>
      <c r="J31" s="38" t="s">
        <v>189</v>
      </c>
      <c r="K31" s="38" t="s">
        <v>189</v>
      </c>
      <c r="L31" s="38" t="s">
        <v>189</v>
      </c>
      <c r="M31" s="38" t="s">
        <v>189</v>
      </c>
      <c r="N31" s="38" t="s">
        <v>189</v>
      </c>
      <c r="O31" s="38" t="s">
        <v>189</v>
      </c>
      <c r="P31" s="38" t="s">
        <v>189</v>
      </c>
      <c r="Q31" s="38" t="s">
        <v>189</v>
      </c>
      <c r="R31" s="38" t="s">
        <v>189</v>
      </c>
      <c r="S31" s="38" t="s">
        <v>189</v>
      </c>
      <c r="T31" s="38" t="s">
        <v>189</v>
      </c>
      <c r="U31" s="38" t="s">
        <v>189</v>
      </c>
      <c r="V31" s="38" t="s">
        <v>189</v>
      </c>
      <c r="W31" s="38" t="s">
        <v>189</v>
      </c>
      <c r="X31" s="38" t="s">
        <v>189</v>
      </c>
      <c r="Y31" s="38" t="s">
        <v>189</v>
      </c>
      <c r="Z31" s="38" t="s">
        <v>189</v>
      </c>
      <c r="AA31" s="38" t="s">
        <v>189</v>
      </c>
      <c r="AB31" s="38" t="s">
        <v>189</v>
      </c>
      <c r="AC31" s="38" t="s">
        <v>189</v>
      </c>
      <c r="AD31" s="38" t="s">
        <v>189</v>
      </c>
      <c r="AE31" s="38" t="s">
        <v>189</v>
      </c>
      <c r="AF31" s="38" t="s">
        <v>189</v>
      </c>
      <c r="AG31" s="38" t="s">
        <v>189</v>
      </c>
      <c r="AH31" s="38" t="s">
        <v>189</v>
      </c>
      <c r="AI31" s="38" t="s">
        <v>189</v>
      </c>
      <c r="AJ31" s="38" t="s">
        <v>189</v>
      </c>
      <c r="AK31" s="38" t="s">
        <v>189</v>
      </c>
      <c r="AL31" s="61" t="s">
        <v>189</v>
      </c>
      <c r="AM31" s="38" t="s">
        <v>189</v>
      </c>
      <c r="AN31" s="424" t="s">
        <v>189</v>
      </c>
      <c r="AO31" s="62" t="s">
        <v>189</v>
      </c>
      <c r="AP31" s="61" t="s">
        <v>189</v>
      </c>
      <c r="AQ31" s="38" t="s">
        <v>189</v>
      </c>
      <c r="AR31" s="38" t="s">
        <v>189</v>
      </c>
      <c r="AS31" s="38" t="s">
        <v>189</v>
      </c>
      <c r="AT31" s="38" t="s">
        <v>189</v>
      </c>
      <c r="AU31" s="38" t="s">
        <v>189</v>
      </c>
      <c r="AV31" s="38" t="s">
        <v>189</v>
      </c>
      <c r="AW31" s="38" t="s">
        <v>189</v>
      </c>
      <c r="AX31" s="38" t="s">
        <v>189</v>
      </c>
      <c r="AY31" s="38" t="s">
        <v>189</v>
      </c>
      <c r="AZ31" s="38" t="s">
        <v>189</v>
      </c>
    </row>
    <row r="32" spans="1:55" x14ac:dyDescent="0.35">
      <c r="AL32" s="132"/>
    </row>
    <row r="33" spans="5:41" s="38" customFormat="1" x14ac:dyDescent="0.35"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T33" s="39"/>
      <c r="U33" s="39"/>
      <c r="V33" s="39"/>
      <c r="W33" s="39"/>
      <c r="X33" s="39"/>
      <c r="Y33" s="39"/>
      <c r="AL33" s="61"/>
      <c r="AN33" s="424"/>
      <c r="AO33" s="133"/>
    </row>
    <row r="34" spans="5:41" s="38" customFormat="1" x14ac:dyDescent="0.35"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T34" s="39"/>
      <c r="U34" s="39"/>
      <c r="V34" s="39"/>
      <c r="W34" s="39"/>
      <c r="X34" s="39"/>
      <c r="Y34" s="39"/>
      <c r="AL34" s="134"/>
      <c r="AN34" s="424"/>
      <c r="AO34" s="62"/>
    </row>
  </sheetData>
  <mergeCells count="3">
    <mergeCell ref="E4:R4"/>
    <mergeCell ref="T4:AH4"/>
    <mergeCell ref="AJ4:AW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E30BB-6131-4224-928C-34C1D2B9B66C}">
  <sheetPr>
    <tabColor rgb="FFC00000"/>
  </sheetPr>
  <dimension ref="B1:S33"/>
  <sheetViews>
    <sheetView showGridLines="0" zoomScale="80" zoomScaleNormal="80" workbookViewId="0">
      <selection activeCell="M13" sqref="M13"/>
    </sheetView>
  </sheetViews>
  <sheetFormatPr defaultColWidth="8.7265625" defaultRowHeight="18.75" customHeight="1" x14ac:dyDescent="0.3"/>
  <cols>
    <col min="1" max="1" width="1.81640625" style="483" customWidth="1"/>
    <col min="2" max="2" width="12.7265625" style="483" customWidth="1"/>
    <col min="3" max="3" width="8.54296875" style="483" bestFit="1" customWidth="1"/>
    <col min="4" max="4" width="7" style="483" bestFit="1" customWidth="1"/>
    <col min="5" max="5" width="6.1796875" style="483" bestFit="1" customWidth="1"/>
    <col min="6" max="6" width="7" style="483" bestFit="1" customWidth="1"/>
    <col min="7" max="7" width="6.1796875" style="483" bestFit="1" customWidth="1"/>
    <col min="8" max="12" width="7" style="483" bestFit="1" customWidth="1"/>
    <col min="13" max="13" width="7.453125" style="483" customWidth="1"/>
    <col min="14" max="15" width="7" style="483" bestFit="1" customWidth="1"/>
    <col min="16" max="16" width="7.81640625" style="484" bestFit="1" customWidth="1"/>
    <col min="17" max="17" width="7.81640625" style="483" bestFit="1" customWidth="1"/>
    <col min="18" max="18" width="12.453125" style="483" customWidth="1"/>
    <col min="19" max="19" width="12.7265625" style="485" bestFit="1" customWidth="1"/>
    <col min="20" max="20" width="11.1796875" style="483" customWidth="1"/>
    <col min="21" max="16384" width="8.7265625" style="483"/>
  </cols>
  <sheetData>
    <row r="1" spans="2:19" ht="18.75" customHeight="1" x14ac:dyDescent="0.3">
      <c r="B1" s="482" t="s">
        <v>356</v>
      </c>
    </row>
    <row r="2" spans="2:19" ht="10.5" customHeight="1" x14ac:dyDescent="0.3"/>
    <row r="3" spans="2:19" ht="13" x14ac:dyDescent="0.3">
      <c r="B3" s="532"/>
      <c r="C3" s="532"/>
      <c r="D3" s="533">
        <v>44562</v>
      </c>
      <c r="E3" s="533">
        <v>44593</v>
      </c>
      <c r="F3" s="533">
        <v>44621</v>
      </c>
      <c r="G3" s="533">
        <v>44652</v>
      </c>
      <c r="H3" s="533">
        <v>44682</v>
      </c>
      <c r="I3" s="533">
        <v>44713</v>
      </c>
      <c r="J3" s="533">
        <v>44743</v>
      </c>
      <c r="K3" s="533">
        <v>44774</v>
      </c>
      <c r="L3" s="533">
        <v>44805</v>
      </c>
      <c r="M3" s="533">
        <v>44835</v>
      </c>
      <c r="N3" s="533">
        <v>44866</v>
      </c>
      <c r="O3" s="533">
        <v>44896</v>
      </c>
      <c r="P3" s="534" t="s">
        <v>365</v>
      </c>
      <c r="Q3" s="535" t="s">
        <v>377</v>
      </c>
      <c r="R3" s="536"/>
    </row>
    <row r="4" spans="2:19" s="496" customFormat="1" ht="18.75" customHeight="1" x14ac:dyDescent="0.3">
      <c r="B4" s="710" t="s">
        <v>364</v>
      </c>
      <c r="C4" s="490" t="s">
        <v>348</v>
      </c>
      <c r="D4" s="491">
        <v>8520.423075929999</v>
      </c>
      <c r="E4" s="491">
        <v>5094.6701866192734</v>
      </c>
      <c r="F4" s="491">
        <v>6361.5953422200018</v>
      </c>
      <c r="G4" s="491">
        <v>9358.7100995000001</v>
      </c>
      <c r="H4" s="491">
        <v>8246.5217658199999</v>
      </c>
      <c r="I4" s="491">
        <v>8440.9977111466651</v>
      </c>
      <c r="J4" s="491">
        <v>9722.1032799999975</v>
      </c>
      <c r="K4" s="491">
        <v>11283.345730159999</v>
      </c>
      <c r="L4" s="491">
        <v>7440.7555403455999</v>
      </c>
      <c r="M4" s="491">
        <v>10795.488332639999</v>
      </c>
      <c r="N4" s="491">
        <v>10714.983785719998</v>
      </c>
      <c r="O4" s="491">
        <v>11351.723876760001</v>
      </c>
      <c r="P4" s="492">
        <f>SUM(D4:O4)</f>
        <v>107331.31872686154</v>
      </c>
      <c r="Q4" s="493">
        <f>SUM(D4:L4)</f>
        <v>74469.122731741532</v>
      </c>
      <c r="R4" s="494"/>
      <c r="S4" s="495"/>
    </row>
    <row r="5" spans="2:19" s="496" customFormat="1" ht="18.75" customHeight="1" x14ac:dyDescent="0.3">
      <c r="B5" s="711"/>
      <c r="C5" s="497" t="s">
        <v>349</v>
      </c>
      <c r="D5" s="491">
        <v>9612.1226163299998</v>
      </c>
      <c r="E5" s="491">
        <v>5789.3788312512743</v>
      </c>
      <c r="F5" s="491">
        <v>6069.5215194066686</v>
      </c>
      <c r="G5" s="491">
        <v>9731.7960094999999</v>
      </c>
      <c r="H5" s="491">
        <v>8773.7883157199994</v>
      </c>
      <c r="I5" s="491">
        <v>9225.5768717466653</v>
      </c>
      <c r="J5" s="491">
        <v>11344.062613399999</v>
      </c>
      <c r="K5" s="491">
        <v>12228.653278559999</v>
      </c>
      <c r="L5" s="491">
        <v>8101.538758345604</v>
      </c>
      <c r="M5" s="491">
        <v>11581.885972040001</v>
      </c>
      <c r="N5" s="491">
        <v>10434.25742346824</v>
      </c>
      <c r="O5" s="491">
        <v>12162.402352177682</v>
      </c>
      <c r="P5" s="492">
        <f>SUM(D5:O5)</f>
        <v>115054.98456194613</v>
      </c>
      <c r="Q5" s="493">
        <f>SUM(D5:L5)</f>
        <v>80876.438814260197</v>
      </c>
      <c r="R5" s="494"/>
      <c r="S5" s="495"/>
    </row>
    <row r="6" spans="2:19" s="496" customFormat="1" ht="18.75" customHeight="1" x14ac:dyDescent="0.3">
      <c r="B6" s="498"/>
      <c r="C6" s="498"/>
      <c r="D6" s="498"/>
      <c r="E6" s="498"/>
      <c r="F6" s="498"/>
      <c r="G6" s="498"/>
      <c r="H6" s="498"/>
      <c r="I6" s="498"/>
      <c r="J6" s="498"/>
      <c r="K6" s="498"/>
      <c r="L6" s="498"/>
      <c r="M6" s="498"/>
      <c r="N6" s="498"/>
      <c r="O6" s="498"/>
      <c r="P6" s="498"/>
      <c r="Q6" s="498"/>
      <c r="R6" s="498"/>
      <c r="S6" s="498"/>
    </row>
    <row r="7" spans="2:19" ht="13" x14ac:dyDescent="0.3">
      <c r="B7" s="532"/>
      <c r="C7" s="532"/>
      <c r="D7" s="533">
        <v>44927</v>
      </c>
      <c r="E7" s="533">
        <v>44958</v>
      </c>
      <c r="F7" s="533">
        <v>44986</v>
      </c>
      <c r="G7" s="533">
        <v>45017</v>
      </c>
      <c r="H7" s="533">
        <v>45047</v>
      </c>
      <c r="I7" s="533">
        <v>45078</v>
      </c>
      <c r="J7" s="533">
        <v>45108</v>
      </c>
      <c r="K7" s="533">
        <v>45139</v>
      </c>
      <c r="L7" s="533">
        <v>45170</v>
      </c>
      <c r="M7" s="533">
        <v>45200</v>
      </c>
      <c r="N7" s="533">
        <v>45231</v>
      </c>
      <c r="O7" s="533">
        <v>45261</v>
      </c>
      <c r="P7" s="534" t="s">
        <v>355</v>
      </c>
      <c r="Q7" s="535" t="s">
        <v>377</v>
      </c>
      <c r="R7" s="536"/>
    </row>
    <row r="8" spans="2:19" s="496" customFormat="1" ht="18.75" customHeight="1" x14ac:dyDescent="0.3">
      <c r="B8" s="710" t="s">
        <v>347</v>
      </c>
      <c r="C8" s="490" t="s">
        <v>348</v>
      </c>
      <c r="D8" s="491">
        <v>5760.0482879200008</v>
      </c>
      <c r="E8" s="491">
        <v>4189.2955168000008</v>
      </c>
      <c r="F8" s="491">
        <v>7682.2205938000006</v>
      </c>
      <c r="G8" s="491">
        <v>6480.4559609000007</v>
      </c>
      <c r="H8" s="491">
        <v>6331.8325791999996</v>
      </c>
      <c r="I8" s="491">
        <v>8957.042333190002</v>
      </c>
      <c r="J8" s="491">
        <v>9786.4853891000021</v>
      </c>
      <c r="K8" s="491">
        <v>10603.226924999999</v>
      </c>
      <c r="L8" s="491">
        <v>10167.169711639999</v>
      </c>
      <c r="M8" s="491">
        <v>12467.268614000001</v>
      </c>
      <c r="N8" s="491">
        <v>11076.116970400002</v>
      </c>
      <c r="O8" s="491">
        <v>9455.3635088400006</v>
      </c>
      <c r="P8" s="492">
        <f>SUM(D8:O8)</f>
        <v>102956.52639079002</v>
      </c>
      <c r="Q8" s="493">
        <f>SUM(D8:L8)</f>
        <v>69957.777297550012</v>
      </c>
      <c r="R8" s="494"/>
      <c r="S8" s="495"/>
    </row>
    <row r="9" spans="2:19" s="496" customFormat="1" ht="18.75" customHeight="1" x14ac:dyDescent="0.3">
      <c r="B9" s="711"/>
      <c r="C9" s="497" t="s">
        <v>349</v>
      </c>
      <c r="D9" s="491">
        <v>4983.3600000000006</v>
      </c>
      <c r="E9" s="491">
        <v>6809.9047567251946</v>
      </c>
      <c r="F9" s="491">
        <v>8286.8237138548029</v>
      </c>
      <c r="G9" s="491">
        <v>7828.643116950203</v>
      </c>
      <c r="H9" s="491">
        <v>8875.6368728079979</v>
      </c>
      <c r="I9" s="491">
        <v>9412.6216318419993</v>
      </c>
      <c r="J9" s="491">
        <v>9155.2437108535742</v>
      </c>
      <c r="K9" s="491">
        <v>12827.304338107977</v>
      </c>
      <c r="L9" s="491">
        <v>9874.4433335839894</v>
      </c>
      <c r="M9" s="491">
        <v>11413.568282348002</v>
      </c>
      <c r="N9" s="491">
        <v>12614.796668440002</v>
      </c>
      <c r="O9" s="491">
        <v>9941.3142812799924</v>
      </c>
      <c r="P9" s="492">
        <f>SUM(D9:O9)</f>
        <v>112023.66070679373</v>
      </c>
      <c r="Q9" s="493">
        <f>SUM(D9:L9)</f>
        <v>78053.981474725733</v>
      </c>
      <c r="R9" s="494"/>
      <c r="S9" s="495"/>
    </row>
    <row r="10" spans="2:19" ht="12" customHeight="1" x14ac:dyDescent="0.3">
      <c r="G10" s="499"/>
      <c r="H10" s="499"/>
      <c r="I10" s="499"/>
      <c r="J10" s="499"/>
      <c r="K10" s="499"/>
      <c r="L10" s="499"/>
      <c r="M10" s="499"/>
      <c r="N10" s="499"/>
      <c r="O10" s="499"/>
    </row>
    <row r="11" spans="2:19" ht="15.75" customHeight="1" x14ac:dyDescent="0.3">
      <c r="B11" s="500">
        <v>2024</v>
      </c>
      <c r="C11" s="500" t="s">
        <v>350</v>
      </c>
      <c r="D11" s="486">
        <v>45292</v>
      </c>
      <c r="E11" s="486">
        <v>45323</v>
      </c>
      <c r="F11" s="486">
        <v>45352</v>
      </c>
      <c r="G11" s="486">
        <v>45383</v>
      </c>
      <c r="H11" s="486">
        <v>45413</v>
      </c>
      <c r="I11" s="486">
        <v>45444</v>
      </c>
      <c r="J11" s="486">
        <v>45474</v>
      </c>
      <c r="K11" s="486">
        <v>45505</v>
      </c>
      <c r="L11" s="486">
        <v>45536</v>
      </c>
      <c r="M11" s="486">
        <v>45566</v>
      </c>
      <c r="N11" s="486">
        <v>45597</v>
      </c>
      <c r="O11" s="486">
        <v>45627</v>
      </c>
      <c r="P11" s="487" t="s">
        <v>305</v>
      </c>
      <c r="Q11" s="488" t="s">
        <v>377</v>
      </c>
      <c r="R11" s="489"/>
    </row>
    <row r="12" spans="2:19" s="484" customFormat="1" ht="18.75" customHeight="1" x14ac:dyDescent="0.3">
      <c r="B12" s="712" t="s">
        <v>348</v>
      </c>
      <c r="C12" s="501" t="s">
        <v>351</v>
      </c>
      <c r="D12" s="502">
        <v>12062.471375518089</v>
      </c>
      <c r="E12" s="502">
        <v>5806.9696816713385</v>
      </c>
      <c r="F12" s="502">
        <v>11492.552655347376</v>
      </c>
      <c r="G12" s="502">
        <v>8216.6110144712038</v>
      </c>
      <c r="H12" s="502">
        <v>10579.699776769878</v>
      </c>
      <c r="I12" s="502">
        <f t="shared" ref="I12:J12" si="0">+I18*0.96</f>
        <v>13864.031393965657</v>
      </c>
      <c r="J12" s="502">
        <f t="shared" si="0"/>
        <v>14314.40928</v>
      </c>
      <c r="K12" s="502">
        <v>13931.636730165657</v>
      </c>
      <c r="L12" s="502">
        <v>14008.676869001414</v>
      </c>
      <c r="M12" s="502">
        <v>14812.463102644913</v>
      </c>
      <c r="N12" s="502">
        <v>15656.244635145445</v>
      </c>
      <c r="O12" s="502">
        <v>16644.932764827765</v>
      </c>
      <c r="P12" s="502">
        <f>SUM(D12:O12)</f>
        <v>151390.69927952872</v>
      </c>
      <c r="Q12" s="481">
        <f>SUM(D12:L12)</f>
        <v>104277.05877691061</v>
      </c>
      <c r="R12" s="503"/>
      <c r="S12" s="504"/>
    </row>
    <row r="13" spans="2:19" s="510" customFormat="1" ht="18.75" customHeight="1" x14ac:dyDescent="0.3">
      <c r="B13" s="713"/>
      <c r="C13" s="505" t="s">
        <v>352</v>
      </c>
      <c r="D13" s="506">
        <v>12068.366000919999</v>
      </c>
      <c r="E13" s="506">
        <v>5620.7964500199996</v>
      </c>
      <c r="F13" s="506">
        <v>9867.3460793800023</v>
      </c>
      <c r="G13" s="506">
        <v>8290.5013388799998</v>
      </c>
      <c r="H13" s="506">
        <v>9504.4771076399993</v>
      </c>
      <c r="I13" s="506">
        <v>10886.75290284</v>
      </c>
      <c r="J13" s="506">
        <v>11324.547938880001</v>
      </c>
      <c r="K13" s="506">
        <v>13245.988343759998</v>
      </c>
      <c r="L13" s="506">
        <v>9846.5266012000011</v>
      </c>
      <c r="M13" s="506">
        <v>0</v>
      </c>
      <c r="N13" s="506">
        <v>0</v>
      </c>
      <c r="O13" s="506">
        <v>0</v>
      </c>
      <c r="P13" s="507">
        <f>SUM(D13:O13)</f>
        <v>90655.302763519998</v>
      </c>
      <c r="Q13" s="481">
        <f>SUM(D13:L13)</f>
        <v>90655.302763519998</v>
      </c>
      <c r="R13" s="508"/>
      <c r="S13" s="509"/>
    </row>
    <row r="14" spans="2:19" s="516" customFormat="1" ht="18.75" customHeight="1" x14ac:dyDescent="0.3">
      <c r="B14" s="713"/>
      <c r="C14" s="511" t="s">
        <v>353</v>
      </c>
      <c r="D14" s="512">
        <f t="shared" ref="D14:I14" si="1">D13/D12</f>
        <v>1.0004886747680806</v>
      </c>
      <c r="E14" s="512">
        <f t="shared" si="1"/>
        <v>0.96793969284204096</v>
      </c>
      <c r="F14" s="512">
        <f t="shared" si="1"/>
        <v>0.85858611009180974</v>
      </c>
      <c r="G14" s="512">
        <f t="shared" si="1"/>
        <v>1.0089927981595648</v>
      </c>
      <c r="H14" s="512">
        <f t="shared" si="1"/>
        <v>0.898369264552216</v>
      </c>
      <c r="I14" s="512">
        <f t="shared" si="1"/>
        <v>0.78525160492484736</v>
      </c>
      <c r="J14" s="512">
        <f t="shared" ref="J14:K14" si="2">J13/J12</f>
        <v>0.79112925426147951</v>
      </c>
      <c r="K14" s="512">
        <f t="shared" si="2"/>
        <v>0.95078479293670859</v>
      </c>
      <c r="L14" s="512">
        <f t="shared" ref="L14" si="3">L13/L12</f>
        <v>0.70288769548168573</v>
      </c>
      <c r="M14" s="512"/>
      <c r="N14" s="512"/>
      <c r="O14" s="512"/>
      <c r="P14" s="512"/>
      <c r="Q14" s="513">
        <f>Q13/Q12</f>
        <v>0.86936957972191309</v>
      </c>
      <c r="R14" s="514"/>
      <c r="S14" s="515"/>
    </row>
    <row r="15" spans="2:19" s="484" customFormat="1" ht="18.75" customHeight="1" x14ac:dyDescent="0.3">
      <c r="B15" s="714"/>
      <c r="C15" s="517" t="s">
        <v>354</v>
      </c>
      <c r="D15" s="518">
        <f>D13/D8-1</f>
        <v>1.0951848661112495</v>
      </c>
      <c r="E15" s="518">
        <f t="shared" ref="E15:L15" si="4">E13/E8-1</f>
        <v>0.34170445304690578</v>
      </c>
      <c r="F15" s="518">
        <f t="shared" si="4"/>
        <v>0.28443930487280267</v>
      </c>
      <c r="G15" s="518">
        <f t="shared" si="4"/>
        <v>0.27930833708321678</v>
      </c>
      <c r="H15" s="518">
        <f t="shared" si="4"/>
        <v>0.50106260529725666</v>
      </c>
      <c r="I15" s="518">
        <f t="shared" si="4"/>
        <v>0.21544059945988248</v>
      </c>
      <c r="J15" s="518">
        <f t="shared" si="4"/>
        <v>0.15716189097804856</v>
      </c>
      <c r="K15" s="518">
        <f t="shared" si="4"/>
        <v>0.24924123924283537</v>
      </c>
      <c r="L15" s="518">
        <f t="shared" si="4"/>
        <v>-3.1537106149896021E-2</v>
      </c>
      <c r="M15" s="519"/>
      <c r="N15" s="519"/>
      <c r="O15" s="519"/>
      <c r="P15" s="518"/>
      <c r="Q15" s="520">
        <f>Q13/Q8-1</f>
        <v>0.29585739092220753</v>
      </c>
      <c r="R15" s="521"/>
      <c r="S15" s="504"/>
    </row>
    <row r="16" spans="2:19" ht="18.75" customHeight="1" x14ac:dyDescent="0.3">
      <c r="D16" s="522"/>
      <c r="E16" s="522"/>
      <c r="F16" s="522"/>
      <c r="G16" s="522"/>
      <c r="H16" s="522"/>
    </row>
    <row r="17" spans="2:19" ht="15.75" customHeight="1" x14ac:dyDescent="0.3">
      <c r="B17" s="500">
        <v>2024</v>
      </c>
      <c r="C17" s="500" t="s">
        <v>350</v>
      </c>
      <c r="D17" s="486">
        <v>45292</v>
      </c>
      <c r="E17" s="486">
        <v>45323</v>
      </c>
      <c r="F17" s="486">
        <v>45352</v>
      </c>
      <c r="G17" s="486">
        <v>45383</v>
      </c>
      <c r="H17" s="486">
        <v>45413</v>
      </c>
      <c r="I17" s="486">
        <v>45444</v>
      </c>
      <c r="J17" s="486">
        <v>45474</v>
      </c>
      <c r="K17" s="486">
        <v>45505</v>
      </c>
      <c r="L17" s="486">
        <v>45536</v>
      </c>
      <c r="M17" s="486">
        <v>45566</v>
      </c>
      <c r="N17" s="486">
        <v>45597</v>
      </c>
      <c r="O17" s="486">
        <v>45627</v>
      </c>
      <c r="P17" s="487" t="s">
        <v>305</v>
      </c>
      <c r="Q17" s="488" t="s">
        <v>377</v>
      </c>
      <c r="R17" s="489"/>
    </row>
    <row r="18" spans="2:19" ht="18.75" customHeight="1" x14ac:dyDescent="0.3">
      <c r="B18" s="715" t="s">
        <v>349</v>
      </c>
      <c r="C18" s="523" t="s">
        <v>351</v>
      </c>
      <c r="D18" s="524">
        <v>12624.635999999999</v>
      </c>
      <c r="E18" s="524">
        <v>6108.3072836400961</v>
      </c>
      <c r="F18" s="524">
        <v>12097.42384773408</v>
      </c>
      <c r="G18" s="524">
        <v>8649.0642257591589</v>
      </c>
      <c r="H18" s="524">
        <v>11115.133326744717</v>
      </c>
      <c r="I18" s="524">
        <v>14441.699368714228</v>
      </c>
      <c r="J18" s="524">
        <v>14910.843000000001</v>
      </c>
      <c r="K18" s="524">
        <v>14262.441828511794</v>
      </c>
      <c r="L18" s="524">
        <v>14337.627499954649</v>
      </c>
      <c r="M18" s="524">
        <v>15177.105000000009</v>
      </c>
      <c r="N18" s="524">
        <v>16041.658101471352</v>
      </c>
      <c r="O18" s="524">
        <v>17054.684999999987</v>
      </c>
      <c r="P18" s="524">
        <f>SUM(D18:O18)</f>
        <v>156820.62448253008</v>
      </c>
      <c r="Q18" s="524">
        <f>SUM(D18:L18)</f>
        <v>108547.17638105871</v>
      </c>
      <c r="R18" s="525"/>
    </row>
    <row r="19" spans="2:19" s="510" customFormat="1" ht="18.75" customHeight="1" x14ac:dyDescent="0.3">
      <c r="B19" s="716"/>
      <c r="C19" s="526" t="s">
        <v>352</v>
      </c>
      <c r="D19" s="527">
        <v>12761.11630604001</v>
      </c>
      <c r="E19" s="527">
        <v>6809.4996640199879</v>
      </c>
      <c r="F19" s="527">
        <v>9594.4508269000544</v>
      </c>
      <c r="G19" s="527">
        <v>9167.4910767999863</v>
      </c>
      <c r="H19" s="527">
        <v>10374.252055319997</v>
      </c>
      <c r="I19" s="527">
        <v>10958.137754199974</v>
      </c>
      <c r="J19" s="527">
        <v>11474.018666239966</v>
      </c>
      <c r="K19" s="527">
        <v>11878.399781599957</v>
      </c>
      <c r="L19" s="527">
        <f>'LE_KAM_Sep''24'!AM7</f>
        <v>9716.0530522399895</v>
      </c>
      <c r="M19" s="528">
        <v>0</v>
      </c>
      <c r="N19" s="528">
        <v>0</v>
      </c>
      <c r="O19" s="528">
        <v>0</v>
      </c>
      <c r="P19" s="529">
        <f>SUM(D19:O19)</f>
        <v>92733.419183359933</v>
      </c>
      <c r="Q19" s="527">
        <f>SUM(D19:L19)</f>
        <v>92733.419183359933</v>
      </c>
      <c r="R19" s="530"/>
      <c r="S19" s="509"/>
    </row>
    <row r="20" spans="2:19" s="516" customFormat="1" ht="18.75" customHeight="1" x14ac:dyDescent="0.3">
      <c r="B20" s="716"/>
      <c r="C20" s="511" t="s">
        <v>353</v>
      </c>
      <c r="D20" s="512">
        <f>(D19/D18)</f>
        <v>1.0108106329592403</v>
      </c>
      <c r="E20" s="512">
        <f t="shared" ref="E20:O20" si="5">(E19/E18)</f>
        <v>1.1147932394065863</v>
      </c>
      <c r="F20" s="512">
        <f t="shared" si="5"/>
        <v>0.79309867519415322</v>
      </c>
      <c r="G20" s="512">
        <f t="shared" si="5"/>
        <v>1.0599402244576723</v>
      </c>
      <c r="H20" s="512">
        <f t="shared" si="5"/>
        <v>0.93334481470932551</v>
      </c>
      <c r="I20" s="512">
        <f t="shared" si="5"/>
        <v>0.75878450827879251</v>
      </c>
      <c r="J20" s="512">
        <f t="shared" si="5"/>
        <v>0.76950838166829105</v>
      </c>
      <c r="K20" s="512">
        <f t="shared" si="5"/>
        <v>0.83284474877605175</v>
      </c>
      <c r="L20" s="512">
        <f t="shared" ref="L20" si="6">(L19/L18)</f>
        <v>0.67766114388665222</v>
      </c>
      <c r="M20" s="512">
        <f t="shared" si="5"/>
        <v>0</v>
      </c>
      <c r="N20" s="512">
        <f t="shared" si="5"/>
        <v>0</v>
      </c>
      <c r="O20" s="512">
        <f t="shared" si="5"/>
        <v>0</v>
      </c>
      <c r="P20" s="512"/>
      <c r="Q20" s="513">
        <f>Q19/Q18</f>
        <v>0.85431443060127121</v>
      </c>
      <c r="R20" s="514"/>
      <c r="S20" s="515"/>
    </row>
    <row r="21" spans="2:19" s="484" customFormat="1" ht="18.75" customHeight="1" x14ac:dyDescent="0.3">
      <c r="B21" s="717"/>
      <c r="C21" s="517" t="s">
        <v>354</v>
      </c>
      <c r="D21" s="518">
        <f>D19/D9-1</f>
        <v>1.5607454219723258</v>
      </c>
      <c r="E21" s="518">
        <f t="shared" ref="E21:L21" si="7">E19/E9-1</f>
        <v>-5.94858106945928E-5</v>
      </c>
      <c r="F21" s="518">
        <f t="shared" si="7"/>
        <v>0.15779593704389061</v>
      </c>
      <c r="G21" s="518">
        <f t="shared" si="7"/>
        <v>0.17101915872892115</v>
      </c>
      <c r="H21" s="518">
        <f t="shared" si="7"/>
        <v>0.16884593229622302</v>
      </c>
      <c r="I21" s="518">
        <f t="shared" si="7"/>
        <v>0.16419613820762136</v>
      </c>
      <c r="J21" s="518">
        <f t="shared" si="7"/>
        <v>0.25327288148948734</v>
      </c>
      <c r="K21" s="518">
        <f t="shared" si="7"/>
        <v>-7.3975367816679016E-2</v>
      </c>
      <c r="L21" s="518">
        <f t="shared" si="7"/>
        <v>-1.6040426380826811E-2</v>
      </c>
      <c r="M21" s="519"/>
      <c r="N21" s="519"/>
      <c r="O21" s="519"/>
      <c r="P21" s="518"/>
      <c r="Q21" s="520">
        <f>+Q19/Q9-1</f>
        <v>0.18806776324904684</v>
      </c>
      <c r="R21" s="521"/>
      <c r="S21" s="504"/>
    </row>
    <row r="23" spans="2:19" ht="18.75" customHeight="1" x14ac:dyDescent="0.3">
      <c r="M23" s="531"/>
    </row>
    <row r="32" spans="2:19" ht="18.75" customHeight="1" x14ac:dyDescent="0.3">
      <c r="B32" s="698">
        <v>2024</v>
      </c>
      <c r="C32" s="695" t="s">
        <v>501</v>
      </c>
      <c r="D32" s="696">
        <v>12068.366000919999</v>
      </c>
      <c r="E32" s="696">
        <v>5620.7964500199996</v>
      </c>
      <c r="F32" s="696">
        <v>9867.3460793800023</v>
      </c>
      <c r="G32" s="696">
        <v>8290.5013388799998</v>
      </c>
      <c r="H32" s="696">
        <v>9504.4771076399993</v>
      </c>
      <c r="I32" s="696">
        <v>10886.75290284</v>
      </c>
      <c r="J32" s="696">
        <v>11324.547938880001</v>
      </c>
      <c r="K32" s="696">
        <v>13245.988343759998</v>
      </c>
      <c r="L32" s="696">
        <v>9846.5266012000011</v>
      </c>
    </row>
    <row r="33" spans="2:12" ht="18.75" customHeight="1" x14ac:dyDescent="0.3">
      <c r="B33" s="698">
        <v>2024</v>
      </c>
      <c r="C33" s="697" t="s">
        <v>502</v>
      </c>
      <c r="D33" s="527">
        <v>12761.11630604001</v>
      </c>
      <c r="E33" s="527">
        <v>6809.4996640199879</v>
      </c>
      <c r="F33" s="527">
        <v>9594.4508269000544</v>
      </c>
      <c r="G33" s="527">
        <v>9167.4910767999863</v>
      </c>
      <c r="H33" s="527">
        <v>10374.252055319997</v>
      </c>
      <c r="I33" s="527">
        <v>10958.137754199974</v>
      </c>
      <c r="J33" s="527">
        <v>11474.018666239966</v>
      </c>
      <c r="K33" s="527">
        <v>11878.399781599957</v>
      </c>
      <c r="L33" s="527">
        <v>9716.0530522399895</v>
      </c>
    </row>
  </sheetData>
  <mergeCells count="4">
    <mergeCell ref="B4:B5"/>
    <mergeCell ref="B8:B9"/>
    <mergeCell ref="B12:B15"/>
    <mergeCell ref="B18:B21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683D7-AC64-4255-BE80-5FA2648C038A}">
  <dimension ref="A1:K84"/>
  <sheetViews>
    <sheetView zoomScale="70" zoomScaleNormal="70" workbookViewId="0">
      <selection activeCell="K39" sqref="K39"/>
    </sheetView>
  </sheetViews>
  <sheetFormatPr defaultRowHeight="14.5" x14ac:dyDescent="0.35"/>
  <cols>
    <col min="1" max="1" width="15" bestFit="1" customWidth="1"/>
    <col min="2" max="2" width="9.1796875" customWidth="1"/>
    <col min="3" max="3" width="10.1796875" bestFit="1" customWidth="1"/>
    <col min="4" max="6" width="9.1796875" bestFit="1" customWidth="1"/>
    <col min="7" max="11" width="10.1796875" bestFit="1" customWidth="1"/>
  </cols>
  <sheetData>
    <row r="1" spans="1:11" x14ac:dyDescent="0.35">
      <c r="A1" t="s">
        <v>356</v>
      </c>
      <c r="B1" s="448" t="s">
        <v>348</v>
      </c>
      <c r="C1" s="446" t="s">
        <v>23</v>
      </c>
      <c r="D1" s="445" t="s">
        <v>24</v>
      </c>
      <c r="E1" s="445" t="s">
        <v>25</v>
      </c>
      <c r="F1" s="445" t="s">
        <v>26</v>
      </c>
      <c r="G1" s="445" t="s">
        <v>27</v>
      </c>
      <c r="H1" s="445" t="s">
        <v>17</v>
      </c>
      <c r="I1" s="445" t="s">
        <v>19</v>
      </c>
      <c r="J1" s="445" t="s">
        <v>16</v>
      </c>
      <c r="K1" s="445" t="s">
        <v>18</v>
      </c>
    </row>
    <row r="2" spans="1:11" x14ac:dyDescent="0.35">
      <c r="A2" t="s">
        <v>356</v>
      </c>
      <c r="B2" t="s">
        <v>357</v>
      </c>
      <c r="C2" s="19">
        <f>MT_Total!D4</f>
        <v>8520.423075929999</v>
      </c>
      <c r="D2" s="19">
        <f>MT_Total!E4</f>
        <v>5094.6701866192734</v>
      </c>
      <c r="E2" s="19">
        <f>MT_Total!F4</f>
        <v>6361.5953422200018</v>
      </c>
      <c r="F2" s="19">
        <f>MT_Total!G4</f>
        <v>9358.7100995000001</v>
      </c>
      <c r="G2" s="19">
        <f>MT_Total!H4</f>
        <v>8246.5217658199999</v>
      </c>
      <c r="H2" s="19">
        <f>MT_Total!I4</f>
        <v>8440.9977111466651</v>
      </c>
      <c r="I2" s="19">
        <f>MT_Total!J4</f>
        <v>9722.1032799999975</v>
      </c>
      <c r="J2" s="19">
        <f>MT_Total!K4</f>
        <v>11283.345730159999</v>
      </c>
      <c r="K2" s="19">
        <f>MT_Total!L4</f>
        <v>7440.7555403455999</v>
      </c>
    </row>
    <row r="3" spans="1:11" x14ac:dyDescent="0.35">
      <c r="A3" t="s">
        <v>356</v>
      </c>
      <c r="B3" t="s">
        <v>358</v>
      </c>
      <c r="C3" s="19">
        <f>MT_Total!D13</f>
        <v>12068.366000919999</v>
      </c>
      <c r="D3" s="19">
        <f>MT_Total!E13</f>
        <v>5620.7964500199996</v>
      </c>
      <c r="E3" s="19">
        <f>MT_Total!F13</f>
        <v>9867.3460793800023</v>
      </c>
      <c r="F3" s="19">
        <f>MT_Total!G13</f>
        <v>8290.5013388799998</v>
      </c>
      <c r="G3" s="19">
        <f>MT_Total!H13</f>
        <v>9504.4771076399993</v>
      </c>
      <c r="H3" s="19">
        <f>MT_Total!I13</f>
        <v>10886.75290284</v>
      </c>
      <c r="I3" s="19">
        <f>MT_Total!J13</f>
        <v>11324.547938880001</v>
      </c>
      <c r="J3" s="19">
        <f>MT_Total!K13</f>
        <v>13245.988343759998</v>
      </c>
      <c r="K3" s="19">
        <f>MT_Total!L13</f>
        <v>9846.5266012000011</v>
      </c>
    </row>
    <row r="4" spans="1:11" x14ac:dyDescent="0.35">
      <c r="A4" t="s">
        <v>356</v>
      </c>
      <c r="B4" t="s">
        <v>359</v>
      </c>
      <c r="C4" s="1">
        <f>C3/C2-1</f>
        <v>0.41640454862069687</v>
      </c>
      <c r="D4" s="1">
        <f t="shared" ref="D4:K4" si="0">D3/D2-1</f>
        <v>0.10326993586013722</v>
      </c>
      <c r="E4" s="1">
        <f t="shared" si="0"/>
        <v>0.55108043636371895</v>
      </c>
      <c r="F4" s="1">
        <f t="shared" si="0"/>
        <v>-0.11414059728990544</v>
      </c>
      <c r="G4" s="1">
        <f t="shared" si="0"/>
        <v>0.15254374844846041</v>
      </c>
      <c r="H4" s="1">
        <f t="shared" si="0"/>
        <v>0.28974716916030197</v>
      </c>
      <c r="I4" s="1">
        <f t="shared" si="0"/>
        <v>0.16482489567627834</v>
      </c>
      <c r="J4" s="1">
        <f t="shared" si="0"/>
        <v>0.17394154717371846</v>
      </c>
      <c r="K4" s="1">
        <f t="shared" si="0"/>
        <v>0.32332349152041351</v>
      </c>
    </row>
    <row r="5" spans="1:11" x14ac:dyDescent="0.35">
      <c r="A5" t="s">
        <v>356</v>
      </c>
      <c r="B5" s="447" t="s">
        <v>349</v>
      </c>
      <c r="C5" s="446" t="s">
        <v>23</v>
      </c>
      <c r="D5" s="445" t="s">
        <v>24</v>
      </c>
      <c r="E5" s="445" t="s">
        <v>25</v>
      </c>
      <c r="F5" s="445" t="s">
        <v>26</v>
      </c>
      <c r="G5" s="445" t="s">
        <v>27</v>
      </c>
      <c r="H5" s="445" t="s">
        <v>17</v>
      </c>
      <c r="I5" s="445" t="s">
        <v>19</v>
      </c>
      <c r="J5" s="445" t="s">
        <v>16</v>
      </c>
      <c r="K5" s="445" t="s">
        <v>18</v>
      </c>
    </row>
    <row r="6" spans="1:11" x14ac:dyDescent="0.35">
      <c r="A6" t="s">
        <v>356</v>
      </c>
      <c r="B6" t="s">
        <v>357</v>
      </c>
      <c r="C6" s="19">
        <f>MT_Total!D5</f>
        <v>9612.1226163299998</v>
      </c>
      <c r="D6" s="19">
        <f>MT_Total!E5</f>
        <v>5789.3788312512743</v>
      </c>
      <c r="E6" s="19">
        <f>MT_Total!F5</f>
        <v>6069.5215194066686</v>
      </c>
      <c r="F6" s="19">
        <f>MT_Total!G5</f>
        <v>9731.7960094999999</v>
      </c>
      <c r="G6" s="19">
        <f>MT_Total!H5</f>
        <v>8773.7883157199994</v>
      </c>
      <c r="H6" s="19">
        <f>MT_Total!I5</f>
        <v>9225.5768717466653</v>
      </c>
      <c r="I6" s="19">
        <f>MT_Total!J5</f>
        <v>11344.062613399999</v>
      </c>
      <c r="J6" s="19">
        <f>MT_Total!K5</f>
        <v>12228.653278559999</v>
      </c>
      <c r="K6" s="19">
        <f>MT_Total!L5</f>
        <v>8101.538758345604</v>
      </c>
    </row>
    <row r="7" spans="1:11" x14ac:dyDescent="0.35">
      <c r="A7" t="s">
        <v>356</v>
      </c>
      <c r="B7" t="s">
        <v>358</v>
      </c>
      <c r="C7" s="19">
        <f>MT_Total!D19</f>
        <v>12761.11630604001</v>
      </c>
      <c r="D7" s="19">
        <f>MT_Total!E19</f>
        <v>6809.4996640199879</v>
      </c>
      <c r="E7" s="19">
        <f>MT_Total!F19</f>
        <v>9594.4508269000544</v>
      </c>
      <c r="F7" s="19">
        <f>MT_Total!G19</f>
        <v>9167.4910767999863</v>
      </c>
      <c r="G7" s="19">
        <f>MT_Total!H19</f>
        <v>10374.252055319997</v>
      </c>
      <c r="H7" s="19">
        <f>MT_Total!I19</f>
        <v>10958.137754199974</v>
      </c>
      <c r="I7" s="19">
        <f>MT_Total!J19</f>
        <v>11474.018666239966</v>
      </c>
      <c r="J7" s="19">
        <f>MT_Total!K19</f>
        <v>11878.399781599957</v>
      </c>
      <c r="K7" s="19">
        <f>MT_Total!L19</f>
        <v>9716.0530522399895</v>
      </c>
    </row>
    <row r="8" spans="1:11" x14ac:dyDescent="0.35">
      <c r="A8" t="s">
        <v>356</v>
      </c>
      <c r="B8" t="s">
        <v>359</v>
      </c>
      <c r="C8" s="1">
        <f>C7/C6-1</f>
        <v>0.32760648354195943</v>
      </c>
      <c r="D8" s="1">
        <f t="shared" ref="D8" si="1">D7/D6-1</f>
        <v>0.17620557619447275</v>
      </c>
      <c r="E8" s="1">
        <f t="shared" ref="E8" si="2">E7/E6-1</f>
        <v>0.58075900978730988</v>
      </c>
      <c r="F8" s="1">
        <f t="shared" ref="F8" si="3">F7/F6-1</f>
        <v>-5.7985692687058887E-2</v>
      </c>
      <c r="G8" s="1">
        <f t="shared" ref="G8" si="4">G7/G6-1</f>
        <v>0.18241421858018225</v>
      </c>
      <c r="H8" s="1">
        <f t="shared" ref="H8" si="5">H7/H6-1</f>
        <v>0.18779973399379246</v>
      </c>
      <c r="I8" s="1">
        <f t="shared" ref="I8" si="6">I7/I6-1</f>
        <v>1.1455865263513054E-2</v>
      </c>
      <c r="J8" s="1">
        <f t="shared" ref="J8" si="7">J7/J6-1</f>
        <v>-2.864203350782113E-2</v>
      </c>
      <c r="K8" s="1">
        <f t="shared" ref="K8" si="8">K7/K6-1</f>
        <v>0.19928489414819284</v>
      </c>
    </row>
    <row r="9" spans="1:11" x14ac:dyDescent="0.35">
      <c r="A9" t="s">
        <v>212</v>
      </c>
      <c r="B9" s="447" t="s">
        <v>349</v>
      </c>
      <c r="C9" s="446" t="s">
        <v>23</v>
      </c>
      <c r="D9" s="445" t="s">
        <v>24</v>
      </c>
      <c r="E9" s="445" t="s">
        <v>25</v>
      </c>
      <c r="F9" s="445" t="s">
        <v>26</v>
      </c>
      <c r="G9" s="445" t="s">
        <v>27</v>
      </c>
      <c r="H9" s="445" t="s">
        <v>17</v>
      </c>
      <c r="I9" s="445" t="s">
        <v>19</v>
      </c>
      <c r="J9" s="445" t="s">
        <v>16</v>
      </c>
      <c r="K9" s="445" t="s">
        <v>18</v>
      </c>
    </row>
    <row r="10" spans="1:11" x14ac:dyDescent="0.35">
      <c r="A10" t="s">
        <v>212</v>
      </c>
      <c r="B10" t="s">
        <v>357</v>
      </c>
      <c r="C10" s="19" t="e">
        <f>MT_Total!#REF!</f>
        <v>#REF!</v>
      </c>
      <c r="D10" s="19" t="e">
        <f>MT_Total!#REF!</f>
        <v>#REF!</v>
      </c>
      <c r="E10" s="19" t="e">
        <f>MT_Total!#REF!</f>
        <v>#REF!</v>
      </c>
      <c r="F10" s="19" t="e">
        <f>MT_Total!#REF!</f>
        <v>#REF!</v>
      </c>
      <c r="G10" s="19" t="e">
        <f>MT_Total!#REF!</f>
        <v>#REF!</v>
      </c>
      <c r="H10" s="19" t="e">
        <f>MT_Total!#REF!</f>
        <v>#REF!</v>
      </c>
      <c r="I10" s="19" t="e">
        <f>MT_Total!#REF!</f>
        <v>#REF!</v>
      </c>
      <c r="J10" s="19" t="e">
        <f>MT_Total!#REF!</f>
        <v>#REF!</v>
      </c>
      <c r="K10" s="19" t="e">
        <f>MT_Total!#REF!</f>
        <v>#REF!</v>
      </c>
    </row>
    <row r="11" spans="1:11" x14ac:dyDescent="0.35">
      <c r="A11" t="s">
        <v>212</v>
      </c>
      <c r="B11" t="s">
        <v>358</v>
      </c>
      <c r="C11" s="19" t="e">
        <f>MT_Total!#REF!</f>
        <v>#REF!</v>
      </c>
      <c r="D11" s="19" t="e">
        <f>MT_Total!#REF!</f>
        <v>#REF!</v>
      </c>
      <c r="E11" s="19" t="e">
        <f>MT_Total!#REF!</f>
        <v>#REF!</v>
      </c>
      <c r="F11" s="19" t="e">
        <f>MT_Total!#REF!</f>
        <v>#REF!</v>
      </c>
      <c r="G11" s="19" t="e">
        <f>MT_Total!#REF!</f>
        <v>#REF!</v>
      </c>
      <c r="H11" s="19" t="e">
        <f>MT_Total!#REF!</f>
        <v>#REF!</v>
      </c>
      <c r="I11" s="19" t="e">
        <f>MT_Total!#REF!</f>
        <v>#REF!</v>
      </c>
      <c r="J11" s="19" t="e">
        <f>MT_Total!#REF!</f>
        <v>#REF!</v>
      </c>
      <c r="K11" s="19" t="e">
        <f>MT_Total!#REF!</f>
        <v>#REF!</v>
      </c>
    </row>
    <row r="12" spans="1:11" x14ac:dyDescent="0.35">
      <c r="A12" t="s">
        <v>212</v>
      </c>
      <c r="B12" t="s">
        <v>359</v>
      </c>
      <c r="C12" s="1" t="e">
        <f>C11/C10-1</f>
        <v>#REF!</v>
      </c>
      <c r="D12" s="1" t="e">
        <f t="shared" ref="D12" si="9">D11/D10-1</f>
        <v>#REF!</v>
      </c>
      <c r="E12" s="1" t="e">
        <f t="shared" ref="E12" si="10">E11/E10-1</f>
        <v>#REF!</v>
      </c>
      <c r="F12" s="1" t="e">
        <f t="shared" ref="F12" si="11">F11/F10-1</f>
        <v>#REF!</v>
      </c>
      <c r="G12" s="1" t="e">
        <f t="shared" ref="G12" si="12">G11/G10-1</f>
        <v>#REF!</v>
      </c>
      <c r="H12" s="1" t="e">
        <f t="shared" ref="H12" si="13">H11/H10-1</f>
        <v>#REF!</v>
      </c>
      <c r="I12" s="1" t="e">
        <f t="shared" ref="I12" si="14">I11/I10-1</f>
        <v>#REF!</v>
      </c>
      <c r="J12" s="1" t="e">
        <f t="shared" ref="J12" si="15">J11/J10-1</f>
        <v>#REF!</v>
      </c>
      <c r="K12" s="1" t="e">
        <f t="shared" ref="K12" si="16">K11/K10-1</f>
        <v>#REF!</v>
      </c>
    </row>
    <row r="13" spans="1:11" x14ac:dyDescent="0.35">
      <c r="A13" t="s">
        <v>213</v>
      </c>
      <c r="B13" s="447" t="s">
        <v>349</v>
      </c>
      <c r="C13" s="446" t="s">
        <v>23</v>
      </c>
      <c r="D13" s="445" t="s">
        <v>24</v>
      </c>
      <c r="E13" s="445" t="s">
        <v>25</v>
      </c>
      <c r="F13" s="445" t="s">
        <v>26</v>
      </c>
      <c r="G13" s="445" t="s">
        <v>27</v>
      </c>
      <c r="H13" s="445" t="s">
        <v>17</v>
      </c>
      <c r="I13" s="445" t="s">
        <v>19</v>
      </c>
      <c r="J13" s="445" t="s">
        <v>16</v>
      </c>
      <c r="K13" s="445" t="s">
        <v>18</v>
      </c>
    </row>
    <row r="14" spans="1:11" x14ac:dyDescent="0.35">
      <c r="A14" t="s">
        <v>213</v>
      </c>
      <c r="B14" t="s">
        <v>357</v>
      </c>
      <c r="C14" s="19" t="e">
        <f>MT_Total!#REF!</f>
        <v>#REF!</v>
      </c>
      <c r="D14" s="19" t="e">
        <f>MT_Total!#REF!</f>
        <v>#REF!</v>
      </c>
      <c r="E14" s="19" t="e">
        <f>MT_Total!#REF!</f>
        <v>#REF!</v>
      </c>
      <c r="F14" s="19" t="e">
        <f>MT_Total!#REF!</f>
        <v>#REF!</v>
      </c>
      <c r="G14" s="19" t="e">
        <f>MT_Total!#REF!</f>
        <v>#REF!</v>
      </c>
      <c r="H14" s="19" t="e">
        <f>MT_Total!#REF!</f>
        <v>#REF!</v>
      </c>
      <c r="I14" s="19" t="e">
        <f>MT_Total!#REF!</f>
        <v>#REF!</v>
      </c>
      <c r="J14" s="19" t="e">
        <f>MT_Total!#REF!</f>
        <v>#REF!</v>
      </c>
      <c r="K14" s="19" t="e">
        <f>MT_Total!#REF!</f>
        <v>#REF!</v>
      </c>
    </row>
    <row r="15" spans="1:11" x14ac:dyDescent="0.35">
      <c r="A15" t="s">
        <v>213</v>
      </c>
      <c r="B15" t="s">
        <v>358</v>
      </c>
      <c r="C15" s="19" t="e">
        <f>MT_Total!#REF!</f>
        <v>#REF!</v>
      </c>
      <c r="D15" s="19" t="e">
        <f>MT_Total!#REF!</f>
        <v>#REF!</v>
      </c>
      <c r="E15" s="19" t="e">
        <f>MT_Total!#REF!</f>
        <v>#REF!</v>
      </c>
      <c r="F15" s="19" t="e">
        <f>MT_Total!#REF!</f>
        <v>#REF!</v>
      </c>
      <c r="G15" s="19" t="e">
        <f>MT_Total!#REF!</f>
        <v>#REF!</v>
      </c>
      <c r="H15" s="19" t="e">
        <f>MT_Total!#REF!</f>
        <v>#REF!</v>
      </c>
      <c r="I15" s="19" t="e">
        <f>MT_Total!#REF!</f>
        <v>#REF!</v>
      </c>
      <c r="J15" s="19" t="e">
        <f>MT_Total!#REF!</f>
        <v>#REF!</v>
      </c>
      <c r="K15" s="19" t="e">
        <f>MT_Total!#REF!</f>
        <v>#REF!</v>
      </c>
    </row>
    <row r="16" spans="1:11" x14ac:dyDescent="0.35">
      <c r="A16" t="s">
        <v>213</v>
      </c>
      <c r="B16" t="s">
        <v>359</v>
      </c>
      <c r="C16" s="1" t="e">
        <f>C15/C14-1</f>
        <v>#REF!</v>
      </c>
      <c r="D16" s="1" t="e">
        <f t="shared" ref="D16" si="17">D15/D14-1</f>
        <v>#REF!</v>
      </c>
      <c r="E16" s="1" t="e">
        <f t="shared" ref="E16" si="18">E15/E14-1</f>
        <v>#REF!</v>
      </c>
      <c r="F16" s="1" t="e">
        <f t="shared" ref="F16" si="19">F15/F14-1</f>
        <v>#REF!</v>
      </c>
      <c r="G16" s="1" t="e">
        <f t="shared" ref="G16" si="20">G15/G14-1</f>
        <v>#REF!</v>
      </c>
      <c r="H16" s="1" t="e">
        <f t="shared" ref="H16" si="21">H15/H14-1</f>
        <v>#REF!</v>
      </c>
      <c r="I16" s="1" t="e">
        <f t="shared" ref="I16" si="22">I15/I14-1</f>
        <v>#REF!</v>
      </c>
      <c r="J16" s="1" t="e">
        <f t="shared" ref="J16" si="23">J15/J14-1</f>
        <v>#REF!</v>
      </c>
      <c r="K16" s="1" t="e">
        <f t="shared" ref="K16" si="24">K15/K14-1</f>
        <v>#REF!</v>
      </c>
    </row>
    <row r="17" spans="1:11" x14ac:dyDescent="0.35">
      <c r="A17" t="s">
        <v>92</v>
      </c>
      <c r="B17" s="447" t="s">
        <v>349</v>
      </c>
      <c r="C17" s="446" t="s">
        <v>23</v>
      </c>
      <c r="D17" s="445" t="s">
        <v>24</v>
      </c>
      <c r="E17" s="445" t="s">
        <v>25</v>
      </c>
      <c r="F17" s="445" t="s">
        <v>26</v>
      </c>
      <c r="G17" s="445" t="s">
        <v>27</v>
      </c>
      <c r="H17" s="445" t="s">
        <v>17</v>
      </c>
      <c r="I17" s="445" t="s">
        <v>19</v>
      </c>
      <c r="J17" s="445" t="s">
        <v>16</v>
      </c>
      <c r="K17" s="445" t="s">
        <v>18</v>
      </c>
    </row>
    <row r="18" spans="1:11" x14ac:dyDescent="0.35">
      <c r="A18" t="s">
        <v>92</v>
      </c>
      <c r="B18" t="s">
        <v>357</v>
      </c>
      <c r="C18" s="19" t="e">
        <f>MT_Total!#REF!</f>
        <v>#REF!</v>
      </c>
      <c r="D18" s="19" t="e">
        <f>MT_Total!#REF!</f>
        <v>#REF!</v>
      </c>
      <c r="E18" s="19" t="e">
        <f>MT_Total!#REF!</f>
        <v>#REF!</v>
      </c>
      <c r="F18" s="19" t="e">
        <f>MT_Total!#REF!</f>
        <v>#REF!</v>
      </c>
      <c r="G18" s="19" t="e">
        <f>MT_Total!#REF!</f>
        <v>#REF!</v>
      </c>
      <c r="H18" s="19" t="e">
        <f>MT_Total!#REF!</f>
        <v>#REF!</v>
      </c>
      <c r="I18" s="19" t="e">
        <f>MT_Total!#REF!</f>
        <v>#REF!</v>
      </c>
      <c r="J18" s="19" t="e">
        <f>MT_Total!#REF!</f>
        <v>#REF!</v>
      </c>
      <c r="K18" s="19" t="e">
        <f>MT_Total!#REF!</f>
        <v>#REF!</v>
      </c>
    </row>
    <row r="19" spans="1:11" x14ac:dyDescent="0.35">
      <c r="A19" t="s">
        <v>92</v>
      </c>
      <c r="B19" t="s">
        <v>358</v>
      </c>
      <c r="C19" s="19" t="e">
        <f>MT_Total!#REF!</f>
        <v>#REF!</v>
      </c>
      <c r="D19" s="19" t="e">
        <f>MT_Total!#REF!</f>
        <v>#REF!</v>
      </c>
      <c r="E19" s="19" t="e">
        <f>MT_Total!#REF!</f>
        <v>#REF!</v>
      </c>
      <c r="F19" s="19" t="e">
        <f>MT_Total!#REF!</f>
        <v>#REF!</v>
      </c>
      <c r="G19" s="19" t="e">
        <f>MT_Total!#REF!</f>
        <v>#REF!</v>
      </c>
      <c r="H19" s="19" t="e">
        <f>MT_Total!#REF!</f>
        <v>#REF!</v>
      </c>
      <c r="I19" s="19" t="e">
        <f>MT_Total!#REF!</f>
        <v>#REF!</v>
      </c>
      <c r="J19" s="19" t="e">
        <f>MT_Total!#REF!</f>
        <v>#REF!</v>
      </c>
      <c r="K19" s="19" t="e">
        <f>MT_Total!#REF!</f>
        <v>#REF!</v>
      </c>
    </row>
    <row r="20" spans="1:11" x14ac:dyDescent="0.35">
      <c r="A20" t="s">
        <v>92</v>
      </c>
      <c r="B20" t="s">
        <v>359</v>
      </c>
      <c r="C20" s="1" t="e">
        <f>C19/C18-1</f>
        <v>#REF!</v>
      </c>
      <c r="D20" s="1" t="e">
        <f t="shared" ref="D20" si="25">D19/D18-1</f>
        <v>#REF!</v>
      </c>
      <c r="E20" s="1" t="e">
        <f t="shared" ref="E20" si="26">E19/E18-1</f>
        <v>#REF!</v>
      </c>
      <c r="F20" s="1" t="e">
        <f t="shared" ref="F20" si="27">F19/F18-1</f>
        <v>#REF!</v>
      </c>
      <c r="G20" s="1" t="e">
        <f t="shared" ref="G20" si="28">G19/G18-1</f>
        <v>#REF!</v>
      </c>
      <c r="H20" s="1" t="e">
        <f t="shared" ref="H20" si="29">H19/H18-1</f>
        <v>#REF!</v>
      </c>
      <c r="I20" s="1" t="e">
        <f t="shared" ref="I20" si="30">I19/I18-1</f>
        <v>#REF!</v>
      </c>
      <c r="J20" s="1" t="e">
        <f t="shared" ref="J20" si="31">J19/J18-1</f>
        <v>#REF!</v>
      </c>
      <c r="K20" s="1" t="e">
        <f t="shared" ref="K20" si="32">K19/K18-1</f>
        <v>#REF!</v>
      </c>
    </row>
    <row r="21" spans="1:11" x14ac:dyDescent="0.35">
      <c r="A21" t="s">
        <v>261</v>
      </c>
      <c r="B21" s="447" t="s">
        <v>349</v>
      </c>
      <c r="C21" s="446" t="s">
        <v>23</v>
      </c>
      <c r="D21" s="445" t="s">
        <v>24</v>
      </c>
      <c r="E21" s="445" t="s">
        <v>25</v>
      </c>
      <c r="F21" s="445" t="s">
        <v>26</v>
      </c>
      <c r="G21" s="445" t="s">
        <v>27</v>
      </c>
      <c r="H21" s="445" t="s">
        <v>17</v>
      </c>
      <c r="I21" s="445" t="s">
        <v>19</v>
      </c>
      <c r="J21" s="445" t="s">
        <v>16</v>
      </c>
      <c r="K21" s="445" t="s">
        <v>18</v>
      </c>
    </row>
    <row r="22" spans="1:11" x14ac:dyDescent="0.35">
      <c r="A22" t="s">
        <v>261</v>
      </c>
      <c r="B22" t="s">
        <v>357</v>
      </c>
      <c r="C22" s="19" t="e">
        <f>MT_Total!#REF!</f>
        <v>#REF!</v>
      </c>
      <c r="D22" s="19" t="e">
        <f>MT_Total!#REF!</f>
        <v>#REF!</v>
      </c>
      <c r="E22" s="19" t="e">
        <f>MT_Total!#REF!</f>
        <v>#REF!</v>
      </c>
      <c r="F22" s="19" t="e">
        <f>MT_Total!#REF!</f>
        <v>#REF!</v>
      </c>
      <c r="G22" s="19" t="e">
        <f>MT_Total!#REF!</f>
        <v>#REF!</v>
      </c>
      <c r="H22" s="19" t="e">
        <f>MT_Total!#REF!</f>
        <v>#REF!</v>
      </c>
      <c r="I22" s="19" t="e">
        <f>MT_Total!#REF!</f>
        <v>#REF!</v>
      </c>
      <c r="J22" s="19" t="e">
        <f>MT_Total!#REF!</f>
        <v>#REF!</v>
      </c>
      <c r="K22" s="19" t="e">
        <f>MT_Total!#REF!</f>
        <v>#REF!</v>
      </c>
    </row>
    <row r="23" spans="1:11" x14ac:dyDescent="0.35">
      <c r="A23" t="s">
        <v>261</v>
      </c>
      <c r="B23" t="s">
        <v>358</v>
      </c>
      <c r="C23" s="19" t="e">
        <f>MT_Total!#REF!</f>
        <v>#REF!</v>
      </c>
      <c r="D23" s="19" t="e">
        <f>MT_Total!#REF!</f>
        <v>#REF!</v>
      </c>
      <c r="E23" s="19" t="e">
        <f>MT_Total!#REF!</f>
        <v>#REF!</v>
      </c>
      <c r="F23" s="19" t="e">
        <f>MT_Total!#REF!</f>
        <v>#REF!</v>
      </c>
      <c r="G23" s="19" t="e">
        <f>MT_Total!#REF!</f>
        <v>#REF!</v>
      </c>
      <c r="H23" s="19" t="e">
        <f>MT_Total!#REF!</f>
        <v>#REF!</v>
      </c>
      <c r="I23" s="19" t="e">
        <f>MT_Total!#REF!</f>
        <v>#REF!</v>
      </c>
      <c r="J23" s="19" t="e">
        <f>MT_Total!#REF!</f>
        <v>#REF!</v>
      </c>
      <c r="K23" s="19" t="e">
        <f>MT_Total!#REF!</f>
        <v>#REF!</v>
      </c>
    </row>
    <row r="24" spans="1:11" x14ac:dyDescent="0.35">
      <c r="A24" t="s">
        <v>261</v>
      </c>
      <c r="B24" t="s">
        <v>359</v>
      </c>
      <c r="C24" s="1" t="e">
        <f>C23/C22-1</f>
        <v>#REF!</v>
      </c>
      <c r="D24" s="1" t="e">
        <f t="shared" ref="D24" si="33">D23/D22-1</f>
        <v>#REF!</v>
      </c>
      <c r="E24" s="1" t="e">
        <f t="shared" ref="E24" si="34">E23/E22-1</f>
        <v>#REF!</v>
      </c>
      <c r="F24" s="1" t="e">
        <f t="shared" ref="F24" si="35">F23/F22-1</f>
        <v>#REF!</v>
      </c>
      <c r="G24" s="1" t="e">
        <f t="shared" ref="G24" si="36">G23/G22-1</f>
        <v>#REF!</v>
      </c>
      <c r="H24" s="1" t="e">
        <f t="shared" ref="H24" si="37">H23/H22-1</f>
        <v>#REF!</v>
      </c>
      <c r="I24" s="1" t="e">
        <f t="shared" ref="I24" si="38">I23/I22-1</f>
        <v>#REF!</v>
      </c>
      <c r="J24" s="1" t="e">
        <f t="shared" ref="J24" si="39">J23/J22-1</f>
        <v>#REF!</v>
      </c>
      <c r="K24" s="1" t="e">
        <f t="shared" ref="K24" si="40">K23/K22-1</f>
        <v>#REF!</v>
      </c>
    </row>
    <row r="25" spans="1:11" x14ac:dyDescent="0.35">
      <c r="A25" t="s">
        <v>103</v>
      </c>
      <c r="B25" s="447" t="s">
        <v>349</v>
      </c>
      <c r="C25" s="446" t="s">
        <v>23</v>
      </c>
      <c r="D25" s="445" t="s">
        <v>24</v>
      </c>
      <c r="E25" s="445" t="s">
        <v>25</v>
      </c>
      <c r="F25" s="445" t="s">
        <v>26</v>
      </c>
      <c r="G25" s="445" t="s">
        <v>27</v>
      </c>
      <c r="H25" s="445" t="s">
        <v>17</v>
      </c>
      <c r="I25" s="445" t="s">
        <v>19</v>
      </c>
      <c r="J25" s="445" t="s">
        <v>16</v>
      </c>
      <c r="K25" s="445" t="s">
        <v>18</v>
      </c>
    </row>
    <row r="26" spans="1:11" x14ac:dyDescent="0.35">
      <c r="A26" t="s">
        <v>103</v>
      </c>
      <c r="B26" t="s">
        <v>357</v>
      </c>
      <c r="C26" s="19" t="e">
        <f>MT_Total!#REF!</f>
        <v>#REF!</v>
      </c>
      <c r="D26" s="19" t="e">
        <f>MT_Total!#REF!</f>
        <v>#REF!</v>
      </c>
      <c r="E26" s="19" t="e">
        <f>MT_Total!#REF!</f>
        <v>#REF!</v>
      </c>
      <c r="F26" s="19" t="e">
        <f>MT_Total!#REF!</f>
        <v>#REF!</v>
      </c>
      <c r="G26" s="19" t="e">
        <f>MT_Total!#REF!</f>
        <v>#REF!</v>
      </c>
      <c r="H26" s="19" t="e">
        <f>MT_Total!#REF!</f>
        <v>#REF!</v>
      </c>
      <c r="I26" s="19" t="e">
        <f>MT_Total!#REF!</f>
        <v>#REF!</v>
      </c>
      <c r="J26" s="19" t="e">
        <f>MT_Total!#REF!</f>
        <v>#REF!</v>
      </c>
      <c r="K26" s="19" t="e">
        <f>MT_Total!#REF!</f>
        <v>#REF!</v>
      </c>
    </row>
    <row r="27" spans="1:11" x14ac:dyDescent="0.35">
      <c r="A27" t="s">
        <v>103</v>
      </c>
      <c r="B27" t="s">
        <v>358</v>
      </c>
      <c r="C27" s="19" t="e">
        <f>MT_Total!#REF!</f>
        <v>#REF!</v>
      </c>
      <c r="D27" s="19" t="e">
        <f>MT_Total!#REF!</f>
        <v>#REF!</v>
      </c>
      <c r="E27" s="19" t="e">
        <f>MT_Total!#REF!</f>
        <v>#REF!</v>
      </c>
      <c r="F27" s="19" t="e">
        <f>MT_Total!#REF!</f>
        <v>#REF!</v>
      </c>
      <c r="G27" s="19" t="e">
        <f>MT_Total!#REF!</f>
        <v>#REF!</v>
      </c>
      <c r="H27" s="19" t="e">
        <f>MT_Total!#REF!</f>
        <v>#REF!</v>
      </c>
      <c r="I27" s="19" t="e">
        <f>MT_Total!#REF!</f>
        <v>#REF!</v>
      </c>
      <c r="J27" s="19" t="e">
        <f>MT_Total!#REF!</f>
        <v>#REF!</v>
      </c>
      <c r="K27" s="19" t="e">
        <f>MT_Total!#REF!</f>
        <v>#REF!</v>
      </c>
    </row>
    <row r="28" spans="1:11" x14ac:dyDescent="0.35">
      <c r="A28" t="s">
        <v>103</v>
      </c>
      <c r="B28" t="s">
        <v>359</v>
      </c>
      <c r="C28" s="1" t="e">
        <f>C27/C26-1</f>
        <v>#REF!</v>
      </c>
      <c r="D28" s="1" t="e">
        <f t="shared" ref="D28:K28" si="41">D27/D26-1</f>
        <v>#REF!</v>
      </c>
      <c r="E28" s="1" t="e">
        <f t="shared" si="41"/>
        <v>#REF!</v>
      </c>
      <c r="F28" s="1" t="e">
        <f t="shared" si="41"/>
        <v>#REF!</v>
      </c>
      <c r="G28" s="1" t="e">
        <f t="shared" si="41"/>
        <v>#REF!</v>
      </c>
      <c r="H28" s="1" t="e">
        <f t="shared" si="41"/>
        <v>#REF!</v>
      </c>
      <c r="I28" s="1" t="e">
        <f t="shared" si="41"/>
        <v>#REF!</v>
      </c>
      <c r="J28" s="1" t="e">
        <f t="shared" si="41"/>
        <v>#REF!</v>
      </c>
      <c r="K28" s="1" t="e">
        <f t="shared" si="41"/>
        <v>#REF!</v>
      </c>
    </row>
    <row r="29" spans="1:11" x14ac:dyDescent="0.35">
      <c r="A29" t="s">
        <v>214</v>
      </c>
      <c r="B29" s="447" t="s">
        <v>349</v>
      </c>
      <c r="C29" s="446" t="s">
        <v>23</v>
      </c>
      <c r="D29" s="445" t="s">
        <v>24</v>
      </c>
      <c r="E29" s="445" t="s">
        <v>25</v>
      </c>
      <c r="F29" s="445" t="s">
        <v>26</v>
      </c>
      <c r="G29" s="445" t="s">
        <v>27</v>
      </c>
      <c r="H29" s="445" t="s">
        <v>17</v>
      </c>
      <c r="I29" s="445" t="s">
        <v>19</v>
      </c>
      <c r="J29" s="445" t="s">
        <v>16</v>
      </c>
      <c r="K29" s="445" t="s">
        <v>18</v>
      </c>
    </row>
    <row r="30" spans="1:11" x14ac:dyDescent="0.35">
      <c r="A30" t="s">
        <v>214</v>
      </c>
      <c r="B30" t="s">
        <v>357</v>
      </c>
      <c r="C30" s="19" t="e">
        <f>MT_Total!#REF!</f>
        <v>#REF!</v>
      </c>
      <c r="D30" s="19" t="e">
        <f>MT_Total!#REF!</f>
        <v>#REF!</v>
      </c>
      <c r="E30" s="19" t="e">
        <f>MT_Total!#REF!</f>
        <v>#REF!</v>
      </c>
      <c r="F30" s="19" t="e">
        <f>MT_Total!#REF!</f>
        <v>#REF!</v>
      </c>
      <c r="G30" s="19" t="e">
        <f>MT_Total!#REF!</f>
        <v>#REF!</v>
      </c>
      <c r="H30" s="19" t="e">
        <f>MT_Total!#REF!</f>
        <v>#REF!</v>
      </c>
      <c r="I30" s="19" t="e">
        <f>MT_Total!#REF!</f>
        <v>#REF!</v>
      </c>
      <c r="J30" s="19" t="e">
        <f>MT_Total!#REF!</f>
        <v>#REF!</v>
      </c>
      <c r="K30" s="19" t="e">
        <f>MT_Total!#REF!</f>
        <v>#REF!</v>
      </c>
    </row>
    <row r="31" spans="1:11" x14ac:dyDescent="0.35">
      <c r="A31" t="s">
        <v>214</v>
      </c>
      <c r="B31" t="s">
        <v>358</v>
      </c>
      <c r="C31" s="19" t="e">
        <f>MT_Total!#REF!</f>
        <v>#REF!</v>
      </c>
      <c r="D31" s="19" t="e">
        <f>MT_Total!#REF!</f>
        <v>#REF!</v>
      </c>
      <c r="E31" s="19" t="e">
        <f>MT_Total!#REF!</f>
        <v>#REF!</v>
      </c>
      <c r="F31" s="19" t="e">
        <f>MT_Total!#REF!</f>
        <v>#REF!</v>
      </c>
      <c r="G31" s="19" t="e">
        <f>MT_Total!#REF!</f>
        <v>#REF!</v>
      </c>
      <c r="H31" s="19" t="e">
        <f>MT_Total!#REF!</f>
        <v>#REF!</v>
      </c>
      <c r="I31" s="19" t="e">
        <f>MT_Total!#REF!</f>
        <v>#REF!</v>
      </c>
      <c r="J31" s="19" t="e">
        <f>MT_Total!#REF!</f>
        <v>#REF!</v>
      </c>
      <c r="K31" s="19" t="e">
        <f>MT_Total!#REF!</f>
        <v>#REF!</v>
      </c>
    </row>
    <row r="32" spans="1:11" x14ac:dyDescent="0.35">
      <c r="A32" t="s">
        <v>214</v>
      </c>
      <c r="B32" t="s">
        <v>359</v>
      </c>
      <c r="C32" s="1" t="e">
        <f>C31/C30-1</f>
        <v>#REF!</v>
      </c>
      <c r="D32" s="1" t="e">
        <f t="shared" ref="D32:K32" si="42">D31/D30-1</f>
        <v>#REF!</v>
      </c>
      <c r="E32" s="1" t="e">
        <f t="shared" si="42"/>
        <v>#REF!</v>
      </c>
      <c r="F32" s="1" t="e">
        <f t="shared" si="42"/>
        <v>#REF!</v>
      </c>
      <c r="G32" s="1" t="e">
        <f t="shared" si="42"/>
        <v>#REF!</v>
      </c>
      <c r="H32" s="1" t="e">
        <f t="shared" si="42"/>
        <v>#REF!</v>
      </c>
      <c r="I32" s="1" t="e">
        <f t="shared" si="42"/>
        <v>#REF!</v>
      </c>
      <c r="J32" s="1" t="e">
        <f t="shared" si="42"/>
        <v>#REF!</v>
      </c>
      <c r="K32" s="1" t="e">
        <f t="shared" si="42"/>
        <v>#REF!</v>
      </c>
    </row>
    <row r="33" spans="1:11" x14ac:dyDescent="0.35">
      <c r="A33" t="s">
        <v>215</v>
      </c>
      <c r="B33" s="447" t="s">
        <v>349</v>
      </c>
      <c r="C33" s="446" t="s">
        <v>23</v>
      </c>
      <c r="D33" s="445" t="s">
        <v>24</v>
      </c>
      <c r="E33" s="445" t="s">
        <v>25</v>
      </c>
      <c r="F33" s="445" t="s">
        <v>26</v>
      </c>
      <c r="G33" s="445" t="s">
        <v>27</v>
      </c>
      <c r="H33" s="445" t="s">
        <v>17</v>
      </c>
      <c r="I33" s="445" t="s">
        <v>19</v>
      </c>
      <c r="J33" s="445" t="s">
        <v>16</v>
      </c>
      <c r="K33" s="445" t="s">
        <v>18</v>
      </c>
    </row>
    <row r="34" spans="1:11" x14ac:dyDescent="0.35">
      <c r="A34" t="s">
        <v>215</v>
      </c>
      <c r="B34" t="s">
        <v>357</v>
      </c>
      <c r="C34" s="19" t="e">
        <f>MT_Total!#REF!</f>
        <v>#REF!</v>
      </c>
      <c r="D34" s="19" t="e">
        <f>MT_Total!#REF!</f>
        <v>#REF!</v>
      </c>
      <c r="E34" s="19" t="e">
        <f>MT_Total!#REF!</f>
        <v>#REF!</v>
      </c>
      <c r="F34" s="19" t="e">
        <f>MT_Total!#REF!</f>
        <v>#REF!</v>
      </c>
      <c r="G34" s="19" t="e">
        <f>MT_Total!#REF!</f>
        <v>#REF!</v>
      </c>
      <c r="H34" s="19" t="e">
        <f>MT_Total!#REF!</f>
        <v>#REF!</v>
      </c>
      <c r="I34" s="19" t="e">
        <f>MT_Total!#REF!</f>
        <v>#REF!</v>
      </c>
      <c r="J34" s="19" t="e">
        <f>MT_Total!#REF!</f>
        <v>#REF!</v>
      </c>
      <c r="K34" s="19" t="e">
        <f>MT_Total!#REF!</f>
        <v>#REF!</v>
      </c>
    </row>
    <row r="35" spans="1:11" x14ac:dyDescent="0.35">
      <c r="A35" t="s">
        <v>215</v>
      </c>
      <c r="B35" t="s">
        <v>358</v>
      </c>
      <c r="C35" s="19" t="e">
        <f>MT_Total!#REF!</f>
        <v>#REF!</v>
      </c>
      <c r="D35" s="19" t="e">
        <f>MT_Total!#REF!</f>
        <v>#REF!</v>
      </c>
      <c r="E35" s="19" t="e">
        <f>MT_Total!#REF!</f>
        <v>#REF!</v>
      </c>
      <c r="F35" s="19" t="e">
        <f>MT_Total!#REF!</f>
        <v>#REF!</v>
      </c>
      <c r="G35" s="19" t="e">
        <f>MT_Total!#REF!</f>
        <v>#REF!</v>
      </c>
      <c r="H35" s="19" t="e">
        <f>MT_Total!#REF!</f>
        <v>#REF!</v>
      </c>
      <c r="I35" s="19" t="e">
        <f>MT_Total!#REF!</f>
        <v>#REF!</v>
      </c>
      <c r="J35" s="19" t="e">
        <f>MT_Total!#REF!</f>
        <v>#REF!</v>
      </c>
      <c r="K35" s="19" t="e">
        <f>MT_Total!#REF!</f>
        <v>#REF!</v>
      </c>
    </row>
    <row r="36" spans="1:11" x14ac:dyDescent="0.35">
      <c r="A36" t="s">
        <v>215</v>
      </c>
      <c r="B36" t="s">
        <v>359</v>
      </c>
      <c r="C36" s="1" t="e">
        <f>C35/C34-1</f>
        <v>#REF!</v>
      </c>
      <c r="D36" s="1" t="e">
        <f t="shared" ref="D36:K36" si="43">D35/D34-1</f>
        <v>#REF!</v>
      </c>
      <c r="E36" s="1" t="e">
        <f t="shared" si="43"/>
        <v>#REF!</v>
      </c>
      <c r="F36" s="1" t="e">
        <f t="shared" si="43"/>
        <v>#REF!</v>
      </c>
      <c r="G36" s="1" t="e">
        <f t="shared" si="43"/>
        <v>#REF!</v>
      </c>
      <c r="H36" s="1" t="e">
        <f t="shared" si="43"/>
        <v>#REF!</v>
      </c>
      <c r="I36" s="1" t="e">
        <f t="shared" si="43"/>
        <v>#REF!</v>
      </c>
      <c r="J36" s="1" t="e">
        <f t="shared" si="43"/>
        <v>#REF!</v>
      </c>
      <c r="K36" s="1" t="e">
        <f t="shared" si="43"/>
        <v>#REF!</v>
      </c>
    </row>
    <row r="37" spans="1:11" x14ac:dyDescent="0.35">
      <c r="A37" t="s">
        <v>360</v>
      </c>
      <c r="B37" s="447" t="s">
        <v>349</v>
      </c>
      <c r="C37" s="446" t="s">
        <v>23</v>
      </c>
      <c r="D37" s="445" t="s">
        <v>24</v>
      </c>
      <c r="E37" s="445" t="s">
        <v>25</v>
      </c>
      <c r="F37" s="445" t="s">
        <v>26</v>
      </c>
      <c r="G37" s="445" t="s">
        <v>27</v>
      </c>
      <c r="H37" s="445" t="s">
        <v>17</v>
      </c>
      <c r="I37" s="445" t="s">
        <v>19</v>
      </c>
      <c r="J37" s="445" t="s">
        <v>16</v>
      </c>
      <c r="K37" s="445" t="s">
        <v>18</v>
      </c>
    </row>
    <row r="38" spans="1:11" x14ac:dyDescent="0.35">
      <c r="A38" t="s">
        <v>360</v>
      </c>
      <c r="B38" t="s">
        <v>357</v>
      </c>
      <c r="C38" s="19" t="e">
        <f>MT_Total!#REF!</f>
        <v>#REF!</v>
      </c>
      <c r="D38" s="19" t="e">
        <f>MT_Total!#REF!</f>
        <v>#REF!</v>
      </c>
      <c r="E38" s="19" t="e">
        <f>MT_Total!#REF!</f>
        <v>#REF!</v>
      </c>
      <c r="F38" s="19" t="e">
        <f>MT_Total!#REF!</f>
        <v>#REF!</v>
      </c>
      <c r="G38" s="19" t="e">
        <f>MT_Total!#REF!</f>
        <v>#REF!</v>
      </c>
      <c r="H38" s="19" t="e">
        <f>MT_Total!#REF!</f>
        <v>#REF!</v>
      </c>
      <c r="I38" s="19" t="e">
        <f>MT_Total!#REF!</f>
        <v>#REF!</v>
      </c>
      <c r="J38" s="19" t="e">
        <f>MT_Total!#REF!</f>
        <v>#REF!</v>
      </c>
      <c r="K38" s="19" t="e">
        <f>MT_Total!#REF!</f>
        <v>#REF!</v>
      </c>
    </row>
    <row r="39" spans="1:11" x14ac:dyDescent="0.35">
      <c r="A39" t="s">
        <v>360</v>
      </c>
      <c r="B39" t="s">
        <v>358</v>
      </c>
      <c r="C39" s="19" t="e">
        <f>MT_Total!#REF!</f>
        <v>#REF!</v>
      </c>
      <c r="D39" s="19" t="e">
        <f>MT_Total!#REF!</f>
        <v>#REF!</v>
      </c>
      <c r="E39" s="19" t="e">
        <f>MT_Total!#REF!</f>
        <v>#REF!</v>
      </c>
      <c r="F39" s="19" t="e">
        <f>MT_Total!#REF!</f>
        <v>#REF!</v>
      </c>
      <c r="G39" s="19" t="e">
        <f>MT_Total!#REF!</f>
        <v>#REF!</v>
      </c>
      <c r="H39" s="19" t="e">
        <f>MT_Total!#REF!</f>
        <v>#REF!</v>
      </c>
      <c r="I39" s="19" t="e">
        <f>MT_Total!#REF!</f>
        <v>#REF!</v>
      </c>
      <c r="J39" s="19" t="e">
        <f>MT_Total!#REF!</f>
        <v>#REF!</v>
      </c>
      <c r="K39" s="19" t="e">
        <f>MT_Total!#REF!</f>
        <v>#REF!</v>
      </c>
    </row>
    <row r="40" spans="1:11" x14ac:dyDescent="0.35">
      <c r="A40" t="s">
        <v>360</v>
      </c>
      <c r="B40" t="s">
        <v>359</v>
      </c>
      <c r="C40" s="1" t="e">
        <f>C39/C38-1</f>
        <v>#REF!</v>
      </c>
      <c r="D40" s="1" t="e">
        <f t="shared" ref="D40:K40" si="44">D39/D38-1</f>
        <v>#REF!</v>
      </c>
      <c r="E40" s="1" t="e">
        <f t="shared" si="44"/>
        <v>#REF!</v>
      </c>
      <c r="F40" s="1" t="e">
        <f t="shared" si="44"/>
        <v>#REF!</v>
      </c>
      <c r="G40" s="1" t="e">
        <f t="shared" si="44"/>
        <v>#REF!</v>
      </c>
      <c r="H40" s="1" t="e">
        <f t="shared" si="44"/>
        <v>#REF!</v>
      </c>
      <c r="I40" s="1" t="e">
        <f t="shared" si="44"/>
        <v>#REF!</v>
      </c>
      <c r="J40" s="1" t="e">
        <f t="shared" si="44"/>
        <v>#REF!</v>
      </c>
      <c r="K40" s="1" t="e">
        <f t="shared" si="44"/>
        <v>#REF!</v>
      </c>
    </row>
    <row r="41" spans="1:11" x14ac:dyDescent="0.35">
      <c r="A41" t="s">
        <v>101</v>
      </c>
      <c r="B41" s="447" t="s">
        <v>349</v>
      </c>
      <c r="C41" s="446" t="s">
        <v>23</v>
      </c>
      <c r="D41" s="445" t="s">
        <v>24</v>
      </c>
      <c r="E41" s="445" t="s">
        <v>25</v>
      </c>
      <c r="F41" s="445" t="s">
        <v>26</v>
      </c>
      <c r="G41" s="445" t="s">
        <v>27</v>
      </c>
      <c r="H41" s="445" t="s">
        <v>17</v>
      </c>
      <c r="I41" s="445" t="s">
        <v>19</v>
      </c>
      <c r="J41" s="445" t="s">
        <v>16</v>
      </c>
      <c r="K41" s="445" t="s">
        <v>18</v>
      </c>
    </row>
    <row r="42" spans="1:11" x14ac:dyDescent="0.35">
      <c r="A42" t="s">
        <v>101</v>
      </c>
      <c r="B42" t="s">
        <v>357</v>
      </c>
      <c r="C42" s="19" t="e">
        <f>MT_Total!#REF!</f>
        <v>#REF!</v>
      </c>
      <c r="D42" s="19" t="e">
        <f>MT_Total!#REF!</f>
        <v>#REF!</v>
      </c>
      <c r="E42" s="19" t="e">
        <f>MT_Total!#REF!</f>
        <v>#REF!</v>
      </c>
      <c r="F42" s="19" t="e">
        <f>MT_Total!#REF!</f>
        <v>#REF!</v>
      </c>
      <c r="G42" s="19" t="e">
        <f>MT_Total!#REF!</f>
        <v>#REF!</v>
      </c>
      <c r="H42" s="19" t="e">
        <f>MT_Total!#REF!</f>
        <v>#REF!</v>
      </c>
      <c r="I42" s="19" t="e">
        <f>MT_Total!#REF!</f>
        <v>#REF!</v>
      </c>
      <c r="J42" s="19" t="e">
        <f>MT_Total!#REF!</f>
        <v>#REF!</v>
      </c>
      <c r="K42" s="19" t="e">
        <f>MT_Total!#REF!</f>
        <v>#REF!</v>
      </c>
    </row>
    <row r="43" spans="1:11" x14ac:dyDescent="0.35">
      <c r="A43" t="s">
        <v>101</v>
      </c>
      <c r="B43" t="s">
        <v>358</v>
      </c>
      <c r="C43" s="19" t="e">
        <f>MT_Total!#REF!</f>
        <v>#REF!</v>
      </c>
      <c r="D43" s="19" t="e">
        <f>MT_Total!#REF!</f>
        <v>#REF!</v>
      </c>
      <c r="E43" s="19" t="e">
        <f>MT_Total!#REF!</f>
        <v>#REF!</v>
      </c>
      <c r="F43" s="19" t="e">
        <f>MT_Total!#REF!</f>
        <v>#REF!</v>
      </c>
      <c r="G43" s="19" t="e">
        <f>MT_Total!#REF!</f>
        <v>#REF!</v>
      </c>
      <c r="H43" s="19" t="e">
        <f>MT_Total!#REF!</f>
        <v>#REF!</v>
      </c>
      <c r="I43" s="19" t="e">
        <f>MT_Total!#REF!</f>
        <v>#REF!</v>
      </c>
      <c r="J43" s="19" t="e">
        <f>MT_Total!#REF!</f>
        <v>#REF!</v>
      </c>
      <c r="K43" s="19" t="e">
        <f>MT_Total!#REF!</f>
        <v>#REF!</v>
      </c>
    </row>
    <row r="44" spans="1:11" x14ac:dyDescent="0.35">
      <c r="A44" t="s">
        <v>101</v>
      </c>
      <c r="B44" t="s">
        <v>359</v>
      </c>
      <c r="C44" s="1" t="e">
        <f>C43/C42-1</f>
        <v>#REF!</v>
      </c>
      <c r="D44" s="1" t="e">
        <f t="shared" ref="D44:K44" si="45">D43/D42-1</f>
        <v>#REF!</v>
      </c>
      <c r="E44" s="1" t="e">
        <f t="shared" si="45"/>
        <v>#REF!</v>
      </c>
      <c r="F44" s="1" t="e">
        <f t="shared" si="45"/>
        <v>#REF!</v>
      </c>
      <c r="G44" s="1" t="e">
        <f t="shared" si="45"/>
        <v>#REF!</v>
      </c>
      <c r="H44" s="1" t="e">
        <f t="shared" si="45"/>
        <v>#REF!</v>
      </c>
      <c r="I44" s="1" t="e">
        <f t="shared" si="45"/>
        <v>#REF!</v>
      </c>
      <c r="J44" s="1" t="e">
        <f t="shared" si="45"/>
        <v>#REF!</v>
      </c>
      <c r="K44" s="1" t="e">
        <f t="shared" si="45"/>
        <v>#REF!</v>
      </c>
    </row>
    <row r="45" spans="1:11" x14ac:dyDescent="0.35">
      <c r="A45" t="s">
        <v>361</v>
      </c>
      <c r="B45" s="447" t="s">
        <v>349</v>
      </c>
      <c r="C45" s="446" t="s">
        <v>23</v>
      </c>
      <c r="D45" s="445" t="s">
        <v>24</v>
      </c>
      <c r="E45" s="445" t="s">
        <v>25</v>
      </c>
      <c r="F45" s="445" t="s">
        <v>26</v>
      </c>
      <c r="G45" s="445" t="s">
        <v>27</v>
      </c>
      <c r="H45" s="445" t="s">
        <v>17</v>
      </c>
      <c r="I45" s="445" t="s">
        <v>19</v>
      </c>
      <c r="J45" s="445" t="s">
        <v>16</v>
      </c>
      <c r="K45" s="445" t="s">
        <v>18</v>
      </c>
    </row>
    <row r="46" spans="1:11" x14ac:dyDescent="0.35">
      <c r="A46" t="s">
        <v>361</v>
      </c>
      <c r="B46" t="s">
        <v>357</v>
      </c>
      <c r="C46" s="19" t="e">
        <f>MT_Total!#REF!</f>
        <v>#REF!</v>
      </c>
      <c r="D46" s="19" t="e">
        <f>MT_Total!#REF!</f>
        <v>#REF!</v>
      </c>
      <c r="E46" s="19" t="e">
        <f>MT_Total!#REF!</f>
        <v>#REF!</v>
      </c>
      <c r="F46" s="19" t="e">
        <f>MT_Total!#REF!</f>
        <v>#REF!</v>
      </c>
      <c r="G46" s="19" t="e">
        <f>MT_Total!#REF!</f>
        <v>#REF!</v>
      </c>
      <c r="H46" s="19" t="e">
        <f>MT_Total!#REF!</f>
        <v>#REF!</v>
      </c>
      <c r="I46" s="19" t="e">
        <f>MT_Total!#REF!</f>
        <v>#REF!</v>
      </c>
      <c r="J46" s="19" t="e">
        <f>MT_Total!#REF!</f>
        <v>#REF!</v>
      </c>
      <c r="K46" s="19" t="e">
        <f>MT_Total!#REF!</f>
        <v>#REF!</v>
      </c>
    </row>
    <row r="47" spans="1:11" x14ac:dyDescent="0.35">
      <c r="A47" t="s">
        <v>361</v>
      </c>
      <c r="B47" t="s">
        <v>358</v>
      </c>
      <c r="C47" s="19" t="e">
        <f>MT_Total!#REF!</f>
        <v>#REF!</v>
      </c>
      <c r="D47" s="19" t="e">
        <f>MT_Total!#REF!</f>
        <v>#REF!</v>
      </c>
      <c r="E47" s="19" t="e">
        <f>MT_Total!#REF!</f>
        <v>#REF!</v>
      </c>
      <c r="F47" s="19" t="e">
        <f>MT_Total!#REF!</f>
        <v>#REF!</v>
      </c>
      <c r="G47" s="19" t="e">
        <f>MT_Total!#REF!</f>
        <v>#REF!</v>
      </c>
      <c r="H47" s="19" t="e">
        <f>MT_Total!#REF!</f>
        <v>#REF!</v>
      </c>
      <c r="I47" s="19" t="e">
        <f>MT_Total!#REF!</f>
        <v>#REF!</v>
      </c>
      <c r="J47" s="19" t="e">
        <f>MT_Total!#REF!</f>
        <v>#REF!</v>
      </c>
      <c r="K47" s="19" t="e">
        <f>MT_Total!#REF!</f>
        <v>#REF!</v>
      </c>
    </row>
    <row r="48" spans="1:11" x14ac:dyDescent="0.35">
      <c r="A48" t="s">
        <v>361</v>
      </c>
      <c r="B48" t="s">
        <v>359</v>
      </c>
      <c r="C48" s="1" t="e">
        <f>C47/C46-1</f>
        <v>#REF!</v>
      </c>
      <c r="D48" s="1" t="e">
        <f t="shared" ref="D48:K48" si="46">D47/D46-1</f>
        <v>#REF!</v>
      </c>
      <c r="E48" s="1" t="e">
        <f t="shared" si="46"/>
        <v>#REF!</v>
      </c>
      <c r="F48" s="1" t="e">
        <f t="shared" si="46"/>
        <v>#REF!</v>
      </c>
      <c r="G48" s="1" t="e">
        <f t="shared" si="46"/>
        <v>#REF!</v>
      </c>
      <c r="H48" s="1" t="e">
        <f t="shared" si="46"/>
        <v>#REF!</v>
      </c>
      <c r="I48" s="1" t="e">
        <f t="shared" si="46"/>
        <v>#REF!</v>
      </c>
      <c r="J48" s="1" t="e">
        <f t="shared" si="46"/>
        <v>#REF!</v>
      </c>
      <c r="K48" s="1" t="e">
        <f t="shared" si="46"/>
        <v>#REF!</v>
      </c>
    </row>
    <row r="49" spans="1:11" x14ac:dyDescent="0.35">
      <c r="A49" t="s">
        <v>94</v>
      </c>
      <c r="B49" s="447" t="s">
        <v>349</v>
      </c>
      <c r="C49" s="446" t="s">
        <v>23</v>
      </c>
      <c r="D49" s="445" t="s">
        <v>24</v>
      </c>
      <c r="E49" s="445" t="s">
        <v>25</v>
      </c>
      <c r="F49" s="445" t="s">
        <v>26</v>
      </c>
      <c r="G49" s="445" t="s">
        <v>27</v>
      </c>
      <c r="H49" s="445" t="s">
        <v>17</v>
      </c>
      <c r="I49" s="445" t="s">
        <v>19</v>
      </c>
      <c r="J49" s="445" t="s">
        <v>16</v>
      </c>
      <c r="K49" s="445" t="s">
        <v>18</v>
      </c>
    </row>
    <row r="50" spans="1:11" x14ac:dyDescent="0.35">
      <c r="A50" t="s">
        <v>94</v>
      </c>
      <c r="B50" t="s">
        <v>357</v>
      </c>
      <c r="C50" s="19" t="e">
        <f>MT_Total!#REF!</f>
        <v>#REF!</v>
      </c>
      <c r="D50" s="19" t="e">
        <f>MT_Total!#REF!</f>
        <v>#REF!</v>
      </c>
      <c r="E50" s="19" t="e">
        <f>MT_Total!#REF!</f>
        <v>#REF!</v>
      </c>
      <c r="F50" s="19" t="e">
        <f>MT_Total!#REF!</f>
        <v>#REF!</v>
      </c>
      <c r="G50" s="19" t="e">
        <f>MT_Total!#REF!</f>
        <v>#REF!</v>
      </c>
      <c r="H50" s="19" t="e">
        <f>MT_Total!#REF!</f>
        <v>#REF!</v>
      </c>
      <c r="I50" s="19" t="e">
        <f>MT_Total!#REF!</f>
        <v>#REF!</v>
      </c>
      <c r="J50" s="19" t="e">
        <f>MT_Total!#REF!</f>
        <v>#REF!</v>
      </c>
      <c r="K50" s="19" t="e">
        <f>MT_Total!#REF!</f>
        <v>#REF!</v>
      </c>
    </row>
    <row r="51" spans="1:11" x14ac:dyDescent="0.35">
      <c r="A51" t="s">
        <v>94</v>
      </c>
      <c r="B51" t="s">
        <v>358</v>
      </c>
      <c r="C51" s="19" t="e">
        <f>MT_Total!#REF!</f>
        <v>#REF!</v>
      </c>
      <c r="D51" s="19" t="e">
        <f>MT_Total!#REF!</f>
        <v>#REF!</v>
      </c>
      <c r="E51" s="19" t="e">
        <f>MT_Total!#REF!</f>
        <v>#REF!</v>
      </c>
      <c r="F51" s="19" t="e">
        <f>MT_Total!#REF!</f>
        <v>#REF!</v>
      </c>
      <c r="G51" s="19" t="e">
        <f>MT_Total!#REF!</f>
        <v>#REF!</v>
      </c>
      <c r="H51" s="19" t="e">
        <f>MT_Total!#REF!</f>
        <v>#REF!</v>
      </c>
      <c r="I51" s="19" t="e">
        <f>MT_Total!#REF!</f>
        <v>#REF!</v>
      </c>
      <c r="J51" s="19" t="e">
        <f>MT_Total!#REF!</f>
        <v>#REF!</v>
      </c>
      <c r="K51" s="19" t="e">
        <f>MT_Total!#REF!</f>
        <v>#REF!</v>
      </c>
    </row>
    <row r="52" spans="1:11" x14ac:dyDescent="0.35">
      <c r="A52" t="s">
        <v>94</v>
      </c>
      <c r="B52" t="s">
        <v>359</v>
      </c>
      <c r="C52" s="1" t="e">
        <f>C51/C50-1</f>
        <v>#REF!</v>
      </c>
      <c r="D52" s="1" t="e">
        <f t="shared" ref="D52:K52" si="47">D51/D50-1</f>
        <v>#REF!</v>
      </c>
      <c r="E52" s="1" t="e">
        <f t="shared" si="47"/>
        <v>#REF!</v>
      </c>
      <c r="F52" s="1" t="e">
        <f t="shared" si="47"/>
        <v>#REF!</v>
      </c>
      <c r="G52" s="1" t="e">
        <f t="shared" si="47"/>
        <v>#REF!</v>
      </c>
      <c r="H52" s="1" t="e">
        <f t="shared" si="47"/>
        <v>#REF!</v>
      </c>
      <c r="I52" s="1" t="e">
        <f t="shared" si="47"/>
        <v>#REF!</v>
      </c>
      <c r="J52" s="1" t="e">
        <f t="shared" si="47"/>
        <v>#REF!</v>
      </c>
      <c r="K52" s="1" t="e">
        <f t="shared" si="47"/>
        <v>#REF!</v>
      </c>
    </row>
    <row r="53" spans="1:11" x14ac:dyDescent="0.35">
      <c r="A53" t="s">
        <v>104</v>
      </c>
      <c r="B53" s="447" t="s">
        <v>349</v>
      </c>
      <c r="C53" s="446" t="s">
        <v>23</v>
      </c>
      <c r="D53" s="445" t="s">
        <v>24</v>
      </c>
      <c r="E53" s="445" t="s">
        <v>25</v>
      </c>
      <c r="F53" s="445" t="s">
        <v>26</v>
      </c>
      <c r="G53" s="445" t="s">
        <v>27</v>
      </c>
      <c r="H53" s="445" t="s">
        <v>17</v>
      </c>
      <c r="I53" s="445" t="s">
        <v>19</v>
      </c>
      <c r="J53" s="445" t="s">
        <v>16</v>
      </c>
      <c r="K53" s="445" t="s">
        <v>18</v>
      </c>
    </row>
    <row r="54" spans="1:11" x14ac:dyDescent="0.35">
      <c r="A54" t="s">
        <v>104</v>
      </c>
      <c r="B54" t="s">
        <v>357</v>
      </c>
      <c r="C54" s="19" t="e">
        <f>MT_Total!#REF!</f>
        <v>#REF!</v>
      </c>
      <c r="D54" s="19" t="e">
        <f>MT_Total!#REF!</f>
        <v>#REF!</v>
      </c>
      <c r="E54" s="19" t="e">
        <f>MT_Total!#REF!</f>
        <v>#REF!</v>
      </c>
      <c r="F54" s="19" t="e">
        <f>MT_Total!#REF!</f>
        <v>#REF!</v>
      </c>
      <c r="G54" s="19" t="e">
        <f>MT_Total!#REF!</f>
        <v>#REF!</v>
      </c>
      <c r="H54" s="19" t="e">
        <f>MT_Total!#REF!</f>
        <v>#REF!</v>
      </c>
      <c r="I54" s="19" t="e">
        <f>MT_Total!#REF!</f>
        <v>#REF!</v>
      </c>
      <c r="J54" s="19" t="e">
        <f>MT_Total!#REF!</f>
        <v>#REF!</v>
      </c>
      <c r="K54" s="19" t="e">
        <f>MT_Total!#REF!</f>
        <v>#REF!</v>
      </c>
    </row>
    <row r="55" spans="1:11" x14ac:dyDescent="0.35">
      <c r="A55" t="s">
        <v>104</v>
      </c>
      <c r="B55" t="s">
        <v>358</v>
      </c>
      <c r="C55" s="19" t="e">
        <f>MT_Total!#REF!</f>
        <v>#REF!</v>
      </c>
      <c r="D55" s="19" t="e">
        <f>MT_Total!#REF!</f>
        <v>#REF!</v>
      </c>
      <c r="E55" s="19" t="e">
        <f>MT_Total!#REF!</f>
        <v>#REF!</v>
      </c>
      <c r="F55" s="19" t="e">
        <f>MT_Total!#REF!</f>
        <v>#REF!</v>
      </c>
      <c r="G55" s="19" t="e">
        <f>MT_Total!#REF!</f>
        <v>#REF!</v>
      </c>
      <c r="H55" s="19" t="e">
        <f>MT_Total!#REF!</f>
        <v>#REF!</v>
      </c>
      <c r="I55" s="19" t="e">
        <f>MT_Total!#REF!</f>
        <v>#REF!</v>
      </c>
      <c r="J55" s="19" t="e">
        <f>MT_Total!#REF!</f>
        <v>#REF!</v>
      </c>
      <c r="K55" s="19" t="e">
        <f>MT_Total!#REF!</f>
        <v>#REF!</v>
      </c>
    </row>
    <row r="56" spans="1:11" x14ac:dyDescent="0.35">
      <c r="A56" t="s">
        <v>104</v>
      </c>
      <c r="B56" t="s">
        <v>359</v>
      </c>
      <c r="C56" s="1" t="e">
        <f>C55/C54-1</f>
        <v>#REF!</v>
      </c>
      <c r="D56" s="1" t="e">
        <f t="shared" ref="D56:K56" si="48">D55/D54-1</f>
        <v>#REF!</v>
      </c>
      <c r="E56" s="1" t="e">
        <f t="shared" si="48"/>
        <v>#REF!</v>
      </c>
      <c r="F56" s="1" t="e">
        <f t="shared" si="48"/>
        <v>#REF!</v>
      </c>
      <c r="G56" s="1" t="e">
        <f t="shared" si="48"/>
        <v>#REF!</v>
      </c>
      <c r="H56" s="1" t="e">
        <f t="shared" si="48"/>
        <v>#REF!</v>
      </c>
      <c r="I56" s="1" t="e">
        <f t="shared" si="48"/>
        <v>#REF!</v>
      </c>
      <c r="J56" s="1" t="e">
        <f t="shared" si="48"/>
        <v>#REF!</v>
      </c>
      <c r="K56" s="1" t="e">
        <f t="shared" si="48"/>
        <v>#REF!</v>
      </c>
    </row>
    <row r="57" spans="1:11" x14ac:dyDescent="0.35">
      <c r="A57" t="s">
        <v>95</v>
      </c>
      <c r="B57" s="447" t="s">
        <v>349</v>
      </c>
      <c r="C57" s="446" t="s">
        <v>23</v>
      </c>
      <c r="D57" s="445" t="s">
        <v>24</v>
      </c>
      <c r="E57" s="445" t="s">
        <v>25</v>
      </c>
      <c r="F57" s="445" t="s">
        <v>26</v>
      </c>
      <c r="G57" s="445" t="s">
        <v>27</v>
      </c>
      <c r="H57" s="445" t="s">
        <v>17</v>
      </c>
      <c r="I57" s="445" t="s">
        <v>19</v>
      </c>
      <c r="J57" s="445" t="s">
        <v>16</v>
      </c>
      <c r="K57" s="445" t="s">
        <v>18</v>
      </c>
    </row>
    <row r="58" spans="1:11" x14ac:dyDescent="0.35">
      <c r="A58" t="s">
        <v>95</v>
      </c>
      <c r="B58" t="s">
        <v>357</v>
      </c>
      <c r="C58" s="19" t="e">
        <f>MT_Total!#REF!</f>
        <v>#REF!</v>
      </c>
      <c r="D58" s="19" t="e">
        <f>MT_Total!#REF!</f>
        <v>#REF!</v>
      </c>
      <c r="E58" s="19" t="e">
        <f>MT_Total!#REF!</f>
        <v>#REF!</v>
      </c>
      <c r="F58" s="19" t="e">
        <f>MT_Total!#REF!</f>
        <v>#REF!</v>
      </c>
      <c r="G58" s="19" t="e">
        <f>MT_Total!#REF!</f>
        <v>#REF!</v>
      </c>
      <c r="H58" s="19" t="e">
        <f>MT_Total!#REF!</f>
        <v>#REF!</v>
      </c>
      <c r="I58" s="19" t="e">
        <f>MT_Total!#REF!</f>
        <v>#REF!</v>
      </c>
      <c r="J58" s="19" t="e">
        <f>MT_Total!#REF!</f>
        <v>#REF!</v>
      </c>
      <c r="K58" s="19" t="e">
        <f>MT_Total!#REF!</f>
        <v>#REF!</v>
      </c>
    </row>
    <row r="59" spans="1:11" x14ac:dyDescent="0.35">
      <c r="A59" t="s">
        <v>95</v>
      </c>
      <c r="B59" t="s">
        <v>358</v>
      </c>
      <c r="C59" s="19" t="e">
        <f>MT_Total!#REF!</f>
        <v>#REF!</v>
      </c>
      <c r="D59" s="19" t="e">
        <f>MT_Total!#REF!</f>
        <v>#REF!</v>
      </c>
      <c r="E59" s="19" t="e">
        <f>MT_Total!#REF!</f>
        <v>#REF!</v>
      </c>
      <c r="F59" s="19" t="e">
        <f>MT_Total!#REF!</f>
        <v>#REF!</v>
      </c>
      <c r="G59" s="19" t="e">
        <f>MT_Total!#REF!</f>
        <v>#REF!</v>
      </c>
      <c r="H59" s="19" t="e">
        <f>MT_Total!#REF!</f>
        <v>#REF!</v>
      </c>
      <c r="I59" s="19" t="e">
        <f>MT_Total!#REF!</f>
        <v>#REF!</v>
      </c>
      <c r="J59" s="19" t="e">
        <f>MT_Total!#REF!</f>
        <v>#REF!</v>
      </c>
      <c r="K59" s="19" t="e">
        <f>MT_Total!#REF!</f>
        <v>#REF!</v>
      </c>
    </row>
    <row r="60" spans="1:11" x14ac:dyDescent="0.35">
      <c r="A60" t="s">
        <v>95</v>
      </c>
      <c r="B60" t="s">
        <v>359</v>
      </c>
      <c r="C60" s="1" t="e">
        <f>C59/C58-1</f>
        <v>#REF!</v>
      </c>
      <c r="D60" s="1" t="e">
        <f t="shared" ref="D60:K60" si="49">D59/D58-1</f>
        <v>#REF!</v>
      </c>
      <c r="E60" s="1" t="e">
        <f t="shared" si="49"/>
        <v>#REF!</v>
      </c>
      <c r="F60" s="1" t="e">
        <f t="shared" si="49"/>
        <v>#REF!</v>
      </c>
      <c r="G60" s="1" t="e">
        <f t="shared" si="49"/>
        <v>#REF!</v>
      </c>
      <c r="H60" s="1" t="e">
        <f t="shared" si="49"/>
        <v>#REF!</v>
      </c>
      <c r="I60" s="1" t="e">
        <f t="shared" si="49"/>
        <v>#REF!</v>
      </c>
      <c r="J60" s="1" t="e">
        <f t="shared" si="49"/>
        <v>#REF!</v>
      </c>
      <c r="K60" s="1" t="e">
        <f t="shared" si="49"/>
        <v>#REF!</v>
      </c>
    </row>
    <row r="61" spans="1:11" x14ac:dyDescent="0.35">
      <c r="A61" t="s">
        <v>96</v>
      </c>
      <c r="B61" s="447" t="s">
        <v>349</v>
      </c>
      <c r="C61" s="446" t="s">
        <v>23</v>
      </c>
      <c r="D61" s="445" t="s">
        <v>24</v>
      </c>
      <c r="E61" s="445" t="s">
        <v>25</v>
      </c>
      <c r="F61" s="445" t="s">
        <v>26</v>
      </c>
      <c r="G61" s="445" t="s">
        <v>27</v>
      </c>
      <c r="H61" s="445" t="s">
        <v>17</v>
      </c>
      <c r="I61" s="445" t="s">
        <v>19</v>
      </c>
      <c r="J61" s="445" t="s">
        <v>16</v>
      </c>
      <c r="K61" s="445" t="s">
        <v>18</v>
      </c>
    </row>
    <row r="62" spans="1:11" x14ac:dyDescent="0.35">
      <c r="A62" t="s">
        <v>96</v>
      </c>
      <c r="B62" t="s">
        <v>357</v>
      </c>
      <c r="C62" s="19" t="e">
        <f>MT_Total!#REF!</f>
        <v>#REF!</v>
      </c>
      <c r="D62" s="19" t="e">
        <f>MT_Total!#REF!</f>
        <v>#REF!</v>
      </c>
      <c r="E62" s="19" t="e">
        <f>MT_Total!#REF!</f>
        <v>#REF!</v>
      </c>
      <c r="F62" s="19" t="e">
        <f>MT_Total!#REF!</f>
        <v>#REF!</v>
      </c>
      <c r="G62" s="19" t="e">
        <f>MT_Total!#REF!</f>
        <v>#REF!</v>
      </c>
      <c r="H62" s="19" t="e">
        <f>MT_Total!#REF!</f>
        <v>#REF!</v>
      </c>
      <c r="I62" s="19" t="e">
        <f>MT_Total!#REF!</f>
        <v>#REF!</v>
      </c>
      <c r="J62" s="19" t="e">
        <f>MT_Total!#REF!</f>
        <v>#REF!</v>
      </c>
      <c r="K62" s="19" t="e">
        <f>MT_Total!#REF!</f>
        <v>#REF!</v>
      </c>
    </row>
    <row r="63" spans="1:11" x14ac:dyDescent="0.35">
      <c r="A63" t="s">
        <v>96</v>
      </c>
      <c r="B63" t="s">
        <v>358</v>
      </c>
      <c r="C63" s="19" t="e">
        <f>MT_Total!#REF!</f>
        <v>#REF!</v>
      </c>
      <c r="D63" s="19" t="e">
        <f>MT_Total!#REF!</f>
        <v>#REF!</v>
      </c>
      <c r="E63" s="19" t="e">
        <f>MT_Total!#REF!</f>
        <v>#REF!</v>
      </c>
      <c r="F63" s="19" t="e">
        <f>MT_Total!#REF!</f>
        <v>#REF!</v>
      </c>
      <c r="G63" s="19" t="e">
        <f>MT_Total!#REF!</f>
        <v>#REF!</v>
      </c>
      <c r="H63" s="19" t="e">
        <f>MT_Total!#REF!</f>
        <v>#REF!</v>
      </c>
      <c r="I63" s="19" t="e">
        <f>MT_Total!#REF!</f>
        <v>#REF!</v>
      </c>
      <c r="J63" s="19" t="e">
        <f>MT_Total!#REF!</f>
        <v>#REF!</v>
      </c>
      <c r="K63" s="19" t="e">
        <f>MT_Total!#REF!</f>
        <v>#REF!</v>
      </c>
    </row>
    <row r="64" spans="1:11" x14ac:dyDescent="0.35">
      <c r="A64" t="s">
        <v>96</v>
      </c>
      <c r="B64" t="s">
        <v>359</v>
      </c>
      <c r="C64" s="1" t="e">
        <f>C63/C62-1</f>
        <v>#REF!</v>
      </c>
      <c r="D64" s="1" t="e">
        <f t="shared" ref="D64:K64" si="50">D63/D62-1</f>
        <v>#REF!</v>
      </c>
      <c r="E64" s="1" t="e">
        <f t="shared" si="50"/>
        <v>#REF!</v>
      </c>
      <c r="F64" s="1" t="e">
        <f t="shared" si="50"/>
        <v>#REF!</v>
      </c>
      <c r="G64" s="1" t="e">
        <f t="shared" si="50"/>
        <v>#REF!</v>
      </c>
      <c r="H64" s="1" t="e">
        <f t="shared" si="50"/>
        <v>#REF!</v>
      </c>
      <c r="I64" s="1" t="e">
        <f t="shared" si="50"/>
        <v>#REF!</v>
      </c>
      <c r="J64" s="1" t="e">
        <f t="shared" si="50"/>
        <v>#REF!</v>
      </c>
      <c r="K64" s="1" t="e">
        <f t="shared" si="50"/>
        <v>#REF!</v>
      </c>
    </row>
    <row r="65" spans="1:11" x14ac:dyDescent="0.35">
      <c r="A65" t="s">
        <v>105</v>
      </c>
      <c r="B65" s="447" t="s">
        <v>349</v>
      </c>
      <c r="C65" s="446" t="s">
        <v>23</v>
      </c>
      <c r="D65" s="445" t="s">
        <v>24</v>
      </c>
      <c r="E65" s="445" t="s">
        <v>25</v>
      </c>
      <c r="F65" s="445" t="s">
        <v>26</v>
      </c>
      <c r="G65" s="445" t="s">
        <v>27</v>
      </c>
      <c r="H65" s="445" t="s">
        <v>17</v>
      </c>
      <c r="I65" s="445" t="s">
        <v>19</v>
      </c>
      <c r="J65" s="445" t="s">
        <v>16</v>
      </c>
      <c r="K65" s="445" t="s">
        <v>18</v>
      </c>
    </row>
    <row r="66" spans="1:11" x14ac:dyDescent="0.35">
      <c r="A66" t="s">
        <v>105</v>
      </c>
      <c r="B66" t="s">
        <v>357</v>
      </c>
      <c r="C66" s="19" t="e">
        <f>MT_Total!#REF!</f>
        <v>#REF!</v>
      </c>
      <c r="D66" s="19" t="e">
        <f>MT_Total!#REF!</f>
        <v>#REF!</v>
      </c>
      <c r="E66" s="19" t="e">
        <f>MT_Total!#REF!</f>
        <v>#REF!</v>
      </c>
      <c r="F66" s="19" t="e">
        <f>MT_Total!#REF!</f>
        <v>#REF!</v>
      </c>
      <c r="G66" s="19" t="e">
        <f>MT_Total!#REF!</f>
        <v>#REF!</v>
      </c>
      <c r="H66" s="19" t="e">
        <f>MT_Total!#REF!</f>
        <v>#REF!</v>
      </c>
      <c r="I66" s="19" t="e">
        <f>MT_Total!#REF!</f>
        <v>#REF!</v>
      </c>
      <c r="J66" s="19" t="e">
        <f>MT_Total!#REF!</f>
        <v>#REF!</v>
      </c>
      <c r="K66" s="19" t="e">
        <f>MT_Total!#REF!</f>
        <v>#REF!</v>
      </c>
    </row>
    <row r="67" spans="1:11" x14ac:dyDescent="0.35">
      <c r="A67" t="s">
        <v>105</v>
      </c>
      <c r="B67" t="s">
        <v>358</v>
      </c>
      <c r="C67" s="19" t="e">
        <f>MT_Total!#REF!</f>
        <v>#REF!</v>
      </c>
      <c r="D67" s="19" t="e">
        <f>MT_Total!#REF!</f>
        <v>#REF!</v>
      </c>
      <c r="E67" s="19" t="e">
        <f>MT_Total!#REF!</f>
        <v>#REF!</v>
      </c>
      <c r="F67" s="19" t="e">
        <f>MT_Total!#REF!</f>
        <v>#REF!</v>
      </c>
      <c r="G67" s="19" t="e">
        <f>MT_Total!#REF!</f>
        <v>#REF!</v>
      </c>
      <c r="H67" s="19" t="e">
        <f>MT_Total!#REF!</f>
        <v>#REF!</v>
      </c>
      <c r="I67" s="19" t="e">
        <f>MT_Total!#REF!</f>
        <v>#REF!</v>
      </c>
      <c r="J67" s="19" t="e">
        <f>MT_Total!#REF!</f>
        <v>#REF!</v>
      </c>
      <c r="K67" s="19" t="e">
        <f>MT_Total!#REF!</f>
        <v>#REF!</v>
      </c>
    </row>
    <row r="68" spans="1:11" x14ac:dyDescent="0.35">
      <c r="A68" t="s">
        <v>105</v>
      </c>
      <c r="B68" t="s">
        <v>359</v>
      </c>
      <c r="C68" s="1" t="e">
        <f>C67/C66-1</f>
        <v>#REF!</v>
      </c>
      <c r="D68" s="1" t="e">
        <f t="shared" ref="D68:K68" si="51">D67/D66-1</f>
        <v>#REF!</v>
      </c>
      <c r="E68" s="1" t="e">
        <f t="shared" si="51"/>
        <v>#REF!</v>
      </c>
      <c r="F68" s="1" t="e">
        <f t="shared" si="51"/>
        <v>#REF!</v>
      </c>
      <c r="G68" s="1" t="e">
        <f t="shared" si="51"/>
        <v>#REF!</v>
      </c>
      <c r="H68" s="1" t="e">
        <f t="shared" si="51"/>
        <v>#REF!</v>
      </c>
      <c r="I68" s="1" t="e">
        <f t="shared" si="51"/>
        <v>#REF!</v>
      </c>
      <c r="J68" s="1" t="e">
        <f t="shared" si="51"/>
        <v>#REF!</v>
      </c>
      <c r="K68" s="1" t="e">
        <f t="shared" si="51"/>
        <v>#REF!</v>
      </c>
    </row>
    <row r="69" spans="1:11" x14ac:dyDescent="0.35">
      <c r="A69" t="s">
        <v>106</v>
      </c>
      <c r="B69" s="447" t="s">
        <v>349</v>
      </c>
      <c r="C69" s="446" t="s">
        <v>23</v>
      </c>
      <c r="D69" s="445" t="s">
        <v>24</v>
      </c>
      <c r="E69" s="445" t="s">
        <v>25</v>
      </c>
      <c r="F69" s="445" t="s">
        <v>26</v>
      </c>
      <c r="G69" s="445" t="s">
        <v>27</v>
      </c>
      <c r="H69" s="445" t="s">
        <v>17</v>
      </c>
      <c r="I69" s="445" t="s">
        <v>19</v>
      </c>
      <c r="J69" s="445" t="s">
        <v>16</v>
      </c>
      <c r="K69" s="445" t="s">
        <v>18</v>
      </c>
    </row>
    <row r="70" spans="1:11" x14ac:dyDescent="0.35">
      <c r="A70" t="s">
        <v>106</v>
      </c>
      <c r="B70" t="s">
        <v>357</v>
      </c>
      <c r="C70" s="19" t="e">
        <f>MT_Total!#REF!</f>
        <v>#REF!</v>
      </c>
      <c r="D70" s="19" t="e">
        <f>MT_Total!#REF!</f>
        <v>#REF!</v>
      </c>
      <c r="E70" s="19" t="e">
        <f>MT_Total!#REF!</f>
        <v>#REF!</v>
      </c>
      <c r="F70" s="19" t="e">
        <f>MT_Total!#REF!</f>
        <v>#REF!</v>
      </c>
      <c r="G70" s="19" t="e">
        <f>MT_Total!#REF!</f>
        <v>#REF!</v>
      </c>
      <c r="H70" s="19" t="e">
        <f>MT_Total!#REF!</f>
        <v>#REF!</v>
      </c>
      <c r="I70" s="19" t="e">
        <f>MT_Total!#REF!</f>
        <v>#REF!</v>
      </c>
      <c r="J70" s="19" t="e">
        <f>MT_Total!#REF!</f>
        <v>#REF!</v>
      </c>
      <c r="K70" s="19" t="e">
        <f>MT_Total!#REF!</f>
        <v>#REF!</v>
      </c>
    </row>
    <row r="71" spans="1:11" x14ac:dyDescent="0.35">
      <c r="A71" t="s">
        <v>106</v>
      </c>
      <c r="B71" t="s">
        <v>358</v>
      </c>
      <c r="C71" s="19" t="e">
        <f>MT_Total!#REF!</f>
        <v>#REF!</v>
      </c>
      <c r="D71" s="19" t="e">
        <f>MT_Total!#REF!</f>
        <v>#REF!</v>
      </c>
      <c r="E71" s="19" t="e">
        <f>MT_Total!#REF!</f>
        <v>#REF!</v>
      </c>
      <c r="F71" s="19" t="e">
        <f>MT_Total!#REF!</f>
        <v>#REF!</v>
      </c>
      <c r="G71" s="19" t="e">
        <f>MT_Total!#REF!</f>
        <v>#REF!</v>
      </c>
      <c r="H71" s="19" t="e">
        <f>MT_Total!#REF!</f>
        <v>#REF!</v>
      </c>
      <c r="I71" s="19" t="e">
        <f>MT_Total!#REF!</f>
        <v>#REF!</v>
      </c>
      <c r="J71" s="19" t="e">
        <f>MT_Total!#REF!</f>
        <v>#REF!</v>
      </c>
      <c r="K71" s="19" t="e">
        <f>MT_Total!#REF!</f>
        <v>#REF!</v>
      </c>
    </row>
    <row r="72" spans="1:11" x14ac:dyDescent="0.35">
      <c r="A72" t="s">
        <v>106</v>
      </c>
      <c r="B72" t="s">
        <v>359</v>
      </c>
      <c r="C72" s="1" t="e">
        <f>C71/C70-1</f>
        <v>#REF!</v>
      </c>
      <c r="D72" s="1" t="e">
        <f t="shared" ref="D72:K72" si="52">D71/D70-1</f>
        <v>#REF!</v>
      </c>
      <c r="E72" s="1" t="e">
        <f t="shared" si="52"/>
        <v>#REF!</v>
      </c>
      <c r="F72" s="1" t="e">
        <f t="shared" si="52"/>
        <v>#REF!</v>
      </c>
      <c r="G72" s="1" t="e">
        <f t="shared" si="52"/>
        <v>#REF!</v>
      </c>
      <c r="H72" s="1" t="e">
        <f t="shared" si="52"/>
        <v>#REF!</v>
      </c>
      <c r="I72" s="1" t="e">
        <f t="shared" si="52"/>
        <v>#REF!</v>
      </c>
      <c r="J72" s="1" t="e">
        <f t="shared" si="52"/>
        <v>#REF!</v>
      </c>
      <c r="K72" s="1" t="e">
        <f t="shared" si="52"/>
        <v>#REF!</v>
      </c>
    </row>
    <row r="73" spans="1:11" x14ac:dyDescent="0.35">
      <c r="A73" t="s">
        <v>223</v>
      </c>
      <c r="B73" s="447" t="s">
        <v>349</v>
      </c>
      <c r="C73" s="446" t="s">
        <v>23</v>
      </c>
      <c r="D73" s="445" t="s">
        <v>24</v>
      </c>
      <c r="E73" s="445" t="s">
        <v>25</v>
      </c>
      <c r="F73" s="445" t="s">
        <v>26</v>
      </c>
      <c r="G73" s="445" t="s">
        <v>27</v>
      </c>
      <c r="H73" s="445" t="s">
        <v>17</v>
      </c>
      <c r="I73" s="445" t="s">
        <v>19</v>
      </c>
      <c r="J73" s="445" t="s">
        <v>16</v>
      </c>
      <c r="K73" s="445" t="s">
        <v>18</v>
      </c>
    </row>
    <row r="74" spans="1:11" x14ac:dyDescent="0.35">
      <c r="A74" t="s">
        <v>223</v>
      </c>
      <c r="B74" t="s">
        <v>357</v>
      </c>
      <c r="C74" s="19" t="e">
        <f>MT_Total!#REF!</f>
        <v>#REF!</v>
      </c>
      <c r="D74" s="19" t="e">
        <f>MT_Total!#REF!</f>
        <v>#REF!</v>
      </c>
      <c r="E74" s="19" t="e">
        <f>MT_Total!#REF!</f>
        <v>#REF!</v>
      </c>
      <c r="F74" s="19" t="e">
        <f>MT_Total!#REF!</f>
        <v>#REF!</v>
      </c>
      <c r="G74" s="19" t="e">
        <f>MT_Total!#REF!</f>
        <v>#REF!</v>
      </c>
      <c r="H74" s="19" t="e">
        <f>MT_Total!#REF!</f>
        <v>#REF!</v>
      </c>
      <c r="I74" s="19" t="e">
        <f>MT_Total!#REF!</f>
        <v>#REF!</v>
      </c>
      <c r="J74" s="19" t="e">
        <f>MT_Total!#REF!</f>
        <v>#REF!</v>
      </c>
      <c r="K74" s="19" t="e">
        <f>MT_Total!#REF!</f>
        <v>#REF!</v>
      </c>
    </row>
    <row r="75" spans="1:11" x14ac:dyDescent="0.35">
      <c r="A75" t="s">
        <v>223</v>
      </c>
      <c r="B75" t="s">
        <v>358</v>
      </c>
      <c r="C75" s="19" t="e">
        <f>MT_Total!#REF!</f>
        <v>#REF!</v>
      </c>
      <c r="D75" s="19" t="e">
        <f>MT_Total!#REF!</f>
        <v>#REF!</v>
      </c>
      <c r="E75" s="19" t="e">
        <f>MT_Total!#REF!</f>
        <v>#REF!</v>
      </c>
      <c r="F75" s="19" t="e">
        <f>MT_Total!#REF!</f>
        <v>#REF!</v>
      </c>
      <c r="G75" s="19" t="e">
        <f>MT_Total!#REF!</f>
        <v>#REF!</v>
      </c>
      <c r="H75" s="19" t="e">
        <f>MT_Total!#REF!</f>
        <v>#REF!</v>
      </c>
      <c r="I75" s="19" t="e">
        <f>MT_Total!#REF!</f>
        <v>#REF!</v>
      </c>
      <c r="J75" s="19" t="e">
        <f>MT_Total!#REF!</f>
        <v>#REF!</v>
      </c>
      <c r="K75" s="19" t="e">
        <f>MT_Total!#REF!</f>
        <v>#REF!</v>
      </c>
    </row>
    <row r="76" spans="1:11" x14ac:dyDescent="0.35">
      <c r="A76" t="s">
        <v>223</v>
      </c>
      <c r="B76" t="s">
        <v>359</v>
      </c>
      <c r="C76" s="1" t="e">
        <f>C75/C74-1</f>
        <v>#REF!</v>
      </c>
      <c r="D76" s="1" t="e">
        <f t="shared" ref="D76:K76" si="53">D75/D74-1</f>
        <v>#REF!</v>
      </c>
      <c r="E76" s="1" t="e">
        <f t="shared" si="53"/>
        <v>#REF!</v>
      </c>
      <c r="F76" s="1" t="e">
        <f t="shared" si="53"/>
        <v>#REF!</v>
      </c>
      <c r="G76" s="1" t="e">
        <f t="shared" si="53"/>
        <v>#REF!</v>
      </c>
      <c r="H76" s="1" t="e">
        <f t="shared" si="53"/>
        <v>#REF!</v>
      </c>
      <c r="I76" s="1" t="e">
        <f t="shared" si="53"/>
        <v>#REF!</v>
      </c>
      <c r="J76" s="1" t="e">
        <f t="shared" si="53"/>
        <v>#REF!</v>
      </c>
      <c r="K76" s="1" t="e">
        <f t="shared" si="53"/>
        <v>#REF!</v>
      </c>
    </row>
    <row r="77" spans="1:11" x14ac:dyDescent="0.35">
      <c r="A77" t="s">
        <v>362</v>
      </c>
      <c r="B77" s="447" t="s">
        <v>349</v>
      </c>
      <c r="C77" s="446" t="s">
        <v>23</v>
      </c>
      <c r="D77" s="445" t="s">
        <v>24</v>
      </c>
      <c r="E77" s="445" t="s">
        <v>25</v>
      </c>
      <c r="F77" s="445" t="s">
        <v>26</v>
      </c>
      <c r="G77" s="445" t="s">
        <v>27</v>
      </c>
      <c r="H77" s="445" t="s">
        <v>17</v>
      </c>
      <c r="I77" s="445" t="s">
        <v>19</v>
      </c>
      <c r="J77" s="445" t="s">
        <v>16</v>
      </c>
      <c r="K77" s="445" t="s">
        <v>18</v>
      </c>
    </row>
    <row r="78" spans="1:11" x14ac:dyDescent="0.35">
      <c r="A78" t="s">
        <v>362</v>
      </c>
      <c r="B78" t="s">
        <v>357</v>
      </c>
      <c r="C78" s="19" t="e">
        <f>MT_Total!#REF!</f>
        <v>#REF!</v>
      </c>
      <c r="D78" s="19" t="e">
        <f>MT_Total!#REF!</f>
        <v>#REF!</v>
      </c>
      <c r="E78" s="19" t="e">
        <f>MT_Total!#REF!</f>
        <v>#REF!</v>
      </c>
      <c r="F78" s="19" t="e">
        <f>MT_Total!#REF!</f>
        <v>#REF!</v>
      </c>
      <c r="G78" s="19" t="e">
        <f>MT_Total!#REF!</f>
        <v>#REF!</v>
      </c>
      <c r="H78" s="19" t="e">
        <f>MT_Total!#REF!</f>
        <v>#REF!</v>
      </c>
      <c r="I78" s="19" t="e">
        <f>MT_Total!#REF!</f>
        <v>#REF!</v>
      </c>
      <c r="J78" s="19" t="e">
        <f>MT_Total!#REF!</f>
        <v>#REF!</v>
      </c>
      <c r="K78" s="19" t="e">
        <f>MT_Total!#REF!</f>
        <v>#REF!</v>
      </c>
    </row>
    <row r="79" spans="1:11" x14ac:dyDescent="0.35">
      <c r="A79" t="s">
        <v>362</v>
      </c>
      <c r="B79" t="s">
        <v>358</v>
      </c>
      <c r="C79" s="19" t="e">
        <f>MT_Total!#REF!</f>
        <v>#REF!</v>
      </c>
      <c r="D79" s="19" t="e">
        <f>MT_Total!#REF!</f>
        <v>#REF!</v>
      </c>
      <c r="E79" s="19" t="e">
        <f>MT_Total!#REF!</f>
        <v>#REF!</v>
      </c>
      <c r="F79" s="19" t="e">
        <f>MT_Total!#REF!</f>
        <v>#REF!</v>
      </c>
      <c r="G79" s="19" t="e">
        <f>MT_Total!#REF!</f>
        <v>#REF!</v>
      </c>
      <c r="H79" s="19" t="e">
        <f>MT_Total!#REF!</f>
        <v>#REF!</v>
      </c>
      <c r="I79" s="19" t="e">
        <f>MT_Total!#REF!</f>
        <v>#REF!</v>
      </c>
      <c r="J79" s="19" t="e">
        <f>MT_Total!#REF!</f>
        <v>#REF!</v>
      </c>
      <c r="K79" s="19" t="e">
        <f>MT_Total!#REF!</f>
        <v>#REF!</v>
      </c>
    </row>
    <row r="80" spans="1:11" x14ac:dyDescent="0.35">
      <c r="A80" t="s">
        <v>362</v>
      </c>
      <c r="B80" t="s">
        <v>359</v>
      </c>
      <c r="C80" s="1" t="e">
        <f>C79/C78-1</f>
        <v>#REF!</v>
      </c>
      <c r="D80" s="1" t="e">
        <f t="shared" ref="D80:K80" si="54">D79/D78-1</f>
        <v>#REF!</v>
      </c>
      <c r="E80" s="1" t="e">
        <f t="shared" si="54"/>
        <v>#REF!</v>
      </c>
      <c r="F80" s="1" t="e">
        <f t="shared" si="54"/>
        <v>#REF!</v>
      </c>
      <c r="G80" s="1" t="e">
        <f t="shared" si="54"/>
        <v>#REF!</v>
      </c>
      <c r="H80" s="1" t="e">
        <f t="shared" si="54"/>
        <v>#REF!</v>
      </c>
      <c r="I80" s="1" t="e">
        <f t="shared" si="54"/>
        <v>#REF!</v>
      </c>
      <c r="J80" s="1" t="e">
        <f t="shared" si="54"/>
        <v>#REF!</v>
      </c>
      <c r="K80" s="1" t="e">
        <f t="shared" si="54"/>
        <v>#REF!</v>
      </c>
    </row>
    <row r="81" spans="1:11" x14ac:dyDescent="0.35">
      <c r="A81" t="s">
        <v>363</v>
      </c>
      <c r="B81" s="447" t="s">
        <v>349</v>
      </c>
      <c r="C81" s="446" t="s">
        <v>23</v>
      </c>
      <c r="D81" s="445" t="s">
        <v>24</v>
      </c>
      <c r="E81" s="445" t="s">
        <v>25</v>
      </c>
      <c r="F81" s="445" t="s">
        <v>26</v>
      </c>
      <c r="G81" s="445" t="s">
        <v>27</v>
      </c>
      <c r="H81" s="445" t="s">
        <v>17</v>
      </c>
      <c r="I81" s="445" t="s">
        <v>19</v>
      </c>
      <c r="J81" s="445" t="s">
        <v>16</v>
      </c>
      <c r="K81" s="445" t="s">
        <v>18</v>
      </c>
    </row>
    <row r="82" spans="1:11" x14ac:dyDescent="0.35">
      <c r="A82" t="s">
        <v>363</v>
      </c>
      <c r="B82" t="s">
        <v>357</v>
      </c>
      <c r="C82" s="19" t="e">
        <f>MT_Total!#REF!</f>
        <v>#REF!</v>
      </c>
      <c r="D82" s="19" t="e">
        <f>MT_Total!#REF!</f>
        <v>#REF!</v>
      </c>
      <c r="E82" s="19" t="e">
        <f>MT_Total!#REF!</f>
        <v>#REF!</v>
      </c>
      <c r="F82" s="19" t="e">
        <f>MT_Total!#REF!</f>
        <v>#REF!</v>
      </c>
      <c r="G82" s="19" t="e">
        <f>MT_Total!#REF!</f>
        <v>#REF!</v>
      </c>
      <c r="H82" s="19" t="e">
        <f>MT_Total!#REF!</f>
        <v>#REF!</v>
      </c>
      <c r="I82" s="19" t="e">
        <f>MT_Total!#REF!</f>
        <v>#REF!</v>
      </c>
      <c r="J82" s="19" t="e">
        <f>MT_Total!#REF!</f>
        <v>#REF!</v>
      </c>
      <c r="K82" s="19" t="e">
        <f>MT_Total!#REF!</f>
        <v>#REF!</v>
      </c>
    </row>
    <row r="83" spans="1:11" x14ac:dyDescent="0.35">
      <c r="A83" t="s">
        <v>363</v>
      </c>
      <c r="B83" t="s">
        <v>358</v>
      </c>
      <c r="C83" s="19" t="e">
        <f>MT_Total!#REF!</f>
        <v>#REF!</v>
      </c>
      <c r="D83" s="19" t="e">
        <f>MT_Total!#REF!</f>
        <v>#REF!</v>
      </c>
      <c r="E83" s="19" t="e">
        <f>MT_Total!#REF!</f>
        <v>#REF!</v>
      </c>
      <c r="F83" s="19" t="e">
        <f>MT_Total!#REF!</f>
        <v>#REF!</v>
      </c>
      <c r="G83" s="19" t="e">
        <f>MT_Total!#REF!</f>
        <v>#REF!</v>
      </c>
      <c r="H83" s="19" t="e">
        <f>MT_Total!#REF!</f>
        <v>#REF!</v>
      </c>
      <c r="I83" s="19" t="e">
        <f>MT_Total!#REF!</f>
        <v>#REF!</v>
      </c>
      <c r="J83" s="19" t="e">
        <f>MT_Total!#REF!</f>
        <v>#REF!</v>
      </c>
      <c r="K83" s="19" t="e">
        <f>MT_Total!#REF!</f>
        <v>#REF!</v>
      </c>
    </row>
    <row r="84" spans="1:11" x14ac:dyDescent="0.35">
      <c r="A84" t="s">
        <v>363</v>
      </c>
      <c r="B84" t="s">
        <v>359</v>
      </c>
      <c r="C84" s="1" t="e">
        <f>C83/C82-1</f>
        <v>#REF!</v>
      </c>
      <c r="D84" s="1" t="e">
        <f t="shared" ref="D84:K84" si="55">D83/D82-1</f>
        <v>#REF!</v>
      </c>
      <c r="E84" s="1" t="e">
        <f t="shared" si="55"/>
        <v>#REF!</v>
      </c>
      <c r="F84" s="1" t="e">
        <f t="shared" si="55"/>
        <v>#REF!</v>
      </c>
      <c r="G84" s="1" t="e">
        <f t="shared" si="55"/>
        <v>#REF!</v>
      </c>
      <c r="H84" s="1" t="e">
        <f t="shared" si="55"/>
        <v>#REF!</v>
      </c>
      <c r="I84" s="1" t="e">
        <f t="shared" si="55"/>
        <v>#REF!</v>
      </c>
      <c r="J84" s="1" t="e">
        <f t="shared" si="55"/>
        <v>#REF!</v>
      </c>
      <c r="K84" s="1" t="e">
        <f t="shared" si="55"/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37"/>
  <sheetViews>
    <sheetView showGridLines="0" zoomScale="70" zoomScaleNormal="70" workbookViewId="0">
      <pane xSplit="12" ySplit="7" topLeftCell="M14" activePane="bottomRight" state="frozen"/>
      <selection activeCell="B1" sqref="B1"/>
      <selection pane="topRight" activeCell="M1" sqref="M1"/>
      <selection pane="bottomLeft" activeCell="B8" sqref="B8"/>
      <selection pane="bottomRight" activeCell="AL17" sqref="AL17"/>
    </sheetView>
  </sheetViews>
  <sheetFormatPr defaultColWidth="8.453125" defaultRowHeight="14" outlineLevelCol="2" x14ac:dyDescent="0.35"/>
  <cols>
    <col min="1" max="1" width="22.81640625" style="38" hidden="1" customWidth="1"/>
    <col min="2" max="2" width="17.453125" style="38" bestFit="1" customWidth="1"/>
    <col min="3" max="3" width="14.453125" style="38" hidden="1" customWidth="1"/>
    <col min="4" max="4" width="28.54296875" style="38" customWidth="1" collapsed="1"/>
    <col min="5" max="10" width="8.7265625" style="38" hidden="1" customWidth="1" outlineLevel="1"/>
    <col min="11" max="11" width="8.1796875" style="38" hidden="1" customWidth="1" outlineLevel="1"/>
    <col min="12" max="12" width="11" style="38" hidden="1" customWidth="1" outlineLevel="1"/>
    <col min="13" max="13" width="10.54296875" style="38" bestFit="1" customWidth="1" collapsed="1"/>
    <col min="14" max="15" width="10.453125" style="38" hidden="1" customWidth="1" outlineLevel="1"/>
    <col min="16" max="16" width="9.81640625" style="38" hidden="1" customWidth="1" outlineLevel="1"/>
    <col min="17" max="17" width="12.453125" style="38" bestFit="1" customWidth="1" collapsed="1"/>
    <col min="18" max="18" width="13.453125" style="38" customWidth="1"/>
    <col min="19" max="19" width="7.7265625" style="38" bestFit="1" customWidth="1"/>
    <col min="20" max="20" width="11" style="38" bestFit="1" customWidth="1"/>
    <col min="21" max="23" width="10" style="38" hidden="1" customWidth="1" outlineLevel="2"/>
    <col min="24" max="24" width="10.54296875" style="38" hidden="1" customWidth="1" outlineLevel="2"/>
    <col min="25" max="25" width="11" style="38" hidden="1" customWidth="1" outlineLevel="2"/>
    <col min="26" max="26" width="10.54296875" style="38" hidden="1" customWidth="1" outlineLevel="2"/>
    <col min="27" max="27" width="11" style="38" hidden="1" customWidth="1" outlineLevel="1" collapsed="1"/>
    <col min="28" max="31" width="6.453125" style="38" hidden="1" customWidth="1" outlineLevel="1"/>
    <col min="32" max="32" width="11.453125" style="38" bestFit="1" customWidth="1" collapsed="1"/>
    <col min="33" max="33" width="15.26953125" style="38" customWidth="1"/>
    <col min="34" max="34" width="7.7265625" style="38" bestFit="1" customWidth="1"/>
    <col min="35" max="35" width="1.1796875" style="38" customWidth="1"/>
    <col min="36" max="37" width="11" style="38" bestFit="1" customWidth="1"/>
    <col min="38" max="38" width="12.54296875" style="61" customWidth="1"/>
    <col min="39" max="39" width="11.453125" style="38" customWidth="1"/>
    <col min="40" max="40" width="9.1796875" style="424" bestFit="1" customWidth="1"/>
    <col min="41" max="41" width="11" style="62" bestFit="1" customWidth="1"/>
    <col min="42" max="42" width="8.81640625" style="61" bestFit="1" customWidth="1"/>
    <col min="43" max="43" width="9.1796875" style="38" bestFit="1" customWidth="1"/>
    <col min="44" max="44" width="11.1796875" style="38" customWidth="1"/>
    <col min="45" max="45" width="12.453125" style="38" bestFit="1" customWidth="1"/>
    <col min="46" max="46" width="21.81640625" style="38" customWidth="1"/>
    <col min="47" max="47" width="9.54296875" style="38" customWidth="1"/>
    <col min="48" max="48" width="12.453125" style="38" customWidth="1"/>
    <col min="49" max="49" width="53.1796875" style="38" hidden="1" customWidth="1" outlineLevel="1"/>
    <col min="50" max="50" width="40.54296875" style="38" hidden="1" customWidth="1" outlineLevel="1"/>
    <col min="51" max="51" width="20.81640625" style="38" hidden="1" customWidth="1" outlineLevel="1"/>
    <col min="52" max="52" width="5.453125" style="38" customWidth="1" collapsed="1"/>
    <col min="53" max="53" width="12" style="38" bestFit="1" customWidth="1"/>
    <col min="54" max="54" width="14.453125" style="40" bestFit="1" customWidth="1"/>
    <col min="55" max="16384" width="8.453125" style="38"/>
  </cols>
  <sheetData>
    <row r="1" spans="1:54" ht="14.25" customHeight="1" x14ac:dyDescent="0.35">
      <c r="B1" s="38" t="s">
        <v>145</v>
      </c>
      <c r="D1" s="43">
        <v>23</v>
      </c>
      <c r="AN1" s="444"/>
    </row>
    <row r="2" spans="1:54" ht="14.25" customHeight="1" x14ac:dyDescent="0.35">
      <c r="B2" s="38" t="s">
        <v>146</v>
      </c>
      <c r="D2" s="43">
        <v>23</v>
      </c>
      <c r="AS2" s="439"/>
    </row>
    <row r="3" spans="1:54" ht="12.75" customHeight="1" x14ac:dyDescent="0.35">
      <c r="B3" s="38" t="s">
        <v>147</v>
      </c>
      <c r="D3" s="63">
        <f>D2/D1</f>
        <v>1</v>
      </c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AM3" s="428">
        <v>45565</v>
      </c>
      <c r="AN3" s="425"/>
    </row>
    <row r="4" spans="1:54" s="43" customFormat="1" x14ac:dyDescent="0.35">
      <c r="E4" s="718">
        <v>2023</v>
      </c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449"/>
      <c r="T4" s="719">
        <v>2024</v>
      </c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J4" s="720">
        <v>45536</v>
      </c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BB4" s="45"/>
    </row>
    <row r="5" spans="1:54" ht="39.75" customHeight="1" x14ac:dyDescent="0.35">
      <c r="A5" s="65" t="s">
        <v>148</v>
      </c>
      <c r="B5" s="65" t="s">
        <v>149</v>
      </c>
      <c r="C5" s="65" t="s">
        <v>150</v>
      </c>
      <c r="D5" s="65" t="s">
        <v>151</v>
      </c>
      <c r="E5" s="66" t="s">
        <v>23</v>
      </c>
      <c r="F5" s="66" t="s">
        <v>24</v>
      </c>
      <c r="G5" s="66" t="s">
        <v>25</v>
      </c>
      <c r="H5" s="66" t="s">
        <v>26</v>
      </c>
      <c r="I5" s="66" t="s">
        <v>27</v>
      </c>
      <c r="J5" s="66" t="s">
        <v>17</v>
      </c>
      <c r="K5" s="66" t="s">
        <v>19</v>
      </c>
      <c r="L5" s="66" t="s">
        <v>16</v>
      </c>
      <c r="M5" s="66" t="s">
        <v>18</v>
      </c>
      <c r="N5" s="66" t="s">
        <v>20</v>
      </c>
      <c r="O5" s="66" t="s">
        <v>21</v>
      </c>
      <c r="P5" s="66" t="s">
        <v>22</v>
      </c>
      <c r="Q5" s="66" t="s">
        <v>152</v>
      </c>
      <c r="R5" s="66" t="s">
        <v>153</v>
      </c>
      <c r="S5" s="66" t="s">
        <v>15</v>
      </c>
      <c r="T5" s="67" t="s">
        <v>23</v>
      </c>
      <c r="U5" s="67" t="s">
        <v>24</v>
      </c>
      <c r="V5" s="67" t="s">
        <v>25</v>
      </c>
      <c r="W5" s="67" t="s">
        <v>26</v>
      </c>
      <c r="X5" s="67" t="s">
        <v>27</v>
      </c>
      <c r="Y5" s="67" t="s">
        <v>17</v>
      </c>
      <c r="Z5" s="67" t="s">
        <v>19</v>
      </c>
      <c r="AA5" s="67" t="s">
        <v>16</v>
      </c>
      <c r="AB5" s="67" t="s">
        <v>18</v>
      </c>
      <c r="AC5" s="67" t="s">
        <v>20</v>
      </c>
      <c r="AD5" s="67" t="s">
        <v>21</v>
      </c>
      <c r="AE5" s="67" t="s">
        <v>22</v>
      </c>
      <c r="AF5" s="67" t="s">
        <v>152</v>
      </c>
      <c r="AG5" s="68" t="s">
        <v>153</v>
      </c>
      <c r="AH5" s="67" t="s">
        <v>15</v>
      </c>
      <c r="AJ5" s="67" t="s">
        <v>154</v>
      </c>
      <c r="AK5" s="67" t="s">
        <v>1</v>
      </c>
      <c r="AL5" s="69" t="s">
        <v>11</v>
      </c>
      <c r="AM5" s="67" t="s">
        <v>342</v>
      </c>
      <c r="AN5" s="70" t="s">
        <v>155</v>
      </c>
      <c r="AO5" s="71" t="s">
        <v>156</v>
      </c>
      <c r="AP5" s="69" t="s">
        <v>157</v>
      </c>
      <c r="AQ5" s="67" t="s">
        <v>345</v>
      </c>
      <c r="AR5" s="72" t="s">
        <v>159</v>
      </c>
      <c r="AS5" s="72" t="s">
        <v>160</v>
      </c>
      <c r="AT5" s="72" t="s">
        <v>369</v>
      </c>
      <c r="AU5" s="72" t="s">
        <v>161</v>
      </c>
      <c r="AV5" s="72" t="s">
        <v>162</v>
      </c>
      <c r="AW5" s="66" t="s">
        <v>163</v>
      </c>
      <c r="AX5" s="67" t="s">
        <v>164</v>
      </c>
      <c r="AY5" s="73" t="s">
        <v>165</v>
      </c>
    </row>
    <row r="6" spans="1:54" x14ac:dyDescent="0.35">
      <c r="A6" s="74"/>
      <c r="B6" s="75" t="s">
        <v>167</v>
      </c>
      <c r="C6" s="76" t="s">
        <v>168</v>
      </c>
      <c r="D6" s="76" t="s">
        <v>169</v>
      </c>
      <c r="E6" s="77">
        <v>5760.0482879200008</v>
      </c>
      <c r="F6" s="77">
        <v>4189.2955168000008</v>
      </c>
      <c r="G6" s="77">
        <v>7682.2205938000006</v>
      </c>
      <c r="H6" s="77">
        <v>6480.4559609000007</v>
      </c>
      <c r="I6" s="77">
        <v>6331.8325791999996</v>
      </c>
      <c r="J6" s="77">
        <v>8957.042333190002</v>
      </c>
      <c r="K6" s="77">
        <v>9786.4853891000021</v>
      </c>
      <c r="L6" s="77">
        <v>10603.226924999999</v>
      </c>
      <c r="M6" s="77">
        <v>10167.169711639999</v>
      </c>
      <c r="N6" s="77">
        <v>12467.268614000001</v>
      </c>
      <c r="O6" s="77">
        <v>11076.116970400002</v>
      </c>
      <c r="P6" s="77">
        <v>9455.3635088400006</v>
      </c>
      <c r="Q6" s="77">
        <v>102956.52639079002</v>
      </c>
      <c r="R6" s="77">
        <f>+AVERAGEIF(E6:P6,"&gt;0",E6:P6)</f>
        <v>8579.7105325658358</v>
      </c>
      <c r="S6" s="78"/>
      <c r="T6" s="77">
        <v>12068.366000919999</v>
      </c>
      <c r="U6" s="77">
        <v>5620.7964500199996</v>
      </c>
      <c r="V6" s="77">
        <v>9867.3460793800023</v>
      </c>
      <c r="W6" s="77">
        <v>8290.5013388799998</v>
      </c>
      <c r="X6" s="77">
        <v>9504.4771076399993</v>
      </c>
      <c r="Y6" s="77">
        <v>10886.75290284</v>
      </c>
      <c r="Z6" s="77">
        <v>11324.547938879999</v>
      </c>
      <c r="AA6" s="77">
        <v>13245.988434639999</v>
      </c>
      <c r="AB6" s="78"/>
      <c r="AC6" s="78"/>
      <c r="AD6" s="78"/>
      <c r="AE6" s="78"/>
      <c r="AF6" s="77">
        <f>SUM(T6:AA6)</f>
        <v>80808.776253199991</v>
      </c>
      <c r="AG6" s="77">
        <f>+IFERROR(AVERAGEIF(T6:AA6,"&gt;0",T6:AA6),0)</f>
        <v>10101.097031649999</v>
      </c>
      <c r="AH6" s="78"/>
      <c r="AI6" s="79"/>
      <c r="AJ6" s="77">
        <f>+IFERROR(AVERAGEIFS(V6:AA6,V6:AA6,"&gt;0"),"")</f>
        <v>10519.935633710002</v>
      </c>
      <c r="AK6" s="77">
        <f>+IFERROR(AVERAGEIFS(Y6:AA6,Y6:AA6,"&gt;0"),"")</f>
        <v>11819.096425453332</v>
      </c>
      <c r="AL6" s="80">
        <v>14008.676869001414</v>
      </c>
      <c r="AM6" s="77">
        <v>9846.5266012000011</v>
      </c>
      <c r="AN6" s="81">
        <f>IFERROR(AM6/AL6,0)</f>
        <v>0.70288769548168573</v>
      </c>
      <c r="AO6" s="82">
        <v>12594.571829330045</v>
      </c>
      <c r="AP6" s="83">
        <f>+IFERROR(AO6/AL6,0)</f>
        <v>0.89905506045324524</v>
      </c>
      <c r="AQ6" s="84">
        <f>AO6/M6-1</f>
        <v>0.23874905077181974</v>
      </c>
      <c r="AR6" s="77">
        <f t="shared" ref="AR6:AR29" si="0">+SUM(E6:M6)</f>
        <v>69957.777297550012</v>
      </c>
      <c r="AS6" s="77">
        <v>104277.10710294497</v>
      </c>
      <c r="AT6" s="77">
        <f>+SUM(T6:AA6,AM6)</f>
        <v>90655.302854399997</v>
      </c>
      <c r="AU6" s="84">
        <f>IFERROR(AT6/AS6,0)</f>
        <v>0.86936917769403421</v>
      </c>
      <c r="AV6" s="84">
        <f>AT6/AR6-1</f>
        <v>0.29585739222127683</v>
      </c>
      <c r="AW6" s="74"/>
      <c r="AX6" s="74"/>
      <c r="AY6" s="74"/>
      <c r="BB6" s="438"/>
    </row>
    <row r="7" spans="1:54" x14ac:dyDescent="0.35">
      <c r="A7" s="74"/>
      <c r="B7" s="85" t="s">
        <v>170</v>
      </c>
      <c r="C7" s="86" t="s">
        <v>171</v>
      </c>
      <c r="D7" s="86" t="s">
        <v>172</v>
      </c>
      <c r="E7" s="87">
        <f>SUM(E14,E22,E29)</f>
        <v>4983.3600000000006</v>
      </c>
      <c r="F7" s="87">
        <f t="shared" ref="F7:P7" si="1">SUM(F14,F22,F29)</f>
        <v>6809.9047567251955</v>
      </c>
      <c r="G7" s="87">
        <f t="shared" si="1"/>
        <v>8286.8237138548011</v>
      </c>
      <c r="H7" s="87">
        <f t="shared" si="1"/>
        <v>7828.6431169502011</v>
      </c>
      <c r="I7" s="87">
        <f t="shared" si="1"/>
        <v>8875.6368728079997</v>
      </c>
      <c r="J7" s="87">
        <f t="shared" si="1"/>
        <v>9412.6216318419974</v>
      </c>
      <c r="K7" s="87">
        <f t="shared" si="1"/>
        <v>9155.2437108535742</v>
      </c>
      <c r="L7" s="87">
        <f t="shared" si="1"/>
        <v>12827.304338107979</v>
      </c>
      <c r="M7" s="87">
        <f t="shared" si="1"/>
        <v>9874.4433335839876</v>
      </c>
      <c r="N7" s="87">
        <f t="shared" si="1"/>
        <v>11413.568282348</v>
      </c>
      <c r="O7" s="87">
        <f t="shared" si="1"/>
        <v>12614.796668440002</v>
      </c>
      <c r="P7" s="87">
        <f t="shared" si="1"/>
        <v>9941.3142812799906</v>
      </c>
      <c r="Q7" s="87">
        <f>SUM(E7:P7)</f>
        <v>112023.66070679373</v>
      </c>
      <c r="R7" s="87">
        <f>+AVERAGEIF(E7:P7,"&gt;0",E7:P7)</f>
        <v>9335.3050588994774</v>
      </c>
      <c r="S7" s="88">
        <v>1</v>
      </c>
      <c r="T7" s="87">
        <f>+SUM(T14,T22,T29)</f>
        <v>12761.11630604001</v>
      </c>
      <c r="U7" s="87">
        <f t="shared" ref="U7:Z7" si="2">+SUM(U14,U22,U29)</f>
        <v>6809.4996643799868</v>
      </c>
      <c r="V7" s="87">
        <f t="shared" si="2"/>
        <v>9594.4508184200567</v>
      </c>
      <c r="W7" s="87">
        <f t="shared" si="2"/>
        <v>9167.4910767999863</v>
      </c>
      <c r="X7" s="87">
        <f t="shared" si="2"/>
        <v>10374.252055319997</v>
      </c>
      <c r="Y7" s="87">
        <f t="shared" si="2"/>
        <v>10958.113589799974</v>
      </c>
      <c r="Z7" s="87">
        <f t="shared" si="2"/>
        <v>11474.018666239966</v>
      </c>
      <c r="AA7" s="87">
        <f>+SUM(AA14,AA22,AA29)</f>
        <v>11878.399781599957</v>
      </c>
      <c r="AB7" s="89"/>
      <c r="AC7" s="89"/>
      <c r="AD7" s="89"/>
      <c r="AE7" s="89"/>
      <c r="AF7" s="87">
        <f t="shared" ref="AF7:AF29" si="3">SUM(T7:AA7)</f>
        <v>83017.341958599936</v>
      </c>
      <c r="AG7" s="87">
        <f t="shared" ref="AG7:AG29" si="4">+IFERROR(AVERAGEIF(T7:AA7,"&gt;0",T7:AA7),0)</f>
        <v>10377.167744824992</v>
      </c>
      <c r="AH7" s="90">
        <v>1</v>
      </c>
      <c r="AI7" s="91"/>
      <c r="AJ7" s="87">
        <f t="shared" ref="AJ7:AJ29" si="5">+IFERROR(AVERAGEIFS(V7:AA7,V7:AA7,"&gt;0"),"")</f>
        <v>10574.454331363324</v>
      </c>
      <c r="AK7" s="87">
        <f t="shared" ref="AK7:AK29" si="6">+IFERROR(AVERAGEIFS(Y7:AA7,Y7:AA7,"&gt;0"),"")</f>
        <v>11436.844012546635</v>
      </c>
      <c r="AL7" s="92">
        <f>+SUM(AL14,AL22,AL29)</f>
        <v>14337.627499954649</v>
      </c>
      <c r="AM7" s="87">
        <f>+SUM(AM14,AM22,AM29)</f>
        <v>9716.0530522399895</v>
      </c>
      <c r="AN7" s="93">
        <f t="shared" ref="AN7:AN29" si="7">IFERROR(AM7/AL7,0)</f>
        <v>0.67766114388665222</v>
      </c>
      <c r="AO7" s="87">
        <f>+SUM(AO14,AO22,AO29)</f>
        <v>12888.549614787125</v>
      </c>
      <c r="AP7" s="442">
        <f t="shared" ref="AP7:AP29" si="8">+IFERROR(AO7/AL7,0)</f>
        <v>0.89893182221590651</v>
      </c>
      <c r="AQ7" s="90">
        <f t="shared" ref="AQ7:AQ29" si="9">AO7/M7-1</f>
        <v>0.30524315947531488</v>
      </c>
      <c r="AR7" s="87">
        <f t="shared" si="0"/>
        <v>78053.981474725733</v>
      </c>
      <c r="AS7" s="87">
        <f>+SUM(AS14,AS22,AS29)</f>
        <v>108547.11071831344</v>
      </c>
      <c r="AT7" s="87">
        <f t="shared" ref="AT7:AT29" si="10">+SUM(T7:AA7,AM7)</f>
        <v>92733.395010839929</v>
      </c>
      <c r="AU7" s="90">
        <f t="shared" ref="AU7:AU29" si="11">IFERROR(AT7/AS7,0)</f>
        <v>0.85431472470500758</v>
      </c>
      <c r="AV7" s="90">
        <f t="shared" ref="AV7:AV29" si="12">AT7/AR7-1</f>
        <v>0.18806745355927124</v>
      </c>
      <c r="AW7" s="74"/>
      <c r="AX7" s="74"/>
      <c r="AY7" s="74"/>
      <c r="BB7" s="438"/>
    </row>
    <row r="8" spans="1:54" ht="68.25" customHeight="1" x14ac:dyDescent="0.35">
      <c r="A8" s="95" t="s">
        <v>173</v>
      </c>
      <c r="B8" s="95" t="s">
        <v>142</v>
      </c>
      <c r="C8" s="95" t="s">
        <v>174</v>
      </c>
      <c r="D8" s="95" t="s">
        <v>97</v>
      </c>
      <c r="E8" s="96">
        <v>45.021075000000003</v>
      </c>
      <c r="F8" s="96">
        <v>58.594285000000006</v>
      </c>
      <c r="G8" s="96">
        <v>81.024305999999996</v>
      </c>
      <c r="H8" s="96">
        <v>58.226982000000014</v>
      </c>
      <c r="I8" s="96">
        <v>61.667628000000015</v>
      </c>
      <c r="J8" s="96">
        <v>138.083583</v>
      </c>
      <c r="K8" s="96">
        <v>78.335862999999989</v>
      </c>
      <c r="L8" s="96">
        <v>82.437742</v>
      </c>
      <c r="M8" s="96">
        <v>55.27631800000001</v>
      </c>
      <c r="N8" s="96">
        <v>103.39650280000002</v>
      </c>
      <c r="O8" s="96">
        <v>221.19479352000002</v>
      </c>
      <c r="P8" s="96">
        <v>187.9528344</v>
      </c>
      <c r="Q8" s="96">
        <f t="shared" ref="Q8:Q29" si="13">SUM(E8:P8)</f>
        <v>1171.2119127200001</v>
      </c>
      <c r="R8" s="96">
        <f>+AVERAGEIF(E8:P8,"&gt;0",E8:P8)</f>
        <v>97.600992726666675</v>
      </c>
      <c r="S8" s="97">
        <f t="shared" ref="S8:S29" si="14">+R8/$R$7</f>
        <v>1.0455040527424679E-2</v>
      </c>
      <c r="T8" s="96">
        <v>414.14802983999999</v>
      </c>
      <c r="U8" s="96">
        <v>175.04688300000001</v>
      </c>
      <c r="V8" s="96">
        <v>168.17375916</v>
      </c>
      <c r="W8" s="96">
        <v>212.77663848000012</v>
      </c>
      <c r="X8" s="96">
        <v>86.178673440000011</v>
      </c>
      <c r="Y8" s="96">
        <v>183.01390776000002</v>
      </c>
      <c r="Z8" s="96">
        <v>94.952835000000022</v>
      </c>
      <c r="AA8" s="96">
        <v>89.747928999999971</v>
      </c>
      <c r="AB8" s="95"/>
      <c r="AC8" s="95"/>
      <c r="AD8" s="95"/>
      <c r="AE8" s="95"/>
      <c r="AF8" s="96">
        <f t="shared" si="3"/>
        <v>1424.0386556799999</v>
      </c>
      <c r="AG8" s="96">
        <f t="shared" si="4"/>
        <v>178.00483195999999</v>
      </c>
      <c r="AH8" s="97">
        <f t="shared" ref="AH8:AH29" si="15">+AG8/$AG$7</f>
        <v>1.7153508195795478E-2</v>
      </c>
      <c r="AI8" s="98"/>
      <c r="AJ8" s="96">
        <f t="shared" si="5"/>
        <v>139.1406238066667</v>
      </c>
      <c r="AK8" s="96">
        <f t="shared" si="6"/>
        <v>122.57155725333332</v>
      </c>
      <c r="AL8" s="319">
        <v>150.72132045485679</v>
      </c>
      <c r="AM8" s="96">
        <v>176.00166900000005</v>
      </c>
      <c r="AN8" s="426">
        <f t="shared" si="7"/>
        <v>1.1677290808549881</v>
      </c>
      <c r="AO8" s="99">
        <v>129.406222512</v>
      </c>
      <c r="AP8" s="100">
        <f t="shared" si="8"/>
        <v>0.85857941080577926</v>
      </c>
      <c r="AQ8" s="97">
        <f t="shared" si="9"/>
        <v>1.3410789139754202</v>
      </c>
      <c r="AR8" s="96">
        <f t="shared" si="0"/>
        <v>658.6677820000001</v>
      </c>
      <c r="AS8" s="96">
        <v>1754.260132920348</v>
      </c>
      <c r="AT8" s="96">
        <f t="shared" si="10"/>
        <v>1600.0403246799999</v>
      </c>
      <c r="AU8" s="97">
        <f t="shared" si="11"/>
        <v>0.91208840391098911</v>
      </c>
      <c r="AV8" s="97">
        <f t="shared" si="12"/>
        <v>1.4292069058267671</v>
      </c>
      <c r="AW8" s="318"/>
      <c r="AX8" s="101"/>
      <c r="AY8" s="95"/>
      <c r="BB8" s="42"/>
    </row>
    <row r="9" spans="1:54" s="98" customFormat="1" ht="48" customHeight="1" x14ac:dyDescent="0.35">
      <c r="A9" s="95" t="s">
        <v>173</v>
      </c>
      <c r="B9" s="95" t="s">
        <v>142</v>
      </c>
      <c r="C9" s="95" t="s">
        <v>174</v>
      </c>
      <c r="D9" s="102" t="s">
        <v>175</v>
      </c>
      <c r="E9" s="96">
        <v>153.59994344</v>
      </c>
      <c r="F9" s="96">
        <v>125.50947072999999</v>
      </c>
      <c r="G9" s="96">
        <v>135.51804257000001</v>
      </c>
      <c r="H9" s="96">
        <v>176.21238682000003</v>
      </c>
      <c r="I9" s="96">
        <v>124.15401079999899</v>
      </c>
      <c r="J9" s="96">
        <v>179.68187550000002</v>
      </c>
      <c r="K9" s="96">
        <v>208.64891747999997</v>
      </c>
      <c r="L9" s="96">
        <v>175.44270503200002</v>
      </c>
      <c r="M9" s="96">
        <v>167.51012584</v>
      </c>
      <c r="N9" s="96">
        <v>202.46697948000002</v>
      </c>
      <c r="O9" s="96">
        <v>102.59359151999999</v>
      </c>
      <c r="P9" s="96">
        <v>199.73621019999996</v>
      </c>
      <c r="Q9" s="96">
        <f t="shared" si="13"/>
        <v>1951.074259411999</v>
      </c>
      <c r="R9" s="96">
        <f t="shared" ref="R9:R29" si="16">+AVERAGEIF(E9:P9,"&gt;0",E9:P9)</f>
        <v>162.58952161766658</v>
      </c>
      <c r="S9" s="97">
        <f t="shared" si="14"/>
        <v>1.7416626515345389E-2</v>
      </c>
      <c r="T9" s="96">
        <v>462.06039652000004</v>
      </c>
      <c r="U9" s="96">
        <v>324.30692399999998</v>
      </c>
      <c r="V9" s="96">
        <v>373.0548094400001</v>
      </c>
      <c r="W9" s="96">
        <v>175.81009824</v>
      </c>
      <c r="X9" s="96">
        <v>198.77974776000002</v>
      </c>
      <c r="Y9" s="96">
        <v>186.70466951999998</v>
      </c>
      <c r="Z9" s="96">
        <v>226.82246800000021</v>
      </c>
      <c r="AA9" s="96">
        <v>260.48561100000001</v>
      </c>
      <c r="AB9" s="95"/>
      <c r="AC9" s="95"/>
      <c r="AD9" s="95"/>
      <c r="AE9" s="95"/>
      <c r="AF9" s="96">
        <f t="shared" si="3"/>
        <v>2208.0247244800003</v>
      </c>
      <c r="AG9" s="96">
        <f t="shared" si="4"/>
        <v>276.00309056000003</v>
      </c>
      <c r="AH9" s="97">
        <f t="shared" si="15"/>
        <v>2.6597150334939944E-2</v>
      </c>
      <c r="AJ9" s="96">
        <f t="shared" si="5"/>
        <v>236.94290066000008</v>
      </c>
      <c r="AK9" s="96">
        <f t="shared" si="6"/>
        <v>224.67091617333344</v>
      </c>
      <c r="AL9" s="44">
        <v>296.26880727050576</v>
      </c>
      <c r="AM9" s="96">
        <v>285.23678100000006</v>
      </c>
      <c r="AN9" s="426">
        <f t="shared" si="7"/>
        <v>0.96276345669953367</v>
      </c>
      <c r="AO9" s="99">
        <v>253.98296388</v>
      </c>
      <c r="AP9" s="100">
        <f t="shared" si="8"/>
        <v>0.85727203690432041</v>
      </c>
      <c r="AQ9" s="97">
        <f t="shared" si="9"/>
        <v>0.51622454228585513</v>
      </c>
      <c r="AR9" s="96">
        <f t="shared" si="0"/>
        <v>1446.2774782119991</v>
      </c>
      <c r="AS9" s="96">
        <v>2143.0258317533408</v>
      </c>
      <c r="AT9" s="96">
        <f t="shared" si="10"/>
        <v>2493.2615054800003</v>
      </c>
      <c r="AU9" s="97">
        <f t="shared" si="11"/>
        <v>1.1634304489181591</v>
      </c>
      <c r="AV9" s="97">
        <f t="shared" si="12"/>
        <v>0.72391642892922903</v>
      </c>
      <c r="AW9" s="318"/>
      <c r="AX9" s="101"/>
      <c r="AY9" s="95"/>
      <c r="BB9" s="42">
        <v>1477.467756768147</v>
      </c>
    </row>
    <row r="10" spans="1:54" s="98" customFormat="1" ht="23.15" customHeight="1" x14ac:dyDescent="0.35">
      <c r="A10" s="95" t="s">
        <v>173</v>
      </c>
      <c r="B10" s="95" t="s">
        <v>142</v>
      </c>
      <c r="C10" s="95" t="s">
        <v>174</v>
      </c>
      <c r="D10" s="95" t="s">
        <v>99</v>
      </c>
      <c r="E10" s="96">
        <v>17.275122000000003</v>
      </c>
      <c r="F10" s="96">
        <v>27.627396999999998</v>
      </c>
      <c r="G10" s="96">
        <v>36.687616999999996</v>
      </c>
      <c r="H10" s="96">
        <v>66.9392</v>
      </c>
      <c r="I10" s="96">
        <v>93.030191000000002</v>
      </c>
      <c r="J10" s="96">
        <v>210.82899540000003</v>
      </c>
      <c r="K10" s="96">
        <v>123.73764903999999</v>
      </c>
      <c r="L10" s="96">
        <v>186.86782099999999</v>
      </c>
      <c r="M10" s="96">
        <v>122.21321844000001</v>
      </c>
      <c r="N10" s="96">
        <v>109.88413899999999</v>
      </c>
      <c r="O10" s="96">
        <v>214.14416299999999</v>
      </c>
      <c r="P10" s="96">
        <v>105.98638799999998</v>
      </c>
      <c r="Q10" s="96">
        <f t="shared" si="13"/>
        <v>1315.22190088</v>
      </c>
      <c r="R10" s="96">
        <f t="shared" si="16"/>
        <v>109.60182507333333</v>
      </c>
      <c r="S10" s="97">
        <f t="shared" si="14"/>
        <v>1.1740572416414862E-2</v>
      </c>
      <c r="T10" s="96">
        <v>115.18434576</v>
      </c>
      <c r="U10" s="96">
        <v>169.25165135999998</v>
      </c>
      <c r="V10" s="96">
        <v>205.14199752000002</v>
      </c>
      <c r="W10" s="96">
        <v>136.69013519999999</v>
      </c>
      <c r="X10" s="96">
        <v>232.48276128000001</v>
      </c>
      <c r="Y10" s="96">
        <v>235.6574904</v>
      </c>
      <c r="Z10" s="96">
        <v>168.85272528000002</v>
      </c>
      <c r="AA10" s="96">
        <v>301.00755599999997</v>
      </c>
      <c r="AB10" s="95"/>
      <c r="AC10" s="95"/>
      <c r="AD10" s="95"/>
      <c r="AE10" s="95"/>
      <c r="AF10" s="96">
        <f t="shared" si="3"/>
        <v>1564.2686627999999</v>
      </c>
      <c r="AG10" s="96">
        <f t="shared" si="4"/>
        <v>195.53358284999999</v>
      </c>
      <c r="AH10" s="97">
        <f t="shared" si="15"/>
        <v>1.8842673420935204E-2</v>
      </c>
      <c r="AJ10" s="96">
        <f t="shared" si="5"/>
        <v>213.30544427999999</v>
      </c>
      <c r="AK10" s="96">
        <f t="shared" si="6"/>
        <v>235.17259055999997</v>
      </c>
      <c r="AL10" s="44">
        <v>287.34251632325419</v>
      </c>
      <c r="AM10" s="96">
        <v>313.40278200000012</v>
      </c>
      <c r="AN10" s="426">
        <f t="shared" si="7"/>
        <v>1.0906940817885393</v>
      </c>
      <c r="AO10" s="99">
        <v>287.02662152400001</v>
      </c>
      <c r="AP10" s="100">
        <f t="shared" si="8"/>
        <v>0.99890063328150569</v>
      </c>
      <c r="AQ10" s="97">
        <f t="shared" si="9"/>
        <v>1.3485726436777732</v>
      </c>
      <c r="AR10" s="96">
        <f t="shared" si="0"/>
        <v>885.20721088000005</v>
      </c>
      <c r="AS10" s="96">
        <v>1396.7145401807948</v>
      </c>
      <c r="AT10" s="96">
        <f t="shared" si="10"/>
        <v>1877.6714448</v>
      </c>
      <c r="AU10" s="97">
        <f t="shared" si="11"/>
        <v>1.3443487489984522</v>
      </c>
      <c r="AV10" s="97">
        <f t="shared" si="12"/>
        <v>1.1211660069209941</v>
      </c>
      <c r="AW10" s="95"/>
      <c r="AX10" s="95"/>
      <c r="AY10" s="95"/>
      <c r="BB10" s="42">
        <v>850.87867710895227</v>
      </c>
    </row>
    <row r="11" spans="1:54" s="98" customFormat="1" ht="23.15" customHeight="1" x14ac:dyDescent="0.35">
      <c r="A11" s="95" t="s">
        <v>173</v>
      </c>
      <c r="B11" s="95" t="s">
        <v>141</v>
      </c>
      <c r="C11" s="95" t="s">
        <v>174</v>
      </c>
      <c r="D11" s="95" t="s">
        <v>100</v>
      </c>
      <c r="E11" s="96">
        <v>1185.1520373999999</v>
      </c>
      <c r="F11" s="96">
        <v>1850.5972578000008</v>
      </c>
      <c r="G11" s="96">
        <v>2298.2006744</v>
      </c>
      <c r="H11" s="96">
        <v>2152.4650530000004</v>
      </c>
      <c r="I11" s="96">
        <v>1792.6169316</v>
      </c>
      <c r="J11" s="96">
        <v>2537.9257240000002</v>
      </c>
      <c r="K11" s="96">
        <v>2787.2926189199879</v>
      </c>
      <c r="L11" s="96">
        <v>2733.1839147599958</v>
      </c>
      <c r="M11" s="96">
        <v>2840.9394205599983</v>
      </c>
      <c r="N11" s="96">
        <v>2778.6696739600025</v>
      </c>
      <c r="O11" s="96">
        <v>4666.5120254400017</v>
      </c>
      <c r="P11" s="96">
        <v>2496.4034457599996</v>
      </c>
      <c r="Q11" s="96">
        <f t="shared" si="13"/>
        <v>30119.958777599983</v>
      </c>
      <c r="R11" s="96">
        <f t="shared" si="16"/>
        <v>2509.9965647999984</v>
      </c>
      <c r="S11" s="97">
        <f t="shared" si="14"/>
        <v>0.26887140259087555</v>
      </c>
      <c r="T11" s="96">
        <v>2098.8341935200001</v>
      </c>
      <c r="U11" s="96">
        <v>1106.0617360000015</v>
      </c>
      <c r="V11" s="96">
        <v>1965.5178461599992</v>
      </c>
      <c r="W11" s="96">
        <v>2411.548210800001</v>
      </c>
      <c r="X11" s="96">
        <v>2193.642056159998</v>
      </c>
      <c r="Y11" s="96">
        <v>3527.397223199976</v>
      </c>
      <c r="Z11" s="96">
        <v>3293.4188521599722</v>
      </c>
      <c r="AA11" s="96">
        <v>2129.1168156799927</v>
      </c>
      <c r="AB11" s="95"/>
      <c r="AC11" s="95"/>
      <c r="AD11" s="95"/>
      <c r="AE11" s="95"/>
      <c r="AF11" s="96">
        <f t="shared" si="3"/>
        <v>18725.536933679941</v>
      </c>
      <c r="AG11" s="96">
        <f t="shared" si="4"/>
        <v>2340.6921167099927</v>
      </c>
      <c r="AH11" s="97">
        <f t="shared" si="15"/>
        <v>0.22556175001384907</v>
      </c>
      <c r="AJ11" s="96">
        <f t="shared" si="5"/>
        <v>2586.7735006933231</v>
      </c>
      <c r="AK11" s="96">
        <f t="shared" si="6"/>
        <v>2983.31096367998</v>
      </c>
      <c r="AL11" s="44">
        <v>3668.466435508607</v>
      </c>
      <c r="AM11" s="96">
        <v>2412.1848586399938</v>
      </c>
      <c r="AN11" s="426">
        <f t="shared" si="7"/>
        <v>0.65754584403211569</v>
      </c>
      <c r="AO11" s="99">
        <v>3096.3919196049637</v>
      </c>
      <c r="AP11" s="100">
        <f t="shared" si="8"/>
        <v>0.844056221868</v>
      </c>
      <c r="AQ11" s="97">
        <f t="shared" si="9"/>
        <v>8.9918319692509074E-2</v>
      </c>
      <c r="AR11" s="96">
        <f t="shared" si="0"/>
        <v>20178.37363243998</v>
      </c>
      <c r="AS11" s="96">
        <v>24766.999469943992</v>
      </c>
      <c r="AT11" s="96">
        <f t="shared" si="10"/>
        <v>21137.721792319935</v>
      </c>
      <c r="AU11" s="97">
        <f t="shared" si="11"/>
        <v>0.85346316649990772</v>
      </c>
      <c r="AV11" s="97">
        <f t="shared" si="12"/>
        <v>4.7543383691619701E-2</v>
      </c>
      <c r="AW11" s="95"/>
      <c r="AX11" s="95"/>
      <c r="AY11" s="95"/>
      <c r="BB11" s="42">
        <v>17786.691765790009</v>
      </c>
    </row>
    <row r="12" spans="1:54" s="98" customFormat="1" ht="23.15" customHeight="1" x14ac:dyDescent="0.35">
      <c r="A12" s="95" t="s">
        <v>173</v>
      </c>
      <c r="B12" s="95" t="s">
        <v>141</v>
      </c>
      <c r="C12" s="95" t="s">
        <v>174</v>
      </c>
      <c r="D12" s="95" t="s">
        <v>101</v>
      </c>
      <c r="E12" s="96">
        <v>124.21282400000005</v>
      </c>
      <c r="F12" s="96">
        <v>164.93890780000024</v>
      </c>
      <c r="G12" s="96">
        <v>84.516853999999995</v>
      </c>
      <c r="H12" s="96">
        <v>68.249119000000036</v>
      </c>
      <c r="I12" s="96">
        <v>71.395004000000014</v>
      </c>
      <c r="J12" s="96">
        <v>93.604712000000021</v>
      </c>
      <c r="K12" s="96">
        <v>94.580797080000025</v>
      </c>
      <c r="L12" s="96">
        <v>111.85221100000007</v>
      </c>
      <c r="M12" s="96">
        <v>91.436737319999892</v>
      </c>
      <c r="N12" s="96">
        <v>89.919506640000009</v>
      </c>
      <c r="O12" s="96">
        <v>119.13852384000003</v>
      </c>
      <c r="P12" s="96">
        <v>92.520155999999986</v>
      </c>
      <c r="Q12" s="96">
        <f t="shared" si="13"/>
        <v>1206.3653526800003</v>
      </c>
      <c r="R12" s="96">
        <f t="shared" si="16"/>
        <v>100.53044605666669</v>
      </c>
      <c r="S12" s="97">
        <f t="shared" si="14"/>
        <v>1.0768844234054204E-2</v>
      </c>
      <c r="T12" s="96">
        <v>136.97558676000043</v>
      </c>
      <c r="U12" s="96">
        <v>70.347794999999934</v>
      </c>
      <c r="V12" s="96">
        <v>219.22489848000018</v>
      </c>
      <c r="W12" s="96">
        <v>112.66233948000011</v>
      </c>
      <c r="X12" s="96">
        <v>106.50569904000035</v>
      </c>
      <c r="Y12" s="96">
        <v>77.590625760000151</v>
      </c>
      <c r="Z12" s="96">
        <v>143.88915899999975</v>
      </c>
      <c r="AA12" s="96">
        <v>96.47293299999987</v>
      </c>
      <c r="AB12" s="95"/>
      <c r="AC12" s="95"/>
      <c r="AD12" s="95"/>
      <c r="AE12" s="95"/>
      <c r="AF12" s="96">
        <f t="shared" si="3"/>
        <v>963.66903652000076</v>
      </c>
      <c r="AG12" s="96">
        <f t="shared" si="4"/>
        <v>120.45862956500009</v>
      </c>
      <c r="AH12" s="97">
        <f t="shared" si="15"/>
        <v>1.1608044943194815E-2</v>
      </c>
      <c r="AJ12" s="96">
        <f t="shared" si="5"/>
        <v>126.05760912666675</v>
      </c>
      <c r="AK12" s="96">
        <f t="shared" si="6"/>
        <v>105.98423925333327</v>
      </c>
      <c r="AL12" s="44">
        <v>130.32457165009887</v>
      </c>
      <c r="AM12" s="96">
        <v>111.49915299999977</v>
      </c>
      <c r="AN12" s="426">
        <f t="shared" si="7"/>
        <v>0.85554973700092096</v>
      </c>
      <c r="AO12" s="99">
        <v>128.86343203944003</v>
      </c>
      <c r="AP12" s="100">
        <f t="shared" si="8"/>
        <v>0.98878845645024038</v>
      </c>
      <c r="AQ12" s="97">
        <f t="shared" si="9"/>
        <v>0.40931791549449592</v>
      </c>
      <c r="AR12" s="96">
        <f t="shared" si="0"/>
        <v>904.78716620000034</v>
      </c>
      <c r="AS12" s="96">
        <v>1083.7060078703526</v>
      </c>
      <c r="AT12" s="96">
        <f t="shared" si="10"/>
        <v>1075.1681895200006</v>
      </c>
      <c r="AU12" s="97">
        <f t="shared" si="11"/>
        <v>0.99212164711799466</v>
      </c>
      <c r="AV12" s="97">
        <f t="shared" si="12"/>
        <v>0.18831061014667183</v>
      </c>
      <c r="AW12" s="95"/>
      <c r="AX12" s="95"/>
      <c r="AY12" s="95"/>
      <c r="BB12" s="42">
        <v>791.25845962243739</v>
      </c>
    </row>
    <row r="13" spans="1:54" s="98" customFormat="1" ht="27" customHeight="1" x14ac:dyDescent="0.35">
      <c r="A13" s="95" t="s">
        <v>173</v>
      </c>
      <c r="B13" s="95" t="s">
        <v>139</v>
      </c>
      <c r="C13" s="95" t="s">
        <v>174</v>
      </c>
      <c r="D13" s="101" t="s">
        <v>176</v>
      </c>
      <c r="E13" s="96">
        <v>91.033773000000451</v>
      </c>
      <c r="F13" s="96">
        <v>75.498711</v>
      </c>
      <c r="G13" s="96">
        <v>118.54027649999998</v>
      </c>
      <c r="H13" s="96">
        <v>89.979099000000019</v>
      </c>
      <c r="I13" s="96">
        <v>83.397762</v>
      </c>
      <c r="J13" s="96">
        <v>101.76277899999999</v>
      </c>
      <c r="K13" s="96">
        <v>118.56531299999999</v>
      </c>
      <c r="L13" s="96">
        <v>153.39713463999999</v>
      </c>
      <c r="M13" s="96">
        <v>126.12976620000001</v>
      </c>
      <c r="N13" s="96">
        <v>169.85863196</v>
      </c>
      <c r="O13" s="96">
        <v>196.29736127999999</v>
      </c>
      <c r="P13" s="96">
        <v>217.518123</v>
      </c>
      <c r="Q13" s="96">
        <f t="shared" si="13"/>
        <v>1541.9787305800003</v>
      </c>
      <c r="R13" s="96">
        <f t="shared" si="16"/>
        <v>128.49822754833335</v>
      </c>
      <c r="S13" s="97">
        <f t="shared" si="14"/>
        <v>1.3764759345045096E-2</v>
      </c>
      <c r="T13" s="96">
        <v>173.88070984000001</v>
      </c>
      <c r="U13" s="96">
        <v>68.107382000000015</v>
      </c>
      <c r="V13" s="96">
        <v>231.76236463999999</v>
      </c>
      <c r="W13" s="96">
        <v>145.31128364</v>
      </c>
      <c r="X13" s="96">
        <v>228.98331396</v>
      </c>
      <c r="Y13" s="96">
        <v>156.26856527999996</v>
      </c>
      <c r="Z13" s="96">
        <v>195.55513200000007</v>
      </c>
      <c r="AA13" s="96">
        <v>209.994741</v>
      </c>
      <c r="AB13" s="95"/>
      <c r="AC13" s="95"/>
      <c r="AD13" s="95"/>
      <c r="AE13" s="95"/>
      <c r="AF13" s="96">
        <f t="shared" si="3"/>
        <v>1409.86349236</v>
      </c>
      <c r="AG13" s="96">
        <f t="shared" si="4"/>
        <v>176.232936545</v>
      </c>
      <c r="AH13" s="97">
        <f t="shared" si="15"/>
        <v>1.698275877181285E-2</v>
      </c>
      <c r="AJ13" s="96">
        <f t="shared" si="5"/>
        <v>194.64590008666667</v>
      </c>
      <c r="AK13" s="96">
        <f t="shared" si="6"/>
        <v>187.27281275999999</v>
      </c>
      <c r="AL13" s="44">
        <v>229.72486941437492</v>
      </c>
      <c r="AM13" s="96">
        <v>218.24816408000001</v>
      </c>
      <c r="AN13" s="426">
        <f t="shared" si="7"/>
        <v>0.95004151982485896</v>
      </c>
      <c r="AO13" s="99">
        <v>187.74319133459997</v>
      </c>
      <c r="AP13" s="100">
        <f t="shared" si="8"/>
        <v>0.81725235849824818</v>
      </c>
      <c r="AQ13" s="97">
        <f t="shared" si="9"/>
        <v>0.48849234396345032</v>
      </c>
      <c r="AR13" s="96">
        <f t="shared" si="0"/>
        <v>958.3046143400004</v>
      </c>
      <c r="AS13" s="96">
        <v>2103.1320534200518</v>
      </c>
      <c r="AT13" s="96">
        <f t="shared" si="10"/>
        <v>1628.1116564399999</v>
      </c>
      <c r="AU13" s="97">
        <f t="shared" si="11"/>
        <v>0.77413667572248368</v>
      </c>
      <c r="AV13" s="97">
        <f t="shared" si="12"/>
        <v>0.69895003329531735</v>
      </c>
      <c r="AW13" s="101"/>
      <c r="AX13" s="95"/>
      <c r="AY13" s="95"/>
      <c r="BB13" s="42">
        <v>1717.5590334340375</v>
      </c>
    </row>
    <row r="14" spans="1:54" ht="15" customHeight="1" x14ac:dyDescent="0.35">
      <c r="A14" s="103"/>
      <c r="B14" s="103" t="s">
        <v>177</v>
      </c>
      <c r="C14" s="103" t="s">
        <v>174</v>
      </c>
      <c r="D14" s="103" t="s">
        <v>174</v>
      </c>
      <c r="E14" s="104">
        <f t="shared" ref="E14:P14" si="17">SUM(E8:E13)</f>
        <v>1616.2947748400002</v>
      </c>
      <c r="F14" s="104">
        <f t="shared" si="17"/>
        <v>2302.7660293300014</v>
      </c>
      <c r="G14" s="104">
        <f t="shared" si="17"/>
        <v>2754.4877704699998</v>
      </c>
      <c r="H14" s="104">
        <f t="shared" si="17"/>
        <v>2612.0718398200006</v>
      </c>
      <c r="I14" s="104">
        <f t="shared" si="17"/>
        <v>2226.2615273999991</v>
      </c>
      <c r="J14" s="104">
        <f t="shared" si="17"/>
        <v>3261.8876689000003</v>
      </c>
      <c r="K14" s="104">
        <f t="shared" si="17"/>
        <v>3411.161158519988</v>
      </c>
      <c r="L14" s="104">
        <f t="shared" si="17"/>
        <v>3443.1815284319955</v>
      </c>
      <c r="M14" s="104">
        <f t="shared" si="17"/>
        <v>3403.5055863599982</v>
      </c>
      <c r="N14" s="104">
        <f t="shared" si="17"/>
        <v>3454.1954338400028</v>
      </c>
      <c r="O14" s="104">
        <f t="shared" si="17"/>
        <v>5519.8804586000015</v>
      </c>
      <c r="P14" s="104">
        <f t="shared" si="17"/>
        <v>3300.1171573599995</v>
      </c>
      <c r="Q14" s="104">
        <f t="shared" si="13"/>
        <v>37305.810933871988</v>
      </c>
      <c r="R14" s="105">
        <f t="shared" si="16"/>
        <v>3108.8175778226655</v>
      </c>
      <c r="S14" s="106">
        <f t="shared" si="14"/>
        <v>0.3330172456291598</v>
      </c>
      <c r="T14" s="104">
        <f t="shared" ref="T14:AE14" si="18">SUM(T8:T13)</f>
        <v>3401.0832622400012</v>
      </c>
      <c r="U14" s="104">
        <f t="shared" si="18"/>
        <v>1913.1223713600011</v>
      </c>
      <c r="V14" s="104">
        <f t="shared" si="18"/>
        <v>3162.8756753999996</v>
      </c>
      <c r="W14" s="104">
        <f t="shared" si="18"/>
        <v>3194.7987058400008</v>
      </c>
      <c r="X14" s="104">
        <f t="shared" si="18"/>
        <v>3046.5722516399983</v>
      </c>
      <c r="Y14" s="104">
        <f t="shared" si="18"/>
        <v>4366.6324819199763</v>
      </c>
      <c r="Z14" s="104">
        <f t="shared" si="18"/>
        <v>4123.4911714399723</v>
      </c>
      <c r="AA14" s="104">
        <f t="shared" si="18"/>
        <v>3086.8255856799929</v>
      </c>
      <c r="AB14" s="104">
        <f t="shared" si="18"/>
        <v>0</v>
      </c>
      <c r="AC14" s="104">
        <f t="shared" si="18"/>
        <v>0</v>
      </c>
      <c r="AD14" s="104">
        <f t="shared" si="18"/>
        <v>0</v>
      </c>
      <c r="AE14" s="104">
        <f t="shared" si="18"/>
        <v>0</v>
      </c>
      <c r="AF14" s="104">
        <f t="shared" si="3"/>
        <v>26295.401505519938</v>
      </c>
      <c r="AG14" s="105">
        <f t="shared" si="4"/>
        <v>3286.9251881899922</v>
      </c>
      <c r="AH14" s="106">
        <f t="shared" si="15"/>
        <v>0.31674588568052731</v>
      </c>
      <c r="AI14" s="107"/>
      <c r="AJ14" s="105">
        <f t="shared" si="5"/>
        <v>3496.8659786533231</v>
      </c>
      <c r="AK14" s="105">
        <f t="shared" si="6"/>
        <v>3858.9830796799802</v>
      </c>
      <c r="AL14" s="108">
        <f>SUM(AL8:AL13)</f>
        <v>4762.8485206216974</v>
      </c>
      <c r="AM14" s="105">
        <f>SUM(AM8:AM13)</f>
        <v>3516.5734077199936</v>
      </c>
      <c r="AN14" s="106">
        <f t="shared" si="7"/>
        <v>0.73833408568303016</v>
      </c>
      <c r="AO14" s="109">
        <f>SUM(AO8:AO13)</f>
        <v>4083.4143508950033</v>
      </c>
      <c r="AP14" s="110">
        <f t="shared" si="8"/>
        <v>0.85734709664081288</v>
      </c>
      <c r="AQ14" s="106">
        <f t="shared" si="9"/>
        <v>0.19976719511195462</v>
      </c>
      <c r="AR14" s="105">
        <f t="shared" si="0"/>
        <v>25031.617884071984</v>
      </c>
      <c r="AS14" s="105">
        <f>+SUM(AS8:AS13)</f>
        <v>33247.838036088877</v>
      </c>
      <c r="AT14" s="105">
        <f t="shared" si="10"/>
        <v>29811.97491323993</v>
      </c>
      <c r="AU14" s="106">
        <f t="shared" si="11"/>
        <v>0.89665905136088886</v>
      </c>
      <c r="AV14" s="106">
        <f t="shared" si="12"/>
        <v>0.19097275498959121</v>
      </c>
      <c r="AW14" s="103"/>
      <c r="AX14" s="103"/>
      <c r="AY14" s="103"/>
      <c r="AZ14" s="41"/>
      <c r="BB14" s="42">
        <v>23939.50021040393</v>
      </c>
    </row>
    <row r="15" spans="1:54" s="98" customFormat="1" ht="23.5" customHeight="1" x14ac:dyDescent="0.35">
      <c r="A15" s="95" t="s">
        <v>90</v>
      </c>
      <c r="B15" s="95" t="s">
        <v>142</v>
      </c>
      <c r="C15" s="95" t="s">
        <v>178</v>
      </c>
      <c r="D15" s="102" t="s">
        <v>179</v>
      </c>
      <c r="E15" s="96">
        <v>897.12023800000009</v>
      </c>
      <c r="F15" s="96">
        <v>867.49413500000003</v>
      </c>
      <c r="G15" s="96">
        <v>2724.3157969999997</v>
      </c>
      <c r="H15" s="96">
        <v>1721.8745269999999</v>
      </c>
      <c r="I15" s="96">
        <v>2569.0476450000001</v>
      </c>
      <c r="J15" s="96">
        <v>1875.22937269</v>
      </c>
      <c r="K15" s="96">
        <v>1202.8707200000003</v>
      </c>
      <c r="L15" s="96">
        <v>3443.2067960000004</v>
      </c>
      <c r="M15" s="96">
        <v>1750.1630955200001</v>
      </c>
      <c r="N15" s="96">
        <v>3140.507384</v>
      </c>
      <c r="O15" s="96">
        <v>3075.4078199999994</v>
      </c>
      <c r="P15" s="96">
        <v>1706.0738429999997</v>
      </c>
      <c r="Q15" s="96">
        <f t="shared" si="13"/>
        <v>24973.311373210003</v>
      </c>
      <c r="R15" s="96">
        <f t="shared" si="16"/>
        <v>2081.1092811008334</v>
      </c>
      <c r="S15" s="97">
        <f t="shared" si="14"/>
        <v>0.22292889926686249</v>
      </c>
      <c r="T15" s="96">
        <v>2975.0095220000003</v>
      </c>
      <c r="U15" s="96">
        <v>1238.6944990000002</v>
      </c>
      <c r="V15" s="96">
        <v>728.63245000000006</v>
      </c>
      <c r="W15" s="96">
        <v>1348.7175859999998</v>
      </c>
      <c r="X15" s="96">
        <v>2110.1178483200006</v>
      </c>
      <c r="Y15" s="96">
        <v>1920.0417581599997</v>
      </c>
      <c r="Z15" s="96">
        <v>1912.030426</v>
      </c>
      <c r="AA15" s="96">
        <v>2198.1502389999996</v>
      </c>
      <c r="AB15" s="95"/>
      <c r="AC15" s="95"/>
      <c r="AD15" s="95"/>
      <c r="AE15" s="95"/>
      <c r="AF15" s="96">
        <f t="shared" si="3"/>
        <v>14431.394328480001</v>
      </c>
      <c r="AG15" s="96">
        <f t="shared" si="4"/>
        <v>1803.9242910600001</v>
      </c>
      <c r="AH15" s="97">
        <f t="shared" si="15"/>
        <v>0.17383589968077776</v>
      </c>
      <c r="AJ15" s="96">
        <f t="shared" si="5"/>
        <v>1702.9483845799998</v>
      </c>
      <c r="AK15" s="96">
        <f t="shared" si="6"/>
        <v>2010.0741410533331</v>
      </c>
      <c r="AL15" s="44">
        <v>2457.4502408121361</v>
      </c>
      <c r="AM15" s="96">
        <v>1176.3742189999998</v>
      </c>
      <c r="AN15" s="426">
        <f t="shared" si="7"/>
        <v>0.47869706554515329</v>
      </c>
      <c r="AO15" s="99">
        <v>2153.6301712968007</v>
      </c>
      <c r="AP15" s="100">
        <f t="shared" si="8"/>
        <v>0.87636776343641076</v>
      </c>
      <c r="AQ15" s="119">
        <f t="shared" si="9"/>
        <v>0.23053112981846091</v>
      </c>
      <c r="AR15" s="96">
        <f t="shared" si="0"/>
        <v>17051.322326210004</v>
      </c>
      <c r="AS15" s="96">
        <v>21970.658999441272</v>
      </c>
      <c r="AT15" s="96">
        <f t="shared" si="10"/>
        <v>15607.76854748</v>
      </c>
      <c r="AU15" s="97">
        <f t="shared" si="11"/>
        <v>0.71039146107892881</v>
      </c>
      <c r="AV15" s="320">
        <f>AT15/AR15-1</f>
        <v>-8.4659344953621707E-2</v>
      </c>
      <c r="AW15" s="101"/>
      <c r="AX15" s="111"/>
      <c r="AY15" s="111"/>
      <c r="BB15" s="42">
        <v>16857.414093719577</v>
      </c>
    </row>
    <row r="16" spans="1:54" s="98" customFormat="1" ht="23.5" customHeight="1" x14ac:dyDescent="0.35">
      <c r="A16" s="95" t="s">
        <v>91</v>
      </c>
      <c r="B16" s="95" t="s">
        <v>142</v>
      </c>
      <c r="C16" s="95" t="s">
        <v>178</v>
      </c>
      <c r="D16" s="102" t="s">
        <v>180</v>
      </c>
      <c r="E16" s="96">
        <v>318.86290392000001</v>
      </c>
      <c r="F16" s="96">
        <v>345.69752964000003</v>
      </c>
      <c r="G16" s="96">
        <v>630.89078140000004</v>
      </c>
      <c r="H16" s="96">
        <v>893.16207280000003</v>
      </c>
      <c r="I16" s="96">
        <v>789.55259519999993</v>
      </c>
      <c r="J16" s="96">
        <v>882.01102020000008</v>
      </c>
      <c r="K16" s="96">
        <v>715.11348679999992</v>
      </c>
      <c r="L16" s="96">
        <v>993.17399080000018</v>
      </c>
      <c r="M16" s="96">
        <v>953.46128300000009</v>
      </c>
      <c r="N16" s="96">
        <v>610.17831208000007</v>
      </c>
      <c r="O16" s="96">
        <v>1438.6475277200002</v>
      </c>
      <c r="P16" s="96">
        <v>1815.9990617999999</v>
      </c>
      <c r="Q16" s="96">
        <f t="shared" si="13"/>
        <v>10386.75056536</v>
      </c>
      <c r="R16" s="96">
        <f t="shared" si="16"/>
        <v>865.56254711333338</v>
      </c>
      <c r="S16" s="97">
        <f t="shared" si="14"/>
        <v>9.2719256805451733E-2</v>
      </c>
      <c r="T16" s="96">
        <v>1521.73572132</v>
      </c>
      <c r="U16" s="96">
        <v>386.01398157999995</v>
      </c>
      <c r="V16" s="96">
        <v>483.73156471999988</v>
      </c>
      <c r="W16" s="96">
        <v>826.0685218399999</v>
      </c>
      <c r="X16" s="96">
        <v>1154.06230968</v>
      </c>
      <c r="Y16" s="96">
        <v>1015.0758837200001</v>
      </c>
      <c r="Z16" s="96">
        <v>935.00577803999977</v>
      </c>
      <c r="AA16" s="96">
        <v>1099.0784053600003</v>
      </c>
      <c r="AB16" s="95"/>
      <c r="AC16" s="95"/>
      <c r="AD16" s="95"/>
      <c r="AE16" s="95"/>
      <c r="AF16" s="96">
        <f t="shared" si="3"/>
        <v>7420.7721662599997</v>
      </c>
      <c r="AG16" s="96">
        <f t="shared" si="4"/>
        <v>927.59652078249997</v>
      </c>
      <c r="AH16" s="97">
        <f t="shared" si="15"/>
        <v>8.9388216861492356E-2</v>
      </c>
      <c r="AJ16" s="96">
        <f t="shared" si="5"/>
        <v>918.83707722666657</v>
      </c>
      <c r="AK16" s="96">
        <f t="shared" si="6"/>
        <v>1016.3866890400001</v>
      </c>
      <c r="AL16" s="44">
        <v>1314.7780099505899</v>
      </c>
      <c r="AM16" s="96">
        <v>1036.07208664</v>
      </c>
      <c r="AN16" s="426">
        <f t="shared" si="7"/>
        <v>0.78802054704195745</v>
      </c>
      <c r="AO16" s="99">
        <v>1251.8925384337197</v>
      </c>
      <c r="AP16" s="112">
        <f t="shared" si="8"/>
        <v>0.95217027434218082</v>
      </c>
      <c r="AQ16" s="97">
        <f t="shared" si="9"/>
        <v>0.31299777007696239</v>
      </c>
      <c r="AR16" s="96">
        <f t="shared" si="0"/>
        <v>6521.925663760001</v>
      </c>
      <c r="AS16" s="96">
        <v>9406.4392591917513</v>
      </c>
      <c r="AT16" s="96">
        <f t="shared" si="10"/>
        <v>8456.8442529000004</v>
      </c>
      <c r="AU16" s="97">
        <f t="shared" si="11"/>
        <v>0.89904840927305951</v>
      </c>
      <c r="AV16" s="97">
        <f t="shared" si="12"/>
        <v>0.29667903145410679</v>
      </c>
      <c r="AW16" s="95"/>
      <c r="AX16" s="95"/>
      <c r="AY16" s="95"/>
      <c r="BB16" s="42">
        <v>7075.1443703138666</v>
      </c>
    </row>
    <row r="17" spans="1:54" s="98" customFormat="1" ht="23.5" customHeight="1" x14ac:dyDescent="0.35">
      <c r="A17" s="95" t="s">
        <v>92</v>
      </c>
      <c r="B17" s="95" t="s">
        <v>142</v>
      </c>
      <c r="C17" s="95" t="s">
        <v>178</v>
      </c>
      <c r="D17" s="102" t="s">
        <v>181</v>
      </c>
      <c r="E17" s="96">
        <v>556.13753600000007</v>
      </c>
      <c r="F17" s="96">
        <v>1197.5778361600003</v>
      </c>
      <c r="G17" s="96">
        <v>408.96145739999997</v>
      </c>
      <c r="H17" s="96">
        <v>697.37023109999996</v>
      </c>
      <c r="I17" s="96">
        <v>1137.6331600000001</v>
      </c>
      <c r="J17" s="96">
        <v>904.43883399999993</v>
      </c>
      <c r="K17" s="96">
        <v>1623.7132072999998</v>
      </c>
      <c r="L17" s="96">
        <v>1836.6431871999998</v>
      </c>
      <c r="M17" s="96">
        <v>1555.1507401199997</v>
      </c>
      <c r="N17" s="96">
        <v>1390.0027218000002</v>
      </c>
      <c r="O17" s="96">
        <v>1383.7043346800001</v>
      </c>
      <c r="P17" s="96">
        <v>1496.5169350400001</v>
      </c>
      <c r="Q17" s="96">
        <f t="shared" si="13"/>
        <v>14187.8501808</v>
      </c>
      <c r="R17" s="96">
        <f t="shared" si="16"/>
        <v>1182.3208483999999</v>
      </c>
      <c r="S17" s="97">
        <f t="shared" si="14"/>
        <v>0.12665047804440807</v>
      </c>
      <c r="T17" s="96">
        <v>1993.6362606</v>
      </c>
      <c r="U17" s="96">
        <v>1150.9146614399999</v>
      </c>
      <c r="V17" s="96">
        <v>875.95672265999997</v>
      </c>
      <c r="W17" s="96">
        <v>1336.26777004</v>
      </c>
      <c r="X17" s="96">
        <v>1675.8439206399999</v>
      </c>
      <c r="Y17" s="96">
        <v>1596.13776912</v>
      </c>
      <c r="Z17" s="96">
        <v>1701.4276018399999</v>
      </c>
      <c r="AA17" s="96">
        <v>1894.1610504</v>
      </c>
      <c r="AB17" s="95"/>
      <c r="AC17" s="95"/>
      <c r="AD17" s="95"/>
      <c r="AE17" s="95"/>
      <c r="AF17" s="96">
        <f t="shared" si="3"/>
        <v>12224.34575674</v>
      </c>
      <c r="AG17" s="96">
        <f t="shared" si="4"/>
        <v>1528.0432195925</v>
      </c>
      <c r="AH17" s="97">
        <f t="shared" si="15"/>
        <v>0.14725050776542786</v>
      </c>
      <c r="AJ17" s="96">
        <f t="shared" si="5"/>
        <v>1513.2991391166668</v>
      </c>
      <c r="AK17" s="96">
        <f t="shared" si="6"/>
        <v>1730.5754737866666</v>
      </c>
      <c r="AL17" s="44">
        <v>2341.633475361044</v>
      </c>
      <c r="AM17" s="96">
        <v>934.89863656</v>
      </c>
      <c r="AN17" s="426">
        <f t="shared" si="7"/>
        <v>0.39925062841692294</v>
      </c>
      <c r="AO17" s="99">
        <v>2133.5822686296001</v>
      </c>
      <c r="AP17" s="112">
        <f t="shared" si="8"/>
        <v>0.91115125021888166</v>
      </c>
      <c r="AQ17" s="97">
        <f t="shared" si="9"/>
        <v>0.37194563432800543</v>
      </c>
      <c r="AR17" s="96">
        <f t="shared" si="0"/>
        <v>9917.6261892799994</v>
      </c>
      <c r="AS17" s="96">
        <v>15452.583605582862</v>
      </c>
      <c r="AT17" s="96">
        <f t="shared" si="10"/>
        <v>13159.2443933</v>
      </c>
      <c r="AU17" s="97">
        <f t="shared" si="11"/>
        <v>0.8515886229242402</v>
      </c>
      <c r="AV17" s="97">
        <f t="shared" si="12"/>
        <v>0.32685424335955293</v>
      </c>
      <c r="AW17" s="95"/>
      <c r="AX17" s="95"/>
      <c r="AY17" s="95"/>
      <c r="BB17" s="42">
        <v>10790.94775403825</v>
      </c>
    </row>
    <row r="18" spans="1:54" s="98" customFormat="1" ht="23.5" customHeight="1" x14ac:dyDescent="0.35">
      <c r="A18" s="95" t="s">
        <v>173</v>
      </c>
      <c r="B18" s="95" t="s">
        <v>140</v>
      </c>
      <c r="C18" s="95" t="s">
        <v>178</v>
      </c>
      <c r="D18" s="95" t="s">
        <v>93</v>
      </c>
      <c r="E18" s="96">
        <v>22.376071200000002</v>
      </c>
      <c r="F18" s="96">
        <v>19.2069258</v>
      </c>
      <c r="G18" s="96">
        <v>26.782694600000003</v>
      </c>
      <c r="H18" s="96">
        <v>28.522966400000001</v>
      </c>
      <c r="I18" s="96">
        <v>45.157242100000005</v>
      </c>
      <c r="J18" s="96">
        <v>31.142622500000002</v>
      </c>
      <c r="K18" s="96">
        <v>38.590378320000021</v>
      </c>
      <c r="L18" s="96">
        <v>29.742191040000009</v>
      </c>
      <c r="M18" s="96">
        <v>24.078958240000006</v>
      </c>
      <c r="N18" s="96">
        <v>38.833119840000002</v>
      </c>
      <c r="O18" s="96">
        <v>30.574987919999998</v>
      </c>
      <c r="P18" s="96">
        <v>26.662811720000001</v>
      </c>
      <c r="Q18" s="96">
        <f t="shared" si="13"/>
        <v>361.67096968000004</v>
      </c>
      <c r="R18" s="96">
        <f t="shared" si="16"/>
        <v>30.139247473333338</v>
      </c>
      <c r="S18" s="97">
        <f t="shared" si="14"/>
        <v>3.2285230405621475E-3</v>
      </c>
      <c r="T18" s="96">
        <v>38.206153439999987</v>
      </c>
      <c r="U18" s="96">
        <v>24.849941999999995</v>
      </c>
      <c r="V18" s="96">
        <v>51.053863439999994</v>
      </c>
      <c r="W18" s="96">
        <v>34.147325520000003</v>
      </c>
      <c r="X18" s="96">
        <v>50.592457439999997</v>
      </c>
      <c r="Y18" s="96">
        <v>46.675525319999998</v>
      </c>
      <c r="Z18" s="96">
        <v>63.595226919999995</v>
      </c>
      <c r="AA18" s="96">
        <v>62.864787840000005</v>
      </c>
      <c r="AB18" s="95"/>
      <c r="AC18" s="95"/>
      <c r="AD18" s="95"/>
      <c r="AE18" s="95"/>
      <c r="AF18" s="96">
        <f t="shared" si="3"/>
        <v>371.98528191999998</v>
      </c>
      <c r="AG18" s="96">
        <f t="shared" si="4"/>
        <v>46.498160239999997</v>
      </c>
      <c r="AH18" s="97">
        <f t="shared" si="15"/>
        <v>4.4808141665810741E-3</v>
      </c>
      <c r="AJ18" s="96">
        <f t="shared" si="5"/>
        <v>51.488197746666664</v>
      </c>
      <c r="AK18" s="96">
        <f t="shared" si="6"/>
        <v>57.711846693333335</v>
      </c>
      <c r="AL18" s="44">
        <v>70.215509373576822</v>
      </c>
      <c r="AM18" s="96">
        <v>45.074460559999984</v>
      </c>
      <c r="AN18" s="426">
        <f t="shared" si="7"/>
        <v>0.64194450716271811</v>
      </c>
      <c r="AO18" s="99">
        <v>64.327669001999993</v>
      </c>
      <c r="AP18" s="100">
        <f t="shared" si="8"/>
        <v>0.91614615596889037</v>
      </c>
      <c r="AQ18" s="233">
        <f t="shared" si="9"/>
        <v>1.671530402637551</v>
      </c>
      <c r="AR18" s="96">
        <f t="shared" si="0"/>
        <v>265.60005020000006</v>
      </c>
      <c r="AS18" s="96">
        <v>409.25088201367493</v>
      </c>
      <c r="AT18" s="96">
        <f t="shared" si="10"/>
        <v>417.05974247999995</v>
      </c>
      <c r="AU18" s="97">
        <f t="shared" si="11"/>
        <v>1.0190808641093267</v>
      </c>
      <c r="AV18" s="97">
        <f t="shared" si="12"/>
        <v>0.5702547577304633</v>
      </c>
      <c r="AW18" s="95"/>
      <c r="AX18" s="95"/>
      <c r="AY18" s="95"/>
      <c r="BA18" s="113"/>
      <c r="BB18" s="42">
        <v>285.90316488225511</v>
      </c>
    </row>
    <row r="19" spans="1:54" s="98" customFormat="1" ht="23.5" customHeight="1" x14ac:dyDescent="0.35">
      <c r="A19" s="95" t="s">
        <v>173</v>
      </c>
      <c r="B19" s="95" t="s">
        <v>140</v>
      </c>
      <c r="C19" s="95" t="s">
        <v>178</v>
      </c>
      <c r="D19" s="95" t="s">
        <v>94</v>
      </c>
      <c r="E19" s="96">
        <v>142.37497539999995</v>
      </c>
      <c r="F19" s="96">
        <v>89.39345800000001</v>
      </c>
      <c r="G19" s="96">
        <v>125.78752599999999</v>
      </c>
      <c r="H19" s="96">
        <v>126.78547599999997</v>
      </c>
      <c r="I19" s="96">
        <v>116.43956899999999</v>
      </c>
      <c r="J19" s="96">
        <v>110.80640200000001</v>
      </c>
      <c r="K19" s="96">
        <v>96.050214999999994</v>
      </c>
      <c r="L19" s="96">
        <v>161.61806499999994</v>
      </c>
      <c r="M19" s="96">
        <v>135.19614199999995</v>
      </c>
      <c r="N19" s="96">
        <v>246.67499596000019</v>
      </c>
      <c r="O19" s="96">
        <v>112.36766040000001</v>
      </c>
      <c r="P19" s="96">
        <v>151.35674499999996</v>
      </c>
      <c r="Q19" s="96">
        <f t="shared" si="13"/>
        <v>1614.85122976</v>
      </c>
      <c r="R19" s="96">
        <f t="shared" si="16"/>
        <v>134.57093581333334</v>
      </c>
      <c r="S19" s="97">
        <f t="shared" si="14"/>
        <v>1.4415269234832875E-2</v>
      </c>
      <c r="T19" s="96">
        <v>181.91345687999998</v>
      </c>
      <c r="U19" s="96">
        <v>89.525487000000012</v>
      </c>
      <c r="V19" s="96">
        <v>89.343056999999988</v>
      </c>
      <c r="W19" s="96">
        <v>100.54055448000001</v>
      </c>
      <c r="X19" s="96">
        <v>123.32105063999998</v>
      </c>
      <c r="Y19" s="96">
        <v>102.24689183999998</v>
      </c>
      <c r="Z19" s="96">
        <v>159.63272799999999</v>
      </c>
      <c r="AA19" s="96">
        <v>79.455781000000002</v>
      </c>
      <c r="AB19" s="95"/>
      <c r="AC19" s="95"/>
      <c r="AD19" s="95"/>
      <c r="AE19" s="95"/>
      <c r="AF19" s="96">
        <f t="shared" si="3"/>
        <v>925.9790068399999</v>
      </c>
      <c r="AG19" s="96">
        <f t="shared" si="4"/>
        <v>115.74737585499999</v>
      </c>
      <c r="AH19" s="97">
        <f t="shared" si="15"/>
        <v>1.1154043058880131E-2</v>
      </c>
      <c r="AJ19" s="96">
        <f t="shared" si="5"/>
        <v>109.09001049333334</v>
      </c>
      <c r="AK19" s="96">
        <f t="shared" si="6"/>
        <v>113.77846694666665</v>
      </c>
      <c r="AL19" s="44">
        <v>109.42244481043971</v>
      </c>
      <c r="AM19" s="96">
        <v>96.226705999999993</v>
      </c>
      <c r="AN19" s="426">
        <f t="shared" si="7"/>
        <v>0.87940555675483545</v>
      </c>
      <c r="AO19" s="99">
        <v>129.39527034000002</v>
      </c>
      <c r="AP19" s="112">
        <f t="shared" si="8"/>
        <v>1.1825295126987947</v>
      </c>
      <c r="AQ19" s="97">
        <f t="shared" si="9"/>
        <v>-4.2907079848476193E-2</v>
      </c>
      <c r="AR19" s="96">
        <f t="shared" si="0"/>
        <v>1104.4518283999998</v>
      </c>
      <c r="AS19" s="96">
        <v>1303.1831606457154</v>
      </c>
      <c r="AT19" s="96">
        <f t="shared" si="10"/>
        <v>1022.2057128399999</v>
      </c>
      <c r="AU19" s="97">
        <f t="shared" si="11"/>
        <v>0.78439143760383334</v>
      </c>
      <c r="AV19" s="321">
        <f t="shared" si="12"/>
        <v>-7.4467816019779143E-2</v>
      </c>
      <c r="AW19" s="95"/>
      <c r="AX19" s="95"/>
      <c r="AY19" s="95"/>
      <c r="BA19" s="113"/>
      <c r="BB19" s="42">
        <v>1040.7597973554962</v>
      </c>
    </row>
    <row r="20" spans="1:54" s="98" customFormat="1" ht="23.5" customHeight="1" x14ac:dyDescent="0.35">
      <c r="A20" s="95" t="s">
        <v>173</v>
      </c>
      <c r="B20" s="95" t="s">
        <v>140</v>
      </c>
      <c r="C20" s="95" t="s">
        <v>178</v>
      </c>
      <c r="D20" s="95" t="s">
        <v>95</v>
      </c>
      <c r="E20" s="96">
        <v>0</v>
      </c>
      <c r="F20" s="96">
        <v>0</v>
      </c>
      <c r="G20" s="96">
        <v>0</v>
      </c>
      <c r="H20" s="96">
        <v>0</v>
      </c>
      <c r="I20" s="96">
        <v>0</v>
      </c>
      <c r="J20" s="96">
        <v>0</v>
      </c>
      <c r="K20" s="96">
        <v>119.95257600000001</v>
      </c>
      <c r="L20" s="96">
        <v>87.725331999999995</v>
      </c>
      <c r="M20" s="96">
        <v>25.811655000000005</v>
      </c>
      <c r="N20" s="96">
        <v>101.901239</v>
      </c>
      <c r="O20" s="96">
        <v>45.562047</v>
      </c>
      <c r="P20" s="96">
        <v>54.763648000000003</v>
      </c>
      <c r="Q20" s="96">
        <f t="shared" si="13"/>
        <v>435.716497</v>
      </c>
      <c r="R20" s="96">
        <f t="shared" si="16"/>
        <v>72.619416166666667</v>
      </c>
      <c r="S20" s="97">
        <f t="shared" si="14"/>
        <v>7.7790083675345519E-3</v>
      </c>
      <c r="T20" s="96">
        <v>78.108235199999996</v>
      </c>
      <c r="U20" s="96">
        <v>43.279789999999998</v>
      </c>
      <c r="V20" s="96">
        <v>116.239323</v>
      </c>
      <c r="W20" s="96">
        <v>52.431559199999995</v>
      </c>
      <c r="X20" s="96">
        <v>103.54510367999997</v>
      </c>
      <c r="Y20" s="96">
        <v>91.152475199999984</v>
      </c>
      <c r="Z20" s="96">
        <v>99.786972000000006</v>
      </c>
      <c r="AA20" s="96">
        <v>92.891903999999982</v>
      </c>
      <c r="AB20" s="95"/>
      <c r="AC20" s="95"/>
      <c r="AD20" s="95"/>
      <c r="AE20" s="95"/>
      <c r="AF20" s="96">
        <f t="shared" si="3"/>
        <v>677.43536227999982</v>
      </c>
      <c r="AG20" s="96">
        <f t="shared" si="4"/>
        <v>84.679420284999978</v>
      </c>
      <c r="AH20" s="97">
        <f t="shared" si="15"/>
        <v>8.1601668554725747E-3</v>
      </c>
      <c r="AJ20" s="96">
        <f t="shared" si="5"/>
        <v>92.674556179999982</v>
      </c>
      <c r="AK20" s="96">
        <f t="shared" si="6"/>
        <v>94.610450399999991</v>
      </c>
      <c r="AL20" s="44">
        <v>114.65068941885954</v>
      </c>
      <c r="AM20" s="96">
        <v>104.66433299999998</v>
      </c>
      <c r="AN20" s="426">
        <f t="shared" si="7"/>
        <v>0.91289754584574834</v>
      </c>
      <c r="AO20" s="99">
        <v>105.73747425000001</v>
      </c>
      <c r="AP20" s="100">
        <f t="shared" si="8"/>
        <v>0.92225764001909827</v>
      </c>
      <c r="AQ20" s="97">
        <f t="shared" si="9"/>
        <v>3.096501144541099</v>
      </c>
      <c r="AR20" s="96">
        <f t="shared" si="0"/>
        <v>233.489563</v>
      </c>
      <c r="AS20" s="96">
        <v>986.91775533189002</v>
      </c>
      <c r="AT20" s="96">
        <f t="shared" si="10"/>
        <v>782.09969527999976</v>
      </c>
      <c r="AU20" s="97">
        <f t="shared" si="11"/>
        <v>0.7924669417027439</v>
      </c>
      <c r="AV20" s="97">
        <f t="shared" si="12"/>
        <v>2.3496130843330234</v>
      </c>
      <c r="AW20" s="101"/>
      <c r="AX20" s="95"/>
      <c r="AY20" s="95"/>
      <c r="BA20" s="113"/>
      <c r="BB20" s="42">
        <v>755.33450142296419</v>
      </c>
    </row>
    <row r="21" spans="1:54" s="98" customFormat="1" ht="23.5" customHeight="1" x14ac:dyDescent="0.35">
      <c r="A21" s="95" t="s">
        <v>173</v>
      </c>
      <c r="B21" s="95" t="s">
        <v>140</v>
      </c>
      <c r="C21" s="95" t="s">
        <v>178</v>
      </c>
      <c r="D21" s="95" t="s">
        <v>96</v>
      </c>
      <c r="E21" s="96">
        <v>55.086503999999998</v>
      </c>
      <c r="F21" s="96">
        <v>85.446768000000006</v>
      </c>
      <c r="G21" s="96">
        <v>84.138912000000005</v>
      </c>
      <c r="H21" s="96">
        <v>92.253084000000001</v>
      </c>
      <c r="I21" s="96">
        <v>74.507003999999995</v>
      </c>
      <c r="J21" s="96">
        <v>108.554424</v>
      </c>
      <c r="K21" s="96">
        <v>117.674987</v>
      </c>
      <c r="L21" s="96">
        <v>194.01806900000005</v>
      </c>
      <c r="M21" s="96">
        <v>43.402003999999991</v>
      </c>
      <c r="N21" s="96">
        <v>148.85894939999997</v>
      </c>
      <c r="O21" s="96">
        <v>69.152227199999999</v>
      </c>
      <c r="P21" s="96">
        <v>132.32587599999999</v>
      </c>
      <c r="Q21" s="96">
        <f t="shared" si="13"/>
        <v>1205.4188085999999</v>
      </c>
      <c r="R21" s="96">
        <f t="shared" si="16"/>
        <v>100.45156738333333</v>
      </c>
      <c r="S21" s="97">
        <f t="shared" si="14"/>
        <v>1.0760394732636127E-2</v>
      </c>
      <c r="T21" s="96">
        <v>38.058076800000002</v>
      </c>
      <c r="U21" s="96">
        <v>51.149750999999995</v>
      </c>
      <c r="V21" s="96">
        <v>53.416971999999994</v>
      </c>
      <c r="W21" s="96">
        <v>74.206108799999981</v>
      </c>
      <c r="X21" s="96">
        <v>85.181803200000004</v>
      </c>
      <c r="Y21" s="96">
        <v>61.763018399999986</v>
      </c>
      <c r="Z21" s="96">
        <v>77.771793000000002</v>
      </c>
      <c r="AA21" s="96">
        <v>105.27861599999999</v>
      </c>
      <c r="AB21" s="95"/>
      <c r="AC21" s="95"/>
      <c r="AD21" s="95"/>
      <c r="AE21" s="95"/>
      <c r="AF21" s="96">
        <f t="shared" si="3"/>
        <v>546.82613919999994</v>
      </c>
      <c r="AG21" s="96">
        <f t="shared" si="4"/>
        <v>68.353267399999993</v>
      </c>
      <c r="AH21" s="97">
        <f t="shared" si="15"/>
        <v>6.5868904773257811E-3</v>
      </c>
      <c r="AJ21" s="96">
        <f t="shared" si="5"/>
        <v>76.269718566666654</v>
      </c>
      <c r="AK21" s="96">
        <f t="shared" si="6"/>
        <v>81.604475799999989</v>
      </c>
      <c r="AL21" s="44">
        <v>85.345748554418805</v>
      </c>
      <c r="AM21" s="96">
        <v>100.385757</v>
      </c>
      <c r="AN21" s="426">
        <f t="shared" si="7"/>
        <v>1.1762244599212961</v>
      </c>
      <c r="AO21" s="99">
        <v>92.028350880000005</v>
      </c>
      <c r="AP21" s="100">
        <f t="shared" si="8"/>
        <v>1.0783003540161136</v>
      </c>
      <c r="AQ21" s="97">
        <f t="shared" si="9"/>
        <v>1.1203710059102345</v>
      </c>
      <c r="AR21" s="96">
        <f t="shared" si="0"/>
        <v>855.08175600000015</v>
      </c>
      <c r="AS21" s="96">
        <v>1076.0756248249602</v>
      </c>
      <c r="AT21" s="96">
        <f t="shared" si="10"/>
        <v>647.21189619999996</v>
      </c>
      <c r="AU21" s="97">
        <f t="shared" si="11"/>
        <v>0.60145577250230775</v>
      </c>
      <c r="AV21" s="321">
        <f t="shared" si="12"/>
        <v>-0.24309939762064126</v>
      </c>
      <c r="AW21" s="101"/>
      <c r="AX21" s="95"/>
      <c r="AY21" s="95"/>
      <c r="BA21" s="113"/>
      <c r="BB21" s="42">
        <v>898.46989314705957</v>
      </c>
    </row>
    <row r="22" spans="1:54" ht="20.5" customHeight="1" x14ac:dyDescent="0.35">
      <c r="A22" s="103"/>
      <c r="B22" s="103" t="s">
        <v>182</v>
      </c>
      <c r="C22" s="103" t="s">
        <v>178</v>
      </c>
      <c r="D22" s="103" t="s">
        <v>178</v>
      </c>
      <c r="E22" s="114">
        <f t="shared" ref="E22:P22" si="19">SUM(E15:E21)</f>
        <v>1991.9582285200004</v>
      </c>
      <c r="F22" s="114">
        <f t="shared" si="19"/>
        <v>2604.8166526</v>
      </c>
      <c r="G22" s="114">
        <f t="shared" si="19"/>
        <v>4000.8771683999994</v>
      </c>
      <c r="H22" s="114">
        <f t="shared" si="19"/>
        <v>3559.9683572999993</v>
      </c>
      <c r="I22" s="114">
        <f t="shared" si="19"/>
        <v>4732.3372153</v>
      </c>
      <c r="J22" s="114">
        <f t="shared" si="19"/>
        <v>3912.1826753900004</v>
      </c>
      <c r="K22" s="114">
        <f t="shared" si="19"/>
        <v>3913.9655704200004</v>
      </c>
      <c r="L22" s="114">
        <f t="shared" si="19"/>
        <v>6746.127631039999</v>
      </c>
      <c r="M22" s="114">
        <f t="shared" si="19"/>
        <v>4487.2638778800001</v>
      </c>
      <c r="N22" s="114">
        <f t="shared" si="19"/>
        <v>5676.95672208</v>
      </c>
      <c r="O22" s="114">
        <f t="shared" si="19"/>
        <v>6155.4166049200003</v>
      </c>
      <c r="P22" s="114">
        <f t="shared" si="19"/>
        <v>5383.6989205599994</v>
      </c>
      <c r="Q22" s="105">
        <f t="shared" si="13"/>
        <v>53165.569624409996</v>
      </c>
      <c r="R22" s="105">
        <f t="shared" si="16"/>
        <v>4430.4641353674997</v>
      </c>
      <c r="S22" s="106">
        <f t="shared" si="14"/>
        <v>0.47459232530852069</v>
      </c>
      <c r="T22" s="115">
        <f t="shared" ref="T22:AE22" si="20">SUM(T15:T21)</f>
        <v>6826.6674262400011</v>
      </c>
      <c r="U22" s="115">
        <f t="shared" si="20"/>
        <v>2984.4281120199998</v>
      </c>
      <c r="V22" s="115">
        <f t="shared" si="20"/>
        <v>2398.3739528199994</v>
      </c>
      <c r="W22" s="115">
        <f t="shared" si="20"/>
        <v>3772.3794258799994</v>
      </c>
      <c r="X22" s="115">
        <f t="shared" si="20"/>
        <v>5302.6644936000002</v>
      </c>
      <c r="Y22" s="114">
        <f t="shared" si="20"/>
        <v>4833.0933217599995</v>
      </c>
      <c r="Z22" s="114">
        <f t="shared" si="20"/>
        <v>4949.2505257999983</v>
      </c>
      <c r="AA22" s="115">
        <f t="shared" si="20"/>
        <v>5531.8807835999987</v>
      </c>
      <c r="AB22" s="114">
        <f t="shared" si="20"/>
        <v>0</v>
      </c>
      <c r="AC22" s="114">
        <f t="shared" si="20"/>
        <v>0</v>
      </c>
      <c r="AD22" s="114">
        <f t="shared" si="20"/>
        <v>0</v>
      </c>
      <c r="AE22" s="114">
        <f t="shared" si="20"/>
        <v>0</v>
      </c>
      <c r="AF22" s="105">
        <f t="shared" si="3"/>
        <v>36598.738041719997</v>
      </c>
      <c r="AG22" s="105">
        <f t="shared" si="4"/>
        <v>4574.8422552149996</v>
      </c>
      <c r="AH22" s="106">
        <f t="shared" si="15"/>
        <v>0.44085653886595749</v>
      </c>
      <c r="AI22" s="107"/>
      <c r="AJ22" s="105">
        <f t="shared" si="5"/>
        <v>4464.6070839099993</v>
      </c>
      <c r="AK22" s="105">
        <f t="shared" si="6"/>
        <v>5104.7415437199988</v>
      </c>
      <c r="AL22" s="116">
        <f>SUM(AL15:AL21)</f>
        <v>6493.4961182810648</v>
      </c>
      <c r="AM22" s="104">
        <f>SUM(AM15:AM21)</f>
        <v>3493.6961987599998</v>
      </c>
      <c r="AN22" s="106">
        <f t="shared" si="7"/>
        <v>0.53803007426526939</v>
      </c>
      <c r="AO22" s="117">
        <f>SUM(AO15:AO21)</f>
        <v>5930.5937428321213</v>
      </c>
      <c r="AP22" s="110">
        <f t="shared" si="8"/>
        <v>0.91331289567353235</v>
      </c>
      <c r="AQ22" s="106">
        <f t="shared" si="9"/>
        <v>0.32165032060339183</v>
      </c>
      <c r="AR22" s="104">
        <f t="shared" si="0"/>
        <v>35949.497376849999</v>
      </c>
      <c r="AS22" s="104">
        <f>+SUM(AS15:AS21)</f>
        <v>50605.109287032115</v>
      </c>
      <c r="AT22" s="104">
        <f t="shared" si="10"/>
        <v>40092.434240479997</v>
      </c>
      <c r="AU22" s="106">
        <f t="shared" si="11"/>
        <v>0.79226059987492092</v>
      </c>
      <c r="AV22" s="106">
        <f t="shared" si="12"/>
        <v>0.11524324861069912</v>
      </c>
      <c r="AW22" s="103"/>
      <c r="AX22" s="103"/>
      <c r="AY22" s="103"/>
      <c r="BA22" s="113"/>
      <c r="BB22" s="42">
        <v>37703.97357487947</v>
      </c>
    </row>
    <row r="23" spans="1:54" ht="26.5" customHeight="1" x14ac:dyDescent="0.35">
      <c r="A23" s="95" t="s">
        <v>183</v>
      </c>
      <c r="B23" s="95" t="s">
        <v>141</v>
      </c>
      <c r="C23" s="95" t="s">
        <v>184</v>
      </c>
      <c r="D23" s="102" t="s">
        <v>185</v>
      </c>
      <c r="E23" s="96">
        <v>821.59500000000003</v>
      </c>
      <c r="F23" s="96">
        <v>1465.7956276599984</v>
      </c>
      <c r="G23" s="96">
        <v>1285.6657391299973</v>
      </c>
      <c r="H23" s="96">
        <v>1204.0782736399956</v>
      </c>
      <c r="I23" s="96">
        <v>1492.706629700001</v>
      </c>
      <c r="J23" s="96">
        <v>1602.8232290399988</v>
      </c>
      <c r="K23" s="96">
        <v>1531.8381025759852</v>
      </c>
      <c r="L23" s="96">
        <v>2189.0162545239828</v>
      </c>
      <c r="M23" s="96">
        <v>1361.2097942559894</v>
      </c>
      <c r="N23" s="96">
        <v>1723.8360023599978</v>
      </c>
      <c r="O23" s="96">
        <v>819.10575431999962</v>
      </c>
      <c r="P23" s="96">
        <v>752.93741035999187</v>
      </c>
      <c r="Q23" s="96">
        <f t="shared" si="13"/>
        <v>16250.607817565937</v>
      </c>
      <c r="R23" s="96">
        <f t="shared" si="16"/>
        <v>1354.2173181304947</v>
      </c>
      <c r="S23" s="118">
        <f t="shared" si="14"/>
        <v>0.14506406695724425</v>
      </c>
      <c r="T23" s="96">
        <v>1988.4082318400083</v>
      </c>
      <c r="U23" s="96">
        <v>1621.809904999986</v>
      </c>
      <c r="V23" s="96">
        <v>3721.3402827200566</v>
      </c>
      <c r="W23" s="96">
        <v>1937.3613944399854</v>
      </c>
      <c r="X23" s="96">
        <v>1658.2992559199984</v>
      </c>
      <c r="Y23" s="96">
        <v>1332.2926299599987</v>
      </c>
      <c r="Z23" s="96">
        <v>2044.4957159999963</v>
      </c>
      <c r="AA23" s="96">
        <v>2574.4489436399649</v>
      </c>
      <c r="AB23" s="95"/>
      <c r="AC23" s="95"/>
      <c r="AD23" s="95"/>
      <c r="AE23" s="95"/>
      <c r="AF23" s="96">
        <f t="shared" si="3"/>
        <v>16878.456359519994</v>
      </c>
      <c r="AG23" s="96">
        <f t="shared" si="4"/>
        <v>2109.8070449399993</v>
      </c>
      <c r="AH23" s="97">
        <f t="shared" si="15"/>
        <v>0.20331241595204458</v>
      </c>
      <c r="AI23" s="98"/>
      <c r="AJ23" s="96">
        <f t="shared" si="5"/>
        <v>2211.3730371133333</v>
      </c>
      <c r="AK23" s="96">
        <f t="shared" si="6"/>
        <v>1983.7457631999866</v>
      </c>
      <c r="AL23" s="44">
        <v>2484.2791148939946</v>
      </c>
      <c r="AM23" s="96">
        <v>2092.9636382399972</v>
      </c>
      <c r="AN23" s="426">
        <f t="shared" si="7"/>
        <v>0.84248328848882381</v>
      </c>
      <c r="AO23" s="99">
        <v>2171.5862723999999</v>
      </c>
      <c r="AP23" s="112">
        <f>+IFERROR(AO23/AL23,0)</f>
        <v>0.87413135640866291</v>
      </c>
      <c r="AQ23" s="97">
        <f t="shared" si="9"/>
        <v>0.59533547404935194</v>
      </c>
      <c r="AR23" s="96">
        <f t="shared" si="0"/>
        <v>12954.728650525947</v>
      </c>
      <c r="AS23" s="96">
        <v>20311.461364914139</v>
      </c>
      <c r="AT23" s="96">
        <f t="shared" si="10"/>
        <v>18971.419997759993</v>
      </c>
      <c r="AU23" s="97">
        <f t="shared" si="11"/>
        <v>0.93402535922555907</v>
      </c>
      <c r="AV23" s="97">
        <f t="shared" si="12"/>
        <v>0.46443978176183376</v>
      </c>
      <c r="AW23" s="101"/>
      <c r="AX23" s="95"/>
      <c r="AY23" s="95"/>
      <c r="BB23" s="42">
        <v>15066.794386199137</v>
      </c>
    </row>
    <row r="24" spans="1:54" s="98" customFormat="1" ht="26.5" customHeight="1" x14ac:dyDescent="0.35">
      <c r="A24" s="95" t="s">
        <v>173</v>
      </c>
      <c r="B24" s="95" t="s">
        <v>140</v>
      </c>
      <c r="C24" s="95" t="s">
        <v>184</v>
      </c>
      <c r="D24" s="102" t="s">
        <v>186</v>
      </c>
      <c r="E24" s="96">
        <v>115.79486200000001</v>
      </c>
      <c r="F24" s="96">
        <v>52.568762</v>
      </c>
      <c r="G24" s="96">
        <v>31.691972</v>
      </c>
      <c r="H24" s="96">
        <v>160.48771199999999</v>
      </c>
      <c r="I24" s="96">
        <v>206.74404300000003</v>
      </c>
      <c r="J24" s="96">
        <v>274.67226249999999</v>
      </c>
      <c r="K24" s="96">
        <v>101.01694660000001</v>
      </c>
      <c r="L24" s="96">
        <v>145.78541312000002</v>
      </c>
      <c r="M24" s="96">
        <v>371.32999392000011</v>
      </c>
      <c r="N24" s="96">
        <v>345.39060417999997</v>
      </c>
      <c r="O24" s="96">
        <v>120.39385104000002</v>
      </c>
      <c r="P24" s="96">
        <v>504.56079299999988</v>
      </c>
      <c r="Q24" s="96">
        <f t="shared" si="13"/>
        <v>2430.4372153600002</v>
      </c>
      <c r="R24" s="96">
        <f t="shared" si="16"/>
        <v>202.53643461333334</v>
      </c>
      <c r="S24" s="97">
        <f t="shared" si="14"/>
        <v>2.1695748916127012E-2</v>
      </c>
      <c r="T24" s="96">
        <v>161.01257780000003</v>
      </c>
      <c r="U24" s="96">
        <v>157.44500099999999</v>
      </c>
      <c r="V24" s="96">
        <v>174.59992</v>
      </c>
      <c r="W24" s="96">
        <v>157.10607072000002</v>
      </c>
      <c r="X24" s="96">
        <v>315.54433871999998</v>
      </c>
      <c r="Y24" s="96">
        <v>346.1436050399999</v>
      </c>
      <c r="Z24" s="96">
        <v>192.04350500000004</v>
      </c>
      <c r="AA24" s="96">
        <v>474.39969147999994</v>
      </c>
      <c r="AB24" s="95"/>
      <c r="AC24" s="95"/>
      <c r="AD24" s="95"/>
      <c r="AE24" s="95"/>
      <c r="AF24" s="96">
        <f t="shared" si="3"/>
        <v>1978.2947097599999</v>
      </c>
      <c r="AG24" s="96">
        <f t="shared" si="4"/>
        <v>247.28683871999999</v>
      </c>
      <c r="AH24" s="97">
        <f t="shared" si="15"/>
        <v>2.3829897020149829E-2</v>
      </c>
      <c r="AJ24" s="96">
        <f t="shared" si="5"/>
        <v>276.63952182666668</v>
      </c>
      <c r="AK24" s="96">
        <f t="shared" si="6"/>
        <v>337.52893383999998</v>
      </c>
      <c r="AL24" s="44">
        <v>415.04577994569172</v>
      </c>
      <c r="AM24" s="96">
        <v>230.55202400000007</v>
      </c>
      <c r="AN24" s="426">
        <f t="shared" si="7"/>
        <v>0.55548576841370978</v>
      </c>
      <c r="AO24" s="99">
        <v>413.1093285</v>
      </c>
      <c r="AP24" s="112">
        <f>+IFERROR(AO24/AL24,0)</f>
        <v>0.99533436661867736</v>
      </c>
      <c r="AQ24" s="119">
        <f t="shared" si="9"/>
        <v>0.11251268484657051</v>
      </c>
      <c r="AR24" s="96">
        <f t="shared" si="0"/>
        <v>1460.0919671400002</v>
      </c>
      <c r="AS24" s="96">
        <v>2384.4885377043383</v>
      </c>
      <c r="AT24" s="96">
        <f t="shared" si="10"/>
        <v>2208.84673376</v>
      </c>
      <c r="AU24" s="97">
        <f t="shared" si="11"/>
        <v>0.92633984136764314</v>
      </c>
      <c r="AV24" s="97">
        <f>AT24/AR24-1</f>
        <v>0.51281342783266326</v>
      </c>
      <c r="AW24" s="95"/>
      <c r="AX24" s="95"/>
      <c r="AY24" s="95"/>
      <c r="BB24" s="42">
        <v>1700.2914889288115</v>
      </c>
    </row>
    <row r="25" spans="1:54" s="98" customFormat="1" ht="26.5" customHeight="1" x14ac:dyDescent="0.35">
      <c r="A25" s="95" t="s">
        <v>183</v>
      </c>
      <c r="B25" s="95" t="s">
        <v>187</v>
      </c>
      <c r="C25" s="95" t="s">
        <v>184</v>
      </c>
      <c r="D25" s="95" t="s">
        <v>105</v>
      </c>
      <c r="E25" s="120">
        <v>176.57760036400001</v>
      </c>
      <c r="F25" s="96">
        <v>2.2999999999999998</v>
      </c>
      <c r="G25" s="96">
        <v>35.825824100000006</v>
      </c>
      <c r="H25" s="96">
        <v>66.695912668000005</v>
      </c>
      <c r="I25" s="96">
        <v>43.334420205999997</v>
      </c>
      <c r="J25" s="96">
        <v>30.488436902</v>
      </c>
      <c r="K25" s="96">
        <v>85.328101792800013</v>
      </c>
      <c r="L25" s="96">
        <v>59.366401416000002</v>
      </c>
      <c r="M25" s="96">
        <v>84.390256512000008</v>
      </c>
      <c r="N25" s="96">
        <v>36.170839008000002</v>
      </c>
      <c r="O25" s="96">
        <v>0</v>
      </c>
      <c r="P25" s="96">
        <v>0</v>
      </c>
      <c r="Q25" s="96">
        <f t="shared" si="13"/>
        <v>620.47779296880003</v>
      </c>
      <c r="R25" s="96">
        <f t="shared" si="16"/>
        <v>62.047779296880002</v>
      </c>
      <c r="S25" s="97">
        <f t="shared" si="14"/>
        <v>6.6465722229108069E-3</v>
      </c>
      <c r="T25" s="96">
        <v>171.58397616000002</v>
      </c>
      <c r="U25" s="96">
        <v>44.936508000000018</v>
      </c>
      <c r="V25" s="96">
        <v>38.842538000000005</v>
      </c>
      <c r="W25" s="96">
        <v>67.998439439999999</v>
      </c>
      <c r="X25" s="96">
        <v>40.616657279999998</v>
      </c>
      <c r="Y25" s="96">
        <v>29.00908944</v>
      </c>
      <c r="Z25" s="96">
        <v>69.489152000000004</v>
      </c>
      <c r="AA25" s="96">
        <v>101.20061099999999</v>
      </c>
      <c r="AB25" s="95"/>
      <c r="AC25" s="95"/>
      <c r="AD25" s="95"/>
      <c r="AE25" s="95"/>
      <c r="AF25" s="96">
        <f t="shared" si="3"/>
        <v>563.67697132000001</v>
      </c>
      <c r="AG25" s="96">
        <f t="shared" si="4"/>
        <v>70.459621415000001</v>
      </c>
      <c r="AH25" s="97">
        <f t="shared" si="15"/>
        <v>6.7898701406400247E-3</v>
      </c>
      <c r="AJ25" s="96">
        <f t="shared" si="5"/>
        <v>57.859414526666662</v>
      </c>
      <c r="AK25" s="96">
        <f t="shared" si="6"/>
        <v>66.566284146666661</v>
      </c>
      <c r="AL25" s="44">
        <v>81.853887284451318</v>
      </c>
      <c r="AM25" s="96">
        <v>129.48967171999999</v>
      </c>
      <c r="AN25" s="426">
        <f t="shared" si="7"/>
        <v>1.5819611751609188</v>
      </c>
      <c r="AO25" s="99">
        <v>117.31594932000002</v>
      </c>
      <c r="AP25" s="100">
        <f t="shared" si="8"/>
        <v>1.433236138343853</v>
      </c>
      <c r="AQ25" s="97">
        <f t="shared" si="9"/>
        <v>0.39015988538105795</v>
      </c>
      <c r="AR25" s="96">
        <f t="shared" si="0"/>
        <v>584.3069539608</v>
      </c>
      <c r="AS25" s="96">
        <v>715.316935498455</v>
      </c>
      <c r="AT25" s="96">
        <f t="shared" si="10"/>
        <v>693.16664304000005</v>
      </c>
      <c r="AU25" s="97">
        <f t="shared" si="11"/>
        <v>0.96903429604526292</v>
      </c>
      <c r="AV25" s="97">
        <f t="shared" si="12"/>
        <v>0.18630565380281827</v>
      </c>
      <c r="AW25" s="101"/>
      <c r="AX25" s="95"/>
      <c r="AY25" s="95"/>
      <c r="BB25" s="42">
        <v>530.47622644002172</v>
      </c>
    </row>
    <row r="26" spans="1:54" s="98" customFormat="1" ht="26.5" customHeight="1" x14ac:dyDescent="0.35">
      <c r="A26" s="95" t="s">
        <v>183</v>
      </c>
      <c r="B26" s="95" t="s">
        <v>187</v>
      </c>
      <c r="C26" s="95" t="s">
        <v>184</v>
      </c>
      <c r="D26" s="95" t="s">
        <v>106</v>
      </c>
      <c r="E26" s="120">
        <v>43.696227035999996</v>
      </c>
      <c r="F26" s="96">
        <v>62.501949400000015</v>
      </c>
      <c r="G26" s="96">
        <v>90.9203878</v>
      </c>
      <c r="H26" s="96">
        <v>103.12784239999998</v>
      </c>
      <c r="I26" s="96">
        <v>54.725479050000004</v>
      </c>
      <c r="J26" s="96">
        <v>39.127466399999996</v>
      </c>
      <c r="K26" s="96">
        <v>52.429817159999999</v>
      </c>
      <c r="L26" s="96">
        <v>111.07008792000001</v>
      </c>
      <c r="M26" s="96">
        <v>64.109199599999997</v>
      </c>
      <c r="N26" s="96">
        <v>73.343832479999932</v>
      </c>
      <c r="O26" s="96">
        <v>0</v>
      </c>
      <c r="P26" s="96">
        <v>0</v>
      </c>
      <c r="Q26" s="96">
        <f t="shared" si="13"/>
        <v>695.05228924599987</v>
      </c>
      <c r="R26" s="96">
        <f t="shared" si="16"/>
        <v>69.50522892459999</v>
      </c>
      <c r="S26" s="97">
        <f t="shared" si="14"/>
        <v>7.4454159222509479E-3</v>
      </c>
      <c r="T26" s="96">
        <v>204.55761359999974</v>
      </c>
      <c r="U26" s="96">
        <v>70.480239000000012</v>
      </c>
      <c r="V26" s="96">
        <v>87.283737000000031</v>
      </c>
      <c r="W26" s="96">
        <v>31.173526080000002</v>
      </c>
      <c r="X26" s="96">
        <v>8.8160594400000019</v>
      </c>
      <c r="Y26" s="96">
        <v>49.110552720000015</v>
      </c>
      <c r="Z26" s="96">
        <v>81.984140000000068</v>
      </c>
      <c r="AA26" s="96">
        <v>103.92654120000003</v>
      </c>
      <c r="AB26" s="95"/>
      <c r="AC26" s="95"/>
      <c r="AD26" s="95"/>
      <c r="AE26" s="95"/>
      <c r="AF26" s="96">
        <f t="shared" si="3"/>
        <v>637.3324090399999</v>
      </c>
      <c r="AG26" s="96">
        <f t="shared" si="4"/>
        <v>79.666551129999988</v>
      </c>
      <c r="AH26" s="97">
        <f t="shared" si="15"/>
        <v>7.6770996758464315E-3</v>
      </c>
      <c r="AJ26" s="96">
        <f t="shared" si="5"/>
        <v>60.382426073333363</v>
      </c>
      <c r="AK26" s="96">
        <f t="shared" si="6"/>
        <v>78.340411306666695</v>
      </c>
      <c r="AL26" s="44">
        <v>92.761821120358391</v>
      </c>
      <c r="AM26" s="96">
        <v>154.89907100000028</v>
      </c>
      <c r="AN26" s="426">
        <f t="shared" si="7"/>
        <v>1.6698580205645042</v>
      </c>
      <c r="AO26" s="99">
        <v>98.64162180000001</v>
      </c>
      <c r="AP26" s="100">
        <f t="shared" si="8"/>
        <v>1.0633859987721952</v>
      </c>
      <c r="AQ26" s="97">
        <f t="shared" si="9"/>
        <v>0.53865002863021272</v>
      </c>
      <c r="AR26" s="96">
        <f t="shared" si="0"/>
        <v>621.70845676599993</v>
      </c>
      <c r="AS26" s="96">
        <v>856.81173658534135</v>
      </c>
      <c r="AT26" s="96">
        <f t="shared" si="10"/>
        <v>792.23148004000018</v>
      </c>
      <c r="AU26" s="97">
        <f t="shared" si="11"/>
        <v>0.92462725031905679</v>
      </c>
      <c r="AV26" s="97">
        <f t="shared" si="12"/>
        <v>0.27428133141541311</v>
      </c>
      <c r="AW26" s="95"/>
      <c r="AX26" s="95"/>
      <c r="AY26" s="95"/>
      <c r="BB26" s="42">
        <v>671.83184809339241</v>
      </c>
    </row>
    <row r="27" spans="1:54" s="98" customFormat="1" ht="26.5" customHeight="1" x14ac:dyDescent="0.35">
      <c r="A27" s="95" t="s">
        <v>183</v>
      </c>
      <c r="B27" s="95" t="s">
        <v>187</v>
      </c>
      <c r="C27" s="95" t="s">
        <v>184</v>
      </c>
      <c r="D27" s="95" t="s">
        <v>107</v>
      </c>
      <c r="E27" s="120">
        <v>38.567029820000002</v>
      </c>
      <c r="F27" s="96">
        <v>26.015012649999999</v>
      </c>
      <c r="G27" s="96">
        <v>57.404452094000014</v>
      </c>
      <c r="H27" s="96">
        <v>30.315535690000004</v>
      </c>
      <c r="I27" s="96">
        <v>44.996543900000006</v>
      </c>
      <c r="J27" s="96">
        <v>17.166907999999999</v>
      </c>
      <c r="K27" s="96">
        <v>0</v>
      </c>
      <c r="L27" s="96">
        <v>68.028551999999991</v>
      </c>
      <c r="M27" s="96">
        <v>48.020040000000002</v>
      </c>
      <c r="N27" s="96">
        <v>79.201825920000047</v>
      </c>
      <c r="O27" s="96">
        <v>0</v>
      </c>
      <c r="P27" s="96">
        <v>0</v>
      </c>
      <c r="Q27" s="96">
        <f t="shared" si="13"/>
        <v>409.71590007400005</v>
      </c>
      <c r="R27" s="96">
        <f t="shared" si="16"/>
        <v>45.523988897111117</v>
      </c>
      <c r="S27" s="97">
        <f t="shared" si="14"/>
        <v>4.8765400391187494E-3</v>
      </c>
      <c r="T27" s="95"/>
      <c r="U27" s="95"/>
      <c r="V27" s="95"/>
      <c r="W27" s="95"/>
      <c r="X27" s="95"/>
      <c r="Y27" s="96"/>
      <c r="Z27" s="96">
        <v>0</v>
      </c>
      <c r="AA27" s="96">
        <v>0</v>
      </c>
      <c r="AB27" s="95"/>
      <c r="AC27" s="95"/>
      <c r="AD27" s="95"/>
      <c r="AE27" s="95"/>
      <c r="AF27" s="96">
        <f t="shared" si="3"/>
        <v>0</v>
      </c>
      <c r="AG27" s="96">
        <f t="shared" si="4"/>
        <v>0</v>
      </c>
      <c r="AH27" s="97">
        <f t="shared" si="15"/>
        <v>0</v>
      </c>
      <c r="AJ27" s="96" t="str">
        <f t="shared" si="5"/>
        <v/>
      </c>
      <c r="AK27" s="96" t="str">
        <f t="shared" si="6"/>
        <v/>
      </c>
      <c r="AL27" s="121"/>
      <c r="AM27" s="96">
        <v>82.526430800000014</v>
      </c>
      <c r="AN27" s="426">
        <f t="shared" si="7"/>
        <v>0</v>
      </c>
      <c r="AO27" s="99">
        <v>67.307414400000013</v>
      </c>
      <c r="AP27" s="100">
        <f t="shared" si="8"/>
        <v>0</v>
      </c>
      <c r="AQ27" s="119">
        <f t="shared" si="9"/>
        <v>0.40165261003531039</v>
      </c>
      <c r="AR27" s="96">
        <f t="shared" si="0"/>
        <v>330.51407415400001</v>
      </c>
      <c r="AS27" s="96">
        <v>226.77643546657899</v>
      </c>
      <c r="AT27" s="96">
        <f t="shared" si="10"/>
        <v>82.526430800000014</v>
      </c>
      <c r="AU27" s="97">
        <f t="shared" si="11"/>
        <v>0.36391096204597628</v>
      </c>
      <c r="AV27" s="97">
        <f t="shared" si="12"/>
        <v>-0.75030887561675341</v>
      </c>
      <c r="AW27" s="101"/>
      <c r="AX27" s="95"/>
      <c r="AY27" s="95"/>
      <c r="BB27" s="42">
        <v>173.63789828657895</v>
      </c>
    </row>
    <row r="28" spans="1:54" s="98" customFormat="1" ht="26.5" customHeight="1" x14ac:dyDescent="0.35">
      <c r="A28" s="95" t="s">
        <v>183</v>
      </c>
      <c r="B28" s="95" t="s">
        <v>187</v>
      </c>
      <c r="C28" s="95" t="s">
        <v>184</v>
      </c>
      <c r="D28" s="122" t="s">
        <v>108</v>
      </c>
      <c r="E28" s="123">
        <v>178.87627742000018</v>
      </c>
      <c r="F28" s="124">
        <v>293.14072308519479</v>
      </c>
      <c r="G28" s="124">
        <v>29.950399860803969</v>
      </c>
      <c r="H28" s="124">
        <v>91.897643432205541</v>
      </c>
      <c r="I28" s="124">
        <v>74.531014251999551</v>
      </c>
      <c r="J28" s="124">
        <v>274.27298470999858</v>
      </c>
      <c r="K28" s="124">
        <v>59.504013784801444</v>
      </c>
      <c r="L28" s="124">
        <v>64.728469656000257</v>
      </c>
      <c r="M28" s="124">
        <v>54.614585055998937</v>
      </c>
      <c r="N28" s="124">
        <v>24.473022480000274</v>
      </c>
      <c r="O28" s="124">
        <v>-4.3999898480251431E-7</v>
      </c>
      <c r="P28" s="124">
        <v>0</v>
      </c>
      <c r="Q28" s="124">
        <f t="shared" si="13"/>
        <v>1145.9891332970046</v>
      </c>
      <c r="R28" s="124">
        <f t="shared" si="16"/>
        <v>114.59891337370036</v>
      </c>
      <c r="S28" s="125">
        <f t="shared" si="14"/>
        <v>1.2275861651082479E-2</v>
      </c>
      <c r="T28" s="124">
        <v>7.8032181600000001</v>
      </c>
      <c r="U28" s="124">
        <v>17.277527999999993</v>
      </c>
      <c r="V28" s="124">
        <v>11.134712479999754</v>
      </c>
      <c r="W28" s="124">
        <v>6.6735144000002187</v>
      </c>
      <c r="X28" s="124">
        <v>1.7389987200000323</v>
      </c>
      <c r="Y28" s="124">
        <v>1.8319089599999998</v>
      </c>
      <c r="Z28" s="124">
        <v>13.264455999999999</v>
      </c>
      <c r="AA28" s="96">
        <v>5.717625</v>
      </c>
      <c r="AB28" s="122"/>
      <c r="AC28" s="122"/>
      <c r="AD28" s="122"/>
      <c r="AE28" s="122"/>
      <c r="AF28" s="124">
        <f t="shared" si="3"/>
        <v>65.441961719999995</v>
      </c>
      <c r="AG28" s="126">
        <f t="shared" si="4"/>
        <v>8.1802452149999993</v>
      </c>
      <c r="AH28" s="125">
        <f t="shared" si="15"/>
        <v>7.8829266483423867E-4</v>
      </c>
      <c r="AJ28" s="124">
        <f t="shared" si="5"/>
        <v>6.7268692600000008</v>
      </c>
      <c r="AK28" s="124">
        <f t="shared" si="6"/>
        <v>6.9379966533333333</v>
      </c>
      <c r="AL28" s="127">
        <v>7.3422578073896734</v>
      </c>
      <c r="AM28" s="96">
        <v>15.352609999999999</v>
      </c>
      <c r="AN28" s="427">
        <f t="shared" si="7"/>
        <v>2.0909930436586199</v>
      </c>
      <c r="AO28" s="128">
        <v>6.5809346399999997</v>
      </c>
      <c r="AP28" s="129">
        <f t="shared" si="8"/>
        <v>0.89630939319190972</v>
      </c>
      <c r="AQ28" s="97">
        <f t="shared" si="9"/>
        <v>-0.87950224956845768</v>
      </c>
      <c r="AR28" s="96">
        <f t="shared" si="0"/>
        <v>1121.5161112570033</v>
      </c>
      <c r="AS28" s="96">
        <v>199.30838502361178</v>
      </c>
      <c r="AT28" s="96">
        <f t="shared" si="10"/>
        <v>80.794571719999993</v>
      </c>
      <c r="AU28" s="97">
        <f t="shared" si="11"/>
        <v>0.40537467457993992</v>
      </c>
      <c r="AV28" s="97">
        <f t="shared" si="12"/>
        <v>-0.92795950864277388</v>
      </c>
      <c r="AW28" s="101"/>
      <c r="AX28" s="95"/>
      <c r="AY28" s="95"/>
      <c r="BB28" s="42">
        <v>160.53620645366323</v>
      </c>
    </row>
    <row r="29" spans="1:54" ht="22.5" customHeight="1" x14ac:dyDescent="0.35">
      <c r="A29" s="46"/>
      <c r="B29" s="103" t="s">
        <v>188</v>
      </c>
      <c r="C29" s="103" t="s">
        <v>184</v>
      </c>
      <c r="D29" s="103" t="s">
        <v>184</v>
      </c>
      <c r="E29" s="130">
        <f t="shared" ref="E29:P29" si="21">SUM(E23:E28)</f>
        <v>1375.1069966400003</v>
      </c>
      <c r="F29" s="130">
        <f t="shared" si="21"/>
        <v>1902.3220747951934</v>
      </c>
      <c r="G29" s="130">
        <f t="shared" si="21"/>
        <v>1531.4587749848015</v>
      </c>
      <c r="H29" s="130">
        <f t="shared" si="21"/>
        <v>1656.602919830201</v>
      </c>
      <c r="I29" s="130">
        <f t="shared" si="21"/>
        <v>1917.0381301080008</v>
      </c>
      <c r="J29" s="130">
        <f t="shared" si="21"/>
        <v>2238.5512875519971</v>
      </c>
      <c r="K29" s="130">
        <f t="shared" si="21"/>
        <v>1830.1169819135866</v>
      </c>
      <c r="L29" s="130">
        <f t="shared" si="21"/>
        <v>2637.9951786359829</v>
      </c>
      <c r="M29" s="130">
        <f t="shared" si="21"/>
        <v>1983.6738693439886</v>
      </c>
      <c r="N29" s="130">
        <f t="shared" si="21"/>
        <v>2282.4161264279974</v>
      </c>
      <c r="O29" s="130">
        <f t="shared" si="21"/>
        <v>939.49960492000059</v>
      </c>
      <c r="P29" s="130">
        <f t="shared" si="21"/>
        <v>1257.4982033599917</v>
      </c>
      <c r="Q29" s="130">
        <f t="shared" si="13"/>
        <v>21552.280148511745</v>
      </c>
      <c r="R29" s="130">
        <f t="shared" si="16"/>
        <v>1796.023345709312</v>
      </c>
      <c r="S29" s="131">
        <f t="shared" si="14"/>
        <v>0.19239042906231948</v>
      </c>
      <c r="T29" s="130">
        <f t="shared" ref="T29:AE29" si="22">SUM(T23:T28)</f>
        <v>2533.3656175600081</v>
      </c>
      <c r="U29" s="130">
        <f t="shared" si="22"/>
        <v>1911.9491809999861</v>
      </c>
      <c r="V29" s="130">
        <f t="shared" si="22"/>
        <v>4033.2011902000568</v>
      </c>
      <c r="W29" s="130">
        <f t="shared" si="22"/>
        <v>2200.3129450799856</v>
      </c>
      <c r="X29" s="130">
        <f t="shared" si="22"/>
        <v>2025.0153100799982</v>
      </c>
      <c r="Y29" s="130">
        <f t="shared" si="22"/>
        <v>1758.3877861199987</v>
      </c>
      <c r="Z29" s="130">
        <f t="shared" si="22"/>
        <v>2401.2769689999964</v>
      </c>
      <c r="AA29" s="130">
        <f t="shared" si="22"/>
        <v>3259.6934123199653</v>
      </c>
      <c r="AB29" s="130">
        <f t="shared" si="22"/>
        <v>0</v>
      </c>
      <c r="AC29" s="130">
        <f t="shared" si="22"/>
        <v>0</v>
      </c>
      <c r="AD29" s="130">
        <f t="shared" si="22"/>
        <v>0</v>
      </c>
      <c r="AE29" s="130">
        <f t="shared" si="22"/>
        <v>0</v>
      </c>
      <c r="AF29" s="130">
        <f t="shared" si="3"/>
        <v>20123.202411359995</v>
      </c>
      <c r="AG29" s="130">
        <f t="shared" si="4"/>
        <v>2515.4003014199993</v>
      </c>
      <c r="AH29" s="131">
        <f t="shared" si="15"/>
        <v>0.24239757545351512</v>
      </c>
      <c r="AI29" s="46"/>
      <c r="AJ29" s="130">
        <f t="shared" si="5"/>
        <v>2612.9812688000002</v>
      </c>
      <c r="AK29" s="130">
        <f t="shared" si="6"/>
        <v>2473.1193891466532</v>
      </c>
      <c r="AL29" s="116">
        <f>SUM(AL23:AL28)</f>
        <v>3081.2828610518859</v>
      </c>
      <c r="AM29" s="130">
        <f>SUM(AM23:AM28)</f>
        <v>2705.7834457599974</v>
      </c>
      <c r="AN29" s="106">
        <f t="shared" si="7"/>
        <v>0.87813536367001999</v>
      </c>
      <c r="AO29" s="117">
        <f>SUM(AO23:AO28)</f>
        <v>2874.5415210600004</v>
      </c>
      <c r="AP29" s="110">
        <f t="shared" si="8"/>
        <v>0.93290413463653632</v>
      </c>
      <c r="AQ29" s="106">
        <f t="shared" si="9"/>
        <v>0.4490998573322067</v>
      </c>
      <c r="AR29" s="130">
        <f t="shared" si="0"/>
        <v>17072.866213803754</v>
      </c>
      <c r="AS29" s="130">
        <f>+SUM(AS23:AS28)</f>
        <v>24694.163395192463</v>
      </c>
      <c r="AT29" s="130">
        <f t="shared" si="10"/>
        <v>22828.985857119991</v>
      </c>
      <c r="AU29" s="131">
        <f t="shared" si="11"/>
        <v>0.92446889136420018</v>
      </c>
      <c r="AV29" s="131">
        <f t="shared" si="12"/>
        <v>0.33715016396381636</v>
      </c>
      <c r="AW29" s="46"/>
      <c r="AX29" s="46"/>
      <c r="AY29" s="46"/>
      <c r="BB29" s="42">
        <v>18303.568054401607</v>
      </c>
    </row>
    <row r="31" spans="1:54" x14ac:dyDescent="0.35">
      <c r="A31" s="38" t="s">
        <v>189</v>
      </c>
      <c r="B31" s="38" t="s">
        <v>189</v>
      </c>
      <c r="C31" s="38" t="s">
        <v>189</v>
      </c>
      <c r="D31" s="38" t="s">
        <v>189</v>
      </c>
      <c r="E31" s="38" t="s">
        <v>189</v>
      </c>
      <c r="F31" s="38" t="s">
        <v>189</v>
      </c>
      <c r="G31" s="38" t="s">
        <v>189</v>
      </c>
      <c r="H31" s="38" t="s">
        <v>189</v>
      </c>
      <c r="I31" s="38" t="s">
        <v>189</v>
      </c>
      <c r="J31" s="38" t="s">
        <v>189</v>
      </c>
      <c r="K31" s="38" t="s">
        <v>189</v>
      </c>
      <c r="L31" s="38" t="s">
        <v>189</v>
      </c>
      <c r="M31" s="38" t="s">
        <v>189</v>
      </c>
      <c r="N31" s="38" t="s">
        <v>189</v>
      </c>
      <c r="O31" s="38" t="s">
        <v>189</v>
      </c>
      <c r="P31" s="38" t="s">
        <v>189</v>
      </c>
      <c r="Q31" s="38" t="s">
        <v>189</v>
      </c>
      <c r="R31" s="38" t="s">
        <v>189</v>
      </c>
      <c r="S31" s="38" t="s">
        <v>189</v>
      </c>
      <c r="T31" s="38" t="s">
        <v>189</v>
      </c>
      <c r="U31" s="38" t="s">
        <v>189</v>
      </c>
      <c r="V31" s="38" t="s">
        <v>189</v>
      </c>
      <c r="W31" s="38" t="s">
        <v>189</v>
      </c>
      <c r="X31" s="38" t="s">
        <v>189</v>
      </c>
      <c r="Y31" s="38" t="s">
        <v>189</v>
      </c>
      <c r="Z31" s="38" t="s">
        <v>189</v>
      </c>
      <c r="AA31" s="38" t="s">
        <v>189</v>
      </c>
      <c r="AB31" s="38" t="s">
        <v>189</v>
      </c>
      <c r="AC31" s="38" t="s">
        <v>189</v>
      </c>
      <c r="AD31" s="38" t="s">
        <v>189</v>
      </c>
      <c r="AE31" s="38" t="s">
        <v>189</v>
      </c>
      <c r="AF31" s="38" t="s">
        <v>189</v>
      </c>
      <c r="AG31" s="38" t="s">
        <v>189</v>
      </c>
      <c r="AH31" s="38" t="s">
        <v>189</v>
      </c>
      <c r="AI31" s="38" t="s">
        <v>189</v>
      </c>
      <c r="AJ31" s="38" t="s">
        <v>189</v>
      </c>
      <c r="AK31" s="38" t="s">
        <v>189</v>
      </c>
      <c r="AL31" s="61" t="s">
        <v>189</v>
      </c>
      <c r="AM31" s="38" t="s">
        <v>189</v>
      </c>
      <c r="AN31" s="424" t="s">
        <v>189</v>
      </c>
      <c r="AO31" s="62" t="s">
        <v>189</v>
      </c>
      <c r="AP31" s="61" t="s">
        <v>189</v>
      </c>
      <c r="AQ31" s="38" t="s">
        <v>189</v>
      </c>
      <c r="AR31" s="38" t="s">
        <v>189</v>
      </c>
      <c r="AS31" s="38" t="s">
        <v>189</v>
      </c>
      <c r="AT31" s="38" t="s">
        <v>189</v>
      </c>
      <c r="AU31" s="38" t="s">
        <v>189</v>
      </c>
      <c r="AV31" s="38" t="s">
        <v>189</v>
      </c>
      <c r="AW31" s="38" t="s">
        <v>189</v>
      </c>
      <c r="AX31" s="38" t="s">
        <v>189</v>
      </c>
      <c r="AY31" s="38" t="s">
        <v>189</v>
      </c>
    </row>
    <row r="32" spans="1:54" x14ac:dyDescent="0.35">
      <c r="AL32" s="132"/>
    </row>
    <row r="33" spans="5:54" x14ac:dyDescent="0.35"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T33" s="39"/>
      <c r="U33" s="39"/>
      <c r="V33" s="39"/>
      <c r="W33" s="39"/>
      <c r="X33" s="39"/>
      <c r="Y33" s="39"/>
      <c r="AL33" s="134"/>
      <c r="AM33" s="41"/>
      <c r="AO33" s="133"/>
      <c r="AP33" s="38"/>
      <c r="BB33" s="38"/>
    </row>
    <row r="34" spans="5:54" x14ac:dyDescent="0.35"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T34" s="39"/>
      <c r="U34" s="39"/>
      <c r="V34" s="39"/>
      <c r="W34" s="39"/>
      <c r="X34" s="39"/>
      <c r="Y34" s="39"/>
      <c r="AL34" s="134"/>
      <c r="AO34" s="133"/>
      <c r="AP34" s="38"/>
      <c r="BB34" s="38"/>
    </row>
    <row r="36" spans="5:54" x14ac:dyDescent="0.35">
      <c r="AL36" s="134"/>
      <c r="AO36" s="133"/>
    </row>
    <row r="37" spans="5:54" x14ac:dyDescent="0.35">
      <c r="AO37" s="133"/>
    </row>
  </sheetData>
  <mergeCells count="3">
    <mergeCell ref="E4:R4"/>
    <mergeCell ref="T4:AH4"/>
    <mergeCell ref="AJ4:AV4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0D3C7-82AD-48B8-8BAB-221325984E5D}">
  <dimension ref="A1:BC37"/>
  <sheetViews>
    <sheetView showGridLines="0" tabSelected="1" zoomScale="74" zoomScaleNormal="74" workbookViewId="0">
      <pane xSplit="12" ySplit="7" topLeftCell="N17" activePane="bottomRight" state="frozen"/>
      <selection activeCell="B1" sqref="B1"/>
      <selection pane="topRight" activeCell="M1" sqref="M1"/>
      <selection pane="bottomLeft" activeCell="B8" sqref="B8"/>
      <selection pane="bottomRight" activeCell="D3" sqref="D3"/>
    </sheetView>
  </sheetViews>
  <sheetFormatPr defaultColWidth="8.453125" defaultRowHeight="14" outlineLevelCol="2" x14ac:dyDescent="0.35"/>
  <cols>
    <col min="1" max="1" width="22.81640625" style="38" hidden="1" customWidth="1"/>
    <col min="2" max="2" width="17.453125" style="38" bestFit="1" customWidth="1"/>
    <col min="3" max="3" width="19.7265625" style="38" hidden="1" customWidth="1"/>
    <col min="4" max="4" width="26.453125" style="38" customWidth="1" collapsed="1"/>
    <col min="5" max="11" width="10" style="38" hidden="1" customWidth="1" outlineLevel="1"/>
    <col min="12" max="12" width="11" style="38" hidden="1" customWidth="1" outlineLevel="1"/>
    <col min="13" max="13" width="10.54296875" style="38" hidden="1" customWidth="1" outlineLevel="1"/>
    <col min="14" max="14" width="10.7265625" style="38" customWidth="1" collapsed="1"/>
    <col min="15" max="15" width="10.453125" style="38" hidden="1" customWidth="1" outlineLevel="1"/>
    <col min="16" max="16" width="9.81640625" style="38" hidden="1" customWidth="1" outlineLevel="1"/>
    <col min="17" max="17" width="12.453125" style="38" hidden="1" customWidth="1" collapsed="1"/>
    <col min="18" max="18" width="13.453125" style="38" hidden="1" customWidth="1"/>
    <col min="19" max="19" width="7.7265625" style="38" hidden="1" customWidth="1"/>
    <col min="20" max="20" width="11" style="38" hidden="1" customWidth="1"/>
    <col min="21" max="23" width="10" style="38" hidden="1" customWidth="1" outlineLevel="1"/>
    <col min="24" max="24" width="10.54296875" style="38" hidden="1" customWidth="1" outlineLevel="1"/>
    <col min="25" max="25" width="11" style="38" hidden="1" customWidth="1" outlineLevel="1"/>
    <col min="26" max="26" width="10.54296875" style="38" hidden="1" customWidth="1" outlineLevel="1"/>
    <col min="27" max="27" width="11" style="38" hidden="1" customWidth="1" outlineLevel="1"/>
    <col min="28" max="28" width="9.81640625" style="38" customWidth="1" collapsed="1"/>
    <col min="29" max="29" width="9.453125" style="38" hidden="1" customWidth="1" outlineLevel="2"/>
    <col min="30" max="31" width="6.453125" style="38" hidden="1" customWidth="1" outlineLevel="2"/>
    <col min="32" max="32" width="11.453125" style="38" hidden="1" customWidth="1" collapsed="1"/>
    <col min="33" max="33" width="11" style="38" hidden="1" customWidth="1"/>
    <col min="34" max="34" width="7.7265625" style="38" hidden="1" customWidth="1"/>
    <col min="35" max="35" width="1.1796875" style="38" customWidth="1"/>
    <col min="36" max="36" width="11" style="38" customWidth="1"/>
    <col min="37" max="37" width="10.54296875" style="38" customWidth="1"/>
    <col min="38" max="38" width="11.54296875" style="61" customWidth="1"/>
    <col min="39" max="39" width="11.1796875" style="38" bestFit="1" customWidth="1"/>
    <col min="40" max="40" width="9.1796875" style="424" customWidth="1"/>
    <col min="41" max="41" width="12.1796875" style="62" customWidth="1"/>
    <col min="42" max="42" width="8.81640625" style="61" bestFit="1" customWidth="1"/>
    <col min="43" max="43" width="12.26953125" style="38" customWidth="1"/>
    <col min="44" max="44" width="11.1796875" style="38" hidden="1" customWidth="1" outlineLevel="1"/>
    <col min="45" max="45" width="12.453125" style="38" hidden="1" customWidth="1" outlineLevel="1"/>
    <col min="46" max="46" width="20.7265625" style="38" hidden="1" customWidth="1" outlineLevel="1"/>
    <col min="47" max="47" width="9.54296875" style="38" customWidth="1" collapsed="1"/>
    <col min="48" max="48" width="11.81640625" style="38" customWidth="1"/>
    <col min="49" max="49" width="32.54296875" style="38" hidden="1" customWidth="1" outlineLevel="1"/>
    <col min="50" max="50" width="40.54296875" style="38" hidden="1" customWidth="1" outlineLevel="1"/>
    <col min="51" max="51" width="20.81640625" style="38" hidden="1" customWidth="1" outlineLevel="1"/>
    <col min="52" max="52" width="5.453125" style="38" customWidth="1" collapsed="1"/>
    <col min="53" max="53" width="12" style="38" bestFit="1" customWidth="1"/>
    <col min="54" max="54" width="14.453125" style="40" hidden="1" customWidth="1" outlineLevel="1"/>
    <col min="55" max="55" width="13.54296875" style="38" customWidth="1" collapsed="1"/>
    <col min="56" max="16384" width="8.453125" style="38"/>
  </cols>
  <sheetData>
    <row r="1" spans="1:54" ht="16.5" customHeight="1" x14ac:dyDescent="0.35">
      <c r="B1" s="38" t="s">
        <v>145</v>
      </c>
      <c r="D1" s="43">
        <v>27</v>
      </c>
      <c r="E1" s="41">
        <f>+E7-SUM(E15:E17)</f>
        <v>3211.2393220800004</v>
      </c>
      <c r="F1" s="41">
        <f t="shared" ref="F1:M1" si="0">+F7-SUM(F15:F17)</f>
        <v>4399.1352559251955</v>
      </c>
      <c r="G1" s="41">
        <f t="shared" si="0"/>
        <v>4522.6556780548017</v>
      </c>
      <c r="H1" s="41">
        <f t="shared" si="0"/>
        <v>4516.2362860502017</v>
      </c>
      <c r="I1" s="41">
        <f t="shared" si="0"/>
        <v>4379.4034726079999</v>
      </c>
      <c r="J1" s="41">
        <f t="shared" si="0"/>
        <v>5750.9424049519967</v>
      </c>
      <c r="K1" s="41">
        <f t="shared" si="0"/>
        <v>5613.5462967535741</v>
      </c>
      <c r="L1" s="41">
        <f t="shared" si="0"/>
        <v>6554.280364107979</v>
      </c>
      <c r="M1" s="41">
        <f t="shared" si="0"/>
        <v>5615.6682149439876</v>
      </c>
      <c r="N1" s="479">
        <f>+SUM(E1:M1)</f>
        <v>44563.107295475733</v>
      </c>
      <c r="AN1" s="444"/>
    </row>
    <row r="2" spans="1:54" ht="16.5" customHeight="1" x14ac:dyDescent="0.35">
      <c r="B2" s="38" t="s">
        <v>146</v>
      </c>
      <c r="D2" s="43">
        <v>24</v>
      </c>
      <c r="E2" s="41">
        <f>+SUM(E6-E15-E16-E17)</f>
        <v>3987.9276100000006</v>
      </c>
      <c r="F2" s="41">
        <f t="shared" ref="F2:M2" si="1">+SUM(F6-F15-F16-F17)</f>
        <v>1778.5260160000005</v>
      </c>
      <c r="G2" s="41">
        <f t="shared" si="1"/>
        <v>3918.0525580000012</v>
      </c>
      <c r="H2" s="41">
        <f t="shared" si="1"/>
        <v>3168.0491300000012</v>
      </c>
      <c r="I2" s="41">
        <f t="shared" si="1"/>
        <v>1835.5991789999996</v>
      </c>
      <c r="J2" s="41">
        <f t="shared" si="1"/>
        <v>5295.3631063000021</v>
      </c>
      <c r="K2" s="41">
        <f t="shared" si="1"/>
        <v>6244.7879750000011</v>
      </c>
      <c r="L2" s="41">
        <f t="shared" si="1"/>
        <v>4330.2029509999993</v>
      </c>
      <c r="M2" s="41">
        <f t="shared" si="1"/>
        <v>5908.3945929999991</v>
      </c>
      <c r="N2" s="479">
        <f>+SUM(E2:M2)</f>
        <v>36466.903118300004</v>
      </c>
      <c r="AR2" s="478">
        <f>AR3*25%</f>
        <v>2187.8513841306008</v>
      </c>
      <c r="AS2" s="439"/>
    </row>
    <row r="3" spans="1:54" ht="16.5" customHeight="1" x14ac:dyDescent="0.35">
      <c r="B3" s="38" t="s">
        <v>147</v>
      </c>
      <c r="D3" s="63">
        <f>D2/D1</f>
        <v>0.88888888888888884</v>
      </c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AM3" s="428">
        <v>45593.570335648146</v>
      </c>
      <c r="AN3" s="425"/>
      <c r="AR3" s="479">
        <f>AL6-AL15-AL16-AL17</f>
        <v>8751.4055365224031</v>
      </c>
    </row>
    <row r="4" spans="1:54" s="43" customFormat="1" ht="12.65" customHeight="1" x14ac:dyDescent="0.35">
      <c r="E4" s="718">
        <v>2023</v>
      </c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449"/>
      <c r="T4" s="719">
        <v>2024</v>
      </c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J4" s="720">
        <v>45566</v>
      </c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BB4" s="45"/>
    </row>
    <row r="5" spans="1:54" ht="31" customHeight="1" x14ac:dyDescent="0.35">
      <c r="A5" s="65" t="s">
        <v>148</v>
      </c>
      <c r="B5" s="65" t="s">
        <v>149</v>
      </c>
      <c r="C5" s="65" t="s">
        <v>150</v>
      </c>
      <c r="D5" s="65" t="s">
        <v>151</v>
      </c>
      <c r="E5" s="66" t="s">
        <v>23</v>
      </c>
      <c r="F5" s="66" t="s">
        <v>24</v>
      </c>
      <c r="G5" s="66" t="s">
        <v>25</v>
      </c>
      <c r="H5" s="66" t="s">
        <v>26</v>
      </c>
      <c r="I5" s="66" t="s">
        <v>27</v>
      </c>
      <c r="J5" s="66" t="s">
        <v>17</v>
      </c>
      <c r="K5" s="66" t="s">
        <v>19</v>
      </c>
      <c r="L5" s="66" t="s">
        <v>16</v>
      </c>
      <c r="M5" s="66" t="s">
        <v>18</v>
      </c>
      <c r="N5" s="66" t="s">
        <v>20</v>
      </c>
      <c r="O5" s="66" t="s">
        <v>21</v>
      </c>
      <c r="P5" s="66" t="s">
        <v>22</v>
      </c>
      <c r="Q5" s="66" t="s">
        <v>152</v>
      </c>
      <c r="R5" s="66" t="s">
        <v>153</v>
      </c>
      <c r="S5" s="66" t="s">
        <v>15</v>
      </c>
      <c r="T5" s="67" t="s">
        <v>23</v>
      </c>
      <c r="U5" s="67" t="s">
        <v>24</v>
      </c>
      <c r="V5" s="67" t="s">
        <v>25</v>
      </c>
      <c r="W5" s="67" t="s">
        <v>26</v>
      </c>
      <c r="X5" s="67" t="s">
        <v>27</v>
      </c>
      <c r="Y5" s="67" t="s">
        <v>17</v>
      </c>
      <c r="Z5" s="67" t="s">
        <v>19</v>
      </c>
      <c r="AA5" s="67" t="s">
        <v>16</v>
      </c>
      <c r="AB5" s="67" t="s">
        <v>18</v>
      </c>
      <c r="AC5" s="67" t="s">
        <v>20</v>
      </c>
      <c r="AD5" s="67" t="s">
        <v>21</v>
      </c>
      <c r="AE5" s="67" t="s">
        <v>22</v>
      </c>
      <c r="AF5" s="67" t="s">
        <v>152</v>
      </c>
      <c r="AG5" s="68" t="s">
        <v>153</v>
      </c>
      <c r="AH5" s="67" t="s">
        <v>15</v>
      </c>
      <c r="AJ5" s="67" t="s">
        <v>154</v>
      </c>
      <c r="AK5" s="67" t="s">
        <v>1</v>
      </c>
      <c r="AL5" s="69" t="s">
        <v>11</v>
      </c>
      <c r="AM5" s="67" t="s">
        <v>342</v>
      </c>
      <c r="AN5" s="70" t="s">
        <v>155</v>
      </c>
      <c r="AO5" s="71" t="s">
        <v>156</v>
      </c>
      <c r="AP5" s="69" t="s">
        <v>157</v>
      </c>
      <c r="AQ5" s="67" t="s">
        <v>345</v>
      </c>
      <c r="AR5" s="72" t="s">
        <v>159</v>
      </c>
      <c r="AS5" s="72" t="s">
        <v>160</v>
      </c>
      <c r="AT5" s="72" t="s">
        <v>370</v>
      </c>
      <c r="AU5" s="72" t="s">
        <v>161</v>
      </c>
      <c r="AV5" s="72" t="s">
        <v>162</v>
      </c>
      <c r="AW5" s="66" t="s">
        <v>163</v>
      </c>
      <c r="AX5" s="67" t="s">
        <v>164</v>
      </c>
      <c r="AY5" s="73" t="s">
        <v>165</v>
      </c>
      <c r="BB5" s="453" t="s">
        <v>371</v>
      </c>
    </row>
    <row r="6" spans="1:54" x14ac:dyDescent="0.35">
      <c r="A6" s="74"/>
      <c r="B6" s="75" t="s">
        <v>167</v>
      </c>
      <c r="C6" s="76" t="s">
        <v>168</v>
      </c>
      <c r="D6" s="76" t="s">
        <v>169</v>
      </c>
      <c r="E6" s="77">
        <v>5760.0482879200008</v>
      </c>
      <c r="F6" s="77">
        <v>4189.2955168000008</v>
      </c>
      <c r="G6" s="77">
        <v>7682.2205938000006</v>
      </c>
      <c r="H6" s="77">
        <v>6480.4559609000007</v>
      </c>
      <c r="I6" s="77">
        <v>6331.8325791999996</v>
      </c>
      <c r="J6" s="77">
        <v>8957.042333190002</v>
      </c>
      <c r="K6" s="77">
        <v>9786.4853891000021</v>
      </c>
      <c r="L6" s="77">
        <v>10603.226924999999</v>
      </c>
      <c r="M6" s="77">
        <v>10167.169711639999</v>
      </c>
      <c r="N6" s="77">
        <v>12467.268614000001</v>
      </c>
      <c r="O6" s="77">
        <v>11076.116970400002</v>
      </c>
      <c r="P6" s="77">
        <v>9455.3635088400006</v>
      </c>
      <c r="Q6" s="77">
        <v>102956.52639079002</v>
      </c>
      <c r="R6" s="77">
        <f>+AVERAGEIF(E6:P6,"&gt;0",E6:P6)</f>
        <v>8579.7105325658358</v>
      </c>
      <c r="S6" s="78"/>
      <c r="T6" s="77">
        <v>12068.366000919999</v>
      </c>
      <c r="U6" s="77">
        <v>5620.7964500199996</v>
      </c>
      <c r="V6" s="77">
        <v>9867.3460793800023</v>
      </c>
      <c r="W6" s="77">
        <v>8290.5013388799998</v>
      </c>
      <c r="X6" s="77">
        <v>9504.4771076399993</v>
      </c>
      <c r="Y6" s="77">
        <v>10886.75290284</v>
      </c>
      <c r="Z6" s="77">
        <v>11324.547938879999</v>
      </c>
      <c r="AA6" s="77">
        <v>13245.988434639999</v>
      </c>
      <c r="AB6" s="77">
        <v>9846.5266012000011</v>
      </c>
      <c r="AC6" s="78"/>
      <c r="AD6" s="78"/>
      <c r="AE6" s="78"/>
      <c r="AF6" s="77">
        <f>SUM(T6:AE6)</f>
        <v>90655.302854399997</v>
      </c>
      <c r="AG6" s="77">
        <f>+IFERROR(AVERAGEIF(T6:AA6,"&gt;0",T6:AA6),0)</f>
        <v>10101.097031649999</v>
      </c>
      <c r="AH6" s="78"/>
      <c r="AI6" s="79"/>
      <c r="AJ6" s="77">
        <f>+IFERROR(AVERAGEIFS(W6:AB6,W6:AB6,"&gt;0"),"")</f>
        <v>10516.46572068</v>
      </c>
      <c r="AK6" s="77">
        <f>+IFERROR(AVERAGEIFS(Z6:AB6,Z6:AB6,"&gt;0"),"")</f>
        <v>11472.354324906666</v>
      </c>
      <c r="AL6" s="80">
        <f>+SUM(AL15:AL17,SUM(AL8:AL13,AL18:AL21,AL29)*0.96)</f>
        <v>14812.463102644913</v>
      </c>
      <c r="AM6" s="77">
        <v>8499.0942090000008</v>
      </c>
      <c r="AN6" s="81">
        <f>IFERROR(AM6/AL6,0)</f>
        <v>0.57377994126327325</v>
      </c>
      <c r="AO6" s="82">
        <v>13200</v>
      </c>
      <c r="AP6" s="83">
        <f>+IFERROR(AO6/AL6,0)</f>
        <v>0.8911414603046679</v>
      </c>
      <c r="AQ6" s="84">
        <f>AO6/N6-1</f>
        <v>5.8772407067349652E-2</v>
      </c>
      <c r="AR6" s="77">
        <f>+SUM(E6:N6)</f>
        <v>82425.045911550013</v>
      </c>
      <c r="AS6" s="77">
        <v>119107.48190989275</v>
      </c>
      <c r="AT6" s="77">
        <f>+SUM(T6:AB6,AO6)</f>
        <v>103855.3028544</v>
      </c>
      <c r="AU6" s="84">
        <f>IFERROR(AT6/AS6,0)</f>
        <v>0.87194608759312586</v>
      </c>
      <c r="AV6" s="84">
        <f>AT6/AR6-1</f>
        <v>0.25999690635109518</v>
      </c>
      <c r="AW6" s="74"/>
      <c r="AX6" s="74"/>
      <c r="AY6" s="74"/>
      <c r="BB6" s="438">
        <v>104277.10710294497</v>
      </c>
    </row>
    <row r="7" spans="1:54" x14ac:dyDescent="0.35">
      <c r="A7" s="74"/>
      <c r="B7" s="85" t="s">
        <v>170</v>
      </c>
      <c r="C7" s="86" t="s">
        <v>171</v>
      </c>
      <c r="D7" s="86" t="s">
        <v>172</v>
      </c>
      <c r="E7" s="87">
        <f>SUM(E14,E22,E29)</f>
        <v>4983.3600000000006</v>
      </c>
      <c r="F7" s="87">
        <f t="shared" ref="F7:P7" si="2">SUM(F14,F22,F29)</f>
        <v>6809.9047567251955</v>
      </c>
      <c r="G7" s="87">
        <f t="shared" si="2"/>
        <v>8286.8237138548011</v>
      </c>
      <c r="H7" s="87">
        <f t="shared" si="2"/>
        <v>7828.6431169502011</v>
      </c>
      <c r="I7" s="87">
        <f t="shared" si="2"/>
        <v>8875.6368728079997</v>
      </c>
      <c r="J7" s="87">
        <f t="shared" si="2"/>
        <v>9412.6216318419974</v>
      </c>
      <c r="K7" s="87">
        <f t="shared" si="2"/>
        <v>9155.2437108535742</v>
      </c>
      <c r="L7" s="87">
        <f t="shared" si="2"/>
        <v>12827.304338107979</v>
      </c>
      <c r="M7" s="87">
        <f t="shared" si="2"/>
        <v>9874.4433335839876</v>
      </c>
      <c r="N7" s="87">
        <f t="shared" si="2"/>
        <v>11413.568282348</v>
      </c>
      <c r="O7" s="87">
        <f t="shared" si="2"/>
        <v>12614.796668440002</v>
      </c>
      <c r="P7" s="87">
        <f t="shared" si="2"/>
        <v>9941.3142812799906</v>
      </c>
      <c r="Q7" s="87">
        <f>SUM(E7:P7)</f>
        <v>112023.66070679373</v>
      </c>
      <c r="R7" s="87">
        <f>+AVERAGEIF(E7:P7,"&gt;0",E7:P7)</f>
        <v>9335.3050588994774</v>
      </c>
      <c r="S7" s="88">
        <v>1</v>
      </c>
      <c r="T7" s="87">
        <f>+SUM(T14,T22,T29)</f>
        <v>12761.11630604001</v>
      </c>
      <c r="U7" s="87">
        <f t="shared" ref="U7:Z7" si="3">+SUM(U14,U22,U29)</f>
        <v>6809.4996643799868</v>
      </c>
      <c r="V7" s="87">
        <f t="shared" si="3"/>
        <v>9594.4508184200567</v>
      </c>
      <c r="W7" s="87">
        <f t="shared" si="3"/>
        <v>9167.4910767999863</v>
      </c>
      <c r="X7" s="87">
        <f t="shared" si="3"/>
        <v>10374.252055319997</v>
      </c>
      <c r="Y7" s="87">
        <f t="shared" si="3"/>
        <v>10958.113589799974</v>
      </c>
      <c r="Z7" s="87">
        <f t="shared" si="3"/>
        <v>11474.018666239966</v>
      </c>
      <c r="AA7" s="87">
        <f>+SUM(AA14,AA22,AA29)</f>
        <v>11878.399781599957</v>
      </c>
      <c r="AB7" s="87">
        <v>9716.0530522399895</v>
      </c>
      <c r="AC7" s="89"/>
      <c r="AD7" s="89"/>
      <c r="AE7" s="89"/>
      <c r="AF7" s="87">
        <f t="shared" ref="AF7:AF29" si="4">SUM(T7:AE7)</f>
        <v>92733.395010839929</v>
      </c>
      <c r="AG7" s="87">
        <f t="shared" ref="AG7:AG29" si="5">+IFERROR(AVERAGEIF(T7:AA7,"&gt;0",T7:AA7),0)</f>
        <v>10377.167744824992</v>
      </c>
      <c r="AH7" s="90">
        <v>1</v>
      </c>
      <c r="AI7" s="91"/>
      <c r="AJ7" s="87">
        <f>+IFERROR(AVERAGEIFS(W7:AB7,W7:AB7,"&gt;0"),"")</f>
        <v>10594.721370333313</v>
      </c>
      <c r="AK7" s="87">
        <f t="shared" ref="AK7:AK29" si="6">+IFERROR(AVERAGEIFS(Z7:AB7,Z7:AB7,"&gt;0"),"")</f>
        <v>11022.823833359973</v>
      </c>
      <c r="AL7" s="92">
        <f>+SUM(AL14,AL22,AL29)</f>
        <v>15177.105000000014</v>
      </c>
      <c r="AM7" s="87">
        <f>+SUM(AM14,AM22,AM29)</f>
        <v>8854.8382029999957</v>
      </c>
      <c r="AN7" s="93">
        <f t="shared" ref="AN7:AN29" si="7">IFERROR(AM7/AL7,0)</f>
        <v>0.58343394230981382</v>
      </c>
      <c r="AO7" s="87">
        <f>+SUM(AO14,AO22,AO29)</f>
        <v>12551.056035048199</v>
      </c>
      <c r="AP7" s="442">
        <f t="shared" ref="AP7:AP29" si="8">+IFERROR(AO7/AL7,0)</f>
        <v>0.82697299880630648</v>
      </c>
      <c r="AQ7" s="90">
        <f t="shared" ref="AQ7:AQ29" si="9">AO7/N7-1</f>
        <v>9.9661010874172895E-2</v>
      </c>
      <c r="AR7" s="87">
        <f t="shared" ref="AR7:AR29" si="10">+SUM(E7:N7)</f>
        <v>89467.549757073735</v>
      </c>
      <c r="AS7" s="87">
        <f>(+SUM(AS14,AS22,AS29))+15177.105</f>
        <v>154078.42571831349</v>
      </c>
      <c r="AT7" s="87">
        <f t="shared" ref="AT7:AT29" si="11">+SUM(T7:AB7,AO7)</f>
        <v>105284.45104588813</v>
      </c>
      <c r="AU7" s="90">
        <f t="shared" ref="AU7:AU29" si="12">IFERROR(AT7/AS7,0)</f>
        <v>0.68331728180017481</v>
      </c>
      <c r="AV7" s="90">
        <f t="shared" ref="AV7:AV29" si="13">AT7/AR7-1</f>
        <v>0.17678925299464598</v>
      </c>
      <c r="AW7" s="74"/>
      <c r="AX7" s="74"/>
      <c r="AY7" s="74"/>
      <c r="BB7" s="438">
        <v>108547.11071831344</v>
      </c>
    </row>
    <row r="8" spans="1:54" ht="15" customHeight="1" x14ac:dyDescent="0.35">
      <c r="A8" s="95" t="s">
        <v>173</v>
      </c>
      <c r="B8" s="95" t="s">
        <v>142</v>
      </c>
      <c r="C8" s="95"/>
      <c r="D8" s="95" t="s">
        <v>97</v>
      </c>
      <c r="E8" s="96">
        <v>45.021075000000003</v>
      </c>
      <c r="F8" s="96">
        <v>58.594285000000006</v>
      </c>
      <c r="G8" s="96">
        <v>81.024305999999996</v>
      </c>
      <c r="H8" s="96">
        <v>58.226982000000014</v>
      </c>
      <c r="I8" s="96">
        <v>61.667628000000015</v>
      </c>
      <c r="J8" s="96">
        <v>138.083583</v>
      </c>
      <c r="K8" s="96">
        <v>78.335862999999989</v>
      </c>
      <c r="L8" s="96">
        <v>82.437742</v>
      </c>
      <c r="M8" s="96">
        <v>55.27631800000001</v>
      </c>
      <c r="N8" s="96">
        <v>103.39650280000002</v>
      </c>
      <c r="O8" s="96">
        <v>221.19479352000002</v>
      </c>
      <c r="P8" s="96">
        <v>187.9528344</v>
      </c>
      <c r="Q8" s="96">
        <f t="shared" ref="Q8:Q29" si="14">SUM(E8:P8)</f>
        <v>1171.2119127200001</v>
      </c>
      <c r="R8" s="96">
        <f>+AVERAGEIF(E8:P8,"&gt;0",E8:P8)</f>
        <v>97.600992726666675</v>
      </c>
      <c r="S8" s="97">
        <f t="shared" ref="S8:S29" si="15">+R8/$R$7</f>
        <v>1.0455040527424679E-2</v>
      </c>
      <c r="T8" s="96">
        <v>414.14802983999999</v>
      </c>
      <c r="U8" s="96">
        <v>175.04688300000001</v>
      </c>
      <c r="V8" s="96">
        <v>168.17375916</v>
      </c>
      <c r="W8" s="96">
        <v>212.77663848000012</v>
      </c>
      <c r="X8" s="96">
        <v>86.178673440000011</v>
      </c>
      <c r="Y8" s="96">
        <v>183.01390776000002</v>
      </c>
      <c r="Z8" s="96">
        <v>94.952835000000022</v>
      </c>
      <c r="AA8" s="96">
        <v>89.747928999999971</v>
      </c>
      <c r="AB8" s="96">
        <v>176.00166900000005</v>
      </c>
      <c r="AC8" s="95"/>
      <c r="AD8" s="95"/>
      <c r="AE8" s="95"/>
      <c r="AF8" s="96">
        <f t="shared" si="4"/>
        <v>1600.0403246799999</v>
      </c>
      <c r="AG8" s="96">
        <f t="shared" si="5"/>
        <v>178.00483195999999</v>
      </c>
      <c r="AH8" s="97">
        <f t="shared" ref="AH8:AH29" si="16">+AG8/$AG$7</f>
        <v>1.7153508195795478E-2</v>
      </c>
      <c r="AI8" s="98"/>
      <c r="AJ8" s="96">
        <f t="shared" ref="AJ8:AJ29" si="17">+IFERROR(AVERAGEIFS(W8:AB8,W8:AB8,"&gt;0"),"")</f>
        <v>140.44527544666673</v>
      </c>
      <c r="AK8" s="96">
        <f t="shared" si="6"/>
        <v>120.23414433333335</v>
      </c>
      <c r="AL8" s="319">
        <f>+'FC_Plan_byAcc '!CK317/1000</f>
        <v>181.73447100545437</v>
      </c>
      <c r="AM8" s="96">
        <v>202.410529</v>
      </c>
      <c r="AN8" s="426">
        <f t="shared" si="7"/>
        <v>1.1137707000777255</v>
      </c>
      <c r="AO8" s="99">
        <v>270.64233755999999</v>
      </c>
      <c r="AP8" s="100">
        <f t="shared" si="8"/>
        <v>1.4892185068834698</v>
      </c>
      <c r="AQ8" s="97">
        <f t="shared" si="9"/>
        <v>1.6175192606224194</v>
      </c>
      <c r="AR8" s="96">
        <f t="shared" si="10"/>
        <v>762.06428480000011</v>
      </c>
      <c r="AS8" s="96">
        <v>1956.2780987907399</v>
      </c>
      <c r="AT8" s="96">
        <f t="shared" si="11"/>
        <v>1870.6826622399999</v>
      </c>
      <c r="AU8" s="97">
        <f t="shared" si="12"/>
        <v>0.95624577272339228</v>
      </c>
      <c r="AV8" s="97">
        <f t="shared" si="13"/>
        <v>1.4547570323820529</v>
      </c>
      <c r="AW8" s="318"/>
      <c r="AX8" s="101"/>
      <c r="AY8" s="95"/>
      <c r="BB8" s="438">
        <v>1754.260132920348</v>
      </c>
    </row>
    <row r="9" spans="1:54" s="98" customFormat="1" ht="15" customHeight="1" x14ac:dyDescent="0.35">
      <c r="A9" s="95" t="s">
        <v>173</v>
      </c>
      <c r="B9" s="95" t="s">
        <v>142</v>
      </c>
      <c r="C9" s="95"/>
      <c r="D9" s="102" t="s">
        <v>175</v>
      </c>
      <c r="E9" s="96">
        <v>153.59994344</v>
      </c>
      <c r="F9" s="96">
        <v>125.50947072999999</v>
      </c>
      <c r="G9" s="96">
        <v>135.51804257000001</v>
      </c>
      <c r="H9" s="96">
        <v>176.21238682000003</v>
      </c>
      <c r="I9" s="96">
        <v>124.15401079999899</v>
      </c>
      <c r="J9" s="96">
        <v>179.68187550000002</v>
      </c>
      <c r="K9" s="96">
        <v>208.64891747999997</v>
      </c>
      <c r="L9" s="96">
        <v>175.44270503200002</v>
      </c>
      <c r="M9" s="96">
        <v>167.51012584</v>
      </c>
      <c r="N9" s="96">
        <v>202.46697948000002</v>
      </c>
      <c r="O9" s="96">
        <v>102.59359151999999</v>
      </c>
      <c r="P9" s="96">
        <v>199.73621019999996</v>
      </c>
      <c r="Q9" s="96">
        <f t="shared" si="14"/>
        <v>1951.074259411999</v>
      </c>
      <c r="R9" s="96">
        <f t="shared" ref="R9:R29" si="18">+AVERAGEIF(E9:P9,"&gt;0",E9:P9)</f>
        <v>162.58952161766658</v>
      </c>
      <c r="S9" s="97">
        <f t="shared" si="15"/>
        <v>1.7416626515345389E-2</v>
      </c>
      <c r="T9" s="96">
        <v>462.06039652000004</v>
      </c>
      <c r="U9" s="96">
        <v>324.30692399999998</v>
      </c>
      <c r="V9" s="96">
        <v>373.0548094400001</v>
      </c>
      <c r="W9" s="96">
        <v>175.81009824</v>
      </c>
      <c r="X9" s="96">
        <v>198.77974776000002</v>
      </c>
      <c r="Y9" s="96">
        <v>186.70466951999998</v>
      </c>
      <c r="Z9" s="96">
        <v>226.82246800000021</v>
      </c>
      <c r="AA9" s="96">
        <v>260.48561100000001</v>
      </c>
      <c r="AB9" s="96">
        <v>285.23678100000006</v>
      </c>
      <c r="AC9" s="95"/>
      <c r="AD9" s="95"/>
      <c r="AE9" s="95"/>
      <c r="AF9" s="96">
        <f t="shared" si="4"/>
        <v>2493.2615054800003</v>
      </c>
      <c r="AG9" s="96">
        <f t="shared" si="5"/>
        <v>276.00309056000003</v>
      </c>
      <c r="AH9" s="97">
        <f t="shared" si="16"/>
        <v>2.6597150334939944E-2</v>
      </c>
      <c r="AJ9" s="96">
        <f t="shared" si="17"/>
        <v>222.3065625866667</v>
      </c>
      <c r="AK9" s="96">
        <f t="shared" si="6"/>
        <v>257.51495333333344</v>
      </c>
      <c r="AL9" s="44">
        <f>+'FC_Plan_byAcc '!CK355/1000</f>
        <v>376.39948175726317</v>
      </c>
      <c r="AM9" s="96">
        <v>227.06237700000023</v>
      </c>
      <c r="AN9" s="426">
        <f t="shared" si="7"/>
        <v>0.60324837839822221</v>
      </c>
      <c r="AO9" s="99">
        <v>312.2392428</v>
      </c>
      <c r="AP9" s="100">
        <f t="shared" si="8"/>
        <v>0.82954216977737616</v>
      </c>
      <c r="AQ9" s="97">
        <f t="shared" si="9"/>
        <v>0.54217366012932211</v>
      </c>
      <c r="AR9" s="96">
        <f t="shared" si="10"/>
        <v>1648.7444576919991</v>
      </c>
      <c r="AS9" s="96">
        <v>2424.9775086487739</v>
      </c>
      <c r="AT9" s="96">
        <f t="shared" si="11"/>
        <v>2805.5007482800002</v>
      </c>
      <c r="AU9" s="97">
        <f t="shared" si="12"/>
        <v>1.156918255230853</v>
      </c>
      <c r="AV9" s="97">
        <f t="shared" si="13"/>
        <v>0.70159828904431354</v>
      </c>
      <c r="AW9" s="318"/>
      <c r="AX9" s="101"/>
      <c r="AY9" s="95"/>
      <c r="BB9" s="438">
        <v>2143.0258317533408</v>
      </c>
    </row>
    <row r="10" spans="1:54" s="98" customFormat="1" ht="15" customHeight="1" x14ac:dyDescent="0.35">
      <c r="A10" s="95" t="s">
        <v>173</v>
      </c>
      <c r="B10" s="95" t="s">
        <v>142</v>
      </c>
      <c r="C10" s="95"/>
      <c r="D10" s="95" t="s">
        <v>99</v>
      </c>
      <c r="E10" s="96">
        <v>17.275122000000003</v>
      </c>
      <c r="F10" s="96">
        <v>27.627396999999998</v>
      </c>
      <c r="G10" s="96">
        <v>36.687616999999996</v>
      </c>
      <c r="H10" s="96">
        <v>66.9392</v>
      </c>
      <c r="I10" s="96">
        <v>93.030191000000002</v>
      </c>
      <c r="J10" s="96">
        <v>210.82899540000003</v>
      </c>
      <c r="K10" s="96">
        <v>123.73764903999999</v>
      </c>
      <c r="L10" s="96">
        <v>186.86782099999999</v>
      </c>
      <c r="M10" s="96">
        <v>122.21321844000001</v>
      </c>
      <c r="N10" s="96">
        <v>109.88413899999999</v>
      </c>
      <c r="O10" s="96">
        <v>214.14416299999999</v>
      </c>
      <c r="P10" s="96">
        <v>105.98638799999998</v>
      </c>
      <c r="Q10" s="96">
        <f t="shared" si="14"/>
        <v>1315.22190088</v>
      </c>
      <c r="R10" s="96">
        <f t="shared" si="18"/>
        <v>109.60182507333333</v>
      </c>
      <c r="S10" s="97">
        <f t="shared" si="15"/>
        <v>1.1740572416414862E-2</v>
      </c>
      <c r="T10" s="96">
        <v>115.18434576</v>
      </c>
      <c r="U10" s="96">
        <v>169.25165135999998</v>
      </c>
      <c r="V10" s="96">
        <v>205.14199752000002</v>
      </c>
      <c r="W10" s="96">
        <v>136.69013519999999</v>
      </c>
      <c r="X10" s="96">
        <v>232.48276128000001</v>
      </c>
      <c r="Y10" s="96">
        <v>235.6574904</v>
      </c>
      <c r="Z10" s="96">
        <v>168.85272528000002</v>
      </c>
      <c r="AA10" s="96">
        <v>301.00755599999997</v>
      </c>
      <c r="AB10" s="96">
        <v>313.40278200000012</v>
      </c>
      <c r="AC10" s="95"/>
      <c r="AD10" s="95"/>
      <c r="AE10" s="95"/>
      <c r="AF10" s="96">
        <f t="shared" si="4"/>
        <v>1877.6714448</v>
      </c>
      <c r="AG10" s="96">
        <f t="shared" si="5"/>
        <v>195.53358284999999</v>
      </c>
      <c r="AH10" s="97">
        <f t="shared" si="16"/>
        <v>1.8842673420935204E-2</v>
      </c>
      <c r="AJ10" s="96">
        <f t="shared" si="17"/>
        <v>231.34890836000002</v>
      </c>
      <c r="AK10" s="96">
        <f t="shared" si="6"/>
        <v>261.08768776000005</v>
      </c>
      <c r="AL10" s="44">
        <f>+'FC_Plan_byAcc '!CK392/1000</f>
        <v>370.90222711679206</v>
      </c>
      <c r="AM10" s="96">
        <v>242.91235799999998</v>
      </c>
      <c r="AN10" s="426">
        <f t="shared" si="7"/>
        <v>0.65492288867683235</v>
      </c>
      <c r="AO10" s="99">
        <v>409.86382535999996</v>
      </c>
      <c r="AP10" s="100">
        <f t="shared" si="8"/>
        <v>1.1050454685755753</v>
      </c>
      <c r="AQ10" s="97">
        <f t="shared" si="9"/>
        <v>2.7299634787146121</v>
      </c>
      <c r="AR10" s="96">
        <f t="shared" si="10"/>
        <v>995.09134988000005</v>
      </c>
      <c r="AS10" s="96">
        <v>1662.8238707244966</v>
      </c>
      <c r="AT10" s="96">
        <f t="shared" si="11"/>
        <v>2287.53527016</v>
      </c>
      <c r="AU10" s="97">
        <f t="shared" si="12"/>
        <v>1.3756930667367164</v>
      </c>
      <c r="AV10" s="97">
        <f t="shared" si="13"/>
        <v>1.2988193701370814</v>
      </c>
      <c r="AW10" s="95"/>
      <c r="AX10" s="95"/>
      <c r="AY10" s="95"/>
      <c r="BB10" s="438">
        <v>1396.7145401807948</v>
      </c>
    </row>
    <row r="11" spans="1:54" s="98" customFormat="1" ht="15" customHeight="1" x14ac:dyDescent="0.35">
      <c r="A11" s="95" t="s">
        <v>173</v>
      </c>
      <c r="B11" s="95" t="s">
        <v>141</v>
      </c>
      <c r="C11" s="95"/>
      <c r="D11" s="95" t="s">
        <v>100</v>
      </c>
      <c r="E11" s="96">
        <v>1185.1520373999999</v>
      </c>
      <c r="F11" s="96">
        <v>1850.5972578000008</v>
      </c>
      <c r="G11" s="96">
        <v>2298.2006744</v>
      </c>
      <c r="H11" s="96">
        <v>2152.4650530000004</v>
      </c>
      <c r="I11" s="96">
        <v>1792.6169316</v>
      </c>
      <c r="J11" s="96">
        <v>2537.9257240000002</v>
      </c>
      <c r="K11" s="96">
        <v>2787.2926189199879</v>
      </c>
      <c r="L11" s="96">
        <v>2733.1839147599958</v>
      </c>
      <c r="M11" s="96">
        <v>2840.9394205599983</v>
      </c>
      <c r="N11" s="96">
        <v>2778.6696739600025</v>
      </c>
      <c r="O11" s="96">
        <v>4666.5120254400017</v>
      </c>
      <c r="P11" s="96">
        <v>2496.4034457599996</v>
      </c>
      <c r="Q11" s="96">
        <f t="shared" si="14"/>
        <v>30119.958777599983</v>
      </c>
      <c r="R11" s="96">
        <f t="shared" si="18"/>
        <v>2509.9965647999984</v>
      </c>
      <c r="S11" s="97">
        <f t="shared" si="15"/>
        <v>0.26887140259087555</v>
      </c>
      <c r="T11" s="96">
        <v>2098.8341935200001</v>
      </c>
      <c r="U11" s="96">
        <v>1106.0617360000015</v>
      </c>
      <c r="V11" s="96">
        <v>1965.5178461599992</v>
      </c>
      <c r="W11" s="96">
        <v>2411.548210800001</v>
      </c>
      <c r="X11" s="96">
        <v>2193.642056159998</v>
      </c>
      <c r="Y11" s="96">
        <v>3527.397223199976</v>
      </c>
      <c r="Z11" s="96">
        <v>3293.4188521599722</v>
      </c>
      <c r="AA11" s="96">
        <v>2129.1168156799927</v>
      </c>
      <c r="AB11" s="96">
        <v>2412.1848586399938</v>
      </c>
      <c r="AC11" s="95"/>
      <c r="AD11" s="95"/>
      <c r="AE11" s="95"/>
      <c r="AF11" s="96">
        <f t="shared" si="4"/>
        <v>21137.721792319935</v>
      </c>
      <c r="AG11" s="96">
        <f t="shared" si="5"/>
        <v>2340.6921167099927</v>
      </c>
      <c r="AH11" s="97">
        <f t="shared" si="16"/>
        <v>0.22556175001384907</v>
      </c>
      <c r="AJ11" s="96">
        <f t="shared" si="17"/>
        <v>2661.218002773322</v>
      </c>
      <c r="AK11" s="96">
        <f t="shared" si="6"/>
        <v>2611.5735088266529</v>
      </c>
      <c r="AL11" s="44">
        <f>+'FC_Plan_byAcc '!CK429/1000</f>
        <v>3513.0005664642472</v>
      </c>
      <c r="AM11" s="96">
        <v>2222.5838299999969</v>
      </c>
      <c r="AN11" s="426">
        <f t="shared" si="7"/>
        <v>0.63267391733926626</v>
      </c>
      <c r="AO11" s="99">
        <v>2823.0670130399999</v>
      </c>
      <c r="AP11" s="100">
        <f t="shared" si="8"/>
        <v>0.8036056242032863</v>
      </c>
      <c r="AQ11" s="97">
        <f t="shared" si="9"/>
        <v>1.5977911838914283E-2</v>
      </c>
      <c r="AR11" s="96">
        <f t="shared" si="10"/>
        <v>22957.043306399981</v>
      </c>
      <c r="AS11" s="96">
        <v>28853.524886042127</v>
      </c>
      <c r="AT11" s="96">
        <f t="shared" si="11"/>
        <v>23960.788805359934</v>
      </c>
      <c r="AU11" s="97">
        <f t="shared" si="12"/>
        <v>0.83042847970893674</v>
      </c>
      <c r="AV11" s="97">
        <f t="shared" si="13"/>
        <v>4.3722768893332598E-2</v>
      </c>
      <c r="AW11" s="95"/>
      <c r="AX11" s="95"/>
      <c r="AY11" s="95"/>
      <c r="BB11" s="438">
        <v>24766.999469943992</v>
      </c>
    </row>
    <row r="12" spans="1:54" s="98" customFormat="1" ht="15" customHeight="1" x14ac:dyDescent="0.35">
      <c r="A12" s="95" t="s">
        <v>173</v>
      </c>
      <c r="B12" s="95" t="s">
        <v>141</v>
      </c>
      <c r="C12" s="95"/>
      <c r="D12" s="95" t="s">
        <v>101</v>
      </c>
      <c r="E12" s="96">
        <v>124.21282400000005</v>
      </c>
      <c r="F12" s="96">
        <v>164.93890780000024</v>
      </c>
      <c r="G12" s="96">
        <v>84.516853999999995</v>
      </c>
      <c r="H12" s="96">
        <v>68.249119000000036</v>
      </c>
      <c r="I12" s="96">
        <v>71.395004000000014</v>
      </c>
      <c r="J12" s="96">
        <v>93.604712000000021</v>
      </c>
      <c r="K12" s="96">
        <v>94.580797080000025</v>
      </c>
      <c r="L12" s="96">
        <v>111.85221100000007</v>
      </c>
      <c r="M12" s="96">
        <v>91.436737319999892</v>
      </c>
      <c r="N12" s="96">
        <v>89.919506640000009</v>
      </c>
      <c r="O12" s="96">
        <v>119.13852384000003</v>
      </c>
      <c r="P12" s="96">
        <v>92.520155999999986</v>
      </c>
      <c r="Q12" s="96">
        <f t="shared" si="14"/>
        <v>1206.3653526800003</v>
      </c>
      <c r="R12" s="96">
        <f t="shared" si="18"/>
        <v>100.53044605666669</v>
      </c>
      <c r="S12" s="97">
        <f t="shared" si="15"/>
        <v>1.0768844234054204E-2</v>
      </c>
      <c r="T12" s="96">
        <v>136.97558676000043</v>
      </c>
      <c r="U12" s="96">
        <v>70.347794999999934</v>
      </c>
      <c r="V12" s="96">
        <v>219.22489848000018</v>
      </c>
      <c r="W12" s="96">
        <v>112.66233948000011</v>
      </c>
      <c r="X12" s="96">
        <v>106.50569904000035</v>
      </c>
      <c r="Y12" s="96">
        <v>77.590625760000151</v>
      </c>
      <c r="Z12" s="96">
        <v>143.88915899999975</v>
      </c>
      <c r="AA12" s="96">
        <v>96.47293299999987</v>
      </c>
      <c r="AB12" s="96">
        <v>111.49915299999977</v>
      </c>
      <c r="AC12" s="95"/>
      <c r="AD12" s="95"/>
      <c r="AE12" s="95"/>
      <c r="AF12" s="96">
        <f t="shared" si="4"/>
        <v>1075.1681895200006</v>
      </c>
      <c r="AG12" s="96">
        <f t="shared" si="5"/>
        <v>120.45862956500009</v>
      </c>
      <c r="AH12" s="97">
        <f t="shared" si="16"/>
        <v>1.1608044943194815E-2</v>
      </c>
      <c r="AJ12" s="96">
        <f t="shared" si="17"/>
        <v>108.10331821333334</v>
      </c>
      <c r="AK12" s="96">
        <f t="shared" si="6"/>
        <v>117.28708166666645</v>
      </c>
      <c r="AL12" s="44">
        <f>+'FC_Plan_byAcc '!CK465/1000</f>
        <v>157.77021339572542</v>
      </c>
      <c r="AM12" s="96">
        <v>80.117229000000037</v>
      </c>
      <c r="AN12" s="426">
        <f t="shared" si="7"/>
        <v>0.50780960027636435</v>
      </c>
      <c r="AO12" s="99">
        <v>122.00086194599999</v>
      </c>
      <c r="AP12" s="100">
        <f t="shared" si="8"/>
        <v>0.7732819733214954</v>
      </c>
      <c r="AQ12" s="97">
        <f t="shared" si="9"/>
        <v>0.35677859571049764</v>
      </c>
      <c r="AR12" s="96">
        <f t="shared" si="10"/>
        <v>994.70667284000035</v>
      </c>
      <c r="AS12" s="96">
        <v>1241.4292610222062</v>
      </c>
      <c r="AT12" s="96">
        <f t="shared" si="11"/>
        <v>1197.1690514660006</v>
      </c>
      <c r="AU12" s="97">
        <f t="shared" si="12"/>
        <v>0.96434737689382211</v>
      </c>
      <c r="AV12" s="97">
        <f t="shared" si="13"/>
        <v>0.20353978127838146</v>
      </c>
      <c r="AW12" s="95"/>
      <c r="AX12" s="95"/>
      <c r="AY12" s="95"/>
      <c r="BB12" s="438">
        <v>1083.7060078703526</v>
      </c>
    </row>
    <row r="13" spans="1:54" s="98" customFormat="1" ht="15" customHeight="1" x14ac:dyDescent="0.35">
      <c r="A13" s="95" t="s">
        <v>173</v>
      </c>
      <c r="B13" s="95" t="s">
        <v>139</v>
      </c>
      <c r="C13" s="95"/>
      <c r="D13" s="101" t="s">
        <v>102</v>
      </c>
      <c r="E13" s="96">
        <v>91.033773000000451</v>
      </c>
      <c r="F13" s="96">
        <v>75.498711</v>
      </c>
      <c r="G13" s="96">
        <v>118.54027649999998</v>
      </c>
      <c r="H13" s="96">
        <v>89.979099000000019</v>
      </c>
      <c r="I13" s="96">
        <v>83.397762</v>
      </c>
      <c r="J13" s="96">
        <v>101.76277899999999</v>
      </c>
      <c r="K13" s="96">
        <v>118.56531299999999</v>
      </c>
      <c r="L13" s="96">
        <v>153.39713463999999</v>
      </c>
      <c r="M13" s="96">
        <v>126.12976620000001</v>
      </c>
      <c r="N13" s="96">
        <v>169.85863196</v>
      </c>
      <c r="O13" s="96">
        <v>196.29736127999999</v>
      </c>
      <c r="P13" s="96">
        <v>217.518123</v>
      </c>
      <c r="Q13" s="96">
        <f t="shared" si="14"/>
        <v>1541.9787305800003</v>
      </c>
      <c r="R13" s="96">
        <f t="shared" si="18"/>
        <v>128.49822754833335</v>
      </c>
      <c r="S13" s="97">
        <f t="shared" si="15"/>
        <v>1.3764759345045096E-2</v>
      </c>
      <c r="T13" s="96">
        <v>173.88070984000001</v>
      </c>
      <c r="U13" s="96">
        <v>68.107382000000015</v>
      </c>
      <c r="V13" s="96">
        <v>231.76236463999999</v>
      </c>
      <c r="W13" s="96">
        <v>145.31128364</v>
      </c>
      <c r="X13" s="96">
        <v>228.98331396</v>
      </c>
      <c r="Y13" s="96">
        <v>156.26856527999996</v>
      </c>
      <c r="Z13" s="96">
        <v>195.55513200000007</v>
      </c>
      <c r="AA13" s="96">
        <v>209.994741</v>
      </c>
      <c r="AB13" s="96">
        <v>218.24816408000001</v>
      </c>
      <c r="AC13" s="95"/>
      <c r="AD13" s="95"/>
      <c r="AE13" s="95"/>
      <c r="AF13" s="96">
        <f t="shared" si="4"/>
        <v>1628.1116564399999</v>
      </c>
      <c r="AG13" s="96">
        <f t="shared" si="5"/>
        <v>176.232936545</v>
      </c>
      <c r="AH13" s="97">
        <f t="shared" si="16"/>
        <v>1.698275877181285E-2</v>
      </c>
      <c r="AJ13" s="96">
        <f t="shared" si="17"/>
        <v>192.39353332666667</v>
      </c>
      <c r="AK13" s="96">
        <f t="shared" si="6"/>
        <v>207.9326790266667</v>
      </c>
      <c r="AL13" s="44">
        <f>+'FC_Plan_byAcc '!CK502/1000</f>
        <v>270.84949946853317</v>
      </c>
      <c r="AM13" s="96">
        <v>187.54666899999998</v>
      </c>
      <c r="AN13" s="426">
        <f t="shared" si="7"/>
        <v>0.69243867671163573</v>
      </c>
      <c r="AO13" s="99">
        <v>200.03390027400002</v>
      </c>
      <c r="AP13" s="100">
        <f t="shared" si="8"/>
        <v>0.73854262483966526</v>
      </c>
      <c r="AQ13" s="97">
        <f t="shared" si="9"/>
        <v>0.17764930734345019</v>
      </c>
      <c r="AR13" s="96">
        <f t="shared" si="10"/>
        <v>1128.1632463000003</v>
      </c>
      <c r="AS13" s="96">
        <v>2362.5538355735557</v>
      </c>
      <c r="AT13" s="96">
        <f t="shared" si="11"/>
        <v>1828.1455567139999</v>
      </c>
      <c r="AU13" s="97">
        <f t="shared" si="12"/>
        <v>0.77380059204880813</v>
      </c>
      <c r="AV13" s="97">
        <f t="shared" si="13"/>
        <v>0.6204618992062616</v>
      </c>
      <c r="AW13" s="101"/>
      <c r="AX13" s="95"/>
      <c r="AY13" s="95"/>
      <c r="BB13" s="438">
        <v>2103.1320534200518</v>
      </c>
    </row>
    <row r="14" spans="1:54" ht="18" customHeight="1" x14ac:dyDescent="0.35">
      <c r="A14" s="103"/>
      <c r="B14" s="103" t="s">
        <v>177</v>
      </c>
      <c r="C14" s="103"/>
      <c r="D14" s="103"/>
      <c r="E14" s="104">
        <f t="shared" ref="E14:P14" si="19">SUM(E8:E13)</f>
        <v>1616.2947748400002</v>
      </c>
      <c r="F14" s="104">
        <f t="shared" si="19"/>
        <v>2302.7660293300014</v>
      </c>
      <c r="G14" s="104">
        <f t="shared" si="19"/>
        <v>2754.4877704699998</v>
      </c>
      <c r="H14" s="104">
        <f t="shared" si="19"/>
        <v>2612.0718398200006</v>
      </c>
      <c r="I14" s="104">
        <f t="shared" si="19"/>
        <v>2226.2615273999991</v>
      </c>
      <c r="J14" s="104">
        <f t="shared" si="19"/>
        <v>3261.8876689000003</v>
      </c>
      <c r="K14" s="104">
        <f t="shared" si="19"/>
        <v>3411.161158519988</v>
      </c>
      <c r="L14" s="104">
        <f t="shared" si="19"/>
        <v>3443.1815284319955</v>
      </c>
      <c r="M14" s="104">
        <f t="shared" si="19"/>
        <v>3403.5055863599982</v>
      </c>
      <c r="N14" s="104">
        <f t="shared" si="19"/>
        <v>3454.1954338400028</v>
      </c>
      <c r="O14" s="104">
        <f t="shared" si="19"/>
        <v>5519.8804586000015</v>
      </c>
      <c r="P14" s="104">
        <f t="shared" si="19"/>
        <v>3300.1171573599995</v>
      </c>
      <c r="Q14" s="104">
        <f t="shared" si="14"/>
        <v>37305.810933871988</v>
      </c>
      <c r="R14" s="105">
        <f t="shared" si="18"/>
        <v>3108.8175778226655</v>
      </c>
      <c r="S14" s="106">
        <f t="shared" si="15"/>
        <v>0.3330172456291598</v>
      </c>
      <c r="T14" s="104">
        <f t="shared" ref="T14:AE14" si="20">SUM(T8:T13)</f>
        <v>3401.0832622400012</v>
      </c>
      <c r="U14" s="104">
        <f t="shared" si="20"/>
        <v>1913.1223713600011</v>
      </c>
      <c r="V14" s="104">
        <f t="shared" si="20"/>
        <v>3162.8756753999996</v>
      </c>
      <c r="W14" s="104">
        <f t="shared" si="20"/>
        <v>3194.7987058400008</v>
      </c>
      <c r="X14" s="104">
        <f t="shared" si="20"/>
        <v>3046.5722516399983</v>
      </c>
      <c r="Y14" s="104">
        <f t="shared" si="20"/>
        <v>4366.6324819199763</v>
      </c>
      <c r="Z14" s="104">
        <f t="shared" si="20"/>
        <v>4123.4911714399723</v>
      </c>
      <c r="AA14" s="104">
        <f t="shared" si="20"/>
        <v>3086.8255856799929</v>
      </c>
      <c r="AB14" s="105">
        <v>3516.5734077199936</v>
      </c>
      <c r="AC14" s="104">
        <f t="shared" si="20"/>
        <v>0</v>
      </c>
      <c r="AD14" s="104">
        <f t="shared" si="20"/>
        <v>0</v>
      </c>
      <c r="AE14" s="104">
        <f t="shared" si="20"/>
        <v>0</v>
      </c>
      <c r="AF14" s="104">
        <f t="shared" si="4"/>
        <v>29811.97491323993</v>
      </c>
      <c r="AG14" s="105">
        <f t="shared" si="5"/>
        <v>3286.9251881899922</v>
      </c>
      <c r="AH14" s="106">
        <f t="shared" si="16"/>
        <v>0.31674588568052731</v>
      </c>
      <c r="AI14" s="107"/>
      <c r="AJ14" s="105">
        <f t="shared" si="17"/>
        <v>3555.8156007066555</v>
      </c>
      <c r="AK14" s="105">
        <f t="shared" si="6"/>
        <v>3575.6300549466528</v>
      </c>
      <c r="AL14" s="108">
        <f>SUM(AL8:AL13)</f>
        <v>4870.6564592080158</v>
      </c>
      <c r="AM14" s="105">
        <f>+SUM(AM8:AM13)</f>
        <v>3162.6329919999971</v>
      </c>
      <c r="AN14" s="106">
        <f t="shared" si="7"/>
        <v>0.6493237653871099</v>
      </c>
      <c r="AO14" s="109">
        <f>SUM(AO8:AO13)</f>
        <v>4137.8471809799994</v>
      </c>
      <c r="AP14" s="110">
        <f t="shared" si="8"/>
        <v>0.84954609622638555</v>
      </c>
      <c r="AQ14" s="106">
        <f t="shared" si="9"/>
        <v>0.19791924349224965</v>
      </c>
      <c r="AR14" s="105">
        <f t="shared" si="10"/>
        <v>28485.813317911987</v>
      </c>
      <c r="AS14" s="105">
        <f>(+SUM(AS8:AS13))+5253.74942471302</f>
        <v>43755.336885514917</v>
      </c>
      <c r="AT14" s="105">
        <f t="shared" si="11"/>
        <v>33949.822094219926</v>
      </c>
      <c r="AU14" s="106">
        <f t="shared" si="12"/>
        <v>0.77590128452328111</v>
      </c>
      <c r="AV14" s="106">
        <f t="shared" si="13"/>
        <v>0.19181508757807353</v>
      </c>
      <c r="AW14" s="103"/>
      <c r="AX14" s="103"/>
      <c r="AY14" s="103"/>
      <c r="AZ14" s="41"/>
      <c r="BB14" s="438">
        <v>33247.838036088877</v>
      </c>
    </row>
    <row r="15" spans="1:54" s="98" customFormat="1" ht="15" customHeight="1" x14ac:dyDescent="0.35">
      <c r="A15" s="95" t="s">
        <v>90</v>
      </c>
      <c r="B15" s="95" t="s">
        <v>142</v>
      </c>
      <c r="C15" s="95"/>
      <c r="D15" s="102" t="s">
        <v>179</v>
      </c>
      <c r="E15" s="96">
        <v>897.12023800000009</v>
      </c>
      <c r="F15" s="96">
        <v>867.49413500000003</v>
      </c>
      <c r="G15" s="96">
        <v>2724.3157969999997</v>
      </c>
      <c r="H15" s="96">
        <v>1721.8745269999999</v>
      </c>
      <c r="I15" s="96">
        <v>2569.0476450000001</v>
      </c>
      <c r="J15" s="96">
        <v>1875.22937269</v>
      </c>
      <c r="K15" s="96">
        <v>1202.8707200000003</v>
      </c>
      <c r="L15" s="96">
        <v>3443.2067960000004</v>
      </c>
      <c r="M15" s="96">
        <v>1750.1630955200001</v>
      </c>
      <c r="N15" s="96">
        <v>3140.507384</v>
      </c>
      <c r="O15" s="96">
        <v>3075.4078199999994</v>
      </c>
      <c r="P15" s="96">
        <v>1706.0738429999997</v>
      </c>
      <c r="Q15" s="96">
        <f t="shared" si="14"/>
        <v>24973.311373210003</v>
      </c>
      <c r="R15" s="96">
        <f t="shared" si="18"/>
        <v>2081.1092811008334</v>
      </c>
      <c r="S15" s="97">
        <f t="shared" si="15"/>
        <v>0.22292889926686249</v>
      </c>
      <c r="T15" s="96">
        <v>2975.0095220000003</v>
      </c>
      <c r="U15" s="96">
        <v>1238.6944990000002</v>
      </c>
      <c r="V15" s="96">
        <v>728.63245000000006</v>
      </c>
      <c r="W15" s="96">
        <v>1348.7175859999998</v>
      </c>
      <c r="X15" s="96">
        <v>2110.1178483200006</v>
      </c>
      <c r="Y15" s="96">
        <v>1920.0417581599997</v>
      </c>
      <c r="Z15" s="96">
        <v>1912.030426</v>
      </c>
      <c r="AA15" s="96">
        <v>2198.1502389999996</v>
      </c>
      <c r="AB15" s="96">
        <v>1176.3742189999998</v>
      </c>
      <c r="AC15" s="95"/>
      <c r="AD15" s="95"/>
      <c r="AE15" s="95"/>
      <c r="AF15" s="96">
        <f t="shared" si="4"/>
        <v>15607.76854748</v>
      </c>
      <c r="AG15" s="96">
        <f t="shared" si="5"/>
        <v>1803.9242910600001</v>
      </c>
      <c r="AH15" s="97">
        <f t="shared" si="16"/>
        <v>0.17383589968077776</v>
      </c>
      <c r="AJ15" s="96">
        <f t="shared" si="17"/>
        <v>1777.5720127466666</v>
      </c>
      <c r="AK15" s="96">
        <f t="shared" si="6"/>
        <v>1762.1849613333331</v>
      </c>
      <c r="AL15" s="44">
        <f>+'FC_Plan_byAcc '!CK52/1000</f>
        <v>2354.2217289743262</v>
      </c>
      <c r="AM15" s="96">
        <v>841.11710900000003</v>
      </c>
      <c r="AN15" s="426">
        <f t="shared" si="7"/>
        <v>0.35728032693269429</v>
      </c>
      <c r="AO15" s="99">
        <v>2048.6990825280004</v>
      </c>
      <c r="AP15" s="100">
        <f t="shared" si="8"/>
        <v>0.8702235041474049</v>
      </c>
      <c r="AQ15" s="119">
        <f t="shared" si="9"/>
        <v>-0.34765347377766254</v>
      </c>
      <c r="AR15" s="96">
        <f t="shared" si="10"/>
        <v>20191.829710210004</v>
      </c>
      <c r="AS15" s="96">
        <v>24627.665024215021</v>
      </c>
      <c r="AT15" s="96">
        <f t="shared" si="11"/>
        <v>17656.467630007999</v>
      </c>
      <c r="AU15" s="97">
        <f t="shared" si="12"/>
        <v>0.71693632395305729</v>
      </c>
      <c r="AV15" s="320">
        <f>AT15/AR15-1</f>
        <v>-0.12556376101567446</v>
      </c>
      <c r="AW15" s="101"/>
      <c r="AX15" s="111"/>
      <c r="AY15" s="111"/>
      <c r="BB15" s="438">
        <v>21970.658999441272</v>
      </c>
    </row>
    <row r="16" spans="1:54" s="98" customFormat="1" ht="15" customHeight="1" x14ac:dyDescent="0.35">
      <c r="A16" s="95" t="s">
        <v>91</v>
      </c>
      <c r="B16" s="95" t="s">
        <v>142</v>
      </c>
      <c r="C16" s="95"/>
      <c r="D16" s="102" t="s">
        <v>180</v>
      </c>
      <c r="E16" s="96">
        <v>318.86290392000001</v>
      </c>
      <c r="F16" s="96">
        <v>345.69752964000003</v>
      </c>
      <c r="G16" s="96">
        <v>630.89078140000004</v>
      </c>
      <c r="H16" s="96">
        <v>893.16207280000003</v>
      </c>
      <c r="I16" s="96">
        <v>789.55259519999993</v>
      </c>
      <c r="J16" s="96">
        <v>882.01102020000008</v>
      </c>
      <c r="K16" s="96">
        <v>715.11348679999992</v>
      </c>
      <c r="L16" s="96">
        <v>993.17399080000018</v>
      </c>
      <c r="M16" s="96">
        <v>953.46128300000009</v>
      </c>
      <c r="N16" s="96">
        <v>610.17831208000007</v>
      </c>
      <c r="O16" s="96">
        <v>1438.6475277200002</v>
      </c>
      <c r="P16" s="96">
        <v>1815.9990617999999</v>
      </c>
      <c r="Q16" s="96">
        <f t="shared" si="14"/>
        <v>10386.75056536</v>
      </c>
      <c r="R16" s="96">
        <f t="shared" si="18"/>
        <v>865.56254711333338</v>
      </c>
      <c r="S16" s="97">
        <f t="shared" si="15"/>
        <v>9.2719256805451733E-2</v>
      </c>
      <c r="T16" s="96">
        <v>1521.73572132</v>
      </c>
      <c r="U16" s="96">
        <v>386.01398157999995</v>
      </c>
      <c r="V16" s="96">
        <v>483.73156471999988</v>
      </c>
      <c r="W16" s="96">
        <v>826.0685218399999</v>
      </c>
      <c r="X16" s="96">
        <v>1154.06230968</v>
      </c>
      <c r="Y16" s="96">
        <v>1015.0758837200001</v>
      </c>
      <c r="Z16" s="96">
        <v>935.00577803999977</v>
      </c>
      <c r="AA16" s="96">
        <v>1099.0784053600003</v>
      </c>
      <c r="AB16" s="96">
        <v>1036.07208664</v>
      </c>
      <c r="AC16" s="95"/>
      <c r="AD16" s="95"/>
      <c r="AE16" s="95"/>
      <c r="AF16" s="96">
        <f t="shared" si="4"/>
        <v>8456.8442529000004</v>
      </c>
      <c r="AG16" s="96">
        <f t="shared" si="5"/>
        <v>927.59652078249997</v>
      </c>
      <c r="AH16" s="97">
        <f t="shared" si="16"/>
        <v>8.9388216861492356E-2</v>
      </c>
      <c r="AJ16" s="96">
        <f t="shared" si="17"/>
        <v>1010.8938308799999</v>
      </c>
      <c r="AK16" s="96">
        <f t="shared" si="6"/>
        <v>1023.3854233466667</v>
      </c>
      <c r="AL16" s="44">
        <f>+'FC_Plan_byAcc '!CK95/1000</f>
        <v>1456.884972984818</v>
      </c>
      <c r="AM16" s="96">
        <v>798.92889400000013</v>
      </c>
      <c r="AN16" s="426">
        <f t="shared" si="7"/>
        <v>0.54838158730073305</v>
      </c>
      <c r="AO16" s="99">
        <v>1400.7030055002001</v>
      </c>
      <c r="AP16" s="112">
        <f t="shared" si="8"/>
        <v>0.9614369229373585</v>
      </c>
      <c r="AQ16" s="119">
        <f t="shared" si="9"/>
        <v>1.2955634078920766</v>
      </c>
      <c r="AR16" s="96">
        <f t="shared" si="10"/>
        <v>7132.1039758400011</v>
      </c>
      <c r="AS16" s="96">
        <v>10850.943000395007</v>
      </c>
      <c r="AT16" s="96">
        <f t="shared" si="11"/>
        <v>9857.5472584002</v>
      </c>
      <c r="AU16" s="97">
        <f t="shared" si="12"/>
        <v>0.90845074552887761</v>
      </c>
      <c r="AV16" s="119">
        <f t="shared" si="13"/>
        <v>0.38213734569667479</v>
      </c>
      <c r="AW16" s="95"/>
      <c r="AX16" s="95"/>
      <c r="AY16" s="95"/>
      <c r="BB16" s="438">
        <v>9406.4392591917513</v>
      </c>
    </row>
    <row r="17" spans="1:54" s="98" customFormat="1" ht="15" customHeight="1" x14ac:dyDescent="0.35">
      <c r="A17" s="95" t="s">
        <v>92</v>
      </c>
      <c r="B17" s="95" t="s">
        <v>142</v>
      </c>
      <c r="C17" s="95"/>
      <c r="D17" s="102" t="s">
        <v>181</v>
      </c>
      <c r="E17" s="96">
        <v>556.13753600000007</v>
      </c>
      <c r="F17" s="96">
        <v>1197.5778361600003</v>
      </c>
      <c r="G17" s="96">
        <v>408.96145739999997</v>
      </c>
      <c r="H17" s="96">
        <v>697.37023109999996</v>
      </c>
      <c r="I17" s="96">
        <v>1137.6331600000001</v>
      </c>
      <c r="J17" s="96">
        <v>904.43883399999993</v>
      </c>
      <c r="K17" s="96">
        <v>1623.7132072999998</v>
      </c>
      <c r="L17" s="96">
        <v>1836.6431871999998</v>
      </c>
      <c r="M17" s="96">
        <v>1555.1507401199997</v>
      </c>
      <c r="N17" s="96">
        <v>1390.0027218000002</v>
      </c>
      <c r="O17" s="96">
        <v>1383.7043346800001</v>
      </c>
      <c r="P17" s="96">
        <v>1496.5169350400001</v>
      </c>
      <c r="Q17" s="96">
        <f t="shared" si="14"/>
        <v>14187.8501808</v>
      </c>
      <c r="R17" s="96">
        <f t="shared" si="18"/>
        <v>1182.3208483999999</v>
      </c>
      <c r="S17" s="97">
        <f t="shared" si="15"/>
        <v>0.12665047804440807</v>
      </c>
      <c r="T17" s="96">
        <v>1993.6362606</v>
      </c>
      <c r="U17" s="96">
        <v>1150.9146614399999</v>
      </c>
      <c r="V17" s="96">
        <v>875.95672265999997</v>
      </c>
      <c r="W17" s="96">
        <v>1336.26777004</v>
      </c>
      <c r="X17" s="96">
        <v>1675.8439206399999</v>
      </c>
      <c r="Y17" s="96">
        <v>1596.13776912</v>
      </c>
      <c r="Z17" s="96">
        <v>1701.4276018399999</v>
      </c>
      <c r="AA17" s="96">
        <v>1894.1610504</v>
      </c>
      <c r="AB17" s="96">
        <v>934.89863656</v>
      </c>
      <c r="AC17" s="95"/>
      <c r="AD17" s="95"/>
      <c r="AE17" s="95"/>
      <c r="AF17" s="96">
        <f t="shared" si="4"/>
        <v>13159.2443933</v>
      </c>
      <c r="AG17" s="96">
        <f t="shared" si="5"/>
        <v>1528.0432195925</v>
      </c>
      <c r="AH17" s="97">
        <f t="shared" si="16"/>
        <v>0.14725050776542786</v>
      </c>
      <c r="AJ17" s="96">
        <f t="shared" si="17"/>
        <v>1523.1227914333331</v>
      </c>
      <c r="AK17" s="96">
        <f t="shared" si="6"/>
        <v>1510.1624296</v>
      </c>
      <c r="AL17" s="44">
        <f>+'FC_Plan_byAcc '!CK134/1000</f>
        <v>2249.950864163367</v>
      </c>
      <c r="AM17" s="96">
        <v>1048.147185</v>
      </c>
      <c r="AN17" s="426">
        <f t="shared" si="7"/>
        <v>0.46585336670885402</v>
      </c>
      <c r="AO17" s="99">
        <v>1700.4986542799998</v>
      </c>
      <c r="AP17" s="112">
        <f t="shared" si="8"/>
        <v>0.75579368481556675</v>
      </c>
      <c r="AQ17" s="119">
        <f t="shared" si="9"/>
        <v>0.22337793128773109</v>
      </c>
      <c r="AR17" s="96">
        <f t="shared" si="10"/>
        <v>11307.628911079999</v>
      </c>
      <c r="AS17" s="96">
        <v>17859.924013300126</v>
      </c>
      <c r="AT17" s="96">
        <f t="shared" si="11"/>
        <v>14859.743047579999</v>
      </c>
      <c r="AU17" s="97">
        <f t="shared" si="12"/>
        <v>0.83201602854043955</v>
      </c>
      <c r="AV17" s="119">
        <f t="shared" si="13"/>
        <v>0.31413430387863128</v>
      </c>
      <c r="AW17" s="95"/>
      <c r="AX17" s="95"/>
      <c r="AY17" s="95"/>
      <c r="BB17" s="438">
        <v>15452.583605582862</v>
      </c>
    </row>
    <row r="18" spans="1:54" s="98" customFormat="1" ht="15" customHeight="1" x14ac:dyDescent="0.35">
      <c r="A18" s="95" t="s">
        <v>173</v>
      </c>
      <c r="B18" s="95" t="s">
        <v>140</v>
      </c>
      <c r="C18" s="95"/>
      <c r="D18" s="95" t="s">
        <v>93</v>
      </c>
      <c r="E18" s="96">
        <v>22.376071200000002</v>
      </c>
      <c r="F18" s="96">
        <v>19.2069258</v>
      </c>
      <c r="G18" s="96">
        <v>26.782694600000003</v>
      </c>
      <c r="H18" s="96">
        <v>28.522966400000001</v>
      </c>
      <c r="I18" s="96">
        <v>45.157242100000005</v>
      </c>
      <c r="J18" s="96">
        <v>31.142622500000002</v>
      </c>
      <c r="K18" s="96">
        <v>38.590378320000021</v>
      </c>
      <c r="L18" s="96">
        <v>29.742191040000009</v>
      </c>
      <c r="M18" s="96">
        <v>24.078958240000006</v>
      </c>
      <c r="N18" s="96">
        <v>38.833119840000002</v>
      </c>
      <c r="O18" s="96">
        <v>30.574987919999998</v>
      </c>
      <c r="P18" s="96">
        <v>26.662811720000001</v>
      </c>
      <c r="Q18" s="96">
        <f t="shared" si="14"/>
        <v>361.67096968000004</v>
      </c>
      <c r="R18" s="96">
        <f t="shared" si="18"/>
        <v>30.139247473333338</v>
      </c>
      <c r="S18" s="97">
        <f t="shared" si="15"/>
        <v>3.2285230405621475E-3</v>
      </c>
      <c r="T18" s="96">
        <v>38.206153439999987</v>
      </c>
      <c r="U18" s="96">
        <v>24.849941999999995</v>
      </c>
      <c r="V18" s="96">
        <v>51.053863439999994</v>
      </c>
      <c r="W18" s="96">
        <v>34.147325520000003</v>
      </c>
      <c r="X18" s="96">
        <v>50.592457439999997</v>
      </c>
      <c r="Y18" s="96">
        <v>46.675525319999998</v>
      </c>
      <c r="Z18" s="96">
        <v>63.595226919999995</v>
      </c>
      <c r="AA18" s="96">
        <v>62.864787840000005</v>
      </c>
      <c r="AB18" s="96">
        <v>45.074460559999984</v>
      </c>
      <c r="AC18" s="95"/>
      <c r="AD18" s="95"/>
      <c r="AE18" s="95"/>
      <c r="AF18" s="96">
        <f t="shared" si="4"/>
        <v>417.05974247999995</v>
      </c>
      <c r="AG18" s="96">
        <f t="shared" si="5"/>
        <v>46.498160239999997</v>
      </c>
      <c r="AH18" s="97">
        <f t="shared" si="16"/>
        <v>4.4808141665810741E-3</v>
      </c>
      <c r="AJ18" s="96">
        <f t="shared" si="17"/>
        <v>50.491630600000001</v>
      </c>
      <c r="AK18" s="96">
        <f t="shared" si="6"/>
        <v>57.178158439999997</v>
      </c>
      <c r="AL18" s="44">
        <f>+'FC_Plan_byAcc '!CK173/1000</f>
        <v>76.913920683256151</v>
      </c>
      <c r="AM18" s="96">
        <v>61.21511000000001</v>
      </c>
      <c r="AN18" s="426">
        <f t="shared" si="7"/>
        <v>0.79589116581501085</v>
      </c>
      <c r="AO18" s="99">
        <v>80</v>
      </c>
      <c r="AP18" s="100">
        <f t="shared" si="8"/>
        <v>1.0401238070992742</v>
      </c>
      <c r="AQ18" s="118">
        <f t="shared" si="9"/>
        <v>1.0600971626697917</v>
      </c>
      <c r="AR18" s="96">
        <f t="shared" si="10"/>
        <v>304.43317004000005</v>
      </c>
      <c r="AS18" s="96">
        <v>476.42076814056986</v>
      </c>
      <c r="AT18" s="96">
        <f t="shared" si="11"/>
        <v>497.05974247999995</v>
      </c>
      <c r="AU18" s="97">
        <f t="shared" si="12"/>
        <v>1.0433208955604145</v>
      </c>
      <c r="AV18" s="119">
        <f t="shared" si="13"/>
        <v>0.632738450986436</v>
      </c>
      <c r="AW18" s="95"/>
      <c r="AX18" s="95"/>
      <c r="AY18" s="95"/>
      <c r="BA18" s="113"/>
      <c r="BB18" s="438">
        <v>409.25088201367493</v>
      </c>
    </row>
    <row r="19" spans="1:54" s="98" customFormat="1" ht="15" customHeight="1" x14ac:dyDescent="0.35">
      <c r="A19" s="95" t="s">
        <v>173</v>
      </c>
      <c r="B19" s="95" t="s">
        <v>140</v>
      </c>
      <c r="C19" s="95"/>
      <c r="D19" s="95" t="s">
        <v>94</v>
      </c>
      <c r="E19" s="96">
        <v>142.37497539999995</v>
      </c>
      <c r="F19" s="96">
        <v>89.39345800000001</v>
      </c>
      <c r="G19" s="96">
        <v>125.78752599999999</v>
      </c>
      <c r="H19" s="96">
        <v>126.78547599999997</v>
      </c>
      <c r="I19" s="96">
        <v>116.43956899999999</v>
      </c>
      <c r="J19" s="96">
        <v>110.80640200000001</v>
      </c>
      <c r="K19" s="96">
        <v>96.050214999999994</v>
      </c>
      <c r="L19" s="96">
        <v>161.61806499999994</v>
      </c>
      <c r="M19" s="96">
        <v>135.19614199999995</v>
      </c>
      <c r="N19" s="96">
        <v>246.67499596000019</v>
      </c>
      <c r="O19" s="96">
        <v>112.36766040000001</v>
      </c>
      <c r="P19" s="96">
        <v>151.35674499999996</v>
      </c>
      <c r="Q19" s="96">
        <f t="shared" si="14"/>
        <v>1614.85122976</v>
      </c>
      <c r="R19" s="96">
        <f t="shared" si="18"/>
        <v>134.57093581333334</v>
      </c>
      <c r="S19" s="97">
        <f t="shared" si="15"/>
        <v>1.4415269234832875E-2</v>
      </c>
      <c r="T19" s="96">
        <v>181.91345687999998</v>
      </c>
      <c r="U19" s="96">
        <v>89.525487000000012</v>
      </c>
      <c r="V19" s="96">
        <v>89.343056999999988</v>
      </c>
      <c r="W19" s="96">
        <v>100.54055448000001</v>
      </c>
      <c r="X19" s="96">
        <v>123.32105063999998</v>
      </c>
      <c r="Y19" s="96">
        <v>102.24689183999998</v>
      </c>
      <c r="Z19" s="96">
        <v>159.63272799999999</v>
      </c>
      <c r="AA19" s="96">
        <v>79.455781000000002</v>
      </c>
      <c r="AB19" s="96">
        <v>96.226705999999993</v>
      </c>
      <c r="AC19" s="95"/>
      <c r="AD19" s="95"/>
      <c r="AE19" s="95"/>
      <c r="AF19" s="96">
        <f t="shared" si="4"/>
        <v>1022.2057128399999</v>
      </c>
      <c r="AG19" s="96">
        <f t="shared" si="5"/>
        <v>115.74737585499999</v>
      </c>
      <c r="AH19" s="97">
        <f t="shared" si="16"/>
        <v>1.1154043058880131E-2</v>
      </c>
      <c r="AJ19" s="96">
        <f t="shared" si="17"/>
        <v>110.23728532666667</v>
      </c>
      <c r="AK19" s="96">
        <f t="shared" si="6"/>
        <v>111.77173833333332</v>
      </c>
      <c r="AL19" s="44">
        <f>+'FC_Plan_byAcc '!CK209/1000</f>
        <v>147.50035268082027</v>
      </c>
      <c r="AM19" s="96">
        <v>101.67746699999996</v>
      </c>
      <c r="AN19" s="426">
        <f t="shared" si="7"/>
        <v>0.68933711107811657</v>
      </c>
      <c r="AO19" s="99">
        <v>150.51742920000001</v>
      </c>
      <c r="AP19" s="112">
        <f t="shared" si="8"/>
        <v>1.020454707153877</v>
      </c>
      <c r="AQ19" s="119">
        <f t="shared" si="9"/>
        <v>-0.3898148103166188</v>
      </c>
      <c r="AR19" s="96">
        <f t="shared" si="10"/>
        <v>1351.12682436</v>
      </c>
      <c r="AS19" s="96">
        <v>1468.8262212225961</v>
      </c>
      <c r="AT19" s="96">
        <f t="shared" si="11"/>
        <v>1172.7231420399999</v>
      </c>
      <c r="AU19" s="97">
        <f t="shared" si="12"/>
        <v>0.79840836519371838</v>
      </c>
      <c r="AV19" s="320">
        <f t="shared" si="13"/>
        <v>-0.13204066346954968</v>
      </c>
      <c r="AW19" s="95"/>
      <c r="AX19" s="95"/>
      <c r="AY19" s="95"/>
      <c r="BA19" s="113"/>
      <c r="BB19" s="438">
        <v>1303.1831606457154</v>
      </c>
    </row>
    <row r="20" spans="1:54" s="98" customFormat="1" ht="15" customHeight="1" x14ac:dyDescent="0.35">
      <c r="A20" s="95" t="s">
        <v>173</v>
      </c>
      <c r="B20" s="95" t="s">
        <v>140</v>
      </c>
      <c r="C20" s="95"/>
      <c r="D20" s="95" t="s">
        <v>95</v>
      </c>
      <c r="E20" s="96">
        <v>0</v>
      </c>
      <c r="F20" s="96">
        <v>0</v>
      </c>
      <c r="G20" s="96">
        <v>0</v>
      </c>
      <c r="H20" s="96">
        <v>0</v>
      </c>
      <c r="I20" s="96">
        <v>0</v>
      </c>
      <c r="J20" s="96">
        <v>0</v>
      </c>
      <c r="K20" s="96">
        <v>119.95257600000001</v>
      </c>
      <c r="L20" s="96">
        <v>87.725331999999995</v>
      </c>
      <c r="M20" s="96">
        <v>25.811655000000005</v>
      </c>
      <c r="N20" s="96">
        <v>101.901239</v>
      </c>
      <c r="O20" s="96">
        <v>45.562047</v>
      </c>
      <c r="P20" s="96">
        <v>54.763648000000003</v>
      </c>
      <c r="Q20" s="96">
        <f t="shared" si="14"/>
        <v>435.716497</v>
      </c>
      <c r="R20" s="96">
        <f t="shared" si="18"/>
        <v>72.619416166666667</v>
      </c>
      <c r="S20" s="97">
        <f t="shared" si="15"/>
        <v>7.7790083675345519E-3</v>
      </c>
      <c r="T20" s="96">
        <v>78.108235199999996</v>
      </c>
      <c r="U20" s="96">
        <v>43.279789999999998</v>
      </c>
      <c r="V20" s="96">
        <v>116.239323</v>
      </c>
      <c r="W20" s="96">
        <v>52.431559199999995</v>
      </c>
      <c r="X20" s="96">
        <v>103.54510367999997</v>
      </c>
      <c r="Y20" s="96">
        <v>91.152475199999984</v>
      </c>
      <c r="Z20" s="96">
        <v>99.786972000000006</v>
      </c>
      <c r="AA20" s="96">
        <v>92.891903999999982</v>
      </c>
      <c r="AB20" s="96">
        <v>104.66433299999998</v>
      </c>
      <c r="AC20" s="95"/>
      <c r="AD20" s="95"/>
      <c r="AE20" s="95"/>
      <c r="AF20" s="96">
        <f t="shared" si="4"/>
        <v>782.09969527999976</v>
      </c>
      <c r="AG20" s="96">
        <f t="shared" si="5"/>
        <v>84.679420284999978</v>
      </c>
      <c r="AH20" s="97">
        <f t="shared" si="16"/>
        <v>8.1601668554725747E-3</v>
      </c>
      <c r="AJ20" s="96">
        <f t="shared" si="17"/>
        <v>90.74539117999997</v>
      </c>
      <c r="AK20" s="96">
        <f t="shared" si="6"/>
        <v>99.114402999999996</v>
      </c>
      <c r="AL20" s="44">
        <f>+'FC_Plan_byAcc '!CK245/1000</f>
        <v>133.32498750796907</v>
      </c>
      <c r="AM20" s="96">
        <v>133.94044699999998</v>
      </c>
      <c r="AN20" s="426">
        <f t="shared" si="7"/>
        <v>1.0046162351374239</v>
      </c>
      <c r="AO20" s="99">
        <f>'FC_Plan_byAcc '!CR245/1000</f>
        <v>150.07475231999999</v>
      </c>
      <c r="AP20" s="100">
        <f t="shared" si="8"/>
        <v>1.1256310998043766</v>
      </c>
      <c r="AQ20" s="119">
        <f t="shared" si="9"/>
        <v>0.47274708131860876</v>
      </c>
      <c r="AR20" s="96">
        <f t="shared" si="10"/>
        <v>335.39080200000001</v>
      </c>
      <c r="AS20" s="96">
        <v>1106.6690386924552</v>
      </c>
      <c r="AT20" s="96">
        <f t="shared" si="11"/>
        <v>932.17444759999978</v>
      </c>
      <c r="AU20" s="97">
        <f t="shared" si="12"/>
        <v>0.84232450263664815</v>
      </c>
      <c r="AV20" s="119">
        <f t="shared" si="13"/>
        <v>1.7793679553561512</v>
      </c>
      <c r="AW20" s="101"/>
      <c r="AX20" s="95"/>
      <c r="AY20" s="95"/>
      <c r="BA20" s="113"/>
      <c r="BB20" s="438">
        <v>986.91775533189002</v>
      </c>
    </row>
    <row r="21" spans="1:54" s="98" customFormat="1" ht="15" customHeight="1" x14ac:dyDescent="0.35">
      <c r="A21" s="95" t="s">
        <v>173</v>
      </c>
      <c r="B21" s="95" t="s">
        <v>140</v>
      </c>
      <c r="C21" s="95"/>
      <c r="D21" s="95" t="s">
        <v>96</v>
      </c>
      <c r="E21" s="96">
        <v>55.086503999999998</v>
      </c>
      <c r="F21" s="96">
        <v>85.446768000000006</v>
      </c>
      <c r="G21" s="96">
        <v>84.138912000000005</v>
      </c>
      <c r="H21" s="96">
        <v>92.253084000000001</v>
      </c>
      <c r="I21" s="96">
        <v>74.507003999999995</v>
      </c>
      <c r="J21" s="96">
        <v>108.554424</v>
      </c>
      <c r="K21" s="96">
        <v>117.674987</v>
      </c>
      <c r="L21" s="96">
        <v>194.01806900000005</v>
      </c>
      <c r="M21" s="96">
        <v>43.402003999999991</v>
      </c>
      <c r="N21" s="96">
        <v>148.85894939999997</v>
      </c>
      <c r="O21" s="96">
        <v>69.152227199999999</v>
      </c>
      <c r="P21" s="96">
        <v>132.32587599999999</v>
      </c>
      <c r="Q21" s="96">
        <f t="shared" si="14"/>
        <v>1205.4188085999999</v>
      </c>
      <c r="R21" s="96">
        <f t="shared" si="18"/>
        <v>100.45156738333333</v>
      </c>
      <c r="S21" s="97">
        <f t="shared" si="15"/>
        <v>1.0760394732636127E-2</v>
      </c>
      <c r="T21" s="96">
        <v>38.058076800000002</v>
      </c>
      <c r="U21" s="96">
        <v>51.149750999999995</v>
      </c>
      <c r="V21" s="96">
        <v>53.416971999999994</v>
      </c>
      <c r="W21" s="96">
        <v>74.206108799999981</v>
      </c>
      <c r="X21" s="96">
        <v>85.181803200000004</v>
      </c>
      <c r="Y21" s="96">
        <v>61.763018399999986</v>
      </c>
      <c r="Z21" s="96">
        <v>77.771793000000002</v>
      </c>
      <c r="AA21" s="96">
        <v>105.27861599999999</v>
      </c>
      <c r="AB21" s="96">
        <v>100.385757</v>
      </c>
      <c r="AC21" s="95"/>
      <c r="AD21" s="95"/>
      <c r="AE21" s="95"/>
      <c r="AF21" s="96">
        <f t="shared" si="4"/>
        <v>647.21189619999996</v>
      </c>
      <c r="AG21" s="96">
        <f t="shared" si="5"/>
        <v>68.353267399999993</v>
      </c>
      <c r="AH21" s="97">
        <f t="shared" si="16"/>
        <v>6.5868904773257811E-3</v>
      </c>
      <c r="AJ21" s="96">
        <f t="shared" si="17"/>
        <v>84.097849400000001</v>
      </c>
      <c r="AK21" s="96">
        <f t="shared" si="6"/>
        <v>94.478722000000005</v>
      </c>
      <c r="AL21" s="44">
        <f>+'FC_Plan_byAcc '!CK281/1000</f>
        <v>127.08924450847945</v>
      </c>
      <c r="AM21" s="96">
        <v>85.591476000000014</v>
      </c>
      <c r="AN21" s="426">
        <f t="shared" si="7"/>
        <v>0.67347537024889081</v>
      </c>
      <c r="AO21" s="99">
        <v>150</v>
      </c>
      <c r="AP21" s="100">
        <f t="shared" si="8"/>
        <v>1.1802729694407139</v>
      </c>
      <c r="AQ21" s="119">
        <f t="shared" si="9"/>
        <v>7.6653140748286219E-3</v>
      </c>
      <c r="AR21" s="96">
        <f t="shared" si="10"/>
        <v>1003.9407054000001</v>
      </c>
      <c r="AS21" s="96">
        <v>1180.8102824978689</v>
      </c>
      <c r="AT21" s="96">
        <f t="shared" si="11"/>
        <v>797.21189619999996</v>
      </c>
      <c r="AU21" s="97">
        <f t="shared" si="12"/>
        <v>0.67513969688135633</v>
      </c>
      <c r="AV21" s="320">
        <f t="shared" si="13"/>
        <v>-0.20591734958852292</v>
      </c>
      <c r="AW21" s="101"/>
      <c r="AX21" s="95"/>
      <c r="AY21" s="95"/>
      <c r="BA21" s="113"/>
      <c r="BB21" s="438">
        <v>1076.0756248249602</v>
      </c>
    </row>
    <row r="22" spans="1:54" ht="18" customHeight="1" x14ac:dyDescent="0.35">
      <c r="A22" s="103"/>
      <c r="B22" s="103" t="s">
        <v>182</v>
      </c>
      <c r="C22" s="103"/>
      <c r="D22" s="103"/>
      <c r="E22" s="114">
        <f t="shared" ref="E22:P22" si="21">SUM(E15:E21)</f>
        <v>1991.9582285200004</v>
      </c>
      <c r="F22" s="114">
        <f t="shared" si="21"/>
        <v>2604.8166526</v>
      </c>
      <c r="G22" s="114">
        <f t="shared" si="21"/>
        <v>4000.8771683999994</v>
      </c>
      <c r="H22" s="114">
        <f t="shared" si="21"/>
        <v>3559.9683572999993</v>
      </c>
      <c r="I22" s="114">
        <f t="shared" si="21"/>
        <v>4732.3372153</v>
      </c>
      <c r="J22" s="114">
        <f t="shared" si="21"/>
        <v>3912.1826753900004</v>
      </c>
      <c r="K22" s="114">
        <f t="shared" si="21"/>
        <v>3913.9655704200004</v>
      </c>
      <c r="L22" s="114">
        <f t="shared" si="21"/>
        <v>6746.127631039999</v>
      </c>
      <c r="M22" s="114">
        <f t="shared" si="21"/>
        <v>4487.2638778800001</v>
      </c>
      <c r="N22" s="114">
        <f t="shared" si="21"/>
        <v>5676.95672208</v>
      </c>
      <c r="O22" s="114">
        <f t="shared" si="21"/>
        <v>6155.4166049200003</v>
      </c>
      <c r="P22" s="114">
        <f t="shared" si="21"/>
        <v>5383.6989205599994</v>
      </c>
      <c r="Q22" s="105">
        <f t="shared" si="14"/>
        <v>53165.569624409996</v>
      </c>
      <c r="R22" s="105">
        <f t="shared" si="18"/>
        <v>4430.4641353674997</v>
      </c>
      <c r="S22" s="106">
        <f t="shared" si="15"/>
        <v>0.47459232530852069</v>
      </c>
      <c r="T22" s="115">
        <f t="shared" ref="T22:AE22" si="22">SUM(T15:T21)</f>
        <v>6826.6674262400011</v>
      </c>
      <c r="U22" s="115">
        <f t="shared" si="22"/>
        <v>2984.4281120199998</v>
      </c>
      <c r="V22" s="115">
        <f t="shared" si="22"/>
        <v>2398.3739528199994</v>
      </c>
      <c r="W22" s="115">
        <f t="shared" si="22"/>
        <v>3772.3794258799994</v>
      </c>
      <c r="X22" s="115">
        <f t="shared" si="22"/>
        <v>5302.6644936000002</v>
      </c>
      <c r="Y22" s="114">
        <f t="shared" si="22"/>
        <v>4833.0933217599995</v>
      </c>
      <c r="Z22" s="114">
        <f t="shared" si="22"/>
        <v>4949.2505257999983</v>
      </c>
      <c r="AA22" s="115">
        <f t="shared" si="22"/>
        <v>5531.8807835999987</v>
      </c>
      <c r="AB22" s="104">
        <v>3493.6961987599998</v>
      </c>
      <c r="AC22" s="114">
        <f t="shared" si="22"/>
        <v>0</v>
      </c>
      <c r="AD22" s="114">
        <f t="shared" si="22"/>
        <v>0</v>
      </c>
      <c r="AE22" s="114">
        <f t="shared" si="22"/>
        <v>0</v>
      </c>
      <c r="AF22" s="105">
        <f t="shared" si="4"/>
        <v>40092.434240479997</v>
      </c>
      <c r="AG22" s="105">
        <f t="shared" si="5"/>
        <v>4574.8422552149996</v>
      </c>
      <c r="AH22" s="106">
        <f t="shared" si="16"/>
        <v>0.44085653886595749</v>
      </c>
      <c r="AI22" s="107"/>
      <c r="AJ22" s="105">
        <f t="shared" si="17"/>
        <v>4647.1607915666655</v>
      </c>
      <c r="AK22" s="105">
        <f t="shared" si="6"/>
        <v>4658.2758360533326</v>
      </c>
      <c r="AL22" s="116">
        <f>SUM(AL15:AL21)</f>
        <v>6545.886071503036</v>
      </c>
      <c r="AM22" s="104">
        <f>+SUM(AM15:AM21)</f>
        <v>3070.6176880000003</v>
      </c>
      <c r="AN22" s="106">
        <f t="shared" si="7"/>
        <v>0.46909122072375747</v>
      </c>
      <c r="AO22" s="117">
        <f>SUM(AO15:AO21)</f>
        <v>5680.4929238282002</v>
      </c>
      <c r="AP22" s="110">
        <f t="shared" si="8"/>
        <v>0.86779587389364266</v>
      </c>
      <c r="AQ22" s="106">
        <f t="shared" si="9"/>
        <v>6.2290447528812187E-4</v>
      </c>
      <c r="AR22" s="104">
        <f t="shared" si="10"/>
        <v>41626.45409893</v>
      </c>
      <c r="AS22" s="104">
        <f>(+SUM(AS15:AS21))+6966.14906143152</f>
        <v>64537.407409895168</v>
      </c>
      <c r="AT22" s="104">
        <f t="shared" si="11"/>
        <v>45772.927164308196</v>
      </c>
      <c r="AU22" s="106">
        <f t="shared" si="12"/>
        <v>0.70924645103252293</v>
      </c>
      <c r="AV22" s="106">
        <f t="shared" si="13"/>
        <v>9.9611488778833523E-2</v>
      </c>
      <c r="AW22" s="103"/>
      <c r="AX22" s="103"/>
      <c r="AY22" s="103"/>
      <c r="BA22" s="113"/>
      <c r="BB22" s="438">
        <v>50605.109287032115</v>
      </c>
    </row>
    <row r="23" spans="1:54" ht="15" customHeight="1" x14ac:dyDescent="0.35">
      <c r="A23" s="95" t="s">
        <v>183</v>
      </c>
      <c r="B23" s="95" t="s">
        <v>141</v>
      </c>
      <c r="C23" s="95" t="s">
        <v>184</v>
      </c>
      <c r="D23" s="102" t="s">
        <v>185</v>
      </c>
      <c r="E23" s="96">
        <v>821.59500000000003</v>
      </c>
      <c r="F23" s="96">
        <v>1465.7956276599984</v>
      </c>
      <c r="G23" s="96">
        <v>1285.6657391299973</v>
      </c>
      <c r="H23" s="96">
        <v>1204.0782736399956</v>
      </c>
      <c r="I23" s="96">
        <v>1492.706629700001</v>
      </c>
      <c r="J23" s="96">
        <v>1602.8232290399988</v>
      </c>
      <c r="K23" s="96">
        <v>1531.8381025759852</v>
      </c>
      <c r="L23" s="96">
        <v>2189.0162545239828</v>
      </c>
      <c r="M23" s="96">
        <v>1361.2097942559894</v>
      </c>
      <c r="N23" s="96">
        <v>1723.8360023599978</v>
      </c>
      <c r="O23" s="96">
        <v>819.10575431999962</v>
      </c>
      <c r="P23" s="96">
        <v>752.93741035999187</v>
      </c>
      <c r="Q23" s="96">
        <f t="shared" si="14"/>
        <v>16250.607817565937</v>
      </c>
      <c r="R23" s="96">
        <f t="shared" si="18"/>
        <v>1354.2173181304947</v>
      </c>
      <c r="S23" s="118">
        <f t="shared" si="15"/>
        <v>0.14506406695724425</v>
      </c>
      <c r="T23" s="96">
        <v>1988.4082318400083</v>
      </c>
      <c r="U23" s="96">
        <v>1621.809904999986</v>
      </c>
      <c r="V23" s="96">
        <v>3721.3402827200566</v>
      </c>
      <c r="W23" s="96">
        <v>1937.3613944399854</v>
      </c>
      <c r="X23" s="96">
        <v>1658.2992559199984</v>
      </c>
      <c r="Y23" s="96">
        <v>1332.2926299599987</v>
      </c>
      <c r="Z23" s="96">
        <v>2044.4957159999963</v>
      </c>
      <c r="AA23" s="96">
        <v>2574.4489436399649</v>
      </c>
      <c r="AB23" s="96">
        <v>2092.9636382399972</v>
      </c>
      <c r="AC23" s="95"/>
      <c r="AD23" s="95"/>
      <c r="AE23" s="95"/>
      <c r="AF23" s="96">
        <f t="shared" si="4"/>
        <v>18971.419997759993</v>
      </c>
      <c r="AG23" s="96">
        <f t="shared" si="5"/>
        <v>2109.8070449399993</v>
      </c>
      <c r="AH23" s="97">
        <f t="shared" si="16"/>
        <v>0.20331241595204458</v>
      </c>
      <c r="AI23" s="98"/>
      <c r="AJ23" s="96">
        <f t="shared" si="17"/>
        <v>1939.9769296999903</v>
      </c>
      <c r="AK23" s="96">
        <f t="shared" si="6"/>
        <v>2237.3027659599861</v>
      </c>
      <c r="AL23" s="44">
        <f>+'FC_Plan_byAcc '!CK539/1000</f>
        <v>2995.271750797951</v>
      </c>
      <c r="AM23" s="96">
        <v>2109.9820689999979</v>
      </c>
      <c r="AN23" s="426">
        <f t="shared" si="7"/>
        <v>0.70443760852012549</v>
      </c>
      <c r="AO23" s="99">
        <v>2051.1919709999997</v>
      </c>
      <c r="AP23" s="112">
        <f>+IFERROR(AO23/AL23,0)</f>
        <v>0.68480997440501179</v>
      </c>
      <c r="AQ23" s="119">
        <f t="shared" si="9"/>
        <v>0.18989971678967077</v>
      </c>
      <c r="AR23" s="96">
        <f t="shared" si="10"/>
        <v>14678.564652885945</v>
      </c>
      <c r="AS23" s="96">
        <v>22789.009714637126</v>
      </c>
      <c r="AT23" s="96">
        <f t="shared" si="11"/>
        <v>21022.611968759993</v>
      </c>
      <c r="AU23" s="97">
        <f t="shared" si="12"/>
        <v>0.92248905204763698</v>
      </c>
      <c r="AV23" s="119">
        <f t="shared" si="13"/>
        <v>0.43219807017212331</v>
      </c>
      <c r="AW23" s="101"/>
      <c r="AX23" s="95"/>
      <c r="AY23" s="95"/>
      <c r="BB23" s="438">
        <v>20311.461364914139</v>
      </c>
    </row>
    <row r="24" spans="1:54" s="98" customFormat="1" ht="15" customHeight="1" x14ac:dyDescent="0.35">
      <c r="A24" s="95" t="s">
        <v>173</v>
      </c>
      <c r="B24" s="95" t="s">
        <v>140</v>
      </c>
      <c r="C24" s="95" t="s">
        <v>184</v>
      </c>
      <c r="D24" s="102" t="s">
        <v>186</v>
      </c>
      <c r="E24" s="96">
        <v>115.79486200000001</v>
      </c>
      <c r="F24" s="96">
        <v>52.568762</v>
      </c>
      <c r="G24" s="96">
        <v>31.691972</v>
      </c>
      <c r="H24" s="96">
        <v>160.48771199999999</v>
      </c>
      <c r="I24" s="96">
        <v>206.74404300000003</v>
      </c>
      <c r="J24" s="96">
        <v>274.67226249999999</v>
      </c>
      <c r="K24" s="96">
        <v>101.01694660000001</v>
      </c>
      <c r="L24" s="96">
        <v>145.78541312000002</v>
      </c>
      <c r="M24" s="96">
        <v>371.32999392000011</v>
      </c>
      <c r="N24" s="96">
        <v>345.39060417999997</v>
      </c>
      <c r="O24" s="96">
        <v>120.39385104000002</v>
      </c>
      <c r="P24" s="96">
        <v>504.56079299999988</v>
      </c>
      <c r="Q24" s="96">
        <f t="shared" si="14"/>
        <v>2430.4372153600002</v>
      </c>
      <c r="R24" s="96">
        <f t="shared" si="18"/>
        <v>202.53643461333334</v>
      </c>
      <c r="S24" s="97">
        <f t="shared" si="15"/>
        <v>2.1695748916127012E-2</v>
      </c>
      <c r="T24" s="96">
        <v>161.01257780000003</v>
      </c>
      <c r="U24" s="96">
        <v>157.44500099999999</v>
      </c>
      <c r="V24" s="96">
        <v>174.59992</v>
      </c>
      <c r="W24" s="96">
        <v>157.10607072000002</v>
      </c>
      <c r="X24" s="96">
        <v>315.54433871999998</v>
      </c>
      <c r="Y24" s="96">
        <v>346.1436050399999</v>
      </c>
      <c r="Z24" s="96">
        <v>192.04350500000004</v>
      </c>
      <c r="AA24" s="96">
        <v>474.39969147999994</v>
      </c>
      <c r="AB24" s="96">
        <v>230.55202400000007</v>
      </c>
      <c r="AC24" s="95"/>
      <c r="AD24" s="95"/>
      <c r="AE24" s="95"/>
      <c r="AF24" s="96">
        <f t="shared" si="4"/>
        <v>2208.84673376</v>
      </c>
      <c r="AG24" s="96">
        <f t="shared" si="5"/>
        <v>247.28683871999999</v>
      </c>
      <c r="AH24" s="97">
        <f t="shared" si="16"/>
        <v>2.3829897020149829E-2</v>
      </c>
      <c r="AJ24" s="96">
        <f t="shared" si="17"/>
        <v>285.9648724933333</v>
      </c>
      <c r="AK24" s="96">
        <f t="shared" si="6"/>
        <v>298.99840682666667</v>
      </c>
      <c r="AL24" s="44">
        <f>+'FC_Plan_byAcc '!CK577/1000</f>
        <v>402.20147579145356</v>
      </c>
      <c r="AM24" s="96">
        <v>206.596079</v>
      </c>
      <c r="AN24" s="426">
        <f t="shared" si="7"/>
        <v>0.51366315499827409</v>
      </c>
      <c r="AO24" s="693">
        <f>'FC_Plan_byAcc '!CR577/1000</f>
        <v>295.25817923999995</v>
      </c>
      <c r="AP24" s="112">
        <f>+IFERROR(AO24/AL24,0)</f>
        <v>0.73410516124782932</v>
      </c>
      <c r="AQ24" s="119">
        <f t="shared" si="9"/>
        <v>-0.14514704318324056</v>
      </c>
      <c r="AR24" s="96">
        <f t="shared" si="10"/>
        <v>1805.4825713200003</v>
      </c>
      <c r="AS24" s="96">
        <v>2725.1089090576806</v>
      </c>
      <c r="AT24" s="96">
        <f t="shared" si="11"/>
        <v>2504.1049130000001</v>
      </c>
      <c r="AU24" s="97">
        <f t="shared" si="12"/>
        <v>0.91890085738477811</v>
      </c>
      <c r="AV24" s="119">
        <f>AT24/AR24-1</f>
        <v>0.38694493803350993</v>
      </c>
      <c r="AW24" s="95"/>
      <c r="AX24" s="95"/>
      <c r="AY24" s="95"/>
      <c r="BB24" s="438">
        <v>2384.4885377043383</v>
      </c>
    </row>
    <row r="25" spans="1:54" s="98" customFormat="1" ht="15" customHeight="1" x14ac:dyDescent="0.35">
      <c r="A25" s="95" t="s">
        <v>183</v>
      </c>
      <c r="B25" s="95" t="s">
        <v>187</v>
      </c>
      <c r="C25" s="95" t="s">
        <v>184</v>
      </c>
      <c r="D25" s="95" t="s">
        <v>105</v>
      </c>
      <c r="E25" s="120">
        <v>176.57760036400001</v>
      </c>
      <c r="F25" s="96">
        <v>2.2999999999999998</v>
      </c>
      <c r="G25" s="96">
        <v>35.825824100000006</v>
      </c>
      <c r="H25" s="96">
        <v>66.695912668000005</v>
      </c>
      <c r="I25" s="96">
        <v>43.334420205999997</v>
      </c>
      <c r="J25" s="96">
        <v>30.488436902</v>
      </c>
      <c r="K25" s="96">
        <v>85.328101792800013</v>
      </c>
      <c r="L25" s="96">
        <v>59.366401416000002</v>
      </c>
      <c r="M25" s="96">
        <v>84.390256512000008</v>
      </c>
      <c r="N25" s="96">
        <v>36.170839008000002</v>
      </c>
      <c r="O25" s="96">
        <v>0</v>
      </c>
      <c r="P25" s="96">
        <v>0</v>
      </c>
      <c r="Q25" s="96">
        <f t="shared" si="14"/>
        <v>620.47779296880003</v>
      </c>
      <c r="R25" s="96">
        <f t="shared" si="18"/>
        <v>62.047779296880002</v>
      </c>
      <c r="S25" s="97">
        <f t="shared" si="15"/>
        <v>6.6465722229108069E-3</v>
      </c>
      <c r="T25" s="96">
        <v>171.58397616000002</v>
      </c>
      <c r="U25" s="96">
        <v>44.936508000000018</v>
      </c>
      <c r="V25" s="96">
        <v>38.842538000000005</v>
      </c>
      <c r="W25" s="96">
        <v>67.998439439999999</v>
      </c>
      <c r="X25" s="96">
        <v>40.616657279999998</v>
      </c>
      <c r="Y25" s="96">
        <v>29.00908944</v>
      </c>
      <c r="Z25" s="96">
        <v>69.489152000000004</v>
      </c>
      <c r="AA25" s="96">
        <v>101.20061099999999</v>
      </c>
      <c r="AB25" s="96">
        <v>129.48967171999999</v>
      </c>
      <c r="AC25" s="95"/>
      <c r="AD25" s="95"/>
      <c r="AE25" s="95"/>
      <c r="AF25" s="96">
        <f t="shared" si="4"/>
        <v>693.16664304000005</v>
      </c>
      <c r="AG25" s="96">
        <f t="shared" si="5"/>
        <v>70.459621415000001</v>
      </c>
      <c r="AH25" s="97">
        <f t="shared" si="16"/>
        <v>6.7898701406400247E-3</v>
      </c>
      <c r="AJ25" s="96">
        <f t="shared" si="17"/>
        <v>72.967270146666664</v>
      </c>
      <c r="AK25" s="96">
        <f t="shared" si="6"/>
        <v>100.05981157333333</v>
      </c>
      <c r="AL25" s="44">
        <f>+'FC_Plan_byAcc '!CK613/1000</f>
        <v>134.59671726512738</v>
      </c>
      <c r="AM25" s="96">
        <v>73.280848000000006</v>
      </c>
      <c r="AN25" s="426">
        <f t="shared" si="7"/>
        <v>0.54444751320087592</v>
      </c>
      <c r="AO25" s="99">
        <v>130.00147919999998</v>
      </c>
      <c r="AP25" s="100">
        <f t="shared" si="8"/>
        <v>0.96585921143919318</v>
      </c>
      <c r="AQ25" s="119">
        <f t="shared" si="9"/>
        <v>2.5940963153010412</v>
      </c>
      <c r="AR25" s="96">
        <f t="shared" si="10"/>
        <v>620.47779296880003</v>
      </c>
      <c r="AS25" s="96">
        <v>789.45003404618137</v>
      </c>
      <c r="AT25" s="96">
        <f t="shared" si="11"/>
        <v>823.16812224</v>
      </c>
      <c r="AU25" s="97">
        <f t="shared" si="12"/>
        <v>1.04271085786266</v>
      </c>
      <c r="AV25" s="119">
        <f t="shared" si="13"/>
        <v>0.32666814440108749</v>
      </c>
      <c r="AW25" s="101"/>
      <c r="AX25" s="95"/>
      <c r="AY25" s="95"/>
      <c r="BB25" s="438">
        <v>715.316935498455</v>
      </c>
    </row>
    <row r="26" spans="1:54" s="98" customFormat="1" ht="15" customHeight="1" x14ac:dyDescent="0.35">
      <c r="A26" s="95" t="s">
        <v>183</v>
      </c>
      <c r="B26" s="95" t="s">
        <v>187</v>
      </c>
      <c r="C26" s="95" t="s">
        <v>184</v>
      </c>
      <c r="D26" s="95" t="s">
        <v>106</v>
      </c>
      <c r="E26" s="120">
        <v>43.696227035999996</v>
      </c>
      <c r="F26" s="96">
        <v>62.501949400000015</v>
      </c>
      <c r="G26" s="96">
        <v>90.9203878</v>
      </c>
      <c r="H26" s="96">
        <v>103.12784239999998</v>
      </c>
      <c r="I26" s="96">
        <v>54.725479050000004</v>
      </c>
      <c r="J26" s="96">
        <v>39.127466399999996</v>
      </c>
      <c r="K26" s="96">
        <v>52.429817159999999</v>
      </c>
      <c r="L26" s="96">
        <v>111.07008792000001</v>
      </c>
      <c r="M26" s="96">
        <v>64.109199599999997</v>
      </c>
      <c r="N26" s="96">
        <v>73.343832479999932</v>
      </c>
      <c r="O26" s="96">
        <v>0</v>
      </c>
      <c r="P26" s="96">
        <v>0</v>
      </c>
      <c r="Q26" s="96">
        <f t="shared" si="14"/>
        <v>695.05228924599987</v>
      </c>
      <c r="R26" s="96">
        <f t="shared" si="18"/>
        <v>69.50522892459999</v>
      </c>
      <c r="S26" s="97">
        <f t="shared" si="15"/>
        <v>7.4454159222509479E-3</v>
      </c>
      <c r="T26" s="96">
        <v>204.55761359999974</v>
      </c>
      <c r="U26" s="96">
        <v>70.480239000000012</v>
      </c>
      <c r="V26" s="96">
        <v>87.283737000000031</v>
      </c>
      <c r="W26" s="96">
        <v>31.173526080000002</v>
      </c>
      <c r="X26" s="96">
        <v>8.8160594400000019</v>
      </c>
      <c r="Y26" s="96">
        <v>49.110552720000015</v>
      </c>
      <c r="Z26" s="96">
        <v>81.984140000000068</v>
      </c>
      <c r="AA26" s="96">
        <v>103.92654120000003</v>
      </c>
      <c r="AB26" s="96">
        <v>154.89907100000028</v>
      </c>
      <c r="AC26" s="95"/>
      <c r="AD26" s="95"/>
      <c r="AE26" s="95"/>
      <c r="AF26" s="96">
        <f t="shared" si="4"/>
        <v>792.23148004000018</v>
      </c>
      <c r="AG26" s="96">
        <f t="shared" si="5"/>
        <v>79.666551129999988</v>
      </c>
      <c r="AH26" s="97">
        <f t="shared" si="16"/>
        <v>7.6770996758464315E-3</v>
      </c>
      <c r="AJ26" s="96">
        <f t="shared" si="17"/>
        <v>71.651648406666723</v>
      </c>
      <c r="AK26" s="96">
        <f t="shared" si="6"/>
        <v>113.60325073333347</v>
      </c>
      <c r="AL26" s="44">
        <f>+'FC_Plan_byAcc '!CK649/1000</f>
        <v>149.44658436853456</v>
      </c>
      <c r="AM26" s="96">
        <v>119.87635999999998</v>
      </c>
      <c r="AN26" s="426">
        <f t="shared" si="7"/>
        <v>0.80213516091063986</v>
      </c>
      <c r="AO26" s="99">
        <v>148.20588899999998</v>
      </c>
      <c r="AP26" s="100">
        <f t="shared" si="8"/>
        <v>0.991698068083811</v>
      </c>
      <c r="AQ26" s="119">
        <f t="shared" si="9"/>
        <v>1.0207000914550535</v>
      </c>
      <c r="AR26" s="96">
        <f t="shared" si="10"/>
        <v>695.05228924599987</v>
      </c>
      <c r="AS26" s="96">
        <v>914.44254699756516</v>
      </c>
      <c r="AT26" s="96">
        <f t="shared" si="11"/>
        <v>940.43736904000014</v>
      </c>
      <c r="AU26" s="97">
        <f t="shared" si="12"/>
        <v>1.0284269603681337</v>
      </c>
      <c r="AV26" s="119">
        <f t="shared" si="13"/>
        <v>0.35304549541185826</v>
      </c>
      <c r="AW26" s="95"/>
      <c r="AX26" s="95"/>
      <c r="AY26" s="95"/>
      <c r="BB26" s="438">
        <v>856.81173658534135</v>
      </c>
    </row>
    <row r="27" spans="1:54" s="98" customFormat="1" ht="15" customHeight="1" x14ac:dyDescent="0.35">
      <c r="A27" s="95" t="s">
        <v>183</v>
      </c>
      <c r="B27" s="95" t="s">
        <v>187</v>
      </c>
      <c r="C27" s="95" t="s">
        <v>184</v>
      </c>
      <c r="D27" s="95" t="s">
        <v>107</v>
      </c>
      <c r="E27" s="120">
        <v>38.567029820000002</v>
      </c>
      <c r="F27" s="96">
        <v>26.015012649999999</v>
      </c>
      <c r="G27" s="96">
        <v>57.404452094000014</v>
      </c>
      <c r="H27" s="96">
        <v>30.315535690000004</v>
      </c>
      <c r="I27" s="96">
        <v>44.996543900000006</v>
      </c>
      <c r="J27" s="96">
        <v>17.166907999999999</v>
      </c>
      <c r="K27" s="96">
        <v>0</v>
      </c>
      <c r="L27" s="96">
        <v>68.028551999999991</v>
      </c>
      <c r="M27" s="96">
        <v>48.020040000000002</v>
      </c>
      <c r="N27" s="96">
        <v>79.201825920000047</v>
      </c>
      <c r="O27" s="96">
        <v>0</v>
      </c>
      <c r="P27" s="96">
        <v>0</v>
      </c>
      <c r="Q27" s="96">
        <f t="shared" si="14"/>
        <v>409.71590007400005</v>
      </c>
      <c r="R27" s="96">
        <f t="shared" si="18"/>
        <v>45.523988897111117</v>
      </c>
      <c r="S27" s="97">
        <f t="shared" si="15"/>
        <v>4.8765400391187494E-3</v>
      </c>
      <c r="T27" s="95"/>
      <c r="U27" s="95"/>
      <c r="V27" s="95"/>
      <c r="W27" s="95"/>
      <c r="X27" s="95"/>
      <c r="Y27" s="96"/>
      <c r="Z27" s="96">
        <v>0</v>
      </c>
      <c r="AA27" s="96">
        <v>0</v>
      </c>
      <c r="AB27" s="96">
        <v>82.526430800000014</v>
      </c>
      <c r="AC27" s="95"/>
      <c r="AD27" s="95"/>
      <c r="AE27" s="95"/>
      <c r="AF27" s="96">
        <f t="shared" si="4"/>
        <v>82.526430800000014</v>
      </c>
      <c r="AG27" s="96">
        <f t="shared" si="5"/>
        <v>0</v>
      </c>
      <c r="AH27" s="97">
        <f t="shared" si="16"/>
        <v>0</v>
      </c>
      <c r="AJ27" s="96">
        <f t="shared" si="17"/>
        <v>82.526430800000014</v>
      </c>
      <c r="AK27" s="96">
        <f t="shared" si="6"/>
        <v>82.526430800000014</v>
      </c>
      <c r="AL27" s="44">
        <f>+'FC_Plan_byAcc '!CK686/1000</f>
        <v>57.209316182915323</v>
      </c>
      <c r="AM27" s="96">
        <v>47.379599999999996</v>
      </c>
      <c r="AN27" s="426">
        <f t="shared" si="7"/>
        <v>0.82817979939688879</v>
      </c>
      <c r="AO27" s="99">
        <v>57.831677999999997</v>
      </c>
      <c r="AP27" s="100">
        <f t="shared" si="8"/>
        <v>1.0108786795335012</v>
      </c>
      <c r="AQ27" s="119">
        <f t="shared" si="9"/>
        <v>-0.26981887944837979</v>
      </c>
      <c r="AR27" s="96">
        <f t="shared" si="10"/>
        <v>409.71590007400005</v>
      </c>
      <c r="AS27" s="96">
        <v>234.05031928577367</v>
      </c>
      <c r="AT27" s="96">
        <f t="shared" si="11"/>
        <v>140.35810880000002</v>
      </c>
      <c r="AU27" s="97">
        <f t="shared" si="12"/>
        <v>0.59969202019598122</v>
      </c>
      <c r="AV27" s="119">
        <f t="shared" si="13"/>
        <v>-0.6574257704554558</v>
      </c>
      <c r="AW27" s="101"/>
      <c r="AX27" s="95"/>
      <c r="AY27" s="95"/>
      <c r="BB27" s="438">
        <v>226.77643546657899</v>
      </c>
    </row>
    <row r="28" spans="1:54" s="98" customFormat="1" ht="15" customHeight="1" x14ac:dyDescent="0.35">
      <c r="A28" s="95" t="s">
        <v>183</v>
      </c>
      <c r="B28" s="95" t="s">
        <v>187</v>
      </c>
      <c r="C28" s="95" t="s">
        <v>184</v>
      </c>
      <c r="D28" s="122" t="s">
        <v>108</v>
      </c>
      <c r="E28" s="123">
        <v>178.87627742000018</v>
      </c>
      <c r="F28" s="124">
        <v>293.14072308519479</v>
      </c>
      <c r="G28" s="124">
        <v>29.950399860803969</v>
      </c>
      <c r="H28" s="124">
        <v>91.897643432205541</v>
      </c>
      <c r="I28" s="124">
        <v>74.531014251999551</v>
      </c>
      <c r="J28" s="124">
        <v>274.27298470999858</v>
      </c>
      <c r="K28" s="124">
        <v>59.504013784801444</v>
      </c>
      <c r="L28" s="124">
        <v>64.728469656000257</v>
      </c>
      <c r="M28" s="124">
        <v>54.614585055998937</v>
      </c>
      <c r="N28" s="124">
        <v>24.473022480000274</v>
      </c>
      <c r="O28" s="124">
        <v>-4.3999898480251431E-7</v>
      </c>
      <c r="P28" s="124">
        <v>0</v>
      </c>
      <c r="Q28" s="124">
        <f t="shared" si="14"/>
        <v>1145.9891332970046</v>
      </c>
      <c r="R28" s="124">
        <f t="shared" si="18"/>
        <v>114.59891337370036</v>
      </c>
      <c r="S28" s="125">
        <f t="shared" si="15"/>
        <v>1.2275861651082479E-2</v>
      </c>
      <c r="T28" s="124">
        <v>7.8032181600000001</v>
      </c>
      <c r="U28" s="124">
        <v>17.277527999999993</v>
      </c>
      <c r="V28" s="124">
        <v>11.134712479999754</v>
      </c>
      <c r="W28" s="124">
        <v>6.6735144000002187</v>
      </c>
      <c r="X28" s="124">
        <v>1.7389987200000323</v>
      </c>
      <c r="Y28" s="124">
        <v>1.8319089599999998</v>
      </c>
      <c r="Z28" s="124">
        <v>13.264455999999999</v>
      </c>
      <c r="AA28" s="96">
        <v>5.717625</v>
      </c>
      <c r="AB28" s="96">
        <v>15.352609999999999</v>
      </c>
      <c r="AC28" s="122"/>
      <c r="AD28" s="122"/>
      <c r="AE28" s="122"/>
      <c r="AF28" s="124">
        <f t="shared" si="4"/>
        <v>80.794571719999993</v>
      </c>
      <c r="AG28" s="126">
        <f t="shared" si="5"/>
        <v>8.1802452149999993</v>
      </c>
      <c r="AH28" s="125">
        <f t="shared" si="16"/>
        <v>7.8829266483423867E-4</v>
      </c>
      <c r="AJ28" s="124">
        <f t="shared" si="17"/>
        <v>7.429852180000041</v>
      </c>
      <c r="AK28" s="124">
        <f t="shared" si="6"/>
        <v>11.444896999999999</v>
      </c>
      <c r="AL28" s="127">
        <f>+'FC_Plan_byAcc '!CK722/1000</f>
        <v>21.836624882979862</v>
      </c>
      <c r="AM28" s="96">
        <v>64.472566999999998</v>
      </c>
      <c r="AN28" s="427">
        <f t="shared" si="7"/>
        <v>2.9524968874769608</v>
      </c>
      <c r="AO28" s="128">
        <v>50.226733800000019</v>
      </c>
      <c r="AP28" s="129">
        <f t="shared" si="8"/>
        <v>2.3001143294423803</v>
      </c>
      <c r="AQ28" s="119">
        <f t="shared" si="9"/>
        <v>1.0523306363587115</v>
      </c>
      <c r="AR28" s="96">
        <f t="shared" si="10"/>
        <v>1145.9891337370036</v>
      </c>
      <c r="AS28" s="96">
        <v>199.30838502361178</v>
      </c>
      <c r="AT28" s="96">
        <f t="shared" si="11"/>
        <v>131.02130552</v>
      </c>
      <c r="AU28" s="97">
        <f t="shared" si="12"/>
        <v>0.65737979616099995</v>
      </c>
      <c r="AV28" s="119">
        <f t="shared" si="13"/>
        <v>-0.88566967900232418</v>
      </c>
      <c r="AW28" s="101"/>
      <c r="AX28" s="95"/>
      <c r="AY28" s="95"/>
      <c r="BB28" s="438">
        <v>199.30838502361178</v>
      </c>
    </row>
    <row r="29" spans="1:54" ht="19.5" customHeight="1" x14ac:dyDescent="0.35">
      <c r="A29" s="46"/>
      <c r="B29" s="103" t="s">
        <v>188</v>
      </c>
      <c r="C29" s="103" t="s">
        <v>184</v>
      </c>
      <c r="D29" s="103" t="s">
        <v>184</v>
      </c>
      <c r="E29" s="130">
        <f t="shared" ref="E29:P29" si="23">SUM(E23:E28)</f>
        <v>1375.1069966400003</v>
      </c>
      <c r="F29" s="130">
        <f t="shared" si="23"/>
        <v>1902.3220747951934</v>
      </c>
      <c r="G29" s="130">
        <f t="shared" si="23"/>
        <v>1531.4587749848015</v>
      </c>
      <c r="H29" s="130">
        <f t="shared" si="23"/>
        <v>1656.602919830201</v>
      </c>
      <c r="I29" s="130">
        <f t="shared" si="23"/>
        <v>1917.0381301080008</v>
      </c>
      <c r="J29" s="130">
        <f t="shared" si="23"/>
        <v>2238.5512875519971</v>
      </c>
      <c r="K29" s="130">
        <f t="shared" si="23"/>
        <v>1830.1169819135866</v>
      </c>
      <c r="L29" s="130">
        <f t="shared" si="23"/>
        <v>2637.9951786359829</v>
      </c>
      <c r="M29" s="130">
        <f t="shared" si="23"/>
        <v>1983.6738693439886</v>
      </c>
      <c r="N29" s="130">
        <f t="shared" si="23"/>
        <v>2282.4161264279974</v>
      </c>
      <c r="O29" s="130">
        <f t="shared" si="23"/>
        <v>939.49960492000059</v>
      </c>
      <c r="P29" s="130">
        <f t="shared" si="23"/>
        <v>1257.4982033599917</v>
      </c>
      <c r="Q29" s="130">
        <f t="shared" si="14"/>
        <v>21552.280148511745</v>
      </c>
      <c r="R29" s="130">
        <f t="shared" si="18"/>
        <v>1796.023345709312</v>
      </c>
      <c r="S29" s="131">
        <f t="shared" si="15"/>
        <v>0.19239042906231948</v>
      </c>
      <c r="T29" s="130">
        <f t="shared" ref="T29:AE29" si="24">SUM(T23:T28)</f>
        <v>2533.3656175600081</v>
      </c>
      <c r="U29" s="130">
        <f t="shared" si="24"/>
        <v>1911.9491809999861</v>
      </c>
      <c r="V29" s="130">
        <f t="shared" si="24"/>
        <v>4033.2011902000568</v>
      </c>
      <c r="W29" s="130">
        <f t="shared" si="24"/>
        <v>2200.3129450799856</v>
      </c>
      <c r="X29" s="130">
        <f t="shared" si="24"/>
        <v>2025.0153100799982</v>
      </c>
      <c r="Y29" s="130">
        <f t="shared" si="24"/>
        <v>1758.3877861199987</v>
      </c>
      <c r="Z29" s="130">
        <f t="shared" si="24"/>
        <v>2401.2769689999964</v>
      </c>
      <c r="AA29" s="130">
        <f t="shared" si="24"/>
        <v>3259.6934123199653</v>
      </c>
      <c r="AB29" s="130">
        <v>2705.7834457599974</v>
      </c>
      <c r="AC29" s="130">
        <f t="shared" si="24"/>
        <v>0</v>
      </c>
      <c r="AD29" s="130">
        <f t="shared" si="24"/>
        <v>0</v>
      </c>
      <c r="AE29" s="130">
        <f t="shared" si="24"/>
        <v>0</v>
      </c>
      <c r="AF29" s="130">
        <f t="shared" si="4"/>
        <v>22828.985857119991</v>
      </c>
      <c r="AG29" s="130">
        <f t="shared" si="5"/>
        <v>2515.4003014199993</v>
      </c>
      <c r="AH29" s="131">
        <f t="shared" si="16"/>
        <v>0.24239757545351512</v>
      </c>
      <c r="AI29" s="46"/>
      <c r="AJ29" s="130">
        <f t="shared" si="17"/>
        <v>2391.7449780599904</v>
      </c>
      <c r="AK29" s="130">
        <f t="shared" si="6"/>
        <v>2788.9179423599867</v>
      </c>
      <c r="AL29" s="116">
        <f>SUM(AL23:AL28)</f>
        <v>3760.5624692889614</v>
      </c>
      <c r="AM29" s="130">
        <f>+SUM(AM23:AM28)</f>
        <v>2621.5875229999974</v>
      </c>
      <c r="AN29" s="106">
        <f t="shared" si="7"/>
        <v>0.69712643903923266</v>
      </c>
      <c r="AO29" s="117">
        <f>SUM(AO23:AO28)</f>
        <v>2732.71593024</v>
      </c>
      <c r="AP29" s="110">
        <f t="shared" si="8"/>
        <v>0.7266774458759877</v>
      </c>
      <c r="AQ29" s="106">
        <f t="shared" si="9"/>
        <v>0.19729084394296059</v>
      </c>
      <c r="AR29" s="130">
        <f t="shared" si="10"/>
        <v>19355.282340231752</v>
      </c>
      <c r="AS29" s="130">
        <f>(+SUM(AS23:AS28))+2957.20651385547</f>
        <v>30608.576422903403</v>
      </c>
      <c r="AT29" s="130">
        <f t="shared" si="11"/>
        <v>25561.701787359991</v>
      </c>
      <c r="AU29" s="131">
        <f t="shared" si="12"/>
        <v>0.83511566935314896</v>
      </c>
      <c r="AV29" s="131">
        <f t="shared" si="13"/>
        <v>0.32065765500240828</v>
      </c>
      <c r="AW29" s="46"/>
      <c r="AX29" s="46"/>
      <c r="AY29" s="46"/>
      <c r="BB29" s="438">
        <v>24694.163395192463</v>
      </c>
    </row>
    <row r="31" spans="1:54" x14ac:dyDescent="0.35">
      <c r="A31" s="38" t="s">
        <v>189</v>
      </c>
      <c r="B31" s="38" t="s">
        <v>189</v>
      </c>
      <c r="C31" s="38" t="s">
        <v>189</v>
      </c>
      <c r="D31" s="38" t="s">
        <v>189</v>
      </c>
      <c r="E31" s="38" t="s">
        <v>189</v>
      </c>
      <c r="F31" s="38" t="s">
        <v>189</v>
      </c>
      <c r="G31" s="38" t="s">
        <v>189</v>
      </c>
      <c r="H31" s="38" t="s">
        <v>189</v>
      </c>
      <c r="I31" s="38" t="s">
        <v>189</v>
      </c>
      <c r="J31" s="38" t="s">
        <v>189</v>
      </c>
      <c r="K31" s="38" t="s">
        <v>189</v>
      </c>
      <c r="L31" s="38" t="s">
        <v>189</v>
      </c>
      <c r="M31" s="38" t="s">
        <v>189</v>
      </c>
      <c r="N31" s="38" t="s">
        <v>189</v>
      </c>
      <c r="O31" s="38" t="s">
        <v>189</v>
      </c>
      <c r="P31" s="38" t="s">
        <v>189</v>
      </c>
      <c r="Q31" s="38" t="s">
        <v>189</v>
      </c>
      <c r="R31" s="38" t="s">
        <v>189</v>
      </c>
      <c r="S31" s="38" t="s">
        <v>189</v>
      </c>
      <c r="T31" s="38" t="s">
        <v>189</v>
      </c>
      <c r="U31" s="38" t="s">
        <v>189</v>
      </c>
      <c r="V31" s="38" t="s">
        <v>189</v>
      </c>
      <c r="W31" s="38" t="s">
        <v>189</v>
      </c>
      <c r="X31" s="38" t="s">
        <v>189</v>
      </c>
      <c r="Y31" s="38" t="s">
        <v>189</v>
      </c>
      <c r="Z31" s="38" t="s">
        <v>189</v>
      </c>
      <c r="AA31" s="38" t="s">
        <v>189</v>
      </c>
      <c r="AB31" s="38" t="s">
        <v>189</v>
      </c>
      <c r="AC31" s="38" t="s">
        <v>189</v>
      </c>
      <c r="AD31" s="38" t="s">
        <v>189</v>
      </c>
      <c r="AE31" s="38" t="s">
        <v>189</v>
      </c>
      <c r="AF31" s="38" t="s">
        <v>189</v>
      </c>
      <c r="AG31" s="38" t="s">
        <v>189</v>
      </c>
      <c r="AH31" s="38" t="s">
        <v>189</v>
      </c>
      <c r="AI31" s="38" t="s">
        <v>189</v>
      </c>
      <c r="AJ31" s="38" t="s">
        <v>189</v>
      </c>
      <c r="AK31" s="38" t="s">
        <v>189</v>
      </c>
      <c r="AL31" s="38" t="s">
        <v>189</v>
      </c>
      <c r="AM31" s="38" t="s">
        <v>189</v>
      </c>
      <c r="AN31" s="424" t="s">
        <v>189</v>
      </c>
      <c r="AO31" s="62" t="s">
        <v>189</v>
      </c>
      <c r="AP31" s="61" t="s">
        <v>189</v>
      </c>
      <c r="AQ31" s="38" t="s">
        <v>189</v>
      </c>
      <c r="AR31" s="38" t="s">
        <v>189</v>
      </c>
      <c r="AS31" s="38" t="s">
        <v>189</v>
      </c>
      <c r="AT31" s="38" t="s">
        <v>189</v>
      </c>
      <c r="AU31" s="38" t="s">
        <v>189</v>
      </c>
      <c r="AV31" s="38" t="s">
        <v>189</v>
      </c>
      <c r="AW31" s="38" t="s">
        <v>189</v>
      </c>
      <c r="AX31" s="38" t="s">
        <v>189</v>
      </c>
      <c r="AY31" s="38" t="s">
        <v>189</v>
      </c>
    </row>
    <row r="32" spans="1:54" x14ac:dyDescent="0.35">
      <c r="AL32" s="132"/>
    </row>
    <row r="33" spans="5:54" x14ac:dyDescent="0.35"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T33" s="39"/>
      <c r="U33" s="39"/>
      <c r="V33" s="39"/>
      <c r="W33" s="39"/>
      <c r="X33" s="39"/>
      <c r="Y33" s="39"/>
      <c r="AL33" s="134"/>
      <c r="AM33" s="41"/>
      <c r="AO33" s="133"/>
      <c r="AP33" s="38"/>
      <c r="BB33" s="38"/>
    </row>
    <row r="34" spans="5:54" x14ac:dyDescent="0.35"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T34" s="39"/>
      <c r="U34" s="39"/>
      <c r="V34" s="39"/>
      <c r="W34" s="39"/>
      <c r="X34" s="39"/>
      <c r="Y34" s="39"/>
      <c r="AL34" s="134"/>
      <c r="AO34" s="133"/>
      <c r="AP34" s="38"/>
      <c r="BB34" s="38"/>
    </row>
    <row r="36" spans="5:54" x14ac:dyDescent="0.35">
      <c r="AL36" s="134"/>
      <c r="AO36" s="133"/>
    </row>
    <row r="37" spans="5:54" x14ac:dyDescent="0.35">
      <c r="AO37" s="133"/>
    </row>
  </sheetData>
  <mergeCells count="3">
    <mergeCell ref="E4:R4"/>
    <mergeCell ref="T4:AH4"/>
    <mergeCell ref="AJ4:AV4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V763"/>
  <sheetViews>
    <sheetView showGridLines="0" topLeftCell="A4" zoomScale="70" zoomScaleNormal="70" workbookViewId="0">
      <pane xSplit="8" ySplit="4" topLeftCell="AU461" activePane="bottomRight" state="frozen"/>
      <selection activeCell="A4" sqref="A4"/>
      <selection pane="topRight" activeCell="I4" sqref="I4"/>
      <selection pane="bottomLeft" activeCell="A8" sqref="A8"/>
      <selection pane="bottomRight" activeCell="BH762" sqref="BH762"/>
    </sheetView>
  </sheetViews>
  <sheetFormatPr defaultColWidth="9.1796875" defaultRowHeight="14.5" outlineLevelRow="1" outlineLevelCol="1" x14ac:dyDescent="0.35"/>
  <cols>
    <col min="1" max="1" width="1.1796875" customWidth="1"/>
    <col min="2" max="2" width="11.453125" customWidth="1"/>
    <col min="3" max="3" width="7" customWidth="1"/>
    <col min="4" max="4" width="10.7265625" style="15" customWidth="1"/>
    <col min="5" max="5" width="14.1796875" customWidth="1"/>
    <col min="6" max="6" width="23.81640625" customWidth="1"/>
    <col min="7" max="7" width="6.453125" customWidth="1"/>
    <col min="8" max="8" width="9.1796875" customWidth="1"/>
    <col min="9" max="9" width="10.81640625" hidden="1" customWidth="1"/>
    <col min="10" max="10" width="11.453125" hidden="1" customWidth="1"/>
    <col min="11" max="11" width="10.7265625" hidden="1" customWidth="1"/>
    <col min="12" max="12" width="11" hidden="1" customWidth="1"/>
    <col min="13" max="13" width="10.7265625" hidden="1" customWidth="1"/>
    <col min="14" max="14" width="11.1796875" hidden="1" customWidth="1"/>
    <col min="15" max="15" width="10.7265625" hidden="1" customWidth="1"/>
    <col min="16" max="16" width="11.1796875" hidden="1" customWidth="1"/>
    <col min="17" max="17" width="10.7265625" hidden="1" customWidth="1"/>
    <col min="18" max="19" width="11.1796875" hidden="1" customWidth="1"/>
    <col min="20" max="20" width="10.7265625" hidden="1" customWidth="1"/>
    <col min="21" max="21" width="12.81640625" style="12" hidden="1" customWidth="1"/>
    <col min="22" max="28" width="11.453125" style="19" hidden="1" customWidth="1"/>
    <col min="29" max="29" width="12.26953125" style="19" hidden="1" customWidth="1"/>
    <col min="30" max="30" width="14.453125" style="19" hidden="1" customWidth="1"/>
    <col min="31" max="32" width="7.453125" style="19" hidden="1" customWidth="1"/>
    <col min="33" max="33" width="10.453125" style="19" hidden="1" customWidth="1"/>
    <col min="34" max="34" width="12.1796875" style="177" hidden="1" customWidth="1"/>
    <col min="35" max="41" width="10.1796875" style="24" hidden="1" customWidth="1" outlineLevel="1"/>
    <col min="42" max="42" width="11.1796875" style="24" hidden="1" customWidth="1" outlineLevel="1"/>
    <col min="43" max="43" width="10.1796875" style="24" hidden="1" customWidth="1" outlineLevel="1"/>
    <col min="44" max="45" width="11.1796875" style="24" hidden="1" customWidth="1" outlineLevel="1"/>
    <col min="46" max="46" width="10.1796875" style="24" hidden="1" customWidth="1" outlineLevel="1"/>
    <col min="47" max="47" width="18.26953125" style="160" customWidth="1" collapsed="1"/>
    <col min="48" max="48" width="11.26953125" style="19" customWidth="1"/>
    <col min="49" max="49" width="11.54296875" style="19" hidden="1" customWidth="1" outlineLevel="1"/>
    <col min="50" max="50" width="11.81640625" style="19" hidden="1" customWidth="1" outlineLevel="1"/>
    <col min="51" max="51" width="11.54296875" style="19" hidden="1" customWidth="1" outlineLevel="1"/>
    <col min="52" max="52" width="12.1796875" style="19" hidden="1" customWidth="1" outlineLevel="1"/>
    <col min="53" max="53" width="11.453125" style="19" hidden="1" customWidth="1" outlineLevel="1"/>
    <col min="54" max="54" width="11.1796875" style="19" hidden="1" customWidth="1" outlineLevel="1"/>
    <col min="55" max="55" width="11.81640625" style="19" hidden="1" customWidth="1" outlineLevel="1"/>
    <col min="56" max="56" width="17.1796875" style="19" customWidth="1" collapsed="1"/>
    <col min="57" max="59" width="7.453125" style="19" hidden="1" customWidth="1" outlineLevel="1"/>
    <col min="60" max="60" width="16" style="162" customWidth="1" collapsed="1"/>
    <col min="61" max="62" width="12.81640625" hidden="1" customWidth="1"/>
    <col min="63" max="63" width="16" hidden="1" customWidth="1"/>
    <col min="64" max="64" width="15.7265625" hidden="1" customWidth="1"/>
    <col min="65" max="65" width="8.1796875" style="160" hidden="1" customWidth="1"/>
    <col min="66" max="66" width="9.81640625" style="1" hidden="1" customWidth="1"/>
    <col min="67" max="67" width="8.81640625" style="1" hidden="1" customWidth="1"/>
    <col min="68" max="68" width="8.7265625" style="1" hidden="1" customWidth="1"/>
    <col min="69" max="69" width="11.7265625" style="146" hidden="1" customWidth="1"/>
    <col min="70" max="70" width="15" style="29" hidden="1" customWidth="1"/>
    <col min="71" max="71" width="7.81640625" style="223" hidden="1" customWidth="1"/>
    <col min="72" max="72" width="9.26953125" hidden="1" customWidth="1"/>
    <col min="73" max="73" width="11.1796875" hidden="1" customWidth="1"/>
    <col min="74" max="75" width="16.26953125" style="33" hidden="1" customWidth="1"/>
    <col min="76" max="76" width="12.453125" hidden="1" customWidth="1"/>
    <col min="77" max="77" width="11.26953125" style="19" hidden="1" customWidth="1"/>
    <col min="78" max="78" width="8.7265625" style="175" hidden="1" customWidth="1"/>
    <col min="79" max="79" width="8.7265625" style="1" hidden="1" customWidth="1"/>
    <col min="80" max="80" width="8.81640625" style="1" hidden="1" customWidth="1"/>
    <col min="81" max="81" width="9.81640625" style="1" hidden="1" customWidth="1"/>
    <col min="82" max="82" width="9.81640625" style="146" hidden="1" customWidth="1"/>
    <col min="83" max="83" width="15.453125" style="218" hidden="1" customWidth="1"/>
    <col min="84" max="84" width="8.1796875" style="218" hidden="1" customWidth="1"/>
    <col min="85" max="86" width="9.54296875" hidden="1" customWidth="1"/>
    <col min="87" max="88" width="12.81640625" style="33" hidden="1" customWidth="1"/>
    <col min="89" max="89" width="21.26953125" customWidth="1"/>
    <col min="90" max="90" width="18.7265625" customWidth="1"/>
    <col min="91" max="91" width="8.453125" customWidth="1"/>
    <col min="92" max="92" width="8.453125" style="1" customWidth="1"/>
    <col min="93" max="94" width="7.1796875" style="1" customWidth="1"/>
    <col min="95" max="95" width="11.7265625" style="19" customWidth="1"/>
    <col min="96" max="96" width="16.26953125" style="6" customWidth="1"/>
    <col min="97" max="97" width="7.453125" style="6" customWidth="1"/>
    <col min="98" max="98" width="15.81640625" customWidth="1"/>
    <col min="99" max="99" width="9.54296875" customWidth="1"/>
    <col min="100" max="101" width="12.81640625" style="33" hidden="1" customWidth="1" outlineLevel="1"/>
    <col min="102" max="102" width="21.26953125" hidden="1" customWidth="1" outlineLevel="1"/>
    <col min="103" max="103" width="18.7265625" hidden="1" customWidth="1" outlineLevel="1"/>
    <col min="104" max="104" width="8.453125" hidden="1" customWidth="1" outlineLevel="1"/>
    <col min="105" max="105" width="8.453125" style="1" hidden="1" customWidth="1" outlineLevel="1"/>
    <col min="106" max="107" width="7.1796875" style="1" hidden="1" customWidth="1" outlineLevel="1"/>
    <col min="108" max="108" width="11.7265625" style="19" hidden="1" customWidth="1" outlineLevel="1"/>
    <col min="109" max="109" width="16.26953125" style="6" hidden="1" customWidth="1" outlineLevel="1"/>
    <col min="110" max="110" width="7.453125" style="6" hidden="1" customWidth="1" outlineLevel="1"/>
    <col min="111" max="111" width="11.81640625" hidden="1" customWidth="1" outlineLevel="1"/>
    <col min="112" max="112" width="9.54296875" hidden="1" customWidth="1" outlineLevel="1"/>
    <col min="113" max="114" width="12.81640625" style="33" hidden="1" customWidth="1" outlineLevel="1"/>
    <col min="115" max="115" width="21.26953125" hidden="1" customWidth="1" outlineLevel="1"/>
    <col min="116" max="116" width="18.7265625" hidden="1" customWidth="1" outlineLevel="1"/>
    <col min="117" max="117" width="8.453125" hidden="1" customWidth="1" outlineLevel="1"/>
    <col min="118" max="118" width="8.453125" style="1" hidden="1" customWidth="1" outlineLevel="1"/>
    <col min="119" max="120" width="7.1796875" style="1" hidden="1" customWidth="1" outlineLevel="1"/>
    <col min="121" max="121" width="11.7265625" style="19" hidden="1" customWidth="1" outlineLevel="1"/>
    <col min="122" max="122" width="16.26953125" style="6" hidden="1" customWidth="1" outlineLevel="1"/>
    <col min="123" max="123" width="7.453125" style="6" hidden="1" customWidth="1" outlineLevel="1"/>
    <col min="124" max="124" width="11.81640625" hidden="1" customWidth="1" outlineLevel="1"/>
    <col min="125" max="125" width="9.54296875" hidden="1" customWidth="1" outlineLevel="1"/>
    <col min="126" max="126" width="9.1796875" collapsed="1"/>
  </cols>
  <sheetData>
    <row r="1" spans="1:125" hidden="1" x14ac:dyDescent="0.35">
      <c r="CE1" s="29"/>
      <c r="CF1" s="29"/>
    </row>
    <row r="2" spans="1:125" hidden="1" x14ac:dyDescent="0.35">
      <c r="CE2" s="29"/>
      <c r="CF2" s="29"/>
    </row>
    <row r="3" spans="1:125" hidden="1" x14ac:dyDescent="0.35">
      <c r="G3" s="19"/>
      <c r="CE3" s="29"/>
      <c r="CF3" s="29"/>
    </row>
    <row r="4" spans="1:125" s="55" customFormat="1" ht="14.15" customHeight="1" x14ac:dyDescent="0.35">
      <c r="D4" s="56"/>
      <c r="E4" s="234"/>
      <c r="F4" s="234"/>
      <c r="U4" s="12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177"/>
      <c r="AI4" s="235"/>
      <c r="AJ4" s="235"/>
      <c r="AK4" s="235"/>
      <c r="AL4" s="235"/>
      <c r="AM4" s="235"/>
      <c r="AN4" s="235"/>
      <c r="AO4" s="235"/>
      <c r="AP4" s="235"/>
      <c r="AQ4" s="58">
        <v>11</v>
      </c>
      <c r="AR4" s="58">
        <v>12</v>
      </c>
      <c r="AS4" s="58">
        <v>13</v>
      </c>
      <c r="AT4" s="58">
        <v>14</v>
      </c>
      <c r="AU4" s="160"/>
      <c r="AV4" s="57">
        <v>1</v>
      </c>
      <c r="AW4" s="57">
        <f>+AV4+1</f>
        <v>2</v>
      </c>
      <c r="AX4" s="57">
        <f t="shared" ref="AX4:BG4" si="0">+AW4+1</f>
        <v>3</v>
      </c>
      <c r="AY4" s="57">
        <f t="shared" si="0"/>
        <v>4</v>
      </c>
      <c r="AZ4" s="57">
        <f t="shared" si="0"/>
        <v>5</v>
      </c>
      <c r="BA4" s="57">
        <f t="shared" si="0"/>
        <v>6</v>
      </c>
      <c r="BB4" s="220"/>
      <c r="BC4" s="57">
        <f t="shared" si="0"/>
        <v>1</v>
      </c>
      <c r="BD4" s="57">
        <f t="shared" si="0"/>
        <v>2</v>
      </c>
      <c r="BE4" s="57">
        <f t="shared" si="0"/>
        <v>3</v>
      </c>
      <c r="BF4" s="57">
        <f t="shared" si="0"/>
        <v>4</v>
      </c>
      <c r="BG4" s="57">
        <f t="shared" si="0"/>
        <v>5</v>
      </c>
      <c r="BH4" s="162"/>
      <c r="BI4" s="222" t="s">
        <v>19</v>
      </c>
      <c r="BJ4" s="222" t="s">
        <v>19</v>
      </c>
      <c r="BK4" s="386" t="s">
        <v>303</v>
      </c>
      <c r="BL4" s="385">
        <f>+'LE_KAM_Aug''24'!D3</f>
        <v>1</v>
      </c>
      <c r="BM4" s="160"/>
      <c r="BN4" s="59"/>
      <c r="BO4" s="59"/>
      <c r="BP4" s="59"/>
      <c r="BQ4" s="194"/>
      <c r="BR4" s="29"/>
      <c r="BS4" s="223"/>
      <c r="BV4" s="217" t="s">
        <v>16</v>
      </c>
      <c r="BW4" s="217" t="s">
        <v>16</v>
      </c>
      <c r="BY4" s="443">
        <f>'LE_KAM_Sep''24'!AM3</f>
        <v>45565</v>
      </c>
      <c r="BZ4" s="175"/>
      <c r="CA4" s="59"/>
      <c r="CB4" s="59"/>
      <c r="CC4" s="59"/>
      <c r="CD4" s="218"/>
      <c r="CE4" s="29"/>
      <c r="CF4" s="223"/>
      <c r="CI4" s="217" t="s">
        <v>18</v>
      </c>
      <c r="CJ4" s="217" t="s">
        <v>18</v>
      </c>
      <c r="CL4" s="473">
        <f>+'LE_KAM_Oct''24'!AM3</f>
        <v>45593.570335648146</v>
      </c>
      <c r="CM4" s="451"/>
      <c r="CN4" s="450"/>
      <c r="CO4" s="59"/>
      <c r="CP4" s="59"/>
      <c r="CQ4" s="57"/>
      <c r="CR4" s="6"/>
      <c r="CS4" s="6"/>
      <c r="CV4" s="217" t="s">
        <v>20</v>
      </c>
      <c r="CW4" s="217" t="s">
        <v>20</v>
      </c>
      <c r="CY4" s="473"/>
      <c r="CZ4" s="451"/>
      <c r="DA4" s="450"/>
      <c r="DB4" s="59"/>
      <c r="DC4" s="59"/>
      <c r="DD4" s="57"/>
      <c r="DE4" s="6"/>
      <c r="DF4" s="6"/>
      <c r="DI4" s="217" t="s">
        <v>21</v>
      </c>
      <c r="DJ4" s="217" t="s">
        <v>21</v>
      </c>
      <c r="DL4" s="473"/>
      <c r="DM4" s="451"/>
      <c r="DN4" s="450"/>
      <c r="DO4" s="59"/>
      <c r="DP4" s="59"/>
      <c r="DQ4" s="57"/>
      <c r="DR4" s="6"/>
      <c r="DS4" s="6"/>
    </row>
    <row r="5" spans="1:125" s="242" customFormat="1" ht="15" customHeight="1" x14ac:dyDescent="0.35">
      <c r="B5" s="237"/>
      <c r="C5" s="238"/>
      <c r="D5" s="239"/>
      <c r="E5" s="237"/>
      <c r="F5" s="237" t="e">
        <f>E4/F4-1</f>
        <v>#DIV/0!</v>
      </c>
      <c r="G5" s="237"/>
      <c r="H5" s="237"/>
      <c r="I5" s="322"/>
      <c r="J5" s="323"/>
      <c r="K5" s="323"/>
      <c r="L5" s="323"/>
      <c r="M5" s="323"/>
      <c r="N5" s="323"/>
      <c r="O5" s="323"/>
      <c r="P5" s="323"/>
      <c r="Q5" s="323"/>
      <c r="R5" s="323"/>
      <c r="S5" s="323"/>
      <c r="T5" s="323"/>
      <c r="U5" s="240" t="s">
        <v>7</v>
      </c>
      <c r="V5" s="323"/>
      <c r="W5" s="323"/>
      <c r="X5" s="323"/>
      <c r="Y5" s="323"/>
      <c r="Z5" s="323"/>
      <c r="AA5" s="323"/>
      <c r="AB5" s="323"/>
      <c r="AC5" s="323"/>
      <c r="AD5" s="323"/>
      <c r="AE5" s="323"/>
      <c r="AF5" s="323"/>
      <c r="AG5" s="323"/>
      <c r="AH5" s="241" t="s">
        <v>7</v>
      </c>
      <c r="AI5" s="324"/>
      <c r="AJ5" s="325"/>
      <c r="AK5" s="325"/>
      <c r="AL5" s="325"/>
      <c r="AM5" s="325"/>
      <c r="AN5" s="325"/>
      <c r="AO5" s="325"/>
      <c r="AP5" s="325"/>
      <c r="AQ5" s="325"/>
      <c r="AR5" s="325"/>
      <c r="AS5" s="325"/>
      <c r="AT5" s="325"/>
      <c r="AU5" s="326">
        <v>2023</v>
      </c>
      <c r="AV5" s="325"/>
      <c r="AW5" s="325"/>
      <c r="AX5" s="325"/>
      <c r="AY5" s="325"/>
      <c r="AZ5" s="325"/>
      <c r="BA5" s="325"/>
      <c r="BB5" s="325"/>
      <c r="BC5" s="325"/>
      <c r="BD5" s="539">
        <v>2024</v>
      </c>
      <c r="BE5" s="325"/>
      <c r="BF5" s="325"/>
      <c r="BG5" s="325"/>
      <c r="BH5" s="359" t="s">
        <v>0</v>
      </c>
      <c r="BI5" s="724" t="s">
        <v>198</v>
      </c>
      <c r="BJ5" s="724"/>
      <c r="BK5" s="721" t="s">
        <v>208</v>
      </c>
      <c r="BL5" s="722"/>
      <c r="BM5" s="722"/>
      <c r="BN5" s="722"/>
      <c r="BO5" s="722"/>
      <c r="BP5" s="722"/>
      <c r="BQ5" s="722"/>
      <c r="BR5" s="722"/>
      <c r="BS5" s="722"/>
      <c r="BT5" s="722"/>
      <c r="BU5" s="723"/>
      <c r="BV5" s="724" t="s">
        <v>198</v>
      </c>
      <c r="BW5" s="724"/>
      <c r="BX5" s="721" t="s">
        <v>206</v>
      </c>
      <c r="BY5" s="722"/>
      <c r="BZ5" s="722"/>
      <c r="CA5" s="722"/>
      <c r="CB5" s="722"/>
      <c r="CC5" s="722"/>
      <c r="CD5" s="722"/>
      <c r="CE5" s="722"/>
      <c r="CF5" s="722"/>
      <c r="CG5" s="722"/>
      <c r="CH5" s="723"/>
      <c r="CI5" s="724" t="s">
        <v>198</v>
      </c>
      <c r="CJ5" s="724"/>
      <c r="CK5" s="721" t="s">
        <v>207</v>
      </c>
      <c r="CL5" s="722"/>
      <c r="CM5" s="722"/>
      <c r="CN5" s="722"/>
      <c r="CO5" s="722"/>
      <c r="CP5" s="722"/>
      <c r="CQ5" s="722"/>
      <c r="CR5" s="722"/>
      <c r="CS5" s="722"/>
      <c r="CT5" s="722"/>
      <c r="CU5" s="723"/>
      <c r="CV5" s="724" t="s">
        <v>198</v>
      </c>
      <c r="CW5" s="724"/>
      <c r="CX5" s="721" t="s">
        <v>506</v>
      </c>
      <c r="CY5" s="722"/>
      <c r="CZ5" s="722"/>
      <c r="DA5" s="722"/>
      <c r="DB5" s="722"/>
      <c r="DC5" s="722"/>
      <c r="DD5" s="722"/>
      <c r="DE5" s="722"/>
      <c r="DF5" s="722"/>
      <c r="DG5" s="722"/>
      <c r="DH5" s="723"/>
      <c r="DI5" s="724" t="s">
        <v>198</v>
      </c>
      <c r="DJ5" s="724"/>
      <c r="DK5" s="721" t="s">
        <v>508</v>
      </c>
      <c r="DL5" s="722"/>
      <c r="DM5" s="722"/>
      <c r="DN5" s="722"/>
      <c r="DO5" s="722"/>
      <c r="DP5" s="722"/>
      <c r="DQ5" s="722"/>
      <c r="DR5" s="722"/>
      <c r="DS5" s="722"/>
      <c r="DT5" s="722"/>
      <c r="DU5" s="723"/>
    </row>
    <row r="6" spans="1:125" s="174" customFormat="1" ht="36" customHeight="1" x14ac:dyDescent="0.35">
      <c r="B6" s="166" t="s">
        <v>87</v>
      </c>
      <c r="C6" s="167" t="s">
        <v>109</v>
      </c>
      <c r="D6" s="167" t="s">
        <v>110</v>
      </c>
      <c r="E6" s="168" t="s">
        <v>8</v>
      </c>
      <c r="F6" s="168" t="s">
        <v>9</v>
      </c>
      <c r="G6" s="168" t="s">
        <v>28</v>
      </c>
      <c r="H6" s="165" t="s">
        <v>143</v>
      </c>
      <c r="I6" s="168" t="s">
        <v>23</v>
      </c>
      <c r="J6" s="168" t="s">
        <v>24</v>
      </c>
      <c r="K6" s="168" t="s">
        <v>25</v>
      </c>
      <c r="L6" s="169" t="s">
        <v>26</v>
      </c>
      <c r="M6" s="168" t="s">
        <v>27</v>
      </c>
      <c r="N6" s="168" t="s">
        <v>17</v>
      </c>
      <c r="O6" s="168" t="s">
        <v>19</v>
      </c>
      <c r="P6" s="168" t="s">
        <v>16</v>
      </c>
      <c r="Q6" s="168" t="s">
        <v>18</v>
      </c>
      <c r="R6" s="168" t="s">
        <v>20</v>
      </c>
      <c r="S6" s="168" t="s">
        <v>21</v>
      </c>
      <c r="T6" s="170" t="s">
        <v>22</v>
      </c>
      <c r="U6" s="176" t="s">
        <v>4</v>
      </c>
      <c r="V6" s="171" t="s">
        <v>23</v>
      </c>
      <c r="W6" s="172" t="s">
        <v>24</v>
      </c>
      <c r="X6" s="172" t="s">
        <v>25</v>
      </c>
      <c r="Y6" s="172" t="s">
        <v>26</v>
      </c>
      <c r="Z6" s="172" t="s">
        <v>27</v>
      </c>
      <c r="AA6" s="172" t="s">
        <v>17</v>
      </c>
      <c r="AB6" s="172" t="s">
        <v>19</v>
      </c>
      <c r="AC6" s="172" t="s">
        <v>16</v>
      </c>
      <c r="AD6" s="172" t="s">
        <v>18</v>
      </c>
      <c r="AE6" s="172" t="s">
        <v>20</v>
      </c>
      <c r="AF6" s="172" t="s">
        <v>21</v>
      </c>
      <c r="AG6" s="172" t="s">
        <v>22</v>
      </c>
      <c r="AH6" s="178" t="s">
        <v>5</v>
      </c>
      <c r="AI6" s="171" t="s">
        <v>23</v>
      </c>
      <c r="AJ6" s="172" t="s">
        <v>24</v>
      </c>
      <c r="AK6" s="172" t="s">
        <v>25</v>
      </c>
      <c r="AL6" s="172" t="s">
        <v>26</v>
      </c>
      <c r="AM6" s="172" t="s">
        <v>27</v>
      </c>
      <c r="AN6" s="172" t="s">
        <v>17</v>
      </c>
      <c r="AO6" s="172" t="s">
        <v>19</v>
      </c>
      <c r="AP6" s="172" t="s">
        <v>16</v>
      </c>
      <c r="AQ6" s="172" t="s">
        <v>18</v>
      </c>
      <c r="AR6" s="172" t="s">
        <v>20</v>
      </c>
      <c r="AS6" s="172" t="s">
        <v>21</v>
      </c>
      <c r="AT6" s="173" t="s">
        <v>22</v>
      </c>
      <c r="AU6" s="327" t="s">
        <v>4</v>
      </c>
      <c r="AV6" s="171" t="s">
        <v>23</v>
      </c>
      <c r="AW6" s="172" t="s">
        <v>24</v>
      </c>
      <c r="AX6" s="172" t="s">
        <v>25</v>
      </c>
      <c r="AY6" s="172" t="s">
        <v>26</v>
      </c>
      <c r="AZ6" s="172" t="s">
        <v>27</v>
      </c>
      <c r="BA6" s="172" t="s">
        <v>17</v>
      </c>
      <c r="BB6" s="172" t="s">
        <v>19</v>
      </c>
      <c r="BC6" s="172" t="s">
        <v>16</v>
      </c>
      <c r="BD6" s="172" t="s">
        <v>18</v>
      </c>
      <c r="BE6" s="172" t="s">
        <v>20</v>
      </c>
      <c r="BF6" s="172" t="s">
        <v>21</v>
      </c>
      <c r="BG6" s="173" t="s">
        <v>22</v>
      </c>
      <c r="BH6" s="327" t="s">
        <v>5</v>
      </c>
      <c r="BI6" s="152" t="s">
        <v>197</v>
      </c>
      <c r="BJ6" s="152" t="s">
        <v>196</v>
      </c>
      <c r="BK6" s="188" t="s">
        <v>11</v>
      </c>
      <c r="BL6" s="188" t="s">
        <v>340</v>
      </c>
      <c r="BM6" s="225" t="s">
        <v>209</v>
      </c>
      <c r="BN6" s="190" t="s">
        <v>2</v>
      </c>
      <c r="BO6" s="190" t="s">
        <v>6</v>
      </c>
      <c r="BP6" s="190" t="s">
        <v>10</v>
      </c>
      <c r="BQ6" s="185" t="s">
        <v>7</v>
      </c>
      <c r="BR6" s="191" t="s">
        <v>195</v>
      </c>
      <c r="BS6" s="221" t="s">
        <v>204</v>
      </c>
      <c r="BT6" s="236" t="s">
        <v>3</v>
      </c>
      <c r="BU6" s="236" t="s">
        <v>205</v>
      </c>
      <c r="BV6" s="152" t="s">
        <v>200</v>
      </c>
      <c r="BW6" s="152" t="s">
        <v>202</v>
      </c>
      <c r="BX6" s="188" t="s">
        <v>11</v>
      </c>
      <c r="BY6" s="185" t="s">
        <v>199</v>
      </c>
      <c r="BZ6" s="189" t="s">
        <v>12</v>
      </c>
      <c r="CA6" s="190" t="s">
        <v>15</v>
      </c>
      <c r="CB6" s="190" t="s">
        <v>6</v>
      </c>
      <c r="CC6" s="190" t="s">
        <v>10</v>
      </c>
      <c r="CD6" s="185" t="s">
        <v>7</v>
      </c>
      <c r="CE6" s="191" t="s">
        <v>195</v>
      </c>
      <c r="CF6" s="221" t="s">
        <v>204</v>
      </c>
      <c r="CG6" s="236" t="s">
        <v>3</v>
      </c>
      <c r="CH6" s="236" t="s">
        <v>205</v>
      </c>
      <c r="CI6" s="152" t="s">
        <v>201</v>
      </c>
      <c r="CJ6" s="152" t="s">
        <v>202</v>
      </c>
      <c r="CK6" s="188" t="s">
        <v>11</v>
      </c>
      <c r="CL6" s="185" t="s">
        <v>199</v>
      </c>
      <c r="CM6" s="188" t="s">
        <v>12</v>
      </c>
      <c r="CN6" s="190" t="s">
        <v>15</v>
      </c>
      <c r="CO6" s="190" t="s">
        <v>6</v>
      </c>
      <c r="CP6" s="190" t="s">
        <v>10</v>
      </c>
      <c r="CQ6" s="185" t="s">
        <v>7</v>
      </c>
      <c r="CR6" s="191" t="s">
        <v>378</v>
      </c>
      <c r="CS6" s="221" t="s">
        <v>204</v>
      </c>
      <c r="CT6" s="236" t="s">
        <v>3</v>
      </c>
      <c r="CU6" s="236" t="s">
        <v>205</v>
      </c>
      <c r="CV6" s="152" t="s">
        <v>507</v>
      </c>
      <c r="CW6" s="152" t="s">
        <v>202</v>
      </c>
      <c r="CX6" s="188" t="s">
        <v>11</v>
      </c>
      <c r="CY6" s="185" t="s">
        <v>199</v>
      </c>
      <c r="CZ6" s="188" t="s">
        <v>12</v>
      </c>
      <c r="DA6" s="190" t="s">
        <v>15</v>
      </c>
      <c r="DB6" s="190" t="s">
        <v>6</v>
      </c>
      <c r="DC6" s="190" t="s">
        <v>10</v>
      </c>
      <c r="DD6" s="185" t="s">
        <v>7</v>
      </c>
      <c r="DE6" s="191" t="s">
        <v>378</v>
      </c>
      <c r="DF6" s="221" t="s">
        <v>204</v>
      </c>
      <c r="DG6" s="236" t="s">
        <v>3</v>
      </c>
      <c r="DH6" s="236" t="s">
        <v>205</v>
      </c>
      <c r="DI6" s="152" t="s">
        <v>507</v>
      </c>
      <c r="DJ6" s="152" t="s">
        <v>202</v>
      </c>
      <c r="DK6" s="188" t="s">
        <v>11</v>
      </c>
      <c r="DL6" s="185" t="s">
        <v>199</v>
      </c>
      <c r="DM6" s="188" t="s">
        <v>12</v>
      </c>
      <c r="DN6" s="190" t="s">
        <v>15</v>
      </c>
      <c r="DO6" s="190" t="s">
        <v>6</v>
      </c>
      <c r="DP6" s="190" t="s">
        <v>10</v>
      </c>
      <c r="DQ6" s="185" t="s">
        <v>7</v>
      </c>
      <c r="DR6" s="191" t="s">
        <v>378</v>
      </c>
      <c r="DS6" s="221" t="s">
        <v>204</v>
      </c>
      <c r="DT6" s="236" t="s">
        <v>3</v>
      </c>
      <c r="DU6" s="236" t="s">
        <v>205</v>
      </c>
    </row>
    <row r="7" spans="1:125" s="12" customFormat="1" x14ac:dyDescent="0.35">
      <c r="A7" s="272"/>
      <c r="B7" s="258"/>
      <c r="C7" s="259"/>
      <c r="D7" s="260"/>
      <c r="E7" s="261" t="s">
        <v>13</v>
      </c>
      <c r="F7" s="261"/>
      <c r="G7" s="261"/>
      <c r="H7" s="262"/>
      <c r="I7" s="263">
        <f>+SUM(I8:I41,I50,I51)</f>
        <v>21881.748990770448</v>
      </c>
      <c r="J7" s="263">
        <f t="shared" ref="J7" si="1">+SUM(J8:J41,J50,J51)</f>
        <v>30139.542048486048</v>
      </c>
      <c r="K7" s="263">
        <f t="shared" ref="K7" si="2">+SUM(K8:K41,K50,K51)</f>
        <v>36492.552780041704</v>
      </c>
      <c r="L7" s="264">
        <f t="shared" ref="L7" si="3">+SUM(L8:L41,L50,L51)</f>
        <v>33311.353022823692</v>
      </c>
      <c r="M7" s="265">
        <f t="shared" ref="M7" si="4">+SUM(M8:M41,M50,M51)</f>
        <v>38575.704039237025</v>
      </c>
      <c r="N7" s="265">
        <f t="shared" ref="N7" si="5">+SUM(N8:N41,N50,N51)</f>
        <v>38530.676926327717</v>
      </c>
      <c r="O7" s="265">
        <f t="shared" ref="O7" si="6">+SUM(O8:O41,O50,O51)</f>
        <v>37461.321018552648</v>
      </c>
      <c r="P7" s="265">
        <f t="shared" ref="P7" si="7">+SUM(P8:P41,P50,P51)</f>
        <v>52074.613305027626</v>
      </c>
      <c r="Q7" s="265">
        <f t="shared" ref="Q7" si="8">+SUM(Q8:Q41,Q50,Q51)</f>
        <v>40431.095033507459</v>
      </c>
      <c r="R7" s="265">
        <f t="shared" ref="R7" si="9">+SUM(R8:R41,R50,R51)</f>
        <v>46260.737510319552</v>
      </c>
      <c r="S7" s="265">
        <f t="shared" ref="S7" si="10">+SUM(S8:S41,S50,S51)</f>
        <v>48462.368389917843</v>
      </c>
      <c r="T7" s="265">
        <f t="shared" ref="T7" si="11">+SUM(T8:T41,T50,T51)</f>
        <v>35730.819937244451</v>
      </c>
      <c r="U7" s="263">
        <f t="shared" ref="U7" si="12">+SUM(U8:U41,U50,U51)</f>
        <v>459352.53300225624</v>
      </c>
      <c r="V7" s="264">
        <f>+SUM(V8:V41,V50,V51)</f>
        <v>49735.199122807004</v>
      </c>
      <c r="W7" s="265">
        <f t="shared" ref="W7:AT7" si="13">+SUM(W8:W41,W50,W51)</f>
        <v>26709.886666666658</v>
      </c>
      <c r="X7" s="265">
        <f t="shared" si="13"/>
        <v>37217.87105263157</v>
      </c>
      <c r="Y7" s="265">
        <f t="shared" si="13"/>
        <v>37773.174999999988</v>
      </c>
      <c r="Z7" s="265">
        <f t="shared" si="13"/>
        <v>42482.40833333334</v>
      </c>
      <c r="AA7" s="265">
        <f t="shared" si="13"/>
        <v>46535.366666666654</v>
      </c>
      <c r="AB7" s="265">
        <f t="shared" si="13"/>
        <v>47736.950000000012</v>
      </c>
      <c r="AC7" s="265">
        <f t="shared" si="13"/>
        <v>49765.408333333333</v>
      </c>
      <c r="AD7" s="265">
        <f t="shared" si="13"/>
        <v>40531.183333333342</v>
      </c>
      <c r="AE7" s="265">
        <f t="shared" si="13"/>
        <v>0</v>
      </c>
      <c r="AF7" s="265">
        <f t="shared" si="13"/>
        <v>0</v>
      </c>
      <c r="AG7" s="263">
        <f t="shared" si="13"/>
        <v>0</v>
      </c>
      <c r="AH7" s="266">
        <f t="shared" si="13"/>
        <v>378487.44850877195</v>
      </c>
      <c r="AI7" s="266">
        <f t="shared" si="13"/>
        <v>4983360</v>
      </c>
      <c r="AJ7" s="266">
        <f t="shared" si="13"/>
        <v>6809904.7567251939</v>
      </c>
      <c r="AK7" s="266">
        <f t="shared" si="13"/>
        <v>8286823.7138548018</v>
      </c>
      <c r="AL7" s="266">
        <f t="shared" si="13"/>
        <v>7828643.1169502027</v>
      </c>
      <c r="AM7" s="266">
        <f t="shared" si="13"/>
        <v>8875636.7938080002</v>
      </c>
      <c r="AN7" s="266">
        <f t="shared" si="13"/>
        <v>9412621.8768419996</v>
      </c>
      <c r="AO7" s="266">
        <f t="shared" si="13"/>
        <v>9155243.7108536027</v>
      </c>
      <c r="AP7" s="266">
        <f t="shared" si="13"/>
        <v>12827304.338828001</v>
      </c>
      <c r="AQ7" s="266">
        <f t="shared" si="13"/>
        <v>9874443.1651920006</v>
      </c>
      <c r="AR7" s="266">
        <f t="shared" si="13"/>
        <v>11413568.284268025</v>
      </c>
      <c r="AS7" s="266">
        <f t="shared" si="13"/>
        <v>12614797.475600004</v>
      </c>
      <c r="AT7" s="266">
        <f t="shared" si="13"/>
        <v>9941314.5443999972</v>
      </c>
      <c r="AU7" s="328">
        <f t="shared" ref="AU7" si="14">+SUM(AU8:AU41,AU50,AU51)</f>
        <v>112023661.77732182</v>
      </c>
      <c r="AV7" s="264">
        <f t="shared" ref="AV7" si="15">+SUM(AV8:AV41,AV50,AV51)</f>
        <v>12761116.303115999</v>
      </c>
      <c r="AW7" s="265">
        <f t="shared" ref="AW7" si="16">+SUM(AW8:AW41,AW50,AW51)</f>
        <v>6809499.9646600066</v>
      </c>
      <c r="AX7" s="265">
        <f t="shared" ref="AX7" si="17">+SUM(AX8:AX41,AX50,AX51)</f>
        <v>9594452.1097400319</v>
      </c>
      <c r="AY7" s="265">
        <f t="shared" ref="AY7" si="18">+SUM(AY8:AY41,AY50,AY51)</f>
        <v>9167490.3938399907</v>
      </c>
      <c r="AZ7" s="265">
        <f t="shared" ref="AZ7" si="19">+SUM(AZ8:AZ41,AZ50,AZ51)</f>
        <v>10374254.200039996</v>
      </c>
      <c r="BA7" s="265">
        <f t="shared" ref="BA7" si="20">+SUM(BA8:BA41,BA50,BA51)</f>
        <v>10958113.609159999</v>
      </c>
      <c r="BB7" s="265">
        <f t="shared" ref="BB7" si="21">+SUM(BB8:BB41,BB50,BB51)</f>
        <v>11474018.389760025</v>
      </c>
      <c r="BC7" s="265">
        <v>11878421.246720016</v>
      </c>
      <c r="BD7" s="265">
        <v>9716053.7808450256</v>
      </c>
      <c r="BE7" s="265">
        <f t="shared" ref="BE7" si="22">+SUM(BE8:BE41,BE50,BE51)</f>
        <v>0</v>
      </c>
      <c r="BF7" s="265">
        <f t="shared" ref="BF7" si="23">+SUM(BF8:BF41,BF50,BF51)</f>
        <v>0</v>
      </c>
      <c r="BG7" s="265">
        <f t="shared" ref="BG7" si="24">+SUM(BG8:BG41,BG50,BG51)</f>
        <v>0</v>
      </c>
      <c r="BH7" s="328">
        <f t="shared" ref="BH7:CR7" si="25">+SUM(BH8:BH41,BH50,BH51)</f>
        <v>92733419.99788107</v>
      </c>
      <c r="BI7" s="267">
        <f>+SUM(BI8:BI41,BI50,BI51)</f>
        <v>9798735.5122266747</v>
      </c>
      <c r="BJ7" s="267">
        <f>+SUM(BJ8:BJ41,BJ50,BJ51)</f>
        <v>11047498.856186664</v>
      </c>
      <c r="BK7" s="267">
        <f t="shared" si="25"/>
        <v>14262441.828511795</v>
      </c>
      <c r="BL7" s="267">
        <f t="shared" si="25"/>
        <v>11878421.246720016</v>
      </c>
      <c r="BM7" s="268">
        <f>BL7/BK7</f>
        <v>0.83284625378622579</v>
      </c>
      <c r="BN7" s="269"/>
      <c r="BO7" s="267"/>
      <c r="BP7" s="267"/>
      <c r="BQ7" s="267">
        <f t="shared" si="25"/>
        <v>51749.231481481482</v>
      </c>
      <c r="BR7" s="270">
        <f>+SUM(BR8:BR41,BR50,BR51)</f>
        <v>12561109.8910964</v>
      </c>
      <c r="BS7" s="271">
        <f>BR7/BK7</f>
        <v>0.88071243635053487</v>
      </c>
      <c r="BT7" s="269">
        <f>IFERROR(BL7/AP7-1,0)</f>
        <v>-7.3973694475754748E-2</v>
      </c>
      <c r="BU7" s="269">
        <f t="shared" ref="BU7:BU41" si="26">IFERROR(SUM(AV7:BC7)/SUM(AI7:AP7)-1,0)</f>
        <v>0.21762875310440921</v>
      </c>
      <c r="BV7" s="267">
        <f t="shared" si="25"/>
        <v>10468739.059629506</v>
      </c>
      <c r="BW7" s="267">
        <f t="shared" ref="BW7:BW72" si="27">+IFERROR(AVERAGE(BA7:BC7),0)</f>
        <v>11436851.081880013</v>
      </c>
      <c r="BX7" s="267">
        <f t="shared" ref="BX7" si="28">+SUM(BX8:BX41,BX50,BX51)</f>
        <v>14337627.499954645</v>
      </c>
      <c r="BY7" s="267">
        <f t="shared" si="25"/>
        <v>9716053.7808450256</v>
      </c>
      <c r="BZ7" s="269">
        <f>+IFERROR(BY7/BX7,0)</f>
        <v>0.67766119470433728</v>
      </c>
      <c r="CA7" s="269">
        <f t="shared" si="25"/>
        <v>1.0169378545696823</v>
      </c>
      <c r="CB7" s="267">
        <f t="shared" si="25"/>
        <v>0</v>
      </c>
      <c r="CC7" s="267">
        <f t="shared" si="25"/>
        <v>0</v>
      </c>
      <c r="CD7" s="267">
        <f t="shared" si="25"/>
        <v>54620.97555555556</v>
      </c>
      <c r="CE7" s="267">
        <f t="shared" si="25"/>
        <v>12888549.614787128</v>
      </c>
      <c r="CF7" s="269">
        <f>+IFERROR(CE7/BX7,0)</f>
        <v>0.89893182221590706</v>
      </c>
      <c r="CG7" s="269">
        <f>IFERROR(CE7/AQ7-1,0)</f>
        <v>0.30524318173403753</v>
      </c>
      <c r="CH7" s="269">
        <f>IFERROR(SUM(AV7:BC7,BY7)/SUM(AI7:AQ7)-1,0)</f>
        <v>0.18806777370985217</v>
      </c>
      <c r="CI7" s="267">
        <f>+AVERAGE(AV7:BD7)</f>
        <v>10303713.333097899</v>
      </c>
      <c r="CJ7" s="267">
        <f>+AVERAGE(BB7:BD7)</f>
        <v>11022831.139108354</v>
      </c>
      <c r="CK7" s="267">
        <f>+SUM(CK8:CK41,CK50,CK51)</f>
        <v>15177105.000000011</v>
      </c>
      <c r="CL7" s="267">
        <f>+SUM(CL8:CL41,CL50,CL51)</f>
        <v>8361147.6019999981</v>
      </c>
      <c r="CM7" s="269">
        <f t="shared" ref="CM7:CM71" si="29">+IFERROR(CL7/CK7,0)</f>
        <v>0.55090530124157355</v>
      </c>
      <c r="CN7" s="269">
        <f t="shared" ref="CN7" si="30">+SUM(CN8:CN41,CN50,CN51)</f>
        <v>1</v>
      </c>
      <c r="CO7" s="267">
        <f t="shared" si="25"/>
        <v>0</v>
      </c>
      <c r="CP7" s="267">
        <f t="shared" si="25"/>
        <v>0</v>
      </c>
      <c r="CQ7" s="267">
        <f t="shared" si="25"/>
        <v>51566.348415974688</v>
      </c>
      <c r="CR7" s="267">
        <f t="shared" si="25"/>
        <v>12551354.102128206</v>
      </c>
      <c r="CS7" s="269">
        <f t="shared" ref="CS7:CS71" si="31">+IFERROR(CR7/CK7,0)</f>
        <v>0.82699263806425516</v>
      </c>
      <c r="CT7" s="269">
        <f t="shared" ref="CT7:CT71" si="32">IFERROR(CR7/AR7-1,0)</f>
        <v>9.9687125842008228E-2</v>
      </c>
      <c r="CU7" s="269">
        <f t="shared" ref="CU7:CU71" si="33">IFERROR(SUM(AV7:BD7,CR7)/SUM(AI7:AR7)-1,0)</f>
        <v>0.17679286384383208</v>
      </c>
      <c r="CV7" s="267">
        <f>+SUM(CV8:CV41,CV50,CV51)</f>
        <v>10168957.566044999</v>
      </c>
      <c r="CW7" s="267">
        <f>+SUM(CW8:CW41,CW50,CW51)</f>
        <v>9947431.9782683458</v>
      </c>
      <c r="CX7" s="267">
        <f>+SUM(CX8:CX41,CX50,CX51)</f>
        <v>0</v>
      </c>
      <c r="CY7" s="267">
        <f>+SUM(CY8:CY41,CY50,CY51)</f>
        <v>0</v>
      </c>
      <c r="CZ7" s="269">
        <f t="shared" ref="CZ7:CZ71" si="34">+IFERROR(CY7/CX7,0)</f>
        <v>0</v>
      </c>
      <c r="DA7" s="269">
        <f t="shared" ref="DA7" si="35">+SUM(DA8:DA41,DA50,DA51)</f>
        <v>1.0000000000000002</v>
      </c>
      <c r="DB7" s="267">
        <f t="shared" ref="DB7:DE7" si="36">+SUM(DB8:DB41,DB50,DB51)</f>
        <v>0</v>
      </c>
      <c r="DC7" s="267">
        <f t="shared" si="36"/>
        <v>0</v>
      </c>
      <c r="DD7" s="267">
        <f t="shared" si="36"/>
        <v>0</v>
      </c>
      <c r="DE7" s="267">
        <f t="shared" si="36"/>
        <v>0</v>
      </c>
      <c r="DF7" s="269">
        <f t="shared" ref="DF7:DF71" si="37">+IFERROR(DE7/CX7,0)</f>
        <v>0</v>
      </c>
      <c r="DG7" s="269">
        <f>IFERROR(DE7/AS7-1,0)</f>
        <v>-1</v>
      </c>
      <c r="DH7" s="269">
        <f>IFERROR(SUM(AV7:BD7,CL7)/SUM(AI7:AS7)-1,0)</f>
        <v>-9.6763021209428368E-3</v>
      </c>
      <c r="DI7" s="267"/>
      <c r="DJ7" s="267"/>
      <c r="DK7" s="267">
        <f>+SUM(DK8:DK41,DK50,DK51)</f>
        <v>0</v>
      </c>
      <c r="DL7" s="267">
        <f>+SUM(DL8:DL41,DL50,DL51)</f>
        <v>0</v>
      </c>
      <c r="DM7" s="269">
        <f t="shared" ref="DM7:DM71" si="38">+IFERROR(DL7/DK7,0)</f>
        <v>0</v>
      </c>
      <c r="DN7" s="269" t="e">
        <f t="shared" ref="DN7:DR7" si="39">+SUM(DN8:DN41,DN50,DN51)</f>
        <v>#DIV/0!</v>
      </c>
      <c r="DO7" s="267">
        <f t="shared" si="39"/>
        <v>0</v>
      </c>
      <c r="DP7" s="267">
        <f t="shared" si="39"/>
        <v>0</v>
      </c>
      <c r="DQ7" s="267">
        <f t="shared" si="39"/>
        <v>0</v>
      </c>
      <c r="DR7" s="267">
        <f t="shared" si="39"/>
        <v>0</v>
      </c>
      <c r="DS7" s="269">
        <f t="shared" ref="DS7:DS71" si="40">+IFERROR(DR7/DK7,0)</f>
        <v>0</v>
      </c>
      <c r="DT7" s="269">
        <f>IFERROR(DR7/AT7-1,0)</f>
        <v>-1</v>
      </c>
      <c r="DU7" s="269">
        <f>IFERROR(BH7/AU7-1,0)</f>
        <v>-0.17219792205851536</v>
      </c>
    </row>
    <row r="8" spans="1:125" x14ac:dyDescent="0.35">
      <c r="B8" s="5"/>
      <c r="C8" s="3"/>
      <c r="D8" s="18">
        <v>324003</v>
      </c>
      <c r="E8" s="5" t="s">
        <v>40</v>
      </c>
      <c r="F8" s="5" t="s">
        <v>36</v>
      </c>
      <c r="G8" s="5" t="s">
        <v>69</v>
      </c>
      <c r="H8" s="20">
        <v>366.66699999999997</v>
      </c>
      <c r="I8" s="16">
        <f t="shared" ref="I8:T18" si="41">+SUMIFS(I$53:I$759,$D$53:$D$759,$D8)</f>
        <v>1481.0985740408423</v>
      </c>
      <c r="J8" s="16">
        <f t="shared" si="41"/>
        <v>3815.8759094290285</v>
      </c>
      <c r="K8" s="16">
        <f t="shared" si="41"/>
        <v>2148.5312489439825</v>
      </c>
      <c r="L8" s="33">
        <f t="shared" si="41"/>
        <v>2667.4589246184</v>
      </c>
      <c r="M8" s="20">
        <f t="shared" si="41"/>
        <v>3527.1041002907837</v>
      </c>
      <c r="N8" s="20">
        <f t="shared" si="41"/>
        <v>5477.8509824279854</v>
      </c>
      <c r="O8" s="20">
        <f t="shared" si="41"/>
        <v>5802.0861035264288</v>
      </c>
      <c r="P8" s="20">
        <f t="shared" si="41"/>
        <v>6719.9313231611877</v>
      </c>
      <c r="Q8" s="20">
        <f t="shared" si="41"/>
        <v>5144.9809559224477</v>
      </c>
      <c r="R8" s="20">
        <f t="shared" si="41"/>
        <v>5828.8889147967011</v>
      </c>
      <c r="S8" s="20">
        <f t="shared" si="41"/>
        <v>4662.4608222672268</v>
      </c>
      <c r="T8" s="20">
        <f t="shared" si="41"/>
        <v>5607.2436593563607</v>
      </c>
      <c r="U8" s="181">
        <f>+SUM(I8:T8)</f>
        <v>52883.511518781372</v>
      </c>
      <c r="V8" s="33">
        <f t="shared" ref="V8:AH18" si="42">+SUMIFS(V$53:V$758,$D$53:$D$758,$D8)</f>
        <v>6063.3</v>
      </c>
      <c r="W8" s="20">
        <f t="shared" si="42"/>
        <v>4302.55</v>
      </c>
      <c r="X8" s="20">
        <f t="shared" si="42"/>
        <v>5006.6499999999996</v>
      </c>
      <c r="Y8" s="20">
        <f t="shared" si="42"/>
        <v>5266.45</v>
      </c>
      <c r="Z8" s="20">
        <f t="shared" si="42"/>
        <v>5487.8499999999995</v>
      </c>
      <c r="AA8" s="20">
        <f t="shared" si="42"/>
        <v>5783.3499999999995</v>
      </c>
      <c r="AB8" s="20">
        <f t="shared" si="42"/>
        <v>6691.6833333333334</v>
      </c>
      <c r="AC8" s="20">
        <f t="shared" si="42"/>
        <v>5728.8499999999995</v>
      </c>
      <c r="AD8" s="20">
        <f t="shared" si="42"/>
        <v>4251.1499999999996</v>
      </c>
      <c r="AE8" s="20">
        <f t="shared" si="42"/>
        <v>0</v>
      </c>
      <c r="AF8" s="20">
        <f t="shared" si="42"/>
        <v>0</v>
      </c>
      <c r="AG8" s="16">
        <f t="shared" si="42"/>
        <v>0</v>
      </c>
      <c r="AH8" s="179">
        <f t="shared" si="42"/>
        <v>48581.833333333336</v>
      </c>
      <c r="AI8" s="28">
        <f t="shared" ref="AI8:AT18" si="43">+SUMIFS(AI$53:AI$759,$D$53:$D$759,$D8)</f>
        <v>543940.93620000011</v>
      </c>
      <c r="AJ8" s="28">
        <f t="shared" si="43"/>
        <v>1401740.6688000001</v>
      </c>
      <c r="AK8" s="28">
        <f t="shared" si="43"/>
        <v>792470.321</v>
      </c>
      <c r="AL8" s="28">
        <f t="shared" si="43"/>
        <v>981332.36460000009</v>
      </c>
      <c r="AM8" s="28">
        <f t="shared" si="43"/>
        <v>1299320.6043000002</v>
      </c>
      <c r="AN8" s="28">
        <f t="shared" si="43"/>
        <v>2014890.2660000003</v>
      </c>
      <c r="AO8" s="28">
        <f t="shared" si="43"/>
        <v>2134704.5474000014</v>
      </c>
      <c r="AP8" s="28">
        <f t="shared" si="43"/>
        <v>2476198.5690000011</v>
      </c>
      <c r="AQ8" s="28">
        <f t="shared" si="43"/>
        <v>1892092.5082000003</v>
      </c>
      <c r="AR8" s="28">
        <f t="shared" si="43"/>
        <v>2144352.9286000007</v>
      </c>
      <c r="AS8" s="28">
        <f t="shared" si="43"/>
        <v>1720496.0851600007</v>
      </c>
      <c r="AT8" s="28">
        <f t="shared" si="43"/>
        <v>2063244.9207200003</v>
      </c>
      <c r="AU8" s="329">
        <f>+SUM(AI8:AT8)</f>
        <v>19464784.719980005</v>
      </c>
      <c r="AV8" s="33">
        <f t="shared" ref="AV8:BB18" si="44">+SUMIFS(AV$53:AV$758,$D$53:$D$758,$D8)</f>
        <v>2375259.6339199999</v>
      </c>
      <c r="AW8" s="20">
        <f t="shared" si="44"/>
        <v>1697454.0501600001</v>
      </c>
      <c r="AX8" s="20">
        <f t="shared" si="44"/>
        <v>1952919.1962000011</v>
      </c>
      <c r="AY8" s="20">
        <f t="shared" si="44"/>
        <v>1996681.5359999998</v>
      </c>
      <c r="AZ8" s="20">
        <f t="shared" si="44"/>
        <v>2158134.3378800014</v>
      </c>
      <c r="BA8" s="20">
        <f t="shared" si="44"/>
        <v>2224788.3706400003</v>
      </c>
      <c r="BB8" s="20">
        <f t="shared" si="44"/>
        <v>2529984.7821600009</v>
      </c>
      <c r="BC8" s="20">
        <v>2249585.2862</v>
      </c>
      <c r="BD8" s="20">
        <v>1606897.7283600005</v>
      </c>
      <c r="BE8" s="20">
        <f t="shared" ref="BE8:BG18" si="45">+SUMIFS(BE$53:BE$758,$D$53:$D$758,$D8)</f>
        <v>0</v>
      </c>
      <c r="BF8" s="20">
        <f t="shared" si="45"/>
        <v>0</v>
      </c>
      <c r="BG8" s="20">
        <f t="shared" si="45"/>
        <v>0</v>
      </c>
      <c r="BH8" s="329">
        <f>+SUM(AV8:BG8)</f>
        <v>18791704.921520006</v>
      </c>
      <c r="BI8" s="193">
        <f t="shared" ref="BI8:BI35" si="46">+AVERAGE(AW8:BB8)</f>
        <v>2093327.0455066671</v>
      </c>
      <c r="BJ8" s="193">
        <f t="shared" ref="BJ8:BJ35" si="47">+AVERAGE(AZ8:BB8)</f>
        <v>2304302.4968933342</v>
      </c>
      <c r="BK8" s="244">
        <f t="shared" ref="BK8:BL18" si="48">+SUMIFS(BK$53:BK$758,$D$53:$D$758,$D8)</f>
        <v>2825014.9246825762</v>
      </c>
      <c r="BL8" s="245">
        <f t="shared" si="48"/>
        <v>2249585.2862</v>
      </c>
      <c r="BM8" s="246">
        <f t="shared" ref="BM8:BM72" si="49">+IFERROR(BL8/BK8,0)</f>
        <v>0.79630916868616808</v>
      </c>
      <c r="BN8" s="247">
        <f>BJ8/$BJ$7</f>
        <v>0.20858137456180059</v>
      </c>
      <c r="BO8" s="247"/>
      <c r="BP8" s="247"/>
      <c r="BQ8" s="245">
        <f t="shared" ref="BQ8:BR18" si="50">+SUMIFS(BQ$53:BQ$758,$D$53:$D$758,$D8)</f>
        <v>6118.4666666666672</v>
      </c>
      <c r="BR8" s="248">
        <f t="shared" si="50"/>
        <v>2429214.7506479998</v>
      </c>
      <c r="BS8" s="249">
        <f>IFERROR(BR8/BK8,0)</f>
        <v>0.85989448389231105</v>
      </c>
      <c r="BT8" s="247">
        <f t="shared" ref="BT8:BT72" si="51">IFERROR(BL8/AP8-1,0)</f>
        <v>-9.1516603570091504E-2</v>
      </c>
      <c r="BU8" s="430">
        <f t="shared" si="26"/>
        <v>0.47577501464005789</v>
      </c>
      <c r="BV8" s="193">
        <f t="shared" ref="BV8:BV72" si="52">+IFERROR(AVERAGE(AV8:BC8),0)</f>
        <v>2148100.8991450006</v>
      </c>
      <c r="BW8" s="193">
        <f t="shared" si="27"/>
        <v>2334786.1463333336</v>
      </c>
      <c r="BX8" s="245">
        <f t="shared" ref="BX8:BY18" si="53">+SUMIFS(BX$53:BX$758,$D$53:$D$758,$D8)</f>
        <v>2857992.80642774</v>
      </c>
      <c r="BY8" s="245">
        <f t="shared" si="53"/>
        <v>1606897.7283600005</v>
      </c>
      <c r="BZ8" s="440">
        <f t="shared" ref="BZ8:BZ72" si="54">+IFERROR(BY8/BX8,0)</f>
        <v>0.56224694643948137</v>
      </c>
      <c r="CA8" s="247">
        <f t="shared" ref="CA8:CA51" si="55">BW8/$BW$7</f>
        <v>0.20414589029951213</v>
      </c>
      <c r="CB8" s="247"/>
      <c r="CC8" s="247"/>
      <c r="CD8" s="245">
        <f t="shared" ref="CD8:CE18" si="56">+SUMIFS(CD$53:CD$758,$D$53:$D$758,$D8)</f>
        <v>6388.3833333333341</v>
      </c>
      <c r="CE8" s="256">
        <f t="shared" si="56"/>
        <v>2488038.1437420002</v>
      </c>
      <c r="CF8" s="435">
        <f t="shared" ref="CF8:CF72" si="57">+IFERROR(CE8/BX8,0)</f>
        <v>0.87055437583548256</v>
      </c>
      <c r="CG8" s="247">
        <f t="shared" ref="CG8:CG72" si="58">IFERROR(CE8/AQ8-1,0)</f>
        <v>0.31496643687307846</v>
      </c>
      <c r="CH8" s="430">
        <f t="shared" ref="CH8:CH72" si="59">IFERROR(SUM(AV8:BC8,BY8)/SUM(AI8:AQ8)-1,0)</f>
        <v>0.3882052282415267</v>
      </c>
      <c r="CI8" s="193">
        <f t="shared" ref="CI8:CI72" si="60">+AVERAGE(AV8:BD8)</f>
        <v>2087967.2135022229</v>
      </c>
      <c r="CJ8" s="193">
        <f t="shared" ref="CJ8:CJ72" si="61">+AVERAGE(BB8:BD8)</f>
        <v>2128822.5989066674</v>
      </c>
      <c r="CK8" s="244">
        <v>3189053.1298538004</v>
      </c>
      <c r="CL8" s="245">
        <f t="shared" ref="CL8:CL40" si="62">+SUMIFS(CL$53:CL$758,$D$53:$D$758,$D8)</f>
        <v>1312862.3879999998</v>
      </c>
      <c r="CM8" s="474">
        <f t="shared" si="29"/>
        <v>0.41167780358058409</v>
      </c>
      <c r="CN8" s="247">
        <f t="shared" ref="CN8:CN51" si="63">CJ8/$CJ$7</f>
        <v>0.19312847779675502</v>
      </c>
      <c r="CO8" s="247"/>
      <c r="CP8" s="247"/>
      <c r="CQ8" s="245">
        <f t="shared" ref="CQ8:CR27" si="64">+SUMIFS(CQ$53:CQ$758,$D$53:$D$758,$D8)</f>
        <v>5525.666666666667</v>
      </c>
      <c r="CR8" s="256">
        <f t="shared" si="64"/>
        <v>2127741.0806700001</v>
      </c>
      <c r="CS8" s="435">
        <f t="shared" si="31"/>
        <v>0.66720151531860639</v>
      </c>
      <c r="CT8" s="247">
        <f t="shared" si="32"/>
        <v>-7.7467881841848385E-3</v>
      </c>
      <c r="CU8" s="430">
        <f t="shared" si="33"/>
        <v>0.33405954243847669</v>
      </c>
      <c r="CV8" s="193">
        <f t="shared" ref="CV8:CW40" si="65">+SUMIFS(CV$53:CV$758,$D$53:$D$758,$D8)</f>
        <v>2010456.7309520005</v>
      </c>
      <c r="CW8" s="193">
        <f t="shared" si="65"/>
        <v>1723115.1341866667</v>
      </c>
      <c r="CX8" s="245">
        <f t="shared" ref="CX8:CY40" si="66">+SUMIFS(CX$53:CX$758,$D$53:$D$758,$D8)</f>
        <v>0</v>
      </c>
      <c r="CY8" s="245">
        <f t="shared" si="66"/>
        <v>0</v>
      </c>
      <c r="CZ8" s="474">
        <f t="shared" si="34"/>
        <v>0</v>
      </c>
      <c r="DA8" s="247">
        <f t="shared" ref="DA8:DA41" si="67">CW8/$CW$7</f>
        <v>0.17322210777123881</v>
      </c>
      <c r="DB8" s="247"/>
      <c r="DC8" s="247"/>
      <c r="DD8" s="245">
        <f t="shared" ref="DD8:DE27" si="68">+SUMIFS(DD$53:DD$758,$D$53:$D$758,$D8)</f>
        <v>0</v>
      </c>
      <c r="DE8" s="256">
        <f t="shared" si="68"/>
        <v>0</v>
      </c>
      <c r="DF8" s="435">
        <f t="shared" si="37"/>
        <v>0</v>
      </c>
      <c r="DG8" s="247">
        <f t="shared" ref="DG8:DG71" si="69">IFERROR(DE8/AS8-1,0)</f>
        <v>-1</v>
      </c>
      <c r="DH8" s="430">
        <f t="shared" ref="DH8:DH71" si="70">IFERROR(SUM(AV8:BD8,CL8)/SUM(AI8:AS8)-1,0)</f>
        <v>0.15533266259431522</v>
      </c>
      <c r="DI8" s="193"/>
      <c r="DJ8" s="193"/>
      <c r="DK8" s="245">
        <f t="shared" ref="DK8:DL40" si="71">+SUMIFS(DK$53:DK$758,$D$53:$D$758,$D8)</f>
        <v>0</v>
      </c>
      <c r="DL8" s="245">
        <f t="shared" si="71"/>
        <v>0</v>
      </c>
      <c r="DM8" s="474">
        <f t="shared" si="38"/>
        <v>0</v>
      </c>
      <c r="DN8" s="247" t="e">
        <f t="shared" ref="DN8:DN41" si="72">DJ8/$DJ$7</f>
        <v>#DIV/0!</v>
      </c>
      <c r="DO8" s="247"/>
      <c r="DP8" s="247"/>
      <c r="DQ8" s="245">
        <f t="shared" ref="DQ8:DR27" si="73">+SUMIFS(DQ$53:DQ$758,$D$53:$D$758,$D8)</f>
        <v>0</v>
      </c>
      <c r="DR8" s="256">
        <f t="shared" si="73"/>
        <v>0</v>
      </c>
      <c r="DS8" s="435">
        <f t="shared" si="40"/>
        <v>0</v>
      </c>
      <c r="DT8" s="247">
        <f t="shared" ref="DT8:DT71" si="74">IFERROR(DR8/AT8-1,0)</f>
        <v>-1</v>
      </c>
      <c r="DU8" s="430">
        <f t="shared" ref="DU8:DU71" si="75">IFERROR(BH8/AU8-1,0)</f>
        <v>-3.457936001568529E-2</v>
      </c>
    </row>
    <row r="9" spans="1:125" hidden="1" outlineLevel="1" x14ac:dyDescent="0.35">
      <c r="B9" s="5"/>
      <c r="C9" s="3"/>
      <c r="D9" s="18">
        <v>320015</v>
      </c>
      <c r="E9" s="5" t="s">
        <v>41</v>
      </c>
      <c r="F9" s="5" t="s">
        <v>32</v>
      </c>
      <c r="G9" s="5" t="s">
        <v>70</v>
      </c>
      <c r="H9" s="20">
        <v>332.45499999999998</v>
      </c>
      <c r="I9" s="16">
        <f t="shared" si="41"/>
        <v>3055.1360894445779</v>
      </c>
      <c r="J9" s="16">
        <f t="shared" si="41"/>
        <v>2956.351365559924</v>
      </c>
      <c r="K9" s="16">
        <f t="shared" si="41"/>
        <v>4085.9279090453865</v>
      </c>
      <c r="L9" s="33">
        <f t="shared" si="41"/>
        <v>4568.5568116027835</v>
      </c>
      <c r="M9" s="20">
        <f t="shared" si="41"/>
        <v>3811.184615189055</v>
      </c>
      <c r="N9" s="20">
        <f t="shared" si="41"/>
        <v>5148.1452843128072</v>
      </c>
      <c r="O9" s="20">
        <f t="shared" si="41"/>
        <v>4451.6207035746256</v>
      </c>
      <c r="P9" s="20">
        <f t="shared" si="41"/>
        <v>6662.6408567889139</v>
      </c>
      <c r="Q9" s="20">
        <f t="shared" si="41"/>
        <v>4563.3004115137073</v>
      </c>
      <c r="R9" s="20">
        <f t="shared" si="41"/>
        <v>5845.5087343929381</v>
      </c>
      <c r="S9" s="20">
        <f t="shared" si="41"/>
        <v>6642.6890966661185</v>
      </c>
      <c r="T9" s="20">
        <f t="shared" si="41"/>
        <v>4691.2368788575577</v>
      </c>
      <c r="U9" s="181">
        <f t="shared" ref="U9:U51" si="76">+SUM(I9:T9)</f>
        <v>56482.298756948396</v>
      </c>
      <c r="V9" s="33">
        <f t="shared" si="42"/>
        <v>4369.0666666666666</v>
      </c>
      <c r="W9" s="20">
        <f t="shared" si="42"/>
        <v>3009.75</v>
      </c>
      <c r="X9" s="20">
        <f t="shared" si="42"/>
        <v>3917.8666666666663</v>
      </c>
      <c r="Y9" s="20">
        <f t="shared" si="42"/>
        <v>3885.8166666666671</v>
      </c>
      <c r="Z9" s="20">
        <f t="shared" si="42"/>
        <v>4509.6666666666661</v>
      </c>
      <c r="AA9" s="20">
        <f t="shared" si="42"/>
        <v>5419.5666666666666</v>
      </c>
      <c r="AB9" s="20">
        <f t="shared" si="42"/>
        <v>4878.8500000000004</v>
      </c>
      <c r="AC9" s="20">
        <f t="shared" si="42"/>
        <v>6371.6166666666668</v>
      </c>
      <c r="AD9" s="20">
        <f t="shared" si="42"/>
        <v>4844.916666666667</v>
      </c>
      <c r="AE9" s="20">
        <f t="shared" si="42"/>
        <v>0</v>
      </c>
      <c r="AF9" s="20">
        <f t="shared" si="42"/>
        <v>0</v>
      </c>
      <c r="AG9" s="16">
        <f t="shared" si="42"/>
        <v>0</v>
      </c>
      <c r="AH9" s="179">
        <f t="shared" si="42"/>
        <v>41207.116666666669</v>
      </c>
      <c r="AI9" s="28">
        <f t="shared" si="43"/>
        <v>1015644.7682000003</v>
      </c>
      <c r="AJ9" s="28">
        <f t="shared" si="43"/>
        <v>982790.02580000157</v>
      </c>
      <c r="AK9" s="28">
        <f t="shared" si="43"/>
        <v>1358303.0966000012</v>
      </c>
      <c r="AL9" s="28">
        <f t="shared" si="43"/>
        <v>1518744.723800001</v>
      </c>
      <c r="AM9" s="28">
        <f t="shared" si="43"/>
        <v>1266947.2063999996</v>
      </c>
      <c r="AN9" s="28">
        <f t="shared" si="43"/>
        <v>1711442.8304000015</v>
      </c>
      <c r="AO9" s="28">
        <f t="shared" si="43"/>
        <v>1479877.7517600008</v>
      </c>
      <c r="AP9" s="28">
        <f t="shared" si="43"/>
        <v>2214924.087079999</v>
      </c>
      <c r="AQ9" s="28">
        <f t="shared" si="43"/>
        <v>1516957.0963599999</v>
      </c>
      <c r="AR9" s="28">
        <f t="shared" si="43"/>
        <v>1943287.729200016</v>
      </c>
      <c r="AS9" s="28">
        <f t="shared" si="43"/>
        <v>2208237.6771200025</v>
      </c>
      <c r="AT9" s="28">
        <f t="shared" si="43"/>
        <v>1559503.1111600001</v>
      </c>
      <c r="AU9" s="329">
        <f t="shared" ref="AU9:AU40" si="77">+SUM(AI9:AT9)</f>
        <v>18776660.103880022</v>
      </c>
      <c r="AV9" s="33">
        <f t="shared" si="44"/>
        <v>1548817.0091560064</v>
      </c>
      <c r="AW9" s="20">
        <f t="shared" si="44"/>
        <v>1065603.1193600069</v>
      </c>
      <c r="AX9" s="20">
        <f t="shared" si="44"/>
        <v>1382777.1154800088</v>
      </c>
      <c r="AY9" s="20">
        <f t="shared" si="44"/>
        <v>1366447.2875999997</v>
      </c>
      <c r="AZ9" s="20">
        <f t="shared" si="44"/>
        <v>1591144.2962000046</v>
      </c>
      <c r="BA9" s="20">
        <f t="shared" si="44"/>
        <v>1862999.2209999999</v>
      </c>
      <c r="BB9" s="20">
        <f t="shared" si="44"/>
        <v>1647235.7370000118</v>
      </c>
      <c r="BC9" s="20">
        <v>2020324.0158000137</v>
      </c>
      <c r="BD9" s="20">
        <v>1661029.7529600114</v>
      </c>
      <c r="BE9" s="20">
        <f t="shared" si="45"/>
        <v>0</v>
      </c>
      <c r="BF9" s="20">
        <f t="shared" si="45"/>
        <v>0</v>
      </c>
      <c r="BG9" s="20">
        <f t="shared" si="45"/>
        <v>0</v>
      </c>
      <c r="BH9" s="329">
        <f t="shared" ref="BH9:BH74" si="78">+SUM(AV9:BG9)</f>
        <v>14146377.554556064</v>
      </c>
      <c r="BI9" s="193">
        <f t="shared" si="46"/>
        <v>1486034.4627733387</v>
      </c>
      <c r="BJ9" s="193">
        <f t="shared" si="47"/>
        <v>1700459.7514000053</v>
      </c>
      <c r="BK9" s="20">
        <f t="shared" si="48"/>
        <v>2055091.8328052463</v>
      </c>
      <c r="BL9" s="33">
        <f t="shared" si="48"/>
        <v>2020324.0158000137</v>
      </c>
      <c r="BM9" s="226">
        <f t="shared" si="49"/>
        <v>0.98308211027349868</v>
      </c>
      <c r="BN9" s="4">
        <f t="shared" ref="BN9:BN51" si="79">BJ9/$BJ$7</f>
        <v>0.15392260035833702</v>
      </c>
      <c r="BO9" s="4"/>
      <c r="BP9" s="4"/>
      <c r="BQ9" s="33">
        <f t="shared" si="50"/>
        <v>6594.811111111112</v>
      </c>
      <c r="BR9" s="7">
        <f t="shared" si="50"/>
        <v>2009527.6145700002</v>
      </c>
      <c r="BS9" s="224">
        <f t="shared" ref="BS9:BS73" si="80">IFERROR(BR9/BK9,0)</f>
        <v>0.97782862181246177</v>
      </c>
      <c r="BT9" s="4">
        <f t="shared" si="51"/>
        <v>-8.7858573761113612E-2</v>
      </c>
      <c r="BU9" s="229">
        <f t="shared" si="26"/>
        <v>8.1106564425542427E-2</v>
      </c>
      <c r="BV9" s="193">
        <f t="shared" si="52"/>
        <v>1560668.4751995066</v>
      </c>
      <c r="BW9" s="193">
        <f t="shared" si="27"/>
        <v>1843519.657933342</v>
      </c>
      <c r="BX9" s="33">
        <f t="shared" si="53"/>
        <v>2277902.1249533826</v>
      </c>
      <c r="BY9" s="33">
        <f t="shared" si="53"/>
        <v>1661029.7529600114</v>
      </c>
      <c r="BZ9" s="441">
        <f t="shared" si="54"/>
        <v>0.72919276678492251</v>
      </c>
      <c r="CA9" s="4">
        <f t="shared" si="55"/>
        <v>0.16119119194042181</v>
      </c>
      <c r="CB9" s="4"/>
      <c r="CC9" s="4"/>
      <c r="CD9" s="33">
        <f t="shared" si="56"/>
        <v>6467.0661111111112</v>
      </c>
      <c r="CE9" s="217">
        <f t="shared" si="56"/>
        <v>2005023.2263770001</v>
      </c>
      <c r="CF9" s="436">
        <f t="shared" si="57"/>
        <v>0.88020604766679034</v>
      </c>
      <c r="CG9" s="1">
        <f t="shared" si="58"/>
        <v>0.32174023325256518</v>
      </c>
      <c r="CH9" s="229">
        <f t="shared" si="59"/>
        <v>8.2716703054830365E-2</v>
      </c>
      <c r="CI9" s="193">
        <f t="shared" si="60"/>
        <v>1571819.7282840072</v>
      </c>
      <c r="CJ9" s="193">
        <f t="shared" si="61"/>
        <v>1776196.5019200121</v>
      </c>
      <c r="CK9" s="20">
        <v>2315061.0443100114</v>
      </c>
      <c r="CL9" s="33">
        <f t="shared" si="62"/>
        <v>1343304.9049999975</v>
      </c>
      <c r="CM9" s="475">
        <f t="shared" si="29"/>
        <v>0.58024599753064421</v>
      </c>
      <c r="CN9" s="4">
        <f t="shared" si="63"/>
        <v>0.16113795807124104</v>
      </c>
      <c r="CO9" s="4"/>
      <c r="CP9" s="4"/>
      <c r="CQ9" s="33">
        <f t="shared" si="64"/>
        <v>6081.3</v>
      </c>
      <c r="CR9" s="217">
        <f t="shared" si="64"/>
        <v>1907352.2046348001</v>
      </c>
      <c r="CS9" s="436">
        <f t="shared" si="31"/>
        <v>0.82388851444013378</v>
      </c>
      <c r="CT9" s="1">
        <f t="shared" si="32"/>
        <v>-1.849212755540286E-2</v>
      </c>
      <c r="CU9" s="229">
        <f t="shared" si="33"/>
        <v>6.9612636434449149E-2</v>
      </c>
      <c r="CV9" s="193">
        <f t="shared" si="65"/>
        <v>1548968.245955606</v>
      </c>
      <c r="CW9" s="193">
        <f t="shared" si="65"/>
        <v>1674886.2245866745</v>
      </c>
      <c r="CX9" s="33">
        <f t="shared" si="66"/>
        <v>0</v>
      </c>
      <c r="CY9" s="33">
        <f t="shared" si="66"/>
        <v>0</v>
      </c>
      <c r="CZ9" s="475">
        <f t="shared" si="34"/>
        <v>0</v>
      </c>
      <c r="DA9" s="4">
        <f t="shared" si="67"/>
        <v>0.16837372984763446</v>
      </c>
      <c r="DB9" s="4"/>
      <c r="DC9" s="4"/>
      <c r="DD9" s="33">
        <f t="shared" si="68"/>
        <v>0</v>
      </c>
      <c r="DE9" s="217">
        <f t="shared" si="68"/>
        <v>0</v>
      </c>
      <c r="DF9" s="436">
        <f t="shared" si="37"/>
        <v>0</v>
      </c>
      <c r="DG9" s="1">
        <f t="shared" si="69"/>
        <v>-1</v>
      </c>
      <c r="DH9" s="229">
        <f t="shared" si="70"/>
        <v>-0.10033448227802033</v>
      </c>
      <c r="DI9" s="193"/>
      <c r="DJ9" s="193"/>
      <c r="DK9" s="33">
        <f t="shared" si="71"/>
        <v>0</v>
      </c>
      <c r="DL9" s="33">
        <f t="shared" si="71"/>
        <v>0</v>
      </c>
      <c r="DM9" s="475">
        <f t="shared" si="38"/>
        <v>0</v>
      </c>
      <c r="DN9" s="4" t="e">
        <f t="shared" si="72"/>
        <v>#DIV/0!</v>
      </c>
      <c r="DO9" s="4"/>
      <c r="DP9" s="4"/>
      <c r="DQ9" s="33">
        <f t="shared" si="73"/>
        <v>0</v>
      </c>
      <c r="DR9" s="217">
        <f t="shared" si="73"/>
        <v>0</v>
      </c>
      <c r="DS9" s="436">
        <f t="shared" si="40"/>
        <v>0</v>
      </c>
      <c r="DT9" s="1">
        <f t="shared" si="74"/>
        <v>-1</v>
      </c>
      <c r="DU9" s="229">
        <f t="shared" si="75"/>
        <v>-0.24659777211215284</v>
      </c>
    </row>
    <row r="10" spans="1:125" hidden="1" outlineLevel="1" x14ac:dyDescent="0.35">
      <c r="B10" s="5"/>
      <c r="C10" s="3"/>
      <c r="D10" s="18">
        <v>320107</v>
      </c>
      <c r="E10" s="5" t="s">
        <v>41</v>
      </c>
      <c r="F10" s="5" t="s">
        <v>33</v>
      </c>
      <c r="G10" s="5" t="s">
        <v>70</v>
      </c>
      <c r="H10" s="20">
        <v>317.77800000000002</v>
      </c>
      <c r="I10" s="16">
        <f t="shared" si="41"/>
        <v>1351.2477240468927</v>
      </c>
      <c r="J10" s="16">
        <f t="shared" si="41"/>
        <v>1628.8904927065466</v>
      </c>
      <c r="K10" s="16">
        <f t="shared" si="41"/>
        <v>2143.0456000319523</v>
      </c>
      <c r="L10" s="33">
        <f t="shared" si="41"/>
        <v>2427.1565899847451</v>
      </c>
      <c r="M10" s="20">
        <f t="shared" si="41"/>
        <v>1995.2104856699154</v>
      </c>
      <c r="N10" s="20">
        <f t="shared" si="41"/>
        <v>2721.2812953368425</v>
      </c>
      <c r="O10" s="20">
        <f t="shared" si="41"/>
        <v>2365.283323118419</v>
      </c>
      <c r="P10" s="20">
        <f t="shared" si="41"/>
        <v>2939.4483663766632</v>
      </c>
      <c r="Q10" s="20">
        <f t="shared" si="41"/>
        <v>2993.2966807207235</v>
      </c>
      <c r="R10" s="20">
        <f t="shared" si="41"/>
        <v>2628.0250576516487</v>
      </c>
      <c r="S10" s="20">
        <f t="shared" si="41"/>
        <v>3235.7675205847231</v>
      </c>
      <c r="T10" s="20">
        <f t="shared" si="41"/>
        <v>2579.1454693418887</v>
      </c>
      <c r="U10" s="181">
        <f t="shared" si="76"/>
        <v>29007.798605570959</v>
      </c>
      <c r="V10" s="33">
        <f t="shared" si="42"/>
        <v>2855.833333333333</v>
      </c>
      <c r="W10" s="20">
        <f t="shared" si="42"/>
        <v>851.3</v>
      </c>
      <c r="X10" s="20">
        <f t="shared" si="42"/>
        <v>2007.95</v>
      </c>
      <c r="Y10" s="20">
        <f t="shared" si="42"/>
        <v>1976.6000000000001</v>
      </c>
      <c r="Z10" s="20">
        <f t="shared" si="42"/>
        <v>2372.3833333333332</v>
      </c>
      <c r="AA10" s="20">
        <f t="shared" si="42"/>
        <v>2457.3666666666668</v>
      </c>
      <c r="AB10" s="20">
        <f t="shared" si="42"/>
        <v>2880.8833333333337</v>
      </c>
      <c r="AC10" s="20">
        <f t="shared" si="42"/>
        <v>3291.2333333333336</v>
      </c>
      <c r="AD10" s="20">
        <f t="shared" si="42"/>
        <v>2017.8166666666668</v>
      </c>
      <c r="AE10" s="20">
        <f t="shared" si="42"/>
        <v>0</v>
      </c>
      <c r="AF10" s="20">
        <f t="shared" si="42"/>
        <v>0</v>
      </c>
      <c r="AG10" s="16">
        <f t="shared" si="42"/>
        <v>0</v>
      </c>
      <c r="AH10" s="179">
        <f t="shared" si="42"/>
        <v>20711.366666666665</v>
      </c>
      <c r="AI10" s="28">
        <f t="shared" si="43"/>
        <v>431097.43579999992</v>
      </c>
      <c r="AJ10" s="28">
        <f t="shared" si="43"/>
        <v>520831.84200000012</v>
      </c>
      <c r="AK10" s="28">
        <f t="shared" si="43"/>
        <v>684825.96059999999</v>
      </c>
      <c r="AL10" s="28">
        <f t="shared" si="43"/>
        <v>775046.6292000002</v>
      </c>
      <c r="AM10" s="28">
        <f t="shared" si="43"/>
        <v>637878.19599999988</v>
      </c>
      <c r="AN10" s="28">
        <f t="shared" si="43"/>
        <v>868163.44460000016</v>
      </c>
      <c r="AO10" s="28">
        <f t="shared" si="43"/>
        <v>755332.09048000048</v>
      </c>
      <c r="AP10" s="28">
        <f t="shared" si="43"/>
        <v>938459.88884000049</v>
      </c>
      <c r="AQ10" s="28">
        <f t="shared" si="43"/>
        <v>956402.37208</v>
      </c>
      <c r="AR10" s="28">
        <f t="shared" si="43"/>
        <v>838385.72616000252</v>
      </c>
      <c r="AS10" s="28">
        <f t="shared" si="43"/>
        <v>1034932.3785200003</v>
      </c>
      <c r="AT10" s="28">
        <f t="shared" si="43"/>
        <v>825024.32207999984</v>
      </c>
      <c r="AU10" s="329">
        <f t="shared" si="77"/>
        <v>9266380.2863600031</v>
      </c>
      <c r="AV10" s="33">
        <f t="shared" si="44"/>
        <v>965102.33991999959</v>
      </c>
      <c r="AW10" s="20">
        <f t="shared" si="44"/>
        <v>291124.94336000015</v>
      </c>
      <c r="AX10" s="20">
        <f t="shared" si="44"/>
        <v>678796.25508000003</v>
      </c>
      <c r="AY10" s="20">
        <f t="shared" si="44"/>
        <v>667408.24476000073</v>
      </c>
      <c r="AZ10" s="20">
        <f t="shared" si="44"/>
        <v>804389.21952000062</v>
      </c>
      <c r="BA10" s="20">
        <f t="shared" si="44"/>
        <v>802554.40028000111</v>
      </c>
      <c r="BB10" s="20">
        <f t="shared" si="44"/>
        <v>913319.80056000047</v>
      </c>
      <c r="BC10" s="20">
        <v>940967.9150799996</v>
      </c>
      <c r="BD10" s="20">
        <v>653518.00944000017</v>
      </c>
      <c r="BE10" s="20">
        <f t="shared" si="45"/>
        <v>0</v>
      </c>
      <c r="BF10" s="20">
        <f t="shared" si="45"/>
        <v>0</v>
      </c>
      <c r="BG10" s="20">
        <f t="shared" si="45"/>
        <v>0</v>
      </c>
      <c r="BH10" s="329">
        <f t="shared" si="78"/>
        <v>6717181.1280000024</v>
      </c>
      <c r="BI10" s="193">
        <f t="shared" si="46"/>
        <v>692932.14392666717</v>
      </c>
      <c r="BJ10" s="193">
        <f t="shared" si="47"/>
        <v>840087.80678666744</v>
      </c>
      <c r="BK10" s="20">
        <f t="shared" si="48"/>
        <v>991039.90033866477</v>
      </c>
      <c r="BL10" s="33">
        <f t="shared" si="48"/>
        <v>940967.9150799996</v>
      </c>
      <c r="BM10" s="226">
        <f t="shared" si="49"/>
        <v>0.94947530846986661</v>
      </c>
      <c r="BN10" s="4">
        <f t="shared" si="79"/>
        <v>7.6043258091510316E-2</v>
      </c>
      <c r="BO10" s="4"/>
      <c r="BP10" s="4"/>
      <c r="BQ10" s="33">
        <f t="shared" si="50"/>
        <v>3576.9722222222222</v>
      </c>
      <c r="BR10" s="7">
        <f t="shared" si="50"/>
        <v>997884.27069840033</v>
      </c>
      <c r="BS10" s="224">
        <f t="shared" si="80"/>
        <v>1.0069062510574969</v>
      </c>
      <c r="BT10" s="4">
        <f t="shared" si="51"/>
        <v>2.672491674736488E-3</v>
      </c>
      <c r="BU10" s="229">
        <f t="shared" si="26"/>
        <v>8.0551851959252962E-2</v>
      </c>
      <c r="BV10" s="193">
        <f t="shared" si="52"/>
        <v>757957.88982000027</v>
      </c>
      <c r="BW10" s="193">
        <f t="shared" si="27"/>
        <v>885614.03864000039</v>
      </c>
      <c r="BX10" s="33">
        <f t="shared" si="53"/>
        <v>1101004.0349947573</v>
      </c>
      <c r="BY10" s="33">
        <f t="shared" si="53"/>
        <v>653518.00944000017</v>
      </c>
      <c r="BZ10" s="441">
        <f t="shared" si="54"/>
        <v>0.59356549900665179</v>
      </c>
      <c r="CA10" s="4">
        <f t="shared" si="55"/>
        <v>7.7435128979087955E-2</v>
      </c>
      <c r="CB10" s="4"/>
      <c r="CC10" s="4"/>
      <c r="CD10" s="33">
        <f t="shared" si="56"/>
        <v>2755.2872222222218</v>
      </c>
      <c r="CE10" s="217">
        <f t="shared" si="56"/>
        <v>852146.06526359997</v>
      </c>
      <c r="CF10" s="436">
        <f t="shared" si="57"/>
        <v>0.77397179136374161</v>
      </c>
      <c r="CG10" s="1">
        <f t="shared" si="58"/>
        <v>-0.10900883337382539</v>
      </c>
      <c r="CH10" s="229">
        <f t="shared" si="59"/>
        <v>2.2707431288936597E-2</v>
      </c>
      <c r="CI10" s="193">
        <f t="shared" si="60"/>
        <v>746353.45866666688</v>
      </c>
      <c r="CJ10" s="193">
        <f t="shared" si="61"/>
        <v>835935.24169333337</v>
      </c>
      <c r="CK10" s="20">
        <v>1140979.0361997504</v>
      </c>
      <c r="CL10" s="33">
        <f t="shared" si="62"/>
        <v>663240.1819999998</v>
      </c>
      <c r="CM10" s="475">
        <f t="shared" si="29"/>
        <v>0.58129041898004408</v>
      </c>
      <c r="CN10" s="4">
        <f t="shared" si="63"/>
        <v>7.5836709384713735E-2</v>
      </c>
      <c r="CO10" s="4"/>
      <c r="CP10" s="4"/>
      <c r="CQ10" s="33">
        <f t="shared" si="64"/>
        <v>2538.8000000000002</v>
      </c>
      <c r="CR10" s="217">
        <f t="shared" si="64"/>
        <v>755365.47166080005</v>
      </c>
      <c r="CS10" s="436">
        <f t="shared" si="31"/>
        <v>0.66203273477897517</v>
      </c>
      <c r="CT10" s="1">
        <f t="shared" si="32"/>
        <v>-9.9023936010282698E-2</v>
      </c>
      <c r="CU10" s="229">
        <f t="shared" si="33"/>
        <v>8.9277926296209564E-3</v>
      </c>
      <c r="CV10" s="193">
        <f t="shared" si="65"/>
        <v>738042.13100000028</v>
      </c>
      <c r="CW10" s="193">
        <f t="shared" si="65"/>
        <v>752575.36883999978</v>
      </c>
      <c r="CX10" s="33">
        <f t="shared" si="66"/>
        <v>0</v>
      </c>
      <c r="CY10" s="33">
        <f t="shared" si="66"/>
        <v>0</v>
      </c>
      <c r="CZ10" s="475">
        <f t="shared" si="34"/>
        <v>0</v>
      </c>
      <c r="DA10" s="4">
        <f t="shared" si="67"/>
        <v>7.565524152204442E-2</v>
      </c>
      <c r="DB10" s="4"/>
      <c r="DC10" s="4"/>
      <c r="DD10" s="33">
        <f t="shared" si="68"/>
        <v>0</v>
      </c>
      <c r="DE10" s="217">
        <f t="shared" si="68"/>
        <v>0</v>
      </c>
      <c r="DF10" s="436">
        <f t="shared" si="37"/>
        <v>0</v>
      </c>
      <c r="DG10" s="1">
        <f t="shared" si="69"/>
        <v>-1</v>
      </c>
      <c r="DH10" s="229">
        <f t="shared" si="70"/>
        <v>-0.12568296595587203</v>
      </c>
      <c r="DI10" s="193"/>
      <c r="DJ10" s="193"/>
      <c r="DK10" s="33">
        <f t="shared" si="71"/>
        <v>0</v>
      </c>
      <c r="DL10" s="33">
        <f t="shared" si="71"/>
        <v>0</v>
      </c>
      <c r="DM10" s="475">
        <f t="shared" si="38"/>
        <v>0</v>
      </c>
      <c r="DN10" s="4" t="e">
        <f t="shared" si="72"/>
        <v>#DIV/0!</v>
      </c>
      <c r="DO10" s="4"/>
      <c r="DP10" s="4"/>
      <c r="DQ10" s="33">
        <f t="shared" si="73"/>
        <v>0</v>
      </c>
      <c r="DR10" s="217">
        <f t="shared" si="73"/>
        <v>0</v>
      </c>
      <c r="DS10" s="436">
        <f t="shared" si="40"/>
        <v>0</v>
      </c>
      <c r="DT10" s="1">
        <f t="shared" si="74"/>
        <v>-1</v>
      </c>
      <c r="DU10" s="229">
        <f t="shared" si="75"/>
        <v>-0.27510193620181878</v>
      </c>
    </row>
    <row r="11" spans="1:125" hidden="1" outlineLevel="1" x14ac:dyDescent="0.35">
      <c r="B11" s="5"/>
      <c r="C11" s="3"/>
      <c r="D11" s="18">
        <v>320926</v>
      </c>
      <c r="E11" s="5" t="s">
        <v>42</v>
      </c>
      <c r="F11" s="5" t="s">
        <v>48</v>
      </c>
      <c r="G11" s="5" t="s">
        <v>70</v>
      </c>
      <c r="H11" s="20">
        <v>332.45499999999998</v>
      </c>
      <c r="I11" s="16">
        <f t="shared" si="41"/>
        <v>0</v>
      </c>
      <c r="J11" s="16">
        <f t="shared" si="41"/>
        <v>0</v>
      </c>
      <c r="K11" s="16">
        <f t="shared" si="41"/>
        <v>0</v>
      </c>
      <c r="L11" s="33">
        <f t="shared" si="41"/>
        <v>0</v>
      </c>
      <c r="M11" s="20">
        <f t="shared" si="41"/>
        <v>0</v>
      </c>
      <c r="N11" s="20">
        <f t="shared" si="41"/>
        <v>0</v>
      </c>
      <c r="O11" s="20">
        <f t="shared" si="41"/>
        <v>0</v>
      </c>
      <c r="P11" s="20">
        <f t="shared" si="41"/>
        <v>0</v>
      </c>
      <c r="Q11" s="20">
        <f t="shared" si="41"/>
        <v>0</v>
      </c>
      <c r="R11" s="20">
        <f t="shared" si="41"/>
        <v>0</v>
      </c>
      <c r="S11" s="20">
        <f t="shared" si="41"/>
        <v>0</v>
      </c>
      <c r="T11" s="20">
        <f t="shared" si="41"/>
        <v>0</v>
      </c>
      <c r="U11" s="181">
        <f t="shared" si="76"/>
        <v>0</v>
      </c>
      <c r="V11" s="33">
        <f t="shared" si="42"/>
        <v>0</v>
      </c>
      <c r="W11" s="20">
        <f t="shared" si="42"/>
        <v>0</v>
      </c>
      <c r="X11" s="20">
        <f t="shared" si="42"/>
        <v>0</v>
      </c>
      <c r="Y11" s="20">
        <f t="shared" si="42"/>
        <v>0</v>
      </c>
      <c r="Z11" s="20">
        <f t="shared" si="42"/>
        <v>0</v>
      </c>
      <c r="AA11" s="20">
        <f t="shared" si="42"/>
        <v>0</v>
      </c>
      <c r="AB11" s="20">
        <f t="shared" si="42"/>
        <v>321</v>
      </c>
      <c r="AC11" s="20">
        <f t="shared" si="42"/>
        <v>1162.7666666666667</v>
      </c>
      <c r="AD11" s="20">
        <f t="shared" si="42"/>
        <v>266.75</v>
      </c>
      <c r="AE11" s="20">
        <f t="shared" si="42"/>
        <v>0</v>
      </c>
      <c r="AF11" s="20">
        <f t="shared" si="42"/>
        <v>0</v>
      </c>
      <c r="AG11" s="16">
        <f t="shared" si="42"/>
        <v>0</v>
      </c>
      <c r="AH11" s="179">
        <f t="shared" si="42"/>
        <v>1750.5166666666669</v>
      </c>
      <c r="AI11" s="28">
        <f t="shared" si="43"/>
        <v>0</v>
      </c>
      <c r="AJ11" s="28">
        <f t="shared" si="43"/>
        <v>0</v>
      </c>
      <c r="AK11" s="28">
        <f t="shared" si="43"/>
        <v>0</v>
      </c>
      <c r="AL11" s="28">
        <f t="shared" si="43"/>
        <v>0</v>
      </c>
      <c r="AM11" s="28">
        <f t="shared" si="43"/>
        <v>0</v>
      </c>
      <c r="AN11" s="28">
        <f t="shared" si="43"/>
        <v>0</v>
      </c>
      <c r="AO11" s="28">
        <f t="shared" si="43"/>
        <v>0</v>
      </c>
      <c r="AP11" s="28">
        <f t="shared" si="43"/>
        <v>0</v>
      </c>
      <c r="AQ11" s="28">
        <f t="shared" si="43"/>
        <v>0</v>
      </c>
      <c r="AR11" s="28">
        <f t="shared" si="43"/>
        <v>0</v>
      </c>
      <c r="AS11" s="28">
        <f t="shared" si="43"/>
        <v>0</v>
      </c>
      <c r="AT11" s="28">
        <f t="shared" si="43"/>
        <v>0</v>
      </c>
      <c r="AU11" s="329">
        <f t="shared" si="77"/>
        <v>0</v>
      </c>
      <c r="AV11" s="33">
        <f t="shared" si="44"/>
        <v>0</v>
      </c>
      <c r="AW11" s="20">
        <f t="shared" si="44"/>
        <v>0</v>
      </c>
      <c r="AX11" s="20">
        <f t="shared" si="44"/>
        <v>0</v>
      </c>
      <c r="AY11" s="20">
        <f t="shared" si="44"/>
        <v>0</v>
      </c>
      <c r="AZ11" s="20">
        <f t="shared" si="44"/>
        <v>0</v>
      </c>
      <c r="BA11" s="20">
        <f t="shared" si="44"/>
        <v>0</v>
      </c>
      <c r="BB11" s="20">
        <f t="shared" si="44"/>
        <v>88603.356599999999</v>
      </c>
      <c r="BC11" s="20">
        <v>315006.31264000002</v>
      </c>
      <c r="BD11" s="20">
        <v>77243.538600000014</v>
      </c>
      <c r="BE11" s="20">
        <f t="shared" si="45"/>
        <v>0</v>
      </c>
      <c r="BF11" s="20">
        <f t="shared" si="45"/>
        <v>0</v>
      </c>
      <c r="BG11" s="20">
        <f t="shared" si="45"/>
        <v>0</v>
      </c>
      <c r="BH11" s="329">
        <f t="shared" si="78"/>
        <v>480853.20784000005</v>
      </c>
      <c r="BI11" s="193">
        <f t="shared" si="46"/>
        <v>14767.2261</v>
      </c>
      <c r="BJ11" s="193">
        <f t="shared" si="47"/>
        <v>29534.4522</v>
      </c>
      <c r="BK11" s="20">
        <f t="shared" si="48"/>
        <v>218078.39042742626</v>
      </c>
      <c r="BL11" s="33">
        <f t="shared" si="48"/>
        <v>315006.31264000002</v>
      </c>
      <c r="BM11" s="226">
        <f t="shared" si="49"/>
        <v>1.4444636720887307</v>
      </c>
      <c r="BN11" s="4">
        <f t="shared" si="79"/>
        <v>2.6734062238404788E-3</v>
      </c>
      <c r="BO11" s="4"/>
      <c r="BP11" s="4"/>
      <c r="BQ11" s="33">
        <f t="shared" si="50"/>
        <v>1183</v>
      </c>
      <c r="BR11" s="7">
        <f t="shared" si="50"/>
        <v>336790.21320000006</v>
      </c>
      <c r="BS11" s="224">
        <f t="shared" si="80"/>
        <v>1.5443539020069923</v>
      </c>
      <c r="BT11" s="4">
        <f t="shared" si="51"/>
        <v>0</v>
      </c>
      <c r="BU11" s="229">
        <f t="shared" si="26"/>
        <v>0</v>
      </c>
      <c r="BV11" s="193">
        <f t="shared" si="52"/>
        <v>50451.208655000002</v>
      </c>
      <c r="BW11" s="193">
        <f t="shared" si="27"/>
        <v>134536.55641333334</v>
      </c>
      <c r="BX11" s="33">
        <f t="shared" si="53"/>
        <v>165434.20315853422</v>
      </c>
      <c r="BY11" s="33">
        <f t="shared" si="53"/>
        <v>77243.538600000014</v>
      </c>
      <c r="BZ11" s="441">
        <f t="shared" si="54"/>
        <v>0.46691395808869207</v>
      </c>
      <c r="CA11" s="4">
        <f t="shared" si="55"/>
        <v>1.1763426440559891E-2</v>
      </c>
      <c r="CB11" s="4"/>
      <c r="CC11" s="4"/>
      <c r="CD11" s="33">
        <f t="shared" si="56"/>
        <v>1381.7666666666664</v>
      </c>
      <c r="CE11" s="217">
        <f t="shared" si="56"/>
        <v>397996.50851999997</v>
      </c>
      <c r="CF11" s="436">
        <f t="shared" si="57"/>
        <v>2.4057691875156144</v>
      </c>
      <c r="CG11" s="1">
        <f t="shared" si="58"/>
        <v>0</v>
      </c>
      <c r="CH11" s="229">
        <f t="shared" si="59"/>
        <v>0</v>
      </c>
      <c r="CI11" s="193">
        <f t="shared" si="60"/>
        <v>53428.134204444446</v>
      </c>
      <c r="CJ11" s="193">
        <f t="shared" si="61"/>
        <v>160284.40261333334</v>
      </c>
      <c r="CK11" s="20">
        <v>31714.236294698498</v>
      </c>
      <c r="CL11" s="33">
        <f t="shared" si="62"/>
        <v>193497.79800000024</v>
      </c>
      <c r="CM11" s="475">
        <f t="shared" si="29"/>
        <v>6.1012914264104872</v>
      </c>
      <c r="CN11" s="4">
        <f t="shared" si="63"/>
        <v>1.4541128371698787E-2</v>
      </c>
      <c r="CO11" s="4"/>
      <c r="CP11" s="4"/>
      <c r="CQ11" s="33">
        <f t="shared" si="64"/>
        <v>1044</v>
      </c>
      <c r="CR11" s="217">
        <f t="shared" si="64"/>
        <v>298084.47227999999</v>
      </c>
      <c r="CS11" s="436">
        <f t="shared" si="31"/>
        <v>9.399074583102264</v>
      </c>
      <c r="CT11" s="1">
        <f t="shared" si="32"/>
        <v>0</v>
      </c>
      <c r="CU11" s="229">
        <f t="shared" si="33"/>
        <v>0</v>
      </c>
      <c r="CV11" s="193">
        <f t="shared" si="65"/>
        <v>67435.100584000029</v>
      </c>
      <c r="CW11" s="193">
        <f t="shared" si="65"/>
        <v>195249.21641333343</v>
      </c>
      <c r="CX11" s="33">
        <f t="shared" si="66"/>
        <v>0</v>
      </c>
      <c r="CY11" s="33">
        <f t="shared" si="66"/>
        <v>0</v>
      </c>
      <c r="CZ11" s="475">
        <f t="shared" si="34"/>
        <v>0</v>
      </c>
      <c r="DA11" s="4">
        <f t="shared" si="67"/>
        <v>1.9628102694231493E-2</v>
      </c>
      <c r="DB11" s="4"/>
      <c r="DC11" s="4"/>
      <c r="DD11" s="33">
        <f t="shared" si="68"/>
        <v>0</v>
      </c>
      <c r="DE11" s="217">
        <f t="shared" si="68"/>
        <v>0</v>
      </c>
      <c r="DF11" s="436">
        <f t="shared" si="37"/>
        <v>0</v>
      </c>
      <c r="DG11" s="1">
        <f t="shared" si="69"/>
        <v>0</v>
      </c>
      <c r="DH11" s="229">
        <f t="shared" si="70"/>
        <v>0</v>
      </c>
      <c r="DI11" s="193"/>
      <c r="DJ11" s="193"/>
      <c r="DK11" s="33">
        <f t="shared" si="71"/>
        <v>0</v>
      </c>
      <c r="DL11" s="33">
        <f t="shared" si="71"/>
        <v>0</v>
      </c>
      <c r="DM11" s="475">
        <f t="shared" si="38"/>
        <v>0</v>
      </c>
      <c r="DN11" s="4" t="e">
        <f t="shared" si="72"/>
        <v>#DIV/0!</v>
      </c>
      <c r="DO11" s="4"/>
      <c r="DP11" s="4"/>
      <c r="DQ11" s="33">
        <f t="shared" si="73"/>
        <v>0</v>
      </c>
      <c r="DR11" s="217">
        <f t="shared" si="73"/>
        <v>0</v>
      </c>
      <c r="DS11" s="436">
        <f t="shared" si="40"/>
        <v>0</v>
      </c>
      <c r="DT11" s="1">
        <f t="shared" si="74"/>
        <v>0</v>
      </c>
      <c r="DU11" s="229">
        <f t="shared" si="75"/>
        <v>0</v>
      </c>
    </row>
    <row r="12" spans="1:125" hidden="1" outlineLevel="1" x14ac:dyDescent="0.35">
      <c r="B12" s="5"/>
      <c r="C12" s="3"/>
      <c r="D12" s="18">
        <v>324903</v>
      </c>
      <c r="E12" s="5" t="s">
        <v>43</v>
      </c>
      <c r="F12" s="5" t="s">
        <v>49</v>
      </c>
      <c r="G12" s="5" t="s">
        <v>69</v>
      </c>
      <c r="H12" s="20">
        <v>382.63600000000002</v>
      </c>
      <c r="I12" s="16">
        <f t="shared" si="41"/>
        <v>0</v>
      </c>
      <c r="J12" s="16">
        <f t="shared" si="41"/>
        <v>0</v>
      </c>
      <c r="K12" s="16">
        <f t="shared" si="41"/>
        <v>0</v>
      </c>
      <c r="L12" s="33">
        <f t="shared" si="41"/>
        <v>0</v>
      </c>
      <c r="M12" s="20">
        <f t="shared" si="41"/>
        <v>0</v>
      </c>
      <c r="N12" s="20">
        <f t="shared" si="41"/>
        <v>0</v>
      </c>
      <c r="O12" s="20">
        <f t="shared" si="41"/>
        <v>0</v>
      </c>
      <c r="P12" s="20">
        <f t="shared" si="41"/>
        <v>0</v>
      </c>
      <c r="Q12" s="20">
        <f t="shared" si="41"/>
        <v>0</v>
      </c>
      <c r="R12" s="20">
        <f t="shared" si="41"/>
        <v>0</v>
      </c>
      <c r="S12" s="20">
        <f t="shared" si="41"/>
        <v>0</v>
      </c>
      <c r="T12" s="20">
        <f t="shared" si="41"/>
        <v>0</v>
      </c>
      <c r="U12" s="181">
        <f t="shared" si="76"/>
        <v>0</v>
      </c>
      <c r="V12" s="33">
        <f t="shared" si="42"/>
        <v>0</v>
      </c>
      <c r="W12" s="20">
        <f t="shared" si="42"/>
        <v>0</v>
      </c>
      <c r="X12" s="20">
        <f t="shared" si="42"/>
        <v>0</v>
      </c>
      <c r="Y12" s="20">
        <f t="shared" si="42"/>
        <v>0</v>
      </c>
      <c r="Z12" s="20">
        <f t="shared" si="42"/>
        <v>0</v>
      </c>
      <c r="AA12" s="20">
        <f t="shared" si="42"/>
        <v>0</v>
      </c>
      <c r="AB12" s="20">
        <f t="shared" si="42"/>
        <v>348</v>
      </c>
      <c r="AC12" s="20">
        <f t="shared" si="42"/>
        <v>1430.8</v>
      </c>
      <c r="AD12" s="20">
        <f t="shared" si="42"/>
        <v>418</v>
      </c>
      <c r="AE12" s="20">
        <f t="shared" si="42"/>
        <v>0</v>
      </c>
      <c r="AF12" s="20">
        <f t="shared" si="42"/>
        <v>0</v>
      </c>
      <c r="AG12" s="16">
        <f t="shared" si="42"/>
        <v>0</v>
      </c>
      <c r="AH12" s="179">
        <f t="shared" si="42"/>
        <v>2196.8000000000002</v>
      </c>
      <c r="AI12" s="28">
        <f t="shared" si="43"/>
        <v>0</v>
      </c>
      <c r="AJ12" s="28">
        <f t="shared" si="43"/>
        <v>0</v>
      </c>
      <c r="AK12" s="28">
        <f t="shared" si="43"/>
        <v>0</v>
      </c>
      <c r="AL12" s="28">
        <f t="shared" si="43"/>
        <v>0</v>
      </c>
      <c r="AM12" s="28">
        <f t="shared" si="43"/>
        <v>0</v>
      </c>
      <c r="AN12" s="28">
        <f t="shared" si="43"/>
        <v>0</v>
      </c>
      <c r="AO12" s="28">
        <f t="shared" si="43"/>
        <v>0</v>
      </c>
      <c r="AP12" s="28">
        <f t="shared" si="43"/>
        <v>0</v>
      </c>
      <c r="AQ12" s="28">
        <f t="shared" si="43"/>
        <v>0</v>
      </c>
      <c r="AR12" s="28">
        <f t="shared" si="43"/>
        <v>0</v>
      </c>
      <c r="AS12" s="28">
        <f t="shared" si="43"/>
        <v>0</v>
      </c>
      <c r="AT12" s="28">
        <f t="shared" si="43"/>
        <v>0</v>
      </c>
      <c r="AU12" s="329">
        <f t="shared" si="77"/>
        <v>0</v>
      </c>
      <c r="AV12" s="33">
        <f t="shared" si="44"/>
        <v>0</v>
      </c>
      <c r="AW12" s="20">
        <f t="shared" si="44"/>
        <v>0</v>
      </c>
      <c r="AX12" s="20">
        <f t="shared" si="44"/>
        <v>0</v>
      </c>
      <c r="AY12" s="20">
        <f t="shared" si="44"/>
        <v>0</v>
      </c>
      <c r="AZ12" s="20">
        <f t="shared" si="44"/>
        <v>0</v>
      </c>
      <c r="BA12" s="20">
        <f t="shared" si="44"/>
        <v>0</v>
      </c>
      <c r="BB12" s="20">
        <f t="shared" si="44"/>
        <v>116122.44563999999</v>
      </c>
      <c r="BC12" s="20">
        <v>481849.90268000012</v>
      </c>
      <c r="BD12" s="20">
        <v>146833.21871999998</v>
      </c>
      <c r="BE12" s="20">
        <f t="shared" si="45"/>
        <v>0</v>
      </c>
      <c r="BF12" s="20">
        <f t="shared" si="45"/>
        <v>0</v>
      </c>
      <c r="BG12" s="20">
        <f t="shared" si="45"/>
        <v>0</v>
      </c>
      <c r="BH12" s="329">
        <f t="shared" si="78"/>
        <v>744805.56704000011</v>
      </c>
      <c r="BI12" s="193">
        <f t="shared" si="46"/>
        <v>19353.74094</v>
      </c>
      <c r="BJ12" s="193">
        <f t="shared" si="47"/>
        <v>38707.481879999999</v>
      </c>
      <c r="BK12" s="20">
        <f t="shared" si="48"/>
        <v>376760.98149508511</v>
      </c>
      <c r="BL12" s="33">
        <f t="shared" si="48"/>
        <v>481849.90268000012</v>
      </c>
      <c r="BM12" s="226">
        <f t="shared" si="49"/>
        <v>1.2789272943495766</v>
      </c>
      <c r="BN12" s="4">
        <f t="shared" si="79"/>
        <v>3.5037325990148064E-3</v>
      </c>
      <c r="BO12" s="4"/>
      <c r="BP12" s="4"/>
      <c r="BQ12" s="33">
        <f t="shared" si="50"/>
        <v>1605</v>
      </c>
      <c r="BR12" s="7">
        <f t="shared" si="50"/>
        <v>572346.92880000011</v>
      </c>
      <c r="BS12" s="224">
        <f t="shared" si="80"/>
        <v>1.5191247419750828</v>
      </c>
      <c r="BT12" s="4">
        <f t="shared" si="51"/>
        <v>0</v>
      </c>
      <c r="BU12" s="229">
        <f t="shared" si="26"/>
        <v>0</v>
      </c>
      <c r="BV12" s="193">
        <f t="shared" si="52"/>
        <v>74746.543540000013</v>
      </c>
      <c r="BW12" s="193">
        <f t="shared" si="27"/>
        <v>199324.11610666671</v>
      </c>
      <c r="BX12" s="33">
        <f t="shared" si="53"/>
        <v>305100.86475736159</v>
      </c>
      <c r="BY12" s="33">
        <f t="shared" si="53"/>
        <v>146833.21871999998</v>
      </c>
      <c r="BZ12" s="441">
        <f t="shared" si="54"/>
        <v>0.48126123417176297</v>
      </c>
      <c r="CA12" s="4">
        <f t="shared" si="55"/>
        <v>1.7428233932543381E-2</v>
      </c>
      <c r="CB12" s="4"/>
      <c r="CC12" s="4"/>
      <c r="CD12" s="33">
        <f t="shared" si="56"/>
        <v>1792.2</v>
      </c>
      <c r="CE12" s="217">
        <f t="shared" si="56"/>
        <v>617601.59462880006</v>
      </c>
      <c r="CF12" s="436">
        <f t="shared" si="57"/>
        <v>2.0242538319908134</v>
      </c>
      <c r="CG12" s="1">
        <f t="shared" si="58"/>
        <v>0</v>
      </c>
      <c r="CH12" s="229">
        <f t="shared" si="59"/>
        <v>0</v>
      </c>
      <c r="CI12" s="193">
        <f t="shared" si="60"/>
        <v>82756.174115555565</v>
      </c>
      <c r="CJ12" s="193">
        <f t="shared" si="61"/>
        <v>248268.52234666669</v>
      </c>
      <c r="CK12" s="20">
        <v>41564.279520142256</v>
      </c>
      <c r="CL12" s="33">
        <f t="shared" si="62"/>
        <v>473527.22499999969</v>
      </c>
      <c r="CM12" s="475">
        <f t="shared" si="29"/>
        <v>11.392648458408283</v>
      </c>
      <c r="CN12" s="4">
        <f t="shared" si="63"/>
        <v>2.2523117628630327E-2</v>
      </c>
      <c r="CO12" s="4"/>
      <c r="CP12" s="4"/>
      <c r="CQ12" s="33">
        <f t="shared" si="64"/>
        <v>2072</v>
      </c>
      <c r="CR12" s="217">
        <f t="shared" si="64"/>
        <v>693097.66713600012</v>
      </c>
      <c r="CS12" s="436">
        <f t="shared" si="31"/>
        <v>16.675320133965549</v>
      </c>
      <c r="CT12" s="1">
        <f t="shared" si="32"/>
        <v>0</v>
      </c>
      <c r="CU12" s="229">
        <f t="shared" si="33"/>
        <v>0</v>
      </c>
      <c r="CV12" s="193">
        <f t="shared" si="65"/>
        <v>121833.27920399998</v>
      </c>
      <c r="CW12" s="193">
        <f t="shared" si="65"/>
        <v>367403.4487999999</v>
      </c>
      <c r="CX12" s="33">
        <f t="shared" si="66"/>
        <v>0</v>
      </c>
      <c r="CY12" s="33">
        <f t="shared" si="66"/>
        <v>0</v>
      </c>
      <c r="CZ12" s="475">
        <f t="shared" si="34"/>
        <v>0</v>
      </c>
      <c r="DA12" s="4">
        <f t="shared" si="67"/>
        <v>3.6934502251701515E-2</v>
      </c>
      <c r="DB12" s="4"/>
      <c r="DC12" s="4"/>
      <c r="DD12" s="33">
        <f t="shared" si="68"/>
        <v>0</v>
      </c>
      <c r="DE12" s="217">
        <f t="shared" si="68"/>
        <v>0</v>
      </c>
      <c r="DF12" s="436">
        <f t="shared" si="37"/>
        <v>0</v>
      </c>
      <c r="DG12" s="1">
        <f t="shared" si="69"/>
        <v>0</v>
      </c>
      <c r="DH12" s="229">
        <f t="shared" si="70"/>
        <v>0</v>
      </c>
      <c r="DI12" s="193"/>
      <c r="DJ12" s="193"/>
      <c r="DK12" s="33">
        <f t="shared" si="71"/>
        <v>0</v>
      </c>
      <c r="DL12" s="33">
        <f t="shared" si="71"/>
        <v>0</v>
      </c>
      <c r="DM12" s="475">
        <f t="shared" si="38"/>
        <v>0</v>
      </c>
      <c r="DN12" s="4" t="e">
        <f t="shared" si="72"/>
        <v>#DIV/0!</v>
      </c>
      <c r="DO12" s="4"/>
      <c r="DP12" s="4"/>
      <c r="DQ12" s="33">
        <f t="shared" si="73"/>
        <v>0</v>
      </c>
      <c r="DR12" s="217">
        <f t="shared" si="73"/>
        <v>0</v>
      </c>
      <c r="DS12" s="436">
        <f t="shared" si="40"/>
        <v>0</v>
      </c>
      <c r="DT12" s="1">
        <f t="shared" si="74"/>
        <v>0</v>
      </c>
      <c r="DU12" s="229">
        <f t="shared" si="75"/>
        <v>0</v>
      </c>
    </row>
    <row r="13" spans="1:125" hidden="1" outlineLevel="1" x14ac:dyDescent="0.35">
      <c r="B13" s="5"/>
      <c r="C13" s="3"/>
      <c r="D13" s="18">
        <v>320023</v>
      </c>
      <c r="E13" s="5" t="s">
        <v>41</v>
      </c>
      <c r="F13" s="5" t="s">
        <v>30</v>
      </c>
      <c r="G13" s="5" t="s">
        <v>71</v>
      </c>
      <c r="H13" s="20">
        <v>220.79999999999995</v>
      </c>
      <c r="I13" s="16">
        <f t="shared" si="41"/>
        <v>6031.5996250569015</v>
      </c>
      <c r="J13" s="16">
        <f t="shared" si="41"/>
        <v>8173.9268414007156</v>
      </c>
      <c r="K13" s="16">
        <f t="shared" si="41"/>
        <v>10560.769956444796</v>
      </c>
      <c r="L13" s="33">
        <f t="shared" si="41"/>
        <v>11049.979927462289</v>
      </c>
      <c r="M13" s="20">
        <f t="shared" si="41"/>
        <v>12184.14994648448</v>
      </c>
      <c r="N13" s="20">
        <f t="shared" si="41"/>
        <v>10892.724999423524</v>
      </c>
      <c r="O13" s="20">
        <f t="shared" si="41"/>
        <v>9823.0354192868399</v>
      </c>
      <c r="P13" s="20">
        <f t="shared" si="41"/>
        <v>15013.062149641335</v>
      </c>
      <c r="Q13" s="20">
        <f t="shared" si="41"/>
        <v>9748.1038288072814</v>
      </c>
      <c r="R13" s="20">
        <f t="shared" si="41"/>
        <v>13322.127818649889</v>
      </c>
      <c r="S13" s="20">
        <f t="shared" si="41"/>
        <v>14379.586790404466</v>
      </c>
      <c r="T13" s="20">
        <f t="shared" si="41"/>
        <v>7241.446104530115</v>
      </c>
      <c r="U13" s="181">
        <f t="shared" si="76"/>
        <v>128420.51340759263</v>
      </c>
      <c r="V13" s="33">
        <f t="shared" si="42"/>
        <v>12956.000000000002</v>
      </c>
      <c r="W13" s="20">
        <f t="shared" si="42"/>
        <v>3870.666666666667</v>
      </c>
      <c r="X13" s="20">
        <f t="shared" si="42"/>
        <v>9837.3333333333321</v>
      </c>
      <c r="Y13" s="20">
        <f t="shared" si="42"/>
        <v>11014.999999999998</v>
      </c>
      <c r="Z13" s="20">
        <f t="shared" si="42"/>
        <v>11200.500000000002</v>
      </c>
      <c r="AA13" s="20">
        <f t="shared" si="42"/>
        <v>12907.833333333332</v>
      </c>
      <c r="AB13" s="20">
        <f t="shared" si="42"/>
        <v>13251.133333333333</v>
      </c>
      <c r="AC13" s="20">
        <f t="shared" si="42"/>
        <v>10133</v>
      </c>
      <c r="AD13" s="20">
        <f t="shared" si="42"/>
        <v>10935.833333333334</v>
      </c>
      <c r="AE13" s="20">
        <f t="shared" si="42"/>
        <v>0</v>
      </c>
      <c r="AF13" s="20">
        <f t="shared" si="42"/>
        <v>0</v>
      </c>
      <c r="AG13" s="16">
        <f t="shared" si="42"/>
        <v>0</v>
      </c>
      <c r="AH13" s="179">
        <f t="shared" si="42"/>
        <v>96107.299999999988</v>
      </c>
      <c r="AI13" s="28">
        <f t="shared" si="43"/>
        <v>1331592.6347519953</v>
      </c>
      <c r="AJ13" s="28">
        <f t="shared" si="43"/>
        <v>1804695.4886879933</v>
      </c>
      <c r="AK13" s="28">
        <f t="shared" si="43"/>
        <v>2331584.5851384015</v>
      </c>
      <c r="AL13" s="28">
        <f t="shared" si="43"/>
        <v>2439302.9816210005</v>
      </c>
      <c r="AM13" s="28">
        <f t="shared" si="43"/>
        <v>2690009.866419998</v>
      </c>
      <c r="AN13" s="28">
        <f t="shared" si="43"/>
        <v>2404550.2121899985</v>
      </c>
      <c r="AO13" s="28">
        <f t="shared" si="43"/>
        <v>2168674.9319999986</v>
      </c>
      <c r="AP13" s="28">
        <f t="shared" si="43"/>
        <v>3314597.0564840031</v>
      </c>
      <c r="AQ13" s="28">
        <f t="shared" si="43"/>
        <v>2151835.6101919981</v>
      </c>
      <c r="AR13" s="28">
        <f t="shared" si="43"/>
        <v>2941347.316000009</v>
      </c>
      <c r="AS13" s="28">
        <f t="shared" si="43"/>
        <v>3174456.1050399989</v>
      </c>
      <c r="AT13" s="28">
        <f t="shared" si="43"/>
        <v>1598645.9293599997</v>
      </c>
      <c r="AU13" s="329">
        <f t="shared" si="77"/>
        <v>28351292.717885394</v>
      </c>
      <c r="AV13" s="33">
        <f t="shared" si="44"/>
        <v>2731605.7500399952</v>
      </c>
      <c r="AW13" s="20">
        <f t="shared" si="44"/>
        <v>903054.0615599961</v>
      </c>
      <c r="AX13" s="20">
        <f t="shared" si="44"/>
        <v>2181174.361200016</v>
      </c>
      <c r="AY13" s="20">
        <f t="shared" si="44"/>
        <v>2300208.7967999941</v>
      </c>
      <c r="AZ13" s="20">
        <f t="shared" si="44"/>
        <v>2368907.1211599978</v>
      </c>
      <c r="BA13" s="20">
        <f t="shared" si="44"/>
        <v>2618241.5973999901</v>
      </c>
      <c r="BB13" s="20">
        <f t="shared" si="44"/>
        <v>2822484.2202000069</v>
      </c>
      <c r="BC13" s="20">
        <v>2213791.6822800054</v>
      </c>
      <c r="BD13" s="20">
        <v>2400859.0555200111</v>
      </c>
      <c r="BE13" s="20">
        <f t="shared" si="45"/>
        <v>0</v>
      </c>
      <c r="BF13" s="20">
        <f t="shared" si="45"/>
        <v>0</v>
      </c>
      <c r="BG13" s="20">
        <f t="shared" si="45"/>
        <v>0</v>
      </c>
      <c r="BH13" s="329">
        <f t="shared" si="78"/>
        <v>20540326.646160014</v>
      </c>
      <c r="BI13" s="193">
        <f t="shared" si="46"/>
        <v>2199011.6930533336</v>
      </c>
      <c r="BJ13" s="193">
        <f t="shared" si="47"/>
        <v>2603210.9795866651</v>
      </c>
      <c r="BK13" s="20">
        <f t="shared" si="48"/>
        <v>2868835.5638367259</v>
      </c>
      <c r="BL13" s="33">
        <f t="shared" si="48"/>
        <v>2213791.6822800054</v>
      </c>
      <c r="BM13" s="226">
        <f t="shared" si="49"/>
        <v>0.77166907374758098</v>
      </c>
      <c r="BN13" s="4">
        <f t="shared" si="79"/>
        <v>0.23563804020028042</v>
      </c>
      <c r="BO13" s="4"/>
      <c r="BP13" s="4"/>
      <c r="BQ13" s="33">
        <f t="shared" si="50"/>
        <v>10415.346296296297</v>
      </c>
      <c r="BR13" s="7">
        <f t="shared" si="50"/>
        <v>2249961.5289600003</v>
      </c>
      <c r="BS13" s="224">
        <f t="shared" si="80"/>
        <v>0.78427692312589181</v>
      </c>
      <c r="BT13" s="4">
        <f t="shared" si="51"/>
        <v>-0.33210835448327147</v>
      </c>
      <c r="BU13" s="229">
        <f t="shared" si="26"/>
        <v>-1.8692995490740438E-2</v>
      </c>
      <c r="BV13" s="193">
        <f t="shared" si="52"/>
        <v>2267433.4488300001</v>
      </c>
      <c r="BW13" s="193">
        <f t="shared" si="27"/>
        <v>2551505.8332933341</v>
      </c>
      <c r="BX13" s="33">
        <f t="shared" si="53"/>
        <v>3102484.3064096845</v>
      </c>
      <c r="BY13" s="33">
        <f t="shared" si="53"/>
        <v>2400859.0555200111</v>
      </c>
      <c r="BZ13" s="441">
        <f t="shared" si="54"/>
        <v>0.77385050765925667</v>
      </c>
      <c r="CA13" s="4">
        <f t="shared" si="55"/>
        <v>0.22309513475573842</v>
      </c>
      <c r="CB13" s="4"/>
      <c r="CC13" s="4"/>
      <c r="CD13" s="33">
        <f t="shared" si="56"/>
        <v>12847.233333333334</v>
      </c>
      <c r="CE13" s="217">
        <f t="shared" si="56"/>
        <v>2609645.7699072002</v>
      </c>
      <c r="CF13" s="436">
        <f t="shared" si="57"/>
        <v>0.84114712990351392</v>
      </c>
      <c r="CG13" s="1">
        <f t="shared" si="58"/>
        <v>0.21275331514490281</v>
      </c>
      <c r="CH13" s="229">
        <f t="shared" si="59"/>
        <v>-4.6769130145862814E-3</v>
      </c>
      <c r="CI13" s="193">
        <f t="shared" si="60"/>
        <v>2282258.5162400017</v>
      </c>
      <c r="CJ13" s="193">
        <f t="shared" si="61"/>
        <v>2479044.9860000075</v>
      </c>
      <c r="CK13" s="20">
        <v>3618665.4998977124</v>
      </c>
      <c r="CL13" s="33">
        <f t="shared" si="62"/>
        <v>1681817.4110000003</v>
      </c>
      <c r="CM13" s="475">
        <f t="shared" si="29"/>
        <v>0.46476177780110917</v>
      </c>
      <c r="CN13" s="4">
        <f t="shared" si="63"/>
        <v>0.22490093105069006</v>
      </c>
      <c r="CO13" s="4"/>
      <c r="CP13" s="4"/>
      <c r="CQ13" s="33">
        <f t="shared" si="64"/>
        <v>13088.444444444445</v>
      </c>
      <c r="CR13" s="217">
        <f t="shared" si="64"/>
        <v>2632535.243999999</v>
      </c>
      <c r="CS13" s="436">
        <f t="shared" si="31"/>
        <v>0.72748786647298902</v>
      </c>
      <c r="CT13" s="1">
        <f t="shared" si="32"/>
        <v>-0.10499000587933593</v>
      </c>
      <c r="CU13" s="229">
        <f t="shared" si="33"/>
        <v>-1.7190835326023723E-2</v>
      </c>
      <c r="CV13" s="193">
        <f t="shared" si="65"/>
        <v>2222214.4057160011</v>
      </c>
      <c r="CW13" s="193">
        <f t="shared" si="65"/>
        <v>2098822.7162666721</v>
      </c>
      <c r="CX13" s="33">
        <f t="shared" si="66"/>
        <v>0</v>
      </c>
      <c r="CY13" s="33">
        <f t="shared" si="66"/>
        <v>0</v>
      </c>
      <c r="CZ13" s="475">
        <f t="shared" si="34"/>
        <v>0</v>
      </c>
      <c r="DA13" s="4">
        <f t="shared" si="67"/>
        <v>0.21099141173841293</v>
      </c>
      <c r="DB13" s="4"/>
      <c r="DC13" s="4"/>
      <c r="DD13" s="33">
        <f t="shared" si="68"/>
        <v>0</v>
      </c>
      <c r="DE13" s="217">
        <f t="shared" si="68"/>
        <v>0</v>
      </c>
      <c r="DF13" s="436">
        <f t="shared" si="37"/>
        <v>0</v>
      </c>
      <c r="DG13" s="1">
        <f t="shared" si="69"/>
        <v>-1</v>
      </c>
      <c r="DH13" s="229">
        <f t="shared" si="70"/>
        <v>-0.169347831905312</v>
      </c>
      <c r="DI13" s="193"/>
      <c r="DJ13" s="193"/>
      <c r="DK13" s="33">
        <f t="shared" si="71"/>
        <v>0</v>
      </c>
      <c r="DL13" s="33">
        <f t="shared" si="71"/>
        <v>0</v>
      </c>
      <c r="DM13" s="475">
        <f t="shared" si="38"/>
        <v>0</v>
      </c>
      <c r="DN13" s="4" t="e">
        <f t="shared" si="72"/>
        <v>#DIV/0!</v>
      </c>
      <c r="DO13" s="4"/>
      <c r="DP13" s="4"/>
      <c r="DQ13" s="33">
        <f t="shared" si="73"/>
        <v>0</v>
      </c>
      <c r="DR13" s="217">
        <f t="shared" si="73"/>
        <v>0</v>
      </c>
      <c r="DS13" s="436">
        <f t="shared" si="40"/>
        <v>0</v>
      </c>
      <c r="DT13" s="1">
        <f t="shared" si="74"/>
        <v>-1</v>
      </c>
      <c r="DU13" s="229">
        <f t="shared" si="75"/>
        <v>-0.27550652273424681</v>
      </c>
    </row>
    <row r="14" spans="1:125" hidden="1" outlineLevel="1" x14ac:dyDescent="0.35">
      <c r="B14" s="5"/>
      <c r="C14" s="3"/>
      <c r="D14" s="18">
        <v>320118</v>
      </c>
      <c r="E14" s="5" t="s">
        <v>41</v>
      </c>
      <c r="F14" s="5" t="s">
        <v>31</v>
      </c>
      <c r="G14" s="5" t="s">
        <v>71</v>
      </c>
      <c r="H14" s="20">
        <v>210.833</v>
      </c>
      <c r="I14" s="16">
        <f t="shared" si="41"/>
        <v>1716.9956878277137</v>
      </c>
      <c r="J14" s="16">
        <f t="shared" si="41"/>
        <v>2159.6580105684707</v>
      </c>
      <c r="K14" s="16">
        <f t="shared" si="41"/>
        <v>2643.3692210187301</v>
      </c>
      <c r="L14" s="33">
        <f t="shared" si="41"/>
        <v>2550.7433020140438</v>
      </c>
      <c r="M14" s="20">
        <f t="shared" si="41"/>
        <v>2472.5828540217626</v>
      </c>
      <c r="N14" s="20">
        <f t="shared" si="41"/>
        <v>3952.5709064397943</v>
      </c>
      <c r="O14" s="20">
        <f t="shared" si="41"/>
        <v>2286.6563846948952</v>
      </c>
      <c r="P14" s="20">
        <f t="shared" si="41"/>
        <v>2598.2658003129536</v>
      </c>
      <c r="Q14" s="20">
        <f t="shared" si="41"/>
        <v>4435.5871419375089</v>
      </c>
      <c r="R14" s="20">
        <f t="shared" si="41"/>
        <v>3077.9806016403977</v>
      </c>
      <c r="S14" s="20">
        <f t="shared" si="41"/>
        <v>5918.4644336196889</v>
      </c>
      <c r="T14" s="20">
        <f t="shared" si="41"/>
        <v>2063.7501018042649</v>
      </c>
      <c r="U14" s="181">
        <f t="shared" si="76"/>
        <v>35876.624445900226</v>
      </c>
      <c r="V14" s="33">
        <f t="shared" si="42"/>
        <v>2022</v>
      </c>
      <c r="W14" s="20">
        <f t="shared" si="42"/>
        <v>1897.8333333333333</v>
      </c>
      <c r="X14" s="20">
        <f t="shared" si="42"/>
        <v>1981.8333333333333</v>
      </c>
      <c r="Y14" s="20">
        <f t="shared" si="42"/>
        <v>3941.6666666666665</v>
      </c>
      <c r="Z14" s="20">
        <f t="shared" si="42"/>
        <v>3417.5</v>
      </c>
      <c r="AA14" s="20">
        <f t="shared" si="42"/>
        <v>4097.166666666667</v>
      </c>
      <c r="AB14" s="20">
        <f t="shared" si="42"/>
        <v>4949.666666666667</v>
      </c>
      <c r="AC14" s="20">
        <f t="shared" si="42"/>
        <v>3365.3333333333335</v>
      </c>
      <c r="AD14" s="20">
        <f t="shared" si="42"/>
        <v>4465.6666666666661</v>
      </c>
      <c r="AE14" s="20">
        <f t="shared" si="42"/>
        <v>0</v>
      </c>
      <c r="AF14" s="20">
        <f t="shared" si="42"/>
        <v>0</v>
      </c>
      <c r="AG14" s="16">
        <f t="shared" si="42"/>
        <v>0</v>
      </c>
      <c r="AH14" s="179">
        <f t="shared" si="42"/>
        <v>30138.666666666668</v>
      </c>
      <c r="AI14" s="28">
        <f t="shared" si="43"/>
        <v>363960.95964000002</v>
      </c>
      <c r="AJ14" s="28">
        <f t="shared" si="43"/>
        <v>457010.97740000003</v>
      </c>
      <c r="AK14" s="28">
        <f t="shared" si="43"/>
        <v>560243.93940000003</v>
      </c>
      <c r="AL14" s="28">
        <f t="shared" si="43"/>
        <v>544467.90619999997</v>
      </c>
      <c r="AM14" s="28">
        <f t="shared" si="43"/>
        <v>524183.82570000004</v>
      </c>
      <c r="AN14" s="28">
        <f t="shared" si="43"/>
        <v>840225.00259999989</v>
      </c>
      <c r="AO14" s="28">
        <f t="shared" si="43"/>
        <v>484710.68067999993</v>
      </c>
      <c r="AP14" s="28">
        <f t="shared" si="43"/>
        <v>550463.41388000001</v>
      </c>
      <c r="AQ14" s="28">
        <f t="shared" si="43"/>
        <v>941539.52924000006</v>
      </c>
      <c r="AR14" s="28">
        <f t="shared" si="43"/>
        <v>651317.96214000008</v>
      </c>
      <c r="AS14" s="28">
        <f t="shared" si="43"/>
        <v>1258681.6267600004</v>
      </c>
      <c r="AT14" s="28">
        <f t="shared" si="43"/>
        <v>437812.81772000005</v>
      </c>
      <c r="AU14" s="329">
        <f t="shared" si="77"/>
        <v>7614618.6413599998</v>
      </c>
      <c r="AV14" s="33">
        <f t="shared" si="44"/>
        <v>456903.81999999989</v>
      </c>
      <c r="AW14" s="20">
        <f t="shared" si="44"/>
        <v>426089.79800000001</v>
      </c>
      <c r="AX14" s="20">
        <f t="shared" si="44"/>
        <v>430114.43340000027</v>
      </c>
      <c r="AY14" s="20">
        <f t="shared" si="44"/>
        <v>774270.83519999997</v>
      </c>
      <c r="AZ14" s="20">
        <f t="shared" si="44"/>
        <v>681722.9278399999</v>
      </c>
      <c r="BA14" s="20">
        <f t="shared" si="44"/>
        <v>791471.27164000005</v>
      </c>
      <c r="BB14" s="20">
        <f t="shared" si="44"/>
        <v>956139.2247599999</v>
      </c>
      <c r="BC14" s="20">
        <v>681004.3605999999</v>
      </c>
      <c r="BD14" s="20">
        <v>895643.69652000011</v>
      </c>
      <c r="BE14" s="20">
        <f t="shared" si="45"/>
        <v>0</v>
      </c>
      <c r="BF14" s="20">
        <f t="shared" si="45"/>
        <v>0</v>
      </c>
      <c r="BG14" s="20">
        <f t="shared" si="45"/>
        <v>0</v>
      </c>
      <c r="BH14" s="329">
        <f t="shared" si="78"/>
        <v>6093360.3679600004</v>
      </c>
      <c r="BI14" s="193">
        <f t="shared" si="46"/>
        <v>676634.74847333331</v>
      </c>
      <c r="BJ14" s="193">
        <f t="shared" si="47"/>
        <v>809777.80807999987</v>
      </c>
      <c r="BK14" s="20">
        <f t="shared" si="48"/>
        <v>1126054.3552050558</v>
      </c>
      <c r="BL14" s="33">
        <f t="shared" si="48"/>
        <v>681004.3605999999</v>
      </c>
      <c r="BM14" s="226">
        <f t="shared" si="49"/>
        <v>0.60477041579044222</v>
      </c>
      <c r="BN14" s="4">
        <f t="shared" si="79"/>
        <v>7.3299650773579361E-2</v>
      </c>
      <c r="BO14" s="4"/>
      <c r="BP14" s="4"/>
      <c r="BQ14" s="33">
        <f t="shared" si="50"/>
        <v>3973.7962962962961</v>
      </c>
      <c r="BR14" s="7">
        <f t="shared" si="50"/>
        <v>803078.63645600015</v>
      </c>
      <c r="BS14" s="224">
        <f t="shared" si="80"/>
        <v>0.71317928192707769</v>
      </c>
      <c r="BT14" s="4">
        <f t="shared" si="51"/>
        <v>0.2371473624375291</v>
      </c>
      <c r="BU14" s="229">
        <f t="shared" si="26"/>
        <v>0.2017100968202945</v>
      </c>
      <c r="BV14" s="193">
        <f t="shared" si="52"/>
        <v>649714.58393000008</v>
      </c>
      <c r="BW14" s="193">
        <f t="shared" si="27"/>
        <v>809538.28566666658</v>
      </c>
      <c r="BX14" s="33">
        <f t="shared" si="53"/>
        <v>997456.73522470228</v>
      </c>
      <c r="BY14" s="33">
        <f t="shared" si="53"/>
        <v>895643.69652000011</v>
      </c>
      <c r="BZ14" s="441">
        <f t="shared" si="54"/>
        <v>0.8979273635545042</v>
      </c>
      <c r="CA14" s="4">
        <f t="shared" si="55"/>
        <v>7.0783319628010141E-2</v>
      </c>
      <c r="CB14" s="4"/>
      <c r="CC14" s="4"/>
      <c r="CD14" s="33">
        <f t="shared" si="56"/>
        <v>4548.7000000000007</v>
      </c>
      <c r="CE14" s="217">
        <f t="shared" si="56"/>
        <v>915458.95630080008</v>
      </c>
      <c r="CF14" s="436">
        <f t="shared" si="57"/>
        <v>0.91779314728329531</v>
      </c>
      <c r="CG14" s="1">
        <f t="shared" si="58"/>
        <v>-2.7699923507462199E-2</v>
      </c>
      <c r="CH14" s="229">
        <f t="shared" si="59"/>
        <v>0.15693649934718068</v>
      </c>
      <c r="CI14" s="193">
        <f t="shared" si="60"/>
        <v>677040.04088444449</v>
      </c>
      <c r="CJ14" s="193">
        <f t="shared" si="61"/>
        <v>844262.42729333334</v>
      </c>
      <c r="CK14" s="20">
        <v>1146681.868241804</v>
      </c>
      <c r="CL14" s="33">
        <f t="shared" si="62"/>
        <v>620168.08400000003</v>
      </c>
      <c r="CM14" s="475">
        <f t="shared" si="29"/>
        <v>0.54083708932356078</v>
      </c>
      <c r="CN14" s="4">
        <f t="shared" si="63"/>
        <v>7.6592158279367994E-2</v>
      </c>
      <c r="CO14" s="4"/>
      <c r="CP14" s="4"/>
      <c r="CQ14" s="33">
        <f t="shared" si="64"/>
        <v>4925.2777777777774</v>
      </c>
      <c r="CR14" s="217">
        <f t="shared" si="64"/>
        <v>1003077.1512600002</v>
      </c>
      <c r="CS14" s="436">
        <f t="shared" si="31"/>
        <v>0.87476498847758755</v>
      </c>
      <c r="CT14" s="1">
        <f t="shared" si="32"/>
        <v>0.54007291302737004</v>
      </c>
      <c r="CU14" s="229">
        <f t="shared" si="33"/>
        <v>0.19910249990380402</v>
      </c>
      <c r="CV14" s="193">
        <f t="shared" si="65"/>
        <v>671352.84519599995</v>
      </c>
      <c r="CW14" s="193">
        <f t="shared" si="65"/>
        <v>732272.04703999998</v>
      </c>
      <c r="CX14" s="33">
        <f t="shared" si="66"/>
        <v>0</v>
      </c>
      <c r="CY14" s="33">
        <f t="shared" si="66"/>
        <v>0</v>
      </c>
      <c r="CZ14" s="475">
        <f t="shared" si="34"/>
        <v>0</v>
      </c>
      <c r="DA14" s="4">
        <f t="shared" si="67"/>
        <v>7.361417988479417E-2</v>
      </c>
      <c r="DB14" s="4"/>
      <c r="DC14" s="4"/>
      <c r="DD14" s="33">
        <f t="shared" si="68"/>
        <v>0</v>
      </c>
      <c r="DE14" s="217">
        <f t="shared" si="68"/>
        <v>0</v>
      </c>
      <c r="DF14" s="436">
        <f t="shared" si="37"/>
        <v>0</v>
      </c>
      <c r="DG14" s="1">
        <f t="shared" si="69"/>
        <v>-1</v>
      </c>
      <c r="DH14" s="229">
        <f t="shared" si="70"/>
        <v>-6.4552028167459974E-2</v>
      </c>
      <c r="DI14" s="193"/>
      <c r="DJ14" s="193"/>
      <c r="DK14" s="33">
        <f t="shared" si="71"/>
        <v>0</v>
      </c>
      <c r="DL14" s="33">
        <f t="shared" si="71"/>
        <v>0</v>
      </c>
      <c r="DM14" s="475">
        <f t="shared" si="38"/>
        <v>0</v>
      </c>
      <c r="DN14" s="4" t="e">
        <f t="shared" si="72"/>
        <v>#DIV/0!</v>
      </c>
      <c r="DO14" s="4"/>
      <c r="DP14" s="4"/>
      <c r="DQ14" s="33">
        <f t="shared" si="73"/>
        <v>0</v>
      </c>
      <c r="DR14" s="217">
        <f t="shared" si="73"/>
        <v>0</v>
      </c>
      <c r="DS14" s="436">
        <f t="shared" si="40"/>
        <v>0</v>
      </c>
      <c r="DT14" s="1">
        <f t="shared" si="74"/>
        <v>-1</v>
      </c>
      <c r="DU14" s="229">
        <f t="shared" si="75"/>
        <v>-0.19978128190649569</v>
      </c>
    </row>
    <row r="15" spans="1:125" hidden="1" outlineLevel="1" x14ac:dyDescent="0.35">
      <c r="B15" s="5"/>
      <c r="C15" s="3"/>
      <c r="D15" s="18">
        <v>320028</v>
      </c>
      <c r="E15" s="5" t="s">
        <v>41</v>
      </c>
      <c r="F15" s="5" t="s">
        <v>34</v>
      </c>
      <c r="G15" s="5" t="s">
        <v>72</v>
      </c>
      <c r="H15" s="20">
        <v>167.22200000000001</v>
      </c>
      <c r="I15" s="16">
        <f t="shared" si="41"/>
        <v>7338.2020984971796</v>
      </c>
      <c r="J15" s="16">
        <f t="shared" si="41"/>
        <v>9737.2156806497205</v>
      </c>
      <c r="K15" s="16">
        <f t="shared" si="41"/>
        <v>11046.95762425324</v>
      </c>
      <c r="L15" s="33">
        <f t="shared" si="41"/>
        <v>7863.0450513000806</v>
      </c>
      <c r="M15" s="20">
        <f t="shared" si="41"/>
        <v>12837.269155173693</v>
      </c>
      <c r="N15" s="20">
        <f t="shared" si="41"/>
        <v>9539.735342969856</v>
      </c>
      <c r="O15" s="20">
        <f t="shared" si="41"/>
        <v>8412.6003837065382</v>
      </c>
      <c r="P15" s="20">
        <f t="shared" si="41"/>
        <v>11941.135618231954</v>
      </c>
      <c r="Q15" s="20">
        <f t="shared" si="41"/>
        <v>8622.5365109488903</v>
      </c>
      <c r="R15" s="20">
        <f t="shared" si="41"/>
        <v>9371.7789404013711</v>
      </c>
      <c r="S15" s="20">
        <f t="shared" si="41"/>
        <v>6494.5580293459025</v>
      </c>
      <c r="T15" s="20">
        <f t="shared" si="41"/>
        <v>4187.9713198837699</v>
      </c>
      <c r="U15" s="181">
        <f t="shared" si="76"/>
        <v>107393.00575536222</v>
      </c>
      <c r="V15" s="33">
        <f t="shared" si="42"/>
        <v>6597.5</v>
      </c>
      <c r="W15" s="20">
        <f t="shared" si="42"/>
        <v>5816.5</v>
      </c>
      <c r="X15" s="20">
        <f t="shared" si="42"/>
        <v>4173.6666666666661</v>
      </c>
      <c r="Y15" s="20">
        <f t="shared" si="42"/>
        <v>6329.666666666667</v>
      </c>
      <c r="Z15" s="20">
        <f t="shared" si="42"/>
        <v>8425.3333333333321</v>
      </c>
      <c r="AA15" s="20">
        <f t="shared" si="42"/>
        <v>8921</v>
      </c>
      <c r="AB15" s="20">
        <f t="shared" si="42"/>
        <v>5757.833333333333</v>
      </c>
      <c r="AC15" s="20">
        <f t="shared" si="42"/>
        <v>11701.500000000002</v>
      </c>
      <c r="AD15" s="20">
        <f t="shared" si="42"/>
        <v>6985.6666666666679</v>
      </c>
      <c r="AE15" s="20">
        <f t="shared" si="42"/>
        <v>0</v>
      </c>
      <c r="AF15" s="20">
        <f t="shared" si="42"/>
        <v>0</v>
      </c>
      <c r="AG15" s="16">
        <f t="shared" si="42"/>
        <v>0</v>
      </c>
      <c r="AH15" s="179">
        <f t="shared" si="42"/>
        <v>64708.666666666664</v>
      </c>
      <c r="AI15" s="28">
        <f t="shared" si="43"/>
        <v>1166038.8477599998</v>
      </c>
      <c r="AJ15" s="28">
        <f t="shared" si="43"/>
        <v>1514146.6413411989</v>
      </c>
      <c r="AK15" s="28">
        <f t="shared" si="43"/>
        <v>1769465.4436163988</v>
      </c>
      <c r="AL15" s="28">
        <f t="shared" si="43"/>
        <v>1240362.9083011996</v>
      </c>
      <c r="AM15" s="28">
        <f t="shared" si="43"/>
        <v>2066986.3536560026</v>
      </c>
      <c r="AN15" s="28">
        <f t="shared" si="43"/>
        <v>1514718.0426619991</v>
      </c>
      <c r="AO15" s="28">
        <f t="shared" si="43"/>
        <v>1314774.3864735966</v>
      </c>
      <c r="AP15" s="28">
        <f t="shared" si="43"/>
        <v>1917766.9448639969</v>
      </c>
      <c r="AQ15" s="28">
        <f t="shared" si="43"/>
        <v>1344287.8323840008</v>
      </c>
      <c r="AR15" s="28">
        <f t="shared" si="43"/>
        <v>1477804.6843279991</v>
      </c>
      <c r="AS15" s="28">
        <f t="shared" si="43"/>
        <v>1038686.9583199975</v>
      </c>
      <c r="AT15" s="28">
        <f t="shared" si="43"/>
        <v>627969.06055999827</v>
      </c>
      <c r="AU15" s="329">
        <f t="shared" si="77"/>
        <v>16993008.104266386</v>
      </c>
      <c r="AV15" s="33">
        <f t="shared" si="44"/>
        <v>1123962.7846399914</v>
      </c>
      <c r="AW15" s="20">
        <f t="shared" si="44"/>
        <v>973863.10312000068</v>
      </c>
      <c r="AX15" s="20">
        <f t="shared" si="44"/>
        <v>680666.8129200018</v>
      </c>
      <c r="AY15" s="20">
        <f t="shared" si="44"/>
        <v>1023468.5167199962</v>
      </c>
      <c r="AZ15" s="20">
        <f t="shared" si="44"/>
        <v>1349474.1030399895</v>
      </c>
      <c r="BA15" s="20">
        <f t="shared" si="44"/>
        <v>1331044.7745599984</v>
      </c>
      <c r="BB15" s="20">
        <f t="shared" si="44"/>
        <v>930502.04435999843</v>
      </c>
      <c r="BC15" s="20">
        <v>1828455.8849999912</v>
      </c>
      <c r="BD15" s="20">
        <v>1113851.6485200021</v>
      </c>
      <c r="BE15" s="20">
        <f t="shared" si="45"/>
        <v>0</v>
      </c>
      <c r="BF15" s="20">
        <f t="shared" si="45"/>
        <v>0</v>
      </c>
      <c r="BG15" s="20">
        <f t="shared" si="45"/>
        <v>0</v>
      </c>
      <c r="BH15" s="329">
        <f t="shared" si="78"/>
        <v>10355289.67287997</v>
      </c>
      <c r="BI15" s="193">
        <f t="shared" si="46"/>
        <v>1048169.8924533309</v>
      </c>
      <c r="BJ15" s="193">
        <f t="shared" si="47"/>
        <v>1203673.6406533287</v>
      </c>
      <c r="BK15" s="20">
        <f t="shared" si="48"/>
        <v>1446283.8478764009</v>
      </c>
      <c r="BL15" s="33">
        <f t="shared" si="48"/>
        <v>1828455.8849999912</v>
      </c>
      <c r="BM15" s="226">
        <f t="shared" si="49"/>
        <v>1.2642441438343786</v>
      </c>
      <c r="BN15" s="4">
        <f t="shared" si="79"/>
        <v>0.10895440283112268</v>
      </c>
      <c r="BO15" s="4"/>
      <c r="BP15" s="4"/>
      <c r="BQ15" s="33">
        <f t="shared" si="50"/>
        <v>12689.666666666668</v>
      </c>
      <c r="BR15" s="7">
        <f t="shared" si="50"/>
        <v>1851390.4156200001</v>
      </c>
      <c r="BS15" s="224">
        <f t="shared" si="80"/>
        <v>1.2801017022615739</v>
      </c>
      <c r="BT15" s="4">
        <f t="shared" si="51"/>
        <v>-4.6570340626211792E-2</v>
      </c>
      <c r="BU15" s="229">
        <f t="shared" si="26"/>
        <v>-0.26093680528581065</v>
      </c>
      <c r="BV15" s="193">
        <f t="shared" si="52"/>
        <v>1155179.7530449959</v>
      </c>
      <c r="BW15" s="193">
        <f t="shared" si="27"/>
        <v>1363334.234639996</v>
      </c>
      <c r="BX15" s="33">
        <f t="shared" si="53"/>
        <v>1646437.3844495497</v>
      </c>
      <c r="BY15" s="33">
        <f t="shared" si="53"/>
        <v>1113851.6485200021</v>
      </c>
      <c r="BZ15" s="441">
        <f t="shared" si="54"/>
        <v>0.67652232574419713</v>
      </c>
      <c r="CA15" s="4">
        <f t="shared" si="55"/>
        <v>0.11920538484583366</v>
      </c>
      <c r="CB15" s="4"/>
      <c r="CC15" s="4"/>
      <c r="CD15" s="33">
        <f t="shared" si="56"/>
        <v>8572.3333333333339</v>
      </c>
      <c r="CE15" s="217">
        <f t="shared" si="56"/>
        <v>1355404.0785204037</v>
      </c>
      <c r="CF15" s="436">
        <f t="shared" si="57"/>
        <v>0.82323451308994255</v>
      </c>
      <c r="CG15" s="1">
        <f t="shared" si="58"/>
        <v>8.2692455206478943E-3</v>
      </c>
      <c r="CH15" s="229">
        <f t="shared" si="59"/>
        <v>-0.25224723048653075</v>
      </c>
      <c r="CI15" s="193">
        <f t="shared" si="60"/>
        <v>1150587.7414311077</v>
      </c>
      <c r="CJ15" s="193">
        <f t="shared" si="61"/>
        <v>1290936.5259599972</v>
      </c>
      <c r="CK15" s="20">
        <v>1658845.655555916</v>
      </c>
      <c r="CL15" s="33">
        <f t="shared" si="62"/>
        <v>676084.07799999905</v>
      </c>
      <c r="CM15" s="475">
        <f t="shared" si="29"/>
        <v>0.40756297955485693</v>
      </c>
      <c r="CN15" s="4">
        <f t="shared" si="63"/>
        <v>0.11711478745055166</v>
      </c>
      <c r="CO15" s="4"/>
      <c r="CP15" s="4"/>
      <c r="CQ15" s="33">
        <f t="shared" si="64"/>
        <v>6732.2</v>
      </c>
      <c r="CR15" s="217">
        <f t="shared" si="64"/>
        <v>1127962.1136729599</v>
      </c>
      <c r="CS15" s="436">
        <f t="shared" si="31"/>
        <v>0.67996809100057876</v>
      </c>
      <c r="CT15" s="1">
        <f t="shared" si="32"/>
        <v>-0.23673126385718757</v>
      </c>
      <c r="CU15" s="229">
        <f t="shared" si="33"/>
        <v>-0.2507511427000193</v>
      </c>
      <c r="CV15" s="193">
        <f t="shared" si="65"/>
        <v>1103137.3750879972</v>
      </c>
      <c r="CW15" s="193">
        <f t="shared" si="65"/>
        <v>1206130.5371733306</v>
      </c>
      <c r="CX15" s="33">
        <f t="shared" si="66"/>
        <v>0</v>
      </c>
      <c r="CY15" s="33">
        <f t="shared" si="66"/>
        <v>0</v>
      </c>
      <c r="CZ15" s="475">
        <f t="shared" si="34"/>
        <v>0</v>
      </c>
      <c r="DA15" s="4">
        <f t="shared" si="67"/>
        <v>0.12125044331122879</v>
      </c>
      <c r="DB15" s="4"/>
      <c r="DC15" s="4"/>
      <c r="DD15" s="33">
        <f t="shared" si="68"/>
        <v>0</v>
      </c>
      <c r="DE15" s="217">
        <f t="shared" si="68"/>
        <v>0</v>
      </c>
      <c r="DF15" s="436">
        <f t="shared" si="37"/>
        <v>0</v>
      </c>
      <c r="DG15" s="1">
        <f t="shared" si="69"/>
        <v>-1</v>
      </c>
      <c r="DH15" s="229">
        <f t="shared" si="70"/>
        <v>-0.32591827484075708</v>
      </c>
      <c r="DI15" s="193"/>
      <c r="DJ15" s="193"/>
      <c r="DK15" s="33">
        <f t="shared" si="71"/>
        <v>0</v>
      </c>
      <c r="DL15" s="33">
        <f t="shared" si="71"/>
        <v>0</v>
      </c>
      <c r="DM15" s="475">
        <f t="shared" si="38"/>
        <v>0</v>
      </c>
      <c r="DN15" s="4" t="e">
        <f t="shared" si="72"/>
        <v>#DIV/0!</v>
      </c>
      <c r="DO15" s="4"/>
      <c r="DP15" s="4"/>
      <c r="DQ15" s="33">
        <f t="shared" si="73"/>
        <v>0</v>
      </c>
      <c r="DR15" s="217">
        <f t="shared" si="73"/>
        <v>0</v>
      </c>
      <c r="DS15" s="436">
        <f t="shared" si="40"/>
        <v>0</v>
      </c>
      <c r="DT15" s="1">
        <f t="shared" si="74"/>
        <v>-1</v>
      </c>
      <c r="DU15" s="229">
        <f t="shared" si="75"/>
        <v>-0.39061468050026427</v>
      </c>
    </row>
    <row r="16" spans="1:125" hidden="1" outlineLevel="1" x14ac:dyDescent="0.35">
      <c r="B16" s="5"/>
      <c r="C16" s="3"/>
      <c r="D16" s="18">
        <v>320120</v>
      </c>
      <c r="E16" s="5" t="s">
        <v>41</v>
      </c>
      <c r="F16" s="5" t="s">
        <v>35</v>
      </c>
      <c r="G16" s="5" t="s">
        <v>72</v>
      </c>
      <c r="H16" s="20">
        <v>167.22200000000001</v>
      </c>
      <c r="I16" s="16">
        <f t="shared" si="41"/>
        <v>0</v>
      </c>
      <c r="J16" s="16">
        <f t="shared" si="41"/>
        <v>0</v>
      </c>
      <c r="K16" s="16">
        <f t="shared" si="41"/>
        <v>0</v>
      </c>
      <c r="L16" s="33">
        <f t="shared" si="41"/>
        <v>0</v>
      </c>
      <c r="M16" s="20">
        <f t="shared" si="41"/>
        <v>0</v>
      </c>
      <c r="N16" s="20">
        <f t="shared" si="41"/>
        <v>0</v>
      </c>
      <c r="O16" s="20">
        <f t="shared" si="41"/>
        <v>0</v>
      </c>
      <c r="P16" s="20">
        <f t="shared" si="41"/>
        <v>0</v>
      </c>
      <c r="Q16" s="20">
        <f t="shared" si="41"/>
        <v>0</v>
      </c>
      <c r="R16" s="20">
        <f t="shared" si="41"/>
        <v>476.27999904318813</v>
      </c>
      <c r="S16" s="20">
        <f t="shared" si="41"/>
        <v>540.53943261054167</v>
      </c>
      <c r="T16" s="20">
        <f t="shared" si="41"/>
        <v>37.799998803985119</v>
      </c>
      <c r="U16" s="181">
        <f t="shared" si="76"/>
        <v>1054.619430457715</v>
      </c>
      <c r="V16" s="33">
        <f t="shared" si="42"/>
        <v>260</v>
      </c>
      <c r="W16" s="20">
        <f t="shared" si="42"/>
        <v>175</v>
      </c>
      <c r="X16" s="20">
        <f t="shared" si="42"/>
        <v>120</v>
      </c>
      <c r="Y16" s="20">
        <f t="shared" si="42"/>
        <v>45</v>
      </c>
      <c r="Z16" s="20">
        <f t="shared" si="42"/>
        <v>145</v>
      </c>
      <c r="AA16" s="20">
        <f t="shared" si="42"/>
        <v>305</v>
      </c>
      <c r="AB16" s="20">
        <f t="shared" si="42"/>
        <v>219</v>
      </c>
      <c r="AC16" s="20">
        <f t="shared" si="42"/>
        <v>52</v>
      </c>
      <c r="AD16" s="20">
        <f t="shared" si="42"/>
        <v>0</v>
      </c>
      <c r="AE16" s="20">
        <f t="shared" si="42"/>
        <v>0</v>
      </c>
      <c r="AF16" s="20">
        <f t="shared" si="42"/>
        <v>0</v>
      </c>
      <c r="AG16" s="16">
        <f t="shared" si="42"/>
        <v>0</v>
      </c>
      <c r="AH16" s="179">
        <f t="shared" si="42"/>
        <v>1321</v>
      </c>
      <c r="AI16" s="28">
        <f t="shared" si="43"/>
        <v>0</v>
      </c>
      <c r="AJ16" s="28">
        <f t="shared" si="43"/>
        <v>0</v>
      </c>
      <c r="AK16" s="28">
        <f t="shared" si="43"/>
        <v>0</v>
      </c>
      <c r="AL16" s="28">
        <f t="shared" si="43"/>
        <v>0</v>
      </c>
      <c r="AM16" s="28">
        <f t="shared" si="43"/>
        <v>0</v>
      </c>
      <c r="AN16" s="28">
        <f t="shared" si="43"/>
        <v>0</v>
      </c>
      <c r="AO16" s="28">
        <f t="shared" si="43"/>
        <v>0</v>
      </c>
      <c r="AP16" s="28">
        <f t="shared" si="43"/>
        <v>0</v>
      </c>
      <c r="AQ16" s="28">
        <f t="shared" si="43"/>
        <v>0</v>
      </c>
      <c r="AR16" s="28">
        <f t="shared" si="43"/>
        <v>79644.494000000006</v>
      </c>
      <c r="AS16" s="28">
        <f t="shared" si="43"/>
        <v>90390.085000000006</v>
      </c>
      <c r="AT16" s="28">
        <f t="shared" si="43"/>
        <v>6320.9913999999999</v>
      </c>
      <c r="AU16" s="329">
        <f t="shared" si="77"/>
        <v>176355.57040000003</v>
      </c>
      <c r="AV16" s="33">
        <f t="shared" si="44"/>
        <v>46955.9378</v>
      </c>
      <c r="AW16" s="20">
        <f t="shared" si="44"/>
        <v>31604.958000000002</v>
      </c>
      <c r="AX16" s="20">
        <f t="shared" si="44"/>
        <v>21671.9712</v>
      </c>
      <c r="AY16" s="20">
        <f t="shared" si="44"/>
        <v>8126.9892</v>
      </c>
      <c r="AZ16" s="20">
        <f t="shared" si="44"/>
        <v>20949.6348</v>
      </c>
      <c r="BA16" s="20">
        <f t="shared" si="44"/>
        <v>44608.14</v>
      </c>
      <c r="BB16" s="20">
        <f t="shared" si="44"/>
        <v>31641.172559999999</v>
      </c>
      <c r="BC16" s="20">
        <v>9391.1880000000019</v>
      </c>
      <c r="BD16" s="20">
        <v>0</v>
      </c>
      <c r="BE16" s="20">
        <f t="shared" si="45"/>
        <v>0</v>
      </c>
      <c r="BF16" s="20">
        <f t="shared" si="45"/>
        <v>0</v>
      </c>
      <c r="BG16" s="20">
        <f t="shared" si="45"/>
        <v>0</v>
      </c>
      <c r="BH16" s="329">
        <f t="shared" si="78"/>
        <v>214949.99155999999</v>
      </c>
      <c r="BI16" s="193">
        <f t="shared" si="46"/>
        <v>26433.810959999999</v>
      </c>
      <c r="BJ16" s="193">
        <f t="shared" si="47"/>
        <v>32399.649119999998</v>
      </c>
      <c r="BK16" s="20">
        <f t="shared" si="48"/>
        <v>119438.62880536194</v>
      </c>
      <c r="BL16" s="33">
        <f t="shared" si="48"/>
        <v>9391.1880000000019</v>
      </c>
      <c r="BM16" s="226">
        <f t="shared" si="49"/>
        <v>7.8627727845937939E-2</v>
      </c>
      <c r="BN16" s="4">
        <f t="shared" si="79"/>
        <v>2.9327587666466248E-3</v>
      </c>
      <c r="BO16" s="4"/>
      <c r="BP16" s="4"/>
      <c r="BQ16" s="33">
        <f t="shared" si="50"/>
        <v>100</v>
      </c>
      <c r="BR16" s="7">
        <f t="shared" si="50"/>
        <v>12100.183919999999</v>
      </c>
      <c r="BS16" s="224">
        <f t="shared" si="80"/>
        <v>0.10130879800804267</v>
      </c>
      <c r="BT16" s="4">
        <f t="shared" si="51"/>
        <v>0</v>
      </c>
      <c r="BU16" s="229">
        <f t="shared" si="26"/>
        <v>0</v>
      </c>
      <c r="BV16" s="193">
        <f t="shared" si="52"/>
        <v>26868.748944999999</v>
      </c>
      <c r="BW16" s="193">
        <f t="shared" si="27"/>
        <v>28546.833519999996</v>
      </c>
      <c r="BX16" s="33">
        <f t="shared" si="53"/>
        <v>35102.895316952643</v>
      </c>
      <c r="BY16" s="33">
        <f t="shared" si="53"/>
        <v>0</v>
      </c>
      <c r="BZ16" s="441">
        <f t="shared" si="54"/>
        <v>0</v>
      </c>
      <c r="CA16" s="4">
        <f t="shared" si="55"/>
        <v>2.4960396280081154E-3</v>
      </c>
      <c r="CB16" s="4"/>
      <c r="CC16" s="4"/>
      <c r="CD16" s="33">
        <f t="shared" si="56"/>
        <v>192</v>
      </c>
      <c r="CE16" s="217">
        <f t="shared" si="56"/>
        <v>34675.153920000004</v>
      </c>
      <c r="CF16" s="436">
        <f t="shared" si="57"/>
        <v>0.98781464055627155</v>
      </c>
      <c r="CG16" s="1">
        <f t="shared" si="58"/>
        <v>0</v>
      </c>
      <c r="CH16" s="229">
        <f t="shared" si="59"/>
        <v>0</v>
      </c>
      <c r="CI16" s="193">
        <f t="shared" si="60"/>
        <v>23883.332395555553</v>
      </c>
      <c r="CJ16" s="193">
        <f t="shared" si="61"/>
        <v>13677.453520000001</v>
      </c>
      <c r="CK16" s="20">
        <v>37699.831791973709</v>
      </c>
      <c r="CL16" s="33">
        <f t="shared" si="62"/>
        <v>0</v>
      </c>
      <c r="CM16" s="475">
        <f t="shared" si="29"/>
        <v>0</v>
      </c>
      <c r="CN16" s="4">
        <f t="shared" si="63"/>
        <v>1.2408294518341304E-3</v>
      </c>
      <c r="CO16" s="4"/>
      <c r="CP16" s="4"/>
      <c r="CQ16" s="33">
        <f t="shared" si="64"/>
        <v>250</v>
      </c>
      <c r="CR16" s="217">
        <f t="shared" si="64"/>
        <v>45149.94</v>
      </c>
      <c r="CS16" s="436">
        <f t="shared" si="31"/>
        <v>1.1976164840505314</v>
      </c>
      <c r="CT16" s="1">
        <f t="shared" si="32"/>
        <v>-0.43310657482487114</v>
      </c>
      <c r="CU16" s="229">
        <f t="shared" si="33"/>
        <v>2.2657616176204218</v>
      </c>
      <c r="CV16" s="193">
        <f t="shared" si="65"/>
        <v>21494.999155999998</v>
      </c>
      <c r="CW16" s="193">
        <f t="shared" si="65"/>
        <v>3130.3960000000006</v>
      </c>
      <c r="CX16" s="33">
        <f t="shared" si="66"/>
        <v>0</v>
      </c>
      <c r="CY16" s="33">
        <f t="shared" si="66"/>
        <v>0</v>
      </c>
      <c r="CZ16" s="475">
        <f t="shared" si="34"/>
        <v>0</v>
      </c>
      <c r="DA16" s="4">
        <f t="shared" si="67"/>
        <v>3.1469388349061541E-4</v>
      </c>
      <c r="DB16" s="4"/>
      <c r="DC16" s="4"/>
      <c r="DD16" s="33">
        <f t="shared" si="68"/>
        <v>0</v>
      </c>
      <c r="DE16" s="217">
        <f t="shared" si="68"/>
        <v>0</v>
      </c>
      <c r="DF16" s="436">
        <f t="shared" si="37"/>
        <v>0</v>
      </c>
      <c r="DG16" s="1">
        <f t="shared" si="69"/>
        <v>-1</v>
      </c>
      <c r="DH16" s="229">
        <f t="shared" si="70"/>
        <v>0.2641545785813364</v>
      </c>
      <c r="DI16" s="193"/>
      <c r="DJ16" s="193"/>
      <c r="DK16" s="33">
        <f t="shared" si="71"/>
        <v>0</v>
      </c>
      <c r="DL16" s="33">
        <f t="shared" si="71"/>
        <v>0</v>
      </c>
      <c r="DM16" s="475">
        <f t="shared" si="38"/>
        <v>0</v>
      </c>
      <c r="DN16" s="4" t="e">
        <f t="shared" si="72"/>
        <v>#DIV/0!</v>
      </c>
      <c r="DO16" s="4"/>
      <c r="DP16" s="4"/>
      <c r="DQ16" s="33">
        <f t="shared" si="73"/>
        <v>0</v>
      </c>
      <c r="DR16" s="217">
        <f t="shared" si="73"/>
        <v>0</v>
      </c>
      <c r="DS16" s="436">
        <f t="shared" si="40"/>
        <v>0</v>
      </c>
      <c r="DT16" s="1">
        <f t="shared" si="74"/>
        <v>-1</v>
      </c>
      <c r="DU16" s="229">
        <f t="shared" si="75"/>
        <v>0.21884435559626625</v>
      </c>
    </row>
    <row r="17" spans="2:125" hidden="1" outlineLevel="1" x14ac:dyDescent="0.35">
      <c r="B17" s="5"/>
      <c r="C17" s="3"/>
      <c r="D17" s="18">
        <v>320100</v>
      </c>
      <c r="E17" s="5" t="s">
        <v>44</v>
      </c>
      <c r="F17" s="5" t="s">
        <v>50</v>
      </c>
      <c r="G17" s="5" t="s">
        <v>73</v>
      </c>
      <c r="H17" s="20">
        <v>225.81800000000001</v>
      </c>
      <c r="I17" s="16">
        <f t="shared" si="41"/>
        <v>0</v>
      </c>
      <c r="J17" s="16">
        <f t="shared" si="41"/>
        <v>0</v>
      </c>
      <c r="K17" s="16">
        <f t="shared" si="41"/>
        <v>0</v>
      </c>
      <c r="L17" s="33">
        <f t="shared" si="41"/>
        <v>0</v>
      </c>
      <c r="M17" s="20">
        <f t="shared" si="41"/>
        <v>0</v>
      </c>
      <c r="N17" s="20">
        <f t="shared" si="41"/>
        <v>0</v>
      </c>
      <c r="O17" s="20">
        <f t="shared" si="41"/>
        <v>546.75436856229351</v>
      </c>
      <c r="P17" s="20">
        <f t="shared" si="41"/>
        <v>1120.7625620632543</v>
      </c>
      <c r="Q17" s="20">
        <f t="shared" si="41"/>
        <v>347.79677262220014</v>
      </c>
      <c r="R17" s="20">
        <f t="shared" si="41"/>
        <v>718.01054615663941</v>
      </c>
      <c r="S17" s="20">
        <f t="shared" si="41"/>
        <v>388.75992772941044</v>
      </c>
      <c r="T17" s="20">
        <f t="shared" si="41"/>
        <v>944.68794002249592</v>
      </c>
      <c r="U17" s="181">
        <f t="shared" si="76"/>
        <v>4066.7721171562935</v>
      </c>
      <c r="V17" s="33">
        <f t="shared" si="42"/>
        <v>1627.4166666666667</v>
      </c>
      <c r="W17" s="20">
        <f t="shared" si="42"/>
        <v>1132.3333333333333</v>
      </c>
      <c r="X17" s="20">
        <f t="shared" si="42"/>
        <v>2181.6666666666665</v>
      </c>
      <c r="Y17" s="20">
        <f t="shared" si="42"/>
        <v>841.5</v>
      </c>
      <c r="Z17" s="20">
        <f t="shared" si="42"/>
        <v>1041.5</v>
      </c>
      <c r="AA17" s="20">
        <f t="shared" si="42"/>
        <v>1016.75</v>
      </c>
      <c r="AB17" s="20">
        <f t="shared" si="42"/>
        <v>977.75</v>
      </c>
      <c r="AC17" s="20">
        <f t="shared" si="42"/>
        <v>946.25</v>
      </c>
      <c r="AD17" s="20">
        <f t="shared" si="42"/>
        <v>842.83333333333326</v>
      </c>
      <c r="AE17" s="20">
        <f t="shared" si="42"/>
        <v>0</v>
      </c>
      <c r="AF17" s="20">
        <f t="shared" si="42"/>
        <v>0</v>
      </c>
      <c r="AG17" s="16">
        <f t="shared" si="42"/>
        <v>0</v>
      </c>
      <c r="AH17" s="179">
        <f t="shared" si="42"/>
        <v>10608</v>
      </c>
      <c r="AI17" s="28">
        <f t="shared" si="43"/>
        <v>0</v>
      </c>
      <c r="AJ17" s="28">
        <f t="shared" si="43"/>
        <v>0</v>
      </c>
      <c r="AK17" s="28">
        <f t="shared" si="43"/>
        <v>0</v>
      </c>
      <c r="AL17" s="28">
        <f t="shared" si="43"/>
        <v>0</v>
      </c>
      <c r="AM17" s="28">
        <f t="shared" si="43"/>
        <v>0</v>
      </c>
      <c r="AN17" s="28">
        <f t="shared" si="43"/>
        <v>0</v>
      </c>
      <c r="AO17" s="28">
        <f t="shared" si="43"/>
        <v>123466.978</v>
      </c>
      <c r="AP17" s="28">
        <f t="shared" si="43"/>
        <v>253088.36023999995</v>
      </c>
      <c r="AQ17" s="28">
        <f t="shared" si="43"/>
        <v>78538.771599999993</v>
      </c>
      <c r="AR17" s="28">
        <f t="shared" si="43"/>
        <v>162139.70551200002</v>
      </c>
      <c r="AS17" s="28">
        <f t="shared" si="43"/>
        <v>87788.989360000007</v>
      </c>
      <c r="AT17" s="28">
        <f t="shared" si="43"/>
        <v>213327.54124000002</v>
      </c>
      <c r="AU17" s="329">
        <f t="shared" si="77"/>
        <v>918350.345952</v>
      </c>
      <c r="AV17" s="33">
        <f t="shared" si="44"/>
        <v>357240.84107999998</v>
      </c>
      <c r="AW17" s="20">
        <f t="shared" si="44"/>
        <v>267579.0904000001</v>
      </c>
      <c r="AX17" s="20">
        <f t="shared" si="44"/>
        <v>525000.92651999253</v>
      </c>
      <c r="AY17" s="20">
        <f t="shared" si="44"/>
        <v>204143.96520000073</v>
      </c>
      <c r="AZ17" s="20">
        <f t="shared" si="44"/>
        <v>252511.79328000027</v>
      </c>
      <c r="BA17" s="20">
        <f t="shared" si="44"/>
        <v>244147.21652000007</v>
      </c>
      <c r="BB17" s="20">
        <f t="shared" si="44"/>
        <v>234440.98272000023</v>
      </c>
      <c r="BC17" s="20">
        <v>221987.40712000025</v>
      </c>
      <c r="BD17" s="20">
        <v>179946.48204000012</v>
      </c>
      <c r="BE17" s="20">
        <f t="shared" si="45"/>
        <v>0</v>
      </c>
      <c r="BF17" s="20">
        <f t="shared" si="45"/>
        <v>0</v>
      </c>
      <c r="BG17" s="20">
        <f t="shared" si="45"/>
        <v>0</v>
      </c>
      <c r="BH17" s="329">
        <f t="shared" si="78"/>
        <v>2486998.704879994</v>
      </c>
      <c r="BI17" s="193">
        <f t="shared" si="46"/>
        <v>287970.662439999</v>
      </c>
      <c r="BJ17" s="193">
        <f t="shared" si="47"/>
        <v>243699.99750666684</v>
      </c>
      <c r="BK17" s="20">
        <f t="shared" si="48"/>
        <v>406412.66758617584</v>
      </c>
      <c r="BL17" s="33">
        <f t="shared" si="48"/>
        <v>221987.40712000025</v>
      </c>
      <c r="BM17" s="226">
        <f t="shared" si="49"/>
        <v>0.54621183054765388</v>
      </c>
      <c r="BN17" s="4">
        <f t="shared" si="79"/>
        <v>2.2059291490235677E-2</v>
      </c>
      <c r="BO17" s="4"/>
      <c r="BP17" s="4"/>
      <c r="BQ17" s="33">
        <f t="shared" si="50"/>
        <v>754.91666666666663</v>
      </c>
      <c r="BR17" s="7">
        <f t="shared" si="50"/>
        <v>175392.84060000005</v>
      </c>
      <c r="BS17" s="224">
        <f t="shared" si="80"/>
        <v>0.43156341961907402</v>
      </c>
      <c r="BT17" s="4">
        <f t="shared" si="51"/>
        <v>-0.12288575061495177</v>
      </c>
      <c r="BU17" s="229">
        <f t="shared" si="26"/>
        <v>5.1267282350133074</v>
      </c>
      <c r="BV17" s="193">
        <f t="shared" si="52"/>
        <v>288381.52785499924</v>
      </c>
      <c r="BW17" s="193">
        <f t="shared" si="27"/>
        <v>233525.20212000018</v>
      </c>
      <c r="BX17" s="33">
        <f t="shared" si="53"/>
        <v>287156.56740511837</v>
      </c>
      <c r="BY17" s="33">
        <f t="shared" si="53"/>
        <v>179946.48204000012</v>
      </c>
      <c r="BZ17" s="441">
        <f t="shared" si="54"/>
        <v>0.62664936994504794</v>
      </c>
      <c r="CA17" s="4">
        <f t="shared" si="55"/>
        <v>2.0418662483940715E-2</v>
      </c>
      <c r="CB17" s="4"/>
      <c r="CC17" s="4"/>
      <c r="CD17" s="33">
        <f t="shared" si="56"/>
        <v>1053.6666666666665</v>
      </c>
      <c r="CE17" s="217">
        <f t="shared" si="56"/>
        <v>213438.65724000006</v>
      </c>
      <c r="CF17" s="436">
        <f t="shared" si="57"/>
        <v>0.74328321712692147</v>
      </c>
      <c r="CG17" s="1">
        <f t="shared" si="58"/>
        <v>1.7176215376406532</v>
      </c>
      <c r="CH17" s="229">
        <f t="shared" si="59"/>
        <v>4.4648009084414708</v>
      </c>
      <c r="CI17" s="193">
        <f t="shared" si="60"/>
        <v>276333.18943111046</v>
      </c>
      <c r="CJ17" s="193">
        <f t="shared" si="61"/>
        <v>212124.95729333351</v>
      </c>
      <c r="CK17" s="20">
        <v>334756.48109161056</v>
      </c>
      <c r="CL17" s="33">
        <f t="shared" si="62"/>
        <v>157763.86500000005</v>
      </c>
      <c r="CM17" s="475">
        <f t="shared" si="29"/>
        <v>0.47127949393405733</v>
      </c>
      <c r="CN17" s="4">
        <f t="shared" si="63"/>
        <v>1.9244144686270906E-2</v>
      </c>
      <c r="CO17" s="4"/>
      <c r="CP17" s="4"/>
      <c r="CQ17" s="33">
        <f t="shared" si="64"/>
        <v>948.47222222222217</v>
      </c>
      <c r="CR17" s="217">
        <f t="shared" si="64"/>
        <v>231201.50112000003</v>
      </c>
      <c r="CS17" s="436">
        <f t="shared" si="31"/>
        <v>0.69065578765218494</v>
      </c>
      <c r="CT17" s="1">
        <f t="shared" si="32"/>
        <v>0.42594005823508008</v>
      </c>
      <c r="CU17" s="229">
        <f t="shared" si="33"/>
        <v>3.4038420099356381</v>
      </c>
      <c r="CV17" s="193">
        <f t="shared" si="65"/>
        <v>264476.25698799943</v>
      </c>
      <c r="CW17" s="193">
        <f t="shared" si="65"/>
        <v>186565.91805333344</v>
      </c>
      <c r="CX17" s="33">
        <f t="shared" si="66"/>
        <v>0</v>
      </c>
      <c r="CY17" s="33">
        <f t="shared" si="66"/>
        <v>0</v>
      </c>
      <c r="CZ17" s="475">
        <f t="shared" si="34"/>
        <v>0</v>
      </c>
      <c r="DA17" s="4">
        <f t="shared" si="67"/>
        <v>1.8755184097857078E-2</v>
      </c>
      <c r="DB17" s="4"/>
      <c r="DC17" s="4"/>
      <c r="DD17" s="33">
        <f t="shared" si="68"/>
        <v>0</v>
      </c>
      <c r="DE17" s="217">
        <f t="shared" si="68"/>
        <v>0</v>
      </c>
      <c r="DF17" s="436">
        <f t="shared" si="37"/>
        <v>0</v>
      </c>
      <c r="DG17" s="1">
        <f t="shared" si="69"/>
        <v>-1</v>
      </c>
      <c r="DH17" s="229">
        <f t="shared" si="70"/>
        <v>2.7513149251397238</v>
      </c>
      <c r="DI17" s="193"/>
      <c r="DJ17" s="193"/>
      <c r="DK17" s="33">
        <f t="shared" si="71"/>
        <v>0</v>
      </c>
      <c r="DL17" s="33">
        <f t="shared" si="71"/>
        <v>0</v>
      </c>
      <c r="DM17" s="475">
        <f t="shared" si="38"/>
        <v>0</v>
      </c>
      <c r="DN17" s="4" t="e">
        <f t="shared" si="72"/>
        <v>#DIV/0!</v>
      </c>
      <c r="DO17" s="4"/>
      <c r="DP17" s="4"/>
      <c r="DQ17" s="33">
        <f t="shared" si="73"/>
        <v>0</v>
      </c>
      <c r="DR17" s="217">
        <f t="shared" si="73"/>
        <v>0</v>
      </c>
      <c r="DS17" s="436">
        <f t="shared" si="40"/>
        <v>0</v>
      </c>
      <c r="DT17" s="1">
        <f t="shared" si="74"/>
        <v>-1</v>
      </c>
      <c r="DU17" s="229">
        <f t="shared" si="75"/>
        <v>1.7081153895596</v>
      </c>
    </row>
    <row r="18" spans="2:125" hidden="1" outlineLevel="1" x14ac:dyDescent="0.35">
      <c r="B18" s="5"/>
      <c r="C18" s="3"/>
      <c r="D18" s="18">
        <v>320400</v>
      </c>
      <c r="E18" s="5" t="s">
        <v>44</v>
      </c>
      <c r="F18" s="5" t="s">
        <v>51</v>
      </c>
      <c r="G18" s="5" t="s">
        <v>73</v>
      </c>
      <c r="H18" s="20">
        <v>225.81800000000001</v>
      </c>
      <c r="I18" s="16">
        <f t="shared" si="41"/>
        <v>0</v>
      </c>
      <c r="J18" s="16">
        <f t="shared" si="41"/>
        <v>0</v>
      </c>
      <c r="K18" s="16">
        <f t="shared" si="41"/>
        <v>0</v>
      </c>
      <c r="L18" s="33">
        <f t="shared" si="41"/>
        <v>0</v>
      </c>
      <c r="M18" s="20">
        <f t="shared" si="41"/>
        <v>0</v>
      </c>
      <c r="N18" s="20">
        <f t="shared" si="41"/>
        <v>0</v>
      </c>
      <c r="O18" s="20">
        <f t="shared" si="41"/>
        <v>700.11340548583348</v>
      </c>
      <c r="P18" s="20">
        <f t="shared" si="41"/>
        <v>1172.061794011106</v>
      </c>
      <c r="Q18" s="20">
        <f t="shared" si="41"/>
        <v>370.07771213986479</v>
      </c>
      <c r="R18" s="20">
        <f t="shared" si="41"/>
        <v>983.60787292421321</v>
      </c>
      <c r="S18" s="20">
        <f t="shared" si="41"/>
        <v>514.29130769026392</v>
      </c>
      <c r="T18" s="20">
        <f t="shared" si="41"/>
        <v>1106.7243688279941</v>
      </c>
      <c r="U18" s="181">
        <f t="shared" si="76"/>
        <v>4846.876461079275</v>
      </c>
      <c r="V18" s="33">
        <f t="shared" si="42"/>
        <v>1617.4166666666667</v>
      </c>
      <c r="W18" s="20">
        <f t="shared" si="42"/>
        <v>1180.1633333333334</v>
      </c>
      <c r="X18" s="20">
        <f t="shared" si="42"/>
        <v>2139</v>
      </c>
      <c r="Y18" s="20">
        <f t="shared" si="42"/>
        <v>810.16666666666674</v>
      </c>
      <c r="Z18" s="20">
        <f t="shared" si="42"/>
        <v>802.5</v>
      </c>
      <c r="AA18" s="20">
        <f t="shared" si="42"/>
        <v>936.5</v>
      </c>
      <c r="AB18" s="20">
        <f t="shared" si="42"/>
        <v>1207.8333333333335</v>
      </c>
      <c r="AC18" s="20">
        <f t="shared" si="42"/>
        <v>1045.75</v>
      </c>
      <c r="AD18" s="20">
        <f t="shared" si="42"/>
        <v>1013.0833333333333</v>
      </c>
      <c r="AE18" s="20">
        <f t="shared" si="42"/>
        <v>0</v>
      </c>
      <c r="AF18" s="20">
        <f t="shared" si="42"/>
        <v>0</v>
      </c>
      <c r="AG18" s="16">
        <f t="shared" si="42"/>
        <v>0</v>
      </c>
      <c r="AH18" s="179">
        <f t="shared" si="42"/>
        <v>10752.413333333334</v>
      </c>
      <c r="AI18" s="28">
        <f t="shared" si="43"/>
        <v>0</v>
      </c>
      <c r="AJ18" s="28">
        <f t="shared" si="43"/>
        <v>0</v>
      </c>
      <c r="AK18" s="28">
        <f t="shared" si="43"/>
        <v>0</v>
      </c>
      <c r="AL18" s="28">
        <f t="shared" si="43"/>
        <v>0</v>
      </c>
      <c r="AM18" s="28">
        <f t="shared" si="43"/>
        <v>0</v>
      </c>
      <c r="AN18" s="28">
        <f t="shared" si="43"/>
        <v>0</v>
      </c>
      <c r="AO18" s="28">
        <f t="shared" si="43"/>
        <v>158098.20899999997</v>
      </c>
      <c r="AP18" s="28">
        <f t="shared" si="43"/>
        <v>264672.65019999997</v>
      </c>
      <c r="AQ18" s="28">
        <f t="shared" si="43"/>
        <v>83570.208799999979</v>
      </c>
      <c r="AR18" s="28">
        <f t="shared" si="43"/>
        <v>222116.36264799995</v>
      </c>
      <c r="AS18" s="28">
        <f t="shared" si="43"/>
        <v>116136.23452</v>
      </c>
      <c r="AT18" s="28">
        <f t="shared" si="43"/>
        <v>249918.28352</v>
      </c>
      <c r="AU18" s="329">
        <f t="shared" si="77"/>
        <v>1094511.948688</v>
      </c>
      <c r="AV18" s="33">
        <f t="shared" si="44"/>
        <v>360236.27163999999</v>
      </c>
      <c r="AW18" s="20">
        <f t="shared" si="44"/>
        <v>279867.68656000006</v>
      </c>
      <c r="AX18" s="20">
        <f t="shared" si="44"/>
        <v>511842.75947999291</v>
      </c>
      <c r="AY18" s="20">
        <f t="shared" si="44"/>
        <v>196745.13792000071</v>
      </c>
      <c r="AZ18" s="20">
        <f t="shared" si="44"/>
        <v>194316.35616000005</v>
      </c>
      <c r="BA18" s="20">
        <f t="shared" si="44"/>
        <v>224783.18087999988</v>
      </c>
      <c r="BB18" s="20">
        <f t="shared" si="44"/>
        <v>289738.0497600002</v>
      </c>
      <c r="BC18" s="20">
        <v>239609.01496000009</v>
      </c>
      <c r="BD18" s="20">
        <v>207922.23288000005</v>
      </c>
      <c r="BE18" s="20">
        <f t="shared" si="45"/>
        <v>0</v>
      </c>
      <c r="BF18" s="20">
        <f t="shared" si="45"/>
        <v>0</v>
      </c>
      <c r="BG18" s="20">
        <f t="shared" si="45"/>
        <v>0</v>
      </c>
      <c r="BH18" s="329">
        <f t="shared" si="78"/>
        <v>2505060.6902399939</v>
      </c>
      <c r="BI18" s="193">
        <f t="shared" si="46"/>
        <v>282882.19512666558</v>
      </c>
      <c r="BJ18" s="193">
        <f t="shared" si="47"/>
        <v>236279.19560000006</v>
      </c>
      <c r="BK18" s="20">
        <f t="shared" si="48"/>
        <v>342788.70042305393</v>
      </c>
      <c r="BL18" s="33">
        <f t="shared" si="48"/>
        <v>239609.01496000009</v>
      </c>
      <c r="BM18" s="226">
        <f t="shared" si="49"/>
        <v>0.69899916381224281</v>
      </c>
      <c r="BN18" s="4">
        <f t="shared" si="79"/>
        <v>2.138757366493705E-2</v>
      </c>
      <c r="BO18" s="4"/>
      <c r="BP18" s="4"/>
      <c r="BQ18" s="33">
        <f t="shared" si="50"/>
        <v>897</v>
      </c>
      <c r="BR18" s="7">
        <f t="shared" si="50"/>
        <v>205349.85648000002</v>
      </c>
      <c r="BS18" s="224">
        <f t="shared" si="80"/>
        <v>0.59905666734803897</v>
      </c>
      <c r="BT18" s="4">
        <f t="shared" si="51"/>
        <v>-9.4696732817163176E-2</v>
      </c>
      <c r="BU18" s="229">
        <f t="shared" si="26"/>
        <v>4.4335307350814546</v>
      </c>
      <c r="BV18" s="193">
        <f t="shared" si="52"/>
        <v>287142.30716999923</v>
      </c>
      <c r="BW18" s="193">
        <f t="shared" si="27"/>
        <v>251376.74853333339</v>
      </c>
      <c r="BX18" s="33">
        <f t="shared" si="53"/>
        <v>309107.8974730901</v>
      </c>
      <c r="BY18" s="33">
        <f t="shared" si="53"/>
        <v>207922.23288000005</v>
      </c>
      <c r="BZ18" s="441">
        <f t="shared" si="54"/>
        <v>0.67265260635439139</v>
      </c>
      <c r="CA18" s="4">
        <f t="shared" si="55"/>
        <v>2.1979541985258724E-2</v>
      </c>
      <c r="CB18" s="4"/>
      <c r="CC18" s="4"/>
      <c r="CD18" s="33">
        <f t="shared" si="56"/>
        <v>1072.3888888888889</v>
      </c>
      <c r="CE18" s="217">
        <f t="shared" si="56"/>
        <v>221723.91966000007</v>
      </c>
      <c r="CF18" s="436">
        <f t="shared" si="57"/>
        <v>0.71730266833218848</v>
      </c>
      <c r="CG18" s="1">
        <f t="shared" si="58"/>
        <v>1.6531454551062477</v>
      </c>
      <c r="CH18" s="229">
        <f t="shared" si="59"/>
        <v>3.9473780590911778</v>
      </c>
      <c r="CI18" s="193">
        <f t="shared" si="60"/>
        <v>278340.07669333264</v>
      </c>
      <c r="CJ18" s="193">
        <f t="shared" si="61"/>
        <v>245756.43253333343</v>
      </c>
      <c r="CK18" s="20">
        <v>324139.68971652945</v>
      </c>
      <c r="CL18" s="33">
        <f t="shared" si="62"/>
        <v>162449.40500000006</v>
      </c>
      <c r="CM18" s="475">
        <f t="shared" si="29"/>
        <v>0.50117097706259695</v>
      </c>
      <c r="CN18" s="4">
        <f t="shared" si="63"/>
        <v>2.2295218844585591E-2</v>
      </c>
      <c r="CO18" s="4"/>
      <c r="CP18" s="4"/>
      <c r="CQ18" s="33">
        <f t="shared" si="64"/>
        <v>1060.1666666666667</v>
      </c>
      <c r="CR18" s="217">
        <f t="shared" si="64"/>
        <v>260467.51392000003</v>
      </c>
      <c r="CS18" s="436">
        <f t="shared" si="31"/>
        <v>0.80356562983011193</v>
      </c>
      <c r="CT18" s="1">
        <f t="shared" si="32"/>
        <v>0.17266243159571837</v>
      </c>
      <c r="CU18" s="229">
        <f t="shared" si="33"/>
        <v>2.7964170421048706</v>
      </c>
      <c r="CV18" s="193">
        <f t="shared" si="65"/>
        <v>266751.00952399941</v>
      </c>
      <c r="CW18" s="193">
        <f t="shared" si="65"/>
        <v>203326.88428000009</v>
      </c>
      <c r="CX18" s="33">
        <f t="shared" si="66"/>
        <v>0</v>
      </c>
      <c r="CY18" s="33">
        <f t="shared" si="66"/>
        <v>0</v>
      </c>
      <c r="CZ18" s="475">
        <f t="shared" si="34"/>
        <v>0</v>
      </c>
      <c r="DA18" s="4">
        <f t="shared" si="67"/>
        <v>2.0440138190861531E-2</v>
      </c>
      <c r="DB18" s="4"/>
      <c r="DC18" s="4"/>
      <c r="DD18" s="33">
        <f t="shared" si="68"/>
        <v>0</v>
      </c>
      <c r="DE18" s="217">
        <f t="shared" si="68"/>
        <v>0</v>
      </c>
      <c r="DF18" s="436">
        <f t="shared" si="37"/>
        <v>0</v>
      </c>
      <c r="DG18" s="1">
        <f t="shared" si="69"/>
        <v>-1</v>
      </c>
      <c r="DH18" s="229">
        <f t="shared" si="70"/>
        <v>2.1583354283262284</v>
      </c>
      <c r="DI18" s="193"/>
      <c r="DJ18" s="193"/>
      <c r="DK18" s="33">
        <f t="shared" si="71"/>
        <v>0</v>
      </c>
      <c r="DL18" s="33">
        <f t="shared" si="71"/>
        <v>0</v>
      </c>
      <c r="DM18" s="475">
        <f t="shared" si="38"/>
        <v>0</v>
      </c>
      <c r="DN18" s="4" t="e">
        <f t="shared" si="72"/>
        <v>#DIV/0!</v>
      </c>
      <c r="DO18" s="4"/>
      <c r="DP18" s="4"/>
      <c r="DQ18" s="33">
        <f t="shared" si="73"/>
        <v>0</v>
      </c>
      <c r="DR18" s="217">
        <f t="shared" si="73"/>
        <v>0</v>
      </c>
      <c r="DS18" s="436">
        <f t="shared" si="40"/>
        <v>0</v>
      </c>
      <c r="DT18" s="1">
        <f t="shared" si="74"/>
        <v>-1</v>
      </c>
      <c r="DU18" s="229">
        <f t="shared" si="75"/>
        <v>1.2887467726988544</v>
      </c>
    </row>
    <row r="19" spans="2:125" hidden="1" outlineLevel="1" x14ac:dyDescent="0.35">
      <c r="B19" s="5"/>
      <c r="C19" s="3"/>
      <c r="D19" s="18">
        <v>320928</v>
      </c>
      <c r="E19" s="5" t="s">
        <v>42</v>
      </c>
      <c r="F19" s="5" t="s">
        <v>379</v>
      </c>
      <c r="G19" s="5"/>
      <c r="H19" s="20"/>
      <c r="I19" s="16"/>
      <c r="J19" s="16"/>
      <c r="K19" s="16"/>
      <c r="L19" s="33"/>
      <c r="M19" s="20"/>
      <c r="N19" s="20"/>
      <c r="O19" s="20"/>
      <c r="P19" s="20"/>
      <c r="Q19" s="20"/>
      <c r="R19" s="20"/>
      <c r="S19" s="20"/>
      <c r="T19" s="20"/>
      <c r="U19" s="181"/>
      <c r="V19" s="33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16"/>
      <c r="AH19" s="179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329"/>
      <c r="AV19" s="33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329"/>
      <c r="BI19" s="193"/>
      <c r="BJ19" s="193"/>
      <c r="BK19" s="20"/>
      <c r="BL19" s="33"/>
      <c r="BM19" s="226"/>
      <c r="BN19" s="4"/>
      <c r="BO19" s="4"/>
      <c r="BP19" s="4"/>
      <c r="BQ19" s="33"/>
      <c r="BR19" s="7"/>
      <c r="BS19" s="224"/>
      <c r="BT19" s="4"/>
      <c r="BU19" s="229"/>
      <c r="BV19" s="193"/>
      <c r="BW19" s="193"/>
      <c r="BX19" s="33"/>
      <c r="BY19" s="33"/>
      <c r="BZ19" s="441"/>
      <c r="CA19" s="4"/>
      <c r="CB19" s="4"/>
      <c r="CC19" s="4"/>
      <c r="CD19" s="33"/>
      <c r="CE19" s="217"/>
      <c r="CF19" s="436"/>
      <c r="CG19" s="1"/>
      <c r="CH19" s="229"/>
      <c r="CI19" s="193"/>
      <c r="CJ19" s="193"/>
      <c r="CK19" s="20"/>
      <c r="CL19" s="33">
        <f t="shared" si="62"/>
        <v>38873.675000000003</v>
      </c>
      <c r="CM19" s="475">
        <f t="shared" si="29"/>
        <v>0</v>
      </c>
      <c r="CN19" s="4">
        <f t="shared" ref="CN19" si="81">CJ19/$CJ$7</f>
        <v>0</v>
      </c>
      <c r="CO19" s="4"/>
      <c r="CP19" s="4"/>
      <c r="CQ19" s="33">
        <f t="shared" si="64"/>
        <v>0</v>
      </c>
      <c r="CR19" s="217">
        <f t="shared" si="64"/>
        <v>0</v>
      </c>
      <c r="CS19" s="436">
        <f t="shared" ref="CS19" si="82">+IFERROR(CR19/CK19,0)</f>
        <v>0</v>
      </c>
      <c r="CT19" s="1">
        <f t="shared" ref="CT19" si="83">IFERROR(CR19/AR19-1,0)</f>
        <v>0</v>
      </c>
      <c r="CU19" s="229">
        <f t="shared" si="33"/>
        <v>0</v>
      </c>
      <c r="CV19" s="193">
        <f t="shared" si="65"/>
        <v>38873.675000000003</v>
      </c>
      <c r="CW19" s="193">
        <f t="shared" si="65"/>
        <v>38873.675000000003</v>
      </c>
      <c r="CX19" s="33">
        <f t="shared" si="66"/>
        <v>0</v>
      </c>
      <c r="CY19" s="33">
        <f t="shared" si="66"/>
        <v>0</v>
      </c>
      <c r="CZ19" s="475">
        <f t="shared" si="34"/>
        <v>0</v>
      </c>
      <c r="DA19" s="4">
        <f t="shared" si="67"/>
        <v>3.9079106130029701E-3</v>
      </c>
      <c r="DB19" s="4"/>
      <c r="DC19" s="4"/>
      <c r="DD19" s="33">
        <f t="shared" si="68"/>
        <v>0</v>
      </c>
      <c r="DE19" s="217">
        <f t="shared" si="68"/>
        <v>0</v>
      </c>
      <c r="DF19" s="436">
        <f t="shared" si="37"/>
        <v>0</v>
      </c>
      <c r="DG19" s="1">
        <f t="shared" si="69"/>
        <v>0</v>
      </c>
      <c r="DH19" s="229">
        <f t="shared" si="70"/>
        <v>0</v>
      </c>
      <c r="DI19" s="193"/>
      <c r="DJ19" s="193"/>
      <c r="DK19" s="33">
        <f t="shared" si="71"/>
        <v>0</v>
      </c>
      <c r="DL19" s="33">
        <f t="shared" si="71"/>
        <v>0</v>
      </c>
      <c r="DM19" s="475">
        <f t="shared" si="38"/>
        <v>0</v>
      </c>
      <c r="DN19" s="4" t="e">
        <f t="shared" si="72"/>
        <v>#DIV/0!</v>
      </c>
      <c r="DO19" s="4"/>
      <c r="DP19" s="4"/>
      <c r="DQ19" s="33">
        <f t="shared" si="73"/>
        <v>0</v>
      </c>
      <c r="DR19" s="217">
        <f t="shared" si="73"/>
        <v>0</v>
      </c>
      <c r="DS19" s="436">
        <f t="shared" si="40"/>
        <v>0</v>
      </c>
      <c r="DT19" s="1">
        <f t="shared" si="74"/>
        <v>0</v>
      </c>
      <c r="DU19" s="229">
        <f t="shared" si="75"/>
        <v>0</v>
      </c>
    </row>
    <row r="20" spans="2:125" hidden="1" outlineLevel="1" x14ac:dyDescent="0.35">
      <c r="B20" s="5"/>
      <c r="C20" s="3"/>
      <c r="D20" s="18">
        <v>320026</v>
      </c>
      <c r="E20" s="5" t="s">
        <v>41</v>
      </c>
      <c r="F20" s="5" t="s">
        <v>52</v>
      </c>
      <c r="G20" s="5" t="s">
        <v>74</v>
      </c>
      <c r="H20" s="20">
        <f>223309/1000</f>
        <v>223.309</v>
      </c>
      <c r="I20" s="16">
        <f t="shared" ref="I20:T29" si="84">+SUMIFS(I$53:I$759,$D$53:$D$759,$D20)</f>
        <v>225.64115194640613</v>
      </c>
      <c r="J20" s="16">
        <f t="shared" si="84"/>
        <v>119.4322622017026</v>
      </c>
      <c r="K20" s="16">
        <f t="shared" si="84"/>
        <v>135.47063844269599</v>
      </c>
      <c r="L20" s="33">
        <f t="shared" si="84"/>
        <v>189.7448032636392</v>
      </c>
      <c r="M20" s="20">
        <f t="shared" si="84"/>
        <v>121.07748456175077</v>
      </c>
      <c r="N20" s="20">
        <f t="shared" si="84"/>
        <v>112.69697504354951</v>
      </c>
      <c r="O20" s="20">
        <f t="shared" si="84"/>
        <v>136.08622437967122</v>
      </c>
      <c r="P20" s="20">
        <f t="shared" si="84"/>
        <v>183.77095038713171</v>
      </c>
      <c r="Q20" s="20">
        <f t="shared" si="84"/>
        <v>164.77166258413229</v>
      </c>
      <c r="R20" s="20">
        <f t="shared" si="84"/>
        <v>109.99491610279928</v>
      </c>
      <c r="S20" s="20">
        <f t="shared" si="84"/>
        <v>0</v>
      </c>
      <c r="T20" s="20">
        <f t="shared" si="84"/>
        <v>0</v>
      </c>
      <c r="U20" s="181">
        <f t="shared" si="76"/>
        <v>1498.6870689134789</v>
      </c>
      <c r="V20" s="33">
        <f t="shared" ref="V20:AH29" si="85">+SUMIFS(V$53:V$758,$D$53:$D$758,$D20)</f>
        <v>74.25</v>
      </c>
      <c r="W20" s="20">
        <f t="shared" si="85"/>
        <v>76</v>
      </c>
      <c r="X20" s="20">
        <f t="shared" si="85"/>
        <v>63.375</v>
      </c>
      <c r="Y20" s="20">
        <f t="shared" si="85"/>
        <v>107.5</v>
      </c>
      <c r="Z20" s="20">
        <f t="shared" si="85"/>
        <v>36</v>
      </c>
      <c r="AA20" s="20">
        <f t="shared" si="85"/>
        <v>2.5</v>
      </c>
      <c r="AB20" s="20">
        <f t="shared" si="85"/>
        <v>50</v>
      </c>
      <c r="AC20" s="20">
        <f t="shared" si="85"/>
        <v>121.125</v>
      </c>
      <c r="AD20" s="20">
        <f t="shared" si="85"/>
        <v>162</v>
      </c>
      <c r="AE20" s="20">
        <f t="shared" si="85"/>
        <v>0</v>
      </c>
      <c r="AF20" s="20">
        <f t="shared" si="85"/>
        <v>0</v>
      </c>
      <c r="AG20" s="16">
        <f t="shared" si="85"/>
        <v>0</v>
      </c>
      <c r="AH20" s="179">
        <f t="shared" si="85"/>
        <v>692.75</v>
      </c>
      <c r="AI20" s="28">
        <f t="shared" ref="AI20:AT29" si="86">+SUMIFS(AI$53:AI$759,$D$53:$D$759,$D20)</f>
        <v>50387.700000000012</v>
      </c>
      <c r="AJ20" s="28">
        <f t="shared" si="86"/>
        <v>26670.299040000005</v>
      </c>
      <c r="AK20" s="28">
        <f t="shared" si="86"/>
        <v>30251.812799999996</v>
      </c>
      <c r="AL20" s="28">
        <f t="shared" si="86"/>
        <v>42371.722272000006</v>
      </c>
      <c r="AM20" s="28">
        <f t="shared" si="86"/>
        <v>27037.691999999999</v>
      </c>
      <c r="AN20" s="28">
        <f t="shared" si="86"/>
        <v>25166.248800000005</v>
      </c>
      <c r="AO20" s="28">
        <f t="shared" si="86"/>
        <v>30389.278679999999</v>
      </c>
      <c r="AP20" s="28">
        <f t="shared" si="86"/>
        <v>41037.707159999998</v>
      </c>
      <c r="AQ20" s="28">
        <f t="shared" si="86"/>
        <v>36794.995199999998</v>
      </c>
      <c r="AR20" s="28">
        <f t="shared" si="86"/>
        <v>24562.854720000003</v>
      </c>
      <c r="AS20" s="28">
        <f t="shared" si="86"/>
        <v>0</v>
      </c>
      <c r="AT20" s="28">
        <f t="shared" si="86"/>
        <v>0</v>
      </c>
      <c r="AU20" s="329">
        <f t="shared" si="77"/>
        <v>334670.31067200005</v>
      </c>
      <c r="AV20" s="33">
        <f t="shared" ref="AV20:BB29" si="87">+SUMIFS(AV$53:AV$758,$D$53:$D$758,$D20)</f>
        <v>16349.007600000001</v>
      </c>
      <c r="AW20" s="20">
        <f t="shared" si="87"/>
        <v>16747.119360000001</v>
      </c>
      <c r="AX20" s="20">
        <f t="shared" si="87"/>
        <v>14080.168440000001</v>
      </c>
      <c r="AY20" s="20">
        <f t="shared" si="87"/>
        <v>23567.954399999999</v>
      </c>
      <c r="AZ20" s="20">
        <f t="shared" si="87"/>
        <v>7868.7676800000008</v>
      </c>
      <c r="BA20" s="20">
        <f t="shared" si="87"/>
        <v>556.95600000000002</v>
      </c>
      <c r="BB20" s="20">
        <f t="shared" si="87"/>
        <v>10923.491520000001</v>
      </c>
      <c r="BC20" s="20">
        <v>27294.806520000002</v>
      </c>
      <c r="BD20" s="20">
        <v>35022.196800000005</v>
      </c>
      <c r="BE20" s="20">
        <f t="shared" ref="BE20:BG40" si="88">+SUMIFS(BE$53:BE$758,$D$53:$D$758,$D20)</f>
        <v>0</v>
      </c>
      <c r="BF20" s="20">
        <f t="shared" si="88"/>
        <v>0</v>
      </c>
      <c r="BG20" s="20">
        <f t="shared" si="88"/>
        <v>0</v>
      </c>
      <c r="BH20" s="329">
        <f t="shared" si="78"/>
        <v>152410.46832000001</v>
      </c>
      <c r="BI20" s="193">
        <f t="shared" si="46"/>
        <v>12290.742899999999</v>
      </c>
      <c r="BJ20" s="193">
        <f t="shared" si="47"/>
        <v>6449.7384000000011</v>
      </c>
      <c r="BK20" s="20">
        <f t="shared" ref="BK20:BL40" si="89">+SUMIFS(BK$53:BK$758,$D$53:$D$758,$D20)</f>
        <v>20614.85095000685</v>
      </c>
      <c r="BL20" s="33">
        <f t="shared" si="89"/>
        <v>27294.806520000002</v>
      </c>
      <c r="BM20" s="226">
        <f t="shared" si="49"/>
        <v>1.324036083801563</v>
      </c>
      <c r="BN20" s="4">
        <f t="shared" si="79"/>
        <v>5.8381887918350947E-4</v>
      </c>
      <c r="BO20" s="4"/>
      <c r="BP20" s="4"/>
      <c r="BQ20" s="33">
        <f t="shared" ref="BQ20:BR40" si="90">+SUMIFS(BQ$53:BQ$758,$D$53:$D$758,$D20)</f>
        <v>150</v>
      </c>
      <c r="BR20" s="7">
        <f t="shared" si="90"/>
        <v>36176.058000000005</v>
      </c>
      <c r="BS20" s="224">
        <f t="shared" si="80"/>
        <v>1.7548542110603027</v>
      </c>
      <c r="BT20" s="4">
        <f t="shared" si="51"/>
        <v>-0.33488470947995319</v>
      </c>
      <c r="BU20" s="229">
        <f t="shared" si="26"/>
        <v>-0.5704979158395691</v>
      </c>
      <c r="BV20" s="193">
        <f t="shared" si="52"/>
        <v>14673.533940000001</v>
      </c>
      <c r="BW20" s="193">
        <f t="shared" si="27"/>
        <v>12925.08468</v>
      </c>
      <c r="BX20" s="33">
        <f t="shared" ref="BX20:BY40" si="91">+SUMIFS(BX$53:BX$758,$D$53:$D$758,$D20)</f>
        <v>15893.457821404931</v>
      </c>
      <c r="BY20" s="33">
        <f t="shared" si="91"/>
        <v>35022.196800000005</v>
      </c>
      <c r="BZ20" s="441">
        <f t="shared" si="54"/>
        <v>2.2035605589132996</v>
      </c>
      <c r="CA20" s="4">
        <f t="shared" si="55"/>
        <v>1.1301261673746781E-3</v>
      </c>
      <c r="CB20" s="4"/>
      <c r="CC20" s="4"/>
      <c r="CD20" s="33">
        <f t="shared" ref="CD20:CE40" si="92">+SUMIFS(CD$53:CD$758,$D$53:$D$758,$D20)</f>
        <v>145</v>
      </c>
      <c r="CE20" s="217">
        <f t="shared" si="92"/>
        <v>34970.189400000003</v>
      </c>
      <c r="CF20" s="436">
        <f t="shared" si="57"/>
        <v>2.2002883068593788</v>
      </c>
      <c r="CG20" s="1">
        <f t="shared" si="58"/>
        <v>-4.9593858895244369E-2</v>
      </c>
      <c r="CH20" s="229">
        <f t="shared" si="59"/>
        <v>-0.50852368946720561</v>
      </c>
      <c r="CI20" s="193">
        <f t="shared" si="60"/>
        <v>16934.496480000002</v>
      </c>
      <c r="CJ20" s="193">
        <f t="shared" si="61"/>
        <v>24413.49828</v>
      </c>
      <c r="CK20" s="20">
        <v>15361.554121912928</v>
      </c>
      <c r="CL20" s="33">
        <f t="shared" si="62"/>
        <v>41303.368000000002</v>
      </c>
      <c r="CM20" s="475">
        <f t="shared" si="29"/>
        <v>2.6887493070171611</v>
      </c>
      <c r="CN20" s="4">
        <f t="shared" si="63"/>
        <v>2.2148119636326777E-3</v>
      </c>
      <c r="CO20" s="4"/>
      <c r="CP20" s="4"/>
      <c r="CQ20" s="33">
        <f t="shared" si="64"/>
        <v>315.66666666666663</v>
      </c>
      <c r="CR20" s="217">
        <f t="shared" si="64"/>
        <v>65407.532400000011</v>
      </c>
      <c r="CS20" s="436">
        <f t="shared" si="31"/>
        <v>4.2578720799282648</v>
      </c>
      <c r="CT20" s="1">
        <f t="shared" si="32"/>
        <v>1.6628636266265389</v>
      </c>
      <c r="CU20" s="229">
        <f t="shared" si="33"/>
        <v>-0.34915648692400247</v>
      </c>
      <c r="CV20" s="193">
        <f t="shared" si="65"/>
        <v>19371.383632000005</v>
      </c>
      <c r="CW20" s="193">
        <f t="shared" si="65"/>
        <v>34540.12377333334</v>
      </c>
      <c r="CX20" s="33">
        <f t="shared" si="66"/>
        <v>0</v>
      </c>
      <c r="CY20" s="33">
        <f t="shared" si="66"/>
        <v>0</v>
      </c>
      <c r="CZ20" s="475">
        <f t="shared" si="34"/>
        <v>0</v>
      </c>
      <c r="DA20" s="4">
        <f t="shared" si="67"/>
        <v>3.4722653895790804E-3</v>
      </c>
      <c r="DB20" s="4"/>
      <c r="DC20" s="4"/>
      <c r="DD20" s="33">
        <f t="shared" si="68"/>
        <v>0</v>
      </c>
      <c r="DE20" s="217">
        <f t="shared" si="68"/>
        <v>0</v>
      </c>
      <c r="DF20" s="436">
        <f t="shared" si="37"/>
        <v>0</v>
      </c>
      <c r="DG20" s="1">
        <f t="shared" si="69"/>
        <v>0</v>
      </c>
      <c r="DH20" s="229">
        <f t="shared" si="70"/>
        <v>-0.42118009831516579</v>
      </c>
      <c r="DI20" s="193"/>
      <c r="DJ20" s="193"/>
      <c r="DK20" s="33">
        <f t="shared" si="71"/>
        <v>0</v>
      </c>
      <c r="DL20" s="33">
        <f t="shared" si="71"/>
        <v>0</v>
      </c>
      <c r="DM20" s="475">
        <f t="shared" si="38"/>
        <v>0</v>
      </c>
      <c r="DN20" s="4" t="e">
        <f t="shared" si="72"/>
        <v>#DIV/0!</v>
      </c>
      <c r="DO20" s="4"/>
      <c r="DP20" s="4"/>
      <c r="DQ20" s="33">
        <f t="shared" si="73"/>
        <v>0</v>
      </c>
      <c r="DR20" s="217">
        <f t="shared" si="73"/>
        <v>0</v>
      </c>
      <c r="DS20" s="436">
        <f t="shared" si="40"/>
        <v>0</v>
      </c>
      <c r="DT20" s="1">
        <f t="shared" si="74"/>
        <v>0</v>
      </c>
      <c r="DU20" s="229">
        <f t="shared" si="75"/>
        <v>-0.54459519276159285</v>
      </c>
    </row>
    <row r="21" spans="2:125" hidden="1" outlineLevel="1" x14ac:dyDescent="0.35">
      <c r="B21" s="5"/>
      <c r="C21" s="3"/>
      <c r="D21" s="18">
        <v>320110</v>
      </c>
      <c r="E21" s="5" t="s">
        <v>41</v>
      </c>
      <c r="F21" s="5" t="s">
        <v>53</v>
      </c>
      <c r="G21" s="5" t="s">
        <v>74</v>
      </c>
      <c r="H21" s="20">
        <f>223309/1000</f>
        <v>223.309</v>
      </c>
      <c r="I21" s="16">
        <f t="shared" si="84"/>
        <v>16.23694163692462</v>
      </c>
      <c r="J21" s="16">
        <f t="shared" si="84"/>
        <v>954.16168109659725</v>
      </c>
      <c r="K21" s="16">
        <f t="shared" si="84"/>
        <v>68.320399088258867</v>
      </c>
      <c r="L21" s="33">
        <f t="shared" si="84"/>
        <v>53.86470585601117</v>
      </c>
      <c r="M21" s="20">
        <f t="shared" si="84"/>
        <v>42.677018839366085</v>
      </c>
      <c r="N21" s="20">
        <f t="shared" si="84"/>
        <v>23.359216153401782</v>
      </c>
      <c r="O21" s="20">
        <f t="shared" si="84"/>
        <v>47.917741246434318</v>
      </c>
      <c r="P21" s="20">
        <f t="shared" si="84"/>
        <v>52.42794997066845</v>
      </c>
      <c r="Q21" s="20">
        <f t="shared" si="84"/>
        <v>46.975059670680537</v>
      </c>
      <c r="R21" s="20">
        <f t="shared" si="84"/>
        <v>52.094546659561431</v>
      </c>
      <c r="S21" s="20">
        <f t="shared" si="84"/>
        <v>0</v>
      </c>
      <c r="T21" s="20">
        <f t="shared" si="84"/>
        <v>0</v>
      </c>
      <c r="U21" s="181">
        <f t="shared" si="76"/>
        <v>1358.0352602179046</v>
      </c>
      <c r="V21" s="33">
        <f t="shared" si="85"/>
        <v>7.5</v>
      </c>
      <c r="W21" s="20">
        <f t="shared" si="85"/>
        <v>27.92</v>
      </c>
      <c r="X21" s="20">
        <f t="shared" si="85"/>
        <v>25</v>
      </c>
      <c r="Y21" s="20">
        <f t="shared" si="85"/>
        <v>24</v>
      </c>
      <c r="Z21" s="20">
        <f t="shared" si="85"/>
        <v>8</v>
      </c>
      <c r="AA21" s="20">
        <f t="shared" si="85"/>
        <v>2.5</v>
      </c>
      <c r="AB21" s="20">
        <f t="shared" si="85"/>
        <v>21</v>
      </c>
      <c r="AC21" s="20">
        <f t="shared" si="85"/>
        <v>37.25</v>
      </c>
      <c r="AD21" s="20">
        <f t="shared" si="85"/>
        <v>100</v>
      </c>
      <c r="AE21" s="20">
        <f t="shared" si="85"/>
        <v>0</v>
      </c>
      <c r="AF21" s="20">
        <f t="shared" si="85"/>
        <v>0</v>
      </c>
      <c r="AG21" s="16">
        <f t="shared" si="85"/>
        <v>0</v>
      </c>
      <c r="AH21" s="179">
        <f t="shared" si="85"/>
        <v>253.17000000000002</v>
      </c>
      <c r="AI21" s="28">
        <f t="shared" si="86"/>
        <v>3625.8552</v>
      </c>
      <c r="AJ21" s="28">
        <f t="shared" si="86"/>
        <v>213072.89084400004</v>
      </c>
      <c r="AK21" s="28">
        <f t="shared" si="86"/>
        <v>15256.56</v>
      </c>
      <c r="AL21" s="28">
        <f t="shared" si="86"/>
        <v>12028.473599999998</v>
      </c>
      <c r="AM21" s="28">
        <f t="shared" si="86"/>
        <v>9530.1624000000011</v>
      </c>
      <c r="AN21" s="28">
        <f t="shared" si="86"/>
        <v>5216.3231999999989</v>
      </c>
      <c r="AO21" s="28">
        <f t="shared" si="86"/>
        <v>10700.462880000001</v>
      </c>
      <c r="AP21" s="28">
        <f t="shared" si="86"/>
        <v>11707.633080000001</v>
      </c>
      <c r="AQ21" s="28">
        <f t="shared" si="86"/>
        <v>10489.953600000001</v>
      </c>
      <c r="AR21" s="28">
        <f t="shared" si="86"/>
        <v>11633.181120000001</v>
      </c>
      <c r="AS21" s="28">
        <f t="shared" si="86"/>
        <v>0</v>
      </c>
      <c r="AT21" s="28">
        <f t="shared" si="86"/>
        <v>0</v>
      </c>
      <c r="AU21" s="329">
        <f t="shared" si="77"/>
        <v>303261.49592400005</v>
      </c>
      <c r="AV21" s="33">
        <f t="shared" si="87"/>
        <v>1652.5166400000001</v>
      </c>
      <c r="AW21" s="20">
        <f t="shared" si="87"/>
        <v>6223.1004000000003</v>
      </c>
      <c r="AX21" s="20">
        <f t="shared" si="87"/>
        <v>5610.9801600000001</v>
      </c>
      <c r="AY21" s="20">
        <f t="shared" si="87"/>
        <v>5337.6019200000001</v>
      </c>
      <c r="AZ21" s="20">
        <f t="shared" si="87"/>
        <v>1773.0835199999999</v>
      </c>
      <c r="BA21" s="20">
        <f t="shared" si="87"/>
        <v>556.95600000000002</v>
      </c>
      <c r="BB21" s="20">
        <f t="shared" si="87"/>
        <v>4788.8495999999996</v>
      </c>
      <c r="BC21" s="20">
        <v>8298.2296800000004</v>
      </c>
      <c r="BD21" s="20">
        <v>21676.999680000001</v>
      </c>
      <c r="BE21" s="20">
        <f t="shared" si="88"/>
        <v>0</v>
      </c>
      <c r="BF21" s="20">
        <f t="shared" si="88"/>
        <v>0</v>
      </c>
      <c r="BG21" s="20">
        <f t="shared" si="88"/>
        <v>0</v>
      </c>
      <c r="BH21" s="329">
        <f t="shared" si="78"/>
        <v>55918.317600000002</v>
      </c>
      <c r="BI21" s="193">
        <f t="shared" si="46"/>
        <v>4048.4285999999993</v>
      </c>
      <c r="BJ21" s="193">
        <f t="shared" si="47"/>
        <v>2372.9630400000001</v>
      </c>
      <c r="BK21" s="20">
        <f t="shared" si="89"/>
        <v>5041.5166864627854</v>
      </c>
      <c r="BL21" s="33">
        <f t="shared" si="89"/>
        <v>8298.2296800000004</v>
      </c>
      <c r="BM21" s="226">
        <f t="shared" si="49"/>
        <v>1.6459788186919957</v>
      </c>
      <c r="BN21" s="4">
        <f t="shared" si="79"/>
        <v>2.147964051312055E-4</v>
      </c>
      <c r="BO21" s="4"/>
      <c r="BP21" s="4"/>
      <c r="BQ21" s="33">
        <f t="shared" si="90"/>
        <v>65</v>
      </c>
      <c r="BR21" s="7">
        <f t="shared" si="90"/>
        <v>15676.291800000001</v>
      </c>
      <c r="BS21" s="224">
        <f t="shared" si="80"/>
        <v>3.1094396339286452</v>
      </c>
      <c r="BT21" s="4">
        <f t="shared" si="51"/>
        <v>-0.29121201328253454</v>
      </c>
      <c r="BU21" s="229">
        <f t="shared" si="26"/>
        <v>-0.87820474668288417</v>
      </c>
      <c r="BV21" s="193">
        <f t="shared" si="52"/>
        <v>4280.1647400000002</v>
      </c>
      <c r="BW21" s="193">
        <f t="shared" si="27"/>
        <v>4548.0117600000003</v>
      </c>
      <c r="BX21" s="33">
        <f t="shared" si="91"/>
        <v>5592.5075052439497</v>
      </c>
      <c r="BY21" s="33">
        <f t="shared" si="91"/>
        <v>21676.999680000001</v>
      </c>
      <c r="BZ21" s="441">
        <f t="shared" si="54"/>
        <v>3.8760787821337814</v>
      </c>
      <c r="CA21" s="4">
        <f t="shared" si="55"/>
        <v>3.9766293426742678E-4</v>
      </c>
      <c r="CB21" s="4"/>
      <c r="CC21" s="4"/>
      <c r="CD21" s="33">
        <f t="shared" si="92"/>
        <v>53</v>
      </c>
      <c r="CE21" s="217">
        <f t="shared" si="92"/>
        <v>12782.207160000002</v>
      </c>
      <c r="CF21" s="436">
        <f t="shared" si="57"/>
        <v>2.2855949943767544</v>
      </c>
      <c r="CG21" s="1">
        <f t="shared" si="58"/>
        <v>0.21851894178063858</v>
      </c>
      <c r="CH21" s="229">
        <f t="shared" si="59"/>
        <v>-0.80825484096912181</v>
      </c>
      <c r="CI21" s="193">
        <f t="shared" si="60"/>
        <v>6213.1464000000005</v>
      </c>
      <c r="CJ21" s="193">
        <f t="shared" si="61"/>
        <v>11588.026319999999</v>
      </c>
      <c r="CK21" s="20">
        <v>4458.6132558024856</v>
      </c>
      <c r="CL21" s="33">
        <f t="shared" si="62"/>
        <v>27902.520999999997</v>
      </c>
      <c r="CM21" s="475">
        <f t="shared" si="29"/>
        <v>6.2581164588983729</v>
      </c>
      <c r="CN21" s="4">
        <f t="shared" si="63"/>
        <v>1.0512749559309102E-3</v>
      </c>
      <c r="CO21" s="4"/>
      <c r="CP21" s="4"/>
      <c r="CQ21" s="33">
        <f t="shared" si="64"/>
        <v>155</v>
      </c>
      <c r="CR21" s="217">
        <f t="shared" si="64"/>
        <v>19293.8976</v>
      </c>
      <c r="CS21" s="436">
        <f t="shared" si="31"/>
        <v>4.3273315026574064</v>
      </c>
      <c r="CT21" s="1">
        <f t="shared" si="32"/>
        <v>0.65852292687419256</v>
      </c>
      <c r="CU21" s="229">
        <f t="shared" si="33"/>
        <v>-0.7519889065677865</v>
      </c>
      <c r="CV21" s="193">
        <f t="shared" si="65"/>
        <v>8382.0838600000006</v>
      </c>
      <c r="CW21" s="193">
        <f t="shared" si="65"/>
        <v>19292.583453333333</v>
      </c>
      <c r="CX21" s="33">
        <f t="shared" si="66"/>
        <v>0</v>
      </c>
      <c r="CY21" s="33">
        <f t="shared" si="66"/>
        <v>0</v>
      </c>
      <c r="CZ21" s="475">
        <f t="shared" si="34"/>
        <v>0</v>
      </c>
      <c r="DA21" s="4">
        <f t="shared" si="67"/>
        <v>1.9394536695984319E-3</v>
      </c>
      <c r="DB21" s="4"/>
      <c r="DC21" s="4"/>
      <c r="DD21" s="33">
        <f t="shared" si="68"/>
        <v>0</v>
      </c>
      <c r="DE21" s="217">
        <f t="shared" si="68"/>
        <v>0</v>
      </c>
      <c r="DF21" s="436">
        <f t="shared" si="37"/>
        <v>0</v>
      </c>
      <c r="DG21" s="1">
        <f t="shared" si="69"/>
        <v>0</v>
      </c>
      <c r="DH21" s="229">
        <f t="shared" si="70"/>
        <v>-0.72360210667493963</v>
      </c>
      <c r="DI21" s="193"/>
      <c r="DJ21" s="193"/>
      <c r="DK21" s="33">
        <f t="shared" si="71"/>
        <v>0</v>
      </c>
      <c r="DL21" s="33">
        <f t="shared" si="71"/>
        <v>0</v>
      </c>
      <c r="DM21" s="475">
        <f t="shared" si="38"/>
        <v>0</v>
      </c>
      <c r="DN21" s="4" t="e">
        <f t="shared" si="72"/>
        <v>#DIV/0!</v>
      </c>
      <c r="DO21" s="4"/>
      <c r="DP21" s="4"/>
      <c r="DQ21" s="33">
        <f t="shared" si="73"/>
        <v>0</v>
      </c>
      <c r="DR21" s="217">
        <f t="shared" si="73"/>
        <v>0</v>
      </c>
      <c r="DS21" s="436">
        <f t="shared" si="40"/>
        <v>0</v>
      </c>
      <c r="DT21" s="1">
        <f t="shared" si="74"/>
        <v>0</v>
      </c>
      <c r="DU21" s="229">
        <f t="shared" si="75"/>
        <v>-0.8156102296151253</v>
      </c>
    </row>
    <row r="22" spans="2:125" hidden="1" outlineLevel="1" x14ac:dyDescent="0.35">
      <c r="B22" s="5"/>
      <c r="C22" s="3"/>
      <c r="D22" s="18">
        <v>320108</v>
      </c>
      <c r="E22" s="5" t="s">
        <v>44</v>
      </c>
      <c r="F22" s="5" t="s">
        <v>54</v>
      </c>
      <c r="G22" s="5" t="s">
        <v>75</v>
      </c>
      <c r="H22" s="20">
        <v>319.90899999999999</v>
      </c>
      <c r="I22" s="16">
        <f t="shared" si="84"/>
        <v>0</v>
      </c>
      <c r="J22" s="16">
        <f t="shared" si="84"/>
        <v>0</v>
      </c>
      <c r="K22" s="16">
        <f t="shared" si="84"/>
        <v>0</v>
      </c>
      <c r="L22" s="33">
        <f t="shared" si="84"/>
        <v>0</v>
      </c>
      <c r="M22" s="20">
        <f t="shared" si="84"/>
        <v>0</v>
      </c>
      <c r="N22" s="20">
        <f t="shared" si="84"/>
        <v>0</v>
      </c>
      <c r="O22" s="20">
        <f t="shared" si="84"/>
        <v>0</v>
      </c>
      <c r="P22" s="20">
        <f t="shared" si="84"/>
        <v>0</v>
      </c>
      <c r="Q22" s="20">
        <f t="shared" si="84"/>
        <v>0</v>
      </c>
      <c r="R22" s="20">
        <f t="shared" si="84"/>
        <v>0</v>
      </c>
      <c r="S22" s="20">
        <f t="shared" si="84"/>
        <v>64.801486422701458</v>
      </c>
      <c r="T22" s="20">
        <f t="shared" si="84"/>
        <v>118.08794450921982</v>
      </c>
      <c r="U22" s="181">
        <f t="shared" si="76"/>
        <v>182.88943093192128</v>
      </c>
      <c r="V22" s="33">
        <f t="shared" si="85"/>
        <v>225</v>
      </c>
      <c r="W22" s="20">
        <f t="shared" si="85"/>
        <v>156</v>
      </c>
      <c r="X22" s="20">
        <f t="shared" si="85"/>
        <v>104.2</v>
      </c>
      <c r="Y22" s="20">
        <f t="shared" si="85"/>
        <v>120.33333333333333</v>
      </c>
      <c r="Z22" s="20">
        <f t="shared" si="85"/>
        <v>140</v>
      </c>
      <c r="AA22" s="20">
        <f t="shared" si="85"/>
        <v>88.2</v>
      </c>
      <c r="AB22" s="20">
        <f t="shared" si="85"/>
        <v>164</v>
      </c>
      <c r="AC22" s="20">
        <f t="shared" si="85"/>
        <v>86</v>
      </c>
      <c r="AD22" s="20">
        <f t="shared" si="85"/>
        <v>103</v>
      </c>
      <c r="AE22" s="20">
        <f t="shared" si="85"/>
        <v>0</v>
      </c>
      <c r="AF22" s="20">
        <f t="shared" si="85"/>
        <v>0</v>
      </c>
      <c r="AG22" s="16">
        <f t="shared" si="85"/>
        <v>0</v>
      </c>
      <c r="AH22" s="179">
        <f t="shared" si="85"/>
        <v>1186.7333333333333</v>
      </c>
      <c r="AI22" s="28">
        <f t="shared" si="86"/>
        <v>0</v>
      </c>
      <c r="AJ22" s="28">
        <f t="shared" si="86"/>
        <v>0</v>
      </c>
      <c r="AK22" s="28">
        <f t="shared" si="86"/>
        <v>0</v>
      </c>
      <c r="AL22" s="28">
        <f t="shared" si="86"/>
        <v>0</v>
      </c>
      <c r="AM22" s="28">
        <f t="shared" si="86"/>
        <v>0</v>
      </c>
      <c r="AN22" s="28">
        <f t="shared" si="86"/>
        <v>0</v>
      </c>
      <c r="AO22" s="28">
        <f t="shared" si="86"/>
        <v>0</v>
      </c>
      <c r="AP22" s="28">
        <f t="shared" si="86"/>
        <v>0</v>
      </c>
      <c r="AQ22" s="28">
        <f t="shared" si="86"/>
        <v>0</v>
      </c>
      <c r="AR22" s="28">
        <f t="shared" si="86"/>
        <v>0</v>
      </c>
      <c r="AS22" s="28">
        <f t="shared" si="86"/>
        <v>20730.578720000001</v>
      </c>
      <c r="AT22" s="28">
        <f t="shared" si="86"/>
        <v>37777.396240000002</v>
      </c>
      <c r="AU22" s="329">
        <f t="shared" si="77"/>
        <v>58507.974960000007</v>
      </c>
      <c r="AV22" s="33">
        <f t="shared" si="87"/>
        <v>65272.307840000009</v>
      </c>
      <c r="AW22" s="20">
        <f t="shared" si="87"/>
        <v>43148.490960000003</v>
      </c>
      <c r="AX22" s="20">
        <f t="shared" si="87"/>
        <v>33514.262999999999</v>
      </c>
      <c r="AY22" s="20">
        <f t="shared" si="87"/>
        <v>30274.415279999997</v>
      </c>
      <c r="AZ22" s="20">
        <f t="shared" si="87"/>
        <v>41590.891799999998</v>
      </c>
      <c r="BA22" s="20">
        <f t="shared" si="87"/>
        <v>28634.43276</v>
      </c>
      <c r="BB22" s="20">
        <f t="shared" si="87"/>
        <v>47238.6492</v>
      </c>
      <c r="BC22" s="20">
        <v>28694.852360000001</v>
      </c>
      <c r="BD22" s="20">
        <v>35286.054839999997</v>
      </c>
      <c r="BE22" s="20">
        <f t="shared" si="88"/>
        <v>0</v>
      </c>
      <c r="BF22" s="20">
        <f t="shared" si="88"/>
        <v>0</v>
      </c>
      <c r="BG22" s="20">
        <f t="shared" si="88"/>
        <v>0</v>
      </c>
      <c r="BH22" s="329">
        <f t="shared" si="78"/>
        <v>353654.35804000002</v>
      </c>
      <c r="BI22" s="193">
        <f t="shared" si="46"/>
        <v>37400.190499999997</v>
      </c>
      <c r="BJ22" s="193">
        <f t="shared" si="47"/>
        <v>39154.657919999998</v>
      </c>
      <c r="BK22" s="20">
        <f t="shared" si="89"/>
        <v>77051.939984164565</v>
      </c>
      <c r="BL22" s="33">
        <f t="shared" si="89"/>
        <v>28694.852360000001</v>
      </c>
      <c r="BM22" s="226">
        <f t="shared" si="49"/>
        <v>0.37240921339420219</v>
      </c>
      <c r="BN22" s="4">
        <f t="shared" si="79"/>
        <v>3.5442101809382096E-3</v>
      </c>
      <c r="BO22" s="4"/>
      <c r="BP22" s="4"/>
      <c r="BQ22" s="33">
        <f t="shared" si="90"/>
        <v>121.53333333333335</v>
      </c>
      <c r="BR22" s="7">
        <f t="shared" si="90"/>
        <v>41989.975704000004</v>
      </c>
      <c r="BS22" s="224">
        <f t="shared" si="80"/>
        <v>0.54495676179768648</v>
      </c>
      <c r="BT22" s="4">
        <f t="shared" si="51"/>
        <v>0</v>
      </c>
      <c r="BU22" s="229">
        <f t="shared" si="26"/>
        <v>0</v>
      </c>
      <c r="BV22" s="193">
        <f t="shared" si="52"/>
        <v>39796.037900000003</v>
      </c>
      <c r="BW22" s="193">
        <f t="shared" si="27"/>
        <v>34855.978106666669</v>
      </c>
      <c r="BX22" s="33">
        <f t="shared" si="91"/>
        <v>39860.997167727677</v>
      </c>
      <c r="BY22" s="33">
        <f t="shared" si="91"/>
        <v>35286.054839999997</v>
      </c>
      <c r="BZ22" s="441">
        <f t="shared" si="54"/>
        <v>0.88522759958871144</v>
      </c>
      <c r="CA22" s="4">
        <f t="shared" si="55"/>
        <v>3.0476901252907609E-3</v>
      </c>
      <c r="CB22" s="4"/>
      <c r="CC22" s="4"/>
      <c r="CD22" s="33">
        <f t="shared" si="92"/>
        <v>109</v>
      </c>
      <c r="CE22" s="217">
        <f t="shared" si="92"/>
        <v>37659.687479999993</v>
      </c>
      <c r="CF22" s="436">
        <f t="shared" si="57"/>
        <v>0.94477534823163145</v>
      </c>
      <c r="CG22" s="1">
        <f t="shared" si="58"/>
        <v>0</v>
      </c>
      <c r="CH22" s="229">
        <f t="shared" si="59"/>
        <v>0</v>
      </c>
      <c r="CI22" s="193">
        <f t="shared" si="60"/>
        <v>39294.928671111113</v>
      </c>
      <c r="CJ22" s="193">
        <f t="shared" si="61"/>
        <v>37073.18546666667</v>
      </c>
      <c r="CK22" s="20">
        <v>52880.730026571633</v>
      </c>
      <c r="CL22" s="33">
        <f t="shared" si="62"/>
        <v>32956.268000000004</v>
      </c>
      <c r="CM22" s="475">
        <f t="shared" si="29"/>
        <v>0.62321885464591853</v>
      </c>
      <c r="CN22" s="4">
        <f t="shared" si="63"/>
        <v>3.3633088449602747E-3</v>
      </c>
      <c r="CO22" s="4"/>
      <c r="CP22" s="4"/>
      <c r="CQ22" s="33">
        <f t="shared" si="64"/>
        <v>140</v>
      </c>
      <c r="CR22" s="217">
        <f t="shared" si="64"/>
        <v>43187.714999999997</v>
      </c>
      <c r="CS22" s="436">
        <f t="shared" si="31"/>
        <v>0.81670043091876632</v>
      </c>
      <c r="CT22" s="1">
        <f t="shared" si="32"/>
        <v>0</v>
      </c>
      <c r="CU22" s="229">
        <f t="shared" si="33"/>
        <v>0</v>
      </c>
      <c r="CV22" s="193">
        <f t="shared" si="65"/>
        <v>38661.062603999992</v>
      </c>
      <c r="CW22" s="193">
        <f t="shared" si="65"/>
        <v>32312.391733333334</v>
      </c>
      <c r="CX22" s="33">
        <f t="shared" si="66"/>
        <v>0</v>
      </c>
      <c r="CY22" s="33">
        <f t="shared" si="66"/>
        <v>0</v>
      </c>
      <c r="CZ22" s="475">
        <f t="shared" si="34"/>
        <v>0</v>
      </c>
      <c r="DA22" s="4">
        <f t="shared" si="67"/>
        <v>3.2483149222758789E-3</v>
      </c>
      <c r="DB22" s="4"/>
      <c r="DC22" s="4"/>
      <c r="DD22" s="33">
        <f t="shared" si="68"/>
        <v>0</v>
      </c>
      <c r="DE22" s="217">
        <f t="shared" si="68"/>
        <v>0</v>
      </c>
      <c r="DF22" s="436">
        <f t="shared" si="37"/>
        <v>0</v>
      </c>
      <c r="DG22" s="1">
        <f t="shared" si="69"/>
        <v>-1</v>
      </c>
      <c r="DH22" s="229">
        <f t="shared" si="70"/>
        <v>17.649292490180901</v>
      </c>
      <c r="DI22" s="193"/>
      <c r="DJ22" s="193"/>
      <c r="DK22" s="33">
        <f t="shared" si="71"/>
        <v>0</v>
      </c>
      <c r="DL22" s="33">
        <f t="shared" si="71"/>
        <v>0</v>
      </c>
      <c r="DM22" s="475">
        <f t="shared" si="38"/>
        <v>0</v>
      </c>
      <c r="DN22" s="4" t="e">
        <f t="shared" si="72"/>
        <v>#DIV/0!</v>
      </c>
      <c r="DO22" s="4"/>
      <c r="DP22" s="4"/>
      <c r="DQ22" s="33">
        <f t="shared" si="73"/>
        <v>0</v>
      </c>
      <c r="DR22" s="217">
        <f t="shared" si="73"/>
        <v>0</v>
      </c>
      <c r="DS22" s="436">
        <f t="shared" si="40"/>
        <v>0</v>
      </c>
      <c r="DT22" s="1">
        <f t="shared" si="74"/>
        <v>-1</v>
      </c>
      <c r="DU22" s="229">
        <f t="shared" si="75"/>
        <v>5.0445496239065184</v>
      </c>
    </row>
    <row r="23" spans="2:125" hidden="1" outlineLevel="1" x14ac:dyDescent="0.35">
      <c r="B23" s="5"/>
      <c r="C23" s="3"/>
      <c r="D23" s="18">
        <v>322901</v>
      </c>
      <c r="E23" s="5" t="s">
        <v>42</v>
      </c>
      <c r="F23" s="5" t="s">
        <v>55</v>
      </c>
      <c r="G23" s="5" t="s">
        <v>76</v>
      </c>
      <c r="H23" s="20">
        <v>203.864</v>
      </c>
      <c r="I23" s="16">
        <f t="shared" si="84"/>
        <v>0</v>
      </c>
      <c r="J23" s="16">
        <f t="shared" si="84"/>
        <v>0</v>
      </c>
      <c r="K23" s="16">
        <f t="shared" si="84"/>
        <v>0</v>
      </c>
      <c r="L23" s="33">
        <f t="shared" si="84"/>
        <v>0</v>
      </c>
      <c r="M23" s="20">
        <f t="shared" si="84"/>
        <v>0</v>
      </c>
      <c r="N23" s="20">
        <f t="shared" si="84"/>
        <v>0</v>
      </c>
      <c r="O23" s="20">
        <f t="shared" si="84"/>
        <v>0</v>
      </c>
      <c r="P23" s="20">
        <f t="shared" si="84"/>
        <v>0</v>
      </c>
      <c r="Q23" s="20">
        <f t="shared" si="84"/>
        <v>0</v>
      </c>
      <c r="R23" s="20">
        <f t="shared" si="84"/>
        <v>0</v>
      </c>
      <c r="S23" s="20">
        <f t="shared" si="84"/>
        <v>0</v>
      </c>
      <c r="T23" s="20">
        <f t="shared" si="84"/>
        <v>0</v>
      </c>
      <c r="U23" s="181">
        <f t="shared" si="76"/>
        <v>0</v>
      </c>
      <c r="V23" s="33">
        <f t="shared" si="85"/>
        <v>0</v>
      </c>
      <c r="W23" s="20">
        <f t="shared" si="85"/>
        <v>0</v>
      </c>
      <c r="X23" s="20">
        <f t="shared" si="85"/>
        <v>0</v>
      </c>
      <c r="Y23" s="20">
        <f t="shared" si="85"/>
        <v>0</v>
      </c>
      <c r="Z23" s="20">
        <f t="shared" si="85"/>
        <v>0</v>
      </c>
      <c r="AA23" s="20">
        <f t="shared" si="85"/>
        <v>0</v>
      </c>
      <c r="AB23" s="20">
        <f t="shared" si="85"/>
        <v>16</v>
      </c>
      <c r="AC23" s="20">
        <f t="shared" si="85"/>
        <v>58</v>
      </c>
      <c r="AD23" s="20">
        <f t="shared" si="85"/>
        <v>7</v>
      </c>
      <c r="AE23" s="20">
        <f t="shared" si="85"/>
        <v>0</v>
      </c>
      <c r="AF23" s="20">
        <f t="shared" si="85"/>
        <v>0</v>
      </c>
      <c r="AG23" s="16">
        <f t="shared" si="85"/>
        <v>0</v>
      </c>
      <c r="AH23" s="179">
        <f t="shared" si="85"/>
        <v>81</v>
      </c>
      <c r="AI23" s="28">
        <f t="shared" si="86"/>
        <v>0</v>
      </c>
      <c r="AJ23" s="28">
        <f t="shared" si="86"/>
        <v>0</v>
      </c>
      <c r="AK23" s="28">
        <f t="shared" si="86"/>
        <v>0</v>
      </c>
      <c r="AL23" s="28">
        <f t="shared" si="86"/>
        <v>0</v>
      </c>
      <c r="AM23" s="28">
        <f t="shared" si="86"/>
        <v>0</v>
      </c>
      <c r="AN23" s="28">
        <f t="shared" si="86"/>
        <v>0</v>
      </c>
      <c r="AO23" s="28">
        <f t="shared" si="86"/>
        <v>0</v>
      </c>
      <c r="AP23" s="28">
        <f t="shared" si="86"/>
        <v>0</v>
      </c>
      <c r="AQ23" s="28">
        <f t="shared" si="86"/>
        <v>0</v>
      </c>
      <c r="AR23" s="28">
        <f t="shared" si="86"/>
        <v>0</v>
      </c>
      <c r="AS23" s="28">
        <f t="shared" si="86"/>
        <v>0</v>
      </c>
      <c r="AT23" s="28">
        <f t="shared" si="86"/>
        <v>0</v>
      </c>
      <c r="AU23" s="329">
        <f t="shared" si="77"/>
        <v>0</v>
      </c>
      <c r="AV23" s="33">
        <f t="shared" si="87"/>
        <v>0</v>
      </c>
      <c r="AW23" s="20">
        <f t="shared" si="87"/>
        <v>0</v>
      </c>
      <c r="AX23" s="20">
        <f t="shared" si="87"/>
        <v>0</v>
      </c>
      <c r="AY23" s="20">
        <f t="shared" si="87"/>
        <v>0</v>
      </c>
      <c r="AZ23" s="20">
        <f t="shared" si="87"/>
        <v>0</v>
      </c>
      <c r="BA23" s="20">
        <f t="shared" si="87"/>
        <v>0</v>
      </c>
      <c r="BB23" s="20">
        <f t="shared" si="87"/>
        <v>3522.7699199999997</v>
      </c>
      <c r="BC23" s="20">
        <v>12770.039200000003</v>
      </c>
      <c r="BD23" s="20">
        <v>1541.2118399999999</v>
      </c>
      <c r="BE23" s="20">
        <f t="shared" si="88"/>
        <v>0</v>
      </c>
      <c r="BF23" s="20">
        <f t="shared" si="88"/>
        <v>0</v>
      </c>
      <c r="BG23" s="20">
        <f t="shared" si="88"/>
        <v>0</v>
      </c>
      <c r="BH23" s="329">
        <f t="shared" si="78"/>
        <v>17834.020960000002</v>
      </c>
      <c r="BI23" s="193">
        <f t="shared" si="46"/>
        <v>587.12831999999992</v>
      </c>
      <c r="BJ23" s="193">
        <f t="shared" si="47"/>
        <v>1174.2566399999998</v>
      </c>
      <c r="BK23" s="20">
        <f t="shared" si="89"/>
        <v>0</v>
      </c>
      <c r="BL23" s="33">
        <f t="shared" si="89"/>
        <v>12770.039200000003</v>
      </c>
      <c r="BM23" s="226">
        <f t="shared" si="49"/>
        <v>0</v>
      </c>
      <c r="BN23" s="4">
        <f t="shared" si="79"/>
        <v>1.0629162811294697E-4</v>
      </c>
      <c r="BO23" s="4"/>
      <c r="BP23" s="4"/>
      <c r="BQ23" s="33">
        <f t="shared" si="90"/>
        <v>75</v>
      </c>
      <c r="BR23" s="7">
        <f t="shared" si="90"/>
        <v>12384.738000000003</v>
      </c>
      <c r="BS23" s="224">
        <f t="shared" si="80"/>
        <v>0</v>
      </c>
      <c r="BT23" s="4">
        <f t="shared" si="51"/>
        <v>0</v>
      </c>
      <c r="BU23" s="229">
        <f t="shared" si="26"/>
        <v>0</v>
      </c>
      <c r="BV23" s="193">
        <f t="shared" si="52"/>
        <v>2036.6011400000002</v>
      </c>
      <c r="BW23" s="193">
        <f t="shared" si="27"/>
        <v>5430.9363733333339</v>
      </c>
      <c r="BX23" s="33">
        <f t="shared" si="91"/>
        <v>6678.2044618919435</v>
      </c>
      <c r="BY23" s="33">
        <f t="shared" si="91"/>
        <v>1541.2118399999999</v>
      </c>
      <c r="BZ23" s="441">
        <f t="shared" si="54"/>
        <v>0.2307823680443849</v>
      </c>
      <c r="CA23" s="4">
        <f t="shared" si="55"/>
        <v>4.7486290889437599E-4</v>
      </c>
      <c r="CB23" s="4"/>
      <c r="CC23" s="4"/>
      <c r="CD23" s="33">
        <f t="shared" si="92"/>
        <v>49.333333333333336</v>
      </c>
      <c r="CE23" s="217">
        <f t="shared" si="92"/>
        <v>8689.4991360000022</v>
      </c>
      <c r="CF23" s="436">
        <f t="shared" si="57"/>
        <v>1.3011729703073895</v>
      </c>
      <c r="CG23" s="1">
        <f t="shared" si="58"/>
        <v>0</v>
      </c>
      <c r="CH23" s="229">
        <f t="shared" si="59"/>
        <v>0</v>
      </c>
      <c r="CI23" s="193">
        <f t="shared" si="60"/>
        <v>1981.5578844444447</v>
      </c>
      <c r="CJ23" s="193">
        <f t="shared" si="61"/>
        <v>5944.6736533333342</v>
      </c>
      <c r="CK23" s="20">
        <v>1260.9224068011902</v>
      </c>
      <c r="CL23" s="33">
        <f t="shared" si="62"/>
        <v>0</v>
      </c>
      <c r="CM23" s="475">
        <f t="shared" si="29"/>
        <v>0</v>
      </c>
      <c r="CN23" s="4">
        <f t="shared" si="63"/>
        <v>5.3930551763983596E-4</v>
      </c>
      <c r="CO23" s="4"/>
      <c r="CP23" s="4"/>
      <c r="CQ23" s="33">
        <f t="shared" si="64"/>
        <v>30</v>
      </c>
      <c r="CR23" s="217">
        <f t="shared" si="64"/>
        <v>6605.1936000000005</v>
      </c>
      <c r="CS23" s="436">
        <f t="shared" si="31"/>
        <v>5.2383822861523965</v>
      </c>
      <c r="CT23" s="1">
        <f t="shared" si="32"/>
        <v>0</v>
      </c>
      <c r="CU23" s="229">
        <f t="shared" si="33"/>
        <v>0</v>
      </c>
      <c r="CV23" s="193">
        <f t="shared" si="65"/>
        <v>1783.4020960000003</v>
      </c>
      <c r="CW23" s="193">
        <f t="shared" si="65"/>
        <v>4770.4170133333346</v>
      </c>
      <c r="CX23" s="33">
        <f t="shared" si="66"/>
        <v>0</v>
      </c>
      <c r="CY23" s="33">
        <f t="shared" si="66"/>
        <v>0</v>
      </c>
      <c r="CZ23" s="475">
        <f t="shared" si="34"/>
        <v>0</v>
      </c>
      <c r="DA23" s="4">
        <f t="shared" si="67"/>
        <v>4.7956266740551979E-4</v>
      </c>
      <c r="DB23" s="4"/>
      <c r="DC23" s="4"/>
      <c r="DD23" s="33">
        <f t="shared" si="68"/>
        <v>0</v>
      </c>
      <c r="DE23" s="217">
        <f t="shared" si="68"/>
        <v>0</v>
      </c>
      <c r="DF23" s="436">
        <f t="shared" si="37"/>
        <v>0</v>
      </c>
      <c r="DG23" s="1">
        <f t="shared" si="69"/>
        <v>0</v>
      </c>
      <c r="DH23" s="229">
        <f t="shared" si="70"/>
        <v>0</v>
      </c>
      <c r="DI23" s="193"/>
      <c r="DJ23" s="193"/>
      <c r="DK23" s="33">
        <f t="shared" si="71"/>
        <v>0</v>
      </c>
      <c r="DL23" s="33">
        <f t="shared" si="71"/>
        <v>0</v>
      </c>
      <c r="DM23" s="475">
        <f t="shared" si="38"/>
        <v>0</v>
      </c>
      <c r="DN23" s="4" t="e">
        <f t="shared" si="72"/>
        <v>#DIV/0!</v>
      </c>
      <c r="DO23" s="4"/>
      <c r="DP23" s="4"/>
      <c r="DQ23" s="33">
        <f t="shared" si="73"/>
        <v>0</v>
      </c>
      <c r="DR23" s="217">
        <f t="shared" si="73"/>
        <v>0</v>
      </c>
      <c r="DS23" s="436">
        <f t="shared" si="40"/>
        <v>0</v>
      </c>
      <c r="DT23" s="1">
        <f t="shared" si="74"/>
        <v>0</v>
      </c>
      <c r="DU23" s="229">
        <f t="shared" si="75"/>
        <v>0</v>
      </c>
    </row>
    <row r="24" spans="2:125" hidden="1" outlineLevel="1" x14ac:dyDescent="0.35">
      <c r="B24" s="5"/>
      <c r="C24" s="3"/>
      <c r="D24" s="18">
        <v>320030</v>
      </c>
      <c r="E24" s="5" t="s">
        <v>42</v>
      </c>
      <c r="F24" s="5" t="s">
        <v>56</v>
      </c>
      <c r="G24" s="5" t="s">
        <v>74</v>
      </c>
      <c r="H24" s="20">
        <v>223.309</v>
      </c>
      <c r="I24" s="16">
        <f t="shared" si="84"/>
        <v>0</v>
      </c>
      <c r="J24" s="16">
        <f t="shared" si="84"/>
        <v>0</v>
      </c>
      <c r="K24" s="16">
        <f t="shared" si="84"/>
        <v>0</v>
      </c>
      <c r="L24" s="33">
        <f t="shared" si="84"/>
        <v>0</v>
      </c>
      <c r="M24" s="20">
        <f t="shared" si="84"/>
        <v>0</v>
      </c>
      <c r="N24" s="20">
        <f t="shared" si="84"/>
        <v>0</v>
      </c>
      <c r="O24" s="20">
        <f t="shared" si="84"/>
        <v>0</v>
      </c>
      <c r="P24" s="20">
        <f t="shared" si="84"/>
        <v>0</v>
      </c>
      <c r="Q24" s="20">
        <f t="shared" si="84"/>
        <v>0</v>
      </c>
      <c r="R24" s="20">
        <f t="shared" si="84"/>
        <v>0</v>
      </c>
      <c r="S24" s="20">
        <f t="shared" si="84"/>
        <v>0</v>
      </c>
      <c r="T24" s="20">
        <f t="shared" si="84"/>
        <v>0</v>
      </c>
      <c r="U24" s="181">
        <f t="shared" si="76"/>
        <v>0</v>
      </c>
      <c r="V24" s="33">
        <f t="shared" si="85"/>
        <v>0</v>
      </c>
      <c r="W24" s="20">
        <f t="shared" si="85"/>
        <v>0</v>
      </c>
      <c r="X24" s="20">
        <f t="shared" si="85"/>
        <v>0</v>
      </c>
      <c r="Y24" s="20">
        <f t="shared" si="85"/>
        <v>0</v>
      </c>
      <c r="Z24" s="20">
        <f t="shared" si="85"/>
        <v>0</v>
      </c>
      <c r="AA24" s="20">
        <f t="shared" si="85"/>
        <v>0</v>
      </c>
      <c r="AB24" s="20">
        <f t="shared" si="85"/>
        <v>0</v>
      </c>
      <c r="AC24" s="20">
        <f t="shared" si="85"/>
        <v>40</v>
      </c>
      <c r="AD24" s="20">
        <f t="shared" si="85"/>
        <v>22</v>
      </c>
      <c r="AE24" s="20">
        <f t="shared" si="85"/>
        <v>0</v>
      </c>
      <c r="AF24" s="20">
        <f t="shared" si="85"/>
        <v>0</v>
      </c>
      <c r="AG24" s="16">
        <f t="shared" si="85"/>
        <v>0</v>
      </c>
      <c r="AH24" s="179">
        <f t="shared" si="85"/>
        <v>62</v>
      </c>
      <c r="AI24" s="28">
        <f t="shared" si="86"/>
        <v>0</v>
      </c>
      <c r="AJ24" s="28">
        <f t="shared" si="86"/>
        <v>0</v>
      </c>
      <c r="AK24" s="28">
        <f t="shared" si="86"/>
        <v>0</v>
      </c>
      <c r="AL24" s="28">
        <f t="shared" si="86"/>
        <v>0</v>
      </c>
      <c r="AM24" s="28">
        <f t="shared" si="86"/>
        <v>0</v>
      </c>
      <c r="AN24" s="28">
        <f t="shared" si="86"/>
        <v>0</v>
      </c>
      <c r="AO24" s="28">
        <f t="shared" si="86"/>
        <v>0</v>
      </c>
      <c r="AP24" s="28">
        <f t="shared" si="86"/>
        <v>0</v>
      </c>
      <c r="AQ24" s="28">
        <f t="shared" si="86"/>
        <v>0</v>
      </c>
      <c r="AR24" s="28">
        <f t="shared" si="86"/>
        <v>0</v>
      </c>
      <c r="AS24" s="28">
        <f t="shared" si="86"/>
        <v>0</v>
      </c>
      <c r="AT24" s="28">
        <f t="shared" si="86"/>
        <v>0</v>
      </c>
      <c r="AU24" s="329">
        <f t="shared" si="77"/>
        <v>0</v>
      </c>
      <c r="AV24" s="33">
        <f t="shared" si="87"/>
        <v>0</v>
      </c>
      <c r="AW24" s="20">
        <f t="shared" si="87"/>
        <v>0</v>
      </c>
      <c r="AX24" s="20">
        <f t="shared" si="87"/>
        <v>0</v>
      </c>
      <c r="AY24" s="20">
        <f t="shared" si="87"/>
        <v>0</v>
      </c>
      <c r="AZ24" s="20">
        <f t="shared" si="87"/>
        <v>0</v>
      </c>
      <c r="BA24" s="20">
        <f t="shared" si="87"/>
        <v>0</v>
      </c>
      <c r="BB24" s="20">
        <f t="shared" si="87"/>
        <v>0</v>
      </c>
      <c r="BC24" s="20">
        <v>6873.9840000000004</v>
      </c>
      <c r="BD24" s="20">
        <v>5040.9215999999997</v>
      </c>
      <c r="BE24" s="20">
        <f t="shared" si="88"/>
        <v>0</v>
      </c>
      <c r="BF24" s="20">
        <f t="shared" si="88"/>
        <v>0</v>
      </c>
      <c r="BG24" s="20">
        <f t="shared" si="88"/>
        <v>0</v>
      </c>
      <c r="BH24" s="329">
        <f t="shared" si="78"/>
        <v>11914.9056</v>
      </c>
      <c r="BI24" s="193">
        <f t="shared" si="46"/>
        <v>0</v>
      </c>
      <c r="BJ24" s="193">
        <f t="shared" si="47"/>
        <v>0</v>
      </c>
      <c r="BK24" s="20">
        <f t="shared" si="89"/>
        <v>0</v>
      </c>
      <c r="BL24" s="33">
        <f t="shared" si="89"/>
        <v>6873.9840000000004</v>
      </c>
      <c r="BM24" s="226">
        <f t="shared" si="49"/>
        <v>0</v>
      </c>
      <c r="BN24" s="4">
        <f t="shared" si="79"/>
        <v>0</v>
      </c>
      <c r="BO24" s="4"/>
      <c r="BP24" s="4"/>
      <c r="BQ24" s="33">
        <f t="shared" si="90"/>
        <v>5</v>
      </c>
      <c r="BR24" s="7">
        <f t="shared" si="90"/>
        <v>1205.8686000000002</v>
      </c>
      <c r="BS24" s="224">
        <f t="shared" si="80"/>
        <v>0</v>
      </c>
      <c r="BT24" s="4">
        <f t="shared" si="51"/>
        <v>0</v>
      </c>
      <c r="BU24" s="229">
        <f t="shared" si="26"/>
        <v>0</v>
      </c>
      <c r="BV24" s="193">
        <f t="shared" si="52"/>
        <v>859.24800000000005</v>
      </c>
      <c r="BW24" s="193">
        <f t="shared" si="27"/>
        <v>2291.328</v>
      </c>
      <c r="BX24" s="33">
        <f t="shared" si="91"/>
        <v>2817.5540682805113</v>
      </c>
      <c r="BY24" s="33">
        <f t="shared" si="91"/>
        <v>5040.9215999999997</v>
      </c>
      <c r="BZ24" s="441">
        <f t="shared" si="54"/>
        <v>1.7891126409071392</v>
      </c>
      <c r="CA24" s="4">
        <f t="shared" si="55"/>
        <v>2.0034605536048885E-4</v>
      </c>
      <c r="CB24" s="4"/>
      <c r="CC24" s="4"/>
      <c r="CD24" s="33">
        <f t="shared" si="92"/>
        <v>10</v>
      </c>
      <c r="CE24" s="217">
        <f t="shared" si="92"/>
        <v>2411.7372000000005</v>
      </c>
      <c r="CF24" s="436">
        <f t="shared" si="57"/>
        <v>0.85596838305638212</v>
      </c>
      <c r="CG24" s="1">
        <f t="shared" si="58"/>
        <v>0</v>
      </c>
      <c r="CH24" s="229">
        <f t="shared" si="59"/>
        <v>0</v>
      </c>
      <c r="CI24" s="193">
        <f t="shared" si="60"/>
        <v>1323.8784000000001</v>
      </c>
      <c r="CJ24" s="193">
        <f t="shared" si="61"/>
        <v>3971.6352000000002</v>
      </c>
      <c r="CK24" s="20">
        <v>0</v>
      </c>
      <c r="CL24" s="33">
        <f t="shared" si="62"/>
        <v>10853.611000000001</v>
      </c>
      <c r="CM24" s="475">
        <f t="shared" si="29"/>
        <v>0</v>
      </c>
      <c r="CN24" s="4">
        <f t="shared" si="63"/>
        <v>3.6030990132007674E-4</v>
      </c>
      <c r="CO24" s="4"/>
      <c r="CP24" s="4"/>
      <c r="CQ24" s="33">
        <f t="shared" si="64"/>
        <v>50</v>
      </c>
      <c r="CR24" s="217">
        <f t="shared" si="64"/>
        <v>10370.46996</v>
      </c>
      <c r="CS24" s="436">
        <f t="shared" si="31"/>
        <v>0</v>
      </c>
      <c r="CT24" s="1">
        <f t="shared" si="32"/>
        <v>0</v>
      </c>
      <c r="CU24" s="229">
        <f t="shared" si="33"/>
        <v>0</v>
      </c>
      <c r="CV24" s="193">
        <f t="shared" si="65"/>
        <v>2276.8516600000007</v>
      </c>
      <c r="CW24" s="193">
        <f t="shared" si="65"/>
        <v>7589.5055333333339</v>
      </c>
      <c r="CX24" s="33">
        <f t="shared" si="66"/>
        <v>0</v>
      </c>
      <c r="CY24" s="33">
        <f t="shared" si="66"/>
        <v>0</v>
      </c>
      <c r="CZ24" s="475">
        <f t="shared" si="34"/>
        <v>0</v>
      </c>
      <c r="DA24" s="4">
        <f t="shared" si="67"/>
        <v>7.6296128990012142E-4</v>
      </c>
      <c r="DB24" s="4"/>
      <c r="DC24" s="4"/>
      <c r="DD24" s="33">
        <f t="shared" si="68"/>
        <v>0</v>
      </c>
      <c r="DE24" s="217">
        <f t="shared" si="68"/>
        <v>0</v>
      </c>
      <c r="DF24" s="436">
        <f t="shared" si="37"/>
        <v>0</v>
      </c>
      <c r="DG24" s="1">
        <f t="shared" si="69"/>
        <v>0</v>
      </c>
      <c r="DH24" s="229">
        <f t="shared" si="70"/>
        <v>0</v>
      </c>
      <c r="DI24" s="193"/>
      <c r="DJ24" s="193"/>
      <c r="DK24" s="33">
        <f t="shared" si="71"/>
        <v>0</v>
      </c>
      <c r="DL24" s="33">
        <f t="shared" si="71"/>
        <v>0</v>
      </c>
      <c r="DM24" s="475">
        <f t="shared" si="38"/>
        <v>0</v>
      </c>
      <c r="DN24" s="4" t="e">
        <f t="shared" si="72"/>
        <v>#DIV/0!</v>
      </c>
      <c r="DO24" s="4"/>
      <c r="DP24" s="4"/>
      <c r="DQ24" s="33">
        <f t="shared" si="73"/>
        <v>0</v>
      </c>
      <c r="DR24" s="217">
        <f t="shared" si="73"/>
        <v>0</v>
      </c>
      <c r="DS24" s="436">
        <f t="shared" si="40"/>
        <v>0</v>
      </c>
      <c r="DT24" s="1">
        <f t="shared" si="74"/>
        <v>0</v>
      </c>
      <c r="DU24" s="229">
        <f t="shared" si="75"/>
        <v>0</v>
      </c>
    </row>
    <row r="25" spans="2:125" hidden="1" outlineLevel="1" x14ac:dyDescent="0.35">
      <c r="B25" s="5"/>
      <c r="C25" s="3"/>
      <c r="D25" s="18">
        <v>322110</v>
      </c>
      <c r="E25" s="5" t="s">
        <v>45</v>
      </c>
      <c r="F25" s="5" t="s">
        <v>57</v>
      </c>
      <c r="G25" s="5" t="s">
        <v>77</v>
      </c>
      <c r="H25" s="20">
        <v>281.01799999999997</v>
      </c>
      <c r="I25" s="16">
        <f t="shared" si="84"/>
        <v>0</v>
      </c>
      <c r="J25" s="16">
        <f t="shared" si="84"/>
        <v>0</v>
      </c>
      <c r="K25" s="16">
        <f t="shared" si="84"/>
        <v>0</v>
      </c>
      <c r="L25" s="33">
        <f t="shared" si="84"/>
        <v>0</v>
      </c>
      <c r="M25" s="20">
        <f t="shared" si="84"/>
        <v>0</v>
      </c>
      <c r="N25" s="20">
        <f t="shared" si="84"/>
        <v>0</v>
      </c>
      <c r="O25" s="20">
        <f t="shared" si="84"/>
        <v>2.3815342789429863</v>
      </c>
      <c r="P25" s="20">
        <f t="shared" si="84"/>
        <v>13.691928630906208</v>
      </c>
      <c r="Q25" s="20">
        <f t="shared" si="84"/>
        <v>11.870959155641279</v>
      </c>
      <c r="R25" s="20">
        <f t="shared" si="84"/>
        <v>13.521698965902541</v>
      </c>
      <c r="S25" s="20">
        <f t="shared" si="84"/>
        <v>9.9814575578788567</v>
      </c>
      <c r="T25" s="20">
        <f t="shared" si="84"/>
        <v>69.800709136069585</v>
      </c>
      <c r="U25" s="181">
        <f t="shared" si="76"/>
        <v>121.24828772534146</v>
      </c>
      <c r="V25" s="33">
        <f t="shared" si="85"/>
        <v>58.916666666666671</v>
      </c>
      <c r="W25" s="20">
        <f t="shared" si="85"/>
        <v>27.708333333333332</v>
      </c>
      <c r="X25" s="20">
        <f t="shared" si="85"/>
        <v>16</v>
      </c>
      <c r="Y25" s="20">
        <f t="shared" si="85"/>
        <v>23</v>
      </c>
      <c r="Z25" s="20">
        <f t="shared" si="85"/>
        <v>201.75</v>
      </c>
      <c r="AA25" s="20">
        <f t="shared" si="85"/>
        <v>26.666666666666668</v>
      </c>
      <c r="AB25" s="20">
        <f t="shared" si="85"/>
        <v>46.708333333333336</v>
      </c>
      <c r="AC25" s="20">
        <f t="shared" si="85"/>
        <v>40.875</v>
      </c>
      <c r="AD25" s="20">
        <f t="shared" si="85"/>
        <v>30.499999999999996</v>
      </c>
      <c r="AE25" s="20">
        <f t="shared" si="85"/>
        <v>0</v>
      </c>
      <c r="AF25" s="20">
        <f t="shared" si="85"/>
        <v>0</v>
      </c>
      <c r="AG25" s="16">
        <f t="shared" si="85"/>
        <v>0</v>
      </c>
      <c r="AH25" s="179">
        <f t="shared" si="85"/>
        <v>472.125</v>
      </c>
      <c r="AI25" s="28">
        <f t="shared" si="86"/>
        <v>0</v>
      </c>
      <c r="AJ25" s="28">
        <f t="shared" si="86"/>
        <v>0</v>
      </c>
      <c r="AK25" s="28">
        <f t="shared" si="86"/>
        <v>0</v>
      </c>
      <c r="AL25" s="28">
        <f t="shared" si="86"/>
        <v>0</v>
      </c>
      <c r="AM25" s="28">
        <f t="shared" si="86"/>
        <v>0</v>
      </c>
      <c r="AN25" s="28">
        <f t="shared" si="86"/>
        <v>0</v>
      </c>
      <c r="AO25" s="28">
        <f t="shared" si="86"/>
        <v>669.25400000000002</v>
      </c>
      <c r="AP25" s="28">
        <f t="shared" si="86"/>
        <v>3847.6784000000002</v>
      </c>
      <c r="AQ25" s="28">
        <f t="shared" si="86"/>
        <v>3335.9532000000004</v>
      </c>
      <c r="AR25" s="28">
        <f t="shared" si="86"/>
        <v>3799.8407999999999</v>
      </c>
      <c r="AS25" s="28">
        <f t="shared" si="86"/>
        <v>2804.9692400000004</v>
      </c>
      <c r="AT25" s="28">
        <f t="shared" si="86"/>
        <v>19615.255680000002</v>
      </c>
      <c r="AU25" s="329">
        <f t="shared" si="77"/>
        <v>34072.951320000007</v>
      </c>
      <c r="AV25" s="33">
        <f t="shared" si="87"/>
        <v>17569.501159999996</v>
      </c>
      <c r="AW25" s="20">
        <f t="shared" si="87"/>
        <v>7848.8218399999987</v>
      </c>
      <c r="AX25" s="20">
        <f t="shared" si="87"/>
        <v>4833.2289600000004</v>
      </c>
      <c r="AY25" s="20">
        <f t="shared" si="87"/>
        <v>6698.22804</v>
      </c>
      <c r="AZ25" s="20">
        <f t="shared" si="87"/>
        <v>45100.086039999987</v>
      </c>
      <c r="BA25" s="20">
        <f t="shared" si="87"/>
        <v>8065.5027199999995</v>
      </c>
      <c r="BB25" s="20">
        <f t="shared" si="87"/>
        <v>14156.226359999997</v>
      </c>
      <c r="BC25" s="20">
        <v>12379.229999999998</v>
      </c>
      <c r="BD25" s="20">
        <v>7906.1610599999976</v>
      </c>
      <c r="BE25" s="20">
        <f t="shared" si="88"/>
        <v>0</v>
      </c>
      <c r="BF25" s="20">
        <f t="shared" si="88"/>
        <v>0</v>
      </c>
      <c r="BG25" s="20">
        <f t="shared" si="88"/>
        <v>0</v>
      </c>
      <c r="BH25" s="329">
        <f t="shared" si="78"/>
        <v>124556.98617999999</v>
      </c>
      <c r="BI25" s="193">
        <f t="shared" si="46"/>
        <v>14450.348993333331</v>
      </c>
      <c r="BJ25" s="193">
        <f t="shared" si="47"/>
        <v>22440.605039999995</v>
      </c>
      <c r="BK25" s="20">
        <f t="shared" si="89"/>
        <v>21398.825198432929</v>
      </c>
      <c r="BL25" s="33">
        <f t="shared" si="89"/>
        <v>12379.229999999998</v>
      </c>
      <c r="BM25" s="226">
        <f t="shared" si="49"/>
        <v>0.57850044968387093</v>
      </c>
      <c r="BN25" s="4">
        <f t="shared" si="79"/>
        <v>2.0312837622457071E-3</v>
      </c>
      <c r="BO25" s="4"/>
      <c r="BP25" s="4"/>
      <c r="BQ25" s="33">
        <f t="shared" si="90"/>
        <v>41.819444444444443</v>
      </c>
      <c r="BR25" s="7">
        <f t="shared" si="90"/>
        <v>12692.177969999999</v>
      </c>
      <c r="BS25" s="224">
        <f t="shared" si="80"/>
        <v>0.59312498944705938</v>
      </c>
      <c r="BT25" s="4">
        <f t="shared" si="51"/>
        <v>2.2173245040437881</v>
      </c>
      <c r="BU25" s="229">
        <f t="shared" si="26"/>
        <v>24.825231548738692</v>
      </c>
      <c r="BV25" s="193">
        <f t="shared" si="52"/>
        <v>14581.353139999999</v>
      </c>
      <c r="BW25" s="193">
        <f t="shared" si="27"/>
        <v>11533.653026666665</v>
      </c>
      <c r="BX25" s="33">
        <f t="shared" si="91"/>
        <v>14182.470169011372</v>
      </c>
      <c r="BY25" s="33">
        <f t="shared" si="91"/>
        <v>7906.1610599999976</v>
      </c>
      <c r="BZ25" s="441">
        <f t="shared" si="54"/>
        <v>0.55746008740246966</v>
      </c>
      <c r="CA25" s="4">
        <f t="shared" si="55"/>
        <v>1.0084640382298953E-3</v>
      </c>
      <c r="CB25" s="4"/>
      <c r="CC25" s="4"/>
      <c r="CD25" s="33">
        <f t="shared" si="92"/>
        <v>37</v>
      </c>
      <c r="CE25" s="217">
        <f t="shared" si="92"/>
        <v>11229.47928</v>
      </c>
      <c r="CF25" s="436">
        <f t="shared" si="57"/>
        <v>0.79178585579092964</v>
      </c>
      <c r="CG25" s="1">
        <f t="shared" si="58"/>
        <v>2.3661980869515791</v>
      </c>
      <c r="CH25" s="229">
        <f t="shared" si="59"/>
        <v>14.86130150425214</v>
      </c>
      <c r="CI25" s="193">
        <f t="shared" si="60"/>
        <v>13839.665131111111</v>
      </c>
      <c r="CJ25" s="193">
        <f t="shared" si="61"/>
        <v>11480.539139999999</v>
      </c>
      <c r="CK25" s="20">
        <v>26494.359010773875</v>
      </c>
      <c r="CL25" s="33">
        <f t="shared" si="62"/>
        <v>9226.3769999999986</v>
      </c>
      <c r="CM25" s="475">
        <f t="shared" si="29"/>
        <v>0.34823929864648212</v>
      </c>
      <c r="CN25" s="4">
        <f t="shared" si="63"/>
        <v>1.0415236335488914E-3</v>
      </c>
      <c r="CO25" s="4"/>
      <c r="CP25" s="4"/>
      <c r="CQ25" s="33">
        <f t="shared" si="64"/>
        <v>52</v>
      </c>
      <c r="CR25" s="217">
        <f t="shared" si="64"/>
        <v>15781.970880000001</v>
      </c>
      <c r="CS25" s="436">
        <f t="shared" si="31"/>
        <v>0.59567287034882765</v>
      </c>
      <c r="CT25" s="1">
        <f t="shared" si="32"/>
        <v>3.1533242340047511</v>
      </c>
      <c r="CU25" s="229">
        <f t="shared" si="33"/>
        <v>11.043443932571863</v>
      </c>
      <c r="CV25" s="193">
        <f t="shared" si="65"/>
        <v>13378.336317999998</v>
      </c>
      <c r="CW25" s="193">
        <f t="shared" si="65"/>
        <v>9837.2560199999971</v>
      </c>
      <c r="CX25" s="33">
        <f t="shared" si="66"/>
        <v>0</v>
      </c>
      <c r="CY25" s="33">
        <f t="shared" si="66"/>
        <v>0</v>
      </c>
      <c r="CZ25" s="475">
        <f t="shared" si="34"/>
        <v>0</v>
      </c>
      <c r="DA25" s="4">
        <f t="shared" si="67"/>
        <v>9.8892418078263362E-4</v>
      </c>
      <c r="DB25" s="4"/>
      <c r="DC25" s="4"/>
      <c r="DD25" s="33">
        <f t="shared" si="68"/>
        <v>0</v>
      </c>
      <c r="DE25" s="217">
        <f t="shared" si="68"/>
        <v>0</v>
      </c>
      <c r="DF25" s="436">
        <f t="shared" si="37"/>
        <v>0</v>
      </c>
      <c r="DG25" s="1">
        <f t="shared" si="69"/>
        <v>-1</v>
      </c>
      <c r="DH25" s="229">
        <f t="shared" si="70"/>
        <v>8.2534361291893941</v>
      </c>
      <c r="DI25" s="193"/>
      <c r="DJ25" s="193"/>
      <c r="DK25" s="33">
        <f t="shared" si="71"/>
        <v>0</v>
      </c>
      <c r="DL25" s="33">
        <f t="shared" si="71"/>
        <v>0</v>
      </c>
      <c r="DM25" s="475">
        <f t="shared" si="38"/>
        <v>0</v>
      </c>
      <c r="DN25" s="4" t="e">
        <f t="shared" si="72"/>
        <v>#DIV/0!</v>
      </c>
      <c r="DO25" s="4"/>
      <c r="DP25" s="4"/>
      <c r="DQ25" s="33">
        <f t="shared" si="73"/>
        <v>0</v>
      </c>
      <c r="DR25" s="217">
        <f t="shared" si="73"/>
        <v>0</v>
      </c>
      <c r="DS25" s="436">
        <f t="shared" si="40"/>
        <v>0</v>
      </c>
      <c r="DT25" s="1">
        <f t="shared" si="74"/>
        <v>-1</v>
      </c>
      <c r="DU25" s="229">
        <f t="shared" si="75"/>
        <v>2.6555972216849915</v>
      </c>
    </row>
    <row r="26" spans="2:125" hidden="1" outlineLevel="1" x14ac:dyDescent="0.35">
      <c r="B26" s="5"/>
      <c r="C26" s="3"/>
      <c r="D26" s="18">
        <v>322231</v>
      </c>
      <c r="E26" s="5" t="s">
        <v>45</v>
      </c>
      <c r="F26" s="5" t="s">
        <v>58</v>
      </c>
      <c r="G26" s="5" t="s">
        <v>77</v>
      </c>
      <c r="H26" s="20">
        <v>281.01799999999997</v>
      </c>
      <c r="I26" s="16">
        <f t="shared" si="84"/>
        <v>0</v>
      </c>
      <c r="J26" s="16">
        <f t="shared" si="84"/>
        <v>0</v>
      </c>
      <c r="K26" s="16">
        <f t="shared" si="84"/>
        <v>0</v>
      </c>
      <c r="L26" s="33">
        <f t="shared" si="84"/>
        <v>0</v>
      </c>
      <c r="M26" s="20">
        <f t="shared" si="84"/>
        <v>0</v>
      </c>
      <c r="N26" s="20">
        <f t="shared" si="84"/>
        <v>0</v>
      </c>
      <c r="O26" s="20">
        <f t="shared" si="84"/>
        <v>2.3815342789429863</v>
      </c>
      <c r="P26" s="20">
        <f t="shared" si="84"/>
        <v>20.080154296166086</v>
      </c>
      <c r="Q26" s="20">
        <f t="shared" si="84"/>
        <v>11.19596324790583</v>
      </c>
      <c r="R26" s="20">
        <f t="shared" si="84"/>
        <v>9.6777039193218961</v>
      </c>
      <c r="S26" s="20">
        <f t="shared" si="84"/>
        <v>19.58627703563473</v>
      </c>
      <c r="T26" s="20">
        <f t="shared" si="84"/>
        <v>77.227073283561921</v>
      </c>
      <c r="U26" s="181">
        <f t="shared" si="76"/>
        <v>140.14870606153346</v>
      </c>
      <c r="V26" s="33">
        <f t="shared" si="85"/>
        <v>56.75</v>
      </c>
      <c r="W26" s="20">
        <f t="shared" si="85"/>
        <v>35.208333333333336</v>
      </c>
      <c r="X26" s="20">
        <f t="shared" si="85"/>
        <v>19.25</v>
      </c>
      <c r="Y26" s="20">
        <f t="shared" si="85"/>
        <v>30.75</v>
      </c>
      <c r="Z26" s="20">
        <f t="shared" si="85"/>
        <v>200.25</v>
      </c>
      <c r="AA26" s="20">
        <f t="shared" si="85"/>
        <v>19.5</v>
      </c>
      <c r="AB26" s="20">
        <f t="shared" si="85"/>
        <v>30.958333333333332</v>
      </c>
      <c r="AC26" s="20">
        <f t="shared" si="85"/>
        <v>27.958333333333332</v>
      </c>
      <c r="AD26" s="20">
        <f t="shared" si="85"/>
        <v>34.541666666666671</v>
      </c>
      <c r="AE26" s="20">
        <f t="shared" si="85"/>
        <v>0</v>
      </c>
      <c r="AF26" s="20">
        <f t="shared" si="85"/>
        <v>0</v>
      </c>
      <c r="AG26" s="16">
        <f t="shared" si="85"/>
        <v>0</v>
      </c>
      <c r="AH26" s="179">
        <f t="shared" si="85"/>
        <v>455.16666666666669</v>
      </c>
      <c r="AI26" s="28">
        <f t="shared" si="86"/>
        <v>0</v>
      </c>
      <c r="AJ26" s="28">
        <f t="shared" si="86"/>
        <v>0</v>
      </c>
      <c r="AK26" s="28">
        <f t="shared" si="86"/>
        <v>0</v>
      </c>
      <c r="AL26" s="28">
        <f t="shared" si="86"/>
        <v>0</v>
      </c>
      <c r="AM26" s="28">
        <f t="shared" si="86"/>
        <v>0</v>
      </c>
      <c r="AN26" s="28">
        <f t="shared" si="86"/>
        <v>0</v>
      </c>
      <c r="AO26" s="28">
        <f t="shared" si="86"/>
        <v>669.25400000000002</v>
      </c>
      <c r="AP26" s="28">
        <f t="shared" si="86"/>
        <v>5642.8847999999998</v>
      </c>
      <c r="AQ26" s="28">
        <f t="shared" si="86"/>
        <v>3146.2672000000002</v>
      </c>
      <c r="AR26" s="28">
        <f t="shared" si="86"/>
        <v>2719.6090000000004</v>
      </c>
      <c r="AS26" s="28">
        <f t="shared" si="86"/>
        <v>5504.0964000000004</v>
      </c>
      <c r="AT26" s="28">
        <f t="shared" si="86"/>
        <v>21702.197679999997</v>
      </c>
      <c r="AU26" s="329">
        <f t="shared" si="77"/>
        <v>39384.309079999999</v>
      </c>
      <c r="AV26" s="33">
        <f t="shared" si="87"/>
        <v>16911.483240000001</v>
      </c>
      <c r="AW26" s="20">
        <f t="shared" si="87"/>
        <v>10035.521640000001</v>
      </c>
      <c r="AX26" s="20">
        <f t="shared" si="87"/>
        <v>5815.8086400000011</v>
      </c>
      <c r="AY26" s="20">
        <f t="shared" si="87"/>
        <v>9142.9192800000001</v>
      </c>
      <c r="AZ26" s="20">
        <f t="shared" si="87"/>
        <v>45638.797679999989</v>
      </c>
      <c r="BA26" s="20">
        <f t="shared" si="87"/>
        <v>5904.5795600000001</v>
      </c>
      <c r="BB26" s="20">
        <f t="shared" si="87"/>
        <v>9380.6585999999988</v>
      </c>
      <c r="BC26" s="20">
        <v>8464.8514400000004</v>
      </c>
      <c r="BD26" s="20">
        <v>8825.5071449999959</v>
      </c>
      <c r="BE26" s="20">
        <f t="shared" si="88"/>
        <v>0</v>
      </c>
      <c r="BF26" s="20">
        <f t="shared" si="88"/>
        <v>0</v>
      </c>
      <c r="BG26" s="20">
        <f t="shared" si="88"/>
        <v>0</v>
      </c>
      <c r="BH26" s="329">
        <f t="shared" si="78"/>
        <v>120120.12722499997</v>
      </c>
      <c r="BI26" s="193">
        <f t="shared" si="46"/>
        <v>14319.71423333333</v>
      </c>
      <c r="BJ26" s="193">
        <f t="shared" si="47"/>
        <v>20308.011946666662</v>
      </c>
      <c r="BK26" s="20">
        <f t="shared" si="89"/>
        <v>21194.293018426444</v>
      </c>
      <c r="BL26" s="33">
        <f t="shared" si="89"/>
        <v>8464.8514400000004</v>
      </c>
      <c r="BM26" s="226">
        <f t="shared" si="49"/>
        <v>0.39939296076734471</v>
      </c>
      <c r="BN26" s="4">
        <f t="shared" si="79"/>
        <v>1.8382452183096682E-3</v>
      </c>
      <c r="BO26" s="4"/>
      <c r="BP26" s="4"/>
      <c r="BQ26" s="33">
        <f t="shared" si="90"/>
        <v>36.569444444444443</v>
      </c>
      <c r="BR26" s="7">
        <f t="shared" si="90"/>
        <v>11098.805909999999</v>
      </c>
      <c r="BS26" s="224">
        <f t="shared" si="80"/>
        <v>0.5236695510603081</v>
      </c>
      <c r="BT26" s="4">
        <f t="shared" si="51"/>
        <v>0.50009290283579788</v>
      </c>
      <c r="BU26" s="229">
        <f t="shared" si="26"/>
        <v>16.631839794143943</v>
      </c>
      <c r="BV26" s="193">
        <f t="shared" si="52"/>
        <v>13911.827509999997</v>
      </c>
      <c r="BW26" s="193">
        <f t="shared" si="27"/>
        <v>7916.6965333333328</v>
      </c>
      <c r="BX26" s="33">
        <f t="shared" si="91"/>
        <v>9734.8439528673134</v>
      </c>
      <c r="BY26" s="33">
        <f t="shared" si="91"/>
        <v>8825.5071449999959</v>
      </c>
      <c r="BZ26" s="441">
        <f t="shared" si="54"/>
        <v>0.90658948286485064</v>
      </c>
      <c r="CA26" s="4">
        <f t="shared" si="55"/>
        <v>6.922094619100322E-4</v>
      </c>
      <c r="CB26" s="4"/>
      <c r="CC26" s="4"/>
      <c r="CD26" s="33">
        <f t="shared" si="92"/>
        <v>26.666666666666668</v>
      </c>
      <c r="CE26" s="217">
        <f t="shared" si="92"/>
        <v>8093.3184000000001</v>
      </c>
      <c r="CF26" s="436">
        <f t="shared" si="57"/>
        <v>0.83137628493944005</v>
      </c>
      <c r="CG26" s="1">
        <f t="shared" si="58"/>
        <v>1.5723557109199113</v>
      </c>
      <c r="CH26" s="229">
        <f t="shared" si="59"/>
        <v>11.699827774891455</v>
      </c>
      <c r="CI26" s="193">
        <f t="shared" si="60"/>
        <v>13346.680802777775</v>
      </c>
      <c r="CJ26" s="193">
        <f t="shared" si="61"/>
        <v>8890.3390616666657</v>
      </c>
      <c r="CK26" s="20">
        <v>25079.410717558687</v>
      </c>
      <c r="CL26" s="33">
        <f t="shared" si="62"/>
        <v>910.49800000000005</v>
      </c>
      <c r="CM26" s="475">
        <f t="shared" si="29"/>
        <v>3.6304601023282375E-2</v>
      </c>
      <c r="CN26" s="4">
        <f t="shared" si="63"/>
        <v>8.0653862419467423E-4</v>
      </c>
      <c r="CO26" s="4"/>
      <c r="CP26" s="4"/>
      <c r="CQ26" s="33">
        <f t="shared" si="64"/>
        <v>47</v>
      </c>
      <c r="CR26" s="217">
        <f t="shared" si="64"/>
        <v>14264.473679999997</v>
      </c>
      <c r="CS26" s="436">
        <f t="shared" si="31"/>
        <v>0.56877228259646084</v>
      </c>
      <c r="CT26" s="1">
        <f t="shared" si="32"/>
        <v>4.2450457694470032</v>
      </c>
      <c r="CU26" s="229">
        <f t="shared" si="33"/>
        <v>10.035016864817457</v>
      </c>
      <c r="CV26" s="193">
        <f t="shared" si="65"/>
        <v>12103.062522500002</v>
      </c>
      <c r="CW26" s="193">
        <f t="shared" si="65"/>
        <v>6066.9521949999989</v>
      </c>
      <c r="CX26" s="33">
        <f t="shared" si="66"/>
        <v>0</v>
      </c>
      <c r="CY26" s="33">
        <f t="shared" si="66"/>
        <v>0</v>
      </c>
      <c r="CZ26" s="475">
        <f t="shared" si="34"/>
        <v>0</v>
      </c>
      <c r="DA26" s="4">
        <f t="shared" si="67"/>
        <v>6.0990135024337579E-4</v>
      </c>
      <c r="DB26" s="4"/>
      <c r="DC26" s="4"/>
      <c r="DD26" s="33">
        <f t="shared" si="68"/>
        <v>0</v>
      </c>
      <c r="DE26" s="217">
        <f t="shared" si="68"/>
        <v>0</v>
      </c>
      <c r="DF26" s="436">
        <f t="shared" si="37"/>
        <v>0</v>
      </c>
      <c r="DG26" s="1">
        <f t="shared" si="69"/>
        <v>-1</v>
      </c>
      <c r="DH26" s="229">
        <f t="shared" si="70"/>
        <v>5.8448061708852244</v>
      </c>
      <c r="DI26" s="193"/>
      <c r="DJ26" s="193"/>
      <c r="DK26" s="33">
        <f t="shared" si="71"/>
        <v>0</v>
      </c>
      <c r="DL26" s="33">
        <f t="shared" si="71"/>
        <v>0</v>
      </c>
      <c r="DM26" s="475">
        <f t="shared" si="38"/>
        <v>0</v>
      </c>
      <c r="DN26" s="4" t="e">
        <f t="shared" si="72"/>
        <v>#DIV/0!</v>
      </c>
      <c r="DO26" s="4"/>
      <c r="DP26" s="4"/>
      <c r="DQ26" s="33">
        <f t="shared" si="73"/>
        <v>0</v>
      </c>
      <c r="DR26" s="217">
        <f t="shared" si="73"/>
        <v>0</v>
      </c>
      <c r="DS26" s="436">
        <f t="shared" si="40"/>
        <v>0</v>
      </c>
      <c r="DT26" s="1">
        <f t="shared" si="74"/>
        <v>-1</v>
      </c>
      <c r="DU26" s="229">
        <f t="shared" si="75"/>
        <v>2.0499488255844245</v>
      </c>
    </row>
    <row r="27" spans="2:125" hidden="1" outlineLevel="1" x14ac:dyDescent="0.35">
      <c r="B27" s="5"/>
      <c r="C27" s="3"/>
      <c r="D27" s="18">
        <v>322000</v>
      </c>
      <c r="E27" s="5" t="s">
        <v>45</v>
      </c>
      <c r="F27" s="5" t="s">
        <v>59</v>
      </c>
      <c r="G27" s="5" t="s">
        <v>77</v>
      </c>
      <c r="H27" s="20">
        <v>281.01799999999997</v>
      </c>
      <c r="I27" s="16">
        <f t="shared" si="84"/>
        <v>0</v>
      </c>
      <c r="J27" s="16">
        <f t="shared" si="84"/>
        <v>0</v>
      </c>
      <c r="K27" s="16">
        <f t="shared" si="84"/>
        <v>0</v>
      </c>
      <c r="L27" s="33">
        <f t="shared" si="84"/>
        <v>0</v>
      </c>
      <c r="M27" s="20">
        <f t="shared" si="84"/>
        <v>0</v>
      </c>
      <c r="N27" s="20">
        <f t="shared" si="84"/>
        <v>0</v>
      </c>
      <c r="O27" s="20">
        <f t="shared" si="84"/>
        <v>0</v>
      </c>
      <c r="P27" s="20">
        <f t="shared" si="84"/>
        <v>0</v>
      </c>
      <c r="Q27" s="20">
        <f t="shared" si="84"/>
        <v>526.75942010832046</v>
      </c>
      <c r="R27" s="20">
        <f t="shared" si="84"/>
        <v>423.01465543132468</v>
      </c>
      <c r="S27" s="20">
        <f t="shared" si="84"/>
        <v>32.39999729554691</v>
      </c>
      <c r="T27" s="20">
        <f t="shared" si="84"/>
        <v>373.77216662277857</v>
      </c>
      <c r="U27" s="181">
        <f t="shared" si="76"/>
        <v>1355.9462394579705</v>
      </c>
      <c r="V27" s="33">
        <f t="shared" si="85"/>
        <v>1058.1666666666665</v>
      </c>
      <c r="W27" s="20">
        <f t="shared" si="85"/>
        <v>848.04166666666674</v>
      </c>
      <c r="X27" s="20">
        <f t="shared" si="85"/>
        <v>1841.9999999999998</v>
      </c>
      <c r="Y27" s="20">
        <f t="shared" si="85"/>
        <v>884.54166666666663</v>
      </c>
      <c r="Z27" s="20">
        <f t="shared" si="85"/>
        <v>963.75</v>
      </c>
      <c r="AA27" s="20">
        <f t="shared" si="85"/>
        <v>617.41666666666663</v>
      </c>
      <c r="AB27" s="20">
        <f t="shared" si="85"/>
        <v>892.08333333333337</v>
      </c>
      <c r="AC27" s="20">
        <f t="shared" si="85"/>
        <v>792.16666666666674</v>
      </c>
      <c r="AD27" s="20">
        <f t="shared" si="85"/>
        <v>977.5</v>
      </c>
      <c r="AE27" s="20">
        <f t="shared" si="85"/>
        <v>0</v>
      </c>
      <c r="AF27" s="20">
        <f t="shared" si="85"/>
        <v>0</v>
      </c>
      <c r="AG27" s="16">
        <f t="shared" si="85"/>
        <v>0</v>
      </c>
      <c r="AH27" s="179">
        <f t="shared" si="85"/>
        <v>8875.6666666666661</v>
      </c>
      <c r="AI27" s="28">
        <f t="shared" si="86"/>
        <v>0</v>
      </c>
      <c r="AJ27" s="28">
        <f t="shared" si="86"/>
        <v>0</v>
      </c>
      <c r="AK27" s="28">
        <f t="shared" si="86"/>
        <v>0</v>
      </c>
      <c r="AL27" s="28">
        <f t="shared" si="86"/>
        <v>0</v>
      </c>
      <c r="AM27" s="28">
        <f t="shared" si="86"/>
        <v>0</v>
      </c>
      <c r="AN27" s="28">
        <f t="shared" si="86"/>
        <v>0</v>
      </c>
      <c r="AO27" s="28">
        <f t="shared" si="86"/>
        <v>0</v>
      </c>
      <c r="AP27" s="28">
        <f t="shared" si="86"/>
        <v>0</v>
      </c>
      <c r="AQ27" s="28">
        <f t="shared" si="86"/>
        <v>148028.87872000001</v>
      </c>
      <c r="AR27" s="28">
        <f t="shared" si="86"/>
        <v>118874.73243999999</v>
      </c>
      <c r="AS27" s="28">
        <f t="shared" si="86"/>
        <v>9104.9824399999998</v>
      </c>
      <c r="AT27" s="28">
        <f t="shared" si="86"/>
        <v>105036.70671999999</v>
      </c>
      <c r="AU27" s="329">
        <f t="shared" si="77"/>
        <v>381045.30031999992</v>
      </c>
      <c r="AV27" s="33">
        <f t="shared" si="87"/>
        <v>320256.9911200034</v>
      </c>
      <c r="AW27" s="20">
        <f t="shared" si="87"/>
        <v>256871.86384000207</v>
      </c>
      <c r="AX27" s="20">
        <f t="shared" si="87"/>
        <v>549546.67188000621</v>
      </c>
      <c r="AY27" s="20">
        <f t="shared" si="87"/>
        <v>267898.79844000185</v>
      </c>
      <c r="AZ27" s="20">
        <f t="shared" si="87"/>
        <v>270606.96531999961</v>
      </c>
      <c r="BA27" s="20">
        <f t="shared" si="87"/>
        <v>170293.13279999985</v>
      </c>
      <c r="BB27" s="20">
        <f t="shared" si="87"/>
        <v>249701.00039999961</v>
      </c>
      <c r="BC27" s="20">
        <v>239714.40324000057</v>
      </c>
      <c r="BD27" s="20">
        <v>292746.62520000205</v>
      </c>
      <c r="BE27" s="20">
        <f t="shared" si="88"/>
        <v>0</v>
      </c>
      <c r="BF27" s="20">
        <f t="shared" si="88"/>
        <v>0</v>
      </c>
      <c r="BG27" s="20">
        <f t="shared" si="88"/>
        <v>0</v>
      </c>
      <c r="BH27" s="329">
        <f t="shared" si="78"/>
        <v>2617636.4522400149</v>
      </c>
      <c r="BI27" s="193">
        <f t="shared" si="46"/>
        <v>294153.07211333484</v>
      </c>
      <c r="BJ27" s="193">
        <f t="shared" si="47"/>
        <v>230200.36617333302</v>
      </c>
      <c r="BK27" s="20">
        <f t="shared" si="89"/>
        <v>405107.55437692994</v>
      </c>
      <c r="BL27" s="33">
        <f t="shared" si="89"/>
        <v>239714.40324000057</v>
      </c>
      <c r="BM27" s="226">
        <f t="shared" si="49"/>
        <v>0.59173027175138704</v>
      </c>
      <c r="BN27" s="4">
        <f t="shared" si="79"/>
        <v>2.0837328808087585E-2</v>
      </c>
      <c r="BO27" s="4"/>
      <c r="BP27" s="4"/>
      <c r="BQ27" s="33">
        <f t="shared" si="90"/>
        <v>774.55555555555554</v>
      </c>
      <c r="BR27" s="7">
        <f t="shared" si="90"/>
        <v>222937.19975999999</v>
      </c>
      <c r="BS27" s="224">
        <f t="shared" si="80"/>
        <v>0.55031607619089074</v>
      </c>
      <c r="BT27" s="4">
        <f t="shared" si="51"/>
        <v>0</v>
      </c>
      <c r="BU27" s="229">
        <f t="shared" si="26"/>
        <v>0</v>
      </c>
      <c r="BV27" s="193">
        <f t="shared" si="52"/>
        <v>290611.22838000162</v>
      </c>
      <c r="BW27" s="193">
        <f t="shared" si="27"/>
        <v>219902.84548000002</v>
      </c>
      <c r="BX27" s="33">
        <f t="shared" si="91"/>
        <v>270405.70224281936</v>
      </c>
      <c r="BY27" s="33">
        <f t="shared" si="91"/>
        <v>292746.62520000205</v>
      </c>
      <c r="BZ27" s="441">
        <f t="shared" si="54"/>
        <v>1.0826200141930473</v>
      </c>
      <c r="CA27" s="4">
        <f t="shared" si="55"/>
        <v>1.9227569188900548E-2</v>
      </c>
      <c r="CB27" s="4"/>
      <c r="CC27" s="4"/>
      <c r="CD27" s="33">
        <f t="shared" si="92"/>
        <v>1115</v>
      </c>
      <c r="CE27" s="217">
        <f t="shared" si="92"/>
        <v>277701.98759999999</v>
      </c>
      <c r="CF27" s="436">
        <f t="shared" si="57"/>
        <v>1.0269827348190634</v>
      </c>
      <c r="CG27" s="1">
        <f t="shared" si="58"/>
        <v>0.87599872404140555</v>
      </c>
      <c r="CH27" s="229">
        <f t="shared" si="59"/>
        <v>16.683282308659066</v>
      </c>
      <c r="CI27" s="193">
        <f t="shared" si="60"/>
        <v>290848.49469333497</v>
      </c>
      <c r="CJ27" s="193">
        <f t="shared" si="61"/>
        <v>260720.67628000071</v>
      </c>
      <c r="CK27" s="20">
        <v>343080.59408929467</v>
      </c>
      <c r="CL27" s="33">
        <f t="shared" si="62"/>
        <v>286692.74900000135</v>
      </c>
      <c r="CM27" s="475">
        <f t="shared" si="29"/>
        <v>0.83564256894513511</v>
      </c>
      <c r="CN27" s="4">
        <f t="shared" si="63"/>
        <v>2.3652786928303669E-2</v>
      </c>
      <c r="CO27" s="4"/>
      <c r="CP27" s="4"/>
      <c r="CQ27" s="33">
        <f t="shared" si="64"/>
        <v>863</v>
      </c>
      <c r="CR27" s="217">
        <f t="shared" si="64"/>
        <v>261920.01671999996</v>
      </c>
      <c r="CS27" s="436">
        <f t="shared" si="31"/>
        <v>0.76343582596172488</v>
      </c>
      <c r="CT27" s="1">
        <f t="shared" si="32"/>
        <v>1.2033279179172887</v>
      </c>
      <c r="CU27" s="229">
        <f t="shared" si="33"/>
        <v>9.7887505022695827</v>
      </c>
      <c r="CV27" s="193">
        <f t="shared" si="65"/>
        <v>290432.92012400168</v>
      </c>
      <c r="CW27" s="193">
        <f t="shared" si="65"/>
        <v>273051.25914666802</v>
      </c>
      <c r="CX27" s="33">
        <f t="shared" si="66"/>
        <v>0</v>
      </c>
      <c r="CY27" s="33">
        <f t="shared" si="66"/>
        <v>0</v>
      </c>
      <c r="CZ27" s="475">
        <f t="shared" si="34"/>
        <v>0</v>
      </c>
      <c r="DA27" s="4">
        <f t="shared" si="67"/>
        <v>2.7449422096395268E-2</v>
      </c>
      <c r="DB27" s="4"/>
      <c r="DC27" s="4"/>
      <c r="DD27" s="33">
        <f t="shared" si="68"/>
        <v>0</v>
      </c>
      <c r="DE27" s="217">
        <f t="shared" si="68"/>
        <v>0</v>
      </c>
      <c r="DF27" s="436">
        <f t="shared" si="37"/>
        <v>0</v>
      </c>
      <c r="DG27" s="1">
        <f t="shared" si="69"/>
        <v>-1</v>
      </c>
      <c r="DH27" s="229">
        <f t="shared" si="70"/>
        <v>9.5226042543046976</v>
      </c>
      <c r="DI27" s="193"/>
      <c r="DJ27" s="193"/>
      <c r="DK27" s="33">
        <f t="shared" si="71"/>
        <v>0</v>
      </c>
      <c r="DL27" s="33">
        <f t="shared" si="71"/>
        <v>0</v>
      </c>
      <c r="DM27" s="475">
        <f t="shared" si="38"/>
        <v>0</v>
      </c>
      <c r="DN27" s="4" t="e">
        <f t="shared" si="72"/>
        <v>#DIV/0!</v>
      </c>
      <c r="DO27" s="4"/>
      <c r="DP27" s="4"/>
      <c r="DQ27" s="33">
        <f t="shared" si="73"/>
        <v>0</v>
      </c>
      <c r="DR27" s="217">
        <f t="shared" si="73"/>
        <v>0</v>
      </c>
      <c r="DS27" s="436">
        <f t="shared" si="40"/>
        <v>0</v>
      </c>
      <c r="DT27" s="1">
        <f t="shared" si="74"/>
        <v>-1</v>
      </c>
      <c r="DU27" s="229">
        <f t="shared" si="75"/>
        <v>5.8696200951481021</v>
      </c>
    </row>
    <row r="28" spans="2:125" hidden="1" outlineLevel="1" x14ac:dyDescent="0.35">
      <c r="B28" s="5"/>
      <c r="C28" s="3"/>
      <c r="D28" s="18">
        <v>322002</v>
      </c>
      <c r="E28" s="5" t="s">
        <v>45</v>
      </c>
      <c r="F28" s="5" t="s">
        <v>60</v>
      </c>
      <c r="G28" s="5" t="s">
        <v>72</v>
      </c>
      <c r="H28" s="20">
        <v>100.364</v>
      </c>
      <c r="I28" s="16">
        <f t="shared" si="84"/>
        <v>0</v>
      </c>
      <c r="J28" s="16">
        <f t="shared" si="84"/>
        <v>0</v>
      </c>
      <c r="K28" s="16">
        <f t="shared" si="84"/>
        <v>0</v>
      </c>
      <c r="L28" s="33">
        <f t="shared" si="84"/>
        <v>0</v>
      </c>
      <c r="M28" s="20">
        <f t="shared" si="84"/>
        <v>0</v>
      </c>
      <c r="N28" s="20">
        <f t="shared" si="84"/>
        <v>0</v>
      </c>
      <c r="O28" s="20">
        <f t="shared" si="84"/>
        <v>0</v>
      </c>
      <c r="P28" s="20">
        <f t="shared" si="84"/>
        <v>0</v>
      </c>
      <c r="Q28" s="20">
        <f t="shared" si="84"/>
        <v>0</v>
      </c>
      <c r="R28" s="20">
        <f t="shared" si="84"/>
        <v>0</v>
      </c>
      <c r="S28" s="20">
        <f t="shared" si="84"/>
        <v>0</v>
      </c>
      <c r="T28" s="20">
        <f t="shared" si="84"/>
        <v>0</v>
      </c>
      <c r="U28" s="181">
        <f t="shared" si="76"/>
        <v>0</v>
      </c>
      <c r="V28" s="33">
        <f t="shared" si="85"/>
        <v>0</v>
      </c>
      <c r="W28" s="20">
        <f t="shared" si="85"/>
        <v>0</v>
      </c>
      <c r="X28" s="20">
        <f t="shared" si="85"/>
        <v>0</v>
      </c>
      <c r="Y28" s="20">
        <f t="shared" si="85"/>
        <v>40</v>
      </c>
      <c r="Z28" s="20">
        <f t="shared" si="85"/>
        <v>689</v>
      </c>
      <c r="AA28" s="20">
        <f t="shared" si="85"/>
        <v>698</v>
      </c>
      <c r="AB28" s="20">
        <f t="shared" si="85"/>
        <v>1169</v>
      </c>
      <c r="AC28" s="20">
        <f t="shared" si="85"/>
        <v>864</v>
      </c>
      <c r="AD28" s="20">
        <f t="shared" si="85"/>
        <v>1048</v>
      </c>
      <c r="AE28" s="20">
        <f t="shared" si="85"/>
        <v>0</v>
      </c>
      <c r="AF28" s="20">
        <f t="shared" si="85"/>
        <v>0</v>
      </c>
      <c r="AG28" s="16">
        <f t="shared" si="85"/>
        <v>0</v>
      </c>
      <c r="AH28" s="179">
        <f t="shared" si="85"/>
        <v>4508</v>
      </c>
      <c r="AI28" s="28">
        <f t="shared" si="86"/>
        <v>0</v>
      </c>
      <c r="AJ28" s="28">
        <f t="shared" si="86"/>
        <v>0</v>
      </c>
      <c r="AK28" s="28">
        <f t="shared" si="86"/>
        <v>0</v>
      </c>
      <c r="AL28" s="28">
        <f t="shared" si="86"/>
        <v>0</v>
      </c>
      <c r="AM28" s="28">
        <f t="shared" si="86"/>
        <v>0</v>
      </c>
      <c r="AN28" s="28">
        <f t="shared" si="86"/>
        <v>0</v>
      </c>
      <c r="AO28" s="28">
        <f t="shared" si="86"/>
        <v>0</v>
      </c>
      <c r="AP28" s="28">
        <f t="shared" si="86"/>
        <v>0</v>
      </c>
      <c r="AQ28" s="28">
        <f t="shared" si="86"/>
        <v>0</v>
      </c>
      <c r="AR28" s="28">
        <f t="shared" si="86"/>
        <v>0</v>
      </c>
      <c r="AS28" s="28">
        <f t="shared" si="86"/>
        <v>0</v>
      </c>
      <c r="AT28" s="28">
        <f t="shared" si="86"/>
        <v>0</v>
      </c>
      <c r="AU28" s="329">
        <f t="shared" si="77"/>
        <v>0</v>
      </c>
      <c r="AV28" s="33">
        <f t="shared" si="87"/>
        <v>0</v>
      </c>
      <c r="AW28" s="20">
        <f t="shared" si="87"/>
        <v>0</v>
      </c>
      <c r="AX28" s="20">
        <f t="shared" si="87"/>
        <v>0</v>
      </c>
      <c r="AY28" s="20">
        <f t="shared" si="87"/>
        <v>3034.9728000000005</v>
      </c>
      <c r="AZ28" s="20">
        <f t="shared" si="87"/>
        <v>56179.403280000013</v>
      </c>
      <c r="BA28" s="20">
        <f t="shared" si="87"/>
        <v>57226.318559999992</v>
      </c>
      <c r="BB28" s="20">
        <f t="shared" si="87"/>
        <v>116835.8256</v>
      </c>
      <c r="BC28" s="20">
        <v>85299.475399999996</v>
      </c>
      <c r="BD28" s="20">
        <v>108444.70079999999</v>
      </c>
      <c r="BE28" s="20">
        <f t="shared" si="88"/>
        <v>0</v>
      </c>
      <c r="BF28" s="20">
        <f t="shared" si="88"/>
        <v>0</v>
      </c>
      <c r="BG28" s="20">
        <f t="shared" si="88"/>
        <v>0</v>
      </c>
      <c r="BH28" s="329">
        <f t="shared" si="78"/>
        <v>427020.69643999997</v>
      </c>
      <c r="BI28" s="193">
        <f t="shared" si="46"/>
        <v>38879.420039999997</v>
      </c>
      <c r="BJ28" s="193">
        <f t="shared" si="47"/>
        <v>76747.182480000003</v>
      </c>
      <c r="BK28" s="20">
        <f t="shared" si="89"/>
        <v>107241.13076256054</v>
      </c>
      <c r="BL28" s="33">
        <f t="shared" si="89"/>
        <v>85299.475399999996</v>
      </c>
      <c r="BM28" s="226">
        <f t="shared" si="49"/>
        <v>0.79539888094670574</v>
      </c>
      <c r="BN28" s="4">
        <f t="shared" si="79"/>
        <v>6.9470188210991428E-3</v>
      </c>
      <c r="BO28" s="4"/>
      <c r="BP28" s="4"/>
      <c r="BQ28" s="33">
        <f t="shared" si="90"/>
        <v>641.33333333333337</v>
      </c>
      <c r="BR28" s="7">
        <f t="shared" si="90"/>
        <v>61386.636960000003</v>
      </c>
      <c r="BS28" s="224">
        <f t="shared" si="80"/>
        <v>0.57241691246164095</v>
      </c>
      <c r="BT28" s="4">
        <f t="shared" si="51"/>
        <v>0</v>
      </c>
      <c r="BU28" s="229">
        <f t="shared" si="26"/>
        <v>0</v>
      </c>
      <c r="BV28" s="193">
        <f t="shared" si="52"/>
        <v>39821.999454999997</v>
      </c>
      <c r="BW28" s="193">
        <f t="shared" si="27"/>
        <v>86453.873186666664</v>
      </c>
      <c r="BX28" s="33">
        <f t="shared" si="91"/>
        <v>106308.85762130088</v>
      </c>
      <c r="BY28" s="33">
        <f t="shared" si="91"/>
        <v>108444.70079999999</v>
      </c>
      <c r="BZ28" s="441">
        <f t="shared" si="54"/>
        <v>1.0200909239972038</v>
      </c>
      <c r="CA28" s="4">
        <f t="shared" si="55"/>
        <v>7.5592374656027438E-3</v>
      </c>
      <c r="CB28" s="4"/>
      <c r="CC28" s="4"/>
      <c r="CD28" s="33">
        <f t="shared" si="92"/>
        <v>2664</v>
      </c>
      <c r="CE28" s="217">
        <f t="shared" si="92"/>
        <v>207843.80760000003</v>
      </c>
      <c r="CF28" s="436">
        <f t="shared" si="57"/>
        <v>1.9550939804131129</v>
      </c>
      <c r="CG28" s="1">
        <f t="shared" si="58"/>
        <v>0</v>
      </c>
      <c r="CH28" s="229">
        <f t="shared" si="59"/>
        <v>0</v>
      </c>
      <c r="CI28" s="193">
        <f t="shared" si="60"/>
        <v>47446.744048888882</v>
      </c>
      <c r="CJ28" s="193">
        <f t="shared" si="61"/>
        <v>103526.66726666666</v>
      </c>
      <c r="CK28" s="20">
        <v>83497.815080477172</v>
      </c>
      <c r="CL28" s="33">
        <f t="shared" si="62"/>
        <v>66096.945999999996</v>
      </c>
      <c r="CM28" s="475">
        <f t="shared" si="29"/>
        <v>0.79160090520086301</v>
      </c>
      <c r="CN28" s="4">
        <f t="shared" si="63"/>
        <v>9.3920215197128582E-3</v>
      </c>
      <c r="CO28" s="4"/>
      <c r="CP28" s="4"/>
      <c r="CQ28" s="33">
        <f t="shared" ref="CQ28:CR40" si="93">+SUMIFS(CQ$53:CQ$758,$D$53:$D$758,$D28)</f>
        <v>1039</v>
      </c>
      <c r="CR28" s="217">
        <f t="shared" si="93"/>
        <v>112620.45168000001</v>
      </c>
      <c r="CS28" s="436">
        <f t="shared" si="31"/>
        <v>1.3487832175183716</v>
      </c>
      <c r="CT28" s="1">
        <f t="shared" si="32"/>
        <v>0</v>
      </c>
      <c r="CU28" s="229">
        <f t="shared" si="33"/>
        <v>0</v>
      </c>
      <c r="CV28" s="193">
        <f t="shared" si="65"/>
        <v>49311.764244000005</v>
      </c>
      <c r="CW28" s="193">
        <f t="shared" si="65"/>
        <v>86613.707400000014</v>
      </c>
      <c r="CX28" s="33">
        <f t="shared" si="66"/>
        <v>0</v>
      </c>
      <c r="CY28" s="33">
        <f t="shared" si="66"/>
        <v>0</v>
      </c>
      <c r="CZ28" s="475">
        <f t="shared" si="34"/>
        <v>0</v>
      </c>
      <c r="DA28" s="4">
        <f t="shared" si="67"/>
        <v>8.707142465434357E-3</v>
      </c>
      <c r="DB28" s="4"/>
      <c r="DC28" s="4"/>
      <c r="DD28" s="33">
        <f t="shared" ref="DD28:DE40" si="94">+SUMIFS(DD$53:DD$758,$D$53:$D$758,$D28)</f>
        <v>0</v>
      </c>
      <c r="DE28" s="217">
        <f t="shared" si="94"/>
        <v>0</v>
      </c>
      <c r="DF28" s="436">
        <f t="shared" si="37"/>
        <v>0</v>
      </c>
      <c r="DG28" s="1">
        <f t="shared" si="69"/>
        <v>0</v>
      </c>
      <c r="DH28" s="229">
        <f t="shared" si="70"/>
        <v>0</v>
      </c>
      <c r="DI28" s="193"/>
      <c r="DJ28" s="193"/>
      <c r="DK28" s="33">
        <f t="shared" si="71"/>
        <v>0</v>
      </c>
      <c r="DL28" s="33">
        <f t="shared" si="71"/>
        <v>0</v>
      </c>
      <c r="DM28" s="475">
        <f t="shared" si="38"/>
        <v>0</v>
      </c>
      <c r="DN28" s="4" t="e">
        <f t="shared" si="72"/>
        <v>#DIV/0!</v>
      </c>
      <c r="DO28" s="4"/>
      <c r="DP28" s="4"/>
      <c r="DQ28" s="33">
        <f t="shared" ref="DQ28:DR40" si="95">+SUMIFS(DQ$53:DQ$758,$D$53:$D$758,$D28)</f>
        <v>0</v>
      </c>
      <c r="DR28" s="217">
        <f t="shared" si="95"/>
        <v>0</v>
      </c>
      <c r="DS28" s="436">
        <f t="shared" si="40"/>
        <v>0</v>
      </c>
      <c r="DT28" s="1">
        <f t="shared" si="74"/>
        <v>0</v>
      </c>
      <c r="DU28" s="229">
        <f t="shared" si="75"/>
        <v>0</v>
      </c>
    </row>
    <row r="29" spans="2:125" hidden="1" outlineLevel="1" x14ac:dyDescent="0.35">
      <c r="B29" s="5"/>
      <c r="C29" s="3"/>
      <c r="D29" s="18">
        <v>322100</v>
      </c>
      <c r="E29" s="5" t="s">
        <v>45</v>
      </c>
      <c r="F29" s="5" t="s">
        <v>61</v>
      </c>
      <c r="G29" s="5" t="s">
        <v>72</v>
      </c>
      <c r="H29" s="20">
        <v>100.364</v>
      </c>
      <c r="I29" s="16">
        <f t="shared" si="84"/>
        <v>0</v>
      </c>
      <c r="J29" s="16">
        <f t="shared" si="84"/>
        <v>0</v>
      </c>
      <c r="K29" s="16">
        <f t="shared" si="84"/>
        <v>0</v>
      </c>
      <c r="L29" s="33">
        <f t="shared" si="84"/>
        <v>0</v>
      </c>
      <c r="M29" s="20">
        <f t="shared" si="84"/>
        <v>0</v>
      </c>
      <c r="N29" s="20">
        <f t="shared" si="84"/>
        <v>0</v>
      </c>
      <c r="O29" s="20">
        <f t="shared" si="84"/>
        <v>0</v>
      </c>
      <c r="P29" s="20">
        <f t="shared" si="84"/>
        <v>0</v>
      </c>
      <c r="Q29" s="20">
        <f t="shared" si="84"/>
        <v>0</v>
      </c>
      <c r="R29" s="20">
        <f t="shared" si="84"/>
        <v>0</v>
      </c>
      <c r="S29" s="20">
        <f t="shared" si="84"/>
        <v>0</v>
      </c>
      <c r="T29" s="20">
        <f t="shared" si="84"/>
        <v>0</v>
      </c>
      <c r="U29" s="181">
        <f t="shared" si="76"/>
        <v>0</v>
      </c>
      <c r="V29" s="33">
        <f t="shared" si="85"/>
        <v>0</v>
      </c>
      <c r="W29" s="20">
        <f t="shared" si="85"/>
        <v>0</v>
      </c>
      <c r="X29" s="20">
        <f t="shared" si="85"/>
        <v>0</v>
      </c>
      <c r="Y29" s="20">
        <f t="shared" si="85"/>
        <v>280</v>
      </c>
      <c r="Z29" s="20">
        <f t="shared" si="85"/>
        <v>445</v>
      </c>
      <c r="AA29" s="20">
        <f t="shared" si="85"/>
        <v>612</v>
      </c>
      <c r="AB29" s="20">
        <f t="shared" si="85"/>
        <v>2311</v>
      </c>
      <c r="AC29" s="20">
        <f t="shared" si="85"/>
        <v>651.66666666666663</v>
      </c>
      <c r="AD29" s="20">
        <f t="shared" si="85"/>
        <v>535.83333333333337</v>
      </c>
      <c r="AE29" s="20">
        <f t="shared" si="85"/>
        <v>0</v>
      </c>
      <c r="AF29" s="20">
        <f t="shared" si="85"/>
        <v>0</v>
      </c>
      <c r="AG29" s="16">
        <f t="shared" si="85"/>
        <v>0</v>
      </c>
      <c r="AH29" s="179">
        <f t="shared" si="85"/>
        <v>4835.5</v>
      </c>
      <c r="AI29" s="28">
        <f t="shared" si="86"/>
        <v>0</v>
      </c>
      <c r="AJ29" s="28">
        <f t="shared" si="86"/>
        <v>0</v>
      </c>
      <c r="AK29" s="28">
        <f t="shared" si="86"/>
        <v>0</v>
      </c>
      <c r="AL29" s="28">
        <f t="shared" si="86"/>
        <v>0</v>
      </c>
      <c r="AM29" s="28">
        <f t="shared" si="86"/>
        <v>0</v>
      </c>
      <c r="AN29" s="28">
        <f t="shared" si="86"/>
        <v>0</v>
      </c>
      <c r="AO29" s="28">
        <f t="shared" si="86"/>
        <v>0</v>
      </c>
      <c r="AP29" s="28">
        <f t="shared" si="86"/>
        <v>0</v>
      </c>
      <c r="AQ29" s="28">
        <f t="shared" si="86"/>
        <v>0</v>
      </c>
      <c r="AR29" s="28">
        <f t="shared" si="86"/>
        <v>0</v>
      </c>
      <c r="AS29" s="28">
        <f t="shared" si="86"/>
        <v>0</v>
      </c>
      <c r="AT29" s="28">
        <f t="shared" si="86"/>
        <v>0</v>
      </c>
      <c r="AU29" s="329">
        <f t="shared" si="77"/>
        <v>0</v>
      </c>
      <c r="AV29" s="33">
        <f t="shared" si="87"/>
        <v>0</v>
      </c>
      <c r="AW29" s="20">
        <f t="shared" si="87"/>
        <v>0</v>
      </c>
      <c r="AX29" s="20">
        <f t="shared" si="87"/>
        <v>0</v>
      </c>
      <c r="AY29" s="20">
        <f t="shared" si="87"/>
        <v>21245.112000000001</v>
      </c>
      <c r="AZ29" s="20">
        <f t="shared" si="87"/>
        <v>33764.553</v>
      </c>
      <c r="BA29" s="20">
        <f t="shared" si="87"/>
        <v>46250.079839999991</v>
      </c>
      <c r="BB29" s="20">
        <f t="shared" si="87"/>
        <v>243524.45448000001</v>
      </c>
      <c r="BC29" s="20">
        <v>66369.34659999999</v>
      </c>
      <c r="BD29" s="20">
        <v>55095.694560000011</v>
      </c>
      <c r="BE29" s="20">
        <f t="shared" si="88"/>
        <v>0</v>
      </c>
      <c r="BF29" s="20">
        <f t="shared" si="88"/>
        <v>0</v>
      </c>
      <c r="BG29" s="20">
        <f t="shared" si="88"/>
        <v>0</v>
      </c>
      <c r="BH29" s="329">
        <f t="shared" si="78"/>
        <v>466249.24048000004</v>
      </c>
      <c r="BI29" s="193">
        <f t="shared" si="46"/>
        <v>57464.033220000005</v>
      </c>
      <c r="BJ29" s="193">
        <f t="shared" si="47"/>
        <v>107846.36244</v>
      </c>
      <c r="BK29" s="20">
        <f t="shared" si="89"/>
        <v>70728.771173256609</v>
      </c>
      <c r="BL29" s="33">
        <f t="shared" si="89"/>
        <v>66369.34659999999</v>
      </c>
      <c r="BM29" s="226">
        <f t="shared" si="49"/>
        <v>0.93836419746954447</v>
      </c>
      <c r="BN29" s="4">
        <f t="shared" si="79"/>
        <v>9.762061426202855E-3</v>
      </c>
      <c r="BO29" s="4"/>
      <c r="BP29" s="4"/>
      <c r="BQ29" s="33">
        <f t="shared" si="90"/>
        <v>245</v>
      </c>
      <c r="BR29" s="7">
        <f t="shared" si="90"/>
        <v>22491.572400000001</v>
      </c>
      <c r="BS29" s="224">
        <f t="shared" si="80"/>
        <v>0.31799749984210574</v>
      </c>
      <c r="BT29" s="4">
        <f t="shared" si="51"/>
        <v>0</v>
      </c>
      <c r="BU29" s="229">
        <f t="shared" si="26"/>
        <v>0</v>
      </c>
      <c r="BV29" s="193">
        <f t="shared" si="52"/>
        <v>51394.193240000001</v>
      </c>
      <c r="BW29" s="193">
        <f t="shared" si="27"/>
        <v>118714.62697333332</v>
      </c>
      <c r="BX29" s="33">
        <f t="shared" si="91"/>
        <v>145978.61161436455</v>
      </c>
      <c r="BY29" s="33">
        <f t="shared" si="91"/>
        <v>55095.694560000011</v>
      </c>
      <c r="BZ29" s="441">
        <f t="shared" si="54"/>
        <v>0.37742306184927776</v>
      </c>
      <c r="CA29" s="4">
        <f t="shared" si="55"/>
        <v>1.0380009857907388E-2</v>
      </c>
      <c r="CB29" s="4"/>
      <c r="CC29" s="4"/>
      <c r="CD29" s="33">
        <f t="shared" si="92"/>
        <v>1091</v>
      </c>
      <c r="CE29" s="217">
        <f t="shared" si="92"/>
        <v>92025.758879999994</v>
      </c>
      <c r="CF29" s="436">
        <f t="shared" si="57"/>
        <v>0.63040576877869481</v>
      </c>
      <c r="CG29" s="1">
        <f t="shared" si="58"/>
        <v>0</v>
      </c>
      <c r="CH29" s="229">
        <f t="shared" si="59"/>
        <v>0</v>
      </c>
      <c r="CI29" s="193">
        <f t="shared" si="60"/>
        <v>51805.471164444447</v>
      </c>
      <c r="CJ29" s="193">
        <f t="shared" si="61"/>
        <v>121663.16521333334</v>
      </c>
      <c r="CK29" s="20">
        <v>123410.3084522749</v>
      </c>
      <c r="CL29" s="33">
        <f t="shared" si="62"/>
        <v>79758.948000000019</v>
      </c>
      <c r="CM29" s="475">
        <f t="shared" si="29"/>
        <v>0.64629080828239172</v>
      </c>
      <c r="CN29" s="4">
        <f t="shared" si="63"/>
        <v>1.103737902521972E-2</v>
      </c>
      <c r="CO29" s="4"/>
      <c r="CP29" s="4"/>
      <c r="CQ29" s="33">
        <f t="shared" si="93"/>
        <v>1064</v>
      </c>
      <c r="CR29" s="217">
        <f t="shared" si="93"/>
        <v>115330.27968000001</v>
      </c>
      <c r="CS29" s="436">
        <f t="shared" si="31"/>
        <v>0.93452711630325769</v>
      </c>
      <c r="CT29" s="1">
        <f t="shared" si="32"/>
        <v>0</v>
      </c>
      <c r="CU29" s="229">
        <f t="shared" si="33"/>
        <v>0</v>
      </c>
      <c r="CV29" s="193">
        <f t="shared" si="65"/>
        <v>54600.818848000003</v>
      </c>
      <c r="CW29" s="193">
        <f t="shared" si="65"/>
        <v>67074.663053333337</v>
      </c>
      <c r="CX29" s="33">
        <f t="shared" si="66"/>
        <v>0</v>
      </c>
      <c r="CY29" s="33">
        <f t="shared" si="66"/>
        <v>0</v>
      </c>
      <c r="CZ29" s="475">
        <f t="shared" si="34"/>
        <v>0</v>
      </c>
      <c r="DA29" s="4">
        <f t="shared" si="67"/>
        <v>6.7429124622181867E-3</v>
      </c>
      <c r="DB29" s="4"/>
      <c r="DC29" s="4"/>
      <c r="DD29" s="33">
        <f t="shared" si="94"/>
        <v>0</v>
      </c>
      <c r="DE29" s="217">
        <f t="shared" si="94"/>
        <v>0</v>
      </c>
      <c r="DF29" s="436">
        <f t="shared" si="37"/>
        <v>0</v>
      </c>
      <c r="DG29" s="1">
        <f t="shared" si="69"/>
        <v>0</v>
      </c>
      <c r="DH29" s="229">
        <f t="shared" si="70"/>
        <v>0</v>
      </c>
      <c r="DI29" s="193"/>
      <c r="DJ29" s="193"/>
      <c r="DK29" s="33">
        <f t="shared" si="71"/>
        <v>0</v>
      </c>
      <c r="DL29" s="33">
        <f t="shared" si="71"/>
        <v>0</v>
      </c>
      <c r="DM29" s="475">
        <f t="shared" si="38"/>
        <v>0</v>
      </c>
      <c r="DN29" s="4" t="e">
        <f t="shared" si="72"/>
        <v>#DIV/0!</v>
      </c>
      <c r="DO29" s="4"/>
      <c r="DP29" s="4"/>
      <c r="DQ29" s="33">
        <f t="shared" si="95"/>
        <v>0</v>
      </c>
      <c r="DR29" s="217">
        <f t="shared" si="95"/>
        <v>0</v>
      </c>
      <c r="DS29" s="436">
        <f t="shared" si="40"/>
        <v>0</v>
      </c>
      <c r="DT29" s="1">
        <f t="shared" si="74"/>
        <v>0</v>
      </c>
      <c r="DU29" s="229">
        <f t="shared" si="75"/>
        <v>0</v>
      </c>
    </row>
    <row r="30" spans="2:125" hidden="1" outlineLevel="1" x14ac:dyDescent="0.35">
      <c r="B30" s="5"/>
      <c r="C30" s="3"/>
      <c r="D30" s="18">
        <v>322001</v>
      </c>
      <c r="E30" s="5" t="s">
        <v>45</v>
      </c>
      <c r="F30" s="5" t="s">
        <v>62</v>
      </c>
      <c r="G30" s="5" t="s">
        <v>78</v>
      </c>
      <c r="H30" s="20">
        <v>203.864</v>
      </c>
      <c r="I30" s="16">
        <f t="shared" ref="I30:T40" si="96">+SUMIFS(I$53:I$759,$D$53:$D$759,$D30)</f>
        <v>0</v>
      </c>
      <c r="J30" s="16">
        <f t="shared" si="96"/>
        <v>0</v>
      </c>
      <c r="K30" s="16">
        <f t="shared" si="96"/>
        <v>0</v>
      </c>
      <c r="L30" s="33">
        <f t="shared" si="96"/>
        <v>0</v>
      </c>
      <c r="M30" s="20">
        <f t="shared" si="96"/>
        <v>0</v>
      </c>
      <c r="N30" s="20">
        <f t="shared" si="96"/>
        <v>0</v>
      </c>
      <c r="O30" s="20">
        <f t="shared" si="96"/>
        <v>0</v>
      </c>
      <c r="P30" s="20">
        <f t="shared" si="96"/>
        <v>0</v>
      </c>
      <c r="Q30" s="20">
        <f t="shared" si="96"/>
        <v>0</v>
      </c>
      <c r="R30" s="20">
        <f t="shared" si="96"/>
        <v>0</v>
      </c>
      <c r="S30" s="20">
        <f t="shared" si="96"/>
        <v>0</v>
      </c>
      <c r="T30" s="20">
        <f t="shared" si="96"/>
        <v>0</v>
      </c>
      <c r="U30" s="181">
        <f t="shared" si="76"/>
        <v>0</v>
      </c>
      <c r="V30" s="33">
        <f t="shared" ref="V30:AH40" si="97">+SUMIFS(V$53:V$758,$D$53:$D$758,$D30)</f>
        <v>0</v>
      </c>
      <c r="W30" s="20">
        <f t="shared" si="97"/>
        <v>0</v>
      </c>
      <c r="X30" s="20">
        <f t="shared" si="97"/>
        <v>0</v>
      </c>
      <c r="Y30" s="20">
        <f t="shared" si="97"/>
        <v>192</v>
      </c>
      <c r="Z30" s="20">
        <f t="shared" si="97"/>
        <v>503</v>
      </c>
      <c r="AA30" s="20">
        <f t="shared" si="97"/>
        <v>894</v>
      </c>
      <c r="AB30" s="20">
        <f t="shared" si="97"/>
        <v>21</v>
      </c>
      <c r="AC30" s="20">
        <f t="shared" si="97"/>
        <v>111.5</v>
      </c>
      <c r="AD30" s="20">
        <f t="shared" si="97"/>
        <v>266</v>
      </c>
      <c r="AE30" s="20">
        <f t="shared" si="97"/>
        <v>0</v>
      </c>
      <c r="AF30" s="20">
        <f t="shared" si="97"/>
        <v>0</v>
      </c>
      <c r="AG30" s="16">
        <f t="shared" si="97"/>
        <v>0</v>
      </c>
      <c r="AH30" s="179">
        <f t="shared" si="97"/>
        <v>1987.5</v>
      </c>
      <c r="AI30" s="28">
        <f t="shared" ref="AI30:AT40" si="98">+SUMIFS(AI$53:AI$759,$D$53:$D$759,$D30)</f>
        <v>0</v>
      </c>
      <c r="AJ30" s="28">
        <f t="shared" si="98"/>
        <v>0</v>
      </c>
      <c r="AK30" s="28">
        <f t="shared" si="98"/>
        <v>0</v>
      </c>
      <c r="AL30" s="28">
        <f t="shared" si="98"/>
        <v>0</v>
      </c>
      <c r="AM30" s="28">
        <f t="shared" si="98"/>
        <v>0</v>
      </c>
      <c r="AN30" s="28">
        <f t="shared" si="98"/>
        <v>0</v>
      </c>
      <c r="AO30" s="28">
        <f t="shared" si="98"/>
        <v>0</v>
      </c>
      <c r="AP30" s="28">
        <f t="shared" si="98"/>
        <v>0</v>
      </c>
      <c r="AQ30" s="28">
        <f t="shared" si="98"/>
        <v>0</v>
      </c>
      <c r="AR30" s="28">
        <f t="shared" si="98"/>
        <v>0</v>
      </c>
      <c r="AS30" s="28">
        <f t="shared" si="98"/>
        <v>0</v>
      </c>
      <c r="AT30" s="28">
        <f t="shared" si="98"/>
        <v>0</v>
      </c>
      <c r="AU30" s="329">
        <f t="shared" si="77"/>
        <v>0</v>
      </c>
      <c r="AV30" s="33">
        <f t="shared" ref="AV30:BB40" si="99">+SUMIFS(AV$53:AV$758,$D$53:$D$758,$D30)</f>
        <v>0</v>
      </c>
      <c r="AW30" s="20">
        <f t="shared" si="99"/>
        <v>0</v>
      </c>
      <c r="AX30" s="20">
        <f t="shared" si="99"/>
        <v>0</v>
      </c>
      <c r="AY30" s="20">
        <f t="shared" si="99"/>
        <v>29591.308799999999</v>
      </c>
      <c r="AZ30" s="20">
        <f t="shared" si="99"/>
        <v>77523.064199999993</v>
      </c>
      <c r="BA30" s="20">
        <f t="shared" si="99"/>
        <v>138162.20139999999</v>
      </c>
      <c r="BB30" s="20">
        <f t="shared" si="99"/>
        <v>3431.6006400000006</v>
      </c>
      <c r="BC30" s="20">
        <v>21411.835040000002</v>
      </c>
      <c r="BD30" s="20">
        <v>49747.262400000007</v>
      </c>
      <c r="BE30" s="20">
        <f t="shared" si="88"/>
        <v>0</v>
      </c>
      <c r="BF30" s="20">
        <f t="shared" si="88"/>
        <v>0</v>
      </c>
      <c r="BG30" s="20">
        <f t="shared" si="88"/>
        <v>0</v>
      </c>
      <c r="BH30" s="329">
        <f t="shared" si="78"/>
        <v>319867.27247999999</v>
      </c>
      <c r="BI30" s="193">
        <f t="shared" si="46"/>
        <v>41451.362506666665</v>
      </c>
      <c r="BJ30" s="193">
        <f t="shared" si="47"/>
        <v>73038.955413333329</v>
      </c>
      <c r="BK30" s="20">
        <f t="shared" si="89"/>
        <v>140299.03901136827</v>
      </c>
      <c r="BL30" s="33">
        <f t="shared" si="89"/>
        <v>21411.835040000002</v>
      </c>
      <c r="BM30" s="226">
        <f t="shared" si="49"/>
        <v>0.15261569281500942</v>
      </c>
      <c r="BN30" s="4">
        <f t="shared" si="79"/>
        <v>6.6113566848147792E-3</v>
      </c>
      <c r="BO30" s="4"/>
      <c r="BP30" s="4"/>
      <c r="BQ30" s="33">
        <f t="shared" si="90"/>
        <v>235</v>
      </c>
      <c r="BR30" s="7">
        <f t="shared" si="90"/>
        <v>45135.489600000001</v>
      </c>
      <c r="BS30" s="224">
        <f t="shared" si="80"/>
        <v>0.32170918573677987</v>
      </c>
      <c r="BT30" s="4">
        <f t="shared" si="51"/>
        <v>0</v>
      </c>
      <c r="BU30" s="229">
        <f t="shared" si="26"/>
        <v>0</v>
      </c>
      <c r="BV30" s="193">
        <f t="shared" si="52"/>
        <v>33765.001259999997</v>
      </c>
      <c r="BW30" s="193">
        <f t="shared" si="27"/>
        <v>54335.212359999998</v>
      </c>
      <c r="BX30" s="33">
        <f t="shared" si="91"/>
        <v>66813.829637574163</v>
      </c>
      <c r="BY30" s="33">
        <f t="shared" si="91"/>
        <v>49747.262400000007</v>
      </c>
      <c r="BZ30" s="441">
        <f t="shared" si="54"/>
        <v>0.74456534926750539</v>
      </c>
      <c r="CA30" s="4">
        <f t="shared" si="55"/>
        <v>4.7508892063905638E-3</v>
      </c>
      <c r="CB30" s="4"/>
      <c r="CC30" s="4"/>
      <c r="CD30" s="33">
        <f t="shared" si="92"/>
        <v>479</v>
      </c>
      <c r="CE30" s="217">
        <f t="shared" si="92"/>
        <v>85427.170560000013</v>
      </c>
      <c r="CF30" s="436">
        <f t="shared" si="57"/>
        <v>1.2785851525558751</v>
      </c>
      <c r="CG30" s="1">
        <f t="shared" si="58"/>
        <v>0</v>
      </c>
      <c r="CH30" s="229">
        <f t="shared" si="59"/>
        <v>0</v>
      </c>
      <c r="CI30" s="193">
        <f t="shared" si="60"/>
        <v>35540.808053333334</v>
      </c>
      <c r="CJ30" s="193">
        <f t="shared" si="61"/>
        <v>24863.566026666667</v>
      </c>
      <c r="CK30" s="20">
        <v>89021.34337021035</v>
      </c>
      <c r="CL30" s="33">
        <f t="shared" si="62"/>
        <v>51397.106</v>
      </c>
      <c r="CM30" s="475">
        <f t="shared" si="29"/>
        <v>0.5773571152061413</v>
      </c>
      <c r="CN30" s="4">
        <f t="shared" si="63"/>
        <v>2.2556424672471125E-3</v>
      </c>
      <c r="CO30" s="4"/>
      <c r="CP30" s="4"/>
      <c r="CQ30" s="33">
        <f t="shared" si="93"/>
        <v>815</v>
      </c>
      <c r="CR30" s="217">
        <f t="shared" si="93"/>
        <v>157423.78080000001</v>
      </c>
      <c r="CS30" s="436">
        <f t="shared" si="31"/>
        <v>1.7683824444810559</v>
      </c>
      <c r="CT30" s="1">
        <f t="shared" si="32"/>
        <v>0</v>
      </c>
      <c r="CU30" s="229">
        <f t="shared" si="33"/>
        <v>0</v>
      </c>
      <c r="CV30" s="193">
        <f t="shared" si="65"/>
        <v>37126.437847999994</v>
      </c>
      <c r="CW30" s="193">
        <f t="shared" si="65"/>
        <v>40852.067813333335</v>
      </c>
      <c r="CX30" s="33">
        <f t="shared" si="66"/>
        <v>0</v>
      </c>
      <c r="CY30" s="33">
        <f t="shared" si="66"/>
        <v>0</v>
      </c>
      <c r="CZ30" s="475">
        <f t="shared" si="34"/>
        <v>0</v>
      </c>
      <c r="DA30" s="4">
        <f t="shared" si="67"/>
        <v>4.1067953922761967E-3</v>
      </c>
      <c r="DB30" s="4"/>
      <c r="DC30" s="4"/>
      <c r="DD30" s="33">
        <f t="shared" si="94"/>
        <v>0</v>
      </c>
      <c r="DE30" s="217">
        <f t="shared" si="94"/>
        <v>0</v>
      </c>
      <c r="DF30" s="436">
        <f t="shared" si="37"/>
        <v>0</v>
      </c>
      <c r="DG30" s="1">
        <f t="shared" si="69"/>
        <v>0</v>
      </c>
      <c r="DH30" s="229">
        <f t="shared" si="70"/>
        <v>0</v>
      </c>
      <c r="DI30" s="193"/>
      <c r="DJ30" s="193"/>
      <c r="DK30" s="33">
        <f t="shared" si="71"/>
        <v>0</v>
      </c>
      <c r="DL30" s="33">
        <f t="shared" si="71"/>
        <v>0</v>
      </c>
      <c r="DM30" s="475">
        <f t="shared" si="38"/>
        <v>0</v>
      </c>
      <c r="DN30" s="4" t="e">
        <f t="shared" si="72"/>
        <v>#DIV/0!</v>
      </c>
      <c r="DO30" s="4"/>
      <c r="DP30" s="4"/>
      <c r="DQ30" s="33">
        <f t="shared" si="95"/>
        <v>0</v>
      </c>
      <c r="DR30" s="217">
        <f t="shared" si="95"/>
        <v>0</v>
      </c>
      <c r="DS30" s="436">
        <f t="shared" si="40"/>
        <v>0</v>
      </c>
      <c r="DT30" s="1">
        <f t="shared" si="74"/>
        <v>0</v>
      </c>
      <c r="DU30" s="229">
        <f t="shared" si="75"/>
        <v>0</v>
      </c>
    </row>
    <row r="31" spans="2:125" hidden="1" outlineLevel="1" x14ac:dyDescent="0.35">
      <c r="B31" s="5"/>
      <c r="C31" s="3"/>
      <c r="D31" s="18">
        <v>323004</v>
      </c>
      <c r="E31" s="5" t="s">
        <v>46</v>
      </c>
      <c r="F31" s="5" t="s">
        <v>38</v>
      </c>
      <c r="G31" s="5" t="s">
        <v>79</v>
      </c>
      <c r="H31" s="20">
        <v>281.01799999999997</v>
      </c>
      <c r="I31" s="16">
        <f t="shared" si="96"/>
        <v>0</v>
      </c>
      <c r="J31" s="16">
        <f t="shared" si="96"/>
        <v>0</v>
      </c>
      <c r="K31" s="16">
        <f t="shared" si="96"/>
        <v>0</v>
      </c>
      <c r="L31" s="33">
        <f t="shared" si="96"/>
        <v>0</v>
      </c>
      <c r="M31" s="20">
        <f t="shared" si="96"/>
        <v>0</v>
      </c>
      <c r="N31" s="20">
        <f t="shared" si="96"/>
        <v>0</v>
      </c>
      <c r="O31" s="20">
        <f t="shared" si="96"/>
        <v>241.33043790789208</v>
      </c>
      <c r="P31" s="20">
        <f t="shared" si="96"/>
        <v>339.53153819328304</v>
      </c>
      <c r="Q31" s="20">
        <f t="shared" si="96"/>
        <v>580.70118082115744</v>
      </c>
      <c r="R31" s="20">
        <f t="shared" si="96"/>
        <v>729.77986392330763</v>
      </c>
      <c r="S31" s="20">
        <f t="shared" si="96"/>
        <v>366.28128660797529</v>
      </c>
      <c r="T31" s="20">
        <f t="shared" si="96"/>
        <v>563.37851553992982</v>
      </c>
      <c r="U31" s="181">
        <f t="shared" si="76"/>
        <v>2821.0028229935451</v>
      </c>
      <c r="V31" s="33">
        <f t="shared" si="97"/>
        <v>630.54166666666674</v>
      </c>
      <c r="W31" s="20">
        <f t="shared" si="97"/>
        <v>513.54166666666674</v>
      </c>
      <c r="X31" s="20">
        <f t="shared" si="97"/>
        <v>2465.2083333333335</v>
      </c>
      <c r="Y31" s="20">
        <f t="shared" si="97"/>
        <v>630.54166666666663</v>
      </c>
      <c r="Z31" s="20">
        <f t="shared" si="97"/>
        <v>774.83333333333337</v>
      </c>
      <c r="AA31" s="20">
        <f t="shared" si="97"/>
        <v>1191.9166666666667</v>
      </c>
      <c r="AB31" s="20">
        <f t="shared" si="97"/>
        <v>1043.6666666666665</v>
      </c>
      <c r="AC31" s="20">
        <f t="shared" si="97"/>
        <v>1247.5833333333335</v>
      </c>
      <c r="AD31" s="20">
        <f t="shared" si="97"/>
        <v>846.625</v>
      </c>
      <c r="AE31" s="20">
        <f t="shared" si="97"/>
        <v>0</v>
      </c>
      <c r="AF31" s="20">
        <f t="shared" si="97"/>
        <v>0</v>
      </c>
      <c r="AG31" s="16">
        <f t="shared" si="97"/>
        <v>0</v>
      </c>
      <c r="AH31" s="179">
        <f t="shared" si="97"/>
        <v>9344.4583333333339</v>
      </c>
      <c r="AI31" s="28">
        <f t="shared" si="98"/>
        <v>0</v>
      </c>
      <c r="AJ31" s="28">
        <f t="shared" si="98"/>
        <v>0</v>
      </c>
      <c r="AK31" s="28">
        <f t="shared" si="98"/>
        <v>0</v>
      </c>
      <c r="AL31" s="28">
        <f t="shared" si="98"/>
        <v>0</v>
      </c>
      <c r="AM31" s="28">
        <f t="shared" si="98"/>
        <v>0</v>
      </c>
      <c r="AN31" s="28">
        <f t="shared" si="98"/>
        <v>0</v>
      </c>
      <c r="AO31" s="28">
        <f t="shared" si="98"/>
        <v>67818.197</v>
      </c>
      <c r="AP31" s="28">
        <f t="shared" si="98"/>
        <v>95414.473799999992</v>
      </c>
      <c r="AQ31" s="28">
        <f t="shared" si="98"/>
        <v>163187.48443200003</v>
      </c>
      <c r="AR31" s="28">
        <f t="shared" si="98"/>
        <v>205081.27780000004</v>
      </c>
      <c r="AS31" s="28">
        <f t="shared" si="98"/>
        <v>102931.63459999999</v>
      </c>
      <c r="AT31" s="28">
        <f t="shared" si="98"/>
        <v>158319.50367999999</v>
      </c>
      <c r="AU31" s="329">
        <f t="shared" si="77"/>
        <v>792752.57131200004</v>
      </c>
      <c r="AV31" s="33">
        <f t="shared" si="99"/>
        <v>181084.36943999998</v>
      </c>
      <c r="AW31" s="20">
        <f t="shared" si="99"/>
        <v>143325.28220000007</v>
      </c>
      <c r="AX31" s="20">
        <f t="shared" si="99"/>
        <v>730414.0634400124</v>
      </c>
      <c r="AY31" s="20">
        <f t="shared" si="99"/>
        <v>185657.78988000029</v>
      </c>
      <c r="AZ31" s="20">
        <f t="shared" si="99"/>
        <v>234586.67655999982</v>
      </c>
      <c r="BA31" s="20">
        <f t="shared" si="99"/>
        <v>361152.25856000255</v>
      </c>
      <c r="BB31" s="20">
        <f t="shared" si="99"/>
        <v>294561.04572000017</v>
      </c>
      <c r="BC31" s="20">
        <v>377735.55332000408</v>
      </c>
      <c r="BD31" s="20">
        <v>250411.94279999987</v>
      </c>
      <c r="BE31" s="20">
        <f t="shared" si="88"/>
        <v>0</v>
      </c>
      <c r="BF31" s="20">
        <f t="shared" si="88"/>
        <v>0</v>
      </c>
      <c r="BG31" s="20">
        <f t="shared" si="88"/>
        <v>0</v>
      </c>
      <c r="BH31" s="329">
        <f t="shared" si="78"/>
        <v>2758928.9819200193</v>
      </c>
      <c r="BI31" s="193">
        <f t="shared" si="46"/>
        <v>324949.51939333585</v>
      </c>
      <c r="BJ31" s="193">
        <f t="shared" si="47"/>
        <v>296766.66028000083</v>
      </c>
      <c r="BK31" s="20">
        <f t="shared" si="89"/>
        <v>435439.82966089144</v>
      </c>
      <c r="BL31" s="33">
        <f t="shared" si="89"/>
        <v>377735.55332000408</v>
      </c>
      <c r="BM31" s="226">
        <f t="shared" si="49"/>
        <v>0.86748048200867189</v>
      </c>
      <c r="BN31" s="4">
        <f t="shared" si="79"/>
        <v>2.6862791672868994E-2</v>
      </c>
      <c r="BO31" s="4"/>
      <c r="BP31" s="4"/>
      <c r="BQ31" s="33">
        <f t="shared" si="90"/>
        <v>1000</v>
      </c>
      <c r="BR31" s="7">
        <f t="shared" si="90"/>
        <v>300494.79554399999</v>
      </c>
      <c r="BS31" s="224">
        <f t="shared" si="80"/>
        <v>0.69009487666302161</v>
      </c>
      <c r="BT31" s="4">
        <f t="shared" si="51"/>
        <v>2.9588915420922661</v>
      </c>
      <c r="BU31" s="229">
        <f t="shared" si="26"/>
        <v>14.367738742653836</v>
      </c>
      <c r="BV31" s="193">
        <f t="shared" si="52"/>
        <v>313564.62989000243</v>
      </c>
      <c r="BW31" s="193">
        <f t="shared" si="27"/>
        <v>344482.9525333356</v>
      </c>
      <c r="BX31" s="33">
        <f t="shared" si="91"/>
        <v>419596.8592726934</v>
      </c>
      <c r="BY31" s="33">
        <f t="shared" si="91"/>
        <v>250411.94279999987</v>
      </c>
      <c r="BZ31" s="441">
        <f t="shared" si="54"/>
        <v>0.59679174728345308</v>
      </c>
      <c r="CA31" s="4">
        <f t="shared" si="55"/>
        <v>3.0120437003776111E-2</v>
      </c>
      <c r="CB31" s="4"/>
      <c r="CC31" s="4"/>
      <c r="CD31" s="33">
        <f t="shared" si="92"/>
        <v>1247.4666666666667</v>
      </c>
      <c r="CE31" s="217">
        <f t="shared" si="92"/>
        <v>289811.61525599996</v>
      </c>
      <c r="CF31" s="436">
        <f t="shared" si="57"/>
        <v>0.69069062089345423</v>
      </c>
      <c r="CG31" s="1">
        <f t="shared" si="58"/>
        <v>0.77594266046036164</v>
      </c>
      <c r="CH31" s="229">
        <f t="shared" si="59"/>
        <v>7.4520791308341128</v>
      </c>
      <c r="CI31" s="193">
        <f t="shared" si="60"/>
        <v>306547.66465777991</v>
      </c>
      <c r="CJ31" s="193">
        <f t="shared" si="61"/>
        <v>307569.51394666801</v>
      </c>
      <c r="CK31" s="20">
        <v>385122.86998087831</v>
      </c>
      <c r="CL31" s="33">
        <f t="shared" si="62"/>
        <v>344534.912000001</v>
      </c>
      <c r="CM31" s="475">
        <f t="shared" si="29"/>
        <v>0.8946103668606008</v>
      </c>
      <c r="CN31" s="4">
        <f t="shared" si="63"/>
        <v>2.7902950708863672E-2</v>
      </c>
      <c r="CO31" s="4"/>
      <c r="CP31" s="4"/>
      <c r="CQ31" s="33">
        <f t="shared" si="93"/>
        <v>1471.2039715302492</v>
      </c>
      <c r="CR31" s="217">
        <f t="shared" si="93"/>
        <v>402379.55755199998</v>
      </c>
      <c r="CS31" s="436">
        <f t="shared" si="31"/>
        <v>1.0448082648843433</v>
      </c>
      <c r="CT31" s="1">
        <f t="shared" si="32"/>
        <v>0.96204920248453751</v>
      </c>
      <c r="CU31" s="229">
        <f t="shared" si="33"/>
        <v>4.9478833790494905</v>
      </c>
      <c r="CV31" s="193">
        <f t="shared" si="65"/>
        <v>310346.38939200202</v>
      </c>
      <c r="CW31" s="193">
        <f t="shared" si="65"/>
        <v>324227.46937333496</v>
      </c>
      <c r="CX31" s="33">
        <f t="shared" si="66"/>
        <v>0</v>
      </c>
      <c r="CY31" s="33">
        <f t="shared" si="66"/>
        <v>0</v>
      </c>
      <c r="CZ31" s="475">
        <f t="shared" si="34"/>
        <v>0</v>
      </c>
      <c r="DA31" s="4">
        <f t="shared" si="67"/>
        <v>3.2594087607903062E-2</v>
      </c>
      <c r="DB31" s="4"/>
      <c r="DC31" s="4"/>
      <c r="DD31" s="33">
        <f t="shared" si="94"/>
        <v>0</v>
      </c>
      <c r="DE31" s="217">
        <f t="shared" si="94"/>
        <v>0</v>
      </c>
      <c r="DF31" s="436">
        <f t="shared" si="37"/>
        <v>0</v>
      </c>
      <c r="DG31" s="1">
        <f t="shared" si="69"/>
        <v>-1</v>
      </c>
      <c r="DH31" s="229">
        <f t="shared" si="70"/>
        <v>3.8917120690187135</v>
      </c>
      <c r="DI31" s="193"/>
      <c r="DJ31" s="193"/>
      <c r="DK31" s="33">
        <f t="shared" si="71"/>
        <v>0</v>
      </c>
      <c r="DL31" s="33">
        <f t="shared" si="71"/>
        <v>0</v>
      </c>
      <c r="DM31" s="475">
        <f t="shared" si="38"/>
        <v>0</v>
      </c>
      <c r="DN31" s="4" t="e">
        <f t="shared" si="72"/>
        <v>#DIV/0!</v>
      </c>
      <c r="DO31" s="4"/>
      <c r="DP31" s="4"/>
      <c r="DQ31" s="33">
        <f t="shared" si="95"/>
        <v>0</v>
      </c>
      <c r="DR31" s="217">
        <f t="shared" si="95"/>
        <v>0</v>
      </c>
      <c r="DS31" s="436">
        <f t="shared" si="40"/>
        <v>0</v>
      </c>
      <c r="DT31" s="1">
        <f t="shared" si="74"/>
        <v>-1</v>
      </c>
      <c r="DU31" s="229">
        <f t="shared" si="75"/>
        <v>2.4801892567235839</v>
      </c>
    </row>
    <row r="32" spans="2:125" hidden="1" outlineLevel="1" x14ac:dyDescent="0.35">
      <c r="B32" s="5"/>
      <c r="C32" s="3"/>
      <c r="D32" s="18">
        <v>323103</v>
      </c>
      <c r="E32" s="5" t="s">
        <v>46</v>
      </c>
      <c r="F32" s="5" t="s">
        <v>39</v>
      </c>
      <c r="G32" s="5" t="s">
        <v>79</v>
      </c>
      <c r="H32" s="20">
        <v>281.01799999999997</v>
      </c>
      <c r="I32" s="16">
        <f t="shared" si="96"/>
        <v>0</v>
      </c>
      <c r="J32" s="16">
        <f t="shared" si="96"/>
        <v>0</v>
      </c>
      <c r="K32" s="16">
        <f t="shared" si="96"/>
        <v>0</v>
      </c>
      <c r="L32" s="33">
        <f t="shared" si="96"/>
        <v>0</v>
      </c>
      <c r="M32" s="20">
        <f t="shared" si="96"/>
        <v>0</v>
      </c>
      <c r="N32" s="20">
        <f t="shared" si="96"/>
        <v>0</v>
      </c>
      <c r="O32" s="20">
        <f t="shared" si="96"/>
        <v>238.89599954451319</v>
      </c>
      <c r="P32" s="20">
        <f t="shared" si="96"/>
        <v>272.12771409660593</v>
      </c>
      <c r="Q32" s="20">
        <f t="shared" si="96"/>
        <v>304.09104196884192</v>
      </c>
      <c r="R32" s="20">
        <f t="shared" si="96"/>
        <v>370.97985538292926</v>
      </c>
      <c r="S32" s="20">
        <f t="shared" si="96"/>
        <v>218.98974670661664</v>
      </c>
      <c r="T32" s="20">
        <f t="shared" si="96"/>
        <v>205.56648371278703</v>
      </c>
      <c r="U32" s="181">
        <f t="shared" si="76"/>
        <v>1610.6508414122941</v>
      </c>
      <c r="V32" s="33">
        <f t="shared" si="97"/>
        <v>372.125</v>
      </c>
      <c r="W32" s="20">
        <f t="shared" si="97"/>
        <v>214.20833333333334</v>
      </c>
      <c r="X32" s="20">
        <f t="shared" si="97"/>
        <v>114.41666666666667</v>
      </c>
      <c r="Y32" s="20">
        <f t="shared" si="97"/>
        <v>326</v>
      </c>
      <c r="Z32" s="20">
        <f t="shared" si="97"/>
        <v>410.375</v>
      </c>
      <c r="AA32" s="20">
        <f t="shared" si="97"/>
        <v>184.5</v>
      </c>
      <c r="AB32" s="20">
        <f t="shared" si="97"/>
        <v>331</v>
      </c>
      <c r="AC32" s="20">
        <f t="shared" si="97"/>
        <v>302</v>
      </c>
      <c r="AD32" s="20">
        <f t="shared" si="97"/>
        <v>207</v>
      </c>
      <c r="AE32" s="20">
        <f t="shared" si="97"/>
        <v>0</v>
      </c>
      <c r="AF32" s="20">
        <f t="shared" si="97"/>
        <v>0</v>
      </c>
      <c r="AG32" s="16">
        <f t="shared" si="97"/>
        <v>0</v>
      </c>
      <c r="AH32" s="179">
        <f t="shared" si="97"/>
        <v>2461.625</v>
      </c>
      <c r="AI32" s="28">
        <f t="shared" si="98"/>
        <v>0</v>
      </c>
      <c r="AJ32" s="28">
        <f t="shared" si="98"/>
        <v>0</v>
      </c>
      <c r="AK32" s="28">
        <f t="shared" si="98"/>
        <v>0</v>
      </c>
      <c r="AL32" s="28">
        <f t="shared" si="98"/>
        <v>0</v>
      </c>
      <c r="AM32" s="28">
        <f t="shared" si="98"/>
        <v>0</v>
      </c>
      <c r="AN32" s="28">
        <f t="shared" si="98"/>
        <v>0</v>
      </c>
      <c r="AO32" s="28">
        <f t="shared" si="98"/>
        <v>67134.076000000001</v>
      </c>
      <c r="AP32" s="28">
        <f t="shared" si="98"/>
        <v>76472.785959999994</v>
      </c>
      <c r="AQ32" s="28">
        <f t="shared" si="98"/>
        <v>85455.056432000012</v>
      </c>
      <c r="AR32" s="28">
        <f t="shared" si="98"/>
        <v>104252.01699999999</v>
      </c>
      <c r="AS32" s="28">
        <f t="shared" si="98"/>
        <v>61540.060639999974</v>
      </c>
      <c r="AT32" s="28">
        <f t="shared" si="98"/>
        <v>57767.882119999987</v>
      </c>
      <c r="AU32" s="329">
        <f t="shared" si="77"/>
        <v>452621.87815199996</v>
      </c>
      <c r="AV32" s="33">
        <f t="shared" si="99"/>
        <v>102214.26176000001</v>
      </c>
      <c r="AW32" s="20">
        <f t="shared" si="99"/>
        <v>55507.318759999995</v>
      </c>
      <c r="AX32" s="20">
        <f t="shared" si="99"/>
        <v>32264.078759999997</v>
      </c>
      <c r="AY32" s="20">
        <f t="shared" si="99"/>
        <v>76431.402359999993</v>
      </c>
      <c r="AZ32" s="20">
        <f t="shared" si="99"/>
        <v>116582.63795999995</v>
      </c>
      <c r="BA32" s="20">
        <f t="shared" si="99"/>
        <v>55967.536759999974</v>
      </c>
      <c r="BB32" s="20">
        <f t="shared" si="99"/>
        <v>87406.362359999941</v>
      </c>
      <c r="BC32" s="20">
        <v>91599.158279999989</v>
      </c>
      <c r="BD32" s="20">
        <v>62824.38407999996</v>
      </c>
      <c r="BE32" s="20">
        <f t="shared" si="88"/>
        <v>0</v>
      </c>
      <c r="BF32" s="20">
        <f t="shared" si="88"/>
        <v>0</v>
      </c>
      <c r="BG32" s="20">
        <f t="shared" si="88"/>
        <v>0</v>
      </c>
      <c r="BH32" s="329">
        <f t="shared" si="78"/>
        <v>680797.14107999986</v>
      </c>
      <c r="BI32" s="193">
        <f t="shared" si="46"/>
        <v>70693.22282666665</v>
      </c>
      <c r="BJ32" s="193">
        <f t="shared" si="47"/>
        <v>86652.179026666621</v>
      </c>
      <c r="BK32" s="20">
        <f t="shared" si="89"/>
        <v>108684.21172354871</v>
      </c>
      <c r="BL32" s="33">
        <f t="shared" si="89"/>
        <v>91599.158279999989</v>
      </c>
      <c r="BM32" s="226">
        <f t="shared" si="49"/>
        <v>0.84280096278375194</v>
      </c>
      <c r="BN32" s="4">
        <f t="shared" si="79"/>
        <v>7.8436015386542362E-3</v>
      </c>
      <c r="BO32" s="4"/>
      <c r="BP32" s="4"/>
      <c r="BQ32" s="33">
        <f t="shared" si="90"/>
        <v>336.13888888888891</v>
      </c>
      <c r="BR32" s="7">
        <f t="shared" si="90"/>
        <v>101016.416388</v>
      </c>
      <c r="BS32" s="224">
        <f t="shared" si="80"/>
        <v>0.92944885725396187</v>
      </c>
      <c r="BT32" s="4">
        <f t="shared" si="51"/>
        <v>0.19780072257223669</v>
      </c>
      <c r="BU32" s="229">
        <f t="shared" si="26"/>
        <v>3.3032258247668471</v>
      </c>
      <c r="BV32" s="193">
        <f t="shared" si="52"/>
        <v>77246.594624999983</v>
      </c>
      <c r="BW32" s="193">
        <f t="shared" si="27"/>
        <v>78324.35246666662</v>
      </c>
      <c r="BX32" s="33">
        <f t="shared" si="91"/>
        <v>96312.312308797904</v>
      </c>
      <c r="BY32" s="33">
        <f t="shared" si="91"/>
        <v>62824.38407999996</v>
      </c>
      <c r="BZ32" s="441">
        <f t="shared" si="54"/>
        <v>0.6522985750624648</v>
      </c>
      <c r="CA32" s="4">
        <f t="shared" si="55"/>
        <v>6.8484193687508872E-3</v>
      </c>
      <c r="CB32" s="4"/>
      <c r="CC32" s="4"/>
      <c r="CD32" s="33">
        <f t="shared" si="92"/>
        <v>335.73333333333335</v>
      </c>
      <c r="CE32" s="217">
        <f t="shared" si="92"/>
        <v>69571.581297119992</v>
      </c>
      <c r="CF32" s="436">
        <f t="shared" si="57"/>
        <v>0.72235397146377922</v>
      </c>
      <c r="CG32" s="1">
        <f t="shared" si="58"/>
        <v>-0.18586934229596042</v>
      </c>
      <c r="CH32" s="229">
        <f t="shared" si="59"/>
        <v>1.972109663007942</v>
      </c>
      <c r="CI32" s="193">
        <f t="shared" si="60"/>
        <v>75644.126786666646</v>
      </c>
      <c r="CJ32" s="193">
        <f t="shared" si="61"/>
        <v>80609.968239999973</v>
      </c>
      <c r="CK32" s="20">
        <v>120404.99375490798</v>
      </c>
      <c r="CL32" s="33">
        <f t="shared" si="62"/>
        <v>66606.664999999994</v>
      </c>
      <c r="CM32" s="475">
        <f t="shared" si="29"/>
        <v>0.55318855906908726</v>
      </c>
      <c r="CN32" s="4">
        <f t="shared" si="63"/>
        <v>7.3130003737425101E-3</v>
      </c>
      <c r="CO32" s="4"/>
      <c r="CP32" s="4"/>
      <c r="CQ32" s="33">
        <f t="shared" si="93"/>
        <v>610.4</v>
      </c>
      <c r="CR32" s="217">
        <f t="shared" si="93"/>
        <v>134394.40802303998</v>
      </c>
      <c r="CS32" s="436">
        <f t="shared" si="31"/>
        <v>1.1161863294192627</v>
      </c>
      <c r="CT32" s="1">
        <f t="shared" si="32"/>
        <v>0.28913005129713687</v>
      </c>
      <c r="CU32" s="229">
        <f t="shared" si="33"/>
        <v>1.4457169729321957</v>
      </c>
      <c r="CV32" s="193">
        <f t="shared" si="65"/>
        <v>74740.380607999978</v>
      </c>
      <c r="CW32" s="193">
        <f t="shared" si="65"/>
        <v>73676.735786666643</v>
      </c>
      <c r="CX32" s="33">
        <f t="shared" si="66"/>
        <v>0</v>
      </c>
      <c r="CY32" s="33">
        <f t="shared" si="66"/>
        <v>0</v>
      </c>
      <c r="CZ32" s="475">
        <f t="shared" si="34"/>
        <v>0</v>
      </c>
      <c r="DA32" s="4">
        <f t="shared" si="67"/>
        <v>7.4066086551407943E-3</v>
      </c>
      <c r="DB32" s="4"/>
      <c r="DC32" s="4"/>
      <c r="DD32" s="33">
        <f t="shared" si="94"/>
        <v>0</v>
      </c>
      <c r="DE32" s="217">
        <f t="shared" si="94"/>
        <v>0</v>
      </c>
      <c r="DF32" s="436">
        <f t="shared" si="37"/>
        <v>0</v>
      </c>
      <c r="DG32" s="1">
        <f t="shared" si="69"/>
        <v>-1</v>
      </c>
      <c r="DH32" s="229">
        <f t="shared" si="70"/>
        <v>0.8928611932280619</v>
      </c>
      <c r="DI32" s="193"/>
      <c r="DJ32" s="193"/>
      <c r="DK32" s="33">
        <f t="shared" si="71"/>
        <v>0</v>
      </c>
      <c r="DL32" s="33">
        <f t="shared" si="71"/>
        <v>0</v>
      </c>
      <c r="DM32" s="475">
        <f t="shared" si="38"/>
        <v>0</v>
      </c>
      <c r="DN32" s="4" t="e">
        <f t="shared" si="72"/>
        <v>#DIV/0!</v>
      </c>
      <c r="DO32" s="4"/>
      <c r="DP32" s="4"/>
      <c r="DQ32" s="33">
        <f t="shared" si="95"/>
        <v>0</v>
      </c>
      <c r="DR32" s="217">
        <f t="shared" si="95"/>
        <v>0</v>
      </c>
      <c r="DS32" s="436">
        <f t="shared" si="40"/>
        <v>0</v>
      </c>
      <c r="DT32" s="1">
        <f t="shared" si="74"/>
        <v>-1</v>
      </c>
      <c r="DU32" s="229">
        <f t="shared" si="75"/>
        <v>0.50411894329901097</v>
      </c>
    </row>
    <row r="33" spans="2:125" hidden="1" outlineLevel="1" x14ac:dyDescent="0.35">
      <c r="B33" s="5"/>
      <c r="C33" s="3"/>
      <c r="D33" s="18">
        <v>323900</v>
      </c>
      <c r="E33" s="5" t="s">
        <v>46</v>
      </c>
      <c r="F33" s="5" t="s">
        <v>37</v>
      </c>
      <c r="G33" s="5" t="s">
        <v>79</v>
      </c>
      <c r="H33" s="20">
        <v>281.01799999999997</v>
      </c>
      <c r="I33" s="16">
        <f t="shared" si="96"/>
        <v>0</v>
      </c>
      <c r="J33" s="16">
        <f t="shared" si="96"/>
        <v>0</v>
      </c>
      <c r="K33" s="16">
        <f t="shared" si="96"/>
        <v>0</v>
      </c>
      <c r="L33" s="33">
        <f t="shared" si="96"/>
        <v>0</v>
      </c>
      <c r="M33" s="20">
        <f t="shared" si="96"/>
        <v>0</v>
      </c>
      <c r="N33" s="20">
        <f t="shared" si="96"/>
        <v>0</v>
      </c>
      <c r="O33" s="20">
        <f t="shared" si="96"/>
        <v>241.33043434940114</v>
      </c>
      <c r="P33" s="20">
        <f t="shared" si="96"/>
        <v>295.83612366467639</v>
      </c>
      <c r="Q33" s="20">
        <f t="shared" si="96"/>
        <v>301.5458109871966</v>
      </c>
      <c r="R33" s="20">
        <f t="shared" si="96"/>
        <v>391.65127628835165</v>
      </c>
      <c r="S33" s="20">
        <f t="shared" si="96"/>
        <v>160.69321253442837</v>
      </c>
      <c r="T33" s="20">
        <f t="shared" si="96"/>
        <v>215.62127137763417</v>
      </c>
      <c r="U33" s="181">
        <f t="shared" si="76"/>
        <v>1606.6781292016883</v>
      </c>
      <c r="V33" s="33">
        <f t="shared" si="97"/>
        <v>128.5</v>
      </c>
      <c r="W33" s="20">
        <f t="shared" si="97"/>
        <v>67.958333333333343</v>
      </c>
      <c r="X33" s="20">
        <f t="shared" si="97"/>
        <v>223.75</v>
      </c>
      <c r="Y33" s="20">
        <f t="shared" si="97"/>
        <v>285.54166666666669</v>
      </c>
      <c r="Z33" s="20">
        <f t="shared" si="97"/>
        <v>129.16666666666666</v>
      </c>
      <c r="AA33" s="20">
        <f t="shared" si="97"/>
        <v>226</v>
      </c>
      <c r="AB33" s="20">
        <f t="shared" si="97"/>
        <v>81</v>
      </c>
      <c r="AC33" s="20">
        <f t="shared" si="97"/>
        <v>122.5</v>
      </c>
      <c r="AD33" s="20">
        <f t="shared" si="97"/>
        <v>111.41666666666667</v>
      </c>
      <c r="AE33" s="20">
        <f t="shared" si="97"/>
        <v>0</v>
      </c>
      <c r="AF33" s="20">
        <f t="shared" si="97"/>
        <v>0</v>
      </c>
      <c r="AG33" s="16">
        <f t="shared" si="97"/>
        <v>0</v>
      </c>
      <c r="AH33" s="179">
        <f t="shared" si="97"/>
        <v>1375.8333333333333</v>
      </c>
      <c r="AI33" s="28">
        <f t="shared" si="98"/>
        <v>0</v>
      </c>
      <c r="AJ33" s="28">
        <f t="shared" si="98"/>
        <v>0</v>
      </c>
      <c r="AK33" s="28">
        <f t="shared" si="98"/>
        <v>0</v>
      </c>
      <c r="AL33" s="28">
        <f t="shared" si="98"/>
        <v>0</v>
      </c>
      <c r="AM33" s="28">
        <f t="shared" si="98"/>
        <v>0</v>
      </c>
      <c r="AN33" s="28">
        <f t="shared" si="98"/>
        <v>0</v>
      </c>
      <c r="AO33" s="28">
        <f t="shared" si="98"/>
        <v>67818.195999999996</v>
      </c>
      <c r="AP33" s="28">
        <f t="shared" si="98"/>
        <v>83135.275799999989</v>
      </c>
      <c r="AQ33" s="28">
        <f t="shared" si="98"/>
        <v>84739.800712000011</v>
      </c>
      <c r="AR33" s="28">
        <f t="shared" si="98"/>
        <v>110061.05835999998</v>
      </c>
      <c r="AS33" s="28">
        <f t="shared" si="98"/>
        <v>45157.685199999985</v>
      </c>
      <c r="AT33" s="28">
        <f t="shared" si="98"/>
        <v>60593.458439999995</v>
      </c>
      <c r="AU33" s="329">
        <f t="shared" si="77"/>
        <v>451505.47451199999</v>
      </c>
      <c r="AV33" s="33">
        <f t="shared" si="99"/>
        <v>31743.820519999987</v>
      </c>
      <c r="AW33" s="20">
        <f t="shared" si="99"/>
        <v>19664.079880000001</v>
      </c>
      <c r="AX33" s="20">
        <f t="shared" si="99"/>
        <v>53321.945759999995</v>
      </c>
      <c r="AY33" s="20">
        <f t="shared" si="99"/>
        <v>62976.545279999998</v>
      </c>
      <c r="AZ33" s="20">
        <f t="shared" si="99"/>
        <v>36253.526399999981</v>
      </c>
      <c r="BA33" s="20">
        <f t="shared" si="99"/>
        <v>68561.275199999975</v>
      </c>
      <c r="BB33" s="20">
        <f t="shared" si="99"/>
        <v>21826.171439999995</v>
      </c>
      <c r="BC33" s="20">
        <v>37139.213119999986</v>
      </c>
      <c r="BD33" s="20">
        <v>33814.895039999981</v>
      </c>
      <c r="BE33" s="20">
        <f t="shared" si="88"/>
        <v>0</v>
      </c>
      <c r="BF33" s="20">
        <f t="shared" si="88"/>
        <v>0</v>
      </c>
      <c r="BG33" s="20">
        <f t="shared" si="88"/>
        <v>0</v>
      </c>
      <c r="BH33" s="329">
        <f t="shared" si="78"/>
        <v>365301.47263999988</v>
      </c>
      <c r="BI33" s="193">
        <f t="shared" si="46"/>
        <v>43767.257326666651</v>
      </c>
      <c r="BJ33" s="193">
        <f t="shared" si="47"/>
        <v>42213.657679999982</v>
      </c>
      <c r="BK33" s="20">
        <f t="shared" si="89"/>
        <v>73840.072483973141</v>
      </c>
      <c r="BL33" s="33">
        <f t="shared" si="89"/>
        <v>37139.213119999986</v>
      </c>
      <c r="BM33" s="226">
        <f t="shared" si="49"/>
        <v>0.50296826466497557</v>
      </c>
      <c r="BN33" s="4">
        <f t="shared" si="79"/>
        <v>3.8211054130465093E-3</v>
      </c>
      <c r="BO33" s="4"/>
      <c r="BP33" s="4"/>
      <c r="BQ33" s="33">
        <f t="shared" si="90"/>
        <v>113.30555555555557</v>
      </c>
      <c r="BR33" s="7">
        <f t="shared" si="90"/>
        <v>33386.624508000001</v>
      </c>
      <c r="BS33" s="224">
        <f t="shared" si="80"/>
        <v>0.45214777538641376</v>
      </c>
      <c r="BT33" s="4">
        <f t="shared" si="51"/>
        <v>-0.55326769818691102</v>
      </c>
      <c r="BU33" s="229">
        <f t="shared" si="26"/>
        <v>1.1959519953220439</v>
      </c>
      <c r="BV33" s="193">
        <f t="shared" si="52"/>
        <v>41435.822199999988</v>
      </c>
      <c r="BW33" s="193">
        <f t="shared" si="27"/>
        <v>42508.886586666653</v>
      </c>
      <c r="BX33" s="33">
        <f t="shared" si="91"/>
        <v>52271.471539795923</v>
      </c>
      <c r="BY33" s="33">
        <f t="shared" si="91"/>
        <v>33814.895039999981</v>
      </c>
      <c r="BZ33" s="441">
        <f t="shared" si="54"/>
        <v>0.64690918475971415</v>
      </c>
      <c r="CA33" s="4">
        <f t="shared" si="55"/>
        <v>3.7168348422421671E-3</v>
      </c>
      <c r="CB33" s="4"/>
      <c r="CC33" s="4"/>
      <c r="CD33" s="33">
        <f t="shared" si="92"/>
        <v>187.75</v>
      </c>
      <c r="CE33" s="217">
        <f t="shared" si="92"/>
        <v>39179.501458199993</v>
      </c>
      <c r="CF33" s="436">
        <f t="shared" si="57"/>
        <v>0.74953890342213536</v>
      </c>
      <c r="CG33" s="1">
        <f t="shared" si="58"/>
        <v>-0.53764935568639138</v>
      </c>
      <c r="CH33" s="229">
        <f t="shared" si="59"/>
        <v>0.5499019923082491</v>
      </c>
      <c r="CI33" s="193">
        <f t="shared" si="60"/>
        <v>40589.052515555544</v>
      </c>
      <c r="CJ33" s="193">
        <f t="shared" si="61"/>
        <v>30926.759866666649</v>
      </c>
      <c r="CK33" s="20">
        <v>67870.733258595312</v>
      </c>
      <c r="CL33" s="33">
        <f t="shared" si="62"/>
        <v>8194.4609999999993</v>
      </c>
      <c r="CM33" s="475">
        <f t="shared" si="29"/>
        <v>0.12073629687745024</v>
      </c>
      <c r="CN33" s="4">
        <f t="shared" si="63"/>
        <v>2.8057002304009114E-3</v>
      </c>
      <c r="CO33" s="4"/>
      <c r="CP33" s="4"/>
      <c r="CQ33" s="33">
        <f t="shared" si="93"/>
        <v>304.75</v>
      </c>
      <c r="CR33" s="217">
        <f t="shared" si="93"/>
        <v>55806.718278600005</v>
      </c>
      <c r="CS33" s="436">
        <f t="shared" si="31"/>
        <v>0.82225011576005791</v>
      </c>
      <c r="CT33" s="1">
        <f t="shared" si="32"/>
        <v>-0.49294765005746932</v>
      </c>
      <c r="CU33" s="229">
        <f t="shared" si="33"/>
        <v>0.21794046615860418</v>
      </c>
      <c r="CV33" s="193">
        <f t="shared" si="65"/>
        <v>37349.593363999993</v>
      </c>
      <c r="CW33" s="193">
        <f t="shared" si="65"/>
        <v>26382.856386666652</v>
      </c>
      <c r="CX33" s="33">
        <f t="shared" si="66"/>
        <v>0</v>
      </c>
      <c r="CY33" s="33">
        <f t="shared" si="66"/>
        <v>0</v>
      </c>
      <c r="CZ33" s="475">
        <f t="shared" si="34"/>
        <v>0</v>
      </c>
      <c r="DA33" s="4">
        <f t="shared" si="67"/>
        <v>2.6522278759285763E-3</v>
      </c>
      <c r="DB33" s="4"/>
      <c r="DC33" s="4"/>
      <c r="DD33" s="33">
        <f t="shared" si="94"/>
        <v>0</v>
      </c>
      <c r="DE33" s="217">
        <f t="shared" si="94"/>
        <v>0</v>
      </c>
      <c r="DF33" s="436">
        <f t="shared" si="37"/>
        <v>0</v>
      </c>
      <c r="DG33" s="1">
        <f t="shared" si="69"/>
        <v>-1</v>
      </c>
      <c r="DH33" s="229">
        <f t="shared" si="70"/>
        <v>-4.4552435627336462E-2</v>
      </c>
      <c r="DI33" s="193"/>
      <c r="DJ33" s="193"/>
      <c r="DK33" s="33">
        <f t="shared" si="71"/>
        <v>0</v>
      </c>
      <c r="DL33" s="33">
        <f t="shared" si="71"/>
        <v>0</v>
      </c>
      <c r="DM33" s="475">
        <f t="shared" si="38"/>
        <v>0</v>
      </c>
      <c r="DN33" s="4" t="e">
        <f t="shared" si="72"/>
        <v>#DIV/0!</v>
      </c>
      <c r="DO33" s="4"/>
      <c r="DP33" s="4"/>
      <c r="DQ33" s="33">
        <f t="shared" si="95"/>
        <v>0</v>
      </c>
      <c r="DR33" s="217">
        <f t="shared" si="95"/>
        <v>0</v>
      </c>
      <c r="DS33" s="436">
        <f t="shared" si="40"/>
        <v>0</v>
      </c>
      <c r="DT33" s="1">
        <f t="shared" si="74"/>
        <v>-1</v>
      </c>
      <c r="DU33" s="229">
        <f t="shared" si="75"/>
        <v>-0.19092570685919563</v>
      </c>
    </row>
    <row r="34" spans="2:125" hidden="1" outlineLevel="1" x14ac:dyDescent="0.35">
      <c r="B34" s="5"/>
      <c r="C34" s="3"/>
      <c r="D34" s="18">
        <v>323104</v>
      </c>
      <c r="E34" s="5" t="s">
        <v>46</v>
      </c>
      <c r="F34" s="5" t="s">
        <v>63</v>
      </c>
      <c r="G34" s="5" t="s">
        <v>76</v>
      </c>
      <c r="H34" s="20">
        <f>200727/1000</f>
        <v>200.727</v>
      </c>
      <c r="I34" s="16">
        <f t="shared" si="96"/>
        <v>0</v>
      </c>
      <c r="J34" s="16">
        <f t="shared" si="96"/>
        <v>0</v>
      </c>
      <c r="K34" s="16">
        <f t="shared" si="96"/>
        <v>0</v>
      </c>
      <c r="L34" s="33">
        <f t="shared" si="96"/>
        <v>0</v>
      </c>
      <c r="M34" s="20">
        <f t="shared" si="96"/>
        <v>0</v>
      </c>
      <c r="N34" s="20">
        <f t="shared" si="96"/>
        <v>0</v>
      </c>
      <c r="O34" s="20">
        <f t="shared" si="96"/>
        <v>0</v>
      </c>
      <c r="P34" s="20">
        <f t="shared" si="96"/>
        <v>0</v>
      </c>
      <c r="Q34" s="20">
        <f t="shared" si="96"/>
        <v>0</v>
      </c>
      <c r="R34" s="20">
        <f t="shared" si="96"/>
        <v>0</v>
      </c>
      <c r="S34" s="20">
        <f t="shared" si="96"/>
        <v>0</v>
      </c>
      <c r="T34" s="20">
        <f t="shared" si="96"/>
        <v>51.159933641214188</v>
      </c>
      <c r="U34" s="181">
        <f t="shared" si="76"/>
        <v>51.159933641214188</v>
      </c>
      <c r="V34" s="33">
        <f t="shared" si="97"/>
        <v>765.15789473684208</v>
      </c>
      <c r="W34" s="20">
        <f t="shared" si="97"/>
        <v>207.26000000000002</v>
      </c>
      <c r="X34" s="20">
        <f t="shared" si="97"/>
        <v>24.210526315789473</v>
      </c>
      <c r="Y34" s="20">
        <f t="shared" si="97"/>
        <v>0</v>
      </c>
      <c r="Z34" s="20">
        <f t="shared" si="97"/>
        <v>0</v>
      </c>
      <c r="AA34" s="20">
        <f t="shared" si="97"/>
        <v>0</v>
      </c>
      <c r="AB34" s="20">
        <f t="shared" si="97"/>
        <v>0</v>
      </c>
      <c r="AC34" s="20">
        <f t="shared" si="97"/>
        <v>0</v>
      </c>
      <c r="AD34" s="20">
        <f t="shared" si="97"/>
        <v>0</v>
      </c>
      <c r="AE34" s="20">
        <f t="shared" si="97"/>
        <v>0</v>
      </c>
      <c r="AF34" s="20">
        <f t="shared" si="97"/>
        <v>0</v>
      </c>
      <c r="AG34" s="16">
        <f t="shared" si="97"/>
        <v>0</v>
      </c>
      <c r="AH34" s="179">
        <f t="shared" si="97"/>
        <v>996.62842105263155</v>
      </c>
      <c r="AI34" s="28">
        <f t="shared" si="98"/>
        <v>0</v>
      </c>
      <c r="AJ34" s="28">
        <f t="shared" si="98"/>
        <v>0</v>
      </c>
      <c r="AK34" s="28">
        <f t="shared" si="98"/>
        <v>0</v>
      </c>
      <c r="AL34" s="28">
        <f t="shared" si="98"/>
        <v>0</v>
      </c>
      <c r="AM34" s="28">
        <f t="shared" si="98"/>
        <v>0</v>
      </c>
      <c r="AN34" s="28">
        <f t="shared" si="98"/>
        <v>0</v>
      </c>
      <c r="AO34" s="28">
        <f t="shared" si="98"/>
        <v>0</v>
      </c>
      <c r="AP34" s="28">
        <f t="shared" si="98"/>
        <v>0</v>
      </c>
      <c r="AQ34" s="28">
        <f t="shared" si="98"/>
        <v>0</v>
      </c>
      <c r="AR34" s="28">
        <f t="shared" si="98"/>
        <v>0</v>
      </c>
      <c r="AS34" s="28">
        <f t="shared" si="98"/>
        <v>0</v>
      </c>
      <c r="AT34" s="28">
        <f t="shared" si="98"/>
        <v>96983.244199999986</v>
      </c>
      <c r="AU34" s="329">
        <f t="shared" si="77"/>
        <v>96983.244199999986</v>
      </c>
      <c r="AV34" s="33">
        <f t="shared" si="99"/>
        <v>165879.16336000001</v>
      </c>
      <c r="AW34" s="20">
        <f t="shared" si="99"/>
        <v>44933.264000000003</v>
      </c>
      <c r="AX34" s="20">
        <f t="shared" si="99"/>
        <v>5248.6920000000009</v>
      </c>
      <c r="AY34" s="20">
        <f t="shared" si="99"/>
        <v>0</v>
      </c>
      <c r="AZ34" s="20">
        <f t="shared" si="99"/>
        <v>0</v>
      </c>
      <c r="BA34" s="20">
        <f t="shared" si="99"/>
        <v>0</v>
      </c>
      <c r="BB34" s="20">
        <f t="shared" si="99"/>
        <v>0</v>
      </c>
      <c r="BC34" s="20">
        <v>0</v>
      </c>
      <c r="BD34" s="20">
        <v>0</v>
      </c>
      <c r="BE34" s="20">
        <f t="shared" si="88"/>
        <v>0</v>
      </c>
      <c r="BF34" s="20">
        <f t="shared" si="88"/>
        <v>0</v>
      </c>
      <c r="BG34" s="20">
        <f t="shared" si="88"/>
        <v>0</v>
      </c>
      <c r="BH34" s="329">
        <f t="shared" si="78"/>
        <v>216061.11936000001</v>
      </c>
      <c r="BI34" s="193">
        <f t="shared" si="46"/>
        <v>8363.6593333333349</v>
      </c>
      <c r="BJ34" s="193">
        <f t="shared" si="47"/>
        <v>0</v>
      </c>
      <c r="BK34" s="20">
        <f t="shared" si="89"/>
        <v>0</v>
      </c>
      <c r="BL34" s="33">
        <f t="shared" si="89"/>
        <v>0</v>
      </c>
      <c r="BM34" s="226">
        <f t="shared" si="49"/>
        <v>0</v>
      </c>
      <c r="BN34" s="4">
        <f t="shared" si="79"/>
        <v>0</v>
      </c>
      <c r="BO34" s="4"/>
      <c r="BP34" s="4"/>
      <c r="BQ34" s="33">
        <f t="shared" si="90"/>
        <v>0</v>
      </c>
      <c r="BR34" s="7">
        <f t="shared" si="90"/>
        <v>0</v>
      </c>
      <c r="BS34" s="224">
        <f t="shared" si="80"/>
        <v>0</v>
      </c>
      <c r="BT34" s="4">
        <f t="shared" si="51"/>
        <v>0</v>
      </c>
      <c r="BU34" s="229">
        <f t="shared" si="26"/>
        <v>0</v>
      </c>
      <c r="BV34" s="193">
        <f t="shared" si="52"/>
        <v>27007.639920000001</v>
      </c>
      <c r="BW34" s="193">
        <f t="shared" si="27"/>
        <v>0</v>
      </c>
      <c r="BX34" s="33">
        <f t="shared" si="91"/>
        <v>0</v>
      </c>
      <c r="BY34" s="33">
        <f t="shared" si="91"/>
        <v>0</v>
      </c>
      <c r="BZ34" s="441">
        <f t="shared" si="54"/>
        <v>0</v>
      </c>
      <c r="CA34" s="4">
        <f t="shared" si="55"/>
        <v>0</v>
      </c>
      <c r="CB34" s="4"/>
      <c r="CC34" s="4"/>
      <c r="CD34" s="33">
        <f t="shared" si="92"/>
        <v>0</v>
      </c>
      <c r="CE34" s="217">
        <f t="shared" si="92"/>
        <v>0</v>
      </c>
      <c r="CF34" s="436">
        <f t="shared" si="57"/>
        <v>0</v>
      </c>
      <c r="CG34" s="1">
        <f t="shared" si="58"/>
        <v>0</v>
      </c>
      <c r="CH34" s="229">
        <f t="shared" si="59"/>
        <v>0</v>
      </c>
      <c r="CI34" s="193">
        <f t="shared" si="60"/>
        <v>24006.79104</v>
      </c>
      <c r="CJ34" s="193">
        <f t="shared" si="61"/>
        <v>0</v>
      </c>
      <c r="CK34" s="20">
        <v>0</v>
      </c>
      <c r="CL34" s="33">
        <f t="shared" si="62"/>
        <v>0</v>
      </c>
      <c r="CM34" s="475">
        <f t="shared" si="29"/>
        <v>0</v>
      </c>
      <c r="CN34" s="4">
        <f t="shared" si="63"/>
        <v>0</v>
      </c>
      <c r="CO34" s="4"/>
      <c r="CP34" s="4"/>
      <c r="CQ34" s="33">
        <f t="shared" si="93"/>
        <v>43</v>
      </c>
      <c r="CR34" s="217">
        <f t="shared" si="93"/>
        <v>13050.475920000001</v>
      </c>
      <c r="CS34" s="436">
        <f t="shared" si="31"/>
        <v>0</v>
      </c>
      <c r="CT34" s="1">
        <f t="shared" si="32"/>
        <v>0</v>
      </c>
      <c r="CU34" s="229">
        <f t="shared" si="33"/>
        <v>0</v>
      </c>
      <c r="CV34" s="193">
        <f t="shared" si="65"/>
        <v>21606.111936000001</v>
      </c>
      <c r="CW34" s="193">
        <f t="shared" si="65"/>
        <v>0</v>
      </c>
      <c r="CX34" s="33">
        <f t="shared" si="66"/>
        <v>0</v>
      </c>
      <c r="CY34" s="33">
        <f t="shared" si="66"/>
        <v>0</v>
      </c>
      <c r="CZ34" s="475">
        <f t="shared" si="34"/>
        <v>0</v>
      </c>
      <c r="DA34" s="4">
        <f t="shared" si="67"/>
        <v>0</v>
      </c>
      <c r="DB34" s="4"/>
      <c r="DC34" s="4"/>
      <c r="DD34" s="33">
        <f t="shared" si="94"/>
        <v>0</v>
      </c>
      <c r="DE34" s="217">
        <f t="shared" si="94"/>
        <v>0</v>
      </c>
      <c r="DF34" s="436">
        <f t="shared" si="37"/>
        <v>0</v>
      </c>
      <c r="DG34" s="1">
        <f t="shared" si="69"/>
        <v>0</v>
      </c>
      <c r="DH34" s="229">
        <f t="shared" si="70"/>
        <v>0</v>
      </c>
      <c r="DI34" s="193"/>
      <c r="DJ34" s="193"/>
      <c r="DK34" s="33">
        <f t="shared" si="71"/>
        <v>0</v>
      </c>
      <c r="DL34" s="33">
        <f t="shared" si="71"/>
        <v>0</v>
      </c>
      <c r="DM34" s="475">
        <f t="shared" si="38"/>
        <v>0</v>
      </c>
      <c r="DN34" s="4" t="e">
        <f t="shared" si="72"/>
        <v>#DIV/0!</v>
      </c>
      <c r="DO34" s="4"/>
      <c r="DP34" s="4"/>
      <c r="DQ34" s="33">
        <f t="shared" si="95"/>
        <v>0</v>
      </c>
      <c r="DR34" s="217">
        <f t="shared" si="95"/>
        <v>0</v>
      </c>
      <c r="DS34" s="436">
        <f t="shared" si="40"/>
        <v>0</v>
      </c>
      <c r="DT34" s="1">
        <f t="shared" si="74"/>
        <v>-1</v>
      </c>
      <c r="DU34" s="229">
        <f t="shared" si="75"/>
        <v>1.2278190541289402</v>
      </c>
    </row>
    <row r="35" spans="2:125" hidden="1" outlineLevel="1" x14ac:dyDescent="0.35">
      <c r="B35" s="5"/>
      <c r="C35" s="3"/>
      <c r="D35" s="18">
        <v>323901</v>
      </c>
      <c r="E35" s="5" t="s">
        <v>46</v>
      </c>
      <c r="F35" s="5" t="s">
        <v>64</v>
      </c>
      <c r="G35" s="5" t="s">
        <v>76</v>
      </c>
      <c r="H35" s="20">
        <f>200727/1000</f>
        <v>200.727</v>
      </c>
      <c r="I35" s="16">
        <f t="shared" si="96"/>
        <v>0</v>
      </c>
      <c r="J35" s="16">
        <f t="shared" si="96"/>
        <v>0</v>
      </c>
      <c r="K35" s="16">
        <f t="shared" si="96"/>
        <v>0</v>
      </c>
      <c r="L35" s="33">
        <f t="shared" si="96"/>
        <v>0</v>
      </c>
      <c r="M35" s="20">
        <f t="shared" si="96"/>
        <v>0</v>
      </c>
      <c r="N35" s="20">
        <f t="shared" si="96"/>
        <v>0</v>
      </c>
      <c r="O35" s="20">
        <f t="shared" si="96"/>
        <v>0</v>
      </c>
      <c r="P35" s="20">
        <f t="shared" si="96"/>
        <v>0</v>
      </c>
      <c r="Q35" s="20">
        <f t="shared" si="96"/>
        <v>0</v>
      </c>
      <c r="R35" s="20">
        <f t="shared" si="96"/>
        <v>0</v>
      </c>
      <c r="S35" s="20">
        <f t="shared" si="96"/>
        <v>0</v>
      </c>
      <c r="T35" s="20">
        <f t="shared" si="96"/>
        <v>0</v>
      </c>
      <c r="U35" s="181">
        <f t="shared" si="76"/>
        <v>0</v>
      </c>
      <c r="V35" s="33">
        <f t="shared" si="97"/>
        <v>761.15789473684208</v>
      </c>
      <c r="W35" s="20">
        <f t="shared" si="97"/>
        <v>208.26000000000002</v>
      </c>
      <c r="X35" s="20">
        <f t="shared" si="97"/>
        <v>24.210526315789473</v>
      </c>
      <c r="Y35" s="20">
        <f t="shared" si="97"/>
        <v>0</v>
      </c>
      <c r="Z35" s="20">
        <f t="shared" si="97"/>
        <v>0</v>
      </c>
      <c r="AA35" s="20">
        <f t="shared" si="97"/>
        <v>0</v>
      </c>
      <c r="AB35" s="20">
        <f t="shared" si="97"/>
        <v>0</v>
      </c>
      <c r="AC35" s="20">
        <f t="shared" si="97"/>
        <v>0</v>
      </c>
      <c r="AD35" s="20">
        <f t="shared" si="97"/>
        <v>0</v>
      </c>
      <c r="AE35" s="20">
        <f t="shared" si="97"/>
        <v>0</v>
      </c>
      <c r="AF35" s="20">
        <f t="shared" si="97"/>
        <v>0</v>
      </c>
      <c r="AG35" s="16">
        <f t="shared" si="97"/>
        <v>0</v>
      </c>
      <c r="AH35" s="179">
        <f t="shared" si="97"/>
        <v>993.62842105263155</v>
      </c>
      <c r="AI35" s="28">
        <f t="shared" si="98"/>
        <v>0</v>
      </c>
      <c r="AJ35" s="28">
        <f t="shared" si="98"/>
        <v>0</v>
      </c>
      <c r="AK35" s="28">
        <f t="shared" si="98"/>
        <v>0</v>
      </c>
      <c r="AL35" s="28">
        <f t="shared" si="98"/>
        <v>0</v>
      </c>
      <c r="AM35" s="28">
        <f t="shared" si="98"/>
        <v>0</v>
      </c>
      <c r="AN35" s="28">
        <f t="shared" si="98"/>
        <v>0</v>
      </c>
      <c r="AO35" s="28">
        <f t="shared" si="98"/>
        <v>0</v>
      </c>
      <c r="AP35" s="28">
        <f t="shared" si="98"/>
        <v>0</v>
      </c>
      <c r="AQ35" s="28">
        <f t="shared" si="98"/>
        <v>0</v>
      </c>
      <c r="AR35" s="28">
        <f t="shared" si="98"/>
        <v>0</v>
      </c>
      <c r="AS35" s="28">
        <f t="shared" si="98"/>
        <v>0</v>
      </c>
      <c r="AT35" s="28">
        <f t="shared" si="98"/>
        <v>84546.213199999969</v>
      </c>
      <c r="AU35" s="329">
        <f t="shared" si="77"/>
        <v>84546.213199999969</v>
      </c>
      <c r="AV35" s="33">
        <f t="shared" si="99"/>
        <v>165011.97204000002</v>
      </c>
      <c r="AW35" s="20">
        <f t="shared" si="99"/>
        <v>45150.049000000006</v>
      </c>
      <c r="AX35" s="20">
        <f t="shared" si="99"/>
        <v>5248.6920000000009</v>
      </c>
      <c r="AY35" s="20">
        <f t="shared" si="99"/>
        <v>0</v>
      </c>
      <c r="AZ35" s="20">
        <f t="shared" si="99"/>
        <v>0</v>
      </c>
      <c r="BA35" s="20">
        <f t="shared" si="99"/>
        <v>0</v>
      </c>
      <c r="BB35" s="20">
        <f t="shared" si="99"/>
        <v>0</v>
      </c>
      <c r="BC35" s="20">
        <v>0</v>
      </c>
      <c r="BD35" s="20">
        <v>0</v>
      </c>
      <c r="BE35" s="20">
        <f t="shared" si="88"/>
        <v>0</v>
      </c>
      <c r="BF35" s="20">
        <f t="shared" si="88"/>
        <v>0</v>
      </c>
      <c r="BG35" s="20">
        <f t="shared" si="88"/>
        <v>0</v>
      </c>
      <c r="BH35" s="329">
        <f t="shared" si="78"/>
        <v>215410.71304000003</v>
      </c>
      <c r="BI35" s="193">
        <f t="shared" si="46"/>
        <v>8399.7901666666676</v>
      </c>
      <c r="BJ35" s="193">
        <f t="shared" si="47"/>
        <v>0</v>
      </c>
      <c r="BK35" s="20">
        <f t="shared" si="89"/>
        <v>0</v>
      </c>
      <c r="BL35" s="33">
        <f t="shared" si="89"/>
        <v>0</v>
      </c>
      <c r="BM35" s="226">
        <f t="shared" si="49"/>
        <v>0</v>
      </c>
      <c r="BN35" s="4">
        <f t="shared" si="79"/>
        <v>0</v>
      </c>
      <c r="BO35" s="4"/>
      <c r="BP35" s="4"/>
      <c r="BQ35" s="33">
        <f t="shared" si="90"/>
        <v>0</v>
      </c>
      <c r="BR35" s="7">
        <f t="shared" si="90"/>
        <v>0</v>
      </c>
      <c r="BS35" s="224">
        <f t="shared" si="80"/>
        <v>0</v>
      </c>
      <c r="BT35" s="4">
        <f t="shared" si="51"/>
        <v>0</v>
      </c>
      <c r="BU35" s="229">
        <f t="shared" si="26"/>
        <v>0</v>
      </c>
      <c r="BV35" s="193">
        <f t="shared" si="52"/>
        <v>26926.339130000004</v>
      </c>
      <c r="BW35" s="193">
        <f t="shared" si="27"/>
        <v>0</v>
      </c>
      <c r="BX35" s="33">
        <f t="shared" si="91"/>
        <v>0</v>
      </c>
      <c r="BY35" s="33">
        <f t="shared" si="91"/>
        <v>0</v>
      </c>
      <c r="BZ35" s="441">
        <f t="shared" si="54"/>
        <v>0</v>
      </c>
      <c r="CA35" s="4">
        <f t="shared" si="55"/>
        <v>0</v>
      </c>
      <c r="CB35" s="4"/>
      <c r="CC35" s="4"/>
      <c r="CD35" s="33">
        <f t="shared" si="92"/>
        <v>0</v>
      </c>
      <c r="CE35" s="217">
        <f t="shared" si="92"/>
        <v>0</v>
      </c>
      <c r="CF35" s="436">
        <f t="shared" si="57"/>
        <v>0</v>
      </c>
      <c r="CG35" s="1">
        <f t="shared" si="58"/>
        <v>0</v>
      </c>
      <c r="CH35" s="229">
        <f t="shared" si="59"/>
        <v>0</v>
      </c>
      <c r="CI35" s="193">
        <f t="shared" si="60"/>
        <v>23934.523671111114</v>
      </c>
      <c r="CJ35" s="193">
        <f t="shared" si="61"/>
        <v>0</v>
      </c>
      <c r="CK35" s="20">
        <v>0</v>
      </c>
      <c r="CL35" s="33">
        <f t="shared" si="62"/>
        <v>0</v>
      </c>
      <c r="CM35" s="475">
        <f t="shared" si="29"/>
        <v>0</v>
      </c>
      <c r="CN35" s="4">
        <f t="shared" si="63"/>
        <v>0</v>
      </c>
      <c r="CO35" s="4"/>
      <c r="CP35" s="4"/>
      <c r="CQ35" s="33">
        <f t="shared" si="93"/>
        <v>0</v>
      </c>
      <c r="CR35" s="217">
        <f t="shared" si="93"/>
        <v>0</v>
      </c>
      <c r="CS35" s="436">
        <f t="shared" si="31"/>
        <v>0</v>
      </c>
      <c r="CT35" s="1">
        <f t="shared" si="32"/>
        <v>0</v>
      </c>
      <c r="CU35" s="229">
        <f t="shared" si="33"/>
        <v>0</v>
      </c>
      <c r="CV35" s="193">
        <f t="shared" si="65"/>
        <v>21541.071304000005</v>
      </c>
      <c r="CW35" s="193">
        <f t="shared" si="65"/>
        <v>0</v>
      </c>
      <c r="CX35" s="33">
        <f t="shared" si="66"/>
        <v>0</v>
      </c>
      <c r="CY35" s="33">
        <f t="shared" si="66"/>
        <v>0</v>
      </c>
      <c r="CZ35" s="475">
        <f t="shared" si="34"/>
        <v>0</v>
      </c>
      <c r="DA35" s="4">
        <f t="shared" si="67"/>
        <v>0</v>
      </c>
      <c r="DB35" s="4"/>
      <c r="DC35" s="4"/>
      <c r="DD35" s="33">
        <f t="shared" si="94"/>
        <v>0</v>
      </c>
      <c r="DE35" s="217">
        <f t="shared" si="94"/>
        <v>0</v>
      </c>
      <c r="DF35" s="436">
        <f t="shared" si="37"/>
        <v>0</v>
      </c>
      <c r="DG35" s="1">
        <f t="shared" si="69"/>
        <v>0</v>
      </c>
      <c r="DH35" s="229">
        <f t="shared" si="70"/>
        <v>0</v>
      </c>
      <c r="DI35" s="193"/>
      <c r="DJ35" s="193"/>
      <c r="DK35" s="33">
        <f t="shared" si="71"/>
        <v>0</v>
      </c>
      <c r="DL35" s="33">
        <f t="shared" si="71"/>
        <v>0</v>
      </c>
      <c r="DM35" s="475">
        <f t="shared" si="38"/>
        <v>0</v>
      </c>
      <c r="DN35" s="4" t="e">
        <f t="shared" si="72"/>
        <v>#DIV/0!</v>
      </c>
      <c r="DO35" s="4"/>
      <c r="DP35" s="4"/>
      <c r="DQ35" s="33">
        <f t="shared" si="95"/>
        <v>0</v>
      </c>
      <c r="DR35" s="217">
        <f t="shared" si="95"/>
        <v>0</v>
      </c>
      <c r="DS35" s="436">
        <f t="shared" si="40"/>
        <v>0</v>
      </c>
      <c r="DT35" s="1">
        <f t="shared" si="74"/>
        <v>-1</v>
      </c>
      <c r="DU35" s="229">
        <f t="shared" si="75"/>
        <v>1.5478457861906949</v>
      </c>
    </row>
    <row r="36" spans="2:125" hidden="1" outlineLevel="1" x14ac:dyDescent="0.35">
      <c r="B36" s="5"/>
      <c r="C36" s="3"/>
      <c r="D36" s="18">
        <v>320022</v>
      </c>
      <c r="E36" s="5" t="s">
        <v>47</v>
      </c>
      <c r="F36" s="5" t="s">
        <v>65</v>
      </c>
      <c r="G36" s="5" t="s">
        <v>80</v>
      </c>
      <c r="H36" s="20">
        <v>259.25925925925924</v>
      </c>
      <c r="I36" s="16">
        <f t="shared" si="96"/>
        <v>0</v>
      </c>
      <c r="J36" s="16">
        <f t="shared" si="96"/>
        <v>0</v>
      </c>
      <c r="K36" s="16">
        <f t="shared" si="96"/>
        <v>0</v>
      </c>
      <c r="L36" s="33">
        <f t="shared" si="96"/>
        <v>0</v>
      </c>
      <c r="M36" s="20">
        <f t="shared" si="96"/>
        <v>0</v>
      </c>
      <c r="N36" s="20">
        <f t="shared" si="96"/>
        <v>0</v>
      </c>
      <c r="O36" s="20">
        <f t="shared" si="96"/>
        <v>0</v>
      </c>
      <c r="P36" s="20">
        <f t="shared" si="96"/>
        <v>0</v>
      </c>
      <c r="Q36" s="20">
        <f t="shared" si="96"/>
        <v>0</v>
      </c>
      <c r="R36" s="20">
        <f t="shared" si="96"/>
        <v>0</v>
      </c>
      <c r="S36" s="20">
        <f t="shared" si="96"/>
        <v>0</v>
      </c>
      <c r="T36" s="20">
        <f t="shared" si="96"/>
        <v>0</v>
      </c>
      <c r="U36" s="181">
        <f t="shared" si="76"/>
        <v>0</v>
      </c>
      <c r="V36" s="33">
        <f t="shared" si="97"/>
        <v>352</v>
      </c>
      <c r="W36" s="20">
        <f t="shared" si="97"/>
        <v>23</v>
      </c>
      <c r="X36" s="20">
        <f t="shared" si="97"/>
        <v>0</v>
      </c>
      <c r="Y36" s="20">
        <f t="shared" si="97"/>
        <v>0</v>
      </c>
      <c r="Z36" s="20">
        <f t="shared" si="97"/>
        <v>0</v>
      </c>
      <c r="AA36" s="20">
        <f t="shared" si="97"/>
        <v>0</v>
      </c>
      <c r="AB36" s="20">
        <f t="shared" si="97"/>
        <v>0</v>
      </c>
      <c r="AC36" s="20">
        <f t="shared" si="97"/>
        <v>0</v>
      </c>
      <c r="AD36" s="20">
        <f t="shared" si="97"/>
        <v>0</v>
      </c>
      <c r="AE36" s="20">
        <f t="shared" si="97"/>
        <v>0</v>
      </c>
      <c r="AF36" s="20">
        <f t="shared" si="97"/>
        <v>0</v>
      </c>
      <c r="AG36" s="16">
        <f t="shared" si="97"/>
        <v>0</v>
      </c>
      <c r="AH36" s="179">
        <f t="shared" si="97"/>
        <v>375</v>
      </c>
      <c r="AI36" s="28">
        <f t="shared" si="98"/>
        <v>0</v>
      </c>
      <c r="AJ36" s="28">
        <f t="shared" si="98"/>
        <v>0</v>
      </c>
      <c r="AK36" s="28">
        <f t="shared" si="98"/>
        <v>0</v>
      </c>
      <c r="AL36" s="28">
        <f t="shared" si="98"/>
        <v>0</v>
      </c>
      <c r="AM36" s="28">
        <f t="shared" si="98"/>
        <v>0</v>
      </c>
      <c r="AN36" s="28">
        <f t="shared" si="98"/>
        <v>0</v>
      </c>
      <c r="AO36" s="28">
        <f t="shared" si="98"/>
        <v>0</v>
      </c>
      <c r="AP36" s="28">
        <f t="shared" si="98"/>
        <v>0</v>
      </c>
      <c r="AQ36" s="28">
        <f t="shared" si="98"/>
        <v>0</v>
      </c>
      <c r="AR36" s="28">
        <f t="shared" si="98"/>
        <v>0</v>
      </c>
      <c r="AS36" s="28">
        <f t="shared" si="98"/>
        <v>0</v>
      </c>
      <c r="AT36" s="28">
        <f t="shared" si="98"/>
        <v>72400.982280000011</v>
      </c>
      <c r="AU36" s="329">
        <f t="shared" si="77"/>
        <v>72400.982280000011</v>
      </c>
      <c r="AV36" s="33">
        <f t="shared" si="99"/>
        <v>87277.896080000006</v>
      </c>
      <c r="AW36" s="20">
        <f t="shared" si="99"/>
        <v>5702.817</v>
      </c>
      <c r="AX36" s="20">
        <f t="shared" si="99"/>
        <v>0</v>
      </c>
      <c r="AY36" s="20">
        <f t="shared" si="99"/>
        <v>0</v>
      </c>
      <c r="AZ36" s="20">
        <f t="shared" si="99"/>
        <v>0</v>
      </c>
      <c r="BA36" s="20">
        <f t="shared" si="99"/>
        <v>0</v>
      </c>
      <c r="BB36" s="20">
        <f t="shared" si="99"/>
        <v>0</v>
      </c>
      <c r="BC36" s="20">
        <v>0</v>
      </c>
      <c r="BD36" s="20">
        <v>0</v>
      </c>
      <c r="BE36" s="20">
        <f t="shared" si="88"/>
        <v>0</v>
      </c>
      <c r="BF36" s="20">
        <f t="shared" si="88"/>
        <v>0</v>
      </c>
      <c r="BG36" s="20">
        <f t="shared" si="88"/>
        <v>0</v>
      </c>
      <c r="BH36" s="329">
        <f t="shared" si="78"/>
        <v>92980.713080000001</v>
      </c>
      <c r="BI36" s="193"/>
      <c r="BJ36" s="193"/>
      <c r="BK36" s="20">
        <f t="shared" si="89"/>
        <v>0</v>
      </c>
      <c r="BL36" s="33">
        <f t="shared" si="89"/>
        <v>0</v>
      </c>
      <c r="BM36" s="226">
        <f t="shared" si="49"/>
        <v>0</v>
      </c>
      <c r="BN36" s="4">
        <f t="shared" si="79"/>
        <v>0</v>
      </c>
      <c r="BO36" s="4"/>
      <c r="BP36" s="4"/>
      <c r="BQ36" s="33">
        <f t="shared" si="90"/>
        <v>0</v>
      </c>
      <c r="BR36" s="7">
        <f t="shared" si="90"/>
        <v>0</v>
      </c>
      <c r="BS36" s="224">
        <f t="shared" si="80"/>
        <v>0</v>
      </c>
      <c r="BT36" s="4">
        <f t="shared" si="51"/>
        <v>0</v>
      </c>
      <c r="BU36" s="229">
        <f t="shared" si="26"/>
        <v>0</v>
      </c>
      <c r="BV36" s="193">
        <f t="shared" si="52"/>
        <v>11622.589135</v>
      </c>
      <c r="BW36" s="193">
        <f t="shared" si="27"/>
        <v>0</v>
      </c>
      <c r="BX36" s="33">
        <f t="shared" si="91"/>
        <v>0</v>
      </c>
      <c r="BY36" s="33">
        <f t="shared" si="91"/>
        <v>0</v>
      </c>
      <c r="BZ36" s="441">
        <f t="shared" si="54"/>
        <v>0</v>
      </c>
      <c r="CA36" s="4">
        <f t="shared" si="55"/>
        <v>0</v>
      </c>
      <c r="CB36" s="4"/>
      <c r="CC36" s="4"/>
      <c r="CD36" s="33">
        <f t="shared" si="92"/>
        <v>0</v>
      </c>
      <c r="CE36" s="217">
        <f t="shared" si="92"/>
        <v>0</v>
      </c>
      <c r="CF36" s="436">
        <f t="shared" si="57"/>
        <v>0</v>
      </c>
      <c r="CG36" s="1">
        <f t="shared" si="58"/>
        <v>0</v>
      </c>
      <c r="CH36" s="229">
        <f t="shared" si="59"/>
        <v>0</v>
      </c>
      <c r="CI36" s="193">
        <f t="shared" si="60"/>
        <v>10331.190342222222</v>
      </c>
      <c r="CJ36" s="193">
        <f t="shared" si="61"/>
        <v>0</v>
      </c>
      <c r="CK36" s="20">
        <v>0</v>
      </c>
      <c r="CL36" s="33">
        <f t="shared" si="62"/>
        <v>0</v>
      </c>
      <c r="CM36" s="475">
        <f t="shared" si="29"/>
        <v>0</v>
      </c>
      <c r="CN36" s="4">
        <f t="shared" si="63"/>
        <v>0</v>
      </c>
      <c r="CO36" s="4"/>
      <c r="CP36" s="4"/>
      <c r="CQ36" s="33">
        <f t="shared" si="93"/>
        <v>100</v>
      </c>
      <c r="CR36" s="217">
        <f t="shared" si="93"/>
        <v>0</v>
      </c>
      <c r="CS36" s="436">
        <f t="shared" si="31"/>
        <v>0</v>
      </c>
      <c r="CT36" s="1">
        <f t="shared" si="32"/>
        <v>0</v>
      </c>
      <c r="CU36" s="229">
        <f t="shared" si="33"/>
        <v>0</v>
      </c>
      <c r="CV36" s="193">
        <f t="shared" si="65"/>
        <v>9298.0713080000005</v>
      </c>
      <c r="CW36" s="193">
        <f t="shared" si="65"/>
        <v>0</v>
      </c>
      <c r="CX36" s="33">
        <f t="shared" si="66"/>
        <v>0</v>
      </c>
      <c r="CY36" s="33">
        <f t="shared" si="66"/>
        <v>0</v>
      </c>
      <c r="CZ36" s="475">
        <f t="shared" si="34"/>
        <v>0</v>
      </c>
      <c r="DA36" s="4">
        <f t="shared" si="67"/>
        <v>0</v>
      </c>
      <c r="DB36" s="4"/>
      <c r="DC36" s="4"/>
      <c r="DD36" s="33">
        <f t="shared" si="94"/>
        <v>0</v>
      </c>
      <c r="DE36" s="217">
        <f t="shared" si="94"/>
        <v>0</v>
      </c>
      <c r="DF36" s="436">
        <f t="shared" si="37"/>
        <v>0</v>
      </c>
      <c r="DG36" s="1">
        <f t="shared" si="69"/>
        <v>0</v>
      </c>
      <c r="DH36" s="229">
        <f t="shared" si="70"/>
        <v>0</v>
      </c>
      <c r="DI36" s="193"/>
      <c r="DJ36" s="193"/>
      <c r="DK36" s="33">
        <f t="shared" si="71"/>
        <v>0</v>
      </c>
      <c r="DL36" s="33">
        <f t="shared" si="71"/>
        <v>0</v>
      </c>
      <c r="DM36" s="475">
        <f t="shared" si="38"/>
        <v>0</v>
      </c>
      <c r="DN36" s="4" t="e">
        <f t="shared" si="72"/>
        <v>#DIV/0!</v>
      </c>
      <c r="DO36" s="4"/>
      <c r="DP36" s="4"/>
      <c r="DQ36" s="33">
        <f t="shared" si="95"/>
        <v>0</v>
      </c>
      <c r="DR36" s="217">
        <f t="shared" si="95"/>
        <v>0</v>
      </c>
      <c r="DS36" s="436">
        <f t="shared" si="40"/>
        <v>0</v>
      </c>
      <c r="DT36" s="1">
        <f t="shared" si="74"/>
        <v>-1</v>
      </c>
      <c r="DU36" s="229">
        <f t="shared" si="75"/>
        <v>0.284246568926523</v>
      </c>
    </row>
    <row r="37" spans="2:125" hidden="1" outlineLevel="1" x14ac:dyDescent="0.35">
      <c r="B37" s="5"/>
      <c r="C37" s="3"/>
      <c r="D37" s="18">
        <v>320117</v>
      </c>
      <c r="E37" s="5" t="s">
        <v>47</v>
      </c>
      <c r="F37" s="5" t="s">
        <v>66</v>
      </c>
      <c r="G37" s="5" t="s">
        <v>80</v>
      </c>
      <c r="H37" s="20">
        <v>259.25925925925924</v>
      </c>
      <c r="I37" s="16">
        <f t="shared" si="96"/>
        <v>0</v>
      </c>
      <c r="J37" s="16">
        <f t="shared" si="96"/>
        <v>0</v>
      </c>
      <c r="K37" s="16">
        <f t="shared" si="96"/>
        <v>0</v>
      </c>
      <c r="L37" s="33">
        <f t="shared" si="96"/>
        <v>0</v>
      </c>
      <c r="M37" s="20">
        <f t="shared" si="96"/>
        <v>0</v>
      </c>
      <c r="N37" s="20">
        <f t="shared" si="96"/>
        <v>0</v>
      </c>
      <c r="O37" s="20">
        <f t="shared" si="96"/>
        <v>0</v>
      </c>
      <c r="P37" s="20">
        <f t="shared" si="96"/>
        <v>0</v>
      </c>
      <c r="Q37" s="20">
        <f t="shared" si="96"/>
        <v>0</v>
      </c>
      <c r="R37" s="20">
        <f t="shared" si="96"/>
        <v>0</v>
      </c>
      <c r="S37" s="20">
        <f t="shared" si="96"/>
        <v>0</v>
      </c>
      <c r="T37" s="20">
        <f t="shared" si="96"/>
        <v>0</v>
      </c>
      <c r="U37" s="181">
        <f t="shared" si="76"/>
        <v>0</v>
      </c>
      <c r="V37" s="33">
        <f t="shared" si="97"/>
        <v>343</v>
      </c>
      <c r="W37" s="20">
        <f t="shared" si="97"/>
        <v>22</v>
      </c>
      <c r="X37" s="20">
        <f t="shared" si="97"/>
        <v>0</v>
      </c>
      <c r="Y37" s="20">
        <f t="shared" si="97"/>
        <v>0</v>
      </c>
      <c r="Z37" s="20">
        <f t="shared" si="97"/>
        <v>0</v>
      </c>
      <c r="AA37" s="20">
        <f t="shared" si="97"/>
        <v>0</v>
      </c>
      <c r="AB37" s="20">
        <f t="shared" si="97"/>
        <v>0</v>
      </c>
      <c r="AC37" s="20">
        <f t="shared" si="97"/>
        <v>0</v>
      </c>
      <c r="AD37" s="20">
        <f t="shared" si="97"/>
        <v>0</v>
      </c>
      <c r="AE37" s="20">
        <f t="shared" si="97"/>
        <v>0</v>
      </c>
      <c r="AF37" s="20">
        <f t="shared" si="97"/>
        <v>0</v>
      </c>
      <c r="AG37" s="16">
        <f t="shared" si="97"/>
        <v>0</v>
      </c>
      <c r="AH37" s="179">
        <f t="shared" si="97"/>
        <v>365</v>
      </c>
      <c r="AI37" s="28">
        <f t="shared" si="98"/>
        <v>0</v>
      </c>
      <c r="AJ37" s="28">
        <f t="shared" si="98"/>
        <v>0</v>
      </c>
      <c r="AK37" s="28">
        <f t="shared" si="98"/>
        <v>0</v>
      </c>
      <c r="AL37" s="28">
        <f t="shared" si="98"/>
        <v>0</v>
      </c>
      <c r="AM37" s="28">
        <f t="shared" si="98"/>
        <v>0</v>
      </c>
      <c r="AN37" s="28">
        <f t="shared" si="98"/>
        <v>0</v>
      </c>
      <c r="AO37" s="28">
        <f t="shared" si="98"/>
        <v>0</v>
      </c>
      <c r="AP37" s="28">
        <f t="shared" si="98"/>
        <v>0</v>
      </c>
      <c r="AQ37" s="28">
        <f t="shared" si="98"/>
        <v>0</v>
      </c>
      <c r="AR37" s="28">
        <f t="shared" si="98"/>
        <v>0</v>
      </c>
      <c r="AS37" s="28">
        <f t="shared" si="98"/>
        <v>0</v>
      </c>
      <c r="AT37" s="28">
        <f t="shared" si="98"/>
        <v>70169.44472</v>
      </c>
      <c r="AU37" s="329">
        <f t="shared" si="77"/>
        <v>70169.44472</v>
      </c>
      <c r="AV37" s="33">
        <f t="shared" si="99"/>
        <v>85046.35772</v>
      </c>
      <c r="AW37" s="20">
        <f t="shared" si="99"/>
        <v>5454.8680000000004</v>
      </c>
      <c r="AX37" s="20">
        <f t="shared" si="99"/>
        <v>0</v>
      </c>
      <c r="AY37" s="20">
        <f t="shared" si="99"/>
        <v>0</v>
      </c>
      <c r="AZ37" s="20">
        <f t="shared" si="99"/>
        <v>0</v>
      </c>
      <c r="BA37" s="20">
        <f t="shared" si="99"/>
        <v>0</v>
      </c>
      <c r="BB37" s="20">
        <f t="shared" si="99"/>
        <v>0</v>
      </c>
      <c r="BC37" s="20">
        <v>0</v>
      </c>
      <c r="BD37" s="20">
        <v>0</v>
      </c>
      <c r="BE37" s="20">
        <f t="shared" si="88"/>
        <v>0</v>
      </c>
      <c r="BF37" s="20">
        <f t="shared" si="88"/>
        <v>0</v>
      </c>
      <c r="BG37" s="20">
        <f t="shared" si="88"/>
        <v>0</v>
      </c>
      <c r="BH37" s="329">
        <f t="shared" si="78"/>
        <v>90501.225720000002</v>
      </c>
      <c r="BI37" s="193"/>
      <c r="BJ37" s="193"/>
      <c r="BK37" s="20">
        <f t="shared" si="89"/>
        <v>0</v>
      </c>
      <c r="BL37" s="33">
        <f t="shared" si="89"/>
        <v>0</v>
      </c>
      <c r="BM37" s="226">
        <f t="shared" si="49"/>
        <v>0</v>
      </c>
      <c r="BN37" s="4">
        <f t="shared" si="79"/>
        <v>0</v>
      </c>
      <c r="BO37" s="4"/>
      <c r="BP37" s="4"/>
      <c r="BQ37" s="33">
        <f t="shared" si="90"/>
        <v>0</v>
      </c>
      <c r="BR37" s="7">
        <f t="shared" si="90"/>
        <v>0</v>
      </c>
      <c r="BS37" s="224">
        <f t="shared" si="80"/>
        <v>0</v>
      </c>
      <c r="BT37" s="4">
        <f t="shared" si="51"/>
        <v>0</v>
      </c>
      <c r="BU37" s="229">
        <f t="shared" si="26"/>
        <v>0</v>
      </c>
      <c r="BV37" s="193">
        <f t="shared" si="52"/>
        <v>11312.653215</v>
      </c>
      <c r="BW37" s="193">
        <f t="shared" si="27"/>
        <v>0</v>
      </c>
      <c r="BX37" s="33">
        <f t="shared" si="91"/>
        <v>0</v>
      </c>
      <c r="BY37" s="33">
        <f t="shared" si="91"/>
        <v>0</v>
      </c>
      <c r="BZ37" s="441">
        <f t="shared" si="54"/>
        <v>0</v>
      </c>
      <c r="CA37" s="4">
        <f t="shared" si="55"/>
        <v>0</v>
      </c>
      <c r="CB37" s="4"/>
      <c r="CC37" s="4"/>
      <c r="CD37" s="33">
        <f t="shared" si="92"/>
        <v>0</v>
      </c>
      <c r="CE37" s="217">
        <f t="shared" si="92"/>
        <v>0</v>
      </c>
      <c r="CF37" s="436">
        <f t="shared" si="57"/>
        <v>0</v>
      </c>
      <c r="CG37" s="1">
        <f t="shared" si="58"/>
        <v>0</v>
      </c>
      <c r="CH37" s="229">
        <f t="shared" si="59"/>
        <v>0</v>
      </c>
      <c r="CI37" s="193">
        <f t="shared" si="60"/>
        <v>10055.691746666667</v>
      </c>
      <c r="CJ37" s="193">
        <f t="shared" si="61"/>
        <v>0</v>
      </c>
      <c r="CK37" s="20">
        <v>0</v>
      </c>
      <c r="CL37" s="33">
        <f t="shared" si="62"/>
        <v>0</v>
      </c>
      <c r="CM37" s="475">
        <f t="shared" si="29"/>
        <v>0</v>
      </c>
      <c r="CN37" s="4">
        <f t="shared" si="63"/>
        <v>0</v>
      </c>
      <c r="CO37" s="4"/>
      <c r="CP37" s="4"/>
      <c r="CQ37" s="33">
        <f t="shared" si="93"/>
        <v>100</v>
      </c>
      <c r="CR37" s="217">
        <f t="shared" si="93"/>
        <v>0</v>
      </c>
      <c r="CS37" s="436">
        <f t="shared" si="31"/>
        <v>0</v>
      </c>
      <c r="CT37" s="1">
        <f t="shared" si="32"/>
        <v>0</v>
      </c>
      <c r="CU37" s="229">
        <f t="shared" si="33"/>
        <v>0</v>
      </c>
      <c r="CV37" s="193">
        <f t="shared" si="65"/>
        <v>9050.1225720000002</v>
      </c>
      <c r="CW37" s="193">
        <f t="shared" si="65"/>
        <v>0</v>
      </c>
      <c r="CX37" s="33">
        <f t="shared" si="66"/>
        <v>0</v>
      </c>
      <c r="CY37" s="33">
        <f t="shared" si="66"/>
        <v>0</v>
      </c>
      <c r="CZ37" s="475">
        <f t="shared" si="34"/>
        <v>0</v>
      </c>
      <c r="DA37" s="4">
        <f t="shared" si="67"/>
        <v>0</v>
      </c>
      <c r="DB37" s="4"/>
      <c r="DC37" s="4"/>
      <c r="DD37" s="33">
        <f t="shared" si="94"/>
        <v>0</v>
      </c>
      <c r="DE37" s="217">
        <f t="shared" si="94"/>
        <v>0</v>
      </c>
      <c r="DF37" s="436">
        <f t="shared" si="37"/>
        <v>0</v>
      </c>
      <c r="DG37" s="1">
        <f t="shared" si="69"/>
        <v>0</v>
      </c>
      <c r="DH37" s="229">
        <f t="shared" si="70"/>
        <v>0</v>
      </c>
      <c r="DI37" s="193"/>
      <c r="DJ37" s="193"/>
      <c r="DK37" s="33">
        <f t="shared" si="71"/>
        <v>0</v>
      </c>
      <c r="DL37" s="33">
        <f t="shared" si="71"/>
        <v>0</v>
      </c>
      <c r="DM37" s="475">
        <f t="shared" si="38"/>
        <v>0</v>
      </c>
      <c r="DN37" s="4" t="e">
        <f t="shared" si="72"/>
        <v>#DIV/0!</v>
      </c>
      <c r="DO37" s="4"/>
      <c r="DP37" s="4"/>
      <c r="DQ37" s="33">
        <f t="shared" si="95"/>
        <v>0</v>
      </c>
      <c r="DR37" s="217">
        <f t="shared" si="95"/>
        <v>0</v>
      </c>
      <c r="DS37" s="436">
        <f t="shared" si="40"/>
        <v>0</v>
      </c>
      <c r="DT37" s="1">
        <f t="shared" si="74"/>
        <v>-1</v>
      </c>
      <c r="DU37" s="229">
        <f t="shared" si="75"/>
        <v>0.28975262781586397</v>
      </c>
    </row>
    <row r="38" spans="2:125" hidden="1" outlineLevel="1" x14ac:dyDescent="0.35">
      <c r="B38" s="5"/>
      <c r="C38" s="3"/>
      <c r="D38" s="18">
        <v>320927</v>
      </c>
      <c r="E38" s="5" t="s">
        <v>47</v>
      </c>
      <c r="F38" s="5" t="s">
        <v>67</v>
      </c>
      <c r="G38" s="5" t="s">
        <v>80</v>
      </c>
      <c r="H38" s="20">
        <v>229.58199999999999</v>
      </c>
      <c r="I38" s="16">
        <f t="shared" si="96"/>
        <v>0</v>
      </c>
      <c r="J38" s="16">
        <f t="shared" si="96"/>
        <v>0</v>
      </c>
      <c r="K38" s="16">
        <f t="shared" si="96"/>
        <v>0</v>
      </c>
      <c r="L38" s="33">
        <f t="shared" si="96"/>
        <v>0</v>
      </c>
      <c r="M38" s="20">
        <f t="shared" si="96"/>
        <v>0</v>
      </c>
      <c r="N38" s="20">
        <f t="shared" si="96"/>
        <v>0</v>
      </c>
      <c r="O38" s="20">
        <f t="shared" si="96"/>
        <v>0</v>
      </c>
      <c r="P38" s="20">
        <f t="shared" si="96"/>
        <v>0</v>
      </c>
      <c r="Q38" s="20">
        <f t="shared" si="96"/>
        <v>0</v>
      </c>
      <c r="R38" s="20">
        <f t="shared" si="96"/>
        <v>0</v>
      </c>
      <c r="S38" s="20">
        <f t="shared" si="96"/>
        <v>0</v>
      </c>
      <c r="T38" s="20">
        <f t="shared" si="96"/>
        <v>0</v>
      </c>
      <c r="U38" s="181">
        <f t="shared" si="76"/>
        <v>0</v>
      </c>
      <c r="V38" s="33">
        <f t="shared" si="97"/>
        <v>0</v>
      </c>
      <c r="W38" s="20">
        <f t="shared" si="97"/>
        <v>0</v>
      </c>
      <c r="X38" s="20">
        <f t="shared" si="97"/>
        <v>0</v>
      </c>
      <c r="Y38" s="20">
        <f t="shared" si="97"/>
        <v>0</v>
      </c>
      <c r="Z38" s="20">
        <f t="shared" si="97"/>
        <v>0</v>
      </c>
      <c r="AA38" s="20">
        <f t="shared" si="97"/>
        <v>0</v>
      </c>
      <c r="AB38" s="20">
        <f t="shared" si="97"/>
        <v>0</v>
      </c>
      <c r="AC38" s="20">
        <f t="shared" si="97"/>
        <v>0</v>
      </c>
      <c r="AD38" s="20">
        <f t="shared" si="97"/>
        <v>0</v>
      </c>
      <c r="AE38" s="20">
        <f t="shared" si="97"/>
        <v>0</v>
      </c>
      <c r="AF38" s="20">
        <f t="shared" si="97"/>
        <v>0</v>
      </c>
      <c r="AG38" s="16">
        <f t="shared" si="97"/>
        <v>0</v>
      </c>
      <c r="AH38" s="179">
        <f t="shared" si="97"/>
        <v>0</v>
      </c>
      <c r="AI38" s="28">
        <f t="shared" si="98"/>
        <v>0</v>
      </c>
      <c r="AJ38" s="28">
        <f t="shared" si="98"/>
        <v>0</v>
      </c>
      <c r="AK38" s="28">
        <f t="shared" si="98"/>
        <v>0</v>
      </c>
      <c r="AL38" s="28">
        <f t="shared" si="98"/>
        <v>0</v>
      </c>
      <c r="AM38" s="28">
        <f t="shared" si="98"/>
        <v>0</v>
      </c>
      <c r="AN38" s="28">
        <f t="shared" si="98"/>
        <v>0</v>
      </c>
      <c r="AO38" s="28">
        <f t="shared" si="98"/>
        <v>0</v>
      </c>
      <c r="AP38" s="28">
        <f t="shared" si="98"/>
        <v>0</v>
      </c>
      <c r="AQ38" s="28">
        <f t="shared" si="98"/>
        <v>0</v>
      </c>
      <c r="AR38" s="28">
        <f t="shared" si="98"/>
        <v>0</v>
      </c>
      <c r="AS38" s="28">
        <f t="shared" si="98"/>
        <v>0</v>
      </c>
      <c r="AT38" s="28">
        <f t="shared" si="98"/>
        <v>0</v>
      </c>
      <c r="AU38" s="329">
        <f t="shared" si="77"/>
        <v>0</v>
      </c>
      <c r="AV38" s="33">
        <f t="shared" si="99"/>
        <v>0</v>
      </c>
      <c r="AW38" s="20">
        <f t="shared" si="99"/>
        <v>0</v>
      </c>
      <c r="AX38" s="20">
        <f t="shared" si="99"/>
        <v>0</v>
      </c>
      <c r="AY38" s="20">
        <f t="shared" si="99"/>
        <v>0</v>
      </c>
      <c r="AZ38" s="20">
        <f t="shared" si="99"/>
        <v>0</v>
      </c>
      <c r="BA38" s="20">
        <f t="shared" si="99"/>
        <v>0</v>
      </c>
      <c r="BB38" s="20">
        <f t="shared" si="99"/>
        <v>0</v>
      </c>
      <c r="BC38" s="20">
        <v>0</v>
      </c>
      <c r="BD38" s="20">
        <v>0</v>
      </c>
      <c r="BE38" s="20">
        <f t="shared" si="88"/>
        <v>0</v>
      </c>
      <c r="BF38" s="20">
        <f t="shared" si="88"/>
        <v>0</v>
      </c>
      <c r="BG38" s="20">
        <f t="shared" si="88"/>
        <v>0</v>
      </c>
      <c r="BH38" s="329">
        <f t="shared" si="78"/>
        <v>0</v>
      </c>
      <c r="BI38" s="193"/>
      <c r="BJ38" s="193"/>
      <c r="BK38" s="20">
        <f t="shared" si="89"/>
        <v>0</v>
      </c>
      <c r="BL38" s="33">
        <f t="shared" si="89"/>
        <v>0</v>
      </c>
      <c r="BM38" s="226">
        <f t="shared" si="49"/>
        <v>0</v>
      </c>
      <c r="BN38" s="4">
        <f t="shared" si="79"/>
        <v>0</v>
      </c>
      <c r="BO38" s="4"/>
      <c r="BP38" s="4"/>
      <c r="BQ38" s="33">
        <f t="shared" si="90"/>
        <v>0</v>
      </c>
      <c r="BR38" s="7">
        <f t="shared" si="90"/>
        <v>0</v>
      </c>
      <c r="BS38" s="224">
        <f t="shared" si="80"/>
        <v>0</v>
      </c>
      <c r="BT38" s="4">
        <f t="shared" si="51"/>
        <v>0</v>
      </c>
      <c r="BU38" s="229">
        <f t="shared" si="26"/>
        <v>0</v>
      </c>
      <c r="BV38" s="193">
        <f t="shared" si="52"/>
        <v>0</v>
      </c>
      <c r="BW38" s="193">
        <f t="shared" si="27"/>
        <v>0</v>
      </c>
      <c r="BX38" s="33">
        <f t="shared" si="91"/>
        <v>0</v>
      </c>
      <c r="BY38" s="33">
        <f t="shared" si="91"/>
        <v>0</v>
      </c>
      <c r="BZ38" s="441">
        <f t="shared" si="54"/>
        <v>0</v>
      </c>
      <c r="CA38" s="4">
        <f t="shared" si="55"/>
        <v>0</v>
      </c>
      <c r="CB38" s="4"/>
      <c r="CC38" s="4"/>
      <c r="CD38" s="33">
        <f t="shared" si="92"/>
        <v>0</v>
      </c>
      <c r="CE38" s="217">
        <f t="shared" si="92"/>
        <v>0</v>
      </c>
      <c r="CF38" s="436">
        <f t="shared" si="57"/>
        <v>0</v>
      </c>
      <c r="CG38" s="1">
        <f t="shared" si="58"/>
        <v>0</v>
      </c>
      <c r="CH38" s="229">
        <f t="shared" si="59"/>
        <v>0</v>
      </c>
      <c r="CI38" s="193">
        <f t="shared" si="60"/>
        <v>0</v>
      </c>
      <c r="CJ38" s="193">
        <f t="shared" si="61"/>
        <v>0</v>
      </c>
      <c r="CK38" s="20">
        <v>0</v>
      </c>
      <c r="CL38" s="33">
        <f t="shared" si="62"/>
        <v>0</v>
      </c>
      <c r="CM38" s="475">
        <f t="shared" si="29"/>
        <v>0</v>
      </c>
      <c r="CN38" s="4">
        <f t="shared" si="63"/>
        <v>0</v>
      </c>
      <c r="CO38" s="4"/>
      <c r="CP38" s="4"/>
      <c r="CQ38" s="33">
        <f t="shared" si="93"/>
        <v>0</v>
      </c>
      <c r="CR38" s="217">
        <f t="shared" si="93"/>
        <v>41482.800000000003</v>
      </c>
      <c r="CS38" s="436">
        <f t="shared" si="31"/>
        <v>0</v>
      </c>
      <c r="CT38" s="1">
        <f t="shared" si="32"/>
        <v>0</v>
      </c>
      <c r="CU38" s="229">
        <f t="shared" si="33"/>
        <v>0</v>
      </c>
      <c r="CV38" s="193">
        <f t="shared" si="65"/>
        <v>0</v>
      </c>
      <c r="CW38" s="193">
        <f t="shared" si="65"/>
        <v>0</v>
      </c>
      <c r="CX38" s="33">
        <f t="shared" si="66"/>
        <v>0</v>
      </c>
      <c r="CY38" s="33">
        <f t="shared" si="66"/>
        <v>0</v>
      </c>
      <c r="CZ38" s="475">
        <f t="shared" si="34"/>
        <v>0</v>
      </c>
      <c r="DA38" s="4">
        <f t="shared" si="67"/>
        <v>0</v>
      </c>
      <c r="DB38" s="4"/>
      <c r="DC38" s="4"/>
      <c r="DD38" s="33">
        <f t="shared" si="94"/>
        <v>0</v>
      </c>
      <c r="DE38" s="217">
        <f t="shared" si="94"/>
        <v>0</v>
      </c>
      <c r="DF38" s="436">
        <f t="shared" si="37"/>
        <v>0</v>
      </c>
      <c r="DG38" s="1">
        <f t="shared" si="69"/>
        <v>0</v>
      </c>
      <c r="DH38" s="229">
        <f t="shared" si="70"/>
        <v>0</v>
      </c>
      <c r="DI38" s="193"/>
      <c r="DJ38" s="193"/>
      <c r="DK38" s="33">
        <f t="shared" si="71"/>
        <v>0</v>
      </c>
      <c r="DL38" s="33">
        <f t="shared" si="71"/>
        <v>0</v>
      </c>
      <c r="DM38" s="475">
        <f t="shared" si="38"/>
        <v>0</v>
      </c>
      <c r="DN38" s="4" t="e">
        <f t="shared" si="72"/>
        <v>#DIV/0!</v>
      </c>
      <c r="DO38" s="4"/>
      <c r="DP38" s="4"/>
      <c r="DQ38" s="33">
        <f t="shared" si="95"/>
        <v>0</v>
      </c>
      <c r="DR38" s="217">
        <f t="shared" si="95"/>
        <v>0</v>
      </c>
      <c r="DS38" s="436">
        <f t="shared" si="40"/>
        <v>0</v>
      </c>
      <c r="DT38" s="1">
        <f t="shared" si="74"/>
        <v>0</v>
      </c>
      <c r="DU38" s="229">
        <f t="shared" si="75"/>
        <v>0</v>
      </c>
    </row>
    <row r="39" spans="2:125" hidden="1" outlineLevel="1" x14ac:dyDescent="0.35">
      <c r="B39" s="5"/>
      <c r="C39" s="3"/>
      <c r="D39" s="18">
        <v>320029</v>
      </c>
      <c r="E39" s="5" t="s">
        <v>47</v>
      </c>
      <c r="F39" s="5" t="s">
        <v>68</v>
      </c>
      <c r="G39" s="5" t="s">
        <v>81</v>
      </c>
      <c r="H39" s="20">
        <v>255.55600000000001</v>
      </c>
      <c r="I39" s="16">
        <f t="shared" si="96"/>
        <v>0</v>
      </c>
      <c r="J39" s="16">
        <f t="shared" si="96"/>
        <v>0</v>
      </c>
      <c r="K39" s="16">
        <f t="shared" si="96"/>
        <v>0</v>
      </c>
      <c r="L39" s="33">
        <f t="shared" si="96"/>
        <v>0</v>
      </c>
      <c r="M39" s="20">
        <f t="shared" si="96"/>
        <v>0</v>
      </c>
      <c r="N39" s="20">
        <f t="shared" si="96"/>
        <v>0</v>
      </c>
      <c r="O39" s="20">
        <f t="shared" si="96"/>
        <v>0</v>
      </c>
      <c r="P39" s="20">
        <f t="shared" si="96"/>
        <v>0</v>
      </c>
      <c r="Q39" s="20">
        <f t="shared" si="96"/>
        <v>0</v>
      </c>
      <c r="R39" s="20">
        <f t="shared" si="96"/>
        <v>0</v>
      </c>
      <c r="S39" s="20">
        <f t="shared" si="96"/>
        <v>0</v>
      </c>
      <c r="T39" s="20">
        <f t="shared" si="96"/>
        <v>1192.320000313043</v>
      </c>
      <c r="U39" s="181">
        <f t="shared" si="76"/>
        <v>1192.320000313043</v>
      </c>
      <c r="V39" s="33">
        <f t="shared" si="97"/>
        <v>620</v>
      </c>
      <c r="W39" s="20">
        <f t="shared" si="97"/>
        <v>10</v>
      </c>
      <c r="X39" s="20">
        <f t="shared" si="97"/>
        <v>0</v>
      </c>
      <c r="Y39" s="20">
        <f t="shared" si="97"/>
        <v>0</v>
      </c>
      <c r="Z39" s="20">
        <f t="shared" si="97"/>
        <v>0</v>
      </c>
      <c r="AA39" s="20">
        <f t="shared" si="97"/>
        <v>0</v>
      </c>
      <c r="AB39" s="20">
        <f t="shared" si="97"/>
        <v>0</v>
      </c>
      <c r="AC39" s="20">
        <f t="shared" si="97"/>
        <v>0</v>
      </c>
      <c r="AD39" s="20">
        <f t="shared" si="97"/>
        <v>0</v>
      </c>
      <c r="AE39" s="20">
        <f t="shared" si="97"/>
        <v>0</v>
      </c>
      <c r="AF39" s="20">
        <f t="shared" si="97"/>
        <v>0</v>
      </c>
      <c r="AG39" s="16">
        <f t="shared" si="97"/>
        <v>0</v>
      </c>
      <c r="AH39" s="179">
        <f t="shared" si="97"/>
        <v>630</v>
      </c>
      <c r="AI39" s="28">
        <f t="shared" si="98"/>
        <v>0</v>
      </c>
      <c r="AJ39" s="28">
        <f t="shared" si="98"/>
        <v>0</v>
      </c>
      <c r="AK39" s="28">
        <f t="shared" si="98"/>
        <v>0</v>
      </c>
      <c r="AL39" s="28">
        <f t="shared" si="98"/>
        <v>0</v>
      </c>
      <c r="AM39" s="28">
        <f t="shared" si="98"/>
        <v>0</v>
      </c>
      <c r="AN39" s="28">
        <f t="shared" si="98"/>
        <v>0</v>
      </c>
      <c r="AO39" s="28">
        <f t="shared" si="98"/>
        <v>0</v>
      </c>
      <c r="AP39" s="28">
        <f t="shared" si="98"/>
        <v>0</v>
      </c>
      <c r="AQ39" s="28">
        <f t="shared" si="98"/>
        <v>0</v>
      </c>
      <c r="AR39" s="28">
        <f t="shared" si="98"/>
        <v>0</v>
      </c>
      <c r="AS39" s="28">
        <f t="shared" si="98"/>
        <v>0</v>
      </c>
      <c r="AT39" s="28">
        <f t="shared" si="98"/>
        <v>304704.53000000003</v>
      </c>
      <c r="AU39" s="329">
        <f t="shared" si="77"/>
        <v>304704.53000000003</v>
      </c>
      <c r="AV39" s="33">
        <f t="shared" si="99"/>
        <v>136896.23800000001</v>
      </c>
      <c r="AW39" s="20">
        <f t="shared" si="99"/>
        <v>2760.0047999999997</v>
      </c>
      <c r="AX39" s="20">
        <f t="shared" si="99"/>
        <v>0</v>
      </c>
      <c r="AY39" s="20">
        <f t="shared" si="99"/>
        <v>0</v>
      </c>
      <c r="AZ39" s="20">
        <f t="shared" si="99"/>
        <v>0</v>
      </c>
      <c r="BA39" s="20">
        <f t="shared" si="99"/>
        <v>0</v>
      </c>
      <c r="BB39" s="20">
        <f t="shared" si="99"/>
        <v>0</v>
      </c>
      <c r="BC39" s="20">
        <v>0</v>
      </c>
      <c r="BD39" s="20">
        <v>0</v>
      </c>
      <c r="BE39" s="20">
        <f t="shared" si="88"/>
        <v>0</v>
      </c>
      <c r="BF39" s="20">
        <f t="shared" si="88"/>
        <v>0</v>
      </c>
      <c r="BG39" s="20">
        <f t="shared" si="88"/>
        <v>0</v>
      </c>
      <c r="BH39" s="329">
        <f t="shared" si="78"/>
        <v>139656.24280000001</v>
      </c>
      <c r="BI39" s="193"/>
      <c r="BJ39" s="193"/>
      <c r="BK39" s="20">
        <f t="shared" si="89"/>
        <v>0</v>
      </c>
      <c r="BL39" s="33">
        <f t="shared" si="89"/>
        <v>0</v>
      </c>
      <c r="BM39" s="226">
        <f t="shared" si="49"/>
        <v>0</v>
      </c>
      <c r="BN39" s="4">
        <f t="shared" si="79"/>
        <v>0</v>
      </c>
      <c r="BO39" s="4"/>
      <c r="BP39" s="4"/>
      <c r="BQ39" s="33">
        <f t="shared" si="90"/>
        <v>0</v>
      </c>
      <c r="BR39" s="7">
        <f t="shared" si="90"/>
        <v>0</v>
      </c>
      <c r="BS39" s="224">
        <f t="shared" si="80"/>
        <v>0</v>
      </c>
      <c r="BT39" s="4">
        <f t="shared" si="51"/>
        <v>0</v>
      </c>
      <c r="BU39" s="229">
        <f t="shared" si="26"/>
        <v>0</v>
      </c>
      <c r="BV39" s="193">
        <f t="shared" si="52"/>
        <v>17457.030350000001</v>
      </c>
      <c r="BW39" s="193">
        <f t="shared" si="27"/>
        <v>0</v>
      </c>
      <c r="BX39" s="33">
        <f t="shared" si="91"/>
        <v>0</v>
      </c>
      <c r="BY39" s="33">
        <f t="shared" si="91"/>
        <v>0</v>
      </c>
      <c r="BZ39" s="441">
        <f t="shared" si="54"/>
        <v>0</v>
      </c>
      <c r="CA39" s="4">
        <f t="shared" si="55"/>
        <v>0</v>
      </c>
      <c r="CB39" s="4"/>
      <c r="CC39" s="4"/>
      <c r="CD39" s="33">
        <f t="shared" si="92"/>
        <v>0</v>
      </c>
      <c r="CE39" s="217">
        <f t="shared" si="92"/>
        <v>0</v>
      </c>
      <c r="CF39" s="436">
        <f t="shared" si="57"/>
        <v>0</v>
      </c>
      <c r="CG39" s="1">
        <f t="shared" si="58"/>
        <v>0</v>
      </c>
      <c r="CH39" s="229">
        <f t="shared" si="59"/>
        <v>0</v>
      </c>
      <c r="CI39" s="193">
        <f t="shared" si="60"/>
        <v>15517.360311111112</v>
      </c>
      <c r="CJ39" s="193">
        <f t="shared" si="61"/>
        <v>0</v>
      </c>
      <c r="CK39" s="20">
        <v>0</v>
      </c>
      <c r="CL39" s="33">
        <f t="shared" si="62"/>
        <v>0</v>
      </c>
      <c r="CM39" s="475">
        <f t="shared" si="29"/>
        <v>0</v>
      </c>
      <c r="CN39" s="4">
        <f t="shared" si="63"/>
        <v>0</v>
      </c>
      <c r="CO39" s="4"/>
      <c r="CP39" s="4"/>
      <c r="CQ39" s="33">
        <f t="shared" si="93"/>
        <v>0</v>
      </c>
      <c r="CR39" s="217">
        <f t="shared" si="93"/>
        <v>0</v>
      </c>
      <c r="CS39" s="436">
        <f t="shared" si="31"/>
        <v>0</v>
      </c>
      <c r="CT39" s="1">
        <f t="shared" si="32"/>
        <v>0</v>
      </c>
      <c r="CU39" s="229">
        <f t="shared" si="33"/>
        <v>0</v>
      </c>
      <c r="CV39" s="193">
        <f t="shared" si="65"/>
        <v>13965.62428</v>
      </c>
      <c r="CW39" s="193">
        <f t="shared" si="65"/>
        <v>0</v>
      </c>
      <c r="CX39" s="33">
        <f t="shared" si="66"/>
        <v>0</v>
      </c>
      <c r="CY39" s="33">
        <f t="shared" si="66"/>
        <v>0</v>
      </c>
      <c r="CZ39" s="475">
        <f t="shared" si="34"/>
        <v>0</v>
      </c>
      <c r="DA39" s="4">
        <f t="shared" si="67"/>
        <v>0</v>
      </c>
      <c r="DB39" s="4"/>
      <c r="DC39" s="4"/>
      <c r="DD39" s="33">
        <f t="shared" si="94"/>
        <v>0</v>
      </c>
      <c r="DE39" s="217">
        <f t="shared" si="94"/>
        <v>0</v>
      </c>
      <c r="DF39" s="436">
        <f t="shared" si="37"/>
        <v>0</v>
      </c>
      <c r="DG39" s="1">
        <f t="shared" si="69"/>
        <v>0</v>
      </c>
      <c r="DH39" s="229">
        <f t="shared" si="70"/>
        <v>0</v>
      </c>
      <c r="DI39" s="193"/>
      <c r="DJ39" s="193"/>
      <c r="DK39" s="33">
        <f t="shared" si="71"/>
        <v>0</v>
      </c>
      <c r="DL39" s="33">
        <f t="shared" si="71"/>
        <v>0</v>
      </c>
      <c r="DM39" s="475">
        <f t="shared" si="38"/>
        <v>0</v>
      </c>
      <c r="DN39" s="4" t="e">
        <f t="shared" si="72"/>
        <v>#DIV/0!</v>
      </c>
      <c r="DO39" s="4"/>
      <c r="DP39" s="4"/>
      <c r="DQ39" s="33">
        <f t="shared" si="95"/>
        <v>0</v>
      </c>
      <c r="DR39" s="217">
        <f t="shared" si="95"/>
        <v>0</v>
      </c>
      <c r="DS39" s="436">
        <f t="shared" si="40"/>
        <v>0</v>
      </c>
      <c r="DT39" s="1">
        <f t="shared" si="74"/>
        <v>-1</v>
      </c>
      <c r="DU39" s="229">
        <f t="shared" si="75"/>
        <v>-0.54166666704955124</v>
      </c>
    </row>
    <row r="40" spans="2:125" hidden="1" outlineLevel="1" x14ac:dyDescent="0.35">
      <c r="B40" s="5"/>
      <c r="C40" s="3"/>
      <c r="D40" s="18">
        <v>320020</v>
      </c>
      <c r="E40" s="5" t="s">
        <v>47</v>
      </c>
      <c r="F40" s="5" t="s">
        <v>29</v>
      </c>
      <c r="G40" s="5" t="s">
        <v>130</v>
      </c>
      <c r="H40" s="20">
        <v>317.77800000000002</v>
      </c>
      <c r="I40" s="16">
        <f t="shared" si="96"/>
        <v>366.41681354908144</v>
      </c>
      <c r="J40" s="16">
        <f t="shared" si="96"/>
        <v>13.672984007703491</v>
      </c>
      <c r="K40" s="16">
        <f t="shared" si="96"/>
        <v>1.0780053999962238</v>
      </c>
      <c r="L40" s="33">
        <f t="shared" si="96"/>
        <v>9.4380336461303163</v>
      </c>
      <c r="M40" s="20">
        <f t="shared" si="96"/>
        <v>8.4176287597001664</v>
      </c>
      <c r="N40" s="20">
        <f t="shared" si="96"/>
        <v>0</v>
      </c>
      <c r="O40" s="20">
        <f t="shared" si="96"/>
        <v>0</v>
      </c>
      <c r="P40" s="20">
        <f t="shared" si="96"/>
        <v>0</v>
      </c>
      <c r="Q40" s="20">
        <f t="shared" si="96"/>
        <v>0</v>
      </c>
      <c r="R40" s="20">
        <f t="shared" si="96"/>
        <v>0</v>
      </c>
      <c r="S40" s="20">
        <f t="shared" si="96"/>
        <v>1494.7194166997085</v>
      </c>
      <c r="T40" s="20">
        <f t="shared" si="96"/>
        <v>2851.9556466581257</v>
      </c>
      <c r="U40" s="181">
        <f t="shared" si="76"/>
        <v>4745.6985287204461</v>
      </c>
      <c r="V40" s="33">
        <f t="shared" si="97"/>
        <v>4322.666666666667</v>
      </c>
      <c r="W40" s="20">
        <f t="shared" si="97"/>
        <v>569.66666666666663</v>
      </c>
      <c r="X40" s="20">
        <f t="shared" si="97"/>
        <v>28.666666666666668</v>
      </c>
      <c r="Y40" s="20">
        <f t="shared" si="97"/>
        <v>0</v>
      </c>
      <c r="Z40" s="20">
        <f t="shared" si="97"/>
        <v>0</v>
      </c>
      <c r="AA40" s="20">
        <f t="shared" si="97"/>
        <v>0</v>
      </c>
      <c r="AB40" s="20">
        <f t="shared" si="97"/>
        <v>0</v>
      </c>
      <c r="AC40" s="20">
        <f t="shared" si="97"/>
        <v>0</v>
      </c>
      <c r="AD40" s="20">
        <f t="shared" si="97"/>
        <v>0</v>
      </c>
      <c r="AE40" s="20">
        <f t="shared" si="97"/>
        <v>0</v>
      </c>
      <c r="AF40" s="20">
        <f t="shared" si="97"/>
        <v>0</v>
      </c>
      <c r="AG40" s="16">
        <f t="shared" si="97"/>
        <v>0</v>
      </c>
      <c r="AH40" s="179">
        <f t="shared" si="97"/>
        <v>4921</v>
      </c>
      <c r="AI40" s="28">
        <f t="shared" si="98"/>
        <v>116439.20217600001</v>
      </c>
      <c r="AJ40" s="28">
        <f t="shared" si="98"/>
        <v>4344.9735119999996</v>
      </c>
      <c r="AK40" s="28">
        <f t="shared" si="98"/>
        <v>342.56640000000004</v>
      </c>
      <c r="AL40" s="28">
        <f t="shared" si="98"/>
        <v>2999.1994560000003</v>
      </c>
      <c r="AM40" s="28">
        <f t="shared" si="98"/>
        <v>2674.9372319999998</v>
      </c>
      <c r="AN40" s="28">
        <f t="shared" si="98"/>
        <v>0</v>
      </c>
      <c r="AO40" s="28">
        <f t="shared" si="98"/>
        <v>0</v>
      </c>
      <c r="AP40" s="28">
        <f t="shared" si="98"/>
        <v>0</v>
      </c>
      <c r="AQ40" s="28">
        <f t="shared" si="98"/>
        <v>0</v>
      </c>
      <c r="AR40" s="28">
        <f t="shared" si="98"/>
        <v>0</v>
      </c>
      <c r="AS40" s="28">
        <f t="shared" si="98"/>
        <v>474988.94680000003</v>
      </c>
      <c r="AT40" s="28">
        <f t="shared" si="98"/>
        <v>919445.40488000005</v>
      </c>
      <c r="AU40" s="329">
        <f t="shared" si="77"/>
        <v>1521235.2304560002</v>
      </c>
      <c r="AV40" s="33">
        <f t="shared" si="99"/>
        <v>1191808.5340399998</v>
      </c>
      <c r="AW40" s="20">
        <f t="shared" si="99"/>
        <v>156855.32072000002</v>
      </c>
      <c r="AX40" s="20">
        <f t="shared" si="99"/>
        <v>9649.635839999999</v>
      </c>
      <c r="AY40" s="20">
        <f t="shared" si="99"/>
        <v>0</v>
      </c>
      <c r="AZ40" s="20">
        <f t="shared" si="99"/>
        <v>0</v>
      </c>
      <c r="BA40" s="20">
        <f t="shared" si="99"/>
        <v>0</v>
      </c>
      <c r="BB40" s="20">
        <f t="shared" si="99"/>
        <v>0</v>
      </c>
      <c r="BC40" s="20">
        <v>0</v>
      </c>
      <c r="BD40" s="20">
        <v>0</v>
      </c>
      <c r="BE40" s="20">
        <f t="shared" si="88"/>
        <v>0</v>
      </c>
      <c r="BF40" s="20">
        <f t="shared" si="88"/>
        <v>0</v>
      </c>
      <c r="BG40" s="20">
        <f t="shared" si="88"/>
        <v>0</v>
      </c>
      <c r="BH40" s="329">
        <f t="shared" si="78"/>
        <v>1358313.4905999997</v>
      </c>
      <c r="BI40" s="193"/>
      <c r="BJ40" s="193"/>
      <c r="BK40" s="20">
        <f t="shared" si="89"/>
        <v>0</v>
      </c>
      <c r="BL40" s="33">
        <f t="shared" si="89"/>
        <v>0</v>
      </c>
      <c r="BM40" s="226">
        <f t="shared" si="49"/>
        <v>0</v>
      </c>
      <c r="BN40" s="4">
        <f t="shared" si="79"/>
        <v>0</v>
      </c>
      <c r="BO40" s="4"/>
      <c r="BP40" s="4"/>
      <c r="BQ40" s="33">
        <f t="shared" si="90"/>
        <v>0</v>
      </c>
      <c r="BR40" s="7">
        <f t="shared" si="90"/>
        <v>0</v>
      </c>
      <c r="BS40" s="224">
        <f t="shared" si="80"/>
        <v>0</v>
      </c>
      <c r="BT40" s="4">
        <f t="shared" si="51"/>
        <v>0</v>
      </c>
      <c r="BU40" s="229">
        <f t="shared" si="26"/>
        <v>9.71217726337313</v>
      </c>
      <c r="BV40" s="193">
        <f t="shared" si="52"/>
        <v>169789.18632499996</v>
      </c>
      <c r="BW40" s="193">
        <f t="shared" si="27"/>
        <v>0</v>
      </c>
      <c r="BX40" s="33">
        <f t="shared" si="91"/>
        <v>0</v>
      </c>
      <c r="BY40" s="33">
        <f t="shared" si="91"/>
        <v>0</v>
      </c>
      <c r="BZ40" s="441">
        <f t="shared" si="54"/>
        <v>0</v>
      </c>
      <c r="CA40" s="4">
        <f t="shared" si="55"/>
        <v>0</v>
      </c>
      <c r="CB40" s="4"/>
      <c r="CC40" s="4"/>
      <c r="CD40" s="33">
        <f t="shared" si="92"/>
        <v>0</v>
      </c>
      <c r="CE40" s="217">
        <f t="shared" si="92"/>
        <v>0</v>
      </c>
      <c r="CF40" s="436">
        <f t="shared" si="57"/>
        <v>0</v>
      </c>
      <c r="CG40" s="1">
        <f t="shared" si="58"/>
        <v>0</v>
      </c>
      <c r="CH40" s="229">
        <f t="shared" si="59"/>
        <v>9.71217726337313</v>
      </c>
      <c r="CI40" s="193">
        <f t="shared" si="60"/>
        <v>150923.72117777774</v>
      </c>
      <c r="CJ40" s="193">
        <f t="shared" si="61"/>
        <v>0</v>
      </c>
      <c r="CK40" s="20">
        <v>0</v>
      </c>
      <c r="CL40" s="33">
        <f t="shared" si="62"/>
        <v>46495.638999999996</v>
      </c>
      <c r="CM40" s="475">
        <f t="shared" si="29"/>
        <v>0</v>
      </c>
      <c r="CN40" s="4">
        <f t="shared" si="63"/>
        <v>0</v>
      </c>
      <c r="CO40" s="4"/>
      <c r="CP40" s="4"/>
      <c r="CQ40" s="33">
        <f t="shared" si="93"/>
        <v>100</v>
      </c>
      <c r="CR40" s="217">
        <f t="shared" si="93"/>
        <v>0</v>
      </c>
      <c r="CS40" s="436">
        <f t="shared" si="31"/>
        <v>0</v>
      </c>
      <c r="CT40" s="1">
        <f t="shared" si="32"/>
        <v>0</v>
      </c>
      <c r="CU40" s="229">
        <f t="shared" si="33"/>
        <v>9.71217726337313</v>
      </c>
      <c r="CV40" s="193">
        <f t="shared" si="65"/>
        <v>182326.98806</v>
      </c>
      <c r="CW40" s="193">
        <f t="shared" si="65"/>
        <v>46495.638999999996</v>
      </c>
      <c r="CX40" s="33">
        <f t="shared" si="66"/>
        <v>0</v>
      </c>
      <c r="CY40" s="33">
        <f t="shared" si="66"/>
        <v>0</v>
      </c>
      <c r="CZ40" s="475">
        <f t="shared" si="34"/>
        <v>0</v>
      </c>
      <c r="DA40" s="4">
        <f t="shared" si="67"/>
        <v>4.6741349025131995E-3</v>
      </c>
      <c r="DB40" s="4"/>
      <c r="DC40" s="4"/>
      <c r="DD40" s="33">
        <f t="shared" si="94"/>
        <v>0</v>
      </c>
      <c r="DE40" s="217">
        <f t="shared" si="94"/>
        <v>0</v>
      </c>
      <c r="DF40" s="436">
        <f t="shared" si="37"/>
        <v>0</v>
      </c>
      <c r="DG40" s="1">
        <f t="shared" si="69"/>
        <v>-1</v>
      </c>
      <c r="DH40" s="229">
        <f t="shared" si="70"/>
        <v>1.3343849794326346</v>
      </c>
      <c r="DI40" s="193"/>
      <c r="DJ40" s="193"/>
      <c r="DK40" s="33">
        <f t="shared" si="71"/>
        <v>0</v>
      </c>
      <c r="DL40" s="33">
        <f t="shared" si="71"/>
        <v>0</v>
      </c>
      <c r="DM40" s="475">
        <f t="shared" si="38"/>
        <v>0</v>
      </c>
      <c r="DN40" s="4" t="e">
        <f t="shared" si="72"/>
        <v>#DIV/0!</v>
      </c>
      <c r="DO40" s="4"/>
      <c r="DP40" s="4"/>
      <c r="DQ40" s="33">
        <f t="shared" si="95"/>
        <v>0</v>
      </c>
      <c r="DR40" s="217">
        <f t="shared" si="95"/>
        <v>0</v>
      </c>
      <c r="DS40" s="436">
        <f t="shared" si="40"/>
        <v>0</v>
      </c>
      <c r="DT40" s="1">
        <f t="shared" si="74"/>
        <v>-1</v>
      </c>
      <c r="DU40" s="229">
        <f t="shared" si="75"/>
        <v>-0.10709832154437005</v>
      </c>
    </row>
    <row r="41" spans="2:125" collapsed="1" x14ac:dyDescent="0.35">
      <c r="B41" s="5"/>
      <c r="C41" s="3"/>
      <c r="D41" s="18"/>
      <c r="E41" s="5" t="s">
        <v>194</v>
      </c>
      <c r="F41" s="14" t="s">
        <v>82</v>
      </c>
      <c r="G41" s="5"/>
      <c r="H41" s="2"/>
      <c r="I41" s="27">
        <f>+SUM(I42:I49)</f>
        <v>299.17428472393027</v>
      </c>
      <c r="J41" s="27">
        <f t="shared" ref="J41:U41" si="100">+SUM(J42:J49)</f>
        <v>580.35682086563838</v>
      </c>
      <c r="K41" s="27">
        <f t="shared" si="100"/>
        <v>3659.0821773726557</v>
      </c>
      <c r="L41" s="34">
        <f t="shared" si="100"/>
        <v>1931.364873075574</v>
      </c>
      <c r="M41" s="26">
        <f t="shared" si="100"/>
        <v>1576.0307502465216</v>
      </c>
      <c r="N41" s="26">
        <f t="shared" si="100"/>
        <v>662.31192421994933</v>
      </c>
      <c r="O41" s="26">
        <f t="shared" si="100"/>
        <v>2162.8470206109687</v>
      </c>
      <c r="P41" s="26">
        <f t="shared" si="100"/>
        <v>2729.8384752008387</v>
      </c>
      <c r="Q41" s="26">
        <f t="shared" si="100"/>
        <v>2257.5039203509546</v>
      </c>
      <c r="R41" s="26">
        <f t="shared" si="100"/>
        <v>1907.8145079890646</v>
      </c>
      <c r="S41" s="26">
        <f t="shared" si="100"/>
        <v>3317.7981481390057</v>
      </c>
      <c r="T41" s="26">
        <f t="shared" si="100"/>
        <v>1551.924351021647</v>
      </c>
      <c r="U41" s="181">
        <f t="shared" si="100"/>
        <v>22636.047253816752</v>
      </c>
      <c r="V41" s="34">
        <f t="shared" ref="V41:AH41" si="101">+SUM(V42:V48)</f>
        <v>1590.9333333333334</v>
      </c>
      <c r="W41" s="26">
        <f t="shared" si="101"/>
        <v>1467.0166666666667</v>
      </c>
      <c r="X41" s="26">
        <f t="shared" si="101"/>
        <v>901.61666666666679</v>
      </c>
      <c r="Y41" s="26">
        <f t="shared" si="101"/>
        <v>717.09999999999991</v>
      </c>
      <c r="Z41" s="26">
        <f t="shared" si="101"/>
        <v>579.04999999999995</v>
      </c>
      <c r="AA41" s="26">
        <f t="shared" si="101"/>
        <v>127.63333333333335</v>
      </c>
      <c r="AB41" s="26">
        <f t="shared" si="101"/>
        <v>75.900000000000006</v>
      </c>
      <c r="AC41" s="26">
        <f t="shared" si="101"/>
        <v>33.683333333333337</v>
      </c>
      <c r="AD41" s="20">
        <f t="shared" si="101"/>
        <v>38.049999999999997</v>
      </c>
      <c r="AE41" s="20">
        <f t="shared" si="101"/>
        <v>0</v>
      </c>
      <c r="AF41" s="20">
        <f t="shared" si="101"/>
        <v>0</v>
      </c>
      <c r="AG41" s="16">
        <f t="shared" si="101"/>
        <v>0</v>
      </c>
      <c r="AH41" s="179">
        <f t="shared" si="101"/>
        <v>5530.9833333333336</v>
      </c>
      <c r="AI41" s="23">
        <f>+SUM(AI42:AI49)</f>
        <v>76849.769352004281</v>
      </c>
      <c r="AJ41" s="23">
        <f t="shared" ref="AJ41:AU41" si="102">+SUM(AJ42:AJ49)</f>
        <v>165795.51649999997</v>
      </c>
      <c r="AK41" s="23">
        <f t="shared" si="102"/>
        <v>878603.74350000022</v>
      </c>
      <c r="AL41" s="23">
        <f t="shared" si="102"/>
        <v>502639.69700000004</v>
      </c>
      <c r="AM41" s="23">
        <f t="shared" si="102"/>
        <v>408820.26250000007</v>
      </c>
      <c r="AN41" s="23">
        <f t="shared" si="102"/>
        <v>175542.71650000004</v>
      </c>
      <c r="AO41" s="23">
        <f t="shared" si="102"/>
        <v>564857.37939999998</v>
      </c>
      <c r="AP41" s="23">
        <f t="shared" si="102"/>
        <v>739572.23424000002</v>
      </c>
      <c r="AQ41" s="23">
        <f t="shared" si="102"/>
        <v>604188.87620000006</v>
      </c>
      <c r="AR41" s="23">
        <f t="shared" si="102"/>
        <v>547639.16456000006</v>
      </c>
      <c r="AS41" s="23">
        <f t="shared" si="102"/>
        <v>1341933.7843600004</v>
      </c>
      <c r="AT41" s="23">
        <f t="shared" si="102"/>
        <v>505089.07196000015</v>
      </c>
      <c r="AU41" s="329">
        <f t="shared" si="102"/>
        <v>6511532.2160720062</v>
      </c>
      <c r="AV41" s="34">
        <f>+SUM(AV42:AV48)</f>
        <v>404131.36244</v>
      </c>
      <c r="AW41" s="26">
        <f t="shared" ref="AW41:BH41" si="103">+SUM(AW42:AW48)</f>
        <v>371233.69371999998</v>
      </c>
      <c r="AX41" s="26">
        <f t="shared" si="103"/>
        <v>238621.92300000004</v>
      </c>
      <c r="AY41" s="26">
        <f t="shared" si="103"/>
        <v>205774.07508000004</v>
      </c>
      <c r="AZ41" s="26">
        <f t="shared" si="103"/>
        <v>185586.82740000001</v>
      </c>
      <c r="BA41" s="26">
        <f t="shared" si="103"/>
        <v>43684.748799999979</v>
      </c>
      <c r="BB41" s="26">
        <f t="shared" si="103"/>
        <v>25824.672719999988</v>
      </c>
      <c r="BC41" s="26">
        <v>-157305.2886</v>
      </c>
      <c r="BD41" s="26">
        <v>12944.694239999999</v>
      </c>
      <c r="BE41" s="26">
        <f t="shared" si="103"/>
        <v>0</v>
      </c>
      <c r="BF41" s="26">
        <f t="shared" si="103"/>
        <v>0</v>
      </c>
      <c r="BG41" s="26">
        <f t="shared" si="103"/>
        <v>0</v>
      </c>
      <c r="BH41" s="329">
        <f t="shared" si="103"/>
        <v>1330496.7088000004</v>
      </c>
      <c r="BI41" s="193"/>
      <c r="BJ41" s="193"/>
      <c r="BK41" s="20">
        <f t="shared" ref="BK41:BL41" si="104">+SUM(BK42:BK48)</f>
        <v>0</v>
      </c>
      <c r="BL41" s="33">
        <f t="shared" si="104"/>
        <v>-157305.2886</v>
      </c>
      <c r="BM41" s="226">
        <f t="shared" si="49"/>
        <v>0</v>
      </c>
      <c r="BN41" s="4">
        <f t="shared" si="79"/>
        <v>0</v>
      </c>
      <c r="BO41" s="4"/>
      <c r="BP41" s="4"/>
      <c r="BQ41" s="33">
        <f t="shared" ref="BQ41:BR41" si="105">+SUM(BQ42:BQ48)</f>
        <v>0</v>
      </c>
      <c r="BR41" s="7">
        <f t="shared" si="105"/>
        <v>0</v>
      </c>
      <c r="BS41" s="224">
        <f t="shared" si="80"/>
        <v>0</v>
      </c>
      <c r="BT41" s="4">
        <f t="shared" si="51"/>
        <v>-1.2126976667284572</v>
      </c>
      <c r="BU41" s="229">
        <f t="shared" si="26"/>
        <v>-0.62491558586986107</v>
      </c>
      <c r="BV41" s="193"/>
      <c r="BW41" s="193">
        <f t="shared" si="27"/>
        <v>-29265.289026666676</v>
      </c>
      <c r="BX41" s="33">
        <f t="shared" ref="BX41:BY41" si="106">+SUM(BX42:BX48)</f>
        <v>0</v>
      </c>
      <c r="BY41" s="33">
        <f t="shared" si="106"/>
        <v>12944.694239999999</v>
      </c>
      <c r="BZ41" s="441">
        <f t="shared" si="54"/>
        <v>0</v>
      </c>
      <c r="CA41" s="4">
        <f t="shared" si="55"/>
        <v>-2.55885897413084E-3</v>
      </c>
      <c r="CB41" s="4"/>
      <c r="CC41" s="4"/>
      <c r="CD41" s="33">
        <f t="shared" ref="CD41:CE41" si="107">+SUM(CD42:CD48)</f>
        <v>0</v>
      </c>
      <c r="CE41" s="217">
        <f t="shared" si="107"/>
        <v>0</v>
      </c>
      <c r="CF41" s="436">
        <f t="shared" si="57"/>
        <v>0</v>
      </c>
      <c r="CG41" s="1">
        <f t="shared" si="58"/>
        <v>-1</v>
      </c>
      <c r="CH41" s="229">
        <f t="shared" si="59"/>
        <v>-0.67681839705467139</v>
      </c>
      <c r="CI41" s="193">
        <f t="shared" si="60"/>
        <v>147832.96764444443</v>
      </c>
      <c r="CJ41" s="193">
        <f t="shared" si="61"/>
        <v>-39511.973879999998</v>
      </c>
      <c r="CK41" s="20">
        <v>0</v>
      </c>
      <c r="CL41" s="33">
        <f t="shared" ref="CL41" si="108">+SUM(CL42:CL48)</f>
        <v>8345.0049999999956</v>
      </c>
      <c r="CM41" s="475">
        <f t="shared" si="29"/>
        <v>0</v>
      </c>
      <c r="CN41" s="4">
        <f t="shared" si="63"/>
        <v>-3.5845576677496081E-3</v>
      </c>
      <c r="CO41" s="4"/>
      <c r="CP41" s="4"/>
      <c r="CQ41" s="33">
        <f t="shared" ref="CQ41:CR41" si="109">+SUM(CQ42:CQ48)</f>
        <v>0</v>
      </c>
      <c r="CR41" s="217">
        <f t="shared" si="109"/>
        <v>0</v>
      </c>
      <c r="CS41" s="436">
        <f t="shared" si="31"/>
        <v>0</v>
      </c>
      <c r="CT41" s="1">
        <f t="shared" si="32"/>
        <v>-1</v>
      </c>
      <c r="CU41" s="229">
        <f t="shared" si="33"/>
        <v>-0.71476170242463888</v>
      </c>
      <c r="CV41" s="193">
        <f t="shared" ref="CV41:CW41" si="110">+SUM(CV42:CV48)</f>
        <v>138317.37409022223</v>
      </c>
      <c r="CW41" s="193">
        <f t="shared" si="110"/>
        <v>-73474.929366666664</v>
      </c>
      <c r="CX41" s="33">
        <f t="shared" ref="CX41:CY41" si="111">+SUM(CX42:CX48)</f>
        <v>0</v>
      </c>
      <c r="CY41" s="33">
        <f t="shared" si="111"/>
        <v>0</v>
      </c>
      <c r="CZ41" s="475">
        <f t="shared" si="34"/>
        <v>0</v>
      </c>
      <c r="DA41" s="4">
        <f t="shared" si="67"/>
        <v>-7.3863213668797778E-3</v>
      </c>
      <c r="DB41" s="4"/>
      <c r="DC41" s="4"/>
      <c r="DD41" s="33">
        <f t="shared" ref="DD41:DE41" si="112">+SUM(DD42:DD48)</f>
        <v>0</v>
      </c>
      <c r="DE41" s="217">
        <f t="shared" si="112"/>
        <v>0</v>
      </c>
      <c r="DF41" s="436">
        <f t="shared" si="37"/>
        <v>0</v>
      </c>
      <c r="DG41" s="1">
        <f t="shared" si="69"/>
        <v>-1</v>
      </c>
      <c r="DH41" s="229">
        <f t="shared" si="70"/>
        <v>-0.77709907816035195</v>
      </c>
      <c r="DI41" s="193"/>
      <c r="DJ41" s="193"/>
      <c r="DK41" s="33">
        <f t="shared" ref="DK41:DL41" si="113">+SUM(DK42:DK48)</f>
        <v>0</v>
      </c>
      <c r="DL41" s="33">
        <f t="shared" si="113"/>
        <v>0</v>
      </c>
      <c r="DM41" s="475">
        <f t="shared" si="38"/>
        <v>0</v>
      </c>
      <c r="DN41" s="4" t="e">
        <f t="shared" si="72"/>
        <v>#DIV/0!</v>
      </c>
      <c r="DO41" s="4"/>
      <c r="DP41" s="4"/>
      <c r="DQ41" s="33">
        <f t="shared" ref="DQ41:DR41" si="114">+SUM(DQ42:DQ48)</f>
        <v>0</v>
      </c>
      <c r="DR41" s="217">
        <f t="shared" si="114"/>
        <v>0</v>
      </c>
      <c r="DS41" s="436">
        <f t="shared" si="40"/>
        <v>0</v>
      </c>
      <c r="DT41" s="1">
        <f t="shared" si="74"/>
        <v>-1</v>
      </c>
      <c r="DU41" s="229">
        <f t="shared" si="75"/>
        <v>-0.79567071702171432</v>
      </c>
    </row>
    <row r="42" spans="2:125" hidden="1" outlineLevel="1" x14ac:dyDescent="0.35">
      <c r="B42" s="5"/>
      <c r="C42" s="3"/>
      <c r="D42" s="18">
        <v>320917</v>
      </c>
      <c r="E42" s="5" t="s">
        <v>194</v>
      </c>
      <c r="F42" s="5" t="s">
        <v>84</v>
      </c>
      <c r="G42" s="5" t="s">
        <v>70</v>
      </c>
      <c r="H42" s="20">
        <v>317.77800000000002</v>
      </c>
      <c r="I42" s="16">
        <f t="shared" ref="I42:T49" si="115">+SUMIFS(I$53:I$759,$D$53:$D$759,$D42)</f>
        <v>122.98566908975535</v>
      </c>
      <c r="J42" s="16">
        <f t="shared" si="115"/>
        <v>108.873784528822</v>
      </c>
      <c r="K42" s="16">
        <f t="shared" si="115"/>
        <v>506.41982138474032</v>
      </c>
      <c r="L42" s="33">
        <f t="shared" si="115"/>
        <v>386.72690368747988</v>
      </c>
      <c r="M42" s="20">
        <f t="shared" si="115"/>
        <v>384.243212242509</v>
      </c>
      <c r="N42" s="20">
        <f t="shared" si="115"/>
        <v>287.89834570045753</v>
      </c>
      <c r="O42" s="20">
        <f t="shared" si="115"/>
        <v>454.24733744941437</v>
      </c>
      <c r="P42" s="20">
        <f t="shared" si="115"/>
        <v>816.26287093505528</v>
      </c>
      <c r="Q42" s="20">
        <f t="shared" si="115"/>
        <v>313.18882301480915</v>
      </c>
      <c r="R42" s="20">
        <f t="shared" si="115"/>
        <v>647.00683193927784</v>
      </c>
      <c r="S42" s="20">
        <f t="shared" si="115"/>
        <v>303.4845511017125</v>
      </c>
      <c r="T42" s="20">
        <f t="shared" si="115"/>
        <v>294.72831083334904</v>
      </c>
      <c r="U42" s="181">
        <f t="shared" si="76"/>
        <v>4626.0664619073832</v>
      </c>
      <c r="V42" s="33">
        <f t="shared" ref="V42:AH49" si="116">+SUMIFS(V$53:V$758,$D$53:$D$758,$D42)</f>
        <v>460.93333333333334</v>
      </c>
      <c r="W42" s="20">
        <f t="shared" si="116"/>
        <v>289.01666666666671</v>
      </c>
      <c r="X42" s="20">
        <f t="shared" si="116"/>
        <v>267.11666666666673</v>
      </c>
      <c r="Y42" s="20">
        <f t="shared" si="116"/>
        <v>272.59999999999997</v>
      </c>
      <c r="Z42" s="20">
        <f t="shared" si="116"/>
        <v>321.04999999999995</v>
      </c>
      <c r="AA42" s="20">
        <f t="shared" si="116"/>
        <v>121.63333333333335</v>
      </c>
      <c r="AB42" s="20">
        <f t="shared" si="116"/>
        <v>75.900000000000006</v>
      </c>
      <c r="AC42" s="20">
        <f t="shared" si="116"/>
        <v>33.683333333333337</v>
      </c>
      <c r="AD42" s="20">
        <f t="shared" si="116"/>
        <v>38.049999999999997</v>
      </c>
      <c r="AE42" s="20">
        <f t="shared" si="116"/>
        <v>0</v>
      </c>
      <c r="AF42" s="20">
        <f t="shared" si="116"/>
        <v>0</v>
      </c>
      <c r="AG42" s="16">
        <f t="shared" si="116"/>
        <v>0</v>
      </c>
      <c r="AH42" s="179">
        <f t="shared" si="116"/>
        <v>1879.9833333333331</v>
      </c>
      <c r="AI42" s="28">
        <f t="shared" ref="AI42:AT49" si="117">+SUMIFS(AI$53:AI$759,$D$53:$D$759,$D42)</f>
        <v>39703.394952004281</v>
      </c>
      <c r="AJ42" s="28">
        <f t="shared" si="117"/>
        <v>66391.333499999993</v>
      </c>
      <c r="AK42" s="28">
        <f t="shared" si="117"/>
        <v>213918.48100000003</v>
      </c>
      <c r="AL42" s="28">
        <f t="shared" si="117"/>
        <v>176979.04</v>
      </c>
      <c r="AM42" s="28">
        <f t="shared" si="117"/>
        <v>157552.12050000002</v>
      </c>
      <c r="AN42" s="28">
        <f t="shared" si="117"/>
        <v>96603.978500000027</v>
      </c>
      <c r="AO42" s="28">
        <f t="shared" si="117"/>
        <v>204628.18240000002</v>
      </c>
      <c r="AP42" s="28">
        <f t="shared" si="117"/>
        <v>328997.55060000002</v>
      </c>
      <c r="AQ42" s="28">
        <f t="shared" si="117"/>
        <v>175787.39780000001</v>
      </c>
      <c r="AR42" s="28">
        <f t="shared" si="117"/>
        <v>255316.23603999987</v>
      </c>
      <c r="AS42" s="28">
        <f t="shared" si="117"/>
        <v>200853.05588000009</v>
      </c>
      <c r="AT42" s="28">
        <f t="shared" si="117"/>
        <v>169364.92964000002</v>
      </c>
      <c r="AU42" s="329">
        <f t="shared" ref="AU42:AU51" si="118">+SUM(AI42:AT42)</f>
        <v>2086095.7008120043</v>
      </c>
      <c r="AV42" s="33">
        <f t="shared" ref="AV42:BB51" si="119">+SUMIFS(AV$53:AV$758,$D$53:$D$758,$D42)</f>
        <v>158702.27995999999</v>
      </c>
      <c r="AW42" s="20">
        <f t="shared" si="119"/>
        <v>100019.16432000001</v>
      </c>
      <c r="AX42" s="20">
        <f t="shared" si="119"/>
        <v>92499.342120000045</v>
      </c>
      <c r="AY42" s="20">
        <f t="shared" si="119"/>
        <v>94817.665800000032</v>
      </c>
      <c r="AZ42" s="20">
        <f t="shared" si="119"/>
        <v>111256.74864000002</v>
      </c>
      <c r="BA42" s="20">
        <f t="shared" si="119"/>
        <v>41562.678399999983</v>
      </c>
      <c r="BB42" s="20">
        <f t="shared" si="119"/>
        <v>25824.672719999988</v>
      </c>
      <c r="BC42" s="20">
        <v>11513.108880000002</v>
      </c>
      <c r="BD42" s="20">
        <v>12944.694239999999</v>
      </c>
      <c r="BE42" s="20">
        <f t="shared" ref="BE42:BG51" si="120">+SUMIFS(BE$53:BE$758,$D$53:$D$758,$D42)</f>
        <v>0</v>
      </c>
      <c r="BF42" s="20">
        <f t="shared" si="120"/>
        <v>0</v>
      </c>
      <c r="BG42" s="20">
        <f t="shared" si="120"/>
        <v>0</v>
      </c>
      <c r="BH42" s="329">
        <f t="shared" si="78"/>
        <v>649140.35508000001</v>
      </c>
      <c r="BI42" s="193"/>
      <c r="BJ42" s="193"/>
      <c r="BK42" s="20">
        <f t="shared" ref="BK42:BL51" si="121">+SUMIFS(BK$53:BK$758,$D$53:$D$758,$D42)</f>
        <v>0</v>
      </c>
      <c r="BL42" s="33">
        <f t="shared" si="121"/>
        <v>11513.108880000002</v>
      </c>
      <c r="BM42" s="226">
        <f t="shared" si="49"/>
        <v>0</v>
      </c>
      <c r="BN42" s="4">
        <f t="shared" si="79"/>
        <v>0</v>
      </c>
      <c r="BO42" s="4"/>
      <c r="BP42" s="4"/>
      <c r="BQ42" s="33">
        <f t="shared" ref="BQ42:BR51" si="122">+SUMIFS(BQ$53:BQ$758,$D$53:$D$758,$D42)</f>
        <v>0</v>
      </c>
      <c r="BR42" s="7">
        <f t="shared" si="122"/>
        <v>0</v>
      </c>
      <c r="BS42" s="224">
        <f t="shared" si="80"/>
        <v>0</v>
      </c>
      <c r="BT42" s="4">
        <f t="shared" si="51"/>
        <v>-0.96500548755149307</v>
      </c>
      <c r="BU42" s="3"/>
      <c r="BV42" s="193"/>
      <c r="BW42" s="193"/>
      <c r="BX42" s="33">
        <f t="shared" ref="BX42:BY51" si="123">+SUMIFS(BX$53:BX$758,$D$53:$D$758,$D42)</f>
        <v>0</v>
      </c>
      <c r="BY42" s="33">
        <f t="shared" si="123"/>
        <v>12944.694239999999</v>
      </c>
      <c r="BZ42" s="441">
        <f t="shared" si="54"/>
        <v>0</v>
      </c>
      <c r="CA42" s="4">
        <f t="shared" si="55"/>
        <v>0</v>
      </c>
      <c r="CB42" s="4"/>
      <c r="CC42" s="4"/>
      <c r="CD42" s="33">
        <f t="shared" ref="CD42:CE51" si="124">+SUMIFS(CD$53:CD$758,$D$53:$D$758,$D42)</f>
        <v>0</v>
      </c>
      <c r="CE42" s="217">
        <f t="shared" si="124"/>
        <v>0</v>
      </c>
      <c r="CF42" s="436">
        <f t="shared" si="57"/>
        <v>0</v>
      </c>
      <c r="CG42" s="1">
        <f t="shared" si="58"/>
        <v>-1</v>
      </c>
      <c r="CH42" s="229">
        <f t="shared" si="59"/>
        <v>-0.55555424109059515</v>
      </c>
      <c r="CI42" s="193">
        <f t="shared" si="60"/>
        <v>72126.706120000003</v>
      </c>
      <c r="CJ42" s="193">
        <f t="shared" si="61"/>
        <v>16760.825279999994</v>
      </c>
      <c r="CK42" s="20">
        <v>0</v>
      </c>
      <c r="CL42" s="33">
        <f>+SUMIFS(CL$53:CL$758,$D$53:$D$758,$D42)</f>
        <v>8345.0049999999956</v>
      </c>
      <c r="CM42" s="475">
        <f t="shared" si="29"/>
        <v>0</v>
      </c>
      <c r="CN42" s="4"/>
      <c r="CO42" s="4"/>
      <c r="CP42" s="4"/>
      <c r="CQ42" s="33">
        <f t="shared" ref="CQ42:CR51" si="125">+SUMIFS(CQ$53:CQ$758,$D$53:$D$758,$D42)</f>
        <v>0</v>
      </c>
      <c r="CR42" s="217">
        <f t="shared" si="125"/>
        <v>0</v>
      </c>
      <c r="CS42" s="436">
        <f t="shared" si="31"/>
        <v>0</v>
      </c>
      <c r="CT42" s="1">
        <f t="shared" si="32"/>
        <v>-1</v>
      </c>
      <c r="CU42" s="229">
        <f t="shared" si="33"/>
        <v>-0.62168612058142458</v>
      </c>
      <c r="CV42" s="193">
        <f>+SUMIFS(CV$53:CV$758,$D$53:$D$758,$D42)</f>
        <v>68150.937681333351</v>
      </c>
      <c r="CW42" s="193">
        <f>+SUMIFS(CW$53:CW$758,$D$53:$D$758,$D42)</f>
        <v>10934.269373333333</v>
      </c>
      <c r="CX42" s="33">
        <f>+SUMIFS(CX$53:CX$758,$D$53:$D$758,$D42)</f>
        <v>0</v>
      </c>
      <c r="CY42" s="33">
        <f>+SUMIFS(CY$53:CY$758,$D$53:$D$758,$D42)</f>
        <v>0</v>
      </c>
      <c r="CZ42" s="475">
        <f t="shared" si="34"/>
        <v>0</v>
      </c>
      <c r="DA42" s="4"/>
      <c r="DB42" s="4"/>
      <c r="DC42" s="4"/>
      <c r="DD42" s="33">
        <f t="shared" ref="DD42:DE51" si="126">+SUMIFS(DD$53:DD$758,$D$53:$D$758,$D42)</f>
        <v>0</v>
      </c>
      <c r="DE42" s="217">
        <f t="shared" si="126"/>
        <v>0</v>
      </c>
      <c r="DF42" s="436">
        <f t="shared" si="37"/>
        <v>0</v>
      </c>
      <c r="DG42" s="1">
        <f t="shared" si="69"/>
        <v>-1</v>
      </c>
      <c r="DH42" s="229">
        <f t="shared" si="70"/>
        <v>-0.65697563269254866</v>
      </c>
      <c r="DI42" s="193"/>
      <c r="DJ42" s="193"/>
      <c r="DK42" s="33">
        <f>+SUMIFS(DK$53:DK$758,$D$53:$D$758,$D42)</f>
        <v>0</v>
      </c>
      <c r="DL42" s="33">
        <f>+SUMIFS(DL$53:DL$758,$D$53:$D$758,$D42)</f>
        <v>0</v>
      </c>
      <c r="DM42" s="475">
        <f t="shared" si="38"/>
        <v>0</v>
      </c>
      <c r="DN42" s="4"/>
      <c r="DO42" s="4"/>
      <c r="DP42" s="4"/>
      <c r="DQ42" s="33">
        <f t="shared" ref="DQ42:DR51" si="127">+SUMIFS(DQ$53:DQ$758,$D$53:$D$758,$D42)</f>
        <v>0</v>
      </c>
      <c r="DR42" s="217">
        <f t="shared" si="127"/>
        <v>0</v>
      </c>
      <c r="DS42" s="436">
        <f t="shared" si="40"/>
        <v>0</v>
      </c>
      <c r="DT42" s="1">
        <f t="shared" si="74"/>
        <v>-1</v>
      </c>
      <c r="DU42" s="229">
        <f t="shared" si="75"/>
        <v>-0.68882522751601249</v>
      </c>
    </row>
    <row r="43" spans="2:125" hidden="1" outlineLevel="1" x14ac:dyDescent="0.35">
      <c r="B43" s="5"/>
      <c r="C43" s="3"/>
      <c r="D43" s="18">
        <v>320921</v>
      </c>
      <c r="E43" s="5" t="s">
        <v>194</v>
      </c>
      <c r="F43" s="5" t="s">
        <v>85</v>
      </c>
      <c r="G43" s="5" t="s">
        <v>70</v>
      </c>
      <c r="H43" s="20">
        <v>332.45499999999998</v>
      </c>
      <c r="I43" s="16">
        <f t="shared" si="115"/>
        <v>0</v>
      </c>
      <c r="J43" s="16">
        <f t="shared" si="115"/>
        <v>0</v>
      </c>
      <c r="K43" s="16">
        <f t="shared" si="115"/>
        <v>0</v>
      </c>
      <c r="L43" s="33">
        <f t="shared" si="115"/>
        <v>0</v>
      </c>
      <c r="M43" s="20">
        <f t="shared" si="115"/>
        <v>0</v>
      </c>
      <c r="N43" s="20">
        <f t="shared" si="115"/>
        <v>0</v>
      </c>
      <c r="O43" s="20">
        <f t="shared" si="115"/>
        <v>0</v>
      </c>
      <c r="P43" s="20">
        <f t="shared" si="115"/>
        <v>58.622603359853215</v>
      </c>
      <c r="Q43" s="20">
        <f t="shared" si="115"/>
        <v>151.91078491825962</v>
      </c>
      <c r="R43" s="20">
        <f t="shared" si="115"/>
        <v>217.9134018137793</v>
      </c>
      <c r="S43" s="20">
        <f t="shared" si="115"/>
        <v>96.177989803131254</v>
      </c>
      <c r="T43" s="20">
        <f t="shared" si="115"/>
        <v>205.04105818832628</v>
      </c>
      <c r="U43" s="181">
        <f t="shared" si="76"/>
        <v>729.66583808334963</v>
      </c>
      <c r="V43" s="33">
        <f t="shared" si="116"/>
        <v>121</v>
      </c>
      <c r="W43" s="20">
        <f t="shared" si="116"/>
        <v>167</v>
      </c>
      <c r="X43" s="20">
        <f t="shared" si="116"/>
        <v>84</v>
      </c>
      <c r="Y43" s="20">
        <f t="shared" si="116"/>
        <v>98.5</v>
      </c>
      <c r="Z43" s="20">
        <f t="shared" si="116"/>
        <v>131</v>
      </c>
      <c r="AA43" s="20">
        <f t="shared" si="116"/>
        <v>6</v>
      </c>
      <c r="AB43" s="20">
        <f t="shared" si="116"/>
        <v>0</v>
      </c>
      <c r="AC43" s="20">
        <f t="shared" si="116"/>
        <v>0</v>
      </c>
      <c r="AD43" s="20">
        <f t="shared" si="116"/>
        <v>0</v>
      </c>
      <c r="AE43" s="20">
        <f t="shared" si="116"/>
        <v>0</v>
      </c>
      <c r="AF43" s="20">
        <f t="shared" si="116"/>
        <v>0</v>
      </c>
      <c r="AG43" s="16">
        <f t="shared" si="116"/>
        <v>0</v>
      </c>
      <c r="AH43" s="179">
        <f t="shared" si="116"/>
        <v>607.5</v>
      </c>
      <c r="AI43" s="28">
        <f t="shared" si="117"/>
        <v>0</v>
      </c>
      <c r="AJ43" s="28">
        <f t="shared" si="117"/>
        <v>0</v>
      </c>
      <c r="AK43" s="28">
        <f t="shared" si="117"/>
        <v>0</v>
      </c>
      <c r="AL43" s="28">
        <f t="shared" si="117"/>
        <v>0</v>
      </c>
      <c r="AM43" s="28">
        <f t="shared" si="117"/>
        <v>0</v>
      </c>
      <c r="AN43" s="28">
        <f t="shared" si="117"/>
        <v>0</v>
      </c>
      <c r="AO43" s="28">
        <f t="shared" si="117"/>
        <v>0</v>
      </c>
      <c r="AP43" s="28">
        <f t="shared" si="117"/>
        <v>19489.3776</v>
      </c>
      <c r="AQ43" s="28">
        <f t="shared" si="117"/>
        <v>50503.5</v>
      </c>
      <c r="AR43" s="28">
        <f t="shared" si="117"/>
        <v>72446.399999999994</v>
      </c>
      <c r="AS43" s="28">
        <f t="shared" si="117"/>
        <v>31974.853600000002</v>
      </c>
      <c r="AT43" s="28">
        <f t="shared" si="117"/>
        <v>68166.925000000017</v>
      </c>
      <c r="AU43" s="329">
        <f t="shared" si="118"/>
        <v>242581.05620000002</v>
      </c>
      <c r="AV43" s="33">
        <f t="shared" si="119"/>
        <v>42800.177200000006</v>
      </c>
      <c r="AW43" s="20">
        <f t="shared" si="119"/>
        <v>58569.290200000003</v>
      </c>
      <c r="AX43" s="20">
        <f t="shared" si="119"/>
        <v>29445.379200000003</v>
      </c>
      <c r="AY43" s="20">
        <f t="shared" si="119"/>
        <v>34667.746200000001</v>
      </c>
      <c r="AZ43" s="20">
        <f t="shared" si="119"/>
        <v>45820.846799999999</v>
      </c>
      <c r="BA43" s="20">
        <f t="shared" si="119"/>
        <v>2122.0704000000001</v>
      </c>
      <c r="BB43" s="20">
        <f t="shared" si="119"/>
        <v>0</v>
      </c>
      <c r="BC43" s="20">
        <v>0</v>
      </c>
      <c r="BD43" s="20">
        <v>0</v>
      </c>
      <c r="BE43" s="20">
        <f t="shared" si="120"/>
        <v>0</v>
      </c>
      <c r="BF43" s="20">
        <f t="shared" si="120"/>
        <v>0</v>
      </c>
      <c r="BG43" s="20">
        <f t="shared" si="120"/>
        <v>0</v>
      </c>
      <c r="BH43" s="329">
        <f t="shared" si="78"/>
        <v>213425.51</v>
      </c>
      <c r="BI43" s="193"/>
      <c r="BJ43" s="193"/>
      <c r="BK43" s="20">
        <f t="shared" si="121"/>
        <v>0</v>
      </c>
      <c r="BL43" s="33">
        <f t="shared" si="121"/>
        <v>0</v>
      </c>
      <c r="BM43" s="226">
        <f t="shared" si="49"/>
        <v>0</v>
      </c>
      <c r="BN43" s="4">
        <f t="shared" si="79"/>
        <v>0</v>
      </c>
      <c r="BO43" s="4"/>
      <c r="BP43" s="4"/>
      <c r="BQ43" s="33">
        <f t="shared" si="122"/>
        <v>0</v>
      </c>
      <c r="BR43" s="7">
        <f t="shared" si="122"/>
        <v>0</v>
      </c>
      <c r="BS43" s="224">
        <f t="shared" si="80"/>
        <v>0</v>
      </c>
      <c r="BT43" s="4">
        <f t="shared" si="51"/>
        <v>-1</v>
      </c>
      <c r="BU43" s="3"/>
      <c r="BV43" s="193"/>
      <c r="BW43" s="193"/>
      <c r="BX43" s="33">
        <f t="shared" si="123"/>
        <v>0</v>
      </c>
      <c r="BY43" s="33">
        <f t="shared" si="123"/>
        <v>0</v>
      </c>
      <c r="BZ43" s="441">
        <f t="shared" si="54"/>
        <v>0</v>
      </c>
      <c r="CA43" s="4">
        <f t="shared" si="55"/>
        <v>0</v>
      </c>
      <c r="CB43" s="4"/>
      <c r="CC43" s="4"/>
      <c r="CD43" s="33">
        <f t="shared" si="124"/>
        <v>0</v>
      </c>
      <c r="CE43" s="217">
        <f t="shared" si="124"/>
        <v>0</v>
      </c>
      <c r="CF43" s="436">
        <f t="shared" si="57"/>
        <v>0</v>
      </c>
      <c r="CG43" s="1">
        <f t="shared" si="58"/>
        <v>-1</v>
      </c>
      <c r="CH43" s="229">
        <f t="shared" si="59"/>
        <v>2.0492461135788478</v>
      </c>
      <c r="CI43" s="193">
        <f t="shared" si="60"/>
        <v>23713.945555555558</v>
      </c>
      <c r="CJ43" s="193">
        <f t="shared" si="61"/>
        <v>0</v>
      </c>
      <c r="CK43" s="20">
        <v>0</v>
      </c>
      <c r="CL43" s="33"/>
      <c r="CM43" s="475">
        <f t="shared" si="29"/>
        <v>0</v>
      </c>
      <c r="CN43" s="4"/>
      <c r="CO43" s="4"/>
      <c r="CP43" s="4"/>
      <c r="CQ43" s="33">
        <f t="shared" si="125"/>
        <v>0</v>
      </c>
      <c r="CR43" s="217">
        <f t="shared" si="125"/>
        <v>0</v>
      </c>
      <c r="CS43" s="436">
        <f t="shared" si="31"/>
        <v>0</v>
      </c>
      <c r="CT43" s="1">
        <f t="shared" si="32"/>
        <v>-1</v>
      </c>
      <c r="CU43" s="229">
        <f t="shared" si="33"/>
        <v>0.49836136209104165</v>
      </c>
      <c r="CV43" s="193">
        <f t="shared" ref="CV43:CW50" si="128">+SUMIFS(CV$53:CV$758,$D$53:$D$758,$D43)</f>
        <v>21342.550999999999</v>
      </c>
      <c r="CW43" s="193">
        <f t="shared" si="128"/>
        <v>0</v>
      </c>
      <c r="CX43" s="33"/>
      <c r="CY43" s="33"/>
      <c r="CZ43" s="475">
        <f t="shared" si="34"/>
        <v>0</v>
      </c>
      <c r="DA43" s="4"/>
      <c r="DB43" s="4"/>
      <c r="DC43" s="4"/>
      <c r="DD43" s="33">
        <f t="shared" si="126"/>
        <v>0</v>
      </c>
      <c r="DE43" s="217">
        <f t="shared" si="126"/>
        <v>0</v>
      </c>
      <c r="DF43" s="436">
        <f t="shared" si="37"/>
        <v>0</v>
      </c>
      <c r="DG43" s="1">
        <f t="shared" si="69"/>
        <v>-1</v>
      </c>
      <c r="DH43" s="229">
        <f t="shared" si="70"/>
        <v>0.22367097511878664</v>
      </c>
      <c r="DI43" s="193"/>
      <c r="DJ43" s="193"/>
      <c r="DK43" s="33"/>
      <c r="DL43" s="33"/>
      <c r="DM43" s="475">
        <f t="shared" si="38"/>
        <v>0</v>
      </c>
      <c r="DN43" s="4"/>
      <c r="DO43" s="4"/>
      <c r="DP43" s="4"/>
      <c r="DQ43" s="33">
        <f t="shared" si="127"/>
        <v>0</v>
      </c>
      <c r="DR43" s="217">
        <f t="shared" si="127"/>
        <v>0</v>
      </c>
      <c r="DS43" s="436">
        <f t="shared" si="40"/>
        <v>0</v>
      </c>
      <c r="DT43" s="1">
        <f t="shared" si="74"/>
        <v>-1</v>
      </c>
      <c r="DU43" s="229">
        <f t="shared" si="75"/>
        <v>-0.12018888307569342</v>
      </c>
    </row>
    <row r="44" spans="2:125" hidden="1" outlineLevel="1" x14ac:dyDescent="0.35">
      <c r="B44" s="5"/>
      <c r="C44" s="3"/>
      <c r="D44" s="18">
        <v>320925</v>
      </c>
      <c r="E44" s="5" t="s">
        <v>194</v>
      </c>
      <c r="F44" s="5" t="s">
        <v>86</v>
      </c>
      <c r="G44" s="5" t="s">
        <v>71</v>
      </c>
      <c r="H44" s="20">
        <v>210.833</v>
      </c>
      <c r="I44" s="16">
        <f t="shared" si="115"/>
        <v>176.18861563417491</v>
      </c>
      <c r="J44" s="16">
        <f t="shared" si="115"/>
        <v>471.48303633681644</v>
      </c>
      <c r="K44" s="16">
        <f t="shared" si="115"/>
        <v>3152.6623559879154</v>
      </c>
      <c r="L44" s="33">
        <f t="shared" si="115"/>
        <v>1544.637969388094</v>
      </c>
      <c r="M44" s="20">
        <f t="shared" si="115"/>
        <v>1191.7875380040127</v>
      </c>
      <c r="N44" s="20">
        <f t="shared" si="115"/>
        <v>374.41357851949175</v>
      </c>
      <c r="O44" s="20">
        <f t="shared" si="115"/>
        <v>1708.5996831615541</v>
      </c>
      <c r="P44" s="20">
        <f t="shared" si="115"/>
        <v>1854.9530009059304</v>
      </c>
      <c r="Q44" s="20">
        <f t="shared" si="115"/>
        <v>1792.4043124178856</v>
      </c>
      <c r="R44" s="20">
        <f t="shared" si="115"/>
        <v>1042.8942742360075</v>
      </c>
      <c r="S44" s="20">
        <f t="shared" si="115"/>
        <v>2918.1356072341619</v>
      </c>
      <c r="T44" s="20">
        <f t="shared" si="115"/>
        <v>1052.1549819999716</v>
      </c>
      <c r="U44" s="181">
        <f t="shared" si="76"/>
        <v>17280.314953826019</v>
      </c>
      <c r="V44" s="33">
        <f t="shared" si="116"/>
        <v>679</v>
      </c>
      <c r="W44" s="20">
        <f t="shared" si="116"/>
        <v>431</v>
      </c>
      <c r="X44" s="20">
        <f t="shared" si="116"/>
        <v>550.5</v>
      </c>
      <c r="Y44" s="20">
        <f t="shared" si="116"/>
        <v>346</v>
      </c>
      <c r="Z44" s="20">
        <f t="shared" si="116"/>
        <v>127</v>
      </c>
      <c r="AA44" s="20">
        <f t="shared" si="116"/>
        <v>0</v>
      </c>
      <c r="AB44" s="20">
        <f t="shared" si="116"/>
        <v>0</v>
      </c>
      <c r="AC44" s="20">
        <f t="shared" si="116"/>
        <v>0</v>
      </c>
      <c r="AD44" s="20">
        <f t="shared" si="116"/>
        <v>0</v>
      </c>
      <c r="AE44" s="20">
        <f t="shared" si="116"/>
        <v>0</v>
      </c>
      <c r="AF44" s="20">
        <f t="shared" si="116"/>
        <v>0</v>
      </c>
      <c r="AG44" s="16">
        <f t="shared" si="116"/>
        <v>0</v>
      </c>
      <c r="AH44" s="179">
        <f t="shared" si="116"/>
        <v>2133.5</v>
      </c>
      <c r="AI44" s="28">
        <f t="shared" si="117"/>
        <v>37146.374400000001</v>
      </c>
      <c r="AJ44" s="28">
        <f t="shared" si="117"/>
        <v>99404.18299999999</v>
      </c>
      <c r="AK44" s="28">
        <f t="shared" si="117"/>
        <v>664685.26250000019</v>
      </c>
      <c r="AL44" s="28">
        <f t="shared" si="117"/>
        <v>325660.65700000006</v>
      </c>
      <c r="AM44" s="28">
        <f t="shared" si="117"/>
        <v>251268.14200000005</v>
      </c>
      <c r="AN44" s="28">
        <f t="shared" si="117"/>
        <v>78938.737999999998</v>
      </c>
      <c r="AO44" s="28">
        <f t="shared" si="117"/>
        <v>360229.19699999993</v>
      </c>
      <c r="AP44" s="28">
        <f t="shared" si="117"/>
        <v>391085.30604</v>
      </c>
      <c r="AQ44" s="28">
        <f t="shared" si="117"/>
        <v>377897.97840000008</v>
      </c>
      <c r="AR44" s="28">
        <f t="shared" si="117"/>
        <v>219876.52852000014</v>
      </c>
      <c r="AS44" s="28">
        <f t="shared" si="117"/>
        <v>615239.28448000015</v>
      </c>
      <c r="AT44" s="28">
        <f t="shared" si="117"/>
        <v>221828.99132000003</v>
      </c>
      <c r="AU44" s="329">
        <f t="shared" si="118"/>
        <v>3643260.6426600004</v>
      </c>
      <c r="AV44" s="33">
        <f t="shared" si="119"/>
        <v>152327.67848</v>
      </c>
      <c r="AW44" s="20">
        <f t="shared" si="119"/>
        <v>94768.03439999999</v>
      </c>
      <c r="AX44" s="20">
        <f t="shared" si="119"/>
        <v>116677.20168</v>
      </c>
      <c r="AY44" s="20">
        <f t="shared" si="119"/>
        <v>76288.663079999998</v>
      </c>
      <c r="AZ44" s="20">
        <f t="shared" si="119"/>
        <v>28509.231960000001</v>
      </c>
      <c r="BA44" s="20">
        <f t="shared" si="119"/>
        <v>0</v>
      </c>
      <c r="BB44" s="20">
        <f t="shared" si="119"/>
        <v>0</v>
      </c>
      <c r="BC44" s="20">
        <v>0</v>
      </c>
      <c r="BD44" s="20">
        <v>0</v>
      </c>
      <c r="BE44" s="20">
        <f t="shared" si="120"/>
        <v>0</v>
      </c>
      <c r="BF44" s="20">
        <f t="shared" si="120"/>
        <v>0</v>
      </c>
      <c r="BG44" s="20">
        <f t="shared" si="120"/>
        <v>0</v>
      </c>
      <c r="BH44" s="329">
        <f t="shared" si="78"/>
        <v>468570.80960000004</v>
      </c>
      <c r="BI44" s="193"/>
      <c r="BJ44" s="193"/>
      <c r="BK44" s="20">
        <f t="shared" si="121"/>
        <v>0</v>
      </c>
      <c r="BL44" s="33">
        <f t="shared" si="121"/>
        <v>0</v>
      </c>
      <c r="BM44" s="226">
        <f t="shared" si="49"/>
        <v>0</v>
      </c>
      <c r="BN44" s="4">
        <f t="shared" si="79"/>
        <v>0</v>
      </c>
      <c r="BO44" s="4"/>
      <c r="BP44" s="4"/>
      <c r="BQ44" s="33">
        <f t="shared" si="122"/>
        <v>0</v>
      </c>
      <c r="BR44" s="7">
        <f t="shared" si="122"/>
        <v>0</v>
      </c>
      <c r="BS44" s="224">
        <f t="shared" si="80"/>
        <v>0</v>
      </c>
      <c r="BT44" s="4">
        <f t="shared" si="51"/>
        <v>-1</v>
      </c>
      <c r="BU44" s="3"/>
      <c r="BV44" s="193"/>
      <c r="BW44" s="193"/>
      <c r="BX44" s="33">
        <f t="shared" si="123"/>
        <v>0</v>
      </c>
      <c r="BY44" s="33">
        <f t="shared" si="123"/>
        <v>0</v>
      </c>
      <c r="BZ44" s="441">
        <f t="shared" si="54"/>
        <v>0</v>
      </c>
      <c r="CA44" s="4">
        <f t="shared" si="55"/>
        <v>0</v>
      </c>
      <c r="CB44" s="4"/>
      <c r="CC44" s="4"/>
      <c r="CD44" s="33">
        <f t="shared" si="124"/>
        <v>0</v>
      </c>
      <c r="CE44" s="217">
        <f t="shared" si="124"/>
        <v>0</v>
      </c>
      <c r="CF44" s="436">
        <f t="shared" si="57"/>
        <v>0</v>
      </c>
      <c r="CG44" s="1">
        <f t="shared" si="58"/>
        <v>-1</v>
      </c>
      <c r="CH44" s="229">
        <f t="shared" si="59"/>
        <v>-0.81882691871819202</v>
      </c>
      <c r="CI44" s="193">
        <f t="shared" si="60"/>
        <v>52063.423288888895</v>
      </c>
      <c r="CJ44" s="193">
        <f t="shared" si="61"/>
        <v>0</v>
      </c>
      <c r="CK44" s="20">
        <v>0</v>
      </c>
      <c r="CL44" s="33"/>
      <c r="CM44" s="475">
        <f t="shared" si="29"/>
        <v>0</v>
      </c>
      <c r="CN44" s="4"/>
      <c r="CO44" s="4"/>
      <c r="CP44" s="4"/>
      <c r="CQ44" s="33">
        <f t="shared" si="125"/>
        <v>0</v>
      </c>
      <c r="CR44" s="217">
        <f t="shared" si="125"/>
        <v>0</v>
      </c>
      <c r="CS44" s="436">
        <f t="shared" si="31"/>
        <v>0</v>
      </c>
      <c r="CT44" s="1">
        <f t="shared" si="32"/>
        <v>-1</v>
      </c>
      <c r="CU44" s="229">
        <f t="shared" si="33"/>
        <v>-0.83302256283865916</v>
      </c>
      <c r="CV44" s="193">
        <f t="shared" si="128"/>
        <v>48894.992728888887</v>
      </c>
      <c r="CW44" s="193">
        <f t="shared" si="128"/>
        <v>0</v>
      </c>
      <c r="CX44" s="33"/>
      <c r="CY44" s="33"/>
      <c r="CZ44" s="475">
        <f t="shared" si="34"/>
        <v>0</v>
      </c>
      <c r="DA44" s="4"/>
      <c r="DB44" s="4"/>
      <c r="DC44" s="4"/>
      <c r="DD44" s="33">
        <f t="shared" si="126"/>
        <v>0</v>
      </c>
      <c r="DE44" s="217">
        <f t="shared" si="126"/>
        <v>0</v>
      </c>
      <c r="DF44" s="436">
        <f t="shared" si="37"/>
        <v>0</v>
      </c>
      <c r="DG44" s="1">
        <f t="shared" si="69"/>
        <v>-1</v>
      </c>
      <c r="DH44" s="229">
        <f t="shared" si="70"/>
        <v>-0.86304832089324812</v>
      </c>
      <c r="DI44" s="193"/>
      <c r="DJ44" s="193"/>
      <c r="DK44" s="33"/>
      <c r="DL44" s="33"/>
      <c r="DM44" s="475">
        <f t="shared" si="38"/>
        <v>0</v>
      </c>
      <c r="DN44" s="4"/>
      <c r="DO44" s="4"/>
      <c r="DP44" s="4"/>
      <c r="DQ44" s="33">
        <f t="shared" si="127"/>
        <v>0</v>
      </c>
      <c r="DR44" s="217">
        <f t="shared" si="127"/>
        <v>0</v>
      </c>
      <c r="DS44" s="436">
        <f t="shared" si="40"/>
        <v>0</v>
      </c>
      <c r="DT44" s="1">
        <f t="shared" si="74"/>
        <v>-1</v>
      </c>
      <c r="DU44" s="229">
        <f t="shared" si="75"/>
        <v>-0.87138696471139943</v>
      </c>
    </row>
    <row r="45" spans="2:125" hidden="1" outlineLevel="1" x14ac:dyDescent="0.35">
      <c r="B45" s="5"/>
      <c r="C45" s="3"/>
      <c r="D45" s="18">
        <v>327900</v>
      </c>
      <c r="E45" s="5" t="s">
        <v>194</v>
      </c>
      <c r="F45" s="5" t="s">
        <v>131</v>
      </c>
      <c r="G45" s="5" t="s">
        <v>135</v>
      </c>
      <c r="H45" s="20"/>
      <c r="I45" s="16">
        <f t="shared" si="115"/>
        <v>0</v>
      </c>
      <c r="J45" s="16">
        <f t="shared" si="115"/>
        <v>0</v>
      </c>
      <c r="K45" s="16">
        <f t="shared" si="115"/>
        <v>0</v>
      </c>
      <c r="L45" s="33">
        <f t="shared" si="115"/>
        <v>0</v>
      </c>
      <c r="M45" s="20">
        <f t="shared" si="115"/>
        <v>0</v>
      </c>
      <c r="N45" s="20">
        <f t="shared" si="115"/>
        <v>0</v>
      </c>
      <c r="O45" s="20">
        <f t="shared" si="115"/>
        <v>0</v>
      </c>
      <c r="P45" s="20">
        <f t="shared" si="115"/>
        <v>0</v>
      </c>
      <c r="Q45" s="20">
        <f t="shared" si="115"/>
        <v>0</v>
      </c>
      <c r="R45" s="20">
        <f t="shared" si="115"/>
        <v>0</v>
      </c>
      <c r="S45" s="20">
        <f t="shared" si="115"/>
        <v>0</v>
      </c>
      <c r="T45" s="20">
        <f t="shared" si="115"/>
        <v>0</v>
      </c>
      <c r="U45" s="181">
        <f t="shared" si="76"/>
        <v>0</v>
      </c>
      <c r="V45" s="33">
        <f t="shared" si="116"/>
        <v>70</v>
      </c>
      <c r="W45" s="20">
        <f t="shared" si="116"/>
        <v>145</v>
      </c>
      <c r="X45" s="20">
        <f t="shared" si="116"/>
        <v>0</v>
      </c>
      <c r="Y45" s="20">
        <f t="shared" si="116"/>
        <v>0</v>
      </c>
      <c r="Z45" s="20">
        <f t="shared" si="116"/>
        <v>0</v>
      </c>
      <c r="AA45" s="20">
        <f t="shared" si="116"/>
        <v>0</v>
      </c>
      <c r="AB45" s="20">
        <f t="shared" si="116"/>
        <v>0</v>
      </c>
      <c r="AC45" s="20">
        <f t="shared" si="116"/>
        <v>0</v>
      </c>
      <c r="AD45" s="20">
        <f t="shared" si="116"/>
        <v>0</v>
      </c>
      <c r="AE45" s="20">
        <f t="shared" si="116"/>
        <v>0</v>
      </c>
      <c r="AF45" s="20">
        <f t="shared" si="116"/>
        <v>0</v>
      </c>
      <c r="AG45" s="16">
        <f t="shared" si="116"/>
        <v>0</v>
      </c>
      <c r="AH45" s="179">
        <f t="shared" si="116"/>
        <v>215</v>
      </c>
      <c r="AI45" s="28">
        <f t="shared" si="117"/>
        <v>0</v>
      </c>
      <c r="AJ45" s="28">
        <f t="shared" si="117"/>
        <v>0</v>
      </c>
      <c r="AK45" s="28">
        <f t="shared" si="117"/>
        <v>0</v>
      </c>
      <c r="AL45" s="28">
        <f t="shared" si="117"/>
        <v>0</v>
      </c>
      <c r="AM45" s="28">
        <f t="shared" si="117"/>
        <v>0</v>
      </c>
      <c r="AN45" s="28">
        <f t="shared" si="117"/>
        <v>0</v>
      </c>
      <c r="AO45" s="28">
        <f t="shared" si="117"/>
        <v>0</v>
      </c>
      <c r="AP45" s="28">
        <f t="shared" si="117"/>
        <v>0</v>
      </c>
      <c r="AQ45" s="28">
        <f t="shared" si="117"/>
        <v>0</v>
      </c>
      <c r="AR45" s="28">
        <f t="shared" si="117"/>
        <v>0</v>
      </c>
      <c r="AS45" s="28">
        <f t="shared" si="117"/>
        <v>123466.6476</v>
      </c>
      <c r="AT45" s="28">
        <f t="shared" si="117"/>
        <v>15242.742</v>
      </c>
      <c r="AU45" s="329">
        <f t="shared" si="118"/>
        <v>138709.38959999999</v>
      </c>
      <c r="AV45" s="33">
        <f t="shared" si="119"/>
        <v>10669.957200000001</v>
      </c>
      <c r="AW45" s="20">
        <f t="shared" si="119"/>
        <v>29469.301199999998</v>
      </c>
      <c r="AX45" s="20">
        <f t="shared" si="119"/>
        <v>0</v>
      </c>
      <c r="AY45" s="20">
        <f t="shared" si="119"/>
        <v>0</v>
      </c>
      <c r="AZ45" s="20">
        <f t="shared" si="119"/>
        <v>0</v>
      </c>
      <c r="BA45" s="20">
        <f t="shared" si="119"/>
        <v>0</v>
      </c>
      <c r="BB45" s="20">
        <f t="shared" si="119"/>
        <v>0</v>
      </c>
      <c r="BC45" s="20">
        <v>-38183.068440000003</v>
      </c>
      <c r="BD45" s="20">
        <v>0</v>
      </c>
      <c r="BE45" s="20">
        <f t="shared" si="120"/>
        <v>0</v>
      </c>
      <c r="BF45" s="20">
        <f t="shared" si="120"/>
        <v>0</v>
      </c>
      <c r="BG45" s="20">
        <f t="shared" si="120"/>
        <v>0</v>
      </c>
      <c r="BH45" s="329">
        <f t="shared" si="78"/>
        <v>1956.1899599999961</v>
      </c>
      <c r="BI45" s="193"/>
      <c r="BJ45" s="193"/>
      <c r="BK45" s="20">
        <f t="shared" si="121"/>
        <v>0</v>
      </c>
      <c r="BL45" s="33">
        <f t="shared" si="121"/>
        <v>-38183.068440000003</v>
      </c>
      <c r="BM45" s="226">
        <f t="shared" si="49"/>
        <v>0</v>
      </c>
      <c r="BN45" s="4">
        <f t="shared" si="79"/>
        <v>0</v>
      </c>
      <c r="BO45" s="4"/>
      <c r="BP45" s="4"/>
      <c r="BQ45" s="33">
        <f t="shared" si="122"/>
        <v>0</v>
      </c>
      <c r="BR45" s="7">
        <f t="shared" si="122"/>
        <v>0</v>
      </c>
      <c r="BS45" s="224">
        <f t="shared" si="80"/>
        <v>0</v>
      </c>
      <c r="BT45" s="4">
        <f t="shared" si="51"/>
        <v>0</v>
      </c>
      <c r="BU45" s="3"/>
      <c r="BV45" s="193"/>
      <c r="BW45" s="193"/>
      <c r="BX45" s="33">
        <f t="shared" si="123"/>
        <v>0</v>
      </c>
      <c r="BY45" s="33">
        <f t="shared" si="123"/>
        <v>0</v>
      </c>
      <c r="BZ45" s="441">
        <f t="shared" si="54"/>
        <v>0</v>
      </c>
      <c r="CA45" s="4">
        <f t="shared" si="55"/>
        <v>0</v>
      </c>
      <c r="CB45" s="4"/>
      <c r="CC45" s="4"/>
      <c r="CD45" s="33">
        <f t="shared" si="124"/>
        <v>0</v>
      </c>
      <c r="CE45" s="217">
        <f t="shared" si="124"/>
        <v>0</v>
      </c>
      <c r="CF45" s="436">
        <f t="shared" si="57"/>
        <v>0</v>
      </c>
      <c r="CG45" s="1">
        <f t="shared" si="58"/>
        <v>0</v>
      </c>
      <c r="CH45" s="229">
        <f t="shared" si="59"/>
        <v>0</v>
      </c>
      <c r="CI45" s="193">
        <f t="shared" si="60"/>
        <v>217.35443999999956</v>
      </c>
      <c r="CJ45" s="193">
        <f t="shared" si="61"/>
        <v>-12727.689480000001</v>
      </c>
      <c r="CK45" s="20">
        <v>0</v>
      </c>
      <c r="CL45" s="33"/>
      <c r="CM45" s="475">
        <f t="shared" si="29"/>
        <v>0</v>
      </c>
      <c r="CN45" s="4"/>
      <c r="CO45" s="4"/>
      <c r="CP45" s="4"/>
      <c r="CQ45" s="33">
        <f t="shared" si="125"/>
        <v>0</v>
      </c>
      <c r="CR45" s="217">
        <f t="shared" si="125"/>
        <v>0</v>
      </c>
      <c r="CS45" s="436">
        <f t="shared" si="31"/>
        <v>0</v>
      </c>
      <c r="CT45" s="1">
        <f t="shared" si="32"/>
        <v>0</v>
      </c>
      <c r="CU45" s="229">
        <f t="shared" si="33"/>
        <v>0</v>
      </c>
      <c r="CV45" s="193">
        <f t="shared" si="128"/>
        <v>217.35443999999956</v>
      </c>
      <c r="CW45" s="193">
        <f t="shared" si="128"/>
        <v>-19091.534220000001</v>
      </c>
      <c r="CX45" s="33"/>
      <c r="CY45" s="33"/>
      <c r="CZ45" s="475">
        <f t="shared" si="34"/>
        <v>0</v>
      </c>
      <c r="DA45" s="4"/>
      <c r="DB45" s="4"/>
      <c r="DC45" s="4"/>
      <c r="DD45" s="33">
        <f t="shared" si="126"/>
        <v>0</v>
      </c>
      <c r="DE45" s="217">
        <f t="shared" si="126"/>
        <v>0</v>
      </c>
      <c r="DF45" s="436">
        <f t="shared" si="37"/>
        <v>0</v>
      </c>
      <c r="DG45" s="1">
        <f t="shared" si="69"/>
        <v>-1</v>
      </c>
      <c r="DH45" s="229">
        <f t="shared" si="70"/>
        <v>-0.98415612638696126</v>
      </c>
      <c r="DI45" s="193"/>
      <c r="DJ45" s="193"/>
      <c r="DK45" s="33"/>
      <c r="DL45" s="33"/>
      <c r="DM45" s="475">
        <f t="shared" si="38"/>
        <v>0</v>
      </c>
      <c r="DN45" s="4"/>
      <c r="DO45" s="4"/>
      <c r="DP45" s="4"/>
      <c r="DQ45" s="33">
        <f t="shared" si="127"/>
        <v>0</v>
      </c>
      <c r="DR45" s="217">
        <f t="shared" si="127"/>
        <v>0</v>
      </c>
      <c r="DS45" s="436">
        <f t="shared" si="40"/>
        <v>0</v>
      </c>
      <c r="DT45" s="1">
        <f t="shared" si="74"/>
        <v>-1</v>
      </c>
      <c r="DU45" s="229">
        <f t="shared" si="75"/>
        <v>-0.98589720590912333</v>
      </c>
    </row>
    <row r="46" spans="2:125" hidden="1" outlineLevel="1" x14ac:dyDescent="0.35">
      <c r="B46" s="5"/>
      <c r="C46" s="3"/>
      <c r="D46" s="18">
        <v>327901</v>
      </c>
      <c r="E46" s="5" t="s">
        <v>194</v>
      </c>
      <c r="F46" s="5" t="s">
        <v>132</v>
      </c>
      <c r="G46" s="5" t="s">
        <v>136</v>
      </c>
      <c r="H46" s="20"/>
      <c r="I46" s="16">
        <f t="shared" si="115"/>
        <v>0</v>
      </c>
      <c r="J46" s="16">
        <f t="shared" si="115"/>
        <v>0</v>
      </c>
      <c r="K46" s="16">
        <f t="shared" si="115"/>
        <v>0</v>
      </c>
      <c r="L46" s="33">
        <f t="shared" si="115"/>
        <v>0</v>
      </c>
      <c r="M46" s="20">
        <f t="shared" si="115"/>
        <v>0</v>
      </c>
      <c r="N46" s="20">
        <f t="shared" si="115"/>
        <v>0</v>
      </c>
      <c r="O46" s="20">
        <f t="shared" si="115"/>
        <v>0</v>
      </c>
      <c r="P46" s="20">
        <f t="shared" si="115"/>
        <v>0</v>
      </c>
      <c r="Q46" s="20">
        <f t="shared" si="115"/>
        <v>0</v>
      </c>
      <c r="R46" s="20">
        <f t="shared" si="115"/>
        <v>0</v>
      </c>
      <c r="S46" s="20">
        <f t="shared" si="115"/>
        <v>0</v>
      </c>
      <c r="T46" s="20">
        <f t="shared" si="115"/>
        <v>0</v>
      </c>
      <c r="U46" s="181">
        <f t="shared" si="76"/>
        <v>0</v>
      </c>
      <c r="V46" s="33">
        <f t="shared" si="116"/>
        <v>70</v>
      </c>
      <c r="W46" s="20">
        <f t="shared" si="116"/>
        <v>145</v>
      </c>
      <c r="X46" s="20">
        <f t="shared" si="116"/>
        <v>0</v>
      </c>
      <c r="Y46" s="20">
        <f t="shared" si="116"/>
        <v>0</v>
      </c>
      <c r="Z46" s="20">
        <f t="shared" si="116"/>
        <v>0</v>
      </c>
      <c r="AA46" s="20">
        <f t="shared" si="116"/>
        <v>0</v>
      </c>
      <c r="AB46" s="20">
        <f t="shared" si="116"/>
        <v>0</v>
      </c>
      <c r="AC46" s="20">
        <f t="shared" si="116"/>
        <v>0</v>
      </c>
      <c r="AD46" s="20">
        <f t="shared" si="116"/>
        <v>0</v>
      </c>
      <c r="AE46" s="20">
        <f t="shared" si="116"/>
        <v>0</v>
      </c>
      <c r="AF46" s="20">
        <f t="shared" si="116"/>
        <v>0</v>
      </c>
      <c r="AG46" s="16">
        <f t="shared" si="116"/>
        <v>0</v>
      </c>
      <c r="AH46" s="179">
        <f t="shared" si="116"/>
        <v>215</v>
      </c>
      <c r="AI46" s="28">
        <f t="shared" si="117"/>
        <v>0</v>
      </c>
      <c r="AJ46" s="28">
        <f t="shared" si="117"/>
        <v>0</v>
      </c>
      <c r="AK46" s="28">
        <f t="shared" si="117"/>
        <v>0</v>
      </c>
      <c r="AL46" s="28">
        <f t="shared" si="117"/>
        <v>0</v>
      </c>
      <c r="AM46" s="28">
        <f t="shared" si="117"/>
        <v>0</v>
      </c>
      <c r="AN46" s="28">
        <f t="shared" si="117"/>
        <v>0</v>
      </c>
      <c r="AO46" s="28">
        <f t="shared" si="117"/>
        <v>0</v>
      </c>
      <c r="AP46" s="28">
        <f t="shared" si="117"/>
        <v>0</v>
      </c>
      <c r="AQ46" s="28">
        <f t="shared" si="117"/>
        <v>0</v>
      </c>
      <c r="AR46" s="28">
        <f t="shared" si="117"/>
        <v>0</v>
      </c>
      <c r="AS46" s="28">
        <f t="shared" si="117"/>
        <v>123466.6476</v>
      </c>
      <c r="AT46" s="28">
        <f t="shared" si="117"/>
        <v>0</v>
      </c>
      <c r="AU46" s="329">
        <f t="shared" si="118"/>
        <v>123466.6476</v>
      </c>
      <c r="AV46" s="33">
        <f t="shared" si="119"/>
        <v>10669.957200000001</v>
      </c>
      <c r="AW46" s="20">
        <f t="shared" si="119"/>
        <v>29469.301199999998</v>
      </c>
      <c r="AX46" s="20">
        <f t="shared" si="119"/>
        <v>0</v>
      </c>
      <c r="AY46" s="20">
        <f t="shared" si="119"/>
        <v>0</v>
      </c>
      <c r="AZ46" s="20">
        <f t="shared" si="119"/>
        <v>0</v>
      </c>
      <c r="BA46" s="20">
        <f t="shared" si="119"/>
        <v>0</v>
      </c>
      <c r="BB46" s="20">
        <f t="shared" si="119"/>
        <v>0</v>
      </c>
      <c r="BC46" s="20">
        <v>-55371.851639999993</v>
      </c>
      <c r="BD46" s="20">
        <v>0</v>
      </c>
      <c r="BE46" s="20">
        <f t="shared" si="120"/>
        <v>0</v>
      </c>
      <c r="BF46" s="20">
        <f t="shared" si="120"/>
        <v>0</v>
      </c>
      <c r="BG46" s="20">
        <f t="shared" si="120"/>
        <v>0</v>
      </c>
      <c r="BH46" s="329">
        <f t="shared" si="78"/>
        <v>-15232.593239999995</v>
      </c>
      <c r="BI46" s="193"/>
      <c r="BJ46" s="193"/>
      <c r="BK46" s="20">
        <f t="shared" si="121"/>
        <v>0</v>
      </c>
      <c r="BL46" s="33">
        <f t="shared" si="121"/>
        <v>-55371.851639999993</v>
      </c>
      <c r="BM46" s="226">
        <f t="shared" si="49"/>
        <v>0</v>
      </c>
      <c r="BN46" s="4">
        <f t="shared" si="79"/>
        <v>0</v>
      </c>
      <c r="BO46" s="4"/>
      <c r="BP46" s="4"/>
      <c r="BQ46" s="33">
        <f t="shared" si="122"/>
        <v>0</v>
      </c>
      <c r="BR46" s="7">
        <f t="shared" si="122"/>
        <v>0</v>
      </c>
      <c r="BS46" s="224">
        <f t="shared" si="80"/>
        <v>0</v>
      </c>
      <c r="BT46" s="4">
        <f t="shared" si="51"/>
        <v>0</v>
      </c>
      <c r="BU46" s="3"/>
      <c r="BV46" s="193"/>
      <c r="BW46" s="193"/>
      <c r="BX46" s="33">
        <f t="shared" si="123"/>
        <v>0</v>
      </c>
      <c r="BY46" s="33">
        <f t="shared" si="123"/>
        <v>0</v>
      </c>
      <c r="BZ46" s="441">
        <f t="shared" si="54"/>
        <v>0</v>
      </c>
      <c r="CA46" s="4">
        <f t="shared" si="55"/>
        <v>0</v>
      </c>
      <c r="CB46" s="4"/>
      <c r="CC46" s="4"/>
      <c r="CD46" s="33">
        <f t="shared" si="124"/>
        <v>0</v>
      </c>
      <c r="CE46" s="217">
        <f t="shared" si="124"/>
        <v>0</v>
      </c>
      <c r="CF46" s="436">
        <f t="shared" si="57"/>
        <v>0</v>
      </c>
      <c r="CG46" s="1">
        <f t="shared" si="58"/>
        <v>0</v>
      </c>
      <c r="CH46" s="229">
        <f t="shared" si="59"/>
        <v>0</v>
      </c>
      <c r="CI46" s="193">
        <f t="shared" si="60"/>
        <v>-1692.5103599999993</v>
      </c>
      <c r="CJ46" s="193">
        <f t="shared" si="61"/>
        <v>-18457.283879999999</v>
      </c>
      <c r="CK46" s="20">
        <v>0</v>
      </c>
      <c r="CL46" s="33"/>
      <c r="CM46" s="475">
        <f t="shared" si="29"/>
        <v>0</v>
      </c>
      <c r="CN46" s="4"/>
      <c r="CO46" s="4"/>
      <c r="CP46" s="4"/>
      <c r="CQ46" s="33">
        <f t="shared" si="125"/>
        <v>0</v>
      </c>
      <c r="CR46" s="217">
        <f t="shared" si="125"/>
        <v>0</v>
      </c>
      <c r="CS46" s="436">
        <f t="shared" si="31"/>
        <v>0</v>
      </c>
      <c r="CT46" s="1">
        <f t="shared" si="32"/>
        <v>0</v>
      </c>
      <c r="CU46" s="229">
        <f t="shared" si="33"/>
        <v>0</v>
      </c>
      <c r="CV46" s="193">
        <f t="shared" si="128"/>
        <v>-1692.5103599999993</v>
      </c>
      <c r="CW46" s="193">
        <f t="shared" si="128"/>
        <v>-27685.925819999997</v>
      </c>
      <c r="CX46" s="33"/>
      <c r="CY46" s="33"/>
      <c r="CZ46" s="475">
        <f t="shared" si="34"/>
        <v>0</v>
      </c>
      <c r="DA46" s="4"/>
      <c r="DB46" s="4"/>
      <c r="DC46" s="4"/>
      <c r="DD46" s="33">
        <f t="shared" si="126"/>
        <v>0</v>
      </c>
      <c r="DE46" s="217">
        <f t="shared" si="126"/>
        <v>0</v>
      </c>
      <c r="DF46" s="436">
        <f t="shared" si="37"/>
        <v>0</v>
      </c>
      <c r="DG46" s="1">
        <f t="shared" si="69"/>
        <v>-1</v>
      </c>
      <c r="DH46" s="229">
        <f t="shared" si="70"/>
        <v>-1.1233741543655551</v>
      </c>
      <c r="DI46" s="193"/>
      <c r="DJ46" s="193"/>
      <c r="DK46" s="33"/>
      <c r="DL46" s="33"/>
      <c r="DM46" s="475">
        <f t="shared" si="38"/>
        <v>0</v>
      </c>
      <c r="DN46" s="4"/>
      <c r="DO46" s="4"/>
      <c r="DP46" s="4"/>
      <c r="DQ46" s="33">
        <f t="shared" si="127"/>
        <v>0</v>
      </c>
      <c r="DR46" s="217">
        <f t="shared" si="127"/>
        <v>0</v>
      </c>
      <c r="DS46" s="436">
        <f t="shared" si="40"/>
        <v>0</v>
      </c>
      <c r="DT46" s="1">
        <f t="shared" si="74"/>
        <v>0</v>
      </c>
      <c r="DU46" s="229">
        <f t="shared" si="75"/>
        <v>-1.1233741543655551</v>
      </c>
    </row>
    <row r="47" spans="2:125" hidden="1" outlineLevel="1" x14ac:dyDescent="0.35">
      <c r="B47" s="5"/>
      <c r="C47" s="3"/>
      <c r="D47" s="18">
        <v>327902</v>
      </c>
      <c r="E47" s="5" t="s">
        <v>194</v>
      </c>
      <c r="F47" s="5" t="s">
        <v>133</v>
      </c>
      <c r="G47" s="5" t="s">
        <v>137</v>
      </c>
      <c r="H47" s="20"/>
      <c r="I47" s="16">
        <f t="shared" si="115"/>
        <v>0</v>
      </c>
      <c r="J47" s="16">
        <f t="shared" si="115"/>
        <v>0</v>
      </c>
      <c r="K47" s="16">
        <f t="shared" si="115"/>
        <v>0</v>
      </c>
      <c r="L47" s="33">
        <f t="shared" si="115"/>
        <v>0</v>
      </c>
      <c r="M47" s="20">
        <f t="shared" si="115"/>
        <v>0</v>
      </c>
      <c r="N47" s="20">
        <f t="shared" si="115"/>
        <v>0</v>
      </c>
      <c r="O47" s="20">
        <f t="shared" si="115"/>
        <v>0</v>
      </c>
      <c r="P47" s="20">
        <f t="shared" si="115"/>
        <v>0</v>
      </c>
      <c r="Q47" s="20">
        <f t="shared" si="115"/>
        <v>0</v>
      </c>
      <c r="R47" s="20">
        <f t="shared" si="115"/>
        <v>0</v>
      </c>
      <c r="S47" s="20">
        <f t="shared" si="115"/>
        <v>0</v>
      </c>
      <c r="T47" s="20">
        <f t="shared" si="115"/>
        <v>0</v>
      </c>
      <c r="U47" s="181">
        <f t="shared" si="76"/>
        <v>0</v>
      </c>
      <c r="V47" s="33">
        <f t="shared" si="116"/>
        <v>70</v>
      </c>
      <c r="W47" s="20">
        <f t="shared" si="116"/>
        <v>145</v>
      </c>
      <c r="X47" s="20">
        <f t="shared" si="116"/>
        <v>0</v>
      </c>
      <c r="Y47" s="20">
        <f t="shared" si="116"/>
        <v>0</v>
      </c>
      <c r="Z47" s="20">
        <f t="shared" si="116"/>
        <v>0</v>
      </c>
      <c r="AA47" s="20">
        <f t="shared" si="116"/>
        <v>0</v>
      </c>
      <c r="AB47" s="20">
        <f t="shared" si="116"/>
        <v>0</v>
      </c>
      <c r="AC47" s="20">
        <f t="shared" si="116"/>
        <v>0</v>
      </c>
      <c r="AD47" s="20">
        <f t="shared" si="116"/>
        <v>0</v>
      </c>
      <c r="AE47" s="20">
        <f t="shared" si="116"/>
        <v>0</v>
      </c>
      <c r="AF47" s="20">
        <f t="shared" si="116"/>
        <v>0</v>
      </c>
      <c r="AG47" s="16">
        <f t="shared" si="116"/>
        <v>0</v>
      </c>
      <c r="AH47" s="179">
        <f t="shared" si="116"/>
        <v>215</v>
      </c>
      <c r="AI47" s="28">
        <f t="shared" si="117"/>
        <v>0</v>
      </c>
      <c r="AJ47" s="28">
        <f t="shared" si="117"/>
        <v>0</v>
      </c>
      <c r="AK47" s="28">
        <f t="shared" si="117"/>
        <v>0</v>
      </c>
      <c r="AL47" s="28">
        <f t="shared" si="117"/>
        <v>0</v>
      </c>
      <c r="AM47" s="28">
        <f t="shared" si="117"/>
        <v>0</v>
      </c>
      <c r="AN47" s="28">
        <f t="shared" si="117"/>
        <v>0</v>
      </c>
      <c r="AO47" s="28">
        <f t="shared" si="117"/>
        <v>0</v>
      </c>
      <c r="AP47" s="28">
        <f t="shared" si="117"/>
        <v>0</v>
      </c>
      <c r="AQ47" s="28">
        <f t="shared" si="117"/>
        <v>0</v>
      </c>
      <c r="AR47" s="28">
        <f t="shared" si="117"/>
        <v>0</v>
      </c>
      <c r="AS47" s="28">
        <f t="shared" si="117"/>
        <v>123466.6476</v>
      </c>
      <c r="AT47" s="28">
        <f t="shared" si="117"/>
        <v>15242.742</v>
      </c>
      <c r="AU47" s="329">
        <f t="shared" si="118"/>
        <v>138709.38959999999</v>
      </c>
      <c r="AV47" s="33">
        <f t="shared" si="119"/>
        <v>10669.957200000001</v>
      </c>
      <c r="AW47" s="20">
        <f t="shared" si="119"/>
        <v>29469.301199999998</v>
      </c>
      <c r="AX47" s="20">
        <f t="shared" si="119"/>
        <v>0</v>
      </c>
      <c r="AY47" s="20">
        <f t="shared" si="119"/>
        <v>0</v>
      </c>
      <c r="AZ47" s="20">
        <f t="shared" si="119"/>
        <v>0</v>
      </c>
      <c r="BA47" s="20">
        <f t="shared" si="119"/>
        <v>0</v>
      </c>
      <c r="BB47" s="20">
        <f t="shared" si="119"/>
        <v>0</v>
      </c>
      <c r="BC47" s="20">
        <v>-29469.25044</v>
      </c>
      <c r="BD47" s="20">
        <v>0</v>
      </c>
      <c r="BE47" s="20">
        <f t="shared" si="120"/>
        <v>0</v>
      </c>
      <c r="BF47" s="20">
        <f t="shared" si="120"/>
        <v>0</v>
      </c>
      <c r="BG47" s="20">
        <f t="shared" si="120"/>
        <v>0</v>
      </c>
      <c r="BH47" s="329">
        <f t="shared" si="78"/>
        <v>10670.007959999999</v>
      </c>
      <c r="BI47" s="193"/>
      <c r="BJ47" s="193"/>
      <c r="BK47" s="20">
        <f t="shared" si="121"/>
        <v>0</v>
      </c>
      <c r="BL47" s="33">
        <f t="shared" si="121"/>
        <v>-29469.25044</v>
      </c>
      <c r="BM47" s="226">
        <f t="shared" si="49"/>
        <v>0</v>
      </c>
      <c r="BN47" s="4">
        <f t="shared" si="79"/>
        <v>0</v>
      </c>
      <c r="BO47" s="4"/>
      <c r="BP47" s="4"/>
      <c r="BQ47" s="33">
        <f t="shared" si="122"/>
        <v>0</v>
      </c>
      <c r="BR47" s="7">
        <f t="shared" si="122"/>
        <v>0</v>
      </c>
      <c r="BS47" s="224">
        <f t="shared" si="80"/>
        <v>0</v>
      </c>
      <c r="BT47" s="4">
        <f t="shared" si="51"/>
        <v>0</v>
      </c>
      <c r="BU47" s="3"/>
      <c r="BV47" s="193"/>
      <c r="BW47" s="193"/>
      <c r="BX47" s="33">
        <f t="shared" si="123"/>
        <v>0</v>
      </c>
      <c r="BY47" s="33">
        <f t="shared" si="123"/>
        <v>0</v>
      </c>
      <c r="BZ47" s="441">
        <f t="shared" si="54"/>
        <v>0</v>
      </c>
      <c r="CA47" s="4">
        <f t="shared" si="55"/>
        <v>0</v>
      </c>
      <c r="CB47" s="4"/>
      <c r="CC47" s="4"/>
      <c r="CD47" s="33">
        <f t="shared" si="124"/>
        <v>0</v>
      </c>
      <c r="CE47" s="217">
        <f t="shared" si="124"/>
        <v>0</v>
      </c>
      <c r="CF47" s="436">
        <f t="shared" si="57"/>
        <v>0</v>
      </c>
      <c r="CG47" s="1">
        <f t="shared" si="58"/>
        <v>0</v>
      </c>
      <c r="CH47" s="229">
        <f t="shared" si="59"/>
        <v>0</v>
      </c>
      <c r="CI47" s="193">
        <f t="shared" si="60"/>
        <v>1185.5564399999998</v>
      </c>
      <c r="CJ47" s="193">
        <f t="shared" si="61"/>
        <v>-9823.0834799999993</v>
      </c>
      <c r="CK47" s="20">
        <v>0</v>
      </c>
      <c r="CL47" s="33"/>
      <c r="CM47" s="475">
        <f t="shared" si="29"/>
        <v>0</v>
      </c>
      <c r="CN47" s="4"/>
      <c r="CO47" s="4"/>
      <c r="CP47" s="4"/>
      <c r="CQ47" s="33">
        <f t="shared" si="125"/>
        <v>0</v>
      </c>
      <c r="CR47" s="217">
        <f t="shared" si="125"/>
        <v>0</v>
      </c>
      <c r="CS47" s="436">
        <f t="shared" si="31"/>
        <v>0</v>
      </c>
      <c r="CT47" s="1">
        <f t="shared" si="32"/>
        <v>0</v>
      </c>
      <c r="CU47" s="229">
        <f t="shared" si="33"/>
        <v>0</v>
      </c>
      <c r="CV47" s="193">
        <f t="shared" si="128"/>
        <v>1185.5564399999998</v>
      </c>
      <c r="CW47" s="193">
        <f t="shared" si="128"/>
        <v>-14734.62522</v>
      </c>
      <c r="CX47" s="33"/>
      <c r="CY47" s="33"/>
      <c r="CZ47" s="475">
        <f t="shared" si="34"/>
        <v>0</v>
      </c>
      <c r="DA47" s="4"/>
      <c r="DB47" s="4"/>
      <c r="DC47" s="4"/>
      <c r="DD47" s="33">
        <f t="shared" si="126"/>
        <v>0</v>
      </c>
      <c r="DE47" s="217">
        <f t="shared" si="126"/>
        <v>0</v>
      </c>
      <c r="DF47" s="436">
        <f t="shared" si="37"/>
        <v>0</v>
      </c>
      <c r="DG47" s="1">
        <f t="shared" si="69"/>
        <v>-1</v>
      </c>
      <c r="DH47" s="229">
        <f t="shared" si="70"/>
        <v>-0.91357983579040658</v>
      </c>
      <c r="DI47" s="193"/>
      <c r="DJ47" s="193"/>
      <c r="DK47" s="33"/>
      <c r="DL47" s="33"/>
      <c r="DM47" s="475">
        <f t="shared" si="38"/>
        <v>0</v>
      </c>
      <c r="DN47" s="4"/>
      <c r="DO47" s="4"/>
      <c r="DP47" s="4"/>
      <c r="DQ47" s="33">
        <f t="shared" si="127"/>
        <v>0</v>
      </c>
      <c r="DR47" s="217">
        <f t="shared" si="127"/>
        <v>0</v>
      </c>
      <c r="DS47" s="436">
        <f t="shared" si="40"/>
        <v>0</v>
      </c>
      <c r="DT47" s="1">
        <f t="shared" si="74"/>
        <v>-1</v>
      </c>
      <c r="DU47" s="229">
        <f t="shared" si="75"/>
        <v>-0.92307652718558286</v>
      </c>
    </row>
    <row r="48" spans="2:125" hidden="1" outlineLevel="1" x14ac:dyDescent="0.35">
      <c r="B48" s="5"/>
      <c r="C48" s="3"/>
      <c r="D48" s="18">
        <v>327903</v>
      </c>
      <c r="E48" s="5" t="s">
        <v>194</v>
      </c>
      <c r="F48" s="5" t="s">
        <v>134</v>
      </c>
      <c r="G48" s="5" t="s">
        <v>138</v>
      </c>
      <c r="H48" s="20"/>
      <c r="I48" s="16">
        <f t="shared" si="115"/>
        <v>0</v>
      </c>
      <c r="J48" s="16">
        <f t="shared" si="115"/>
        <v>0</v>
      </c>
      <c r="K48" s="16">
        <f t="shared" si="115"/>
        <v>0</v>
      </c>
      <c r="L48" s="33">
        <f t="shared" si="115"/>
        <v>0</v>
      </c>
      <c r="M48" s="20">
        <f t="shared" si="115"/>
        <v>0</v>
      </c>
      <c r="N48" s="20">
        <f t="shared" si="115"/>
        <v>0</v>
      </c>
      <c r="O48" s="20">
        <f t="shared" si="115"/>
        <v>0</v>
      </c>
      <c r="P48" s="20">
        <f t="shared" si="115"/>
        <v>0</v>
      </c>
      <c r="Q48" s="20">
        <f t="shared" si="115"/>
        <v>0</v>
      </c>
      <c r="R48" s="20">
        <f t="shared" si="115"/>
        <v>0</v>
      </c>
      <c r="S48" s="20">
        <f t="shared" si="115"/>
        <v>0</v>
      </c>
      <c r="T48" s="20">
        <f t="shared" si="115"/>
        <v>0</v>
      </c>
      <c r="U48" s="181">
        <f t="shared" si="76"/>
        <v>0</v>
      </c>
      <c r="V48" s="33">
        <f t="shared" si="116"/>
        <v>120</v>
      </c>
      <c r="W48" s="20">
        <f t="shared" si="116"/>
        <v>145</v>
      </c>
      <c r="X48" s="20">
        <f t="shared" si="116"/>
        <v>0</v>
      </c>
      <c r="Y48" s="20">
        <f t="shared" si="116"/>
        <v>0</v>
      </c>
      <c r="Z48" s="20">
        <f t="shared" si="116"/>
        <v>0</v>
      </c>
      <c r="AA48" s="20">
        <f t="shared" si="116"/>
        <v>0</v>
      </c>
      <c r="AB48" s="20">
        <f t="shared" si="116"/>
        <v>0</v>
      </c>
      <c r="AC48" s="20">
        <f t="shared" si="116"/>
        <v>0</v>
      </c>
      <c r="AD48" s="20">
        <f t="shared" si="116"/>
        <v>0</v>
      </c>
      <c r="AE48" s="20">
        <f t="shared" si="116"/>
        <v>0</v>
      </c>
      <c r="AF48" s="20">
        <f t="shared" si="116"/>
        <v>0</v>
      </c>
      <c r="AG48" s="16">
        <f t="shared" si="116"/>
        <v>0</v>
      </c>
      <c r="AH48" s="179">
        <f t="shared" si="116"/>
        <v>265</v>
      </c>
      <c r="AI48" s="28">
        <f t="shared" si="117"/>
        <v>0</v>
      </c>
      <c r="AJ48" s="28">
        <f t="shared" si="117"/>
        <v>0</v>
      </c>
      <c r="AK48" s="28">
        <f t="shared" si="117"/>
        <v>0</v>
      </c>
      <c r="AL48" s="28">
        <f t="shared" si="117"/>
        <v>0</v>
      </c>
      <c r="AM48" s="28">
        <f t="shared" si="117"/>
        <v>0</v>
      </c>
      <c r="AN48" s="28">
        <f t="shared" si="117"/>
        <v>0</v>
      </c>
      <c r="AO48" s="28">
        <f t="shared" si="117"/>
        <v>0</v>
      </c>
      <c r="AP48" s="28">
        <f t="shared" si="117"/>
        <v>0</v>
      </c>
      <c r="AQ48" s="28">
        <f t="shared" si="117"/>
        <v>0</v>
      </c>
      <c r="AR48" s="28">
        <f t="shared" si="117"/>
        <v>0</v>
      </c>
      <c r="AS48" s="28">
        <f t="shared" si="117"/>
        <v>123466.6476</v>
      </c>
      <c r="AT48" s="28">
        <f t="shared" si="117"/>
        <v>15242.742</v>
      </c>
      <c r="AU48" s="329">
        <f t="shared" si="118"/>
        <v>138709.38959999999</v>
      </c>
      <c r="AV48" s="33">
        <f t="shared" si="119"/>
        <v>18291.355199999998</v>
      </c>
      <c r="AW48" s="20">
        <f t="shared" si="119"/>
        <v>29469.301199999998</v>
      </c>
      <c r="AX48" s="20">
        <f t="shared" si="119"/>
        <v>0</v>
      </c>
      <c r="AY48" s="20">
        <f t="shared" si="119"/>
        <v>0</v>
      </c>
      <c r="AZ48" s="20">
        <f t="shared" si="119"/>
        <v>0</v>
      </c>
      <c r="BA48" s="20">
        <f t="shared" si="119"/>
        <v>0</v>
      </c>
      <c r="BB48" s="20">
        <f t="shared" si="119"/>
        <v>0</v>
      </c>
      <c r="BC48" s="20">
        <v>-45794.22696</v>
      </c>
      <c r="BD48" s="20">
        <v>0</v>
      </c>
      <c r="BE48" s="20">
        <f t="shared" si="120"/>
        <v>0</v>
      </c>
      <c r="BF48" s="20">
        <f t="shared" si="120"/>
        <v>0</v>
      </c>
      <c r="BG48" s="20">
        <f t="shared" si="120"/>
        <v>0</v>
      </c>
      <c r="BH48" s="329">
        <f t="shared" si="78"/>
        <v>1966.4294399999926</v>
      </c>
      <c r="BI48" s="193"/>
      <c r="BJ48" s="193"/>
      <c r="BK48" s="20">
        <f t="shared" si="121"/>
        <v>0</v>
      </c>
      <c r="BL48" s="33">
        <f t="shared" si="121"/>
        <v>-45794.22696</v>
      </c>
      <c r="BM48" s="226">
        <f t="shared" si="49"/>
        <v>0</v>
      </c>
      <c r="BN48" s="4">
        <f t="shared" si="79"/>
        <v>0</v>
      </c>
      <c r="BO48" s="4"/>
      <c r="BP48" s="4"/>
      <c r="BQ48" s="33">
        <f t="shared" si="122"/>
        <v>0</v>
      </c>
      <c r="BR48" s="7">
        <f t="shared" si="122"/>
        <v>0</v>
      </c>
      <c r="BS48" s="224">
        <f t="shared" si="80"/>
        <v>0</v>
      </c>
      <c r="BT48" s="4">
        <f t="shared" si="51"/>
        <v>0</v>
      </c>
      <c r="BU48" s="3"/>
      <c r="BV48" s="193"/>
      <c r="BW48" s="193"/>
      <c r="BX48" s="33">
        <f t="shared" si="123"/>
        <v>0</v>
      </c>
      <c r="BY48" s="33">
        <f t="shared" si="123"/>
        <v>0</v>
      </c>
      <c r="BZ48" s="441">
        <f t="shared" si="54"/>
        <v>0</v>
      </c>
      <c r="CA48" s="4">
        <f t="shared" si="55"/>
        <v>0</v>
      </c>
      <c r="CB48" s="4"/>
      <c r="CC48" s="4"/>
      <c r="CD48" s="33">
        <f t="shared" si="124"/>
        <v>0</v>
      </c>
      <c r="CE48" s="217">
        <f t="shared" si="124"/>
        <v>0</v>
      </c>
      <c r="CF48" s="436">
        <f t="shared" si="57"/>
        <v>0</v>
      </c>
      <c r="CG48" s="1">
        <f t="shared" si="58"/>
        <v>0</v>
      </c>
      <c r="CH48" s="229">
        <f t="shared" si="59"/>
        <v>0</v>
      </c>
      <c r="CI48" s="193">
        <f t="shared" si="60"/>
        <v>218.49215999999919</v>
      </c>
      <c r="CJ48" s="193">
        <f t="shared" si="61"/>
        <v>-15264.742319999999</v>
      </c>
      <c r="CK48" s="20">
        <v>0</v>
      </c>
      <c r="CL48" s="33"/>
      <c r="CM48" s="475">
        <f t="shared" si="29"/>
        <v>0</v>
      </c>
      <c r="CN48" s="4"/>
      <c r="CO48" s="4"/>
      <c r="CP48" s="4"/>
      <c r="CQ48" s="33">
        <f t="shared" si="125"/>
        <v>0</v>
      </c>
      <c r="CR48" s="217">
        <f t="shared" si="125"/>
        <v>0</v>
      </c>
      <c r="CS48" s="436">
        <f t="shared" si="31"/>
        <v>0</v>
      </c>
      <c r="CT48" s="1">
        <f t="shared" si="32"/>
        <v>0</v>
      </c>
      <c r="CU48" s="229">
        <f t="shared" si="33"/>
        <v>0</v>
      </c>
      <c r="CV48" s="193">
        <f t="shared" si="128"/>
        <v>218.49215999999919</v>
      </c>
      <c r="CW48" s="193">
        <f t="shared" si="128"/>
        <v>-22897.11348</v>
      </c>
      <c r="CX48" s="33"/>
      <c r="CY48" s="33"/>
      <c r="CZ48" s="475">
        <f t="shared" si="34"/>
        <v>0</v>
      </c>
      <c r="DA48" s="4"/>
      <c r="DB48" s="4"/>
      <c r="DC48" s="4"/>
      <c r="DD48" s="33">
        <f t="shared" si="126"/>
        <v>0</v>
      </c>
      <c r="DE48" s="217">
        <f t="shared" si="126"/>
        <v>0</v>
      </c>
      <c r="DF48" s="436">
        <f t="shared" si="37"/>
        <v>0</v>
      </c>
      <c r="DG48" s="1">
        <f t="shared" si="69"/>
        <v>-1</v>
      </c>
      <c r="DH48" s="229">
        <f t="shared" si="70"/>
        <v>-0.98407319322080633</v>
      </c>
      <c r="DI48" s="193"/>
      <c r="DJ48" s="193"/>
      <c r="DK48" s="33"/>
      <c r="DL48" s="33"/>
      <c r="DM48" s="475">
        <f t="shared" si="38"/>
        <v>0</v>
      </c>
      <c r="DN48" s="4"/>
      <c r="DO48" s="4"/>
      <c r="DP48" s="4"/>
      <c r="DQ48" s="33">
        <f t="shared" si="127"/>
        <v>0</v>
      </c>
      <c r="DR48" s="217">
        <f t="shared" si="127"/>
        <v>0</v>
      </c>
      <c r="DS48" s="436">
        <f t="shared" si="40"/>
        <v>0</v>
      </c>
      <c r="DT48" s="1">
        <f t="shared" si="74"/>
        <v>-1</v>
      </c>
      <c r="DU48" s="229">
        <f t="shared" si="75"/>
        <v>-0.98582338624897248</v>
      </c>
    </row>
    <row r="49" spans="1:125" hidden="1" outlineLevel="1" x14ac:dyDescent="0.35">
      <c r="B49" s="5"/>
      <c r="C49" s="3"/>
      <c r="D49" s="18">
        <v>320011</v>
      </c>
      <c r="E49" s="5" t="s">
        <v>194</v>
      </c>
      <c r="F49" s="5" t="s">
        <v>144</v>
      </c>
      <c r="G49" s="5" t="s">
        <v>70</v>
      </c>
      <c r="H49" s="20"/>
      <c r="I49" s="16">
        <f t="shared" si="115"/>
        <v>0</v>
      </c>
      <c r="J49" s="16">
        <f t="shared" si="115"/>
        <v>0</v>
      </c>
      <c r="K49" s="16">
        <f t="shared" si="115"/>
        <v>0</v>
      </c>
      <c r="L49" s="33">
        <f t="shared" si="115"/>
        <v>0</v>
      </c>
      <c r="M49" s="20">
        <f t="shared" si="115"/>
        <v>0</v>
      </c>
      <c r="N49" s="20">
        <f t="shared" si="115"/>
        <v>0</v>
      </c>
      <c r="O49" s="20">
        <f t="shared" si="115"/>
        <v>0</v>
      </c>
      <c r="P49" s="20">
        <f t="shared" si="115"/>
        <v>0</v>
      </c>
      <c r="Q49" s="20">
        <f t="shared" si="115"/>
        <v>0</v>
      </c>
      <c r="R49" s="20">
        <f t="shared" si="115"/>
        <v>0</v>
      </c>
      <c r="S49" s="20">
        <f t="shared" si="115"/>
        <v>0</v>
      </c>
      <c r="T49" s="20">
        <f t="shared" si="115"/>
        <v>0</v>
      </c>
      <c r="U49" s="181">
        <f t="shared" si="76"/>
        <v>0</v>
      </c>
      <c r="V49" s="33">
        <f t="shared" si="116"/>
        <v>0</v>
      </c>
      <c r="W49" s="20">
        <f t="shared" si="116"/>
        <v>0</v>
      </c>
      <c r="X49" s="20">
        <f t="shared" si="116"/>
        <v>0</v>
      </c>
      <c r="Y49" s="20">
        <f t="shared" si="116"/>
        <v>0</v>
      </c>
      <c r="Z49" s="20">
        <f t="shared" si="116"/>
        <v>0</v>
      </c>
      <c r="AA49" s="20">
        <f t="shared" si="116"/>
        <v>0</v>
      </c>
      <c r="AB49" s="20">
        <f t="shared" si="116"/>
        <v>0</v>
      </c>
      <c r="AC49" s="20">
        <f t="shared" si="116"/>
        <v>0</v>
      </c>
      <c r="AD49" s="20">
        <f t="shared" si="116"/>
        <v>0</v>
      </c>
      <c r="AE49" s="20">
        <f t="shared" si="116"/>
        <v>0</v>
      </c>
      <c r="AF49" s="20">
        <f t="shared" si="116"/>
        <v>0</v>
      </c>
      <c r="AG49" s="16">
        <f t="shared" si="116"/>
        <v>0</v>
      </c>
      <c r="AH49" s="179">
        <f t="shared" si="116"/>
        <v>0</v>
      </c>
      <c r="AI49" s="28">
        <f t="shared" si="117"/>
        <v>0</v>
      </c>
      <c r="AJ49" s="28">
        <f t="shared" si="117"/>
        <v>0</v>
      </c>
      <c r="AK49" s="28">
        <f t="shared" si="117"/>
        <v>0</v>
      </c>
      <c r="AL49" s="28">
        <f t="shared" si="117"/>
        <v>0</v>
      </c>
      <c r="AM49" s="28">
        <f t="shared" si="117"/>
        <v>0</v>
      </c>
      <c r="AN49" s="28">
        <f t="shared" si="117"/>
        <v>0</v>
      </c>
      <c r="AO49" s="28">
        <f t="shared" si="117"/>
        <v>0</v>
      </c>
      <c r="AP49" s="28">
        <f t="shared" si="117"/>
        <v>0</v>
      </c>
      <c r="AQ49" s="28">
        <f t="shared" si="117"/>
        <v>0</v>
      </c>
      <c r="AR49" s="28">
        <f t="shared" si="117"/>
        <v>0</v>
      </c>
      <c r="AS49" s="28">
        <f t="shared" si="117"/>
        <v>0</v>
      </c>
      <c r="AT49" s="28">
        <f t="shared" si="117"/>
        <v>0</v>
      </c>
      <c r="AU49" s="329">
        <f t="shared" si="118"/>
        <v>0</v>
      </c>
      <c r="AV49" s="33">
        <f t="shared" si="119"/>
        <v>0</v>
      </c>
      <c r="AW49" s="20">
        <f t="shared" si="119"/>
        <v>0</v>
      </c>
      <c r="AX49" s="20">
        <f t="shared" si="119"/>
        <v>0</v>
      </c>
      <c r="AY49" s="20">
        <f t="shared" si="119"/>
        <v>0</v>
      </c>
      <c r="AZ49" s="20">
        <f t="shared" si="119"/>
        <v>0</v>
      </c>
      <c r="BA49" s="20">
        <f t="shared" si="119"/>
        <v>0</v>
      </c>
      <c r="BB49" s="20">
        <f t="shared" si="119"/>
        <v>0</v>
      </c>
      <c r="BC49" s="20">
        <v>0</v>
      </c>
      <c r="BD49" s="20">
        <v>0</v>
      </c>
      <c r="BE49" s="20">
        <f t="shared" si="120"/>
        <v>0</v>
      </c>
      <c r="BF49" s="20">
        <f t="shared" si="120"/>
        <v>0</v>
      </c>
      <c r="BG49" s="20">
        <f t="shared" si="120"/>
        <v>0</v>
      </c>
      <c r="BH49" s="329">
        <f t="shared" si="78"/>
        <v>0</v>
      </c>
      <c r="BI49" s="193"/>
      <c r="BJ49" s="193"/>
      <c r="BK49" s="20">
        <f t="shared" si="121"/>
        <v>0</v>
      </c>
      <c r="BL49" s="33">
        <f t="shared" si="121"/>
        <v>0</v>
      </c>
      <c r="BM49" s="226">
        <f t="shared" si="49"/>
        <v>0</v>
      </c>
      <c r="BN49" s="4">
        <f t="shared" si="79"/>
        <v>0</v>
      </c>
      <c r="BO49" s="4"/>
      <c r="BP49" s="4"/>
      <c r="BQ49" s="33">
        <f t="shared" si="122"/>
        <v>0</v>
      </c>
      <c r="BR49" s="7">
        <f t="shared" si="122"/>
        <v>0</v>
      </c>
      <c r="BS49" s="224">
        <f t="shared" si="80"/>
        <v>0</v>
      </c>
      <c r="BT49" s="4">
        <f t="shared" si="51"/>
        <v>0</v>
      </c>
      <c r="BU49" s="3"/>
      <c r="BV49" s="193"/>
      <c r="BW49" s="193"/>
      <c r="BX49" s="33">
        <f t="shared" si="123"/>
        <v>0</v>
      </c>
      <c r="BY49" s="33">
        <f t="shared" si="123"/>
        <v>0</v>
      </c>
      <c r="BZ49" s="441">
        <f t="shared" si="54"/>
        <v>0</v>
      </c>
      <c r="CA49" s="4">
        <f t="shared" si="55"/>
        <v>0</v>
      </c>
      <c r="CB49" s="4"/>
      <c r="CC49" s="4"/>
      <c r="CD49" s="33">
        <f t="shared" si="124"/>
        <v>0</v>
      </c>
      <c r="CE49" s="217">
        <f t="shared" si="124"/>
        <v>0</v>
      </c>
      <c r="CF49" s="436">
        <f t="shared" si="57"/>
        <v>0</v>
      </c>
      <c r="CG49" s="1">
        <f t="shared" si="58"/>
        <v>0</v>
      </c>
      <c r="CH49" s="229">
        <f t="shared" si="59"/>
        <v>0</v>
      </c>
      <c r="CI49" s="193">
        <f t="shared" si="60"/>
        <v>0</v>
      </c>
      <c r="CJ49" s="193">
        <f t="shared" si="61"/>
        <v>0</v>
      </c>
      <c r="CK49" s="20">
        <v>0</v>
      </c>
      <c r="CL49" s="33"/>
      <c r="CM49" s="475">
        <f t="shared" si="29"/>
        <v>0</v>
      </c>
      <c r="CN49" s="4"/>
      <c r="CO49" s="4"/>
      <c r="CP49" s="4"/>
      <c r="CQ49" s="33">
        <f t="shared" si="125"/>
        <v>0</v>
      </c>
      <c r="CR49" s="217">
        <f t="shared" si="125"/>
        <v>0</v>
      </c>
      <c r="CS49" s="436">
        <f t="shared" si="31"/>
        <v>0</v>
      </c>
      <c r="CT49" s="1">
        <f t="shared" si="32"/>
        <v>0</v>
      </c>
      <c r="CU49" s="229">
        <f t="shared" si="33"/>
        <v>0</v>
      </c>
      <c r="CV49" s="193">
        <f t="shared" si="128"/>
        <v>0</v>
      </c>
      <c r="CW49" s="193">
        <f t="shared" si="128"/>
        <v>0</v>
      </c>
      <c r="CX49" s="33"/>
      <c r="CY49" s="33"/>
      <c r="CZ49" s="475">
        <f t="shared" si="34"/>
        <v>0</v>
      </c>
      <c r="DA49" s="4"/>
      <c r="DB49" s="4"/>
      <c r="DC49" s="4"/>
      <c r="DD49" s="33">
        <f t="shared" si="126"/>
        <v>0</v>
      </c>
      <c r="DE49" s="217">
        <f t="shared" si="126"/>
        <v>0</v>
      </c>
      <c r="DF49" s="436">
        <f t="shared" si="37"/>
        <v>0</v>
      </c>
      <c r="DG49" s="1">
        <f t="shared" si="69"/>
        <v>0</v>
      </c>
      <c r="DH49" s="229">
        <f t="shared" si="70"/>
        <v>0</v>
      </c>
      <c r="DI49" s="193"/>
      <c r="DJ49" s="193"/>
      <c r="DK49" s="33"/>
      <c r="DL49" s="33"/>
      <c r="DM49" s="475">
        <f t="shared" si="38"/>
        <v>0</v>
      </c>
      <c r="DN49" s="4"/>
      <c r="DO49" s="4"/>
      <c r="DP49" s="4"/>
      <c r="DQ49" s="33">
        <f t="shared" si="127"/>
        <v>0</v>
      </c>
      <c r="DR49" s="217">
        <f t="shared" si="127"/>
        <v>0</v>
      </c>
      <c r="DS49" s="436">
        <f t="shared" si="40"/>
        <v>0</v>
      </c>
      <c r="DT49" s="1">
        <f t="shared" si="74"/>
        <v>0</v>
      </c>
      <c r="DU49" s="229">
        <f t="shared" si="75"/>
        <v>0</v>
      </c>
    </row>
    <row r="50" spans="1:125" hidden="1" outlineLevel="1" x14ac:dyDescent="0.35">
      <c r="B50" s="5"/>
      <c r="C50" s="3"/>
      <c r="D50" s="17" t="s">
        <v>88</v>
      </c>
      <c r="E50" s="5" t="s">
        <v>194</v>
      </c>
      <c r="F50" s="14" t="s">
        <v>88</v>
      </c>
      <c r="G50" s="5"/>
      <c r="H50" s="20"/>
      <c r="I50" s="16">
        <f t="shared" ref="I50:T51" si="129">+SUMIFS(I$53:I$758,$D$53:$D$758,$D50)</f>
        <v>0</v>
      </c>
      <c r="J50" s="16">
        <f t="shared" si="129"/>
        <v>0</v>
      </c>
      <c r="K50" s="16">
        <f t="shared" si="129"/>
        <v>0</v>
      </c>
      <c r="L50" s="33">
        <f t="shared" si="129"/>
        <v>0</v>
      </c>
      <c r="M50" s="20">
        <f t="shared" si="129"/>
        <v>0</v>
      </c>
      <c r="N50" s="20">
        <f t="shared" si="129"/>
        <v>0</v>
      </c>
      <c r="O50" s="20">
        <f t="shared" si="129"/>
        <v>0</v>
      </c>
      <c r="P50" s="20">
        <f t="shared" si="129"/>
        <v>0</v>
      </c>
      <c r="Q50" s="20">
        <f t="shared" si="129"/>
        <v>0</v>
      </c>
      <c r="R50" s="20">
        <f t="shared" si="129"/>
        <v>0</v>
      </c>
      <c r="S50" s="20">
        <f t="shared" si="129"/>
        <v>0</v>
      </c>
      <c r="T50" s="20">
        <f t="shared" si="129"/>
        <v>0</v>
      </c>
      <c r="U50" s="181">
        <f t="shared" si="76"/>
        <v>0</v>
      </c>
      <c r="V50" s="33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16"/>
      <c r="AH50" s="179"/>
      <c r="AI50" s="23">
        <f t="shared" ref="AI50:AT51" si="130">+SUMIFS(AI$53:AI$758,$D$53:$D$758,$D50)</f>
        <v>0</v>
      </c>
      <c r="AJ50" s="23">
        <f t="shared" si="130"/>
        <v>-134985.33684000003</v>
      </c>
      <c r="AK50" s="23">
        <f t="shared" si="130"/>
        <v>-112563.5126</v>
      </c>
      <c r="AL50" s="23">
        <f t="shared" si="130"/>
        <v>-160351.03589999999</v>
      </c>
      <c r="AM50" s="23">
        <f t="shared" si="130"/>
        <v>0</v>
      </c>
      <c r="AN50" s="23">
        <f t="shared" si="130"/>
        <v>-75555.801309999995</v>
      </c>
      <c r="AO50" s="23">
        <f t="shared" si="130"/>
        <v>-213091.00670000003</v>
      </c>
      <c r="AP50" s="23">
        <f t="shared" si="130"/>
        <v>-117836.16480000001</v>
      </c>
      <c r="AQ50" s="23">
        <f t="shared" si="130"/>
        <v>-126079.37388</v>
      </c>
      <c r="AR50" s="23">
        <f t="shared" si="130"/>
        <v>-118533.49919999998</v>
      </c>
      <c r="AS50" s="23">
        <f t="shared" si="130"/>
        <v>-108419.01731999998</v>
      </c>
      <c r="AT50" s="23">
        <f t="shared" si="130"/>
        <v>-107142.49296</v>
      </c>
      <c r="AU50" s="329">
        <f t="shared" si="118"/>
        <v>-1274557.2415100001</v>
      </c>
      <c r="AV50" s="33">
        <f t="shared" si="119"/>
        <v>-194073.86807999999</v>
      </c>
      <c r="AW50" s="20">
        <f t="shared" si="119"/>
        <v>-313631.98397999996</v>
      </c>
      <c r="AX50" s="20">
        <f t="shared" si="119"/>
        <v>-457957.37462000008</v>
      </c>
      <c r="AY50" s="20">
        <f t="shared" si="119"/>
        <v>-117962.25912000002</v>
      </c>
      <c r="AZ50" s="20">
        <f t="shared" si="119"/>
        <v>-131813.15868000002</v>
      </c>
      <c r="BA50" s="20">
        <f t="shared" si="119"/>
        <v>-160624.29816000001</v>
      </c>
      <c r="BB50" s="20">
        <f t="shared" si="119"/>
        <v>-178946.83512</v>
      </c>
      <c r="BC50" s="20">
        <v>-190291.41324000002</v>
      </c>
      <c r="BD50" s="20">
        <v>-209020.83479999998</v>
      </c>
      <c r="BE50" s="20">
        <f t="shared" si="120"/>
        <v>0</v>
      </c>
      <c r="BF50" s="20">
        <f t="shared" si="120"/>
        <v>0</v>
      </c>
      <c r="BG50" s="20">
        <f t="shared" si="120"/>
        <v>0</v>
      </c>
      <c r="BH50" s="329">
        <f t="shared" si="78"/>
        <v>-1954322.0258000002</v>
      </c>
      <c r="BI50" s="193"/>
      <c r="BJ50" s="193"/>
      <c r="BK50" s="20">
        <f t="shared" si="121"/>
        <v>0</v>
      </c>
      <c r="BL50" s="33">
        <f t="shared" si="121"/>
        <v>-190291.41324000002</v>
      </c>
      <c r="BM50" s="226">
        <f t="shared" si="49"/>
        <v>0</v>
      </c>
      <c r="BN50" s="4">
        <f t="shared" si="79"/>
        <v>0</v>
      </c>
      <c r="BO50" s="4"/>
      <c r="BP50" s="4"/>
      <c r="BQ50" s="33">
        <f t="shared" si="122"/>
        <v>0</v>
      </c>
      <c r="BR50" s="7">
        <f t="shared" si="122"/>
        <v>0</v>
      </c>
      <c r="BS50" s="224">
        <f t="shared" si="80"/>
        <v>0</v>
      </c>
      <c r="BT50" s="4">
        <f t="shared" si="51"/>
        <v>0.61488125112503655</v>
      </c>
      <c r="BU50" s="3"/>
      <c r="BV50" s="193"/>
      <c r="BW50" s="193"/>
      <c r="BX50" s="33">
        <f t="shared" si="123"/>
        <v>0</v>
      </c>
      <c r="BY50" s="33">
        <f t="shared" si="123"/>
        <v>-209020.83479999998</v>
      </c>
      <c r="BZ50" s="441">
        <f t="shared" si="54"/>
        <v>0</v>
      </c>
      <c r="CA50" s="4">
        <f t="shared" si="55"/>
        <v>0</v>
      </c>
      <c r="CB50" s="4"/>
      <c r="CC50" s="4"/>
      <c r="CD50" s="33">
        <f t="shared" si="124"/>
        <v>0</v>
      </c>
      <c r="CE50" s="217">
        <f t="shared" si="124"/>
        <v>0</v>
      </c>
      <c r="CF50" s="436">
        <f t="shared" si="57"/>
        <v>0</v>
      </c>
      <c r="CG50" s="1">
        <f t="shared" si="58"/>
        <v>-1</v>
      </c>
      <c r="CH50" s="229">
        <f t="shared" si="59"/>
        <v>1.07804413536264</v>
      </c>
      <c r="CI50" s="193">
        <f t="shared" si="60"/>
        <v>-217146.89175555558</v>
      </c>
      <c r="CJ50" s="193">
        <f t="shared" si="61"/>
        <v>-192753.02772000001</v>
      </c>
      <c r="CK50" s="20">
        <v>0</v>
      </c>
      <c r="CL50" s="33"/>
      <c r="CM50" s="475">
        <f t="shared" si="29"/>
        <v>0</v>
      </c>
      <c r="CN50" s="4">
        <f t="shared" si="63"/>
        <v>-1.7486707841883168E-2</v>
      </c>
      <c r="CO50" s="4"/>
      <c r="CP50" s="4"/>
      <c r="CQ50" s="33">
        <f t="shared" si="125"/>
        <v>0</v>
      </c>
      <c r="CR50" s="217">
        <f t="shared" si="125"/>
        <v>0</v>
      </c>
      <c r="CS50" s="436">
        <f t="shared" si="31"/>
        <v>0</v>
      </c>
      <c r="CT50" s="1">
        <f t="shared" si="32"/>
        <v>-1</v>
      </c>
      <c r="CU50" s="229">
        <f t="shared" si="33"/>
        <v>0.84544844532101981</v>
      </c>
      <c r="CV50" s="193">
        <f t="shared" si="128"/>
        <v>-217146.89175555558</v>
      </c>
      <c r="CW50" s="193">
        <f t="shared" si="128"/>
        <v>-199656.12402000002</v>
      </c>
      <c r="CX50" s="33"/>
      <c r="CY50" s="33"/>
      <c r="CZ50" s="475">
        <f t="shared" si="34"/>
        <v>0</v>
      </c>
      <c r="DA50" s="4">
        <f>CW50/$CW$7</f>
        <v>-2.00711223214372E-2</v>
      </c>
      <c r="DB50" s="4"/>
      <c r="DC50" s="4"/>
      <c r="DD50" s="33">
        <f t="shared" si="126"/>
        <v>0</v>
      </c>
      <c r="DE50" s="217">
        <f t="shared" si="126"/>
        <v>0</v>
      </c>
      <c r="DF50" s="436">
        <f t="shared" si="37"/>
        <v>0</v>
      </c>
      <c r="DG50" s="1">
        <f t="shared" si="69"/>
        <v>-1</v>
      </c>
      <c r="DH50" s="229">
        <f t="shared" si="70"/>
        <v>0.67405973603416136</v>
      </c>
      <c r="DI50" s="193"/>
      <c r="DJ50" s="193"/>
      <c r="DK50" s="33"/>
      <c r="DL50" s="33"/>
      <c r="DM50" s="475">
        <f t="shared" si="38"/>
        <v>0</v>
      </c>
      <c r="DN50" s="4" t="e">
        <f>DJ50/$DJ$7</f>
        <v>#DIV/0!</v>
      </c>
      <c r="DO50" s="4"/>
      <c r="DP50" s="4"/>
      <c r="DQ50" s="33">
        <f t="shared" si="127"/>
        <v>0</v>
      </c>
      <c r="DR50" s="217">
        <f t="shared" si="127"/>
        <v>0</v>
      </c>
      <c r="DS50" s="436">
        <f t="shared" si="40"/>
        <v>0</v>
      </c>
      <c r="DT50" s="1">
        <f t="shared" si="74"/>
        <v>-1</v>
      </c>
      <c r="DU50" s="229">
        <f t="shared" si="75"/>
        <v>0.53333405684052737</v>
      </c>
    </row>
    <row r="51" spans="1:125" hidden="1" outlineLevel="1" x14ac:dyDescent="0.35">
      <c r="B51" s="5"/>
      <c r="C51" s="3"/>
      <c r="D51" s="17" t="s">
        <v>89</v>
      </c>
      <c r="E51" s="5" t="s">
        <v>194</v>
      </c>
      <c r="F51" s="14" t="s">
        <v>89</v>
      </c>
      <c r="G51" s="5"/>
      <c r="H51" s="20"/>
      <c r="I51" s="16">
        <f t="shared" si="129"/>
        <v>0</v>
      </c>
      <c r="J51" s="16">
        <f t="shared" si="129"/>
        <v>0</v>
      </c>
      <c r="K51" s="16">
        <f t="shared" si="129"/>
        <v>0</v>
      </c>
      <c r="L51" s="33">
        <f t="shared" si="129"/>
        <v>0</v>
      </c>
      <c r="M51" s="20">
        <f t="shared" si="129"/>
        <v>0</v>
      </c>
      <c r="N51" s="20">
        <f t="shared" si="129"/>
        <v>0</v>
      </c>
      <c r="O51" s="20">
        <f t="shared" si="129"/>
        <v>0</v>
      </c>
      <c r="P51" s="20">
        <f t="shared" si="129"/>
        <v>0</v>
      </c>
      <c r="Q51" s="20">
        <f t="shared" si="129"/>
        <v>0</v>
      </c>
      <c r="R51" s="20">
        <f t="shared" si="129"/>
        <v>0</v>
      </c>
      <c r="S51" s="20">
        <f t="shared" si="129"/>
        <v>0</v>
      </c>
      <c r="T51" s="20">
        <f t="shared" si="129"/>
        <v>0</v>
      </c>
      <c r="U51" s="181">
        <f t="shared" si="76"/>
        <v>0</v>
      </c>
      <c r="V51" s="33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16"/>
      <c r="AH51" s="179"/>
      <c r="AI51" s="23">
        <f t="shared" si="130"/>
        <v>-116218.10907999999</v>
      </c>
      <c r="AJ51" s="23">
        <f t="shared" si="130"/>
        <v>-146209.23035999999</v>
      </c>
      <c r="AK51" s="23">
        <f t="shared" si="130"/>
        <v>-21960.802600000003</v>
      </c>
      <c r="AL51" s="23">
        <f t="shared" si="130"/>
        <v>-70302.453199999713</v>
      </c>
      <c r="AM51" s="23">
        <f t="shared" si="130"/>
        <v>-57752.3128</v>
      </c>
      <c r="AN51" s="23">
        <f t="shared" si="130"/>
        <v>-71737.408800000005</v>
      </c>
      <c r="AO51" s="23">
        <f t="shared" si="130"/>
        <v>-61360.956200000001</v>
      </c>
      <c r="AP51" s="23">
        <f t="shared" si="130"/>
        <v>-41861.140200000002</v>
      </c>
      <c r="AQ51" s="23">
        <f t="shared" si="130"/>
        <v>-104068.65548</v>
      </c>
      <c r="AR51" s="23">
        <f t="shared" si="130"/>
        <v>-56918.860919999999</v>
      </c>
      <c r="AS51" s="23">
        <f t="shared" si="130"/>
        <v>-71286.385279999988</v>
      </c>
      <c r="AT51" s="23">
        <f t="shared" si="130"/>
        <v>-47461.232199999999</v>
      </c>
      <c r="AU51" s="329">
        <f t="shared" si="118"/>
        <v>-867137.54711999977</v>
      </c>
      <c r="AV51" s="33">
        <f t="shared" si="119"/>
        <v>0</v>
      </c>
      <c r="AW51" s="20">
        <f t="shared" si="119"/>
        <v>-4570.4780000000064</v>
      </c>
      <c r="AX51" s="20">
        <f t="shared" si="119"/>
        <v>-724.49900000000002</v>
      </c>
      <c r="AY51" s="20">
        <f t="shared" si="119"/>
        <v>-179679.78</v>
      </c>
      <c r="AZ51" s="20">
        <f t="shared" si="119"/>
        <v>-68537.712</v>
      </c>
      <c r="BA51" s="20">
        <f t="shared" si="119"/>
        <v>-10916.244559999999</v>
      </c>
      <c r="BB51" s="20">
        <f t="shared" si="119"/>
        <v>-40368.369999999995</v>
      </c>
      <c r="BC51" s="20">
        <v>0</v>
      </c>
      <c r="BD51" s="20">
        <v>0</v>
      </c>
      <c r="BE51" s="20">
        <f t="shared" si="120"/>
        <v>0</v>
      </c>
      <c r="BF51" s="20">
        <f t="shared" si="120"/>
        <v>0</v>
      </c>
      <c r="BG51" s="20">
        <f t="shared" si="120"/>
        <v>0</v>
      </c>
      <c r="BH51" s="329">
        <f t="shared" si="78"/>
        <v>-304797.08356</v>
      </c>
      <c r="BI51" s="193"/>
      <c r="BJ51" s="193"/>
      <c r="BK51" s="20">
        <f t="shared" si="121"/>
        <v>0</v>
      </c>
      <c r="BL51" s="33">
        <f t="shared" si="121"/>
        <v>0</v>
      </c>
      <c r="BM51" s="226">
        <f t="shared" si="49"/>
        <v>0</v>
      </c>
      <c r="BN51" s="4">
        <f t="shared" si="79"/>
        <v>0</v>
      </c>
      <c r="BO51" s="4"/>
      <c r="BP51" s="4"/>
      <c r="BQ51" s="33">
        <f t="shared" si="122"/>
        <v>0</v>
      </c>
      <c r="BR51" s="7">
        <f t="shared" si="122"/>
        <v>0</v>
      </c>
      <c r="BS51" s="224">
        <f t="shared" si="80"/>
        <v>0</v>
      </c>
      <c r="BT51" s="4">
        <f t="shared" si="51"/>
        <v>-1</v>
      </c>
      <c r="BU51" s="3"/>
      <c r="BV51" s="193"/>
      <c r="BW51" s="193"/>
      <c r="BX51" s="33">
        <f t="shared" si="123"/>
        <v>0</v>
      </c>
      <c r="BY51" s="33">
        <f t="shared" si="123"/>
        <v>0</v>
      </c>
      <c r="BZ51" s="441">
        <f t="shared" si="54"/>
        <v>0</v>
      </c>
      <c r="CA51" s="4">
        <f t="shared" si="55"/>
        <v>0</v>
      </c>
      <c r="CB51" s="4"/>
      <c r="CC51" s="4"/>
      <c r="CD51" s="33">
        <f t="shared" si="124"/>
        <v>0</v>
      </c>
      <c r="CE51" s="217">
        <f t="shared" si="124"/>
        <v>0</v>
      </c>
      <c r="CF51" s="436">
        <f t="shared" si="57"/>
        <v>0</v>
      </c>
      <c r="CG51" s="1">
        <f t="shared" si="58"/>
        <v>-1</v>
      </c>
      <c r="CH51" s="229">
        <f t="shared" si="59"/>
        <v>-0.55920486431309713</v>
      </c>
      <c r="CI51" s="193">
        <f t="shared" si="60"/>
        <v>-33866.34261777778</v>
      </c>
      <c r="CJ51" s="193">
        <f t="shared" si="61"/>
        <v>-13456.123333333331</v>
      </c>
      <c r="CK51" s="20">
        <v>0</v>
      </c>
      <c r="CL51" s="33">
        <f t="shared" ref="CL51" si="131">+SUMIFS(CL$53:CL$758,$D$53:$D$758,$D51)</f>
        <v>-43716.488000000005</v>
      </c>
      <c r="CM51" s="475">
        <f t="shared" si="29"/>
        <v>0</v>
      </c>
      <c r="CN51" s="4">
        <f t="shared" si="63"/>
        <v>-1.220750201424369E-3</v>
      </c>
      <c r="CO51" s="4"/>
      <c r="CP51" s="4"/>
      <c r="CQ51" s="33">
        <f t="shared" si="125"/>
        <v>0</v>
      </c>
      <c r="CR51" s="217">
        <f t="shared" si="125"/>
        <v>0</v>
      </c>
      <c r="CS51" s="436">
        <f t="shared" si="31"/>
        <v>0</v>
      </c>
      <c r="CT51" s="1">
        <f t="shared" si="32"/>
        <v>-1</v>
      </c>
      <c r="CU51" s="229">
        <f t="shared" si="33"/>
        <v>-0.59272957653690317</v>
      </c>
      <c r="CV51" s="193">
        <f t="shared" ref="CV51:CW51" si="132">+SUMIFS(CV$53:CV$758,$D$53:$D$758,$D51)</f>
        <v>-34901.447233777784</v>
      </c>
      <c r="CW51" s="193">
        <f t="shared" si="132"/>
        <v>-14572.162666666669</v>
      </c>
      <c r="CX51" s="33">
        <f t="shared" ref="CX51:CY51" si="133">+SUMIFS(CX$53:CX$758,$D$53:$D$758,$D51)</f>
        <v>0</v>
      </c>
      <c r="CY51" s="33">
        <f t="shared" si="133"/>
        <v>0</v>
      </c>
      <c r="CZ51" s="475">
        <f t="shared" si="34"/>
        <v>0</v>
      </c>
      <c r="DA51" s="4">
        <f>CW51/$CW$7</f>
        <v>-1.4649170457764113E-3</v>
      </c>
      <c r="DB51" s="4"/>
      <c r="DC51" s="4"/>
      <c r="DD51" s="33">
        <f t="shared" si="126"/>
        <v>0</v>
      </c>
      <c r="DE51" s="217">
        <f t="shared" si="126"/>
        <v>0</v>
      </c>
      <c r="DF51" s="436">
        <f t="shared" si="37"/>
        <v>0</v>
      </c>
      <c r="DG51" s="1">
        <f t="shared" si="69"/>
        <v>-1</v>
      </c>
      <c r="DH51" s="229">
        <f t="shared" si="70"/>
        <v>-0.57481561292396877</v>
      </c>
      <c r="DI51" s="193"/>
      <c r="DJ51" s="193"/>
      <c r="DK51" s="33">
        <f t="shared" ref="DK51:DL51" si="134">+SUMIFS(DK$53:DK$758,$D$53:$D$758,$D51)</f>
        <v>0</v>
      </c>
      <c r="DL51" s="33">
        <f t="shared" si="134"/>
        <v>0</v>
      </c>
      <c r="DM51" s="475">
        <f t="shared" si="38"/>
        <v>0</v>
      </c>
      <c r="DN51" s="4" t="e">
        <f>DJ51/$DJ$7</f>
        <v>#DIV/0!</v>
      </c>
      <c r="DO51" s="4"/>
      <c r="DP51" s="4"/>
      <c r="DQ51" s="33">
        <f t="shared" si="127"/>
        <v>0</v>
      </c>
      <c r="DR51" s="217">
        <f t="shared" si="127"/>
        <v>0</v>
      </c>
      <c r="DS51" s="436">
        <f t="shared" si="40"/>
        <v>0</v>
      </c>
      <c r="DT51" s="1">
        <f t="shared" si="74"/>
        <v>-1</v>
      </c>
      <c r="DU51" s="229">
        <f t="shared" si="75"/>
        <v>-0.64850203457073885</v>
      </c>
    </row>
    <row r="52" spans="1:125" s="11" customFormat="1" collapsed="1" x14ac:dyDescent="0.35">
      <c r="A52" s="204"/>
      <c r="B52" s="199"/>
      <c r="C52" s="200"/>
      <c r="D52" s="201"/>
      <c r="E52" s="199" t="s">
        <v>90</v>
      </c>
      <c r="F52" s="199"/>
      <c r="G52" s="199"/>
      <c r="H52" s="205"/>
      <c r="I52" s="206">
        <f>+SUM(I53:I85,I93,I94)</f>
        <v>4176.2124597701977</v>
      </c>
      <c r="J52" s="206">
        <f t="shared" ref="J52" si="135">+SUM(J53:J85,J93,J94)</f>
        <v>3949.9867717762459</v>
      </c>
      <c r="K52" s="206">
        <f t="shared" ref="K52" si="136">+SUM(K53:K85,K93,K94)</f>
        <v>11893.370611709959</v>
      </c>
      <c r="L52" s="207">
        <f t="shared" ref="L52" si="137">+SUM(L53:L85,L93,L94)</f>
        <v>7184.1323887301842</v>
      </c>
      <c r="M52" s="208">
        <f t="shared" ref="M52" si="138">+SUM(M53:M85,M93,M94)</f>
        <v>11802.682372452886</v>
      </c>
      <c r="N52" s="208">
        <f t="shared" ref="N52" si="139">+SUM(N53:N85,N93,N94)</f>
        <v>7854.9733946320594</v>
      </c>
      <c r="O52" s="208">
        <f t="shared" ref="O52" si="140">+SUM(O53:O85,O93,O94)</f>
        <v>4711.1057600538152</v>
      </c>
      <c r="P52" s="208">
        <f t="shared" ref="P52" si="141">+SUM(P53:P85,P93,P94)</f>
        <v>14971.706648896463</v>
      </c>
      <c r="Q52" s="208">
        <f t="shared" ref="Q52" si="142">+SUM(Q53:Q85,Q93,Q94)</f>
        <v>7164.61199144483</v>
      </c>
      <c r="R52" s="208">
        <f t="shared" ref="R52" si="143">+SUM(R53:R85,R93,R94)</f>
        <v>13624.469990306061</v>
      </c>
      <c r="S52" s="208">
        <f t="shared" ref="S52" si="144">+SUM(S53:S85,S93,S94)</f>
        <v>11011.686723632012</v>
      </c>
      <c r="T52" s="208">
        <f t="shared" ref="T52" si="145">+SUM(T53:T85,T93,T94)</f>
        <v>5949.9592658678639</v>
      </c>
      <c r="U52" s="202">
        <f t="shared" ref="U52" si="146">+SUM(U53:U85,U93,U94)</f>
        <v>79711.435924571633</v>
      </c>
      <c r="V52" s="207">
        <f>+SUM(V53:V85,V93,V94)</f>
        <v>12179</v>
      </c>
      <c r="W52" s="208">
        <f t="shared" ref="W52:AH52" si="147">+SUM(W53:W85,W93,W94)</f>
        <v>5054</v>
      </c>
      <c r="X52" s="208">
        <f t="shared" si="147"/>
        <v>2985</v>
      </c>
      <c r="Y52" s="208">
        <f t="shared" si="147"/>
        <v>7476</v>
      </c>
      <c r="Z52" s="208">
        <f t="shared" si="147"/>
        <v>9659</v>
      </c>
      <c r="AA52" s="208">
        <f t="shared" si="147"/>
        <v>9267</v>
      </c>
      <c r="AB52" s="208">
        <f t="shared" si="147"/>
        <v>8114</v>
      </c>
      <c r="AC52" s="208">
        <f t="shared" si="147"/>
        <v>11386</v>
      </c>
      <c r="AD52" s="208">
        <f t="shared" si="147"/>
        <v>4801</v>
      </c>
      <c r="AE52" s="208">
        <f t="shared" si="147"/>
        <v>0</v>
      </c>
      <c r="AF52" s="208">
        <f t="shared" si="147"/>
        <v>0</v>
      </c>
      <c r="AG52" s="206">
        <f t="shared" si="147"/>
        <v>0</v>
      </c>
      <c r="AH52" s="203">
        <f t="shared" si="147"/>
        <v>70921</v>
      </c>
      <c r="AI52" s="209">
        <f t="shared" ref="AI52" si="148">+SUM(AI53:AI85,AI93,AI94)</f>
        <v>897120.23800000001</v>
      </c>
      <c r="AJ52" s="209">
        <f t="shared" ref="AJ52" si="149">+SUM(AJ53:AJ85,AJ93,AJ94)</f>
        <v>867494.13499999989</v>
      </c>
      <c r="AK52" s="209">
        <f t="shared" ref="AK52" si="150">+SUM(AK53:AK85,AK93,AK94)</f>
        <v>2724315.7969999998</v>
      </c>
      <c r="AL52" s="209">
        <f t="shared" ref="AL52" si="151">+SUM(AL53:AL85,AL93,AL94)</f>
        <v>1721874.5270000002</v>
      </c>
      <c r="AM52" s="209">
        <f t="shared" ref="AM52" si="152">+SUM(AM53:AM85,AM93,AM94)</f>
        <v>2569047.5660000001</v>
      </c>
      <c r="AN52" s="209">
        <f t="shared" ref="AN52" si="153">+SUM(AN53:AN85,AN93,AN94)</f>
        <v>1875229.61769</v>
      </c>
      <c r="AO52" s="209">
        <f t="shared" ref="AO52" si="154">+SUM(AO53:AO85,AO93,AO94)</f>
        <v>1202870.72</v>
      </c>
      <c r="AP52" s="209">
        <f t="shared" ref="AP52" si="155">+SUM(AP53:AP85,AP93,AP94)</f>
        <v>3443206.7959999992</v>
      </c>
      <c r="AQ52" s="209">
        <f t="shared" ref="AQ52" si="156">+SUM(AQ53:AQ85,AQ93,AQ94)</f>
        <v>1750162.8345199998</v>
      </c>
      <c r="AR52" s="209">
        <f t="shared" ref="AR52" si="157">+SUM(AR53:AR85,AR93,AR94)</f>
        <v>3140507.3840000001</v>
      </c>
      <c r="AS52" s="209">
        <f t="shared" ref="AS52" si="158">+SUM(AS53:AS85,AS93,AS94)</f>
        <v>3075410.6257200004</v>
      </c>
      <c r="AT52" s="209">
        <f t="shared" ref="AT52" si="159">+SUM(AT53:AT85,AT93,AT94)</f>
        <v>1706073.83944</v>
      </c>
      <c r="AU52" s="330">
        <f t="shared" ref="AU52" si="160">+SUM(AU53:AU85,AU93,AU94)</f>
        <v>24973314.080370001</v>
      </c>
      <c r="AV52" s="207">
        <f>+SUM(AV53:AV85,AV93,AV94)</f>
        <v>2975009.5549600003</v>
      </c>
      <c r="AW52" s="208">
        <f t="shared" ref="AW52:BH52" si="161">+SUM(AW53:AW85,AW93,AW94)</f>
        <v>1238694.3455599998</v>
      </c>
      <c r="AX52" s="208">
        <f t="shared" si="161"/>
        <v>728632.4922000001</v>
      </c>
      <c r="AY52" s="208">
        <f t="shared" si="161"/>
        <v>1348717.0799199997</v>
      </c>
      <c r="AZ52" s="208">
        <f t="shared" si="161"/>
        <v>2110119.1279600002</v>
      </c>
      <c r="BA52" s="208">
        <f t="shared" si="161"/>
        <v>1920041.75816</v>
      </c>
      <c r="BB52" s="208">
        <f t="shared" si="161"/>
        <v>1912030.5383599997</v>
      </c>
      <c r="BC52" s="208">
        <v>2198149.87372</v>
      </c>
      <c r="BD52" s="208">
        <v>1176373.7114399998</v>
      </c>
      <c r="BE52" s="208">
        <f t="shared" si="161"/>
        <v>0</v>
      </c>
      <c r="BF52" s="208">
        <f t="shared" si="161"/>
        <v>0</v>
      </c>
      <c r="BG52" s="208">
        <f t="shared" si="161"/>
        <v>0</v>
      </c>
      <c r="BH52" s="330">
        <f t="shared" si="161"/>
        <v>15607768.482279999</v>
      </c>
      <c r="BI52" s="208">
        <f t="shared" ref="BI52:CR52" si="162">+SUM(BI53:BI85,BI93,BI94)</f>
        <v>1528416.1464599997</v>
      </c>
      <c r="BJ52" s="207">
        <f t="shared" si="162"/>
        <v>1994664.2712266669</v>
      </c>
      <c r="BK52" s="208">
        <f t="shared" si="162"/>
        <v>2655795.1147475364</v>
      </c>
      <c r="BL52" s="207">
        <f t="shared" si="162"/>
        <v>2198149.87372</v>
      </c>
      <c r="BM52" s="250">
        <f>BL52/BK52</f>
        <v>0.82768051703753487</v>
      </c>
      <c r="BN52" s="243">
        <f>BJ52/BJ7</f>
        <v>0.18055347162218924</v>
      </c>
      <c r="BO52" s="207"/>
      <c r="BP52" s="207"/>
      <c r="BQ52" s="207">
        <f t="shared" si="162"/>
        <v>11800</v>
      </c>
      <c r="BR52" s="251">
        <f>+SUM(BR53:BR85,BR93,BR94)-300</f>
        <v>2390357.7211199999</v>
      </c>
      <c r="BS52" s="230">
        <f t="shared" si="80"/>
        <v>0.90005351235358033</v>
      </c>
      <c r="BT52" s="231">
        <f t="shared" si="51"/>
        <v>-0.36159806716413079</v>
      </c>
      <c r="BU52" s="232">
        <f>IFERROR(SUM(AV52:BC52)/SUM(AI52:AP52)-1,0)</f>
        <v>-5.6843053738669602E-2</v>
      </c>
      <c r="BV52" s="208">
        <f t="shared" si="162"/>
        <v>1787133.0264900001</v>
      </c>
      <c r="BW52" s="207">
        <f t="shared" si="27"/>
        <v>2010074.0567466666</v>
      </c>
      <c r="BX52" s="208">
        <f t="shared" ref="BX52" si="163">+SUM(BX53:BX85,BX93,BX94)</f>
        <v>2457450.2408121363</v>
      </c>
      <c r="BY52" s="207">
        <f t="shared" si="162"/>
        <v>1176373.7114399998</v>
      </c>
      <c r="BZ52" s="243">
        <f t="shared" si="54"/>
        <v>0.47869685900587455</v>
      </c>
      <c r="CA52" s="243">
        <f>BW52/BW7</f>
        <v>0.1757541514142236</v>
      </c>
      <c r="CB52" s="207"/>
      <c r="CC52" s="207"/>
      <c r="CD52" s="207">
        <v>9717.7999999999993</v>
      </c>
      <c r="CE52" s="207">
        <v>2153630.1712968005</v>
      </c>
      <c r="CF52" s="243">
        <f t="shared" si="57"/>
        <v>0.87636776343641054</v>
      </c>
      <c r="CG52" s="243">
        <f t="shared" si="58"/>
        <v>0.23053131332631449</v>
      </c>
      <c r="CH52" s="243">
        <f t="shared" si="59"/>
        <v>-8.465934367762884E-2</v>
      </c>
      <c r="CI52" s="208">
        <f t="shared" si="60"/>
        <v>1734196.4980311112</v>
      </c>
      <c r="CJ52" s="207">
        <f t="shared" si="61"/>
        <v>1762184.70784</v>
      </c>
      <c r="CK52" s="208">
        <f t="shared" ref="CK52" si="164">+SUM(CK53:CK85,CK93,CK94)</f>
        <v>2354221.728974326</v>
      </c>
      <c r="CL52" s="207">
        <f t="shared" si="162"/>
        <v>841117.10899999994</v>
      </c>
      <c r="CM52" s="243">
        <f t="shared" si="29"/>
        <v>0.35728032693269424</v>
      </c>
      <c r="CN52" s="243">
        <f>CJ52/CJ7</f>
        <v>0.15986679697812595</v>
      </c>
      <c r="CO52" s="207"/>
      <c r="CP52" s="207"/>
      <c r="CQ52" s="207">
        <f t="shared" si="162"/>
        <v>7750.3666666666677</v>
      </c>
      <c r="CR52" s="207">
        <f t="shared" si="162"/>
        <v>2048699.0825280002</v>
      </c>
      <c r="CS52" s="243">
        <f t="shared" si="31"/>
        <v>0.8702235041474049</v>
      </c>
      <c r="CT52" s="243">
        <f t="shared" si="32"/>
        <v>-0.34765347377766265</v>
      </c>
      <c r="CU52" s="243">
        <f t="shared" si="33"/>
        <v>-0.12556376013059145</v>
      </c>
      <c r="CV52" s="208">
        <f t="shared" ref="CV52:CW52" si="165">+SUM(CV53:CV85,CV93,CV94)</f>
        <v>1649321.7618382226</v>
      </c>
      <c r="CW52" s="207">
        <f t="shared" si="165"/>
        <v>1377077.1651399999</v>
      </c>
      <c r="CX52" s="208">
        <f t="shared" ref="CX52:CY52" si="166">+SUM(CX53:CX85,CX93,CX94)</f>
        <v>0</v>
      </c>
      <c r="CY52" s="207">
        <f t="shared" si="166"/>
        <v>0</v>
      </c>
      <c r="CZ52" s="243">
        <f t="shared" si="34"/>
        <v>0</v>
      </c>
      <c r="DA52" s="243">
        <f>CW52/CW7</f>
        <v>0.13843544425821971</v>
      </c>
      <c r="DB52" s="207"/>
      <c r="DC52" s="207"/>
      <c r="DD52" s="207">
        <f t="shared" ref="DD52:DE52" si="167">+SUM(DD53:DD85,DD93,DD94)</f>
        <v>0</v>
      </c>
      <c r="DE52" s="207">
        <f t="shared" si="167"/>
        <v>0</v>
      </c>
      <c r="DF52" s="243">
        <f t="shared" si="37"/>
        <v>0</v>
      </c>
      <c r="DG52" s="243">
        <f t="shared" si="69"/>
        <v>-1</v>
      </c>
      <c r="DH52" s="243">
        <f t="shared" si="70"/>
        <v>-0.29304526789798035</v>
      </c>
      <c r="DI52" s="208"/>
      <c r="DJ52" s="207"/>
      <c r="DK52" s="208">
        <f t="shared" ref="DK52:DL52" si="168">+SUM(DK53:DK85,DK93,DK94)</f>
        <v>0</v>
      </c>
      <c r="DL52" s="207">
        <f t="shared" si="168"/>
        <v>0</v>
      </c>
      <c r="DM52" s="243">
        <f t="shared" si="38"/>
        <v>0</v>
      </c>
      <c r="DN52" s="243" t="e">
        <f>DJ52/DJ7</f>
        <v>#DIV/0!</v>
      </c>
      <c r="DO52" s="207"/>
      <c r="DP52" s="207"/>
      <c r="DQ52" s="207">
        <f t="shared" ref="DQ52:DR52" si="169">+SUM(DQ53:DQ85,DQ93,DQ94)</f>
        <v>0</v>
      </c>
      <c r="DR52" s="207">
        <f t="shared" si="169"/>
        <v>0</v>
      </c>
      <c r="DS52" s="243">
        <f t="shared" si="40"/>
        <v>0</v>
      </c>
      <c r="DT52" s="243">
        <f t="shared" si="74"/>
        <v>-1</v>
      </c>
      <c r="DU52" s="243">
        <f t="shared" si="75"/>
        <v>-0.37502213634720138</v>
      </c>
    </row>
    <row r="53" spans="1:125" x14ac:dyDescent="0.35">
      <c r="B53" s="5" t="s">
        <v>113</v>
      </c>
      <c r="C53" s="3"/>
      <c r="D53" s="18">
        <v>324003</v>
      </c>
      <c r="E53" s="5" t="s">
        <v>40</v>
      </c>
      <c r="F53" s="5" t="s">
        <v>36</v>
      </c>
      <c r="G53" s="5" t="s">
        <v>69</v>
      </c>
      <c r="H53" s="20">
        <v>366.66699999999997</v>
      </c>
      <c r="I53" s="16">
        <f>+IFERROR(AI53/$H53,0)</f>
        <v>605</v>
      </c>
      <c r="J53" s="16">
        <f t="shared" ref="J53:T53" si="170">+IFERROR(AJ53/$H53,0)</f>
        <v>275</v>
      </c>
      <c r="K53" s="16">
        <f t="shared" si="170"/>
        <v>768.899999181819</v>
      </c>
      <c r="L53" s="33">
        <f t="shared" si="170"/>
        <v>473.00000000000006</v>
      </c>
      <c r="M53" s="20">
        <f t="shared" si="170"/>
        <v>616.00000000000011</v>
      </c>
      <c r="N53" s="20">
        <f t="shared" si="170"/>
        <v>1364</v>
      </c>
      <c r="O53" s="20">
        <f t="shared" si="170"/>
        <v>0</v>
      </c>
      <c r="P53" s="20">
        <f t="shared" si="170"/>
        <v>43.200001636362153</v>
      </c>
      <c r="Q53" s="20">
        <f t="shared" si="170"/>
        <v>745.19999890909196</v>
      </c>
      <c r="R53" s="20">
        <f t="shared" si="170"/>
        <v>486.00000000000006</v>
      </c>
      <c r="S53" s="20">
        <f t="shared" si="170"/>
        <v>307.80000163636214</v>
      </c>
      <c r="T53" s="20">
        <f t="shared" si="170"/>
        <v>734.34599950363679</v>
      </c>
      <c r="U53" s="182">
        <f>+SUM(I53:T53)</f>
        <v>6418.4460008672713</v>
      </c>
      <c r="V53" s="33">
        <v>560</v>
      </c>
      <c r="W53" s="20">
        <v>385</v>
      </c>
      <c r="X53" s="20">
        <v>490</v>
      </c>
      <c r="Y53" s="20">
        <v>70</v>
      </c>
      <c r="Z53" s="20">
        <v>606</v>
      </c>
      <c r="AA53" s="20">
        <v>430</v>
      </c>
      <c r="AB53" s="20">
        <v>420</v>
      </c>
      <c r="AC53" s="20">
        <v>494</v>
      </c>
      <c r="AD53" s="20">
        <v>771</v>
      </c>
      <c r="AE53" s="20">
        <v>0</v>
      </c>
      <c r="AF53" s="20">
        <v>0</v>
      </c>
      <c r="AG53" s="16">
        <v>0</v>
      </c>
      <c r="AH53" s="179">
        <f>+SUM(V53:AG53)</f>
        <v>4226</v>
      </c>
      <c r="AI53" s="28">
        <v>221833.535</v>
      </c>
      <c r="AJ53" s="28">
        <v>100833.425</v>
      </c>
      <c r="AK53" s="28">
        <v>281930.25599999999</v>
      </c>
      <c r="AL53" s="28">
        <v>173433.49100000001</v>
      </c>
      <c r="AM53" s="28">
        <v>225866.87200000003</v>
      </c>
      <c r="AN53" s="28">
        <v>500133.788</v>
      </c>
      <c r="AO53" s="28">
        <v>0</v>
      </c>
      <c r="AP53" s="28">
        <v>15840.014999999999</v>
      </c>
      <c r="AQ53" s="28">
        <v>273240.24800000002</v>
      </c>
      <c r="AR53" s="28">
        <v>178200.16200000001</v>
      </c>
      <c r="AS53" s="28">
        <v>112860.10319999998</v>
      </c>
      <c r="AT53" s="28">
        <v>269260.44459999999</v>
      </c>
      <c r="AU53" s="329">
        <f t="shared" ref="AU53:AU74" si="171">+SUM(AI53:AT53)</f>
        <v>2353432.3397999997</v>
      </c>
      <c r="AV53" s="33">
        <v>201564.182</v>
      </c>
      <c r="AW53" s="20">
        <v>152460.13859999998</v>
      </c>
      <c r="AX53" s="20">
        <v>174636</v>
      </c>
      <c r="AY53" s="20">
        <v>27720.025199999996</v>
      </c>
      <c r="AZ53" s="20">
        <v>239976.21815999993</v>
      </c>
      <c r="BA53" s="20">
        <v>170280.15500000003</v>
      </c>
      <c r="BB53" s="20">
        <v>166320.15119999996</v>
      </c>
      <c r="BC53" s="20">
        <v>179506.97819999998</v>
      </c>
      <c r="BD53" s="20">
        <v>259518.87755999994</v>
      </c>
      <c r="BE53" s="20">
        <v>0</v>
      </c>
      <c r="BF53" s="20">
        <v>0</v>
      </c>
      <c r="BG53" s="20">
        <v>0</v>
      </c>
      <c r="BH53" s="329">
        <f t="shared" si="78"/>
        <v>1571982.7259199999</v>
      </c>
      <c r="BI53" s="193">
        <f t="shared" ref="BI53:BI77" si="172">+AVERAGE(AW53:BB53)</f>
        <v>155232.11469333331</v>
      </c>
      <c r="BJ53" s="193">
        <f t="shared" ref="BJ53:BJ77" si="173">+AVERAGE(AZ53:BB53)</f>
        <v>192192.17478666664</v>
      </c>
      <c r="BK53" s="20">
        <v>222597.87589744068</v>
      </c>
      <c r="BL53" s="33">
        <v>179506.97819999998</v>
      </c>
      <c r="BM53" s="226">
        <f t="shared" si="49"/>
        <v>0.80641819907888823</v>
      </c>
      <c r="BN53" s="4">
        <f t="shared" ref="BN53:BN77" si="174">BJ53/$BJ$52</f>
        <v>9.6353144516131251E-2</v>
      </c>
      <c r="BO53" s="4">
        <v>0</v>
      </c>
      <c r="BP53" s="274">
        <v>1</v>
      </c>
      <c r="BQ53" s="195">
        <v>730</v>
      </c>
      <c r="BR53" s="196">
        <f>BQ53*$H53*1.08*(1-BO53)</f>
        <v>289080.26279999997</v>
      </c>
      <c r="BS53" s="224">
        <f t="shared" si="80"/>
        <v>1.2986658638790887</v>
      </c>
      <c r="BT53" s="4">
        <f t="shared" si="51"/>
        <v>10.332500518465418</v>
      </c>
      <c r="BU53" s="229">
        <f t="shared" ref="BU53:BU116" si="175">IFERROR(SUM(AV53:BC53)/SUM(AI53:AP53)-1,0)</f>
        <v>-0.13646387194097453</v>
      </c>
      <c r="BV53" s="193">
        <f t="shared" si="52"/>
        <v>164057.98104499999</v>
      </c>
      <c r="BW53" s="193">
        <f t="shared" si="27"/>
        <v>172035.76146666668</v>
      </c>
      <c r="BX53" s="20">
        <v>191545.47040412476</v>
      </c>
      <c r="BY53" s="19">
        <v>259518.87755999994</v>
      </c>
      <c r="BZ53" s="441">
        <f t="shared" si="54"/>
        <v>1.3548682566727583</v>
      </c>
      <c r="CA53" s="4">
        <f t="shared" ref="CA53:CA77" si="176">BW53/$BW$52</f>
        <v>8.5586777705647821E-2</v>
      </c>
      <c r="CB53" s="1">
        <v>0.15</v>
      </c>
      <c r="CC53" s="1">
        <v>1.5</v>
      </c>
      <c r="CD53" s="19">
        <v>730</v>
      </c>
      <c r="CE53" s="196">
        <v>245718.22337999995</v>
      </c>
      <c r="CF53" s="275">
        <f t="shared" si="57"/>
        <v>1.2828192849540159</v>
      </c>
      <c r="CG53" s="1">
        <f t="shared" si="58"/>
        <v>-0.10072463636469864</v>
      </c>
      <c r="CH53" s="229">
        <f t="shared" si="59"/>
        <v>-0.1233213261128645</v>
      </c>
      <c r="CI53" s="193">
        <f t="shared" si="60"/>
        <v>174664.74732444444</v>
      </c>
      <c r="CJ53" s="193">
        <f t="shared" si="61"/>
        <v>201782.00231999997</v>
      </c>
      <c r="CK53" s="20">
        <v>261429.60585014877</v>
      </c>
      <c r="CL53" s="33">
        <v>14058.012999999999</v>
      </c>
      <c r="CM53" s="475">
        <f t="shared" si="29"/>
        <v>5.3773607446962378E-2</v>
      </c>
      <c r="CN53" s="4">
        <f t="shared" ref="CN53:CN94" si="177">CJ53/$CJ$52</f>
        <v>0.11450672646418235</v>
      </c>
      <c r="CO53" s="1">
        <v>0</v>
      </c>
      <c r="CP53" s="1">
        <v>0</v>
      </c>
      <c r="CQ53" s="19">
        <v>520</v>
      </c>
      <c r="CR53" s="196">
        <f>CQ53*$H53*1.08*(1-CO53)</f>
        <v>205920.18720000001</v>
      </c>
      <c r="CS53" s="275">
        <f t="shared" si="31"/>
        <v>0.78766973055849421</v>
      </c>
      <c r="CT53" s="1">
        <f t="shared" si="32"/>
        <v>0.15555555555555567</v>
      </c>
      <c r="CU53" s="229">
        <f t="shared" si="33"/>
        <v>-9.8111764797884415E-2</v>
      </c>
      <c r="CV53" s="193">
        <f t="shared" ref="CV53:CV71" si="178">+AVERAGE(AV53:BD53,CL53)</f>
        <v>158604.07389199999</v>
      </c>
      <c r="CW53" s="193">
        <f t="shared" ref="CW53:CW71" si="179">+IFERROR(AVERAGE(CL53,BD53,BC53),"")</f>
        <v>151027.95625333328</v>
      </c>
      <c r="CX53" s="20"/>
      <c r="CY53" s="33"/>
      <c r="CZ53" s="475">
        <f t="shared" si="34"/>
        <v>0</v>
      </c>
      <c r="DA53" s="4">
        <f t="shared" ref="DA53:DA85" si="180">CW53/$CW$52</f>
        <v>0.10967283466499068</v>
      </c>
      <c r="DB53" s="700"/>
      <c r="DC53" s="700"/>
      <c r="DE53" s="7">
        <f t="shared" ref="DE53:DE93" si="181">DD53*$H53*1.08*(1-DB53)</f>
        <v>0</v>
      </c>
      <c r="DF53" s="275">
        <f t="shared" si="37"/>
        <v>0</v>
      </c>
      <c r="DG53" s="1">
        <f t="shared" si="69"/>
        <v>-1</v>
      </c>
      <c r="DH53" s="229">
        <f t="shared" si="70"/>
        <v>-0.23900675247911773</v>
      </c>
      <c r="DI53" s="193"/>
      <c r="DJ53" s="193"/>
      <c r="DK53" s="20"/>
      <c r="DL53" s="33"/>
      <c r="DM53" s="475">
        <f t="shared" si="38"/>
        <v>0</v>
      </c>
      <c r="DN53" s="4" t="e">
        <f t="shared" ref="DN53:DN85" si="182">DJ53/$DJ$52</f>
        <v>#DIV/0!</v>
      </c>
      <c r="DO53" s="700"/>
      <c r="DP53" s="700"/>
      <c r="DR53" s="7">
        <f t="shared" ref="DR53:DR94" si="183">DQ53*$H53*1.08*(1-DO53)</f>
        <v>0</v>
      </c>
      <c r="DS53" s="275">
        <f t="shared" si="40"/>
        <v>0</v>
      </c>
      <c r="DT53" s="1">
        <f t="shared" si="74"/>
        <v>-1</v>
      </c>
      <c r="DU53" s="229">
        <f t="shared" si="75"/>
        <v>-0.3320467729896196</v>
      </c>
    </row>
    <row r="54" spans="1:125" hidden="1" outlineLevel="1" x14ac:dyDescent="0.35">
      <c r="B54" s="5" t="s">
        <v>113</v>
      </c>
      <c r="C54" s="3"/>
      <c r="D54" s="18">
        <v>320015</v>
      </c>
      <c r="E54" s="5" t="s">
        <v>41</v>
      </c>
      <c r="F54" s="5" t="s">
        <v>32</v>
      </c>
      <c r="G54" s="5" t="s">
        <v>70</v>
      </c>
      <c r="H54" s="20">
        <v>332.45499999999998</v>
      </c>
      <c r="I54" s="16">
        <f t="shared" ref="I54:I84" si="184">+IFERROR(AI54/$H54,0)</f>
        <v>536.23334887428371</v>
      </c>
      <c r="J54" s="16">
        <f t="shared" ref="J54:J84" si="185">+IFERROR(AJ54/$H54,0)</f>
        <v>268.11667443714191</v>
      </c>
      <c r="K54" s="16">
        <f t="shared" ref="K54:K84" si="186">+IFERROR(AK54/$H54,0)</f>
        <v>885.67875953136502</v>
      </c>
      <c r="L54" s="33">
        <f t="shared" ref="L54:L84" si="187">+IFERROR(AL54/$H54,0)</f>
        <v>920.5339128603872</v>
      </c>
      <c r="M54" s="20">
        <f t="shared" ref="M54:M84" si="188">+IFERROR(AM54/$H54,0)</f>
        <v>672.92028094027762</v>
      </c>
      <c r="N54" s="20">
        <f t="shared" ref="N54:N84" si="189">+IFERROR(AN54/$H54,0)</f>
        <v>925.26538629288177</v>
      </c>
      <c r="O54" s="20">
        <f t="shared" ref="O54:O84" si="190">+IFERROR(AO54/$H54,0)</f>
        <v>536.80685807101713</v>
      </c>
      <c r="P54" s="20">
        <f t="shared" ref="P54:P84" si="191">+IFERROR(AP54/$H54,0)</f>
        <v>1428.7321050969304</v>
      </c>
      <c r="Q54" s="20">
        <f t="shared" ref="Q54:Q84" si="192">+IFERROR(AQ54/$H54,0)</f>
        <v>0</v>
      </c>
      <c r="R54" s="20">
        <f t="shared" ref="R54:R84" si="193">+IFERROR(AR54/$H54,0)</f>
        <v>1004.3999969920741</v>
      </c>
      <c r="S54" s="20">
        <f t="shared" ref="S54:S84" si="194">+IFERROR(AS54/$H54,0)</f>
        <v>729</v>
      </c>
      <c r="T54" s="20">
        <f t="shared" ref="T54:T84" si="195">+IFERROR(AT54/$H54,0)</f>
        <v>382.32001022694806</v>
      </c>
      <c r="U54" s="182">
        <f t="shared" ref="U54:U84" si="196">+SUM(I54:T54)</f>
        <v>8290.0073333233067</v>
      </c>
      <c r="V54" s="33">
        <v>850</v>
      </c>
      <c r="W54" s="20">
        <v>380</v>
      </c>
      <c r="X54" s="20">
        <v>195</v>
      </c>
      <c r="Y54" s="20">
        <v>560</v>
      </c>
      <c r="Z54" s="20">
        <v>780</v>
      </c>
      <c r="AA54" s="20">
        <v>660</v>
      </c>
      <c r="AB54" s="20">
        <v>455</v>
      </c>
      <c r="AC54" s="20">
        <v>893</v>
      </c>
      <c r="AD54" s="20">
        <v>445</v>
      </c>
      <c r="AE54" s="20">
        <v>0</v>
      </c>
      <c r="AF54" s="20">
        <v>0</v>
      </c>
      <c r="AG54" s="16">
        <v>0</v>
      </c>
      <c r="AH54" s="179">
        <f t="shared" ref="AH54:AH122" si="197">+SUM(V54:AG54)</f>
        <v>5218</v>
      </c>
      <c r="AI54" s="28">
        <v>178273.45799999998</v>
      </c>
      <c r="AJ54" s="28">
        <v>89136.729000000007</v>
      </c>
      <c r="AK54" s="28">
        <v>294448.33199999994</v>
      </c>
      <c r="AL54" s="28">
        <v>306036.10200000001</v>
      </c>
      <c r="AM54" s="28">
        <v>223715.712</v>
      </c>
      <c r="AN54" s="28">
        <v>307609.10399999999</v>
      </c>
      <c r="AO54" s="28">
        <v>178464.12400000001</v>
      </c>
      <c r="AP54" s="28">
        <v>474989.13199999998</v>
      </c>
      <c r="AQ54" s="28">
        <v>0</v>
      </c>
      <c r="AR54" s="28">
        <v>333917.80099999998</v>
      </c>
      <c r="AS54" s="28">
        <v>242359.69499999998</v>
      </c>
      <c r="AT54" s="28">
        <v>127104.19900000001</v>
      </c>
      <c r="AU54" s="329">
        <f t="shared" si="171"/>
        <v>2756054.3879999998</v>
      </c>
      <c r="AV54" s="33">
        <v>305193.69200000004</v>
      </c>
      <c r="AW54" s="20">
        <v>136439.53200000001</v>
      </c>
      <c r="AX54" s="20">
        <v>70015.023000000001</v>
      </c>
      <c r="AY54" s="20">
        <v>201068.78399999996</v>
      </c>
      <c r="AZ54" s="20">
        <v>280060.092</v>
      </c>
      <c r="BA54" s="20">
        <v>236973.92399999997</v>
      </c>
      <c r="BB54" s="20">
        <v>163368.38700000002</v>
      </c>
      <c r="BC54" s="20">
        <v>256506.32139999996</v>
      </c>
      <c r="BD54" s="20">
        <v>159777.87299999999</v>
      </c>
      <c r="BE54" s="20">
        <v>0</v>
      </c>
      <c r="BF54" s="20">
        <v>0</v>
      </c>
      <c r="BG54" s="20">
        <v>0</v>
      </c>
      <c r="BH54" s="329">
        <f t="shared" si="78"/>
        <v>1809403.6283999998</v>
      </c>
      <c r="BI54" s="193">
        <f t="shared" si="172"/>
        <v>181320.95699999997</v>
      </c>
      <c r="BJ54" s="193">
        <f t="shared" si="173"/>
        <v>226800.80099999998</v>
      </c>
      <c r="BK54" s="20">
        <v>271378.62291818089</v>
      </c>
      <c r="BL54" s="33">
        <v>256506.32139999996</v>
      </c>
      <c r="BM54" s="226">
        <f t="shared" si="49"/>
        <v>0.94519722534422013</v>
      </c>
      <c r="BN54" s="4">
        <f t="shared" si="174"/>
        <v>0.11370374667638848</v>
      </c>
      <c r="BO54" s="4">
        <v>0.2</v>
      </c>
      <c r="BP54" s="274">
        <v>1.5</v>
      </c>
      <c r="BQ54" s="195">
        <v>1200</v>
      </c>
      <c r="BR54" s="196">
        <f t="shared" ref="BR54:BR77" si="198">BQ54*H54*1.08*(1-BO54)</f>
        <v>344689.34400000004</v>
      </c>
      <c r="BS54" s="224">
        <f t="shared" si="80"/>
        <v>1.27014184202682</v>
      </c>
      <c r="BT54" s="4">
        <f t="shared" si="51"/>
        <v>-0.45997433600228144</v>
      </c>
      <c r="BU54" s="229">
        <f t="shared" si="175"/>
        <v>-0.19635226744841783</v>
      </c>
      <c r="BV54" s="193">
        <f t="shared" si="52"/>
        <v>206203.21942499999</v>
      </c>
      <c r="BW54" s="193">
        <f t="shared" si="27"/>
        <v>218949.54413333334</v>
      </c>
      <c r="BX54" s="20">
        <v>249233.46584209538</v>
      </c>
      <c r="BY54" s="19">
        <v>159777.87299999999</v>
      </c>
      <c r="BZ54" s="441">
        <f t="shared" si="54"/>
        <v>0.6410771220476027</v>
      </c>
      <c r="CA54" s="4">
        <f t="shared" si="176"/>
        <v>0.10892610816922153</v>
      </c>
      <c r="CB54" s="1">
        <v>0.25</v>
      </c>
      <c r="CC54" s="1">
        <v>1.3</v>
      </c>
      <c r="CD54" s="19">
        <v>803.2</v>
      </c>
      <c r="CE54" s="196">
        <v>216292.56336000006</v>
      </c>
      <c r="CF54" s="275">
        <f t="shared" si="57"/>
        <v>0.86783114229545166</v>
      </c>
      <c r="CG54" s="1">
        <f t="shared" si="58"/>
        <v>0</v>
      </c>
      <c r="CH54" s="229">
        <f t="shared" si="59"/>
        <v>-0.11851332432569184</v>
      </c>
      <c r="CI54" s="193">
        <f t="shared" si="60"/>
        <v>201044.84759999998</v>
      </c>
      <c r="CJ54" s="193">
        <f t="shared" si="61"/>
        <v>193217.52713333335</v>
      </c>
      <c r="CK54" s="20">
        <v>249908.99401409566</v>
      </c>
      <c r="CL54" s="33">
        <v>131412.81400000001</v>
      </c>
      <c r="CM54" s="475">
        <f t="shared" si="29"/>
        <v>0.52584267532439399</v>
      </c>
      <c r="CN54" s="4">
        <f t="shared" si="177"/>
        <v>0.10964658033502626</v>
      </c>
      <c r="CO54" s="1">
        <v>0</v>
      </c>
      <c r="CP54" s="1">
        <v>0</v>
      </c>
      <c r="CQ54" s="19">
        <v>550</v>
      </c>
      <c r="CR54" s="7">
        <f t="shared" ref="CR54:CR117" si="199">CQ54*$H54*1.08*(1-CO54)</f>
        <v>197478.27000000002</v>
      </c>
      <c r="CS54" s="224">
        <f t="shared" si="31"/>
        <v>0.79020073198670715</v>
      </c>
      <c r="CT54" s="1">
        <f t="shared" si="32"/>
        <v>-0.40860214876654621</v>
      </c>
      <c r="CU54" s="229">
        <f t="shared" si="33"/>
        <v>-0.15910085812987407</v>
      </c>
      <c r="CV54" s="193">
        <f t="shared" si="178"/>
        <v>194081.64423999999</v>
      </c>
      <c r="CW54" s="193">
        <f t="shared" si="179"/>
        <v>182565.66946666664</v>
      </c>
      <c r="CX54" s="20"/>
      <c r="CY54" s="33"/>
      <c r="CZ54" s="475">
        <f t="shared" si="34"/>
        <v>0</v>
      </c>
      <c r="DA54" s="4">
        <f t="shared" si="180"/>
        <v>0.13257475622152676</v>
      </c>
      <c r="DB54" s="700"/>
      <c r="DC54" s="700"/>
      <c r="DE54" s="7">
        <f t="shared" si="181"/>
        <v>0</v>
      </c>
      <c r="DF54" s="224">
        <f t="shared" si="37"/>
        <v>0</v>
      </c>
      <c r="DG54" s="1">
        <f t="shared" si="69"/>
        <v>-1</v>
      </c>
      <c r="DH54" s="229">
        <f t="shared" si="70"/>
        <v>-0.26175229545210676</v>
      </c>
      <c r="DI54" s="193"/>
      <c r="DJ54" s="193"/>
      <c r="DK54" s="20"/>
      <c r="DL54" s="33"/>
      <c r="DM54" s="475">
        <f t="shared" si="38"/>
        <v>0</v>
      </c>
      <c r="DN54" s="4" t="e">
        <f t="shared" si="182"/>
        <v>#DIV/0!</v>
      </c>
      <c r="DO54" s="700"/>
      <c r="DP54" s="700"/>
      <c r="DR54" s="7">
        <f t="shared" si="183"/>
        <v>0</v>
      </c>
      <c r="DS54" s="224">
        <f t="shared" si="40"/>
        <v>0</v>
      </c>
      <c r="DT54" s="1">
        <f t="shared" si="74"/>
        <v>-1</v>
      </c>
      <c r="DU54" s="229">
        <f t="shared" si="75"/>
        <v>-0.34348043482805179</v>
      </c>
    </row>
    <row r="55" spans="1:125" hidden="1" outlineLevel="1" x14ac:dyDescent="0.35">
      <c r="B55" s="5" t="s">
        <v>113</v>
      </c>
      <c r="C55" s="3"/>
      <c r="D55" s="18">
        <v>320107</v>
      </c>
      <c r="E55" s="5" t="s">
        <v>41</v>
      </c>
      <c r="F55" s="5" t="s">
        <v>33</v>
      </c>
      <c r="G55" s="5" t="s">
        <v>70</v>
      </c>
      <c r="H55" s="20">
        <v>317.77800000000002</v>
      </c>
      <c r="I55" s="16">
        <f t="shared" si="184"/>
        <v>0</v>
      </c>
      <c r="J55" s="16">
        <f t="shared" si="185"/>
        <v>0</v>
      </c>
      <c r="K55" s="16">
        <f t="shared" si="186"/>
        <v>467.50000629370186</v>
      </c>
      <c r="L55" s="33">
        <f t="shared" si="187"/>
        <v>420.75000157342538</v>
      </c>
      <c r="M55" s="20">
        <f t="shared" si="188"/>
        <v>418.00000000000006</v>
      </c>
      <c r="N55" s="20">
        <f t="shared" si="189"/>
        <v>528</v>
      </c>
      <c r="O55" s="20">
        <f t="shared" si="190"/>
        <v>324</v>
      </c>
      <c r="P55" s="20">
        <f t="shared" si="191"/>
        <v>489.23999773426732</v>
      </c>
      <c r="Q55" s="20">
        <f t="shared" si="192"/>
        <v>745.19999496503851</v>
      </c>
      <c r="R55" s="20">
        <f t="shared" si="193"/>
        <v>518.39999937062976</v>
      </c>
      <c r="S55" s="20">
        <f t="shared" si="194"/>
        <v>230.04000188811054</v>
      </c>
      <c r="T55" s="20">
        <f t="shared" si="195"/>
        <v>317.24999590909374</v>
      </c>
      <c r="U55" s="182">
        <f t="shared" si="196"/>
        <v>4458.3799977342678</v>
      </c>
      <c r="V55" s="33">
        <v>495</v>
      </c>
      <c r="W55" s="20">
        <v>150</v>
      </c>
      <c r="X55" s="20">
        <v>130</v>
      </c>
      <c r="Y55" s="20">
        <v>230</v>
      </c>
      <c r="Z55" s="20">
        <v>500</v>
      </c>
      <c r="AA55" s="20">
        <v>300</v>
      </c>
      <c r="AB55" s="20">
        <v>425</v>
      </c>
      <c r="AC55" s="20">
        <v>572</v>
      </c>
      <c r="AD55" s="20">
        <v>232</v>
      </c>
      <c r="AE55" s="20">
        <v>0</v>
      </c>
      <c r="AF55" s="20">
        <v>0</v>
      </c>
      <c r="AG55" s="16">
        <v>0</v>
      </c>
      <c r="AH55" s="179">
        <f t="shared" si="197"/>
        <v>3034</v>
      </c>
      <c r="AI55" s="28">
        <v>0</v>
      </c>
      <c r="AJ55" s="28">
        <v>0</v>
      </c>
      <c r="AK55" s="28">
        <v>148561.217</v>
      </c>
      <c r="AL55" s="28">
        <v>133705.09399999998</v>
      </c>
      <c r="AM55" s="28">
        <v>132831.20400000003</v>
      </c>
      <c r="AN55" s="28">
        <v>167786.78400000001</v>
      </c>
      <c r="AO55" s="28">
        <v>102960.072</v>
      </c>
      <c r="AP55" s="28">
        <v>155469.70800000001</v>
      </c>
      <c r="AQ55" s="28">
        <v>236808.16400000002</v>
      </c>
      <c r="AR55" s="28">
        <v>164736.11499999999</v>
      </c>
      <c r="AS55" s="28">
        <v>73101.651719999994</v>
      </c>
      <c r="AT55" s="28">
        <v>100815.0692</v>
      </c>
      <c r="AU55" s="329">
        <f t="shared" si="171"/>
        <v>1416775.07892</v>
      </c>
      <c r="AV55" s="33">
        <v>169884.11900000001</v>
      </c>
      <c r="AW55" s="20">
        <v>51480.036000000007</v>
      </c>
      <c r="AX55" s="20">
        <v>44616.031200000005</v>
      </c>
      <c r="AY55" s="20">
        <v>78936.055200000003</v>
      </c>
      <c r="AZ55" s="20">
        <v>171600.12</v>
      </c>
      <c r="BA55" s="20">
        <v>102960.07239999999</v>
      </c>
      <c r="BB55" s="20">
        <v>145860.10200000001</v>
      </c>
      <c r="BC55" s="20">
        <v>157048.30739999996</v>
      </c>
      <c r="BD55" s="20">
        <v>79622.455680000028</v>
      </c>
      <c r="BE55" s="20">
        <v>0</v>
      </c>
      <c r="BF55" s="20">
        <v>0</v>
      </c>
      <c r="BG55" s="20">
        <v>0</v>
      </c>
      <c r="BH55" s="329">
        <f t="shared" si="78"/>
        <v>1002007.2988799999</v>
      </c>
      <c r="BI55" s="193">
        <f t="shared" si="172"/>
        <v>99242.069466666668</v>
      </c>
      <c r="BJ55" s="193">
        <f t="shared" si="173"/>
        <v>140140.09813333335</v>
      </c>
      <c r="BK55" s="20">
        <v>181578.58724815567</v>
      </c>
      <c r="BL55" s="33">
        <v>157048.30739999996</v>
      </c>
      <c r="BM55" s="226">
        <f t="shared" si="49"/>
        <v>0.86490543725493785</v>
      </c>
      <c r="BN55" s="4">
        <f t="shared" si="174"/>
        <v>7.0257486512830966E-2</v>
      </c>
      <c r="BO55" s="4">
        <v>0.2</v>
      </c>
      <c r="BP55" s="274">
        <v>1.5</v>
      </c>
      <c r="BQ55" s="195">
        <v>700</v>
      </c>
      <c r="BR55" s="196">
        <f t="shared" si="198"/>
        <v>192192.13440000004</v>
      </c>
      <c r="BS55" s="224">
        <f t="shared" si="80"/>
        <v>1.0584515350223498</v>
      </c>
      <c r="BT55" s="4">
        <f t="shared" si="51"/>
        <v>1.0153742618465245E-2</v>
      </c>
      <c r="BU55" s="229">
        <f t="shared" si="175"/>
        <v>9.6362067655354045E-2</v>
      </c>
      <c r="BV55" s="193">
        <f t="shared" si="52"/>
        <v>115298.10539999999</v>
      </c>
      <c r="BW55" s="193">
        <f t="shared" si="27"/>
        <v>135289.49393333332</v>
      </c>
      <c r="BX55" s="20">
        <v>166360.06020415883</v>
      </c>
      <c r="BY55" s="19">
        <v>79622.455680000028</v>
      </c>
      <c r="BZ55" s="441">
        <f t="shared" si="54"/>
        <v>0.47861521318450179</v>
      </c>
      <c r="CA55" s="4">
        <f t="shared" si="176"/>
        <v>6.7305726114539915E-2</v>
      </c>
      <c r="CB55" s="1">
        <v>0.25</v>
      </c>
      <c r="CC55" s="1">
        <v>1.3</v>
      </c>
      <c r="CD55" s="19">
        <v>518.79999999999995</v>
      </c>
      <c r="CE55" s="196">
        <v>133539.213384</v>
      </c>
      <c r="CF55" s="275">
        <f t="shared" si="57"/>
        <v>0.80271198038831715</v>
      </c>
      <c r="CG55" s="1">
        <f t="shared" si="58"/>
        <v>-0.43608695271164721</v>
      </c>
      <c r="CH55" s="229">
        <f t="shared" si="59"/>
        <v>-7.0599548997525075E-2</v>
      </c>
      <c r="CI55" s="193">
        <f t="shared" si="60"/>
        <v>111334.14431999999</v>
      </c>
      <c r="CJ55" s="193">
        <f t="shared" si="61"/>
        <v>127510.28836000001</v>
      </c>
      <c r="CK55" s="20">
        <v>171522.07289779274</v>
      </c>
      <c r="CL55" s="33">
        <v>93693.665999999997</v>
      </c>
      <c r="CM55" s="475">
        <f t="shared" si="29"/>
        <v>0.54624844731109656</v>
      </c>
      <c r="CN55" s="4">
        <f t="shared" si="177"/>
        <v>7.2359207177717419E-2</v>
      </c>
      <c r="CO55" s="1">
        <v>0</v>
      </c>
      <c r="CP55" s="1">
        <v>0</v>
      </c>
      <c r="CQ55" s="19">
        <v>350</v>
      </c>
      <c r="CR55" s="7">
        <f t="shared" si="199"/>
        <v>120120.08400000002</v>
      </c>
      <c r="CS55" s="224">
        <f t="shared" si="31"/>
        <v>0.70031851860592698</v>
      </c>
      <c r="CT55" s="1">
        <f t="shared" si="32"/>
        <v>-0.27083333244807906</v>
      </c>
      <c r="CU55" s="229">
        <f t="shared" si="33"/>
        <v>-9.7139770065415632E-2</v>
      </c>
      <c r="CV55" s="193">
        <f t="shared" si="178"/>
        <v>109570.09648799998</v>
      </c>
      <c r="CW55" s="193">
        <f t="shared" si="179"/>
        <v>110121.47636000002</v>
      </c>
      <c r="CX55" s="20"/>
      <c r="CY55" s="33"/>
      <c r="CZ55" s="475">
        <f t="shared" si="34"/>
        <v>0</v>
      </c>
      <c r="DA55" s="4">
        <f t="shared" si="180"/>
        <v>7.9967542231959496E-2</v>
      </c>
      <c r="DB55" s="700"/>
      <c r="DC55" s="700"/>
      <c r="DE55" s="7">
        <f t="shared" si="181"/>
        <v>0</v>
      </c>
      <c r="DF55" s="224">
        <f t="shared" si="37"/>
        <v>0</v>
      </c>
      <c r="DG55" s="1">
        <f t="shared" si="69"/>
        <v>-1</v>
      </c>
      <c r="DH55" s="229">
        <f t="shared" si="70"/>
        <v>-0.16737518101850613</v>
      </c>
      <c r="DI55" s="193"/>
      <c r="DJ55" s="193"/>
      <c r="DK55" s="20"/>
      <c r="DL55" s="33"/>
      <c r="DM55" s="475">
        <f t="shared" si="38"/>
        <v>0</v>
      </c>
      <c r="DN55" s="4" t="e">
        <f t="shared" si="182"/>
        <v>#DIV/0!</v>
      </c>
      <c r="DO55" s="700"/>
      <c r="DP55" s="700"/>
      <c r="DR55" s="7">
        <f t="shared" si="183"/>
        <v>0</v>
      </c>
      <c r="DS55" s="224">
        <f t="shared" si="40"/>
        <v>0</v>
      </c>
      <c r="DT55" s="1">
        <f t="shared" si="74"/>
        <v>-1</v>
      </c>
      <c r="DU55" s="229">
        <f t="shared" si="75"/>
        <v>-0.29275485305414561</v>
      </c>
    </row>
    <row r="56" spans="1:125" hidden="1" outlineLevel="1" x14ac:dyDescent="0.35">
      <c r="B56" s="5" t="s">
        <v>113</v>
      </c>
      <c r="C56" s="3"/>
      <c r="D56" s="18">
        <v>320926</v>
      </c>
      <c r="E56" s="5" t="s">
        <v>42</v>
      </c>
      <c r="F56" s="5" t="s">
        <v>48</v>
      </c>
      <c r="G56" s="5" t="s">
        <v>70</v>
      </c>
      <c r="H56" s="20">
        <v>332.45499999999998</v>
      </c>
      <c r="I56" s="16">
        <f t="shared" si="184"/>
        <v>0</v>
      </c>
      <c r="J56" s="16">
        <f t="shared" si="185"/>
        <v>0</v>
      </c>
      <c r="K56" s="16">
        <f t="shared" si="186"/>
        <v>0</v>
      </c>
      <c r="L56" s="33">
        <f t="shared" si="187"/>
        <v>0</v>
      </c>
      <c r="M56" s="20">
        <f t="shared" si="188"/>
        <v>0</v>
      </c>
      <c r="N56" s="20">
        <f t="shared" si="189"/>
        <v>0</v>
      </c>
      <c r="O56" s="20">
        <f t="shared" si="190"/>
        <v>0</v>
      </c>
      <c r="P56" s="20">
        <f t="shared" si="191"/>
        <v>0</v>
      </c>
      <c r="Q56" s="20">
        <f t="shared" si="192"/>
        <v>0</v>
      </c>
      <c r="R56" s="20">
        <f t="shared" si="193"/>
        <v>0</v>
      </c>
      <c r="S56" s="20">
        <f t="shared" si="194"/>
        <v>0</v>
      </c>
      <c r="T56" s="20">
        <f t="shared" si="195"/>
        <v>0</v>
      </c>
      <c r="U56" s="182">
        <f t="shared" si="196"/>
        <v>0</v>
      </c>
      <c r="V56" s="33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295</v>
      </c>
      <c r="AC56" s="20">
        <v>684</v>
      </c>
      <c r="AD56" s="20">
        <v>15</v>
      </c>
      <c r="AE56" s="20">
        <v>0</v>
      </c>
      <c r="AF56" s="20">
        <v>0</v>
      </c>
      <c r="AG56" s="16">
        <v>0</v>
      </c>
      <c r="AH56" s="179">
        <f t="shared" si="197"/>
        <v>994</v>
      </c>
      <c r="AI56" s="28">
        <v>0</v>
      </c>
      <c r="AJ56" s="28">
        <v>0</v>
      </c>
      <c r="AK56" s="28">
        <v>0</v>
      </c>
      <c r="AL56" s="28">
        <v>0</v>
      </c>
      <c r="AM56" s="28">
        <v>0</v>
      </c>
      <c r="AN56" s="28">
        <v>0</v>
      </c>
      <c r="AO56" s="28">
        <v>0</v>
      </c>
      <c r="AP56" s="28">
        <v>0</v>
      </c>
      <c r="AQ56" s="28">
        <v>0</v>
      </c>
      <c r="AR56" s="28">
        <v>0</v>
      </c>
      <c r="AS56" s="28">
        <v>0</v>
      </c>
      <c r="AT56" s="28">
        <v>0</v>
      </c>
      <c r="AU56" s="329">
        <f t="shared" si="171"/>
        <v>0</v>
      </c>
      <c r="AV56" s="33">
        <v>0</v>
      </c>
      <c r="AW56" s="20">
        <v>0</v>
      </c>
      <c r="AX56" s="20">
        <v>0</v>
      </c>
      <c r="AY56" s="20">
        <v>0</v>
      </c>
      <c r="AZ56" s="20">
        <v>0</v>
      </c>
      <c r="BA56" s="20">
        <v>0</v>
      </c>
      <c r="BB56" s="20">
        <v>79440.042600000001</v>
      </c>
      <c r="BC56" s="20">
        <v>184193.26012000002</v>
      </c>
      <c r="BD56" s="20">
        <v>5385.7709999999997</v>
      </c>
      <c r="BE56" s="20">
        <v>0</v>
      </c>
      <c r="BF56" s="20">
        <v>0</v>
      </c>
      <c r="BG56" s="20">
        <v>0</v>
      </c>
      <c r="BH56" s="329">
        <f t="shared" si="78"/>
        <v>269019.07372000004</v>
      </c>
      <c r="BI56" s="193">
        <f t="shared" si="172"/>
        <v>13240.007100000001</v>
      </c>
      <c r="BJ56" s="193">
        <f t="shared" si="173"/>
        <v>26480.014200000001</v>
      </c>
      <c r="BK56" s="20">
        <v>145017.9516219029</v>
      </c>
      <c r="BL56" s="33">
        <v>184193.26012000002</v>
      </c>
      <c r="BM56" s="226">
        <f t="shared" si="49"/>
        <v>1.2701410967397795</v>
      </c>
      <c r="BN56" s="4">
        <f t="shared" si="174"/>
        <v>1.3275424131257678E-2</v>
      </c>
      <c r="BO56" s="4">
        <v>0.2</v>
      </c>
      <c r="BP56" s="274">
        <v>1.3</v>
      </c>
      <c r="BQ56" s="195">
        <v>700</v>
      </c>
      <c r="BR56" s="196">
        <f t="shared" si="198"/>
        <v>201068.78400000001</v>
      </c>
      <c r="BS56" s="224">
        <f t="shared" si="80"/>
        <v>1.3865096131286923</v>
      </c>
      <c r="BT56" s="4">
        <f t="shared" si="51"/>
        <v>0</v>
      </c>
      <c r="BU56" s="229">
        <f t="shared" si="175"/>
        <v>0</v>
      </c>
      <c r="BV56" s="193">
        <f t="shared" si="52"/>
        <v>32954.162840000005</v>
      </c>
      <c r="BW56" s="193">
        <f t="shared" si="27"/>
        <v>87877.767573333345</v>
      </c>
      <c r="BX56" s="20">
        <v>108059.76339382865</v>
      </c>
      <c r="BY56" s="19">
        <v>5385.7709999999997</v>
      </c>
      <c r="BZ56" s="441">
        <f t="shared" si="54"/>
        <v>4.984066992976207E-2</v>
      </c>
      <c r="CA56" s="4">
        <f t="shared" si="176"/>
        <v>4.3718671597386197E-2</v>
      </c>
      <c r="CB56" s="1">
        <v>0.25</v>
      </c>
      <c r="CC56" s="1">
        <v>1.3</v>
      </c>
      <c r="CD56" s="19">
        <v>391.59999999999997</v>
      </c>
      <c r="CE56" s="196">
        <v>105453.39617999998</v>
      </c>
      <c r="CF56" s="275">
        <f t="shared" si="57"/>
        <v>0.97588031722474122</v>
      </c>
      <c r="CG56" s="1">
        <f t="shared" si="58"/>
        <v>0</v>
      </c>
      <c r="CH56" s="229">
        <f t="shared" si="59"/>
        <v>0</v>
      </c>
      <c r="CI56" s="193">
        <f t="shared" si="60"/>
        <v>29891.008191111116</v>
      </c>
      <c r="CJ56" s="193">
        <f t="shared" si="61"/>
        <v>89673.024573333343</v>
      </c>
      <c r="CK56" s="20">
        <v>120624.80020755591</v>
      </c>
      <c r="CL56" s="33">
        <v>5385.7710000000006</v>
      </c>
      <c r="CM56" s="475">
        <f t="shared" si="29"/>
        <v>4.4648952709002189E-2</v>
      </c>
      <c r="CN56" s="4">
        <f t="shared" si="177"/>
        <v>5.0887415022032596E-2</v>
      </c>
      <c r="CO56" s="1">
        <v>0</v>
      </c>
      <c r="CP56" s="1">
        <v>0</v>
      </c>
      <c r="CQ56" s="19">
        <v>280</v>
      </c>
      <c r="CR56" s="7">
        <f t="shared" si="199"/>
        <v>100534.39200000001</v>
      </c>
      <c r="CS56" s="224">
        <f t="shared" si="31"/>
        <v>0.83344711723470744</v>
      </c>
      <c r="CT56" s="1">
        <f t="shared" si="32"/>
        <v>0</v>
      </c>
      <c r="CU56" s="229">
        <f t="shared" si="33"/>
        <v>0</v>
      </c>
      <c r="CV56" s="193">
        <f t="shared" si="178"/>
        <v>27440.484472000004</v>
      </c>
      <c r="CW56" s="193">
        <f t="shared" si="179"/>
        <v>64988.267373333336</v>
      </c>
      <c r="CX56" s="20"/>
      <c r="CY56" s="33"/>
      <c r="CZ56" s="475">
        <f t="shared" si="34"/>
        <v>0</v>
      </c>
      <c r="DA56" s="4">
        <f t="shared" si="180"/>
        <v>4.7192901762136426E-2</v>
      </c>
      <c r="DB56" s="700"/>
      <c r="DC56" s="700"/>
      <c r="DE56" s="7">
        <f t="shared" si="181"/>
        <v>0</v>
      </c>
      <c r="DF56" s="224">
        <f t="shared" si="37"/>
        <v>0</v>
      </c>
      <c r="DG56" s="1">
        <f t="shared" si="69"/>
        <v>0</v>
      </c>
      <c r="DH56" s="229">
        <f t="shared" si="70"/>
        <v>0</v>
      </c>
      <c r="DI56" s="193"/>
      <c r="DJ56" s="193"/>
      <c r="DK56" s="20"/>
      <c r="DL56" s="33"/>
      <c r="DM56" s="475">
        <f t="shared" si="38"/>
        <v>0</v>
      </c>
      <c r="DN56" s="4" t="e">
        <f t="shared" si="182"/>
        <v>#DIV/0!</v>
      </c>
      <c r="DO56" s="700"/>
      <c r="DP56" s="700"/>
      <c r="DR56" s="7">
        <f t="shared" si="183"/>
        <v>0</v>
      </c>
      <c r="DS56" s="224">
        <f t="shared" si="40"/>
        <v>0</v>
      </c>
      <c r="DT56" s="1">
        <f t="shared" si="74"/>
        <v>0</v>
      </c>
      <c r="DU56" s="229">
        <f t="shared" si="75"/>
        <v>0</v>
      </c>
    </row>
    <row r="57" spans="1:125" hidden="1" outlineLevel="1" x14ac:dyDescent="0.35">
      <c r="B57" s="5" t="s">
        <v>113</v>
      </c>
      <c r="C57" s="3"/>
      <c r="D57" s="18">
        <v>324903</v>
      </c>
      <c r="E57" s="5" t="s">
        <v>43</v>
      </c>
      <c r="F57" s="5" t="s">
        <v>49</v>
      </c>
      <c r="G57" s="5" t="s">
        <v>69</v>
      </c>
      <c r="H57" s="20">
        <v>382.63600000000002</v>
      </c>
      <c r="I57" s="16">
        <f t="shared" si="184"/>
        <v>0</v>
      </c>
      <c r="J57" s="16">
        <f t="shared" si="185"/>
        <v>0</v>
      </c>
      <c r="K57" s="16">
        <f t="shared" si="186"/>
        <v>0</v>
      </c>
      <c r="L57" s="33">
        <f t="shared" si="187"/>
        <v>0</v>
      </c>
      <c r="M57" s="20">
        <f t="shared" si="188"/>
        <v>0</v>
      </c>
      <c r="N57" s="20">
        <f t="shared" si="189"/>
        <v>0</v>
      </c>
      <c r="O57" s="20">
        <f t="shared" si="190"/>
        <v>0</v>
      </c>
      <c r="P57" s="20">
        <f t="shared" si="191"/>
        <v>0</v>
      </c>
      <c r="Q57" s="20">
        <f t="shared" si="192"/>
        <v>0</v>
      </c>
      <c r="R57" s="20">
        <f t="shared" si="193"/>
        <v>0</v>
      </c>
      <c r="S57" s="20">
        <f t="shared" si="194"/>
        <v>0</v>
      </c>
      <c r="T57" s="20">
        <f t="shared" si="195"/>
        <v>0</v>
      </c>
      <c r="U57" s="182">
        <f t="shared" si="196"/>
        <v>0</v>
      </c>
      <c r="V57" s="33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335</v>
      </c>
      <c r="AC57" s="20">
        <v>658</v>
      </c>
      <c r="AD57" s="20">
        <v>0</v>
      </c>
      <c r="AE57" s="20">
        <v>0</v>
      </c>
      <c r="AF57" s="20">
        <v>0</v>
      </c>
      <c r="AG57" s="16">
        <v>0</v>
      </c>
      <c r="AH57" s="179">
        <f t="shared" si="197"/>
        <v>993</v>
      </c>
      <c r="AI57" s="28">
        <v>0</v>
      </c>
      <c r="AJ57" s="28">
        <v>0</v>
      </c>
      <c r="AK57" s="28">
        <v>0</v>
      </c>
      <c r="AL57" s="28">
        <v>0</v>
      </c>
      <c r="AM57" s="28">
        <v>0</v>
      </c>
      <c r="AN57" s="28">
        <v>0</v>
      </c>
      <c r="AO57" s="28">
        <v>0</v>
      </c>
      <c r="AP57" s="28">
        <v>0</v>
      </c>
      <c r="AQ57" s="28">
        <v>0</v>
      </c>
      <c r="AR57" s="28">
        <v>0</v>
      </c>
      <c r="AS57" s="28">
        <v>0</v>
      </c>
      <c r="AT57" s="28">
        <v>0</v>
      </c>
      <c r="AU57" s="329">
        <f t="shared" si="171"/>
        <v>0</v>
      </c>
      <c r="AV57" s="33">
        <v>0</v>
      </c>
      <c r="AW57" s="20">
        <v>0</v>
      </c>
      <c r="AX57" s="20">
        <v>0</v>
      </c>
      <c r="AY57" s="20">
        <v>0</v>
      </c>
      <c r="AZ57" s="20">
        <v>0</v>
      </c>
      <c r="BA57" s="20">
        <v>0</v>
      </c>
      <c r="BB57" s="20">
        <v>110750.23619999998</v>
      </c>
      <c r="BC57" s="20">
        <v>217533.24976000001</v>
      </c>
      <c r="BD57" s="20">
        <v>0</v>
      </c>
      <c r="BE57" s="20">
        <v>0</v>
      </c>
      <c r="BF57" s="20">
        <v>0</v>
      </c>
      <c r="BG57" s="20">
        <v>0</v>
      </c>
      <c r="BH57" s="329">
        <f t="shared" si="78"/>
        <v>328283.48595999996</v>
      </c>
      <c r="BI57" s="193">
        <f t="shared" si="172"/>
        <v>18458.372699999996</v>
      </c>
      <c r="BJ57" s="193">
        <f t="shared" si="173"/>
        <v>36916.745399999993</v>
      </c>
      <c r="BK57" s="20">
        <v>156170.35502386949</v>
      </c>
      <c r="BL57" s="33">
        <v>217533.24976000001</v>
      </c>
      <c r="BM57" s="226">
        <f t="shared" si="49"/>
        <v>1.392922810009311</v>
      </c>
      <c r="BN57" s="4">
        <f t="shared" si="174"/>
        <v>1.8507748864071822E-2</v>
      </c>
      <c r="BO57" s="4">
        <v>0.2</v>
      </c>
      <c r="BP57" s="274">
        <v>2</v>
      </c>
      <c r="BQ57" s="195">
        <v>800</v>
      </c>
      <c r="BR57" s="196">
        <f t="shared" si="198"/>
        <v>264478.00320000009</v>
      </c>
      <c r="BS57" s="224">
        <f t="shared" si="80"/>
        <v>1.6935224560357602</v>
      </c>
      <c r="BT57" s="4">
        <f t="shared" si="51"/>
        <v>0</v>
      </c>
      <c r="BU57" s="229">
        <f t="shared" si="175"/>
        <v>0</v>
      </c>
      <c r="BV57" s="193">
        <f t="shared" si="52"/>
        <v>41035.435744999995</v>
      </c>
      <c r="BW57" s="193">
        <f t="shared" si="27"/>
        <v>109427.82865333332</v>
      </c>
      <c r="BX57" s="20">
        <v>134559.00848996828</v>
      </c>
      <c r="BY57" s="19">
        <v>0</v>
      </c>
      <c r="BZ57" s="441">
        <f t="shared" si="54"/>
        <v>0</v>
      </c>
      <c r="CA57" s="4">
        <f t="shared" si="176"/>
        <v>5.4439700013065098E-2</v>
      </c>
      <c r="CB57" s="1">
        <v>0.2</v>
      </c>
      <c r="CC57" s="1">
        <v>1.3</v>
      </c>
      <c r="CD57" s="19">
        <v>397.2</v>
      </c>
      <c r="CE57" s="196">
        <v>131313.32858880001</v>
      </c>
      <c r="CF57" s="275">
        <f t="shared" si="57"/>
        <v>0.97587913334386489</v>
      </c>
      <c r="CG57" s="1">
        <f t="shared" si="58"/>
        <v>0</v>
      </c>
      <c r="CH57" s="229">
        <f t="shared" si="59"/>
        <v>0</v>
      </c>
      <c r="CI57" s="193">
        <f t="shared" si="60"/>
        <v>36475.942884444441</v>
      </c>
      <c r="CJ57" s="193">
        <f t="shared" si="61"/>
        <v>109427.82865333332</v>
      </c>
      <c r="CK57" s="20">
        <v>147198.22411767158</v>
      </c>
      <c r="CL57" s="33">
        <v>83641.168999999994</v>
      </c>
      <c r="CM57" s="475">
        <f t="shared" si="29"/>
        <v>0.56822131857471658</v>
      </c>
      <c r="CN57" s="4">
        <f t="shared" si="177"/>
        <v>6.2097819920060825E-2</v>
      </c>
      <c r="CO57" s="1">
        <v>0.2</v>
      </c>
      <c r="CP57" s="1">
        <v>2</v>
      </c>
      <c r="CQ57" s="480">
        <v>650</v>
      </c>
      <c r="CR57" s="7">
        <f t="shared" si="199"/>
        <v>214888.37760000007</v>
      </c>
      <c r="CS57" s="224">
        <f t="shared" si="31"/>
        <v>1.4598571340658049</v>
      </c>
      <c r="CT57" s="1">
        <f t="shared" si="32"/>
        <v>0</v>
      </c>
      <c r="CU57" s="229">
        <f t="shared" si="33"/>
        <v>0</v>
      </c>
      <c r="CV57" s="193">
        <f t="shared" si="178"/>
        <v>41192.465495999997</v>
      </c>
      <c r="CW57" s="193">
        <f t="shared" si="179"/>
        <v>100391.47292000001</v>
      </c>
      <c r="CX57" s="20"/>
      <c r="CY57" s="33"/>
      <c r="CZ57" s="475">
        <f t="shared" si="34"/>
        <v>0</v>
      </c>
      <c r="DA57" s="4">
        <f t="shared" si="180"/>
        <v>7.290184999167694E-2</v>
      </c>
      <c r="DB57" s="700"/>
      <c r="DC57" s="700"/>
      <c r="DE57" s="7">
        <f t="shared" si="181"/>
        <v>0</v>
      </c>
      <c r="DF57" s="224">
        <f t="shared" si="37"/>
        <v>0</v>
      </c>
      <c r="DG57" s="1">
        <f t="shared" si="69"/>
        <v>0</v>
      </c>
      <c r="DH57" s="229">
        <f t="shared" si="70"/>
        <v>0</v>
      </c>
      <c r="DI57" s="193"/>
      <c r="DJ57" s="193"/>
      <c r="DK57" s="20"/>
      <c r="DL57" s="33"/>
      <c r="DM57" s="475">
        <f t="shared" si="38"/>
        <v>0</v>
      </c>
      <c r="DN57" s="4" t="e">
        <f t="shared" si="182"/>
        <v>#DIV/0!</v>
      </c>
      <c r="DO57" s="700"/>
      <c r="DP57" s="700"/>
      <c r="DR57" s="7">
        <f t="shared" si="183"/>
        <v>0</v>
      </c>
      <c r="DS57" s="224">
        <f t="shared" si="40"/>
        <v>0</v>
      </c>
      <c r="DT57" s="1">
        <f t="shared" si="74"/>
        <v>0</v>
      </c>
      <c r="DU57" s="229">
        <f t="shared" si="75"/>
        <v>0</v>
      </c>
    </row>
    <row r="58" spans="1:125" hidden="1" outlineLevel="1" x14ac:dyDescent="0.35">
      <c r="B58" s="5" t="s">
        <v>113</v>
      </c>
      <c r="C58" s="18">
        <v>320025</v>
      </c>
      <c r="D58" s="18">
        <v>320023</v>
      </c>
      <c r="E58" s="5" t="s">
        <v>41</v>
      </c>
      <c r="F58" s="5" t="s">
        <v>30</v>
      </c>
      <c r="G58" s="5" t="s">
        <v>71</v>
      </c>
      <c r="H58" s="20">
        <v>220.79999999999995</v>
      </c>
      <c r="I58" s="16">
        <f t="shared" si="184"/>
        <v>696.37911231884073</v>
      </c>
      <c r="J58" s="16">
        <f t="shared" si="185"/>
        <v>1124.9200996376815</v>
      </c>
      <c r="K58" s="16">
        <f t="shared" si="186"/>
        <v>4770.1968614130446</v>
      </c>
      <c r="L58" s="33">
        <f t="shared" si="187"/>
        <v>3460.4684918478265</v>
      </c>
      <c r="M58" s="20">
        <f t="shared" si="188"/>
        <v>4656.8120878623204</v>
      </c>
      <c r="N58" s="20">
        <f t="shared" si="189"/>
        <v>1088.1580072463771</v>
      </c>
      <c r="O58" s="20">
        <f t="shared" si="190"/>
        <v>1016.8109057971017</v>
      </c>
      <c r="P58" s="20">
        <f t="shared" si="191"/>
        <v>5745.8065398550734</v>
      </c>
      <c r="Q58" s="20">
        <f t="shared" si="192"/>
        <v>0</v>
      </c>
      <c r="R58" s="20">
        <f t="shared" si="193"/>
        <v>4763.8800045289872</v>
      </c>
      <c r="S58" s="20">
        <f t="shared" si="194"/>
        <v>3860.9999909420294</v>
      </c>
      <c r="T58" s="20">
        <f t="shared" si="195"/>
        <v>-1.1173550724637682</v>
      </c>
      <c r="U58" s="182">
        <f t="shared" si="196"/>
        <v>31183.314746376815</v>
      </c>
      <c r="V58" s="33">
        <v>3646</v>
      </c>
      <c r="W58" s="20">
        <v>50</v>
      </c>
      <c r="X58" s="20">
        <v>1260</v>
      </c>
      <c r="Y58" s="20">
        <v>3190</v>
      </c>
      <c r="Z58" s="20">
        <v>1810</v>
      </c>
      <c r="AA58" s="20">
        <v>2890</v>
      </c>
      <c r="AB58" s="20">
        <v>3120</v>
      </c>
      <c r="AC58" s="20">
        <v>2083</v>
      </c>
      <c r="AD58" s="20">
        <v>1220</v>
      </c>
      <c r="AE58" s="20">
        <v>0</v>
      </c>
      <c r="AF58" s="20">
        <v>0</v>
      </c>
      <c r="AG58" s="16">
        <v>0</v>
      </c>
      <c r="AH58" s="179">
        <f t="shared" si="197"/>
        <v>19269</v>
      </c>
      <c r="AI58" s="28">
        <v>153760.508</v>
      </c>
      <c r="AJ58" s="28">
        <v>248382.35800000001</v>
      </c>
      <c r="AK58" s="28">
        <v>1053259.4669999999</v>
      </c>
      <c r="AL58" s="28">
        <v>764071.44299999997</v>
      </c>
      <c r="AM58" s="28">
        <v>1028224.1090000001</v>
      </c>
      <c r="AN58" s="28">
        <v>240265.288</v>
      </c>
      <c r="AO58" s="28">
        <v>224511.848</v>
      </c>
      <c r="AP58" s="28">
        <v>1268674.084</v>
      </c>
      <c r="AQ58" s="28">
        <v>0</v>
      </c>
      <c r="AR58" s="28">
        <v>1051864.7050000001</v>
      </c>
      <c r="AS58" s="28">
        <v>852508.79799999995</v>
      </c>
      <c r="AT58" s="28">
        <v>-246.71199999999999</v>
      </c>
      <c r="AU58" s="329">
        <f t="shared" si="171"/>
        <v>6885275.8960000006</v>
      </c>
      <c r="AV58" s="33">
        <v>700321.07620000001</v>
      </c>
      <c r="AW58" s="20">
        <v>11923.2</v>
      </c>
      <c r="AX58" s="20">
        <v>240371.71199999997</v>
      </c>
      <c r="AY58" s="20">
        <v>608560.12799999991</v>
      </c>
      <c r="AZ58" s="20">
        <v>403004.16000000003</v>
      </c>
      <c r="BA58" s="20">
        <v>553236.48099999991</v>
      </c>
      <c r="BB58" s="20">
        <v>671991.55200000003</v>
      </c>
      <c r="BC58" s="20">
        <v>397495.63999999996</v>
      </c>
      <c r="BD58" s="20">
        <v>232740.864</v>
      </c>
      <c r="BE58" s="20">
        <v>0</v>
      </c>
      <c r="BF58" s="20">
        <v>0</v>
      </c>
      <c r="BG58" s="20">
        <v>0</v>
      </c>
      <c r="BH58" s="329">
        <f t="shared" si="78"/>
        <v>3819644.8132000002</v>
      </c>
      <c r="BI58" s="193">
        <f t="shared" si="172"/>
        <v>414847.87216666667</v>
      </c>
      <c r="BJ58" s="193">
        <f t="shared" si="173"/>
        <v>542744.06433333328</v>
      </c>
      <c r="BK58" s="20">
        <v>579760.24364859331</v>
      </c>
      <c r="BL58" s="33">
        <v>397495.63999999996</v>
      </c>
      <c r="BM58" s="226">
        <f t="shared" si="49"/>
        <v>0.6856207274552818</v>
      </c>
      <c r="BN58" s="4">
        <f t="shared" si="174"/>
        <v>0.27209795260410402</v>
      </c>
      <c r="BO58" s="4">
        <v>0</v>
      </c>
      <c r="BP58" s="274">
        <v>1</v>
      </c>
      <c r="BQ58" s="195">
        <v>500</v>
      </c>
      <c r="BR58" s="196">
        <f t="shared" si="198"/>
        <v>119231.99999999997</v>
      </c>
      <c r="BS58" s="224">
        <f t="shared" si="80"/>
        <v>0.2056574270247295</v>
      </c>
      <c r="BT58" s="4">
        <f t="shared" si="51"/>
        <v>-0.68668419650637402</v>
      </c>
      <c r="BU58" s="229">
        <f t="shared" si="175"/>
        <v>-0.27990432055135206</v>
      </c>
      <c r="BV58" s="193">
        <f t="shared" si="52"/>
        <v>448362.99365000002</v>
      </c>
      <c r="BW58" s="193">
        <f t="shared" si="27"/>
        <v>540907.89099999995</v>
      </c>
      <c r="BX58" s="20">
        <v>635132.72165839258</v>
      </c>
      <c r="BY58" s="19">
        <v>232740.864</v>
      </c>
      <c r="BZ58" s="441">
        <f t="shared" si="54"/>
        <v>0.36644445493579869</v>
      </c>
      <c r="CA58" s="4">
        <f t="shared" si="176"/>
        <v>0.26909848877681009</v>
      </c>
      <c r="CB58" s="1">
        <v>0.2</v>
      </c>
      <c r="CC58" s="1">
        <v>1.8</v>
      </c>
      <c r="CD58" s="19">
        <v>3250</v>
      </c>
      <c r="CE58" s="196">
        <v>620006.39999999991</v>
      </c>
      <c r="CF58" s="275">
        <f t="shared" si="57"/>
        <v>0.97618399880438156</v>
      </c>
      <c r="CG58" s="1">
        <f t="shared" si="58"/>
        <v>0</v>
      </c>
      <c r="CH58" s="229">
        <f t="shared" si="59"/>
        <v>-0.23317998865645284</v>
      </c>
      <c r="CI58" s="193">
        <f t="shared" si="60"/>
        <v>424404.97924444446</v>
      </c>
      <c r="CJ58" s="193">
        <f t="shared" si="61"/>
        <v>434076.0186666667</v>
      </c>
      <c r="CK58" s="20">
        <v>523902.83226968022</v>
      </c>
      <c r="CL58" s="33">
        <v>268987.39199999999</v>
      </c>
      <c r="CM58" s="475">
        <f t="shared" si="29"/>
        <v>0.51342992522998632</v>
      </c>
      <c r="CN58" s="4">
        <f t="shared" si="177"/>
        <v>0.24632833138061666</v>
      </c>
      <c r="CO58" s="1">
        <v>0</v>
      </c>
      <c r="CP58" s="1">
        <v>0</v>
      </c>
      <c r="CQ58" s="19">
        <v>1300</v>
      </c>
      <c r="CR58" s="7">
        <f t="shared" si="199"/>
        <v>310003.19999999995</v>
      </c>
      <c r="CS58" s="224">
        <f t="shared" si="31"/>
        <v>0.59171888546009055</v>
      </c>
      <c r="CT58" s="1">
        <f t="shared" si="32"/>
        <v>-0.70528224920333271</v>
      </c>
      <c r="CU58" s="229">
        <f t="shared" si="33"/>
        <v>-0.31549170228072132</v>
      </c>
      <c r="CV58" s="193">
        <f t="shared" si="178"/>
        <v>408863.22052000003</v>
      </c>
      <c r="CW58" s="193">
        <f t="shared" si="179"/>
        <v>299741.29866666667</v>
      </c>
      <c r="CX58" s="20"/>
      <c r="CY58" s="33"/>
      <c r="CZ58" s="475">
        <f t="shared" si="34"/>
        <v>0</v>
      </c>
      <c r="DA58" s="4">
        <f t="shared" si="180"/>
        <v>0.21766485296137605</v>
      </c>
      <c r="DB58" s="700"/>
      <c r="DC58" s="700"/>
      <c r="DE58" s="7">
        <f t="shared" si="181"/>
        <v>0</v>
      </c>
      <c r="DF58" s="224">
        <f t="shared" si="37"/>
        <v>0</v>
      </c>
      <c r="DG58" s="1">
        <f t="shared" si="69"/>
        <v>-1</v>
      </c>
      <c r="DH58" s="229">
        <f t="shared" si="70"/>
        <v>-0.40619871025481935</v>
      </c>
      <c r="DI58" s="193"/>
      <c r="DJ58" s="193"/>
      <c r="DK58" s="20"/>
      <c r="DL58" s="33"/>
      <c r="DM58" s="475">
        <f t="shared" si="38"/>
        <v>0</v>
      </c>
      <c r="DN58" s="4" t="e">
        <f t="shared" si="182"/>
        <v>#DIV/0!</v>
      </c>
      <c r="DO58" s="700"/>
      <c r="DP58" s="700"/>
      <c r="DR58" s="7">
        <f t="shared" si="183"/>
        <v>0</v>
      </c>
      <c r="DS58" s="224">
        <f t="shared" si="40"/>
        <v>0</v>
      </c>
      <c r="DT58" s="1">
        <f t="shared" si="74"/>
        <v>-1</v>
      </c>
      <c r="DU58" s="229">
        <f t="shared" si="75"/>
        <v>-0.44524447953944413</v>
      </c>
    </row>
    <row r="59" spans="1:125" hidden="1" outlineLevel="1" x14ac:dyDescent="0.35">
      <c r="B59" s="5" t="s">
        <v>113</v>
      </c>
      <c r="C59" s="3"/>
      <c r="D59" s="18">
        <v>320118</v>
      </c>
      <c r="E59" s="5" t="s">
        <v>41</v>
      </c>
      <c r="F59" s="5" t="s">
        <v>31</v>
      </c>
      <c r="G59" s="5" t="s">
        <v>71</v>
      </c>
      <c r="H59" s="20">
        <v>210.833</v>
      </c>
      <c r="I59" s="16">
        <f t="shared" si="184"/>
        <v>55</v>
      </c>
      <c r="J59" s="16">
        <f t="shared" si="185"/>
        <v>605</v>
      </c>
      <c r="K59" s="16">
        <f t="shared" si="186"/>
        <v>932.79999810276377</v>
      </c>
      <c r="L59" s="33">
        <f t="shared" si="187"/>
        <v>349.80000284585435</v>
      </c>
      <c r="M59" s="20">
        <f t="shared" si="188"/>
        <v>532.40000379447235</v>
      </c>
      <c r="N59" s="20">
        <f t="shared" si="189"/>
        <v>1295.7999981027638</v>
      </c>
      <c r="O59" s="20">
        <f t="shared" si="190"/>
        <v>32.399999051381897</v>
      </c>
      <c r="P59" s="20">
        <f t="shared" si="191"/>
        <v>388.80000284585435</v>
      </c>
      <c r="Q59" s="20">
        <f t="shared" si="192"/>
        <v>1425.5999914624374</v>
      </c>
      <c r="R59" s="20">
        <f t="shared" si="193"/>
        <v>228.95999677469845</v>
      </c>
      <c r="S59" s="20">
        <f t="shared" si="194"/>
        <v>795.42027102019131</v>
      </c>
      <c r="T59" s="20">
        <f t="shared" si="195"/>
        <v>896.18399131065814</v>
      </c>
      <c r="U59" s="182">
        <f t="shared" si="196"/>
        <v>7538.1642553110751</v>
      </c>
      <c r="V59" s="33">
        <v>558</v>
      </c>
      <c r="W59" s="20">
        <v>480</v>
      </c>
      <c r="X59" s="20">
        <v>45</v>
      </c>
      <c r="Y59" s="20">
        <v>1500</v>
      </c>
      <c r="Z59" s="20">
        <v>585</v>
      </c>
      <c r="AA59" s="20">
        <v>710</v>
      </c>
      <c r="AB59" s="20">
        <v>976</v>
      </c>
      <c r="AC59" s="20">
        <v>623</v>
      </c>
      <c r="AD59" s="20">
        <v>1310</v>
      </c>
      <c r="AE59" s="20">
        <v>0</v>
      </c>
      <c r="AF59" s="20">
        <v>0</v>
      </c>
      <c r="AG59" s="16">
        <v>0</v>
      </c>
      <c r="AH59" s="179">
        <f t="shared" si="197"/>
        <v>6787</v>
      </c>
      <c r="AI59" s="28">
        <v>11595.815000000001</v>
      </c>
      <c r="AJ59" s="28">
        <v>127553.965</v>
      </c>
      <c r="AK59" s="28">
        <v>196665.022</v>
      </c>
      <c r="AL59" s="28">
        <v>73749.384000000005</v>
      </c>
      <c r="AM59" s="28">
        <v>112247.48999999999</v>
      </c>
      <c r="AN59" s="28">
        <v>273197.40100000001</v>
      </c>
      <c r="AO59" s="28">
        <v>6830.9889999999996</v>
      </c>
      <c r="AP59" s="28">
        <v>81971.871000000014</v>
      </c>
      <c r="AQ59" s="28">
        <v>300563.52300000004</v>
      </c>
      <c r="AR59" s="28">
        <v>48272.322999999997</v>
      </c>
      <c r="AS59" s="28">
        <v>167700.842</v>
      </c>
      <c r="AT59" s="28">
        <v>188945.15943999999</v>
      </c>
      <c r="AU59" s="329">
        <f t="shared" si="171"/>
        <v>1589293.7844400001</v>
      </c>
      <c r="AV59" s="33">
        <v>124665.55300000001</v>
      </c>
      <c r="AW59" s="20">
        <v>109295.82732000001</v>
      </c>
      <c r="AX59" s="20">
        <v>10246.4838</v>
      </c>
      <c r="AY59" s="20">
        <v>273238.92</v>
      </c>
      <c r="AZ59" s="20">
        <v>110434.1094</v>
      </c>
      <c r="BA59" s="20">
        <v>129333.12340000001</v>
      </c>
      <c r="BB59" s="20">
        <v>188990.38583999997</v>
      </c>
      <c r="BC59" s="20">
        <v>114008.96639999998</v>
      </c>
      <c r="BD59" s="20">
        <v>238628.65680000003</v>
      </c>
      <c r="BE59" s="20">
        <v>0</v>
      </c>
      <c r="BF59" s="20">
        <v>0</v>
      </c>
      <c r="BG59" s="20">
        <v>0</v>
      </c>
      <c r="BH59" s="329">
        <f t="shared" si="78"/>
        <v>1298842.02596</v>
      </c>
      <c r="BI59" s="193">
        <f t="shared" si="172"/>
        <v>136923.14162666668</v>
      </c>
      <c r="BJ59" s="193">
        <f t="shared" si="173"/>
        <v>142919.20621333332</v>
      </c>
      <c r="BK59" s="20">
        <v>174368.67463545513</v>
      </c>
      <c r="BL59" s="33">
        <v>114008.96639999998</v>
      </c>
      <c r="BM59" s="226">
        <f t="shared" si="49"/>
        <v>0.65383857873757123</v>
      </c>
      <c r="BN59" s="4">
        <f t="shared" si="174"/>
        <v>7.1650757611175189E-2</v>
      </c>
      <c r="BO59" s="4">
        <v>0</v>
      </c>
      <c r="BP59" s="274">
        <v>1</v>
      </c>
      <c r="BQ59" s="195">
        <v>300</v>
      </c>
      <c r="BR59" s="196">
        <f t="shared" si="198"/>
        <v>68309.892000000007</v>
      </c>
      <c r="BS59" s="224">
        <f t="shared" si="80"/>
        <v>0.39175552686176274</v>
      </c>
      <c r="BT59" s="4">
        <f t="shared" si="51"/>
        <v>0.39083035447611003</v>
      </c>
      <c r="BU59" s="229">
        <f t="shared" si="175"/>
        <v>0.19959159270780469</v>
      </c>
      <c r="BV59" s="193">
        <f t="shared" si="52"/>
        <v>132526.671145</v>
      </c>
      <c r="BW59" s="193">
        <f t="shared" si="27"/>
        <v>144110.82521333333</v>
      </c>
      <c r="BX59" s="20">
        <v>177207.29719319497</v>
      </c>
      <c r="BY59" s="19">
        <v>238628.65680000003</v>
      </c>
      <c r="BZ59" s="441">
        <f t="shared" si="54"/>
        <v>1.3466073947273303</v>
      </c>
      <c r="CA59" s="4">
        <f t="shared" si="176"/>
        <v>7.1694286451604056E-2</v>
      </c>
      <c r="CB59" s="1">
        <v>0.2</v>
      </c>
      <c r="CC59" s="1">
        <v>1.5</v>
      </c>
      <c r="CD59" s="19">
        <v>1000</v>
      </c>
      <c r="CE59" s="196">
        <v>182159.71200000003</v>
      </c>
      <c r="CF59" s="275">
        <f t="shared" si="57"/>
        <v>1.0279470139505928</v>
      </c>
      <c r="CG59" s="1">
        <f t="shared" si="58"/>
        <v>-0.39393939030984804</v>
      </c>
      <c r="CH59" s="229">
        <f t="shared" si="59"/>
        <v>9.6647194935970848E-2</v>
      </c>
      <c r="CI59" s="193">
        <f t="shared" si="60"/>
        <v>144315.78066222221</v>
      </c>
      <c r="CJ59" s="193">
        <f t="shared" si="61"/>
        <v>180542.66967999996</v>
      </c>
      <c r="CK59" s="20">
        <v>242859.24962059327</v>
      </c>
      <c r="CL59" s="33">
        <v>121591.607</v>
      </c>
      <c r="CM59" s="475">
        <f t="shared" si="29"/>
        <v>0.50066697970102614</v>
      </c>
      <c r="CN59" s="4">
        <f t="shared" si="177"/>
        <v>0.10245388515560344</v>
      </c>
      <c r="CO59" s="1">
        <v>0</v>
      </c>
      <c r="CP59" s="1">
        <v>0</v>
      </c>
      <c r="CQ59" s="19">
        <v>769.66666666666663</v>
      </c>
      <c r="CR59" s="7">
        <f t="shared" si="199"/>
        <v>175252.82291999998</v>
      </c>
      <c r="CS59" s="224">
        <f t="shared" si="31"/>
        <v>0.72162301083359437</v>
      </c>
      <c r="CT59" s="1">
        <f t="shared" si="32"/>
        <v>2.630503195796067</v>
      </c>
      <c r="CU59" s="229">
        <f t="shared" si="33"/>
        <v>0.19587676967411527</v>
      </c>
      <c r="CV59" s="193">
        <f t="shared" si="178"/>
        <v>142043.363296</v>
      </c>
      <c r="CW59" s="193">
        <f t="shared" si="179"/>
        <v>158076.41006666666</v>
      </c>
      <c r="CX59" s="20"/>
      <c r="CY59" s="33"/>
      <c r="CZ59" s="475">
        <f t="shared" si="34"/>
        <v>0</v>
      </c>
      <c r="DA59" s="4">
        <f t="shared" si="180"/>
        <v>0.11479125067809537</v>
      </c>
      <c r="DB59" s="700"/>
      <c r="DC59" s="700"/>
      <c r="DE59" s="7">
        <f t="shared" si="181"/>
        <v>0</v>
      </c>
      <c r="DF59" s="224">
        <f t="shared" si="37"/>
        <v>0</v>
      </c>
      <c r="DG59" s="1">
        <f t="shared" si="69"/>
        <v>-1</v>
      </c>
      <c r="DH59" s="229">
        <f t="shared" si="70"/>
        <v>1.4342862628226039E-2</v>
      </c>
      <c r="DI59" s="193"/>
      <c r="DJ59" s="193"/>
      <c r="DK59" s="20"/>
      <c r="DL59" s="33"/>
      <c r="DM59" s="475">
        <f t="shared" si="38"/>
        <v>0</v>
      </c>
      <c r="DN59" s="4" t="e">
        <f t="shared" si="182"/>
        <v>#DIV/0!</v>
      </c>
      <c r="DO59" s="700"/>
      <c r="DP59" s="700"/>
      <c r="DR59" s="7">
        <f t="shared" si="183"/>
        <v>0</v>
      </c>
      <c r="DS59" s="224">
        <f t="shared" si="40"/>
        <v>0</v>
      </c>
      <c r="DT59" s="1">
        <f t="shared" si="74"/>
        <v>-1</v>
      </c>
      <c r="DU59" s="229">
        <f t="shared" si="75"/>
        <v>-0.18275523463545351</v>
      </c>
    </row>
    <row r="60" spans="1:125" hidden="1" outlineLevel="1" x14ac:dyDescent="0.35">
      <c r="B60" s="5" t="s">
        <v>113</v>
      </c>
      <c r="C60" s="3"/>
      <c r="D60" s="18">
        <v>320028</v>
      </c>
      <c r="E60" s="5" t="s">
        <v>41</v>
      </c>
      <c r="F60" s="5" t="s">
        <v>34</v>
      </c>
      <c r="G60" s="5" t="s">
        <v>72</v>
      </c>
      <c r="H60" s="20">
        <v>167.22200000000001</v>
      </c>
      <c r="I60" s="16">
        <f t="shared" si="184"/>
        <v>2227.5</v>
      </c>
      <c r="J60" s="16">
        <f t="shared" si="185"/>
        <v>1237.5</v>
      </c>
      <c r="K60" s="16">
        <f t="shared" si="186"/>
        <v>3266.9999999999995</v>
      </c>
      <c r="L60" s="33">
        <f t="shared" si="187"/>
        <v>981.74999102988829</v>
      </c>
      <c r="M60" s="20">
        <f t="shared" si="188"/>
        <v>4314.7499970099625</v>
      </c>
      <c r="N60" s="20">
        <f t="shared" si="189"/>
        <v>2202.750002990037</v>
      </c>
      <c r="O60" s="20">
        <f t="shared" si="190"/>
        <v>0</v>
      </c>
      <c r="P60" s="20">
        <f t="shared" si="191"/>
        <v>2988.9000071760893</v>
      </c>
      <c r="Q60" s="20">
        <f t="shared" si="192"/>
        <v>1717.2000035880442</v>
      </c>
      <c r="R60" s="20">
        <f t="shared" si="193"/>
        <v>3499.2000155481933</v>
      </c>
      <c r="S60" s="20">
        <f t="shared" si="194"/>
        <v>2187.0074272523948</v>
      </c>
      <c r="T60" s="20">
        <f t="shared" si="195"/>
        <v>-40.094989893674274</v>
      </c>
      <c r="U60" s="182"/>
      <c r="V60" s="33">
        <v>860</v>
      </c>
      <c r="W60" s="20">
        <v>1240</v>
      </c>
      <c r="X60" s="20">
        <v>100</v>
      </c>
      <c r="Y60" s="20">
        <v>979</v>
      </c>
      <c r="Z60" s="20">
        <v>2700</v>
      </c>
      <c r="AA60" s="20">
        <v>1500</v>
      </c>
      <c r="AB60" s="20">
        <v>160</v>
      </c>
      <c r="AC60" s="20">
        <v>4798</v>
      </c>
      <c r="AD60" s="20">
        <v>0</v>
      </c>
      <c r="AE60" s="20">
        <v>0</v>
      </c>
      <c r="AF60" s="20">
        <v>0</v>
      </c>
      <c r="AG60" s="16">
        <v>0</v>
      </c>
      <c r="AH60" s="179">
        <f t="shared" si="197"/>
        <v>12337</v>
      </c>
      <c r="AI60" s="28">
        <v>372487.005</v>
      </c>
      <c r="AJ60" s="28">
        <v>206937.22500000001</v>
      </c>
      <c r="AK60" s="28">
        <v>546314.27399999998</v>
      </c>
      <c r="AL60" s="28">
        <v>164170.19699999999</v>
      </c>
      <c r="AM60" s="28">
        <v>721521.12399999995</v>
      </c>
      <c r="AN60" s="28">
        <v>368348.261</v>
      </c>
      <c r="AO60" s="28">
        <v>0</v>
      </c>
      <c r="AP60" s="28">
        <v>499809.83700000006</v>
      </c>
      <c r="AQ60" s="28">
        <v>287153.61899999995</v>
      </c>
      <c r="AR60" s="28">
        <v>585143.22499999998</v>
      </c>
      <c r="AS60" s="28">
        <v>365715.75599999999</v>
      </c>
      <c r="AT60" s="28">
        <v>-6704.7644</v>
      </c>
      <c r="AU60" s="329">
        <f t="shared" si="171"/>
        <v>4110895.7585999994</v>
      </c>
      <c r="AV60" s="33">
        <v>155315.79400000002</v>
      </c>
      <c r="AW60" s="20">
        <v>223943.7022</v>
      </c>
      <c r="AX60" s="20">
        <v>18059.976000000002</v>
      </c>
      <c r="AY60" s="20">
        <v>149018.32332000002</v>
      </c>
      <c r="AZ60" s="20">
        <v>390096.64799999999</v>
      </c>
      <c r="BA60" s="20">
        <v>216719.71599999999</v>
      </c>
      <c r="BB60" s="20">
        <v>23116.838400000001</v>
      </c>
      <c r="BC60" s="20">
        <v>713007.85431999993</v>
      </c>
      <c r="BD60" s="20">
        <v>0</v>
      </c>
      <c r="BE60" s="20">
        <v>0</v>
      </c>
      <c r="BF60" s="20">
        <v>0</v>
      </c>
      <c r="BG60" s="20">
        <v>0</v>
      </c>
      <c r="BH60" s="329">
        <f t="shared" si="78"/>
        <v>1889278.8522400002</v>
      </c>
      <c r="BI60" s="193">
        <f t="shared" si="172"/>
        <v>170159.20065333333</v>
      </c>
      <c r="BJ60" s="193">
        <f t="shared" si="173"/>
        <v>209977.73413333332</v>
      </c>
      <c r="BK60" s="20">
        <v>334428.16065501346</v>
      </c>
      <c r="BL60" s="33">
        <v>713007.85431999993</v>
      </c>
      <c r="BM60" s="226">
        <f t="shared" si="49"/>
        <v>2.1320209785070059</v>
      </c>
      <c r="BN60" s="4">
        <f t="shared" si="174"/>
        <v>0.10526971238332877</v>
      </c>
      <c r="BO60" s="4">
        <v>0.33</v>
      </c>
      <c r="BP60" s="274">
        <v>2.5</v>
      </c>
      <c r="BQ60" s="195">
        <v>6000</v>
      </c>
      <c r="BR60" s="196">
        <f t="shared" si="198"/>
        <v>726011.03519999993</v>
      </c>
      <c r="BS60" s="224">
        <f t="shared" si="80"/>
        <v>2.1709028144580569</v>
      </c>
      <c r="BT60" s="4">
        <f t="shared" si="51"/>
        <v>0.42655826583901324</v>
      </c>
      <c r="BU60" s="229">
        <f t="shared" si="175"/>
        <v>-0.34390652316956516</v>
      </c>
      <c r="BV60" s="193">
        <f t="shared" si="52"/>
        <v>236159.85653000002</v>
      </c>
      <c r="BW60" s="193">
        <f t="shared" si="27"/>
        <v>317614.80290666665</v>
      </c>
      <c r="BX60" s="20">
        <v>360558.17415742815</v>
      </c>
      <c r="BY60" s="19">
        <v>0</v>
      </c>
      <c r="BZ60" s="441">
        <f t="shared" si="54"/>
        <v>0</v>
      </c>
      <c r="CA60" s="4">
        <f t="shared" si="176"/>
        <v>0.15801149307937973</v>
      </c>
      <c r="CB60" s="1">
        <v>0</v>
      </c>
      <c r="CC60" s="1">
        <v>1</v>
      </c>
      <c r="CD60" s="19">
        <v>1000</v>
      </c>
      <c r="CE60" s="196">
        <v>180599.76</v>
      </c>
      <c r="CF60" s="275">
        <f t="shared" si="57"/>
        <v>0.50088937914675014</v>
      </c>
      <c r="CG60" s="1">
        <f t="shared" si="58"/>
        <v>-0.37106918370407149</v>
      </c>
      <c r="CH60" s="229">
        <f t="shared" si="59"/>
        <v>-0.40339973212755464</v>
      </c>
      <c r="CI60" s="193">
        <f t="shared" si="60"/>
        <v>209919.87247111113</v>
      </c>
      <c r="CJ60" s="193">
        <f t="shared" si="61"/>
        <v>245374.89757333332</v>
      </c>
      <c r="CK60" s="20">
        <v>300069.13881362113</v>
      </c>
      <c r="CL60" s="33">
        <v>0</v>
      </c>
      <c r="CM60" s="475">
        <f t="shared" si="29"/>
        <v>0</v>
      </c>
      <c r="CN60" s="4">
        <f t="shared" si="177"/>
        <v>0.13924470941193326</v>
      </c>
      <c r="CO60" s="1">
        <v>0</v>
      </c>
      <c r="CP60" s="1">
        <v>0</v>
      </c>
      <c r="CQ60" s="19">
        <v>1200</v>
      </c>
      <c r="CR60" s="7">
        <f t="shared" si="199"/>
        <v>216719.71200000003</v>
      </c>
      <c r="CS60" s="224">
        <f t="shared" si="31"/>
        <v>0.72223259231802883</v>
      </c>
      <c r="CT60" s="1">
        <f t="shared" si="32"/>
        <v>-0.62962963127531713</v>
      </c>
      <c r="CU60" s="229">
        <f t="shared" si="33"/>
        <v>-0.43868250358766936</v>
      </c>
      <c r="CV60" s="193">
        <f t="shared" si="178"/>
        <v>188927.88522400003</v>
      </c>
      <c r="CW60" s="193">
        <f t="shared" si="179"/>
        <v>237669.28477333332</v>
      </c>
      <c r="CX60" s="20"/>
      <c r="CY60" s="33"/>
      <c r="CZ60" s="475">
        <f t="shared" si="34"/>
        <v>0</v>
      </c>
      <c r="DA60" s="4">
        <f t="shared" si="180"/>
        <v>0.17258966366577633</v>
      </c>
      <c r="DB60" s="700"/>
      <c r="DC60" s="700"/>
      <c r="DE60" s="7">
        <f t="shared" si="181"/>
        <v>0</v>
      </c>
      <c r="DF60" s="224">
        <f t="shared" si="37"/>
        <v>0</v>
      </c>
      <c r="DG60" s="1">
        <f t="shared" si="69"/>
        <v>-1</v>
      </c>
      <c r="DH60" s="229">
        <f t="shared" si="70"/>
        <v>-0.54116995039054683</v>
      </c>
      <c r="DI60" s="193"/>
      <c r="DJ60" s="193"/>
      <c r="DK60" s="20"/>
      <c r="DL60" s="33"/>
      <c r="DM60" s="475">
        <f t="shared" si="38"/>
        <v>0</v>
      </c>
      <c r="DN60" s="4" t="e">
        <f t="shared" si="182"/>
        <v>#DIV/0!</v>
      </c>
      <c r="DO60" s="700"/>
      <c r="DP60" s="700"/>
      <c r="DR60" s="7">
        <f t="shared" si="183"/>
        <v>0</v>
      </c>
      <c r="DS60" s="224">
        <f t="shared" si="40"/>
        <v>0</v>
      </c>
      <c r="DT60" s="1">
        <f t="shared" si="74"/>
        <v>-1</v>
      </c>
      <c r="DU60" s="229">
        <f t="shared" si="75"/>
        <v>-0.5404216104756181</v>
      </c>
    </row>
    <row r="61" spans="1:125" hidden="1" outlineLevel="1" x14ac:dyDescent="0.35">
      <c r="B61" s="5" t="s">
        <v>113</v>
      </c>
      <c r="C61" s="3"/>
      <c r="D61" s="18">
        <v>320120</v>
      </c>
      <c r="E61" s="5" t="s">
        <v>41</v>
      </c>
      <c r="F61" s="5" t="s">
        <v>35</v>
      </c>
      <c r="G61" s="5" t="s">
        <v>72</v>
      </c>
      <c r="H61" s="20">
        <v>167.22200000000001</v>
      </c>
      <c r="I61" s="16">
        <f t="shared" si="184"/>
        <v>0</v>
      </c>
      <c r="J61" s="16">
        <f t="shared" si="185"/>
        <v>0</v>
      </c>
      <c r="K61" s="16">
        <f t="shared" si="186"/>
        <v>0</v>
      </c>
      <c r="L61" s="33">
        <f t="shared" si="187"/>
        <v>0</v>
      </c>
      <c r="M61" s="20">
        <f t="shared" si="188"/>
        <v>0</v>
      </c>
      <c r="N61" s="20">
        <f t="shared" si="189"/>
        <v>0</v>
      </c>
      <c r="O61" s="20">
        <f t="shared" si="190"/>
        <v>0</v>
      </c>
      <c r="P61" s="20">
        <f t="shared" si="191"/>
        <v>0</v>
      </c>
      <c r="Q61" s="20">
        <f t="shared" si="192"/>
        <v>0</v>
      </c>
      <c r="R61" s="20">
        <f t="shared" si="193"/>
        <v>476.27999904318813</v>
      </c>
      <c r="S61" s="20">
        <f t="shared" si="194"/>
        <v>540.53943261054167</v>
      </c>
      <c r="T61" s="20">
        <f t="shared" si="195"/>
        <v>37.799998803985119</v>
      </c>
      <c r="U61" s="182">
        <f t="shared" si="196"/>
        <v>1054.619430457715</v>
      </c>
      <c r="V61" s="33">
        <v>260</v>
      </c>
      <c r="W61" s="20">
        <v>175</v>
      </c>
      <c r="X61" s="20">
        <v>120</v>
      </c>
      <c r="Y61" s="20">
        <v>45</v>
      </c>
      <c r="Z61" s="20">
        <v>145</v>
      </c>
      <c r="AA61" s="20">
        <v>305</v>
      </c>
      <c r="AB61" s="20">
        <v>219</v>
      </c>
      <c r="AC61" s="20">
        <v>52</v>
      </c>
      <c r="AD61" s="20">
        <v>0</v>
      </c>
      <c r="AE61" s="20">
        <v>0</v>
      </c>
      <c r="AF61" s="20">
        <v>0</v>
      </c>
      <c r="AG61" s="16">
        <v>0</v>
      </c>
      <c r="AH61" s="179">
        <f t="shared" si="197"/>
        <v>1321</v>
      </c>
      <c r="AI61" s="28">
        <v>0</v>
      </c>
      <c r="AJ61" s="28">
        <v>0</v>
      </c>
      <c r="AK61" s="28">
        <v>0</v>
      </c>
      <c r="AL61" s="28">
        <v>0</v>
      </c>
      <c r="AM61" s="28">
        <v>0</v>
      </c>
      <c r="AN61" s="28">
        <v>0</v>
      </c>
      <c r="AO61" s="28">
        <v>0</v>
      </c>
      <c r="AP61" s="28">
        <v>0</v>
      </c>
      <c r="AQ61" s="28">
        <v>0</v>
      </c>
      <c r="AR61" s="28">
        <v>79644.494000000006</v>
      </c>
      <c r="AS61" s="28">
        <v>90390.085000000006</v>
      </c>
      <c r="AT61" s="28">
        <v>6320.9913999999999</v>
      </c>
      <c r="AU61" s="329">
        <f t="shared" si="171"/>
        <v>176355.57040000003</v>
      </c>
      <c r="AV61" s="33">
        <v>46955.9378</v>
      </c>
      <c r="AW61" s="20">
        <v>31604.958000000002</v>
      </c>
      <c r="AX61" s="20">
        <v>21671.9712</v>
      </c>
      <c r="AY61" s="20">
        <v>8126.9892</v>
      </c>
      <c r="AZ61" s="20">
        <v>20949.6348</v>
      </c>
      <c r="BA61" s="20">
        <v>44608.14</v>
      </c>
      <c r="BB61" s="20">
        <v>31641.172559999999</v>
      </c>
      <c r="BC61" s="20">
        <v>9391.1880000000019</v>
      </c>
      <c r="BD61" s="20">
        <v>0</v>
      </c>
      <c r="BE61" s="20">
        <v>0</v>
      </c>
      <c r="BF61" s="20">
        <v>0</v>
      </c>
      <c r="BG61" s="20">
        <v>0</v>
      </c>
      <c r="BH61" s="329">
        <f t="shared" si="78"/>
        <v>214949.99155999999</v>
      </c>
      <c r="BI61" s="193">
        <f t="shared" si="172"/>
        <v>26433.810959999999</v>
      </c>
      <c r="BJ61" s="193">
        <f t="shared" si="173"/>
        <v>32399.649119999998</v>
      </c>
      <c r="BK61" s="20">
        <v>119438.62880536194</v>
      </c>
      <c r="BL61" s="33">
        <v>9391.1880000000019</v>
      </c>
      <c r="BM61" s="226">
        <f t="shared" si="49"/>
        <v>7.8627727845937939E-2</v>
      </c>
      <c r="BN61" s="4">
        <f t="shared" si="174"/>
        <v>1.624315910570507E-2</v>
      </c>
      <c r="BO61" s="4">
        <v>0.33</v>
      </c>
      <c r="BP61" s="274">
        <v>2</v>
      </c>
      <c r="BQ61" s="195">
        <v>100</v>
      </c>
      <c r="BR61" s="196">
        <f t="shared" si="198"/>
        <v>12100.183919999999</v>
      </c>
      <c r="BS61" s="224">
        <f t="shared" si="80"/>
        <v>0.10130879800804267</v>
      </c>
      <c r="BT61" s="4">
        <f t="shared" si="51"/>
        <v>0</v>
      </c>
      <c r="BU61" s="229">
        <f t="shared" si="175"/>
        <v>0</v>
      </c>
      <c r="BV61" s="193">
        <f t="shared" si="52"/>
        <v>26868.748944999999</v>
      </c>
      <c r="BW61" s="193">
        <f t="shared" si="27"/>
        <v>28546.833519999996</v>
      </c>
      <c r="BX61" s="20">
        <v>35102.895316952643</v>
      </c>
      <c r="BY61" s="19">
        <v>0</v>
      </c>
      <c r="BZ61" s="441">
        <f t="shared" si="54"/>
        <v>0</v>
      </c>
      <c r="CA61" s="4">
        <f t="shared" si="176"/>
        <v>1.4201881480030369E-2</v>
      </c>
      <c r="CB61" s="1">
        <v>0</v>
      </c>
      <c r="CC61" s="1">
        <v>1</v>
      </c>
      <c r="CD61" s="19">
        <v>192</v>
      </c>
      <c r="CE61" s="196">
        <v>34675.153920000004</v>
      </c>
      <c r="CF61" s="275">
        <f t="shared" si="57"/>
        <v>0.98781464055627155</v>
      </c>
      <c r="CG61" s="1">
        <f t="shared" si="58"/>
        <v>0</v>
      </c>
      <c r="CH61" s="229">
        <f t="shared" si="59"/>
        <v>0</v>
      </c>
      <c r="CI61" s="193">
        <f t="shared" si="60"/>
        <v>23883.332395555553</v>
      </c>
      <c r="CJ61" s="193">
        <f t="shared" si="61"/>
        <v>13677.453520000001</v>
      </c>
      <c r="CK61" s="20">
        <v>18398.399140077137</v>
      </c>
      <c r="CL61" s="33">
        <v>0</v>
      </c>
      <c r="CM61" s="475">
        <f t="shared" si="29"/>
        <v>0</v>
      </c>
      <c r="CN61" s="4">
        <f t="shared" si="177"/>
        <v>7.7616457906760274E-3</v>
      </c>
      <c r="CO61" s="1">
        <v>0</v>
      </c>
      <c r="CP61" s="1">
        <v>0</v>
      </c>
      <c r="CQ61" s="19">
        <v>240</v>
      </c>
      <c r="CR61" s="7">
        <f t="shared" si="199"/>
        <v>43343.9424</v>
      </c>
      <c r="CS61" s="224">
        <f t="shared" si="31"/>
        <v>2.3558540104494261</v>
      </c>
      <c r="CT61" s="1">
        <f t="shared" si="32"/>
        <v>-0.45578231183187634</v>
      </c>
      <c r="CU61" s="229">
        <f t="shared" si="33"/>
        <v>2.2430858806134166</v>
      </c>
      <c r="CV61" s="193">
        <f t="shared" si="178"/>
        <v>21494.999155999998</v>
      </c>
      <c r="CW61" s="193">
        <f t="shared" si="179"/>
        <v>3130.3960000000006</v>
      </c>
      <c r="CX61" s="20"/>
      <c r="CY61" s="33"/>
      <c r="CZ61" s="475">
        <f t="shared" si="34"/>
        <v>0</v>
      </c>
      <c r="DA61" s="4">
        <f t="shared" si="180"/>
        <v>2.2732175648862425E-3</v>
      </c>
      <c r="DB61" s="700"/>
      <c r="DC61" s="700"/>
      <c r="DE61" s="7">
        <f t="shared" si="181"/>
        <v>0</v>
      </c>
      <c r="DF61" s="224">
        <f t="shared" si="37"/>
        <v>0</v>
      </c>
      <c r="DG61" s="1">
        <f t="shared" si="69"/>
        <v>-1</v>
      </c>
      <c r="DH61" s="229">
        <f t="shared" si="70"/>
        <v>0.2641545785813364</v>
      </c>
      <c r="DI61" s="193"/>
      <c r="DJ61" s="193"/>
      <c r="DK61" s="20"/>
      <c r="DL61" s="33"/>
      <c r="DM61" s="475">
        <f t="shared" si="38"/>
        <v>0</v>
      </c>
      <c r="DN61" s="4" t="e">
        <f t="shared" si="182"/>
        <v>#DIV/0!</v>
      </c>
      <c r="DO61" s="700"/>
      <c r="DP61" s="700"/>
      <c r="DR61" s="7">
        <f t="shared" si="183"/>
        <v>0</v>
      </c>
      <c r="DS61" s="224">
        <f t="shared" si="40"/>
        <v>0</v>
      </c>
      <c r="DT61" s="1">
        <f t="shared" si="74"/>
        <v>-1</v>
      </c>
      <c r="DU61" s="229">
        <f t="shared" si="75"/>
        <v>0.21884435559626625</v>
      </c>
    </row>
    <row r="62" spans="1:125" hidden="1" outlineLevel="1" x14ac:dyDescent="0.35">
      <c r="B62" s="5" t="s">
        <v>113</v>
      </c>
      <c r="C62" s="3"/>
      <c r="D62" s="18">
        <v>320100</v>
      </c>
      <c r="E62" s="5" t="s">
        <v>44</v>
      </c>
      <c r="F62" s="5" t="s">
        <v>50</v>
      </c>
      <c r="G62" s="5" t="s">
        <v>73</v>
      </c>
      <c r="H62" s="20">
        <v>225.81800000000001</v>
      </c>
      <c r="I62" s="16">
        <f t="shared" si="184"/>
        <v>0</v>
      </c>
      <c r="J62" s="16">
        <f t="shared" si="185"/>
        <v>0</v>
      </c>
      <c r="K62" s="16">
        <f t="shared" si="186"/>
        <v>0</v>
      </c>
      <c r="L62" s="33">
        <f t="shared" si="187"/>
        <v>0</v>
      </c>
      <c r="M62" s="20">
        <f t="shared" si="188"/>
        <v>0</v>
      </c>
      <c r="N62" s="20">
        <f t="shared" si="189"/>
        <v>0</v>
      </c>
      <c r="O62" s="20">
        <f t="shared" si="190"/>
        <v>544.32000106280282</v>
      </c>
      <c r="P62" s="20">
        <f t="shared" si="191"/>
        <v>1069.7399985829295</v>
      </c>
      <c r="Q62" s="20">
        <f t="shared" si="192"/>
        <v>113.399999114331</v>
      </c>
      <c r="R62" s="20">
        <f t="shared" si="193"/>
        <v>411.26399135587064</v>
      </c>
      <c r="S62" s="20">
        <f t="shared" si="194"/>
        <v>171.17999982286622</v>
      </c>
      <c r="T62" s="20">
        <f t="shared" si="195"/>
        <v>45.89999911433101</v>
      </c>
      <c r="U62" s="182">
        <f t="shared" si="196"/>
        <v>2355.8039890531309</v>
      </c>
      <c r="V62" s="33">
        <v>512</v>
      </c>
      <c r="W62" s="20">
        <v>480</v>
      </c>
      <c r="X62" s="20">
        <v>3</v>
      </c>
      <c r="Y62" s="20">
        <v>7</v>
      </c>
      <c r="Z62" s="20">
        <v>390</v>
      </c>
      <c r="AA62" s="20">
        <v>270</v>
      </c>
      <c r="AB62" s="20">
        <v>313</v>
      </c>
      <c r="AC62" s="20">
        <v>162</v>
      </c>
      <c r="AD62" s="20">
        <v>177</v>
      </c>
      <c r="AE62" s="20">
        <v>0</v>
      </c>
      <c r="AF62" s="20">
        <v>0</v>
      </c>
      <c r="AG62" s="16">
        <v>0</v>
      </c>
      <c r="AH62" s="179">
        <f t="shared" si="197"/>
        <v>2314</v>
      </c>
      <c r="AI62" s="28">
        <v>0</v>
      </c>
      <c r="AJ62" s="28">
        <v>0</v>
      </c>
      <c r="AK62" s="28">
        <v>0</v>
      </c>
      <c r="AL62" s="28">
        <v>0</v>
      </c>
      <c r="AM62" s="28">
        <v>0</v>
      </c>
      <c r="AN62" s="28">
        <v>0</v>
      </c>
      <c r="AO62" s="28">
        <v>122917.254</v>
      </c>
      <c r="AP62" s="28">
        <v>241566.54699999996</v>
      </c>
      <c r="AQ62" s="28">
        <v>25607.760999999999</v>
      </c>
      <c r="AR62" s="28">
        <v>92870.812000000005</v>
      </c>
      <c r="AS62" s="28">
        <v>38655.525200000004</v>
      </c>
      <c r="AT62" s="28">
        <v>10365.046</v>
      </c>
      <c r="AU62" s="329">
        <f t="shared" si="171"/>
        <v>531982.94519999996</v>
      </c>
      <c r="AV62" s="33">
        <v>124868.32</v>
      </c>
      <c r="AW62" s="20">
        <v>117064.05120000003</v>
      </c>
      <c r="AX62" s="20">
        <v>731.65032000000008</v>
      </c>
      <c r="AY62" s="20">
        <v>1707.1840800000002</v>
      </c>
      <c r="AZ62" s="20">
        <v>95114.541600000026</v>
      </c>
      <c r="BA62" s="20">
        <v>65848.527200000011</v>
      </c>
      <c r="BB62" s="20">
        <v>76335.516720000014</v>
      </c>
      <c r="BC62" s="20">
        <v>39460.339600000007</v>
      </c>
      <c r="BD62" s="20">
        <v>43167.368880000009</v>
      </c>
      <c r="BE62" s="20">
        <v>0</v>
      </c>
      <c r="BF62" s="20">
        <v>0</v>
      </c>
      <c r="BG62" s="20">
        <v>0</v>
      </c>
      <c r="BH62" s="329">
        <f t="shared" si="78"/>
        <v>564297.4996000001</v>
      </c>
      <c r="BI62" s="193">
        <f t="shared" si="172"/>
        <v>59466.911853333346</v>
      </c>
      <c r="BJ62" s="193">
        <f t="shared" si="173"/>
        <v>79099.528506666684</v>
      </c>
      <c r="BK62" s="20">
        <v>69124.649063450968</v>
      </c>
      <c r="BL62" s="33">
        <v>39460.339600000007</v>
      </c>
      <c r="BM62" s="226">
        <f t="shared" si="49"/>
        <v>0.57085772057632478</v>
      </c>
      <c r="BN62" s="4">
        <f t="shared" si="174"/>
        <v>3.9655559909348818E-2</v>
      </c>
      <c r="BO62" s="4">
        <v>0.25</v>
      </c>
      <c r="BP62" s="274">
        <v>1.2</v>
      </c>
      <c r="BQ62" s="195">
        <v>100</v>
      </c>
      <c r="BR62" s="196">
        <f t="shared" si="198"/>
        <v>18291.258000000002</v>
      </c>
      <c r="BS62" s="224">
        <f t="shared" si="80"/>
        <v>0.26461267070173583</v>
      </c>
      <c r="BT62" s="4">
        <f t="shared" si="51"/>
        <v>-0.83664816138635278</v>
      </c>
      <c r="BU62" s="229">
        <f t="shared" si="175"/>
        <v>0.42977583445471201</v>
      </c>
      <c r="BV62" s="193">
        <f t="shared" si="52"/>
        <v>65141.266340000016</v>
      </c>
      <c r="BW62" s="193">
        <f t="shared" si="27"/>
        <v>60548.127840000008</v>
      </c>
      <c r="BX62" s="20">
        <v>74453.602418492912</v>
      </c>
      <c r="BY62" s="19">
        <v>43167.368880000009</v>
      </c>
      <c r="BZ62" s="441">
        <f t="shared" si="54"/>
        <v>0.57978885477377551</v>
      </c>
      <c r="CA62" s="4">
        <f t="shared" si="176"/>
        <v>3.012233685459232E-2</v>
      </c>
      <c r="CB62" s="1">
        <v>0</v>
      </c>
      <c r="CC62" s="1">
        <v>1</v>
      </c>
      <c r="CD62" s="19">
        <v>200</v>
      </c>
      <c r="CE62" s="196">
        <v>48776.688000000009</v>
      </c>
      <c r="CF62" s="275">
        <f t="shared" si="57"/>
        <v>0.6551286494618932</v>
      </c>
      <c r="CG62" s="1">
        <f t="shared" si="58"/>
        <v>0.90476191963834762</v>
      </c>
      <c r="CH62" s="229">
        <f t="shared" si="59"/>
        <v>0.4465770464422405</v>
      </c>
      <c r="CI62" s="193">
        <f t="shared" si="60"/>
        <v>62699.722177777789</v>
      </c>
      <c r="CJ62" s="193">
        <f t="shared" si="61"/>
        <v>52987.741733333351</v>
      </c>
      <c r="CK62" s="20">
        <v>71277.129219678725</v>
      </c>
      <c r="CL62" s="33">
        <v>29266.011999999999</v>
      </c>
      <c r="CM62" s="475">
        <f t="shared" si="29"/>
        <v>0.41059470717179247</v>
      </c>
      <c r="CN62" s="4">
        <f t="shared" si="177"/>
        <v>3.0069346021214277E-2</v>
      </c>
      <c r="CO62" s="1">
        <v>0</v>
      </c>
      <c r="CP62" s="1">
        <v>0</v>
      </c>
      <c r="CQ62" s="19">
        <v>350</v>
      </c>
      <c r="CR62" s="7">
        <f t="shared" si="199"/>
        <v>85359.204000000012</v>
      </c>
      <c r="CS62" s="224">
        <f t="shared" si="31"/>
        <v>1.1975679286538017</v>
      </c>
      <c r="CT62" s="1">
        <f t="shared" si="32"/>
        <v>-8.0882333622753211E-2</v>
      </c>
      <c r="CU62" s="229">
        <f t="shared" si="33"/>
        <v>0.34514972298856605</v>
      </c>
      <c r="CV62" s="193">
        <f t="shared" si="178"/>
        <v>59356.351160000006</v>
      </c>
      <c r="CW62" s="193">
        <f t="shared" si="179"/>
        <v>37297.906826666673</v>
      </c>
      <c r="CX62" s="20"/>
      <c r="CY62" s="33"/>
      <c r="CZ62" s="475">
        <f t="shared" si="34"/>
        <v>0</v>
      </c>
      <c r="DA62" s="4">
        <f t="shared" si="180"/>
        <v>2.70848342931275E-2</v>
      </c>
      <c r="DB62" s="700"/>
      <c r="DC62" s="700"/>
      <c r="DE62" s="7">
        <f t="shared" si="181"/>
        <v>0</v>
      </c>
      <c r="DF62" s="224">
        <f t="shared" si="37"/>
        <v>0</v>
      </c>
      <c r="DG62" s="1">
        <f t="shared" si="69"/>
        <v>-1</v>
      </c>
      <c r="DH62" s="229">
        <f t="shared" si="70"/>
        <v>0.13792780598660892</v>
      </c>
      <c r="DI62" s="193"/>
      <c r="DJ62" s="193"/>
      <c r="DK62" s="20"/>
      <c r="DL62" s="33"/>
      <c r="DM62" s="475">
        <f t="shared" si="38"/>
        <v>0</v>
      </c>
      <c r="DN62" s="4" t="e">
        <f t="shared" si="182"/>
        <v>#DIV/0!</v>
      </c>
      <c r="DO62" s="700"/>
      <c r="DP62" s="700"/>
      <c r="DR62" s="7">
        <f t="shared" si="183"/>
        <v>0</v>
      </c>
      <c r="DS62" s="224">
        <f t="shared" si="40"/>
        <v>0</v>
      </c>
      <c r="DT62" s="1">
        <f t="shared" si="74"/>
        <v>-1</v>
      </c>
      <c r="DU62" s="229">
        <f t="shared" si="75"/>
        <v>6.074359092066639E-2</v>
      </c>
    </row>
    <row r="63" spans="1:125" hidden="1" outlineLevel="1" x14ac:dyDescent="0.35">
      <c r="B63" s="5" t="s">
        <v>113</v>
      </c>
      <c r="C63" s="3"/>
      <c r="D63" s="18">
        <v>320400</v>
      </c>
      <c r="E63" s="5" t="s">
        <v>44</v>
      </c>
      <c r="F63" s="5" t="s">
        <v>51</v>
      </c>
      <c r="G63" s="5" t="s">
        <v>73</v>
      </c>
      <c r="H63" s="20">
        <v>225.81800000000001</v>
      </c>
      <c r="I63" s="16">
        <f t="shared" si="184"/>
        <v>0</v>
      </c>
      <c r="J63" s="16">
        <f t="shared" si="185"/>
        <v>0</v>
      </c>
      <c r="K63" s="16">
        <f t="shared" si="186"/>
        <v>0</v>
      </c>
      <c r="L63" s="33">
        <f t="shared" si="187"/>
        <v>0</v>
      </c>
      <c r="M63" s="20">
        <f t="shared" si="188"/>
        <v>0</v>
      </c>
      <c r="N63" s="20">
        <f t="shared" si="189"/>
        <v>0</v>
      </c>
      <c r="O63" s="20">
        <f t="shared" si="190"/>
        <v>589.67999450885213</v>
      </c>
      <c r="P63" s="20">
        <f t="shared" si="191"/>
        <v>1028.1599961030563</v>
      </c>
      <c r="Q63" s="20">
        <f t="shared" si="192"/>
        <v>113.399999114331</v>
      </c>
      <c r="R63" s="20">
        <f t="shared" si="193"/>
        <v>602.20798607728341</v>
      </c>
      <c r="S63" s="20">
        <f t="shared" si="194"/>
        <v>209.52000371980978</v>
      </c>
      <c r="T63" s="20">
        <f t="shared" si="195"/>
        <v>22.823738585940887</v>
      </c>
      <c r="U63" s="182">
        <f t="shared" si="196"/>
        <v>2565.7917181092735</v>
      </c>
      <c r="V63" s="33">
        <v>406</v>
      </c>
      <c r="W63" s="20">
        <v>500</v>
      </c>
      <c r="X63" s="20">
        <v>0</v>
      </c>
      <c r="Y63" s="20">
        <v>7</v>
      </c>
      <c r="Z63" s="20">
        <v>370</v>
      </c>
      <c r="AA63" s="20">
        <v>290</v>
      </c>
      <c r="AB63" s="20">
        <v>335</v>
      </c>
      <c r="AC63" s="20">
        <v>142</v>
      </c>
      <c r="AD63" s="20">
        <v>190</v>
      </c>
      <c r="AE63" s="20">
        <v>0</v>
      </c>
      <c r="AF63" s="20">
        <v>0</v>
      </c>
      <c r="AG63" s="16">
        <v>0</v>
      </c>
      <c r="AH63" s="179">
        <f t="shared" si="197"/>
        <v>2240</v>
      </c>
      <c r="AI63" s="28">
        <v>0</v>
      </c>
      <c r="AJ63" s="28">
        <v>0</v>
      </c>
      <c r="AK63" s="28">
        <v>0</v>
      </c>
      <c r="AL63" s="28">
        <v>0</v>
      </c>
      <c r="AM63" s="28">
        <v>0</v>
      </c>
      <c r="AN63" s="28">
        <v>0</v>
      </c>
      <c r="AO63" s="28">
        <v>133160.35699999999</v>
      </c>
      <c r="AP63" s="28">
        <v>232177.03399999999</v>
      </c>
      <c r="AQ63" s="28">
        <v>25607.760999999999</v>
      </c>
      <c r="AR63" s="28">
        <v>135989.40299999999</v>
      </c>
      <c r="AS63" s="28">
        <v>47313.388200000009</v>
      </c>
      <c r="AT63" s="28">
        <v>5154.0109999999995</v>
      </c>
      <c r="AU63" s="329">
        <f t="shared" si="171"/>
        <v>579401.95420000004</v>
      </c>
      <c r="AV63" s="33">
        <v>99016.676000000007</v>
      </c>
      <c r="AW63" s="20">
        <v>121941.72000000003</v>
      </c>
      <c r="AX63" s="20">
        <v>0</v>
      </c>
      <c r="AY63" s="20">
        <v>1707.1840800000002</v>
      </c>
      <c r="AZ63" s="20">
        <v>90236.872800000026</v>
      </c>
      <c r="BA63" s="20">
        <v>70726.196400000001</v>
      </c>
      <c r="BB63" s="20">
        <v>81700.952400000009</v>
      </c>
      <c r="BC63" s="20">
        <v>34582.671400000007</v>
      </c>
      <c r="BD63" s="20">
        <v>46337.853600000009</v>
      </c>
      <c r="BE63" s="20">
        <v>0</v>
      </c>
      <c r="BF63" s="20">
        <v>0</v>
      </c>
      <c r="BG63" s="20">
        <v>0</v>
      </c>
      <c r="BH63" s="329">
        <f t="shared" si="78"/>
        <v>546250.1266800001</v>
      </c>
      <c r="BI63" s="193">
        <f t="shared" si="172"/>
        <v>61052.154280000017</v>
      </c>
      <c r="BJ63" s="193">
        <f t="shared" si="173"/>
        <v>80888.007200000007</v>
      </c>
      <c r="BK63" s="20">
        <v>69124.649063450968</v>
      </c>
      <c r="BL63" s="33">
        <v>34582.671400000007</v>
      </c>
      <c r="BM63" s="226">
        <f t="shared" si="49"/>
        <v>0.50029435040250037</v>
      </c>
      <c r="BN63" s="4">
        <f t="shared" si="174"/>
        <v>4.0552191347096207E-2</v>
      </c>
      <c r="BO63" s="4">
        <v>0.25</v>
      </c>
      <c r="BP63" s="274">
        <v>1.2</v>
      </c>
      <c r="BQ63" s="195">
        <v>100</v>
      </c>
      <c r="BR63" s="196">
        <f t="shared" si="198"/>
        <v>18291.258000000002</v>
      </c>
      <c r="BS63" s="224">
        <f t="shared" si="80"/>
        <v>0.26461267070173583</v>
      </c>
      <c r="BT63" s="4">
        <f t="shared" si="51"/>
        <v>-0.85105042129188369</v>
      </c>
      <c r="BU63" s="229">
        <f t="shared" si="175"/>
        <v>0.36835781224484676</v>
      </c>
      <c r="BV63" s="193">
        <f t="shared" si="52"/>
        <v>62489.034135000009</v>
      </c>
      <c r="BW63" s="193">
        <f t="shared" si="27"/>
        <v>62336.606733333341</v>
      </c>
      <c r="BX63" s="20">
        <v>76652.823124539864</v>
      </c>
      <c r="BY63" s="19">
        <v>46337.853600000009</v>
      </c>
      <c r="BZ63" s="441">
        <f t="shared" si="54"/>
        <v>0.6045159422858265</v>
      </c>
      <c r="CA63" s="4">
        <f t="shared" si="176"/>
        <v>3.1012094566419124E-2</v>
      </c>
      <c r="CB63" s="1">
        <v>0</v>
      </c>
      <c r="CC63" s="1">
        <v>1</v>
      </c>
      <c r="CD63" s="19">
        <v>200</v>
      </c>
      <c r="CE63" s="196">
        <v>48776.688000000009</v>
      </c>
      <c r="CF63" s="275">
        <f t="shared" si="57"/>
        <v>0.63633257082718586</v>
      </c>
      <c r="CG63" s="1">
        <f t="shared" si="58"/>
        <v>0.90476191963834762</v>
      </c>
      <c r="CH63" s="229">
        <f t="shared" si="59"/>
        <v>0.39725514918266636</v>
      </c>
      <c r="CI63" s="193">
        <f t="shared" si="60"/>
        <v>60694.458520000015</v>
      </c>
      <c r="CJ63" s="193">
        <f t="shared" si="61"/>
        <v>54207.159133333342</v>
      </c>
      <c r="CK63" s="20">
        <v>72917.443917933677</v>
      </c>
      <c r="CL63" s="33">
        <v>29266.012000000002</v>
      </c>
      <c r="CM63" s="475">
        <f t="shared" si="29"/>
        <v>0.40135817202997393</v>
      </c>
      <c r="CN63" s="4">
        <f t="shared" si="177"/>
        <v>3.0761337839424238E-2</v>
      </c>
      <c r="CO63" s="1">
        <v>0</v>
      </c>
      <c r="CP63" s="1">
        <v>0</v>
      </c>
      <c r="CQ63" s="19">
        <v>350</v>
      </c>
      <c r="CR63" s="7">
        <f t="shared" si="199"/>
        <v>85359.204000000012</v>
      </c>
      <c r="CS63" s="224">
        <f t="shared" si="31"/>
        <v>1.1706280337537496</v>
      </c>
      <c r="CT63" s="1">
        <f t="shared" si="32"/>
        <v>-0.37230988505773488</v>
      </c>
      <c r="CU63" s="229">
        <f t="shared" si="33"/>
        <v>0.19864853175172814</v>
      </c>
      <c r="CV63" s="193">
        <f t="shared" si="178"/>
        <v>57551.613868000008</v>
      </c>
      <c r="CW63" s="193">
        <f t="shared" si="179"/>
        <v>36728.845666666675</v>
      </c>
      <c r="CX63" s="20"/>
      <c r="CY63" s="33"/>
      <c r="CZ63" s="475">
        <f t="shared" si="34"/>
        <v>0</v>
      </c>
      <c r="DA63" s="4">
        <f t="shared" si="180"/>
        <v>2.6671595896321943E-2</v>
      </c>
      <c r="DB63" s="700"/>
      <c r="DC63" s="700"/>
      <c r="DE63" s="7">
        <f t="shared" si="181"/>
        <v>0</v>
      </c>
      <c r="DF63" s="224">
        <f t="shared" si="37"/>
        <v>0</v>
      </c>
      <c r="DG63" s="1">
        <f t="shared" si="69"/>
        <v>-1</v>
      </c>
      <c r="DH63" s="229">
        <f t="shared" si="70"/>
        <v>2.2084458377562566E-3</v>
      </c>
      <c r="DI63" s="193"/>
      <c r="DJ63" s="193"/>
      <c r="DK63" s="20"/>
      <c r="DL63" s="33"/>
      <c r="DM63" s="475">
        <f t="shared" si="38"/>
        <v>0</v>
      </c>
      <c r="DN63" s="4" t="e">
        <f t="shared" si="182"/>
        <v>#DIV/0!</v>
      </c>
      <c r="DO63" s="700"/>
      <c r="DP63" s="700"/>
      <c r="DR63" s="7">
        <f t="shared" si="183"/>
        <v>0</v>
      </c>
      <c r="DS63" s="224">
        <f t="shared" si="40"/>
        <v>0</v>
      </c>
      <c r="DT63" s="1">
        <f t="shared" si="74"/>
        <v>-1</v>
      </c>
      <c r="DU63" s="229">
        <f t="shared" si="75"/>
        <v>-5.7217320859357157E-2</v>
      </c>
    </row>
    <row r="64" spans="1:125" hidden="1" outlineLevel="1" x14ac:dyDescent="0.35">
      <c r="B64" s="5" t="s">
        <v>113</v>
      </c>
      <c r="C64" s="3"/>
      <c r="D64" s="18">
        <v>320026</v>
      </c>
      <c r="E64" s="5" t="s">
        <v>41</v>
      </c>
      <c r="F64" s="5" t="s">
        <v>52</v>
      </c>
      <c r="G64" s="5" t="s">
        <v>74</v>
      </c>
      <c r="H64" s="20">
        <f>223309/1000</f>
        <v>223.309</v>
      </c>
      <c r="I64" s="16">
        <f t="shared" si="184"/>
        <v>0</v>
      </c>
      <c r="J64" s="16">
        <f t="shared" si="185"/>
        <v>0</v>
      </c>
      <c r="K64" s="16">
        <f t="shared" si="186"/>
        <v>0</v>
      </c>
      <c r="L64" s="33">
        <f t="shared" si="187"/>
        <v>0</v>
      </c>
      <c r="M64" s="20">
        <f t="shared" si="188"/>
        <v>0</v>
      </c>
      <c r="N64" s="20">
        <f t="shared" si="189"/>
        <v>0</v>
      </c>
      <c r="O64" s="20">
        <f t="shared" si="190"/>
        <v>0</v>
      </c>
      <c r="P64" s="20">
        <f t="shared" si="191"/>
        <v>0</v>
      </c>
      <c r="Q64" s="20">
        <f t="shared" si="192"/>
        <v>0</v>
      </c>
      <c r="R64" s="20">
        <f t="shared" si="193"/>
        <v>0</v>
      </c>
      <c r="S64" s="20">
        <f t="shared" si="194"/>
        <v>0</v>
      </c>
      <c r="T64" s="20">
        <f t="shared" si="195"/>
        <v>0</v>
      </c>
      <c r="U64" s="182">
        <f t="shared" si="196"/>
        <v>0</v>
      </c>
      <c r="V64" s="33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16">
        <v>0</v>
      </c>
      <c r="AH64" s="179">
        <f t="shared" si="197"/>
        <v>0</v>
      </c>
      <c r="AI64" s="28">
        <v>0</v>
      </c>
      <c r="AJ64" s="28">
        <v>0</v>
      </c>
      <c r="AK64" s="28">
        <v>0</v>
      </c>
      <c r="AL64" s="28">
        <v>0</v>
      </c>
      <c r="AM64" s="28">
        <v>0</v>
      </c>
      <c r="AN64" s="28">
        <v>0</v>
      </c>
      <c r="AO64" s="28">
        <v>0</v>
      </c>
      <c r="AP64" s="28">
        <v>0</v>
      </c>
      <c r="AQ64" s="28">
        <v>0</v>
      </c>
      <c r="AR64" s="28">
        <v>0</v>
      </c>
      <c r="AS64" s="28">
        <v>0</v>
      </c>
      <c r="AT64" s="28">
        <v>0</v>
      </c>
      <c r="AU64" s="329">
        <f t="shared" si="171"/>
        <v>0</v>
      </c>
      <c r="AV64" s="33">
        <v>0</v>
      </c>
      <c r="AW64" s="20">
        <v>0</v>
      </c>
      <c r="AX64" s="20">
        <v>0</v>
      </c>
      <c r="AY64" s="20">
        <v>0</v>
      </c>
      <c r="AZ64" s="20">
        <v>0</v>
      </c>
      <c r="BA64" s="20">
        <v>0</v>
      </c>
      <c r="BB64" s="20">
        <v>0</v>
      </c>
      <c r="BC64" s="20">
        <v>0</v>
      </c>
      <c r="BD64" s="20">
        <v>0</v>
      </c>
      <c r="BE64" s="20">
        <v>0</v>
      </c>
      <c r="BF64" s="20">
        <v>0</v>
      </c>
      <c r="BG64" s="20">
        <v>0</v>
      </c>
      <c r="BH64" s="329">
        <f t="shared" si="78"/>
        <v>0</v>
      </c>
      <c r="BI64" s="193">
        <f t="shared" si="172"/>
        <v>0</v>
      </c>
      <c r="BJ64" s="193">
        <f t="shared" si="173"/>
        <v>0</v>
      </c>
      <c r="BK64" s="20">
        <v>0</v>
      </c>
      <c r="BL64" s="33">
        <v>0</v>
      </c>
      <c r="BM64" s="226">
        <f t="shared" si="49"/>
        <v>0</v>
      </c>
      <c r="BN64" s="4">
        <f t="shared" si="174"/>
        <v>0</v>
      </c>
      <c r="BO64" s="4">
        <v>0</v>
      </c>
      <c r="BP64" s="274">
        <v>0</v>
      </c>
      <c r="BQ64" s="195">
        <v>0</v>
      </c>
      <c r="BR64" s="196">
        <f t="shared" si="198"/>
        <v>0</v>
      </c>
      <c r="BS64" s="224">
        <f t="shared" si="80"/>
        <v>0</v>
      </c>
      <c r="BT64" s="4">
        <f t="shared" si="51"/>
        <v>0</v>
      </c>
      <c r="BU64" s="229">
        <f t="shared" si="175"/>
        <v>0</v>
      </c>
      <c r="BV64" s="193">
        <f t="shared" si="52"/>
        <v>0</v>
      </c>
      <c r="BW64" s="193">
        <f t="shared" si="27"/>
        <v>0</v>
      </c>
      <c r="BX64" s="20">
        <v>0</v>
      </c>
      <c r="BY64" s="19">
        <v>0</v>
      </c>
      <c r="BZ64" s="441">
        <f t="shared" si="54"/>
        <v>0</v>
      </c>
      <c r="CA64" s="4">
        <f t="shared" si="176"/>
        <v>0</v>
      </c>
      <c r="CB64" s="1">
        <v>0</v>
      </c>
      <c r="CC64" s="1">
        <v>0</v>
      </c>
      <c r="CD64" s="19">
        <v>0</v>
      </c>
      <c r="CE64" s="196">
        <v>0</v>
      </c>
      <c r="CF64" s="275">
        <f t="shared" si="57"/>
        <v>0</v>
      </c>
      <c r="CG64" s="1">
        <f t="shared" si="58"/>
        <v>0</v>
      </c>
      <c r="CH64" s="229">
        <f t="shared" si="59"/>
        <v>0</v>
      </c>
      <c r="CI64" s="193">
        <f t="shared" si="60"/>
        <v>0</v>
      </c>
      <c r="CJ64" s="193">
        <f t="shared" si="61"/>
        <v>0</v>
      </c>
      <c r="CK64" s="20">
        <v>0</v>
      </c>
      <c r="CL64" s="33">
        <v>0</v>
      </c>
      <c r="CM64" s="475">
        <f t="shared" si="29"/>
        <v>0</v>
      </c>
      <c r="CN64" s="4">
        <f t="shared" si="177"/>
        <v>0</v>
      </c>
      <c r="CO64" s="1">
        <v>0</v>
      </c>
      <c r="CP64" s="1">
        <v>0</v>
      </c>
      <c r="CQ64" s="19">
        <v>0</v>
      </c>
      <c r="CR64" s="7">
        <f t="shared" si="199"/>
        <v>0</v>
      </c>
      <c r="CS64" s="224">
        <f t="shared" si="31"/>
        <v>0</v>
      </c>
      <c r="CT64" s="1">
        <f t="shared" si="32"/>
        <v>0</v>
      </c>
      <c r="CU64" s="229">
        <f t="shared" si="33"/>
        <v>0</v>
      </c>
      <c r="CV64" s="193">
        <f t="shared" si="178"/>
        <v>0</v>
      </c>
      <c r="CW64" s="193">
        <f t="shared" si="179"/>
        <v>0</v>
      </c>
      <c r="CX64" s="20"/>
      <c r="CY64" s="33"/>
      <c r="CZ64" s="475">
        <f t="shared" si="34"/>
        <v>0</v>
      </c>
      <c r="DA64" s="4">
        <f t="shared" si="180"/>
        <v>0</v>
      </c>
      <c r="DB64" s="700"/>
      <c r="DC64" s="700"/>
      <c r="DE64" s="7">
        <f t="shared" si="181"/>
        <v>0</v>
      </c>
      <c r="DF64" s="224">
        <f t="shared" si="37"/>
        <v>0</v>
      </c>
      <c r="DG64" s="1">
        <f t="shared" si="69"/>
        <v>0</v>
      </c>
      <c r="DH64" s="229">
        <f t="shared" si="70"/>
        <v>0</v>
      </c>
      <c r="DI64" s="193"/>
      <c r="DJ64" s="193"/>
      <c r="DK64" s="20"/>
      <c r="DL64" s="33"/>
      <c r="DM64" s="475">
        <f t="shared" si="38"/>
        <v>0</v>
      </c>
      <c r="DN64" s="4" t="e">
        <f t="shared" si="182"/>
        <v>#DIV/0!</v>
      </c>
      <c r="DO64" s="700"/>
      <c r="DP64" s="700"/>
      <c r="DR64" s="7">
        <f t="shared" si="183"/>
        <v>0</v>
      </c>
      <c r="DS64" s="224">
        <f t="shared" si="40"/>
        <v>0</v>
      </c>
      <c r="DT64" s="1">
        <f t="shared" si="74"/>
        <v>0</v>
      </c>
      <c r="DU64" s="229">
        <f t="shared" si="75"/>
        <v>0</v>
      </c>
    </row>
    <row r="65" spans="2:125" hidden="1" outlineLevel="1" x14ac:dyDescent="0.35">
      <c r="B65" s="5" t="s">
        <v>113</v>
      </c>
      <c r="C65" s="3"/>
      <c r="D65" s="18">
        <v>320110</v>
      </c>
      <c r="E65" s="5" t="s">
        <v>41</v>
      </c>
      <c r="F65" s="5" t="s">
        <v>53</v>
      </c>
      <c r="G65" s="5" t="s">
        <v>74</v>
      </c>
      <c r="H65" s="20">
        <f>223309/1000</f>
        <v>223.309</v>
      </c>
      <c r="I65" s="16">
        <f t="shared" si="184"/>
        <v>0</v>
      </c>
      <c r="J65" s="16">
        <f t="shared" si="185"/>
        <v>0</v>
      </c>
      <c r="K65" s="16">
        <f t="shared" si="186"/>
        <v>0</v>
      </c>
      <c r="L65" s="33">
        <f t="shared" si="187"/>
        <v>0</v>
      </c>
      <c r="M65" s="20">
        <f t="shared" si="188"/>
        <v>0</v>
      </c>
      <c r="N65" s="20">
        <f t="shared" si="189"/>
        <v>0</v>
      </c>
      <c r="O65" s="20">
        <f t="shared" si="190"/>
        <v>0</v>
      </c>
      <c r="P65" s="20">
        <f t="shared" si="191"/>
        <v>0</v>
      </c>
      <c r="Q65" s="20">
        <f t="shared" si="192"/>
        <v>0</v>
      </c>
      <c r="R65" s="20">
        <f t="shared" si="193"/>
        <v>0</v>
      </c>
      <c r="S65" s="20">
        <f t="shared" si="194"/>
        <v>0</v>
      </c>
      <c r="T65" s="20">
        <f t="shared" si="195"/>
        <v>0</v>
      </c>
      <c r="U65" s="182">
        <f t="shared" si="196"/>
        <v>0</v>
      </c>
      <c r="V65" s="33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16">
        <v>0</v>
      </c>
      <c r="AH65" s="179">
        <f t="shared" si="197"/>
        <v>0</v>
      </c>
      <c r="AI65" s="28">
        <v>0</v>
      </c>
      <c r="AJ65" s="28">
        <v>0</v>
      </c>
      <c r="AK65" s="28">
        <v>0</v>
      </c>
      <c r="AL65" s="28">
        <v>0</v>
      </c>
      <c r="AM65" s="28">
        <v>0</v>
      </c>
      <c r="AN65" s="28">
        <v>0</v>
      </c>
      <c r="AO65" s="28">
        <v>0</v>
      </c>
      <c r="AP65" s="28">
        <v>0</v>
      </c>
      <c r="AQ65" s="28">
        <v>0</v>
      </c>
      <c r="AR65" s="28">
        <v>0</v>
      </c>
      <c r="AS65" s="28">
        <v>0</v>
      </c>
      <c r="AT65" s="28">
        <v>0</v>
      </c>
      <c r="AU65" s="329">
        <f t="shared" si="171"/>
        <v>0</v>
      </c>
      <c r="AV65" s="33">
        <v>0</v>
      </c>
      <c r="AW65" s="20">
        <v>0</v>
      </c>
      <c r="AX65" s="20">
        <v>0</v>
      </c>
      <c r="AY65" s="20">
        <v>0</v>
      </c>
      <c r="AZ65" s="20">
        <v>0</v>
      </c>
      <c r="BA65" s="20">
        <v>0</v>
      </c>
      <c r="BB65" s="20">
        <v>0</v>
      </c>
      <c r="BC65" s="20">
        <v>0</v>
      </c>
      <c r="BD65" s="20">
        <v>0</v>
      </c>
      <c r="BE65" s="20">
        <v>0</v>
      </c>
      <c r="BF65" s="20">
        <v>0</v>
      </c>
      <c r="BG65" s="20">
        <v>0</v>
      </c>
      <c r="BH65" s="329">
        <f t="shared" si="78"/>
        <v>0</v>
      </c>
      <c r="BI65" s="193">
        <f t="shared" si="172"/>
        <v>0</v>
      </c>
      <c r="BJ65" s="193">
        <f t="shared" si="173"/>
        <v>0</v>
      </c>
      <c r="BK65" s="20">
        <v>0</v>
      </c>
      <c r="BL65" s="33">
        <v>0</v>
      </c>
      <c r="BM65" s="226">
        <f t="shared" si="49"/>
        <v>0</v>
      </c>
      <c r="BN65" s="4">
        <f t="shared" si="174"/>
        <v>0</v>
      </c>
      <c r="BO65" s="4">
        <v>0</v>
      </c>
      <c r="BP65" s="274">
        <v>0</v>
      </c>
      <c r="BQ65" s="195">
        <v>0</v>
      </c>
      <c r="BR65" s="196">
        <f t="shared" si="198"/>
        <v>0</v>
      </c>
      <c r="BS65" s="224">
        <f t="shared" si="80"/>
        <v>0</v>
      </c>
      <c r="BT65" s="4">
        <f t="shared" si="51"/>
        <v>0</v>
      </c>
      <c r="BU65" s="229">
        <f t="shared" si="175"/>
        <v>0</v>
      </c>
      <c r="BV65" s="193">
        <f t="shared" si="52"/>
        <v>0</v>
      </c>
      <c r="BW65" s="193">
        <f t="shared" si="27"/>
        <v>0</v>
      </c>
      <c r="BX65" s="20">
        <v>0</v>
      </c>
      <c r="BY65" s="19">
        <v>0</v>
      </c>
      <c r="BZ65" s="441">
        <f t="shared" si="54"/>
        <v>0</v>
      </c>
      <c r="CA65" s="4">
        <f t="shared" si="176"/>
        <v>0</v>
      </c>
      <c r="CB65" s="1">
        <v>0</v>
      </c>
      <c r="CC65" s="1">
        <v>0</v>
      </c>
      <c r="CD65" s="19">
        <v>0</v>
      </c>
      <c r="CE65" s="196">
        <v>0</v>
      </c>
      <c r="CF65" s="275">
        <f t="shared" si="57"/>
        <v>0</v>
      </c>
      <c r="CG65" s="1">
        <f t="shared" si="58"/>
        <v>0</v>
      </c>
      <c r="CH65" s="229">
        <f t="shared" si="59"/>
        <v>0</v>
      </c>
      <c r="CI65" s="193">
        <f t="shared" si="60"/>
        <v>0</v>
      </c>
      <c r="CJ65" s="193">
        <f t="shared" si="61"/>
        <v>0</v>
      </c>
      <c r="CK65" s="20">
        <v>0</v>
      </c>
      <c r="CL65" s="33">
        <v>0</v>
      </c>
      <c r="CM65" s="475">
        <f t="shared" si="29"/>
        <v>0</v>
      </c>
      <c r="CN65" s="4">
        <f t="shared" si="177"/>
        <v>0</v>
      </c>
      <c r="CO65" s="1">
        <v>0</v>
      </c>
      <c r="CP65" s="1">
        <v>0</v>
      </c>
      <c r="CQ65" s="19">
        <v>0</v>
      </c>
      <c r="CR65" s="7">
        <f t="shared" si="199"/>
        <v>0</v>
      </c>
      <c r="CS65" s="224">
        <f t="shared" si="31"/>
        <v>0</v>
      </c>
      <c r="CT65" s="1">
        <f t="shared" si="32"/>
        <v>0</v>
      </c>
      <c r="CU65" s="229">
        <f t="shared" si="33"/>
        <v>0</v>
      </c>
      <c r="CV65" s="193">
        <f t="shared" si="178"/>
        <v>0</v>
      </c>
      <c r="CW65" s="193">
        <f t="shared" si="179"/>
        <v>0</v>
      </c>
      <c r="CX65" s="20"/>
      <c r="CY65" s="33"/>
      <c r="CZ65" s="475">
        <f t="shared" si="34"/>
        <v>0</v>
      </c>
      <c r="DA65" s="4">
        <f t="shared" si="180"/>
        <v>0</v>
      </c>
      <c r="DB65" s="700"/>
      <c r="DC65" s="700"/>
      <c r="DE65" s="7">
        <f t="shared" si="181"/>
        <v>0</v>
      </c>
      <c r="DF65" s="224">
        <f t="shared" si="37"/>
        <v>0</v>
      </c>
      <c r="DG65" s="1">
        <f t="shared" si="69"/>
        <v>0</v>
      </c>
      <c r="DH65" s="229">
        <f t="shared" si="70"/>
        <v>0</v>
      </c>
      <c r="DI65" s="193"/>
      <c r="DJ65" s="193"/>
      <c r="DK65" s="20"/>
      <c r="DL65" s="33"/>
      <c r="DM65" s="475">
        <f t="shared" si="38"/>
        <v>0</v>
      </c>
      <c r="DN65" s="4" t="e">
        <f t="shared" si="182"/>
        <v>#DIV/0!</v>
      </c>
      <c r="DO65" s="700"/>
      <c r="DP65" s="700"/>
      <c r="DR65" s="7">
        <f t="shared" si="183"/>
        <v>0</v>
      </c>
      <c r="DS65" s="224">
        <f t="shared" si="40"/>
        <v>0</v>
      </c>
      <c r="DT65" s="1">
        <f t="shared" si="74"/>
        <v>0</v>
      </c>
      <c r="DU65" s="229">
        <f t="shared" si="75"/>
        <v>0</v>
      </c>
    </row>
    <row r="66" spans="2:125" hidden="1" outlineLevel="1" x14ac:dyDescent="0.35">
      <c r="B66" s="5" t="s">
        <v>113</v>
      </c>
      <c r="C66" s="3"/>
      <c r="D66" s="18">
        <v>320108</v>
      </c>
      <c r="E66" s="5" t="s">
        <v>44</v>
      </c>
      <c r="F66" s="5" t="s">
        <v>54</v>
      </c>
      <c r="G66" s="5" t="s">
        <v>75</v>
      </c>
      <c r="H66" s="20">
        <v>319.90899999999999</v>
      </c>
      <c r="I66" s="16">
        <f t="shared" si="184"/>
        <v>0</v>
      </c>
      <c r="J66" s="16">
        <f t="shared" si="185"/>
        <v>0</v>
      </c>
      <c r="K66" s="16">
        <f t="shared" si="186"/>
        <v>0</v>
      </c>
      <c r="L66" s="33">
        <f t="shared" si="187"/>
        <v>0</v>
      </c>
      <c r="M66" s="20">
        <f t="shared" si="188"/>
        <v>0</v>
      </c>
      <c r="N66" s="20">
        <f t="shared" si="189"/>
        <v>0</v>
      </c>
      <c r="O66" s="20">
        <f t="shared" si="190"/>
        <v>0</v>
      </c>
      <c r="P66" s="20">
        <f t="shared" si="191"/>
        <v>0</v>
      </c>
      <c r="Q66" s="20">
        <f t="shared" si="192"/>
        <v>0</v>
      </c>
      <c r="R66" s="20">
        <f t="shared" si="193"/>
        <v>0</v>
      </c>
      <c r="S66" s="20">
        <f t="shared" si="194"/>
        <v>0</v>
      </c>
      <c r="T66" s="20">
        <f t="shared" si="195"/>
        <v>0</v>
      </c>
      <c r="U66" s="182">
        <f t="shared" si="196"/>
        <v>0</v>
      </c>
      <c r="V66" s="33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16">
        <v>0</v>
      </c>
      <c r="AH66" s="179">
        <f t="shared" si="197"/>
        <v>0</v>
      </c>
      <c r="AI66" s="28">
        <v>0</v>
      </c>
      <c r="AJ66" s="28">
        <v>0</v>
      </c>
      <c r="AK66" s="28">
        <v>0</v>
      </c>
      <c r="AL66" s="28">
        <v>0</v>
      </c>
      <c r="AM66" s="28">
        <v>0</v>
      </c>
      <c r="AN66" s="28">
        <v>0</v>
      </c>
      <c r="AO66" s="28">
        <v>0</v>
      </c>
      <c r="AP66" s="28">
        <v>0</v>
      </c>
      <c r="AQ66" s="28">
        <v>0</v>
      </c>
      <c r="AR66" s="28">
        <v>0</v>
      </c>
      <c r="AS66" s="28">
        <v>0</v>
      </c>
      <c r="AT66" s="28">
        <v>0</v>
      </c>
      <c r="AU66" s="329">
        <f t="shared" si="171"/>
        <v>0</v>
      </c>
      <c r="AV66" s="33">
        <v>0</v>
      </c>
      <c r="AW66" s="20">
        <v>0</v>
      </c>
      <c r="AX66" s="20">
        <v>0</v>
      </c>
      <c r="AY66" s="20">
        <v>0</v>
      </c>
      <c r="AZ66" s="20">
        <v>0</v>
      </c>
      <c r="BA66" s="20">
        <v>0</v>
      </c>
      <c r="BB66" s="20">
        <v>0</v>
      </c>
      <c r="BC66" s="20">
        <v>0</v>
      </c>
      <c r="BD66" s="20">
        <v>0</v>
      </c>
      <c r="BE66" s="20">
        <v>0</v>
      </c>
      <c r="BF66" s="20">
        <v>0</v>
      </c>
      <c r="BG66" s="20">
        <v>0</v>
      </c>
      <c r="BH66" s="329">
        <f t="shared" si="78"/>
        <v>0</v>
      </c>
      <c r="BI66" s="193">
        <f t="shared" si="172"/>
        <v>0</v>
      </c>
      <c r="BJ66" s="193">
        <f t="shared" si="173"/>
        <v>0</v>
      </c>
      <c r="BK66" s="20">
        <v>0</v>
      </c>
      <c r="BL66" s="33">
        <v>0</v>
      </c>
      <c r="BM66" s="226">
        <f t="shared" si="49"/>
        <v>0</v>
      </c>
      <c r="BN66" s="4">
        <f t="shared" si="174"/>
        <v>0</v>
      </c>
      <c r="BO66" s="4">
        <v>0</v>
      </c>
      <c r="BP66" s="274">
        <v>0</v>
      </c>
      <c r="BQ66" s="195">
        <v>0</v>
      </c>
      <c r="BR66" s="196">
        <f t="shared" si="198"/>
        <v>0</v>
      </c>
      <c r="BS66" s="224">
        <f t="shared" si="80"/>
        <v>0</v>
      </c>
      <c r="BT66" s="4">
        <f t="shared" si="51"/>
        <v>0</v>
      </c>
      <c r="BU66" s="229">
        <f t="shared" si="175"/>
        <v>0</v>
      </c>
      <c r="BV66" s="193">
        <f t="shared" si="52"/>
        <v>0</v>
      </c>
      <c r="BW66" s="193">
        <f t="shared" si="27"/>
        <v>0</v>
      </c>
      <c r="BX66" s="20">
        <v>0</v>
      </c>
      <c r="BY66" s="19">
        <v>0</v>
      </c>
      <c r="BZ66" s="441">
        <f t="shared" si="54"/>
        <v>0</v>
      </c>
      <c r="CA66" s="4">
        <f t="shared" si="176"/>
        <v>0</v>
      </c>
      <c r="CB66" s="1">
        <v>0</v>
      </c>
      <c r="CC66" s="1">
        <v>0</v>
      </c>
      <c r="CD66" s="19">
        <v>0</v>
      </c>
      <c r="CE66" s="196">
        <v>0</v>
      </c>
      <c r="CF66" s="275">
        <f t="shared" si="57"/>
        <v>0</v>
      </c>
      <c r="CG66" s="1">
        <f t="shared" si="58"/>
        <v>0</v>
      </c>
      <c r="CH66" s="229">
        <f t="shared" si="59"/>
        <v>0</v>
      </c>
      <c r="CI66" s="193">
        <f t="shared" si="60"/>
        <v>0</v>
      </c>
      <c r="CJ66" s="193">
        <f t="shared" si="61"/>
        <v>0</v>
      </c>
      <c r="CK66" s="20">
        <v>0</v>
      </c>
      <c r="CL66" s="33">
        <v>0</v>
      </c>
      <c r="CM66" s="475">
        <f t="shared" si="29"/>
        <v>0</v>
      </c>
      <c r="CN66" s="4">
        <f t="shared" si="177"/>
        <v>0</v>
      </c>
      <c r="CO66" s="1">
        <v>0</v>
      </c>
      <c r="CP66" s="1">
        <v>0</v>
      </c>
      <c r="CQ66" s="19">
        <v>0</v>
      </c>
      <c r="CR66" s="7">
        <f t="shared" si="199"/>
        <v>0</v>
      </c>
      <c r="CS66" s="224">
        <f t="shared" si="31"/>
        <v>0</v>
      </c>
      <c r="CT66" s="1">
        <f t="shared" si="32"/>
        <v>0</v>
      </c>
      <c r="CU66" s="229">
        <f t="shared" si="33"/>
        <v>0</v>
      </c>
      <c r="CV66" s="193">
        <f t="shared" si="178"/>
        <v>0</v>
      </c>
      <c r="CW66" s="193">
        <f t="shared" si="179"/>
        <v>0</v>
      </c>
      <c r="CX66" s="20"/>
      <c r="CY66" s="33"/>
      <c r="CZ66" s="475">
        <f t="shared" si="34"/>
        <v>0</v>
      </c>
      <c r="DA66" s="4">
        <f t="shared" si="180"/>
        <v>0</v>
      </c>
      <c r="DB66" s="700"/>
      <c r="DC66" s="700"/>
      <c r="DE66" s="7">
        <f t="shared" si="181"/>
        <v>0</v>
      </c>
      <c r="DF66" s="224">
        <f t="shared" si="37"/>
        <v>0</v>
      </c>
      <c r="DG66" s="1">
        <f t="shared" si="69"/>
        <v>0</v>
      </c>
      <c r="DH66" s="229">
        <f t="shared" si="70"/>
        <v>0</v>
      </c>
      <c r="DI66" s="193"/>
      <c r="DJ66" s="193"/>
      <c r="DK66" s="20"/>
      <c r="DL66" s="33"/>
      <c r="DM66" s="475">
        <f t="shared" si="38"/>
        <v>0</v>
      </c>
      <c r="DN66" s="4" t="e">
        <f t="shared" si="182"/>
        <v>#DIV/0!</v>
      </c>
      <c r="DO66" s="700"/>
      <c r="DP66" s="700"/>
      <c r="DR66" s="7">
        <f t="shared" si="183"/>
        <v>0</v>
      </c>
      <c r="DS66" s="224">
        <f t="shared" si="40"/>
        <v>0</v>
      </c>
      <c r="DT66" s="1">
        <f t="shared" si="74"/>
        <v>0</v>
      </c>
      <c r="DU66" s="229">
        <f t="shared" si="75"/>
        <v>0</v>
      </c>
    </row>
    <row r="67" spans="2:125" hidden="1" outlineLevel="1" x14ac:dyDescent="0.35">
      <c r="B67" s="5" t="s">
        <v>113</v>
      </c>
      <c r="C67" s="3"/>
      <c r="D67" s="18">
        <v>322901</v>
      </c>
      <c r="E67" s="5" t="s">
        <v>42</v>
      </c>
      <c r="F67" s="5" t="s">
        <v>55</v>
      </c>
      <c r="G67" s="5" t="s">
        <v>76</v>
      </c>
      <c r="H67" s="20">
        <v>203.864</v>
      </c>
      <c r="I67" s="16">
        <f t="shared" si="184"/>
        <v>0</v>
      </c>
      <c r="J67" s="16">
        <f t="shared" si="185"/>
        <v>0</v>
      </c>
      <c r="K67" s="16">
        <f t="shared" si="186"/>
        <v>0</v>
      </c>
      <c r="L67" s="33">
        <f t="shared" si="187"/>
        <v>0</v>
      </c>
      <c r="M67" s="20">
        <f t="shared" si="188"/>
        <v>0</v>
      </c>
      <c r="N67" s="20">
        <f t="shared" si="189"/>
        <v>0</v>
      </c>
      <c r="O67" s="20">
        <f t="shared" si="190"/>
        <v>0</v>
      </c>
      <c r="P67" s="20">
        <f t="shared" si="191"/>
        <v>0</v>
      </c>
      <c r="Q67" s="20">
        <f t="shared" si="192"/>
        <v>0</v>
      </c>
      <c r="R67" s="20">
        <f t="shared" si="193"/>
        <v>0</v>
      </c>
      <c r="S67" s="20">
        <f t="shared" si="194"/>
        <v>0</v>
      </c>
      <c r="T67" s="20">
        <f t="shared" si="195"/>
        <v>0</v>
      </c>
      <c r="U67" s="182">
        <f t="shared" si="196"/>
        <v>0</v>
      </c>
      <c r="V67" s="33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16">
        <v>0</v>
      </c>
      <c r="AH67" s="179">
        <f t="shared" si="197"/>
        <v>0</v>
      </c>
      <c r="AI67" s="28">
        <v>0</v>
      </c>
      <c r="AJ67" s="28">
        <v>0</v>
      </c>
      <c r="AK67" s="28">
        <v>0</v>
      </c>
      <c r="AL67" s="28">
        <v>0</v>
      </c>
      <c r="AM67" s="28">
        <v>0</v>
      </c>
      <c r="AN67" s="28">
        <v>0</v>
      </c>
      <c r="AO67" s="28">
        <v>0</v>
      </c>
      <c r="AP67" s="28">
        <v>0</v>
      </c>
      <c r="AQ67" s="28">
        <v>0</v>
      </c>
      <c r="AR67" s="28">
        <v>0</v>
      </c>
      <c r="AS67" s="28">
        <v>0</v>
      </c>
      <c r="AT67" s="28">
        <v>0</v>
      </c>
      <c r="AU67" s="329">
        <f t="shared" si="171"/>
        <v>0</v>
      </c>
      <c r="AV67" s="33">
        <v>0</v>
      </c>
      <c r="AW67" s="20">
        <v>0</v>
      </c>
      <c r="AX67" s="20">
        <v>0</v>
      </c>
      <c r="AY67" s="20">
        <v>0</v>
      </c>
      <c r="AZ67" s="20">
        <v>0</v>
      </c>
      <c r="BA67" s="20">
        <v>0</v>
      </c>
      <c r="BB67" s="20">
        <v>0</v>
      </c>
      <c r="BC67" s="20">
        <v>0</v>
      </c>
      <c r="BD67" s="20">
        <v>0</v>
      </c>
      <c r="BE67" s="20">
        <v>0</v>
      </c>
      <c r="BF67" s="20">
        <v>0</v>
      </c>
      <c r="BG67" s="20">
        <v>0</v>
      </c>
      <c r="BH67" s="329">
        <f t="shared" si="78"/>
        <v>0</v>
      </c>
      <c r="BI67" s="193">
        <f t="shared" si="172"/>
        <v>0</v>
      </c>
      <c r="BJ67" s="193">
        <f t="shared" si="173"/>
        <v>0</v>
      </c>
      <c r="BK67" s="20">
        <v>0</v>
      </c>
      <c r="BL67" s="33">
        <v>0</v>
      </c>
      <c r="BM67" s="226">
        <f t="shared" si="49"/>
        <v>0</v>
      </c>
      <c r="BN67" s="4">
        <f t="shared" si="174"/>
        <v>0</v>
      </c>
      <c r="BO67" s="4">
        <v>0</v>
      </c>
      <c r="BP67" s="274">
        <v>0</v>
      </c>
      <c r="BQ67" s="195">
        <v>0</v>
      </c>
      <c r="BR67" s="196">
        <f t="shared" si="198"/>
        <v>0</v>
      </c>
      <c r="BS67" s="224">
        <f t="shared" si="80"/>
        <v>0</v>
      </c>
      <c r="BT67" s="4">
        <f t="shared" si="51"/>
        <v>0</v>
      </c>
      <c r="BU67" s="229">
        <f t="shared" si="175"/>
        <v>0</v>
      </c>
      <c r="BV67" s="193">
        <f t="shared" si="52"/>
        <v>0</v>
      </c>
      <c r="BW67" s="193">
        <f t="shared" si="27"/>
        <v>0</v>
      </c>
      <c r="BX67" s="20">
        <v>0</v>
      </c>
      <c r="BY67" s="19">
        <v>0</v>
      </c>
      <c r="BZ67" s="441">
        <f t="shared" si="54"/>
        <v>0</v>
      </c>
      <c r="CA67" s="4">
        <f t="shared" si="176"/>
        <v>0</v>
      </c>
      <c r="CB67" s="1">
        <v>0</v>
      </c>
      <c r="CC67" s="1">
        <v>0</v>
      </c>
      <c r="CD67" s="19">
        <v>0</v>
      </c>
      <c r="CE67" s="196">
        <v>0</v>
      </c>
      <c r="CF67" s="275">
        <f t="shared" si="57"/>
        <v>0</v>
      </c>
      <c r="CG67" s="1">
        <f t="shared" si="58"/>
        <v>0</v>
      </c>
      <c r="CH67" s="229">
        <f t="shared" si="59"/>
        <v>0</v>
      </c>
      <c r="CI67" s="193">
        <f t="shared" si="60"/>
        <v>0</v>
      </c>
      <c r="CJ67" s="193">
        <f t="shared" si="61"/>
        <v>0</v>
      </c>
      <c r="CK67" s="20">
        <v>0</v>
      </c>
      <c r="CL67" s="33">
        <v>0</v>
      </c>
      <c r="CM67" s="475">
        <f t="shared" si="29"/>
        <v>0</v>
      </c>
      <c r="CN67" s="4">
        <f t="shared" si="177"/>
        <v>0</v>
      </c>
      <c r="CO67" s="1">
        <v>0</v>
      </c>
      <c r="CP67" s="1">
        <v>0</v>
      </c>
      <c r="CQ67" s="19">
        <v>0</v>
      </c>
      <c r="CR67" s="7">
        <f t="shared" si="199"/>
        <v>0</v>
      </c>
      <c r="CS67" s="224">
        <f t="shared" si="31"/>
        <v>0</v>
      </c>
      <c r="CT67" s="1">
        <f t="shared" si="32"/>
        <v>0</v>
      </c>
      <c r="CU67" s="229">
        <f t="shared" si="33"/>
        <v>0</v>
      </c>
      <c r="CV67" s="193">
        <f t="shared" si="178"/>
        <v>0</v>
      </c>
      <c r="CW67" s="193">
        <f t="shared" si="179"/>
        <v>0</v>
      </c>
      <c r="CX67" s="20"/>
      <c r="CY67" s="33"/>
      <c r="CZ67" s="475">
        <f t="shared" si="34"/>
        <v>0</v>
      </c>
      <c r="DA67" s="4">
        <f t="shared" si="180"/>
        <v>0</v>
      </c>
      <c r="DB67" s="700"/>
      <c r="DC67" s="700"/>
      <c r="DE67" s="7">
        <f t="shared" si="181"/>
        <v>0</v>
      </c>
      <c r="DF67" s="224">
        <f t="shared" si="37"/>
        <v>0</v>
      </c>
      <c r="DG67" s="1">
        <f t="shared" si="69"/>
        <v>0</v>
      </c>
      <c r="DH67" s="229">
        <f t="shared" si="70"/>
        <v>0</v>
      </c>
      <c r="DI67" s="193"/>
      <c r="DJ67" s="193"/>
      <c r="DK67" s="20"/>
      <c r="DL67" s="33"/>
      <c r="DM67" s="475">
        <f t="shared" si="38"/>
        <v>0</v>
      </c>
      <c r="DN67" s="4" t="e">
        <f t="shared" si="182"/>
        <v>#DIV/0!</v>
      </c>
      <c r="DO67" s="700"/>
      <c r="DP67" s="700"/>
      <c r="DR67" s="7">
        <f t="shared" si="183"/>
        <v>0</v>
      </c>
      <c r="DS67" s="224">
        <f t="shared" si="40"/>
        <v>0</v>
      </c>
      <c r="DT67" s="1">
        <f t="shared" si="74"/>
        <v>0</v>
      </c>
      <c r="DU67" s="229">
        <f t="shared" si="75"/>
        <v>0</v>
      </c>
    </row>
    <row r="68" spans="2:125" hidden="1" outlineLevel="1" x14ac:dyDescent="0.35">
      <c r="B68" s="5" t="s">
        <v>113</v>
      </c>
      <c r="C68" s="3"/>
      <c r="D68" s="18">
        <v>320030</v>
      </c>
      <c r="E68" s="5" t="s">
        <v>42</v>
      </c>
      <c r="F68" s="5" t="s">
        <v>56</v>
      </c>
      <c r="G68" s="5" t="s">
        <v>74</v>
      </c>
      <c r="H68" s="20">
        <v>223.309</v>
      </c>
      <c r="I68" s="16">
        <f t="shared" si="184"/>
        <v>0</v>
      </c>
      <c r="J68" s="16">
        <f t="shared" si="185"/>
        <v>0</v>
      </c>
      <c r="K68" s="16">
        <f t="shared" si="186"/>
        <v>0</v>
      </c>
      <c r="L68" s="33">
        <f t="shared" si="187"/>
        <v>0</v>
      </c>
      <c r="M68" s="20">
        <f t="shared" si="188"/>
        <v>0</v>
      </c>
      <c r="N68" s="20">
        <f t="shared" si="189"/>
        <v>0</v>
      </c>
      <c r="O68" s="20">
        <f t="shared" si="190"/>
        <v>0</v>
      </c>
      <c r="P68" s="20">
        <f t="shared" si="191"/>
        <v>0</v>
      </c>
      <c r="Q68" s="20">
        <f t="shared" si="192"/>
        <v>0</v>
      </c>
      <c r="R68" s="20">
        <f t="shared" si="193"/>
        <v>0</v>
      </c>
      <c r="S68" s="20">
        <f t="shared" si="194"/>
        <v>0</v>
      </c>
      <c r="T68" s="20">
        <f t="shared" si="195"/>
        <v>0</v>
      </c>
      <c r="U68" s="182">
        <f t="shared" si="196"/>
        <v>0</v>
      </c>
      <c r="V68" s="33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16">
        <v>0</v>
      </c>
      <c r="AH68" s="179">
        <f t="shared" si="197"/>
        <v>0</v>
      </c>
      <c r="AI68" s="28">
        <v>0</v>
      </c>
      <c r="AJ68" s="28">
        <v>0</v>
      </c>
      <c r="AK68" s="28">
        <v>0</v>
      </c>
      <c r="AL68" s="28">
        <v>0</v>
      </c>
      <c r="AM68" s="28">
        <v>0</v>
      </c>
      <c r="AN68" s="28">
        <v>0</v>
      </c>
      <c r="AO68" s="28">
        <v>0</v>
      </c>
      <c r="AP68" s="28">
        <v>0</v>
      </c>
      <c r="AQ68" s="28">
        <v>0</v>
      </c>
      <c r="AR68" s="28">
        <v>0</v>
      </c>
      <c r="AS68" s="28">
        <v>0</v>
      </c>
      <c r="AT68" s="28">
        <v>0</v>
      </c>
      <c r="AU68" s="329">
        <f t="shared" si="171"/>
        <v>0</v>
      </c>
      <c r="AV68" s="33">
        <v>0</v>
      </c>
      <c r="AW68" s="20">
        <v>0</v>
      </c>
      <c r="AX68" s="20">
        <v>0</v>
      </c>
      <c r="AY68" s="20">
        <v>0</v>
      </c>
      <c r="AZ68" s="20">
        <v>0</v>
      </c>
      <c r="BA68" s="20">
        <v>0</v>
      </c>
      <c r="BB68" s="20">
        <v>0</v>
      </c>
      <c r="BC68" s="20">
        <v>0</v>
      </c>
      <c r="BD68" s="20">
        <v>0</v>
      </c>
      <c r="BE68" s="20">
        <v>0</v>
      </c>
      <c r="BF68" s="20">
        <v>0</v>
      </c>
      <c r="BG68" s="20">
        <v>0</v>
      </c>
      <c r="BH68" s="329">
        <f t="shared" si="78"/>
        <v>0</v>
      </c>
      <c r="BI68" s="193">
        <f t="shared" si="172"/>
        <v>0</v>
      </c>
      <c r="BJ68" s="193">
        <f t="shared" si="173"/>
        <v>0</v>
      </c>
      <c r="BK68" s="20">
        <v>0</v>
      </c>
      <c r="BL68" s="33">
        <v>0</v>
      </c>
      <c r="BM68" s="226">
        <f t="shared" si="49"/>
        <v>0</v>
      </c>
      <c r="BN68" s="4">
        <f t="shared" si="174"/>
        <v>0</v>
      </c>
      <c r="BO68" s="4">
        <v>0</v>
      </c>
      <c r="BP68" s="274">
        <v>0</v>
      </c>
      <c r="BQ68" s="195">
        <v>0</v>
      </c>
      <c r="BR68" s="196">
        <f t="shared" si="198"/>
        <v>0</v>
      </c>
      <c r="BS68" s="224">
        <f t="shared" si="80"/>
        <v>0</v>
      </c>
      <c r="BT68" s="4">
        <f t="shared" si="51"/>
        <v>0</v>
      </c>
      <c r="BU68" s="229">
        <f t="shared" si="175"/>
        <v>0</v>
      </c>
      <c r="BV68" s="193">
        <f t="shared" si="52"/>
        <v>0</v>
      </c>
      <c r="BW68" s="193">
        <f t="shared" si="27"/>
        <v>0</v>
      </c>
      <c r="BX68" s="20">
        <v>0</v>
      </c>
      <c r="BY68" s="19">
        <v>0</v>
      </c>
      <c r="BZ68" s="441">
        <f t="shared" si="54"/>
        <v>0</v>
      </c>
      <c r="CA68" s="4">
        <f t="shared" si="176"/>
        <v>0</v>
      </c>
      <c r="CB68" s="1">
        <v>0</v>
      </c>
      <c r="CC68" s="1">
        <v>0</v>
      </c>
      <c r="CD68" s="19">
        <v>0</v>
      </c>
      <c r="CE68" s="196">
        <v>0</v>
      </c>
      <c r="CF68" s="275">
        <f t="shared" si="57"/>
        <v>0</v>
      </c>
      <c r="CG68" s="1">
        <f t="shared" si="58"/>
        <v>0</v>
      </c>
      <c r="CH68" s="229">
        <f t="shared" si="59"/>
        <v>0</v>
      </c>
      <c r="CI68" s="193">
        <f t="shared" si="60"/>
        <v>0</v>
      </c>
      <c r="CJ68" s="193">
        <f t="shared" si="61"/>
        <v>0</v>
      </c>
      <c r="CK68" s="20">
        <v>0</v>
      </c>
      <c r="CL68" s="33">
        <v>0</v>
      </c>
      <c r="CM68" s="475">
        <f t="shared" si="29"/>
        <v>0</v>
      </c>
      <c r="CN68" s="4">
        <f t="shared" si="177"/>
        <v>0</v>
      </c>
      <c r="CO68" s="1">
        <v>0</v>
      </c>
      <c r="CP68" s="1">
        <v>0</v>
      </c>
      <c r="CQ68" s="19">
        <v>0</v>
      </c>
      <c r="CR68" s="7">
        <f t="shared" si="199"/>
        <v>0</v>
      </c>
      <c r="CS68" s="224">
        <f t="shared" si="31"/>
        <v>0</v>
      </c>
      <c r="CT68" s="1">
        <f t="shared" si="32"/>
        <v>0</v>
      </c>
      <c r="CU68" s="229">
        <f t="shared" si="33"/>
        <v>0</v>
      </c>
      <c r="CV68" s="193">
        <f t="shared" si="178"/>
        <v>0</v>
      </c>
      <c r="CW68" s="193">
        <f t="shared" si="179"/>
        <v>0</v>
      </c>
      <c r="CX68" s="20"/>
      <c r="CY68" s="33"/>
      <c r="CZ68" s="475">
        <f t="shared" si="34"/>
        <v>0</v>
      </c>
      <c r="DA68" s="4">
        <f t="shared" si="180"/>
        <v>0</v>
      </c>
      <c r="DB68" s="700"/>
      <c r="DC68" s="700"/>
      <c r="DE68" s="7">
        <f t="shared" si="181"/>
        <v>0</v>
      </c>
      <c r="DF68" s="224">
        <f t="shared" si="37"/>
        <v>0</v>
      </c>
      <c r="DG68" s="1">
        <f t="shared" si="69"/>
        <v>0</v>
      </c>
      <c r="DH68" s="229">
        <f t="shared" si="70"/>
        <v>0</v>
      </c>
      <c r="DI68" s="193"/>
      <c r="DJ68" s="193"/>
      <c r="DK68" s="20"/>
      <c r="DL68" s="33"/>
      <c r="DM68" s="475">
        <f t="shared" si="38"/>
        <v>0</v>
      </c>
      <c r="DN68" s="4" t="e">
        <f t="shared" si="182"/>
        <v>#DIV/0!</v>
      </c>
      <c r="DO68" s="700"/>
      <c r="DP68" s="700"/>
      <c r="DR68" s="7">
        <f t="shared" si="183"/>
        <v>0</v>
      </c>
      <c r="DS68" s="224">
        <f t="shared" si="40"/>
        <v>0</v>
      </c>
      <c r="DT68" s="1">
        <f t="shared" si="74"/>
        <v>0</v>
      </c>
      <c r="DU68" s="229">
        <f t="shared" si="75"/>
        <v>0</v>
      </c>
    </row>
    <row r="69" spans="2:125" hidden="1" outlineLevel="1" x14ac:dyDescent="0.35">
      <c r="B69" s="5" t="s">
        <v>113</v>
      </c>
      <c r="C69" s="3"/>
      <c r="D69" s="18">
        <v>322110</v>
      </c>
      <c r="E69" s="5" t="s">
        <v>45</v>
      </c>
      <c r="F69" s="5" t="s">
        <v>57</v>
      </c>
      <c r="G69" s="5" t="s">
        <v>77</v>
      </c>
      <c r="H69" s="20">
        <v>281.01799999999997</v>
      </c>
      <c r="I69" s="16">
        <f t="shared" si="184"/>
        <v>0</v>
      </c>
      <c r="J69" s="16">
        <f t="shared" si="185"/>
        <v>0</v>
      </c>
      <c r="K69" s="16">
        <f t="shared" si="186"/>
        <v>0</v>
      </c>
      <c r="L69" s="33">
        <f t="shared" si="187"/>
        <v>0</v>
      </c>
      <c r="M69" s="20">
        <f t="shared" si="188"/>
        <v>0</v>
      </c>
      <c r="N69" s="20">
        <f t="shared" si="189"/>
        <v>0</v>
      </c>
      <c r="O69" s="20">
        <f t="shared" si="190"/>
        <v>0</v>
      </c>
      <c r="P69" s="20">
        <f t="shared" si="191"/>
        <v>0</v>
      </c>
      <c r="Q69" s="20">
        <f t="shared" si="192"/>
        <v>0</v>
      </c>
      <c r="R69" s="20">
        <f t="shared" si="193"/>
        <v>0</v>
      </c>
      <c r="S69" s="20">
        <f t="shared" si="194"/>
        <v>0</v>
      </c>
      <c r="T69" s="20">
        <f t="shared" si="195"/>
        <v>0</v>
      </c>
      <c r="U69" s="182">
        <f t="shared" si="196"/>
        <v>0</v>
      </c>
      <c r="V69" s="33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16">
        <v>0</v>
      </c>
      <c r="AH69" s="179">
        <f t="shared" si="197"/>
        <v>0</v>
      </c>
      <c r="AI69" s="28">
        <v>0</v>
      </c>
      <c r="AJ69" s="28">
        <v>0</v>
      </c>
      <c r="AK69" s="28">
        <v>0</v>
      </c>
      <c r="AL69" s="28">
        <v>0</v>
      </c>
      <c r="AM69" s="28">
        <v>0</v>
      </c>
      <c r="AN69" s="28">
        <v>0</v>
      </c>
      <c r="AO69" s="28">
        <v>0</v>
      </c>
      <c r="AP69" s="28">
        <v>0</v>
      </c>
      <c r="AQ69" s="28">
        <v>0</v>
      </c>
      <c r="AR69" s="28">
        <v>0</v>
      </c>
      <c r="AS69" s="28">
        <v>0</v>
      </c>
      <c r="AT69" s="28">
        <v>0</v>
      </c>
      <c r="AU69" s="329">
        <f t="shared" si="171"/>
        <v>0</v>
      </c>
      <c r="AV69" s="33">
        <v>0</v>
      </c>
      <c r="AW69" s="20">
        <v>0</v>
      </c>
      <c r="AX69" s="20">
        <v>0</v>
      </c>
      <c r="AY69" s="20">
        <v>0</v>
      </c>
      <c r="AZ69" s="20">
        <v>0</v>
      </c>
      <c r="BA69" s="20">
        <v>0</v>
      </c>
      <c r="BB69" s="20">
        <v>0</v>
      </c>
      <c r="BC69" s="20">
        <v>0</v>
      </c>
      <c r="BD69" s="20">
        <v>0</v>
      </c>
      <c r="BE69" s="20">
        <v>0</v>
      </c>
      <c r="BF69" s="20">
        <v>0</v>
      </c>
      <c r="BG69" s="20">
        <v>0</v>
      </c>
      <c r="BH69" s="329">
        <f t="shared" si="78"/>
        <v>0</v>
      </c>
      <c r="BI69" s="193">
        <f t="shared" si="172"/>
        <v>0</v>
      </c>
      <c r="BJ69" s="193">
        <f t="shared" si="173"/>
        <v>0</v>
      </c>
      <c r="BK69" s="20">
        <v>0</v>
      </c>
      <c r="BL69" s="33">
        <v>0</v>
      </c>
      <c r="BM69" s="226">
        <f t="shared" si="49"/>
        <v>0</v>
      </c>
      <c r="BN69" s="4">
        <f t="shared" si="174"/>
        <v>0</v>
      </c>
      <c r="BO69" s="4">
        <v>0</v>
      </c>
      <c r="BP69" s="274">
        <v>0</v>
      </c>
      <c r="BQ69" s="195">
        <v>0</v>
      </c>
      <c r="BR69" s="196">
        <f t="shared" si="198"/>
        <v>0</v>
      </c>
      <c r="BS69" s="224">
        <f t="shared" si="80"/>
        <v>0</v>
      </c>
      <c r="BT69" s="4">
        <f t="shared" si="51"/>
        <v>0</v>
      </c>
      <c r="BU69" s="229">
        <f t="shared" si="175"/>
        <v>0</v>
      </c>
      <c r="BV69" s="193">
        <f t="shared" si="52"/>
        <v>0</v>
      </c>
      <c r="BW69" s="193">
        <f t="shared" si="27"/>
        <v>0</v>
      </c>
      <c r="BX69" s="20">
        <v>0</v>
      </c>
      <c r="BY69" s="19">
        <v>0</v>
      </c>
      <c r="BZ69" s="441">
        <f t="shared" si="54"/>
        <v>0</v>
      </c>
      <c r="CA69" s="4">
        <f t="shared" si="176"/>
        <v>0</v>
      </c>
      <c r="CB69" s="1">
        <v>0</v>
      </c>
      <c r="CC69" s="1">
        <v>0</v>
      </c>
      <c r="CD69" s="19">
        <v>0</v>
      </c>
      <c r="CE69" s="196">
        <v>0</v>
      </c>
      <c r="CF69" s="275">
        <f t="shared" si="57"/>
        <v>0</v>
      </c>
      <c r="CG69" s="1">
        <f t="shared" si="58"/>
        <v>0</v>
      </c>
      <c r="CH69" s="229">
        <f t="shared" si="59"/>
        <v>0</v>
      </c>
      <c r="CI69" s="193">
        <f t="shared" si="60"/>
        <v>0</v>
      </c>
      <c r="CJ69" s="193">
        <f t="shared" si="61"/>
        <v>0</v>
      </c>
      <c r="CK69" s="20">
        <v>0</v>
      </c>
      <c r="CL69" s="33">
        <v>0</v>
      </c>
      <c r="CM69" s="475">
        <f t="shared" si="29"/>
        <v>0</v>
      </c>
      <c r="CN69" s="4">
        <f t="shared" si="177"/>
        <v>0</v>
      </c>
      <c r="CO69" s="1">
        <v>0</v>
      </c>
      <c r="CP69" s="1">
        <v>0</v>
      </c>
      <c r="CQ69" s="19">
        <v>0</v>
      </c>
      <c r="CR69" s="7">
        <f t="shared" si="199"/>
        <v>0</v>
      </c>
      <c r="CS69" s="224">
        <f t="shared" si="31"/>
        <v>0</v>
      </c>
      <c r="CT69" s="1">
        <f t="shared" si="32"/>
        <v>0</v>
      </c>
      <c r="CU69" s="229">
        <f t="shared" si="33"/>
        <v>0</v>
      </c>
      <c r="CV69" s="193">
        <f t="shared" si="178"/>
        <v>0</v>
      </c>
      <c r="CW69" s="193">
        <f t="shared" si="179"/>
        <v>0</v>
      </c>
      <c r="CX69" s="20"/>
      <c r="CY69" s="33"/>
      <c r="CZ69" s="475">
        <f t="shared" si="34"/>
        <v>0</v>
      </c>
      <c r="DA69" s="4">
        <f t="shared" si="180"/>
        <v>0</v>
      </c>
      <c r="DB69" s="700"/>
      <c r="DC69" s="700"/>
      <c r="DE69" s="7">
        <f t="shared" si="181"/>
        <v>0</v>
      </c>
      <c r="DF69" s="224">
        <f t="shared" si="37"/>
        <v>0</v>
      </c>
      <c r="DG69" s="1">
        <f t="shared" si="69"/>
        <v>0</v>
      </c>
      <c r="DH69" s="229">
        <f t="shared" si="70"/>
        <v>0</v>
      </c>
      <c r="DI69" s="193"/>
      <c r="DJ69" s="193"/>
      <c r="DK69" s="20"/>
      <c r="DL69" s="33"/>
      <c r="DM69" s="475">
        <f t="shared" si="38"/>
        <v>0</v>
      </c>
      <c r="DN69" s="4" t="e">
        <f t="shared" si="182"/>
        <v>#DIV/0!</v>
      </c>
      <c r="DO69" s="700"/>
      <c r="DP69" s="700"/>
      <c r="DR69" s="7">
        <f t="shared" si="183"/>
        <v>0</v>
      </c>
      <c r="DS69" s="224">
        <f t="shared" si="40"/>
        <v>0</v>
      </c>
      <c r="DT69" s="1">
        <f t="shared" si="74"/>
        <v>0</v>
      </c>
      <c r="DU69" s="229">
        <f t="shared" si="75"/>
        <v>0</v>
      </c>
    </row>
    <row r="70" spans="2:125" hidden="1" outlineLevel="1" x14ac:dyDescent="0.35">
      <c r="B70" s="5" t="s">
        <v>113</v>
      </c>
      <c r="C70" s="3"/>
      <c r="D70" s="18">
        <v>322231</v>
      </c>
      <c r="E70" s="5" t="s">
        <v>45</v>
      </c>
      <c r="F70" s="5" t="s">
        <v>58</v>
      </c>
      <c r="G70" s="5" t="s">
        <v>77</v>
      </c>
      <c r="H70" s="20">
        <v>281.01799999999997</v>
      </c>
      <c r="I70" s="16">
        <f t="shared" si="184"/>
        <v>0</v>
      </c>
      <c r="J70" s="16">
        <f t="shared" si="185"/>
        <v>0</v>
      </c>
      <c r="K70" s="16">
        <f t="shared" si="186"/>
        <v>0</v>
      </c>
      <c r="L70" s="33">
        <f t="shared" si="187"/>
        <v>0</v>
      </c>
      <c r="M70" s="20">
        <f t="shared" si="188"/>
        <v>0</v>
      </c>
      <c r="N70" s="20">
        <f t="shared" si="189"/>
        <v>0</v>
      </c>
      <c r="O70" s="20">
        <f t="shared" si="190"/>
        <v>0</v>
      </c>
      <c r="P70" s="20">
        <f t="shared" si="191"/>
        <v>0</v>
      </c>
      <c r="Q70" s="20">
        <f t="shared" si="192"/>
        <v>0</v>
      </c>
      <c r="R70" s="20">
        <f t="shared" si="193"/>
        <v>0</v>
      </c>
      <c r="S70" s="20">
        <f t="shared" si="194"/>
        <v>0</v>
      </c>
      <c r="T70" s="20">
        <f t="shared" si="195"/>
        <v>0</v>
      </c>
      <c r="U70" s="182">
        <f t="shared" si="196"/>
        <v>0</v>
      </c>
      <c r="V70" s="33">
        <v>0</v>
      </c>
      <c r="W70" s="20">
        <v>0</v>
      </c>
      <c r="X70" s="20">
        <v>0</v>
      </c>
      <c r="Y70" s="20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16">
        <v>0</v>
      </c>
      <c r="AH70" s="179">
        <f t="shared" si="197"/>
        <v>0</v>
      </c>
      <c r="AI70" s="28">
        <v>0</v>
      </c>
      <c r="AJ70" s="28">
        <v>0</v>
      </c>
      <c r="AK70" s="28">
        <v>0</v>
      </c>
      <c r="AL70" s="28">
        <v>0</v>
      </c>
      <c r="AM70" s="28">
        <v>0</v>
      </c>
      <c r="AN70" s="28">
        <v>0</v>
      </c>
      <c r="AO70" s="28">
        <v>0</v>
      </c>
      <c r="AP70" s="28">
        <v>0</v>
      </c>
      <c r="AQ70" s="28">
        <v>0</v>
      </c>
      <c r="AR70" s="28">
        <v>0</v>
      </c>
      <c r="AS70" s="28">
        <v>0</v>
      </c>
      <c r="AT70" s="28">
        <v>0</v>
      </c>
      <c r="AU70" s="329">
        <f t="shared" si="171"/>
        <v>0</v>
      </c>
      <c r="AV70" s="33">
        <v>0</v>
      </c>
      <c r="AW70" s="20">
        <v>0</v>
      </c>
      <c r="AX70" s="20">
        <v>0</v>
      </c>
      <c r="AY70" s="20">
        <v>0</v>
      </c>
      <c r="AZ70" s="20">
        <v>0</v>
      </c>
      <c r="BA70" s="20">
        <v>0</v>
      </c>
      <c r="BB70" s="20">
        <v>0</v>
      </c>
      <c r="BC70" s="20">
        <v>0</v>
      </c>
      <c r="BD70" s="20">
        <v>0</v>
      </c>
      <c r="BE70" s="20">
        <v>0</v>
      </c>
      <c r="BF70" s="20">
        <v>0</v>
      </c>
      <c r="BG70" s="20">
        <v>0</v>
      </c>
      <c r="BH70" s="329">
        <f t="shared" si="78"/>
        <v>0</v>
      </c>
      <c r="BI70" s="193">
        <f t="shared" si="172"/>
        <v>0</v>
      </c>
      <c r="BJ70" s="193">
        <f t="shared" si="173"/>
        <v>0</v>
      </c>
      <c r="BK70" s="20">
        <v>0</v>
      </c>
      <c r="BL70" s="33">
        <v>0</v>
      </c>
      <c r="BM70" s="226">
        <f t="shared" si="49"/>
        <v>0</v>
      </c>
      <c r="BN70" s="4">
        <f t="shared" si="174"/>
        <v>0</v>
      </c>
      <c r="BO70" s="4">
        <v>0</v>
      </c>
      <c r="BP70" s="274">
        <v>0</v>
      </c>
      <c r="BQ70" s="195">
        <v>0</v>
      </c>
      <c r="BR70" s="196">
        <f t="shared" si="198"/>
        <v>0</v>
      </c>
      <c r="BS70" s="224">
        <f t="shared" si="80"/>
        <v>0</v>
      </c>
      <c r="BT70" s="4">
        <f t="shared" si="51"/>
        <v>0</v>
      </c>
      <c r="BU70" s="229">
        <f t="shared" si="175"/>
        <v>0</v>
      </c>
      <c r="BV70" s="193">
        <f t="shared" si="52"/>
        <v>0</v>
      </c>
      <c r="BW70" s="193">
        <f t="shared" si="27"/>
        <v>0</v>
      </c>
      <c r="BX70" s="20">
        <v>0</v>
      </c>
      <c r="BY70" s="19">
        <v>0</v>
      </c>
      <c r="BZ70" s="441">
        <f t="shared" si="54"/>
        <v>0</v>
      </c>
      <c r="CA70" s="4">
        <f t="shared" si="176"/>
        <v>0</v>
      </c>
      <c r="CB70" s="1">
        <v>0</v>
      </c>
      <c r="CC70" s="1">
        <v>0</v>
      </c>
      <c r="CD70" s="19">
        <v>0</v>
      </c>
      <c r="CE70" s="196">
        <v>0</v>
      </c>
      <c r="CF70" s="275">
        <f t="shared" si="57"/>
        <v>0</v>
      </c>
      <c r="CG70" s="1">
        <f t="shared" si="58"/>
        <v>0</v>
      </c>
      <c r="CH70" s="229">
        <f t="shared" si="59"/>
        <v>0</v>
      </c>
      <c r="CI70" s="193">
        <f t="shared" si="60"/>
        <v>0</v>
      </c>
      <c r="CJ70" s="193">
        <f t="shared" si="61"/>
        <v>0</v>
      </c>
      <c r="CK70" s="20">
        <v>0</v>
      </c>
      <c r="CL70" s="33">
        <v>0</v>
      </c>
      <c r="CM70" s="475">
        <f t="shared" si="29"/>
        <v>0</v>
      </c>
      <c r="CN70" s="4">
        <f t="shared" si="177"/>
        <v>0</v>
      </c>
      <c r="CO70" s="1">
        <v>0</v>
      </c>
      <c r="CP70" s="1">
        <v>0</v>
      </c>
      <c r="CQ70" s="19">
        <v>0</v>
      </c>
      <c r="CR70" s="7">
        <f t="shared" si="199"/>
        <v>0</v>
      </c>
      <c r="CS70" s="224">
        <f t="shared" si="31"/>
        <v>0</v>
      </c>
      <c r="CT70" s="1">
        <f t="shared" si="32"/>
        <v>0</v>
      </c>
      <c r="CU70" s="229">
        <f t="shared" si="33"/>
        <v>0</v>
      </c>
      <c r="CV70" s="193">
        <f t="shared" si="178"/>
        <v>0</v>
      </c>
      <c r="CW70" s="193">
        <f t="shared" si="179"/>
        <v>0</v>
      </c>
      <c r="CX70" s="20"/>
      <c r="CY70" s="33"/>
      <c r="CZ70" s="475">
        <f t="shared" si="34"/>
        <v>0</v>
      </c>
      <c r="DA70" s="4">
        <f t="shared" si="180"/>
        <v>0</v>
      </c>
      <c r="DB70" s="700"/>
      <c r="DC70" s="700"/>
      <c r="DE70" s="7">
        <f t="shared" si="181"/>
        <v>0</v>
      </c>
      <c r="DF70" s="224">
        <f t="shared" si="37"/>
        <v>0</v>
      </c>
      <c r="DG70" s="1">
        <f t="shared" si="69"/>
        <v>0</v>
      </c>
      <c r="DH70" s="229">
        <f t="shared" si="70"/>
        <v>0</v>
      </c>
      <c r="DI70" s="193"/>
      <c r="DJ70" s="193"/>
      <c r="DK70" s="20"/>
      <c r="DL70" s="33"/>
      <c r="DM70" s="475">
        <f t="shared" si="38"/>
        <v>0</v>
      </c>
      <c r="DN70" s="4" t="e">
        <f t="shared" si="182"/>
        <v>#DIV/0!</v>
      </c>
      <c r="DO70" s="700"/>
      <c r="DP70" s="700"/>
      <c r="DR70" s="7">
        <f t="shared" si="183"/>
        <v>0</v>
      </c>
      <c r="DS70" s="224">
        <f t="shared" si="40"/>
        <v>0</v>
      </c>
      <c r="DT70" s="1">
        <f t="shared" si="74"/>
        <v>0</v>
      </c>
      <c r="DU70" s="229">
        <f t="shared" si="75"/>
        <v>0</v>
      </c>
    </row>
    <row r="71" spans="2:125" hidden="1" outlineLevel="1" x14ac:dyDescent="0.35">
      <c r="B71" s="5" t="s">
        <v>113</v>
      </c>
      <c r="C71" s="3"/>
      <c r="D71" s="18">
        <v>322000</v>
      </c>
      <c r="E71" s="5" t="s">
        <v>45</v>
      </c>
      <c r="F71" s="5" t="s">
        <v>59</v>
      </c>
      <c r="G71" s="5" t="s">
        <v>77</v>
      </c>
      <c r="H71" s="20">
        <v>281.01799999999997</v>
      </c>
      <c r="I71" s="16">
        <f t="shared" si="184"/>
        <v>0</v>
      </c>
      <c r="J71" s="16">
        <f t="shared" si="185"/>
        <v>0</v>
      </c>
      <c r="K71" s="16">
        <f t="shared" si="186"/>
        <v>0</v>
      </c>
      <c r="L71" s="33">
        <f t="shared" si="187"/>
        <v>0</v>
      </c>
      <c r="M71" s="20">
        <f t="shared" si="188"/>
        <v>0</v>
      </c>
      <c r="N71" s="20">
        <f t="shared" si="189"/>
        <v>0</v>
      </c>
      <c r="O71" s="20">
        <f t="shared" si="190"/>
        <v>0</v>
      </c>
      <c r="P71" s="20">
        <f t="shared" si="191"/>
        <v>0</v>
      </c>
      <c r="Q71" s="20">
        <f t="shared" si="192"/>
        <v>503.49600381470231</v>
      </c>
      <c r="R71" s="20">
        <f t="shared" si="193"/>
        <v>397.65600424172118</v>
      </c>
      <c r="S71" s="20">
        <f t="shared" si="194"/>
        <v>16.200001423396369</v>
      </c>
      <c r="T71" s="20">
        <f t="shared" si="195"/>
        <v>303.15625547117975</v>
      </c>
      <c r="U71" s="182">
        <f t="shared" si="196"/>
        <v>1220.5082649509995</v>
      </c>
      <c r="V71" s="33">
        <v>145</v>
      </c>
      <c r="W71" s="20">
        <v>68</v>
      </c>
      <c r="X71" s="20">
        <v>116</v>
      </c>
      <c r="Y71" s="20">
        <v>126</v>
      </c>
      <c r="Z71" s="20">
        <v>199</v>
      </c>
      <c r="AA71" s="20">
        <v>204</v>
      </c>
      <c r="AB71" s="20">
        <v>365</v>
      </c>
      <c r="AC71" s="20">
        <v>65</v>
      </c>
      <c r="AD71" s="20">
        <v>161</v>
      </c>
      <c r="AE71" s="20">
        <v>0</v>
      </c>
      <c r="AF71" s="20">
        <v>0</v>
      </c>
      <c r="AG71" s="16">
        <v>0</v>
      </c>
      <c r="AH71" s="179">
        <f t="shared" si="197"/>
        <v>1449</v>
      </c>
      <c r="AI71" s="28">
        <v>0</v>
      </c>
      <c r="AJ71" s="28">
        <v>0</v>
      </c>
      <c r="AK71" s="28">
        <v>0</v>
      </c>
      <c r="AL71" s="28">
        <v>0</v>
      </c>
      <c r="AM71" s="28">
        <v>0</v>
      </c>
      <c r="AN71" s="28">
        <v>0</v>
      </c>
      <c r="AO71" s="28">
        <v>0</v>
      </c>
      <c r="AP71" s="28">
        <v>0</v>
      </c>
      <c r="AQ71" s="28">
        <v>141491.44</v>
      </c>
      <c r="AR71" s="28">
        <v>111748.495</v>
      </c>
      <c r="AS71" s="28">
        <v>4552.4920000000002</v>
      </c>
      <c r="AT71" s="28">
        <v>85192.364599999986</v>
      </c>
      <c r="AU71" s="329">
        <f t="shared" si="171"/>
        <v>342984.7916</v>
      </c>
      <c r="AV71" s="33">
        <v>44007.418399999995</v>
      </c>
      <c r="AW71" s="20">
        <v>20637.961919999998</v>
      </c>
      <c r="AX71" s="20">
        <v>26009.945640000002</v>
      </c>
      <c r="AY71" s="20">
        <v>38240.929439999993</v>
      </c>
      <c r="AZ71" s="20">
        <v>60396.388559999992</v>
      </c>
      <c r="BA71" s="20">
        <v>45160.743519999996</v>
      </c>
      <c r="BB71" s="20">
        <v>91292.723999999987</v>
      </c>
      <c r="BC71" s="20">
        <v>19666.762999999999</v>
      </c>
      <c r="BD71" s="20">
        <v>48863.409839999993</v>
      </c>
      <c r="BE71" s="20">
        <v>0</v>
      </c>
      <c r="BF71" s="20">
        <v>0</v>
      </c>
      <c r="BG71" s="20">
        <v>0</v>
      </c>
      <c r="BH71" s="329">
        <f t="shared" si="78"/>
        <v>394276.28431999992</v>
      </c>
      <c r="BI71" s="193">
        <f t="shared" si="172"/>
        <v>46956.448846666666</v>
      </c>
      <c r="BJ71" s="193">
        <f t="shared" si="173"/>
        <v>65616.618693333323</v>
      </c>
      <c r="BK71" s="20">
        <v>32258.169562943844</v>
      </c>
      <c r="BL71" s="33">
        <v>19666.762999999999</v>
      </c>
      <c r="BM71" s="226">
        <f t="shared" si="49"/>
        <v>0.60966766764695601</v>
      </c>
      <c r="BN71" s="4">
        <f t="shared" si="174"/>
        <v>3.2896071604561705E-2</v>
      </c>
      <c r="BO71" s="4">
        <v>0.25</v>
      </c>
      <c r="BP71" s="274">
        <v>1.5</v>
      </c>
      <c r="BQ71" s="195">
        <v>160</v>
      </c>
      <c r="BR71" s="196">
        <f t="shared" si="198"/>
        <v>36419.932800000002</v>
      </c>
      <c r="BS71" s="224">
        <f t="shared" si="80"/>
        <v>1.129014240220156</v>
      </c>
      <c r="BT71" s="4">
        <f t="shared" si="51"/>
        <v>0</v>
      </c>
      <c r="BU71" s="229">
        <f t="shared" si="175"/>
        <v>0</v>
      </c>
      <c r="BV71" s="193">
        <f t="shared" si="52"/>
        <v>43176.609309999993</v>
      </c>
      <c r="BW71" s="193">
        <f t="shared" si="27"/>
        <v>52040.076839999994</v>
      </c>
      <c r="BX71" s="20">
        <v>63991.59361478252</v>
      </c>
      <c r="BY71" s="19">
        <v>48863.409839999993</v>
      </c>
      <c r="BZ71" s="441">
        <f t="shared" si="54"/>
        <v>0.76359107626149492</v>
      </c>
      <c r="CA71" s="4">
        <f t="shared" si="176"/>
        <v>2.5889631611000243E-2</v>
      </c>
      <c r="CB71" s="1">
        <v>0</v>
      </c>
      <c r="CC71" s="1">
        <v>1</v>
      </c>
      <c r="CD71" s="19">
        <v>200</v>
      </c>
      <c r="CE71" s="196">
        <v>60699.887999999992</v>
      </c>
      <c r="CF71" s="275">
        <f t="shared" si="57"/>
        <v>0.94856034318198135</v>
      </c>
      <c r="CG71" s="1">
        <f t="shared" si="58"/>
        <v>-0.57099957424986281</v>
      </c>
      <c r="CH71" s="229">
        <f t="shared" si="59"/>
        <v>1.7865734091051721</v>
      </c>
      <c r="CI71" s="193">
        <f t="shared" si="60"/>
        <v>43808.476035555548</v>
      </c>
      <c r="CJ71" s="193">
        <f t="shared" si="61"/>
        <v>53274.29894666667</v>
      </c>
      <c r="CK71" s="20">
        <v>71662.595270041493</v>
      </c>
      <c r="CL71" s="33">
        <v>19120.464</v>
      </c>
      <c r="CM71" s="475">
        <f t="shared" si="29"/>
        <v>0.26681232975096142</v>
      </c>
      <c r="CN71" s="4">
        <f t="shared" si="177"/>
        <v>3.0231960764185557E-2</v>
      </c>
      <c r="CO71" s="1">
        <v>0</v>
      </c>
      <c r="CP71" s="1">
        <v>0</v>
      </c>
      <c r="CQ71" s="19">
        <v>320</v>
      </c>
      <c r="CR71" s="7">
        <f t="shared" si="199"/>
        <v>97119.820800000001</v>
      </c>
      <c r="CS71" s="224">
        <f t="shared" si="31"/>
        <v>1.3552372815138736</v>
      </c>
      <c r="CT71" s="1">
        <f t="shared" si="32"/>
        <v>-0.13090712496843915</v>
      </c>
      <c r="CU71" s="229">
        <f t="shared" si="33"/>
        <v>0.94043686324591702</v>
      </c>
      <c r="CV71" s="193">
        <f t="shared" si="178"/>
        <v>41339.67483199999</v>
      </c>
      <c r="CW71" s="193">
        <f t="shared" si="179"/>
        <v>29216.878946666664</v>
      </c>
      <c r="CX71" s="20"/>
      <c r="CY71" s="33"/>
      <c r="CZ71" s="475">
        <f t="shared" si="34"/>
        <v>0</v>
      </c>
      <c r="DA71" s="4">
        <f t="shared" si="180"/>
        <v>2.1216588065125851E-2</v>
      </c>
      <c r="DB71" s="700"/>
      <c r="DC71" s="700"/>
      <c r="DE71" s="7">
        <f t="shared" si="181"/>
        <v>0</v>
      </c>
      <c r="DF71" s="224">
        <f t="shared" si="37"/>
        <v>0</v>
      </c>
      <c r="DG71" s="1">
        <f t="shared" si="69"/>
        <v>-1</v>
      </c>
      <c r="DH71" s="229">
        <f t="shared" si="70"/>
        <v>0.60360315130591435</v>
      </c>
      <c r="DI71" s="193"/>
      <c r="DJ71" s="193"/>
      <c r="DK71" s="20"/>
      <c r="DL71" s="33"/>
      <c r="DM71" s="475">
        <f t="shared" si="38"/>
        <v>0</v>
      </c>
      <c r="DN71" s="4" t="e">
        <f t="shared" si="182"/>
        <v>#DIV/0!</v>
      </c>
      <c r="DO71" s="700"/>
      <c r="DP71" s="700"/>
      <c r="DR71" s="7">
        <f t="shared" si="183"/>
        <v>0</v>
      </c>
      <c r="DS71" s="224">
        <f t="shared" si="40"/>
        <v>0</v>
      </c>
      <c r="DT71" s="1">
        <f t="shared" si="74"/>
        <v>-1</v>
      </c>
      <c r="DU71" s="229">
        <f t="shared" si="75"/>
        <v>0.14954451035781702</v>
      </c>
    </row>
    <row r="72" spans="2:125" hidden="1" outlineLevel="1" x14ac:dyDescent="0.35">
      <c r="B72" s="5" t="s">
        <v>113</v>
      </c>
      <c r="C72" s="3"/>
      <c r="D72" s="18">
        <v>322002</v>
      </c>
      <c r="E72" s="5" t="s">
        <v>45</v>
      </c>
      <c r="F72" s="5" t="s">
        <v>60</v>
      </c>
      <c r="G72" s="5" t="s">
        <v>72</v>
      </c>
      <c r="H72" s="20">
        <v>100.364</v>
      </c>
      <c r="I72" s="16">
        <f t="shared" si="184"/>
        <v>0</v>
      </c>
      <c r="J72" s="16">
        <f t="shared" si="185"/>
        <v>0</v>
      </c>
      <c r="K72" s="16">
        <f t="shared" si="186"/>
        <v>0</v>
      </c>
      <c r="L72" s="33">
        <f t="shared" si="187"/>
        <v>0</v>
      </c>
      <c r="M72" s="20">
        <f t="shared" si="188"/>
        <v>0</v>
      </c>
      <c r="N72" s="20">
        <f t="shared" si="189"/>
        <v>0</v>
      </c>
      <c r="O72" s="20">
        <f t="shared" si="190"/>
        <v>0</v>
      </c>
      <c r="P72" s="20">
        <f t="shared" si="191"/>
        <v>0</v>
      </c>
      <c r="Q72" s="20">
        <f t="shared" si="192"/>
        <v>0</v>
      </c>
      <c r="R72" s="20">
        <f t="shared" si="193"/>
        <v>0</v>
      </c>
      <c r="S72" s="20">
        <f t="shared" si="194"/>
        <v>0</v>
      </c>
      <c r="T72" s="20">
        <f t="shared" si="195"/>
        <v>0</v>
      </c>
      <c r="U72" s="182">
        <f t="shared" si="196"/>
        <v>0</v>
      </c>
      <c r="V72" s="33">
        <v>0</v>
      </c>
      <c r="W72" s="20">
        <v>0</v>
      </c>
      <c r="X72" s="20">
        <v>0</v>
      </c>
      <c r="Y72" s="20">
        <v>0</v>
      </c>
      <c r="Z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16">
        <v>0</v>
      </c>
      <c r="AH72" s="179">
        <f t="shared" si="197"/>
        <v>0</v>
      </c>
      <c r="AI72" s="28">
        <v>0</v>
      </c>
      <c r="AJ72" s="28">
        <v>0</v>
      </c>
      <c r="AK72" s="28">
        <v>0</v>
      </c>
      <c r="AL72" s="28">
        <v>0</v>
      </c>
      <c r="AM72" s="28">
        <v>0</v>
      </c>
      <c r="AN72" s="28">
        <v>0</v>
      </c>
      <c r="AO72" s="28">
        <v>0</v>
      </c>
      <c r="AP72" s="28">
        <v>0</v>
      </c>
      <c r="AQ72" s="28">
        <v>0</v>
      </c>
      <c r="AR72" s="28">
        <v>0</v>
      </c>
      <c r="AS72" s="28">
        <v>0</v>
      </c>
      <c r="AT72" s="28">
        <v>0</v>
      </c>
      <c r="AU72" s="329">
        <f t="shared" si="171"/>
        <v>0</v>
      </c>
      <c r="AV72" s="33">
        <v>0</v>
      </c>
      <c r="AW72" s="20">
        <v>0</v>
      </c>
      <c r="AX72" s="20">
        <v>0</v>
      </c>
      <c r="AY72" s="20">
        <v>0</v>
      </c>
      <c r="AZ72" s="20">
        <v>0</v>
      </c>
      <c r="BA72" s="20">
        <v>0</v>
      </c>
      <c r="BB72" s="20">
        <v>0</v>
      </c>
      <c r="BC72" s="20">
        <v>0</v>
      </c>
      <c r="BD72" s="20">
        <v>0</v>
      </c>
      <c r="BE72" s="20">
        <v>0</v>
      </c>
      <c r="BF72" s="20">
        <v>0</v>
      </c>
      <c r="BG72" s="20">
        <v>0</v>
      </c>
      <c r="BH72" s="329">
        <f t="shared" si="78"/>
        <v>0</v>
      </c>
      <c r="BI72" s="193">
        <f t="shared" si="172"/>
        <v>0</v>
      </c>
      <c r="BJ72" s="193">
        <f t="shared" si="173"/>
        <v>0</v>
      </c>
      <c r="BK72" s="20">
        <v>0</v>
      </c>
      <c r="BL72" s="33">
        <v>0</v>
      </c>
      <c r="BM72" s="226">
        <f t="shared" si="49"/>
        <v>0</v>
      </c>
      <c r="BN72" s="4">
        <f t="shared" si="174"/>
        <v>0</v>
      </c>
      <c r="BO72" s="4">
        <v>0</v>
      </c>
      <c r="BP72" s="274">
        <v>0</v>
      </c>
      <c r="BQ72" s="195">
        <v>0</v>
      </c>
      <c r="BR72" s="196">
        <f t="shared" si="198"/>
        <v>0</v>
      </c>
      <c r="BS72" s="224">
        <f t="shared" si="80"/>
        <v>0</v>
      </c>
      <c r="BT72" s="4">
        <f t="shared" si="51"/>
        <v>0</v>
      </c>
      <c r="BU72" s="229">
        <f t="shared" si="175"/>
        <v>0</v>
      </c>
      <c r="BV72" s="193">
        <f t="shared" si="52"/>
        <v>0</v>
      </c>
      <c r="BW72" s="193">
        <f t="shared" si="27"/>
        <v>0</v>
      </c>
      <c r="BX72" s="20">
        <v>0</v>
      </c>
      <c r="BY72" s="19">
        <v>0</v>
      </c>
      <c r="BZ72" s="441">
        <f t="shared" si="54"/>
        <v>0</v>
      </c>
      <c r="CA72" s="4">
        <f t="shared" si="176"/>
        <v>0</v>
      </c>
      <c r="CB72" s="1">
        <v>0</v>
      </c>
      <c r="CC72" s="1">
        <v>0</v>
      </c>
      <c r="CD72" s="19">
        <v>0</v>
      </c>
      <c r="CE72" s="196">
        <v>0</v>
      </c>
      <c r="CF72" s="275">
        <f t="shared" si="57"/>
        <v>0</v>
      </c>
      <c r="CG72" s="1">
        <f t="shared" si="58"/>
        <v>0</v>
      </c>
      <c r="CH72" s="229">
        <f t="shared" si="59"/>
        <v>0</v>
      </c>
      <c r="CI72" s="193">
        <f t="shared" si="60"/>
        <v>0</v>
      </c>
      <c r="CJ72" s="193">
        <f t="shared" si="61"/>
        <v>0</v>
      </c>
      <c r="CK72" s="20">
        <v>0</v>
      </c>
      <c r="CL72" s="33">
        <v>0</v>
      </c>
      <c r="CM72" s="475">
        <f t="shared" ref="CM72:CM135" si="200">+IFERROR(CL72/CK72,0)</f>
        <v>0</v>
      </c>
      <c r="CN72" s="4">
        <f t="shared" si="177"/>
        <v>0</v>
      </c>
      <c r="CO72" s="1">
        <v>0</v>
      </c>
      <c r="CP72" s="1">
        <v>0</v>
      </c>
      <c r="CQ72" s="19">
        <v>0</v>
      </c>
      <c r="CR72" s="7">
        <f t="shared" si="199"/>
        <v>0</v>
      </c>
      <c r="CS72" s="224">
        <f t="shared" ref="CS72:CS135" si="201">+IFERROR(CR72/CK72,0)</f>
        <v>0</v>
      </c>
      <c r="CT72" s="1">
        <f t="shared" ref="CT72:CT136" si="202">IFERROR(CR72/AR72-1,0)</f>
        <v>0</v>
      </c>
      <c r="CU72" s="229">
        <f t="shared" ref="CU72:CU135" si="203">IFERROR(SUM(AV72:BD72,CR72)/SUM(AI72:AR72)-1,0)</f>
        <v>0</v>
      </c>
      <c r="CV72" s="193">
        <f t="shared" ref="CV72:CV135" si="204">+AVERAGE(AV72:BD72,CL72)</f>
        <v>0</v>
      </c>
      <c r="CW72" s="193">
        <f t="shared" ref="CW72:CW135" si="205">+IFERROR(AVERAGE(CL72,BD72,BC72),"")</f>
        <v>0</v>
      </c>
      <c r="CX72" s="20"/>
      <c r="CY72" s="33"/>
      <c r="CZ72" s="475">
        <f t="shared" ref="CZ72:CZ135" si="206">+IFERROR(CY72/CX72,0)</f>
        <v>0</v>
      </c>
      <c r="DA72" s="4">
        <f t="shared" si="180"/>
        <v>0</v>
      </c>
      <c r="DB72" s="700"/>
      <c r="DC72" s="700"/>
      <c r="DE72" s="7">
        <f t="shared" si="181"/>
        <v>0</v>
      </c>
      <c r="DF72" s="224">
        <f t="shared" ref="DF72:DF135" si="207">+IFERROR(DE72/CX72,0)</f>
        <v>0</v>
      </c>
      <c r="DG72" s="1">
        <f t="shared" ref="DG72:DG135" si="208">IFERROR(DE72/AS72-1,0)</f>
        <v>0</v>
      </c>
      <c r="DH72" s="229">
        <f t="shared" ref="DH72:DH135" si="209">IFERROR(SUM(AV72:BD72,CL72)/SUM(AI72:AS72)-1,0)</f>
        <v>0</v>
      </c>
      <c r="DI72" s="193"/>
      <c r="DJ72" s="193"/>
      <c r="DK72" s="20"/>
      <c r="DL72" s="33"/>
      <c r="DM72" s="475">
        <f t="shared" ref="DM72:DM135" si="210">+IFERROR(DL72/DK72,0)</f>
        <v>0</v>
      </c>
      <c r="DN72" s="4" t="e">
        <f t="shared" si="182"/>
        <v>#DIV/0!</v>
      </c>
      <c r="DO72" s="700"/>
      <c r="DP72" s="700"/>
      <c r="DR72" s="7">
        <f t="shared" si="183"/>
        <v>0</v>
      </c>
      <c r="DS72" s="224">
        <f t="shared" ref="DS72:DS135" si="211">+IFERROR(DR72/DK72,0)</f>
        <v>0</v>
      </c>
      <c r="DT72" s="1">
        <f t="shared" ref="DT72:DT135" si="212">IFERROR(DR72/AT72-1,0)</f>
        <v>0</v>
      </c>
      <c r="DU72" s="229">
        <f t="shared" ref="DU72:DU135" si="213">IFERROR(BH72/AU72-1,0)</f>
        <v>0</v>
      </c>
    </row>
    <row r="73" spans="2:125" hidden="1" outlineLevel="1" x14ac:dyDescent="0.35">
      <c r="B73" s="5" t="s">
        <v>113</v>
      </c>
      <c r="C73" s="3"/>
      <c r="D73" s="18">
        <v>322100</v>
      </c>
      <c r="E73" s="5" t="s">
        <v>45</v>
      </c>
      <c r="F73" s="5" t="s">
        <v>61</v>
      </c>
      <c r="G73" s="5" t="s">
        <v>72</v>
      </c>
      <c r="H73" s="20">
        <v>100.364</v>
      </c>
      <c r="I73" s="16">
        <f t="shared" si="184"/>
        <v>0</v>
      </c>
      <c r="J73" s="16">
        <f t="shared" si="185"/>
        <v>0</v>
      </c>
      <c r="K73" s="16">
        <f t="shared" si="186"/>
        <v>0</v>
      </c>
      <c r="L73" s="33">
        <f t="shared" si="187"/>
        <v>0</v>
      </c>
      <c r="M73" s="20">
        <f t="shared" si="188"/>
        <v>0</v>
      </c>
      <c r="N73" s="20">
        <f t="shared" si="189"/>
        <v>0</v>
      </c>
      <c r="O73" s="20">
        <f t="shared" si="190"/>
        <v>0</v>
      </c>
      <c r="P73" s="20">
        <f t="shared" si="191"/>
        <v>0</v>
      </c>
      <c r="Q73" s="20">
        <f t="shared" si="192"/>
        <v>0</v>
      </c>
      <c r="R73" s="20">
        <f t="shared" si="193"/>
        <v>0</v>
      </c>
      <c r="S73" s="20">
        <f t="shared" si="194"/>
        <v>0</v>
      </c>
      <c r="T73" s="20">
        <f t="shared" si="195"/>
        <v>0</v>
      </c>
      <c r="U73" s="182">
        <f t="shared" si="196"/>
        <v>0</v>
      </c>
      <c r="V73" s="33">
        <v>0</v>
      </c>
      <c r="W73" s="20">
        <v>0</v>
      </c>
      <c r="X73" s="20">
        <v>0</v>
      </c>
      <c r="Y73" s="20">
        <v>280</v>
      </c>
      <c r="Z73" s="20">
        <v>445</v>
      </c>
      <c r="AA73" s="20">
        <v>450</v>
      </c>
      <c r="AB73" s="20">
        <v>270</v>
      </c>
      <c r="AC73" s="20">
        <v>20</v>
      </c>
      <c r="AD73" s="20">
        <v>16</v>
      </c>
      <c r="AE73" s="20">
        <v>0</v>
      </c>
      <c r="AF73" s="20">
        <v>0</v>
      </c>
      <c r="AG73" s="16">
        <v>0</v>
      </c>
      <c r="AH73" s="179">
        <f t="shared" si="197"/>
        <v>1481</v>
      </c>
      <c r="AI73" s="28">
        <v>0</v>
      </c>
      <c r="AJ73" s="28">
        <v>0</v>
      </c>
      <c r="AK73" s="28">
        <v>0</v>
      </c>
      <c r="AL73" s="28">
        <v>0</v>
      </c>
      <c r="AM73" s="28">
        <v>0</v>
      </c>
      <c r="AN73" s="28">
        <v>0</v>
      </c>
      <c r="AO73" s="28">
        <v>0</v>
      </c>
      <c r="AP73" s="28">
        <v>0</v>
      </c>
      <c r="AQ73" s="28">
        <v>0</v>
      </c>
      <c r="AR73" s="28">
        <v>0</v>
      </c>
      <c r="AS73" s="28">
        <v>0</v>
      </c>
      <c r="AT73" s="28">
        <v>0</v>
      </c>
      <c r="AU73" s="329">
        <f t="shared" si="171"/>
        <v>0</v>
      </c>
      <c r="AV73" s="33">
        <v>0</v>
      </c>
      <c r="AW73" s="20">
        <v>0</v>
      </c>
      <c r="AX73" s="20">
        <v>0</v>
      </c>
      <c r="AY73" s="20">
        <v>21245.112000000001</v>
      </c>
      <c r="AZ73" s="20">
        <v>33764.553</v>
      </c>
      <c r="BA73" s="20">
        <v>34143.929999999993</v>
      </c>
      <c r="BB73" s="20">
        <v>29266.142400000004</v>
      </c>
      <c r="BC73" s="20">
        <v>2167.8620000000001</v>
      </c>
      <c r="BD73" s="20">
        <v>1734.2899199999999</v>
      </c>
      <c r="BE73" s="20">
        <v>0</v>
      </c>
      <c r="BF73" s="20">
        <v>0</v>
      </c>
      <c r="BG73" s="20">
        <v>0</v>
      </c>
      <c r="BH73" s="329">
        <f t="shared" si="78"/>
        <v>122321.88932</v>
      </c>
      <c r="BI73" s="193">
        <f t="shared" si="172"/>
        <v>19736.622900000002</v>
      </c>
      <c r="BJ73" s="193">
        <f t="shared" si="173"/>
        <v>32391.541799999995</v>
      </c>
      <c r="BK73" s="20">
        <v>41064.086676564228</v>
      </c>
      <c r="BL73" s="33">
        <v>2167.8620000000001</v>
      </c>
      <c r="BM73" s="226">
        <f t="shared" ref="BM73:BM136" si="214">+IFERROR(BL73/BK73,0)</f>
        <v>5.2792164040439384E-2</v>
      </c>
      <c r="BN73" s="4">
        <f t="shared" si="174"/>
        <v>1.6239094602160813E-2</v>
      </c>
      <c r="BO73" s="4">
        <v>0</v>
      </c>
      <c r="BP73" s="274">
        <v>1</v>
      </c>
      <c r="BQ73" s="195">
        <v>80</v>
      </c>
      <c r="BR73" s="196">
        <f t="shared" si="198"/>
        <v>8671.4496000000017</v>
      </c>
      <c r="BS73" s="224">
        <f t="shared" si="80"/>
        <v>0.21116869512524439</v>
      </c>
      <c r="BT73" s="4">
        <f t="shared" ref="BT73:BT136" si="215">IFERROR(BL73/AP73-1,0)</f>
        <v>0</v>
      </c>
      <c r="BU73" s="229">
        <f t="shared" si="175"/>
        <v>0</v>
      </c>
      <c r="BV73" s="193">
        <f t="shared" ref="BV73:BV136" si="216">+IFERROR(AVERAGE(AV73:BC73),0)</f>
        <v>15073.449925000001</v>
      </c>
      <c r="BW73" s="193">
        <f t="shared" ref="BW73:BW136" si="217">+IFERROR(AVERAGE(BA73:BC73),0)</f>
        <v>21859.311466666666</v>
      </c>
      <c r="BX73" s="20">
        <v>26879.517883392295</v>
      </c>
      <c r="BY73" s="19">
        <v>1734.2899199999999</v>
      </c>
      <c r="BZ73" s="441">
        <f t="shared" ref="BZ73:BZ136" si="218">+IFERROR(BY73/BX73,0)</f>
        <v>6.4520871524691423E-2</v>
      </c>
      <c r="CA73" s="4">
        <f t="shared" si="176"/>
        <v>1.0874878660961514E-2</v>
      </c>
      <c r="CB73" s="1">
        <v>0</v>
      </c>
      <c r="CC73" s="1">
        <v>1</v>
      </c>
      <c r="CD73" s="19">
        <v>200</v>
      </c>
      <c r="CE73" s="196">
        <v>21678.624</v>
      </c>
      <c r="CF73" s="275">
        <f t="shared" ref="CF73:CF136" si="219">+IFERROR(CE73/BX73,0)</f>
        <v>0.80651089405864285</v>
      </c>
      <c r="CG73" s="1">
        <f t="shared" ref="CG73:CG136" si="220">IFERROR(CE73/AQ73-1,0)</f>
        <v>0</v>
      </c>
      <c r="CH73" s="229">
        <f t="shared" ref="CH73:CH136" si="221">IFERROR(SUM(AV73:BC73,BY73)/SUM(AI73:AQ73)-1,0)</f>
        <v>0</v>
      </c>
      <c r="CI73" s="193">
        <f t="shared" ref="CI73:CI136" si="222">+AVERAGE(AV73:BD73)</f>
        <v>13591.321035555557</v>
      </c>
      <c r="CJ73" s="193">
        <f t="shared" ref="CJ73:CJ136" si="223">+AVERAGE(BB73:BD73)</f>
        <v>11056.09810666667</v>
      </c>
      <c r="CK73" s="20">
        <v>14872.249838090076</v>
      </c>
      <c r="CL73" s="33">
        <v>2167.8620000000001</v>
      </c>
      <c r="CM73" s="475">
        <f t="shared" si="200"/>
        <v>0.14576557169230564</v>
      </c>
      <c r="CN73" s="4">
        <f t="shared" si="177"/>
        <v>6.2740858307746266E-3</v>
      </c>
      <c r="CO73" s="1">
        <v>0</v>
      </c>
      <c r="CP73" s="1">
        <v>0</v>
      </c>
      <c r="CQ73" s="19">
        <v>240</v>
      </c>
      <c r="CR73" s="7">
        <f t="shared" si="199"/>
        <v>26014.348800000003</v>
      </c>
      <c r="CS73" s="224">
        <f t="shared" si="201"/>
        <v>1.749187183056415</v>
      </c>
      <c r="CT73" s="1">
        <f t="shared" si="202"/>
        <v>0</v>
      </c>
      <c r="CU73" s="229">
        <f t="shared" si="203"/>
        <v>0</v>
      </c>
      <c r="CV73" s="193">
        <f t="shared" si="204"/>
        <v>12448.975132</v>
      </c>
      <c r="CW73" s="193">
        <f t="shared" si="205"/>
        <v>2023.3379733333334</v>
      </c>
      <c r="CX73" s="20"/>
      <c r="CY73" s="33"/>
      <c r="CZ73" s="475">
        <f t="shared" si="206"/>
        <v>0</v>
      </c>
      <c r="DA73" s="4">
        <f t="shared" si="180"/>
        <v>1.4692989068100853E-3</v>
      </c>
      <c r="DB73" s="700"/>
      <c r="DC73" s="700"/>
      <c r="DE73" s="7">
        <f t="shared" si="181"/>
        <v>0</v>
      </c>
      <c r="DF73" s="224">
        <f t="shared" si="207"/>
        <v>0</v>
      </c>
      <c r="DG73" s="1">
        <f t="shared" si="208"/>
        <v>0</v>
      </c>
      <c r="DH73" s="229">
        <f t="shared" si="209"/>
        <v>0</v>
      </c>
      <c r="DI73" s="193"/>
      <c r="DJ73" s="193"/>
      <c r="DK73" s="20"/>
      <c r="DL73" s="33"/>
      <c r="DM73" s="475">
        <f t="shared" si="210"/>
        <v>0</v>
      </c>
      <c r="DN73" s="4" t="e">
        <f t="shared" si="182"/>
        <v>#DIV/0!</v>
      </c>
      <c r="DO73" s="700"/>
      <c r="DP73" s="700"/>
      <c r="DR73" s="7">
        <f t="shared" si="183"/>
        <v>0</v>
      </c>
      <c r="DS73" s="224">
        <f t="shared" si="211"/>
        <v>0</v>
      </c>
      <c r="DT73" s="1">
        <f t="shared" si="212"/>
        <v>0</v>
      </c>
      <c r="DU73" s="229">
        <f t="shared" si="213"/>
        <v>0</v>
      </c>
    </row>
    <row r="74" spans="2:125" hidden="1" outlineLevel="1" x14ac:dyDescent="0.35">
      <c r="B74" s="5" t="s">
        <v>113</v>
      </c>
      <c r="C74" s="3"/>
      <c r="D74" s="18">
        <v>322001</v>
      </c>
      <c r="E74" s="5" t="s">
        <v>45</v>
      </c>
      <c r="F74" s="5" t="s">
        <v>62</v>
      </c>
      <c r="G74" s="5" t="s">
        <v>78</v>
      </c>
      <c r="H74" s="20">
        <v>203.864</v>
      </c>
      <c r="I74" s="16">
        <f t="shared" si="184"/>
        <v>0</v>
      </c>
      <c r="J74" s="16">
        <f t="shared" si="185"/>
        <v>0</v>
      </c>
      <c r="K74" s="16">
        <f t="shared" si="186"/>
        <v>0</v>
      </c>
      <c r="L74" s="33">
        <f t="shared" si="187"/>
        <v>0</v>
      </c>
      <c r="M74" s="20">
        <f t="shared" si="188"/>
        <v>0</v>
      </c>
      <c r="N74" s="20">
        <f t="shared" si="189"/>
        <v>0</v>
      </c>
      <c r="O74" s="20">
        <f t="shared" si="190"/>
        <v>0</v>
      </c>
      <c r="P74" s="20">
        <f t="shared" si="191"/>
        <v>0</v>
      </c>
      <c r="Q74" s="20">
        <f t="shared" si="192"/>
        <v>0</v>
      </c>
      <c r="R74" s="20">
        <f t="shared" si="193"/>
        <v>0</v>
      </c>
      <c r="S74" s="20">
        <f t="shared" si="194"/>
        <v>0</v>
      </c>
      <c r="T74" s="20">
        <f t="shared" si="195"/>
        <v>0</v>
      </c>
      <c r="U74" s="182">
        <f t="shared" si="196"/>
        <v>0</v>
      </c>
      <c r="V74" s="33">
        <v>0</v>
      </c>
      <c r="W74" s="20">
        <v>0</v>
      </c>
      <c r="X74" s="20">
        <v>0</v>
      </c>
      <c r="Y74" s="20">
        <v>192</v>
      </c>
      <c r="Z74" s="20">
        <v>503</v>
      </c>
      <c r="AA74" s="20">
        <v>882</v>
      </c>
      <c r="AB74" s="20">
        <v>0</v>
      </c>
      <c r="AC74" s="20">
        <v>0</v>
      </c>
      <c r="AD74" s="20">
        <v>100</v>
      </c>
      <c r="AE74" s="20">
        <v>0</v>
      </c>
      <c r="AF74" s="20">
        <v>0</v>
      </c>
      <c r="AG74" s="16">
        <v>0</v>
      </c>
      <c r="AH74" s="179">
        <f t="shared" si="197"/>
        <v>1677</v>
      </c>
      <c r="AI74" s="28">
        <v>0</v>
      </c>
      <c r="AJ74" s="28">
        <v>0</v>
      </c>
      <c r="AK74" s="28">
        <v>0</v>
      </c>
      <c r="AL74" s="28">
        <v>0</v>
      </c>
      <c r="AM74" s="28">
        <v>0</v>
      </c>
      <c r="AN74" s="28">
        <v>0</v>
      </c>
      <c r="AO74" s="28">
        <v>0</v>
      </c>
      <c r="AP74" s="28">
        <v>0</v>
      </c>
      <c r="AQ74" s="28">
        <v>0</v>
      </c>
      <c r="AR74" s="28">
        <v>0</v>
      </c>
      <c r="AS74" s="28">
        <v>0</v>
      </c>
      <c r="AT74" s="28">
        <v>0</v>
      </c>
      <c r="AU74" s="329">
        <f t="shared" si="171"/>
        <v>0</v>
      </c>
      <c r="AV74" s="33">
        <v>0</v>
      </c>
      <c r="AW74" s="20">
        <v>0</v>
      </c>
      <c r="AX74" s="20">
        <v>0</v>
      </c>
      <c r="AY74" s="20">
        <v>29591.308799999999</v>
      </c>
      <c r="AZ74" s="20">
        <v>77523.064199999993</v>
      </c>
      <c r="BA74" s="20">
        <v>135934.96059999999</v>
      </c>
      <c r="BB74" s="20">
        <v>0</v>
      </c>
      <c r="BC74" s="20">
        <v>0</v>
      </c>
      <c r="BD74" s="20">
        <v>16512.984</v>
      </c>
      <c r="BE74" s="20">
        <v>0</v>
      </c>
      <c r="BF74" s="20">
        <v>0</v>
      </c>
      <c r="BG74" s="20">
        <v>0</v>
      </c>
      <c r="BH74" s="329">
        <f t="shared" si="78"/>
        <v>259562.31759999998</v>
      </c>
      <c r="BI74" s="193">
        <f t="shared" si="172"/>
        <v>40508.222266666664</v>
      </c>
      <c r="BJ74" s="193">
        <f t="shared" si="173"/>
        <v>71152.674933333328</v>
      </c>
      <c r="BK74" s="20">
        <v>111948.36171925062</v>
      </c>
      <c r="BL74" s="33">
        <v>0</v>
      </c>
      <c r="BM74" s="226">
        <f t="shared" si="214"/>
        <v>0</v>
      </c>
      <c r="BN74" s="4">
        <f t="shared" si="174"/>
        <v>3.5671504202346931E-2</v>
      </c>
      <c r="BO74" s="4">
        <v>0</v>
      </c>
      <c r="BP74" s="274">
        <v>1</v>
      </c>
      <c r="BQ74" s="195">
        <v>100</v>
      </c>
      <c r="BR74" s="196">
        <f t="shared" si="198"/>
        <v>22017.312000000002</v>
      </c>
      <c r="BS74" s="224">
        <f t="shared" ref="BS74:BS137" si="224">IFERROR(BR74/BK74,0)</f>
        <v>0.19667382051749943</v>
      </c>
      <c r="BT74" s="4">
        <f t="shared" si="215"/>
        <v>0</v>
      </c>
      <c r="BU74" s="229">
        <f t="shared" si="175"/>
        <v>0</v>
      </c>
      <c r="BV74" s="193">
        <f t="shared" si="216"/>
        <v>30381.166699999998</v>
      </c>
      <c r="BW74" s="193">
        <f t="shared" si="217"/>
        <v>45311.65353333333</v>
      </c>
      <c r="BX74" s="20">
        <v>55717.921551764019</v>
      </c>
      <c r="BY74" s="19">
        <v>16512.984</v>
      </c>
      <c r="BZ74" s="441">
        <f t="shared" si="218"/>
        <v>0.29636755176983448</v>
      </c>
      <c r="CA74" s="4">
        <f t="shared" si="176"/>
        <v>2.2542280659385697E-2</v>
      </c>
      <c r="CB74" s="1">
        <v>0.25</v>
      </c>
      <c r="CC74" s="1">
        <v>1.3</v>
      </c>
      <c r="CD74" s="19">
        <v>250</v>
      </c>
      <c r="CE74" s="196">
        <v>41282.460000000006</v>
      </c>
      <c r="CF74" s="275">
        <f t="shared" si="219"/>
        <v>0.74091887942458634</v>
      </c>
      <c r="CG74" s="1">
        <f t="shared" si="220"/>
        <v>0</v>
      </c>
      <c r="CH74" s="229">
        <f t="shared" si="221"/>
        <v>0</v>
      </c>
      <c r="CI74" s="193">
        <f t="shared" si="222"/>
        <v>28840.257511111107</v>
      </c>
      <c r="CJ74" s="193">
        <f t="shared" si="223"/>
        <v>5504.3280000000004</v>
      </c>
      <c r="CK74" s="20">
        <v>7404.216244918558</v>
      </c>
      <c r="CL74" s="33">
        <v>0</v>
      </c>
      <c r="CM74" s="475">
        <f t="shared" si="200"/>
        <v>0</v>
      </c>
      <c r="CN74" s="4">
        <f t="shared" si="177"/>
        <v>3.1235817536669789E-3</v>
      </c>
      <c r="CO74" s="1">
        <v>0</v>
      </c>
      <c r="CP74" s="1">
        <v>0</v>
      </c>
      <c r="CQ74" s="19">
        <v>250</v>
      </c>
      <c r="CR74" s="7">
        <f t="shared" si="199"/>
        <v>55043.280000000006</v>
      </c>
      <c r="CS74" s="224">
        <f t="shared" si="201"/>
        <v>7.4340454383373364</v>
      </c>
      <c r="CT74" s="1">
        <f t="shared" si="202"/>
        <v>0</v>
      </c>
      <c r="CU74" s="229">
        <f t="shared" si="203"/>
        <v>0</v>
      </c>
      <c r="CV74" s="193">
        <f t="shared" si="204"/>
        <v>25956.231759999999</v>
      </c>
      <c r="CW74" s="193">
        <f t="shared" si="205"/>
        <v>5504.3280000000004</v>
      </c>
      <c r="CX74" s="20"/>
      <c r="CY74" s="33"/>
      <c r="CZ74" s="475">
        <f t="shared" si="206"/>
        <v>0</v>
      </c>
      <c r="DA74" s="4">
        <f t="shared" si="180"/>
        <v>3.9971093409572334E-3</v>
      </c>
      <c r="DB74" s="700"/>
      <c r="DC74" s="700"/>
      <c r="DE74" s="7">
        <f t="shared" si="181"/>
        <v>0</v>
      </c>
      <c r="DF74" s="224">
        <f t="shared" si="207"/>
        <v>0</v>
      </c>
      <c r="DG74" s="1">
        <f t="shared" si="208"/>
        <v>0</v>
      </c>
      <c r="DH74" s="229">
        <f t="shared" si="209"/>
        <v>0</v>
      </c>
      <c r="DI74" s="193"/>
      <c r="DJ74" s="193"/>
      <c r="DK74" s="20"/>
      <c r="DL74" s="33"/>
      <c r="DM74" s="475">
        <f t="shared" si="210"/>
        <v>0</v>
      </c>
      <c r="DN74" s="4" t="e">
        <f t="shared" si="182"/>
        <v>#DIV/0!</v>
      </c>
      <c r="DO74" s="700"/>
      <c r="DP74" s="700"/>
      <c r="DR74" s="7">
        <f t="shared" si="183"/>
        <v>0</v>
      </c>
      <c r="DS74" s="224">
        <f t="shared" si="211"/>
        <v>0</v>
      </c>
      <c r="DT74" s="1">
        <f t="shared" si="212"/>
        <v>0</v>
      </c>
      <c r="DU74" s="229">
        <f t="shared" si="213"/>
        <v>0</v>
      </c>
    </row>
    <row r="75" spans="2:125" hidden="1" outlineLevel="1" x14ac:dyDescent="0.35">
      <c r="B75" s="5" t="s">
        <v>113</v>
      </c>
      <c r="C75" s="3"/>
      <c r="D75" s="18">
        <v>323004</v>
      </c>
      <c r="E75" s="5" t="s">
        <v>46</v>
      </c>
      <c r="F75" s="5" t="s">
        <v>38</v>
      </c>
      <c r="G75" s="5" t="s">
        <v>79</v>
      </c>
      <c r="H75" s="20">
        <v>281.01799999999997</v>
      </c>
      <c r="I75" s="16">
        <f t="shared" si="184"/>
        <v>0</v>
      </c>
      <c r="J75" s="16">
        <f t="shared" si="185"/>
        <v>0</v>
      </c>
      <c r="K75" s="16">
        <f t="shared" si="186"/>
        <v>0</v>
      </c>
      <c r="L75" s="33">
        <f t="shared" si="187"/>
        <v>0</v>
      </c>
      <c r="M75" s="20">
        <f t="shared" si="188"/>
        <v>0</v>
      </c>
      <c r="N75" s="20">
        <f t="shared" si="189"/>
        <v>0</v>
      </c>
      <c r="O75" s="20">
        <f t="shared" si="190"/>
        <v>238.89600310300412</v>
      </c>
      <c r="P75" s="20">
        <f t="shared" si="191"/>
        <v>261.57599869047539</v>
      </c>
      <c r="Q75" s="20">
        <f t="shared" si="192"/>
        <v>399.92400486801563</v>
      </c>
      <c r="R75" s="20">
        <f t="shared" si="193"/>
        <v>342.41399839156213</v>
      </c>
      <c r="S75" s="20">
        <f t="shared" si="194"/>
        <v>49.140000996377459</v>
      </c>
      <c r="T75" s="20">
        <f t="shared" si="195"/>
        <v>242.7297390202763</v>
      </c>
      <c r="U75" s="182">
        <f t="shared" si="196"/>
        <v>1534.6797450697113</v>
      </c>
      <c r="V75" s="33">
        <v>213</v>
      </c>
      <c r="W75" s="20">
        <v>183</v>
      </c>
      <c r="X75" s="20">
        <v>183</v>
      </c>
      <c r="Y75" s="20">
        <v>0</v>
      </c>
      <c r="Z75" s="20">
        <v>228</v>
      </c>
      <c r="AA75" s="20">
        <v>188</v>
      </c>
      <c r="AB75" s="20">
        <v>238</v>
      </c>
      <c r="AC75" s="20">
        <v>33</v>
      </c>
      <c r="AD75" s="20">
        <v>80</v>
      </c>
      <c r="AE75" s="20">
        <v>0</v>
      </c>
      <c r="AF75" s="20">
        <v>0</v>
      </c>
      <c r="AG75" s="16">
        <v>0</v>
      </c>
      <c r="AH75" s="179">
        <f t="shared" si="197"/>
        <v>1346</v>
      </c>
      <c r="AI75" s="28">
        <v>0</v>
      </c>
      <c r="AJ75" s="28">
        <v>0</v>
      </c>
      <c r="AK75" s="28">
        <v>0</v>
      </c>
      <c r="AL75" s="28">
        <v>0</v>
      </c>
      <c r="AM75" s="28">
        <v>0</v>
      </c>
      <c r="AN75" s="28">
        <v>0</v>
      </c>
      <c r="AO75" s="28">
        <v>67134.077000000005</v>
      </c>
      <c r="AP75" s="28">
        <v>73507.563999999998</v>
      </c>
      <c r="AQ75" s="28">
        <v>112385.84400000001</v>
      </c>
      <c r="AR75" s="28">
        <v>96224.497000000003</v>
      </c>
      <c r="AS75" s="28">
        <v>13809.2248</v>
      </c>
      <c r="AT75" s="28">
        <v>68211.425799999997</v>
      </c>
      <c r="AU75" s="329">
        <f t="shared" ref="AU75:AU138" si="225">+SUM(AI75:AT75)</f>
        <v>431272.63260000001</v>
      </c>
      <c r="AV75" s="33">
        <v>64645.37999999999</v>
      </c>
      <c r="AW75" s="20">
        <v>44432.238959999995</v>
      </c>
      <c r="AX75" s="20">
        <v>38878.357320000003</v>
      </c>
      <c r="AY75" s="20">
        <v>0</v>
      </c>
      <c r="AZ75" s="20">
        <v>69197.87231999998</v>
      </c>
      <c r="BA75" s="20">
        <v>57057.894119999997</v>
      </c>
      <c r="BB75" s="20">
        <v>51018.356519999994</v>
      </c>
      <c r="BC75" s="20">
        <v>9985.1309999999994</v>
      </c>
      <c r="BD75" s="20">
        <v>18589.354200000002</v>
      </c>
      <c r="BE75" s="20">
        <v>0</v>
      </c>
      <c r="BF75" s="20">
        <v>0</v>
      </c>
      <c r="BG75" s="20">
        <v>0</v>
      </c>
      <c r="BH75" s="329">
        <f t="shared" ref="BH75:BH138" si="226">+SUM(AV75:BG75)</f>
        <v>353804.58443999995</v>
      </c>
      <c r="BI75" s="193">
        <f t="shared" si="172"/>
        <v>43430.786539999994</v>
      </c>
      <c r="BJ75" s="193">
        <f t="shared" si="173"/>
        <v>59091.374319999995</v>
      </c>
      <c r="BK75" s="20">
        <v>75781.048004530647</v>
      </c>
      <c r="BL75" s="33">
        <v>9985.1309999999994</v>
      </c>
      <c r="BM75" s="226">
        <f t="shared" si="214"/>
        <v>0.13176290461703602</v>
      </c>
      <c r="BN75" s="4">
        <f t="shared" si="174"/>
        <v>2.9624721900523305E-2</v>
      </c>
      <c r="BO75" s="4">
        <v>0</v>
      </c>
      <c r="BP75" s="274">
        <v>1</v>
      </c>
      <c r="BQ75" s="195">
        <v>60</v>
      </c>
      <c r="BR75" s="196">
        <f t="shared" si="198"/>
        <v>18209.966399999998</v>
      </c>
      <c r="BS75" s="224">
        <f t="shared" si="224"/>
        <v>0.24029710434871918</v>
      </c>
      <c r="BT75" s="4">
        <f t="shared" si="215"/>
        <v>-0.86416185686686608</v>
      </c>
      <c r="BU75" s="229">
        <f t="shared" si="175"/>
        <v>1.3834706979848161</v>
      </c>
      <c r="BV75" s="193">
        <f t="shared" si="216"/>
        <v>41901.903779999993</v>
      </c>
      <c r="BW75" s="193">
        <f t="shared" si="217"/>
        <v>39353.79387999999</v>
      </c>
      <c r="BX75" s="20">
        <v>48391.780683021665</v>
      </c>
      <c r="BY75" s="19">
        <v>18589.354200000002</v>
      </c>
      <c r="BZ75" s="441">
        <f t="shared" si="218"/>
        <v>0.38414280147624547</v>
      </c>
      <c r="CA75" s="4">
        <f t="shared" si="176"/>
        <v>1.9578280585191305E-2</v>
      </c>
      <c r="CB75" s="1">
        <v>0.25</v>
      </c>
      <c r="CC75" s="1">
        <v>1.25</v>
      </c>
      <c r="CD75" s="19">
        <v>180</v>
      </c>
      <c r="CE75" s="196">
        <v>40972.424400000004</v>
      </c>
      <c r="CF75" s="275">
        <f t="shared" si="219"/>
        <v>0.84668147817042916</v>
      </c>
      <c r="CG75" s="1">
        <f t="shared" si="220"/>
        <v>-0.63543073627671465</v>
      </c>
      <c r="CH75" s="229">
        <f t="shared" si="221"/>
        <v>0.39828518803006685</v>
      </c>
      <c r="CI75" s="193">
        <f t="shared" si="222"/>
        <v>39311.620493333328</v>
      </c>
      <c r="CJ75" s="193">
        <f t="shared" si="223"/>
        <v>26530.947239999998</v>
      </c>
      <c r="CK75" s="20">
        <v>35688.438361137851</v>
      </c>
      <c r="CL75" s="33">
        <v>48939.282000000007</v>
      </c>
      <c r="CM75" s="475">
        <f t="shared" si="200"/>
        <v>1.3712923357636004</v>
      </c>
      <c r="CN75" s="4">
        <f t="shared" si="177"/>
        <v>1.5055713014625088E-2</v>
      </c>
      <c r="CO75" s="1">
        <v>0</v>
      </c>
      <c r="CP75" s="1">
        <v>0</v>
      </c>
      <c r="CQ75" s="19">
        <v>183.6</v>
      </c>
      <c r="CR75" s="7">
        <f t="shared" si="199"/>
        <v>55722.497184</v>
      </c>
      <c r="CS75" s="224">
        <f t="shared" si="201"/>
        <v>1.5613599177451767</v>
      </c>
      <c r="CT75" s="1">
        <f t="shared" si="202"/>
        <v>-0.42091152542995369</v>
      </c>
      <c r="CU75" s="229">
        <f t="shared" si="203"/>
        <v>0.17258341464186699</v>
      </c>
      <c r="CV75" s="193">
        <f t="shared" si="204"/>
        <v>40274.386643999998</v>
      </c>
      <c r="CW75" s="193">
        <f t="shared" si="205"/>
        <v>25837.922399999999</v>
      </c>
      <c r="CX75" s="20"/>
      <c r="CY75" s="33"/>
      <c r="CZ75" s="475">
        <f t="shared" si="206"/>
        <v>0</v>
      </c>
      <c r="DA75" s="4">
        <f t="shared" si="180"/>
        <v>1.8762871866641693E-2</v>
      </c>
      <c r="DB75" s="700"/>
      <c r="DC75" s="700"/>
      <c r="DE75" s="7">
        <f t="shared" si="181"/>
        <v>0</v>
      </c>
      <c r="DF75" s="224">
        <f t="shared" si="207"/>
        <v>0</v>
      </c>
      <c r="DG75" s="1">
        <f t="shared" si="208"/>
        <v>-1</v>
      </c>
      <c r="DH75" s="229">
        <f t="shared" si="209"/>
        <v>0.10930019207989883</v>
      </c>
      <c r="DI75" s="193"/>
      <c r="DJ75" s="193"/>
      <c r="DK75" s="20"/>
      <c r="DL75" s="33"/>
      <c r="DM75" s="475">
        <f t="shared" si="210"/>
        <v>0</v>
      </c>
      <c r="DN75" s="4" t="e">
        <f t="shared" si="182"/>
        <v>#DIV/0!</v>
      </c>
      <c r="DO75" s="700"/>
      <c r="DP75" s="700"/>
      <c r="DR75" s="7">
        <f t="shared" si="183"/>
        <v>0</v>
      </c>
      <c r="DS75" s="224">
        <f t="shared" si="211"/>
        <v>0</v>
      </c>
      <c r="DT75" s="1">
        <f t="shared" si="212"/>
        <v>-1</v>
      </c>
      <c r="DU75" s="229">
        <f t="shared" si="213"/>
        <v>-0.17962662664906615</v>
      </c>
    </row>
    <row r="76" spans="2:125" hidden="1" outlineLevel="1" x14ac:dyDescent="0.35">
      <c r="B76" s="5" t="s">
        <v>113</v>
      </c>
      <c r="C76" s="3"/>
      <c r="D76" s="18">
        <v>323103</v>
      </c>
      <c r="E76" s="5" t="s">
        <v>46</v>
      </c>
      <c r="F76" s="5" t="s">
        <v>39</v>
      </c>
      <c r="G76" s="5" t="s">
        <v>79</v>
      </c>
      <c r="H76" s="20">
        <v>281.01799999999997</v>
      </c>
      <c r="I76" s="16">
        <f t="shared" si="184"/>
        <v>0</v>
      </c>
      <c r="J76" s="16">
        <f t="shared" si="185"/>
        <v>0</v>
      </c>
      <c r="K76" s="16">
        <f t="shared" si="186"/>
        <v>0</v>
      </c>
      <c r="L76" s="33">
        <f t="shared" si="187"/>
        <v>0</v>
      </c>
      <c r="M76" s="20">
        <f t="shared" si="188"/>
        <v>0</v>
      </c>
      <c r="N76" s="20">
        <f t="shared" si="189"/>
        <v>0</v>
      </c>
      <c r="O76" s="20">
        <f t="shared" si="190"/>
        <v>238.89599954451319</v>
      </c>
      <c r="P76" s="20">
        <f t="shared" si="191"/>
        <v>261.57599869047539</v>
      </c>
      <c r="Q76" s="20">
        <f t="shared" si="192"/>
        <v>291.8159975517583</v>
      </c>
      <c r="R76" s="20">
        <f t="shared" si="193"/>
        <v>296.51399910326029</v>
      </c>
      <c r="S76" s="20">
        <f t="shared" si="194"/>
        <v>21.599999999999998</v>
      </c>
      <c r="T76" s="20">
        <f t="shared" si="195"/>
        <v>9.1799991459621815</v>
      </c>
      <c r="U76" s="182">
        <f t="shared" si="196"/>
        <v>1119.5819940359695</v>
      </c>
      <c r="V76" s="33">
        <v>163</v>
      </c>
      <c r="W76" s="20">
        <v>153</v>
      </c>
      <c r="X76" s="20">
        <v>25</v>
      </c>
      <c r="Y76" s="20">
        <v>0</v>
      </c>
      <c r="Z76" s="20">
        <v>213</v>
      </c>
      <c r="AA76" s="20">
        <v>25</v>
      </c>
      <c r="AB76" s="20">
        <v>158</v>
      </c>
      <c r="AC76" s="20">
        <v>66</v>
      </c>
      <c r="AD76" s="20">
        <v>54</v>
      </c>
      <c r="AE76" s="20">
        <v>0</v>
      </c>
      <c r="AF76" s="20">
        <v>0</v>
      </c>
      <c r="AG76" s="16">
        <v>0</v>
      </c>
      <c r="AH76" s="179">
        <f t="shared" si="197"/>
        <v>857</v>
      </c>
      <c r="AI76" s="28">
        <v>0</v>
      </c>
      <c r="AJ76" s="28">
        <v>0</v>
      </c>
      <c r="AK76" s="28">
        <v>0</v>
      </c>
      <c r="AL76" s="28">
        <v>0</v>
      </c>
      <c r="AM76" s="28">
        <v>0</v>
      </c>
      <c r="AN76" s="28">
        <v>0</v>
      </c>
      <c r="AO76" s="28">
        <v>67134.076000000001</v>
      </c>
      <c r="AP76" s="28">
        <v>73507.563999999998</v>
      </c>
      <c r="AQ76" s="28">
        <v>82005.54800000001</v>
      </c>
      <c r="AR76" s="28">
        <v>83325.770999999993</v>
      </c>
      <c r="AS76" s="28">
        <v>6069.9887999999992</v>
      </c>
      <c r="AT76" s="28">
        <v>2579.7449999999999</v>
      </c>
      <c r="AU76" s="329">
        <f t="shared" si="225"/>
        <v>314622.69280000002</v>
      </c>
      <c r="AV76" s="33">
        <v>49470.408919999994</v>
      </c>
      <c r="AW76" s="20">
        <v>37148.265359999998</v>
      </c>
      <c r="AX76" s="20">
        <v>5311.2510000000002</v>
      </c>
      <c r="AY76" s="20">
        <v>0</v>
      </c>
      <c r="AZ76" s="20">
        <v>64645.380719999986</v>
      </c>
      <c r="BA76" s="20">
        <v>7587.4856</v>
      </c>
      <c r="BB76" s="20">
        <v>34932.847320000001</v>
      </c>
      <c r="BC76" s="20">
        <v>20000.6126</v>
      </c>
      <c r="BD76" s="20">
        <v>16388.969759999996</v>
      </c>
      <c r="BE76" s="20">
        <v>0</v>
      </c>
      <c r="BF76" s="20">
        <v>0</v>
      </c>
      <c r="BG76" s="20">
        <v>0</v>
      </c>
      <c r="BH76" s="329">
        <f t="shared" si="226"/>
        <v>235485.22128</v>
      </c>
      <c r="BI76" s="193">
        <f t="shared" si="172"/>
        <v>24937.53833333333</v>
      </c>
      <c r="BJ76" s="193">
        <f t="shared" si="173"/>
        <v>35721.904546666665</v>
      </c>
      <c r="BK76" s="20">
        <v>45367.96370351065</v>
      </c>
      <c r="BL76" s="33">
        <v>20000.6126</v>
      </c>
      <c r="BM76" s="226">
        <f t="shared" si="214"/>
        <v>0.44085321375030811</v>
      </c>
      <c r="BN76" s="4">
        <f t="shared" si="174"/>
        <v>1.7908730337210393E-2</v>
      </c>
      <c r="BO76" s="4">
        <v>0</v>
      </c>
      <c r="BP76" s="274">
        <v>1</v>
      </c>
      <c r="BQ76" s="195">
        <v>135</v>
      </c>
      <c r="BR76" s="196">
        <f t="shared" si="198"/>
        <v>40972.424399999996</v>
      </c>
      <c r="BS76" s="224">
        <f t="shared" si="224"/>
        <v>0.90311358622493076</v>
      </c>
      <c r="BT76" s="4">
        <f t="shared" si="215"/>
        <v>-0.72791082289164144</v>
      </c>
      <c r="BU76" s="229">
        <f t="shared" si="175"/>
        <v>0.55783345188523081</v>
      </c>
      <c r="BV76" s="193">
        <f t="shared" si="216"/>
        <v>27387.031439999999</v>
      </c>
      <c r="BW76" s="193">
        <f t="shared" si="217"/>
        <v>20840.315173333332</v>
      </c>
      <c r="BX76" s="20">
        <v>25626.49904373071</v>
      </c>
      <c r="BY76" s="19">
        <v>16388.969759999996</v>
      </c>
      <c r="BZ76" s="441">
        <f t="shared" si="218"/>
        <v>0.63953213944803</v>
      </c>
      <c r="CA76" s="4">
        <f t="shared" si="176"/>
        <v>1.0367934008891034E-2</v>
      </c>
      <c r="CB76" s="1">
        <v>0.33</v>
      </c>
      <c r="CC76" s="1">
        <v>1.3</v>
      </c>
      <c r="CD76" s="19">
        <v>105</v>
      </c>
      <c r="CE76" s="196">
        <v>21351.185603999995</v>
      </c>
      <c r="CF76" s="275">
        <f t="shared" si="219"/>
        <v>0.83316825944757245</v>
      </c>
      <c r="CG76" s="1">
        <f t="shared" si="220"/>
        <v>-0.73963730351512325</v>
      </c>
      <c r="CH76" s="229">
        <f t="shared" si="221"/>
        <v>5.7660882202563268E-2</v>
      </c>
      <c r="CI76" s="193">
        <f t="shared" si="222"/>
        <v>26165.024586666666</v>
      </c>
      <c r="CJ76" s="193">
        <f t="shared" si="223"/>
        <v>23774.143226666667</v>
      </c>
      <c r="CK76" s="20">
        <v>31980.088666210635</v>
      </c>
      <c r="CL76" s="33">
        <v>34598.936000000002</v>
      </c>
      <c r="CM76" s="475">
        <f t="shared" si="200"/>
        <v>1.0818899334871568</v>
      </c>
      <c r="CN76" s="4">
        <f t="shared" si="177"/>
        <v>1.3491289035079557E-2</v>
      </c>
      <c r="CO76" s="1">
        <v>0</v>
      </c>
      <c r="CP76" s="1">
        <v>0</v>
      </c>
      <c r="CQ76" s="19">
        <v>99.6</v>
      </c>
      <c r="CR76" s="7">
        <f t="shared" si="199"/>
        <v>30228.544223999997</v>
      </c>
      <c r="CS76" s="224">
        <f t="shared" si="201"/>
        <v>0.94523015678623568</v>
      </c>
      <c r="CT76" s="1">
        <f t="shared" si="202"/>
        <v>-0.63722454816529694</v>
      </c>
      <c r="CU76" s="229">
        <f t="shared" si="203"/>
        <v>-0.13157761923660716</v>
      </c>
      <c r="CV76" s="193">
        <f t="shared" si="204"/>
        <v>27008.415728</v>
      </c>
      <c r="CW76" s="193">
        <f t="shared" si="205"/>
        <v>23662.83945333333</v>
      </c>
      <c r="CX76" s="20"/>
      <c r="CY76" s="33"/>
      <c r="CZ76" s="475">
        <f t="shared" si="206"/>
        <v>0</v>
      </c>
      <c r="DA76" s="4">
        <f t="shared" si="180"/>
        <v>1.7183379444773276E-2</v>
      </c>
      <c r="DB76" s="700"/>
      <c r="DC76" s="700"/>
      <c r="DE76" s="7">
        <f t="shared" si="181"/>
        <v>0</v>
      </c>
      <c r="DF76" s="224">
        <f t="shared" si="207"/>
        <v>0</v>
      </c>
      <c r="DG76" s="1">
        <f t="shared" si="208"/>
        <v>-1</v>
      </c>
      <c r="DH76" s="229">
        <f t="shared" si="209"/>
        <v>-0.13446479343892426</v>
      </c>
      <c r="DI76" s="193"/>
      <c r="DJ76" s="193"/>
      <c r="DK76" s="20"/>
      <c r="DL76" s="33"/>
      <c r="DM76" s="475">
        <f t="shared" si="210"/>
        <v>0</v>
      </c>
      <c r="DN76" s="4" t="e">
        <f t="shared" si="182"/>
        <v>#DIV/0!</v>
      </c>
      <c r="DO76" s="700"/>
      <c r="DP76" s="700"/>
      <c r="DR76" s="7">
        <f t="shared" si="183"/>
        <v>0</v>
      </c>
      <c r="DS76" s="224">
        <f t="shared" si="211"/>
        <v>0</v>
      </c>
      <c r="DT76" s="1">
        <f t="shared" si="212"/>
        <v>-1</v>
      </c>
      <c r="DU76" s="229">
        <f t="shared" si="213"/>
        <v>-0.25153135273146454</v>
      </c>
    </row>
    <row r="77" spans="2:125" hidden="1" outlineLevel="1" x14ac:dyDescent="0.35">
      <c r="B77" s="5" t="s">
        <v>113</v>
      </c>
      <c r="C77" s="3"/>
      <c r="D77" s="18">
        <v>323900</v>
      </c>
      <c r="E77" s="5" t="s">
        <v>46</v>
      </c>
      <c r="F77" s="5" t="s">
        <v>37</v>
      </c>
      <c r="G77" s="5" t="s">
        <v>79</v>
      </c>
      <c r="H77" s="20">
        <v>281.01799999999997</v>
      </c>
      <c r="I77" s="16">
        <f t="shared" si="184"/>
        <v>0</v>
      </c>
      <c r="J77" s="16">
        <f t="shared" si="185"/>
        <v>0</v>
      </c>
      <c r="K77" s="16">
        <f t="shared" si="186"/>
        <v>0</v>
      </c>
      <c r="L77" s="33">
        <f t="shared" si="187"/>
        <v>0</v>
      </c>
      <c r="M77" s="20">
        <f t="shared" si="188"/>
        <v>0</v>
      </c>
      <c r="N77" s="20">
        <f t="shared" si="189"/>
        <v>0</v>
      </c>
      <c r="O77" s="20">
        <f t="shared" si="190"/>
        <v>238.89599954451319</v>
      </c>
      <c r="P77" s="20">
        <f t="shared" si="191"/>
        <v>261.57599869047539</v>
      </c>
      <c r="Q77" s="20">
        <f t="shared" si="192"/>
        <v>291.8159975517583</v>
      </c>
      <c r="R77" s="20">
        <f t="shared" si="193"/>
        <v>305.69399824922249</v>
      </c>
      <c r="S77" s="20">
        <f t="shared" si="194"/>
        <v>0</v>
      </c>
      <c r="T77" s="20">
        <f t="shared" si="195"/>
        <v>9.085499861218862</v>
      </c>
      <c r="U77" s="182">
        <f t="shared" si="196"/>
        <v>1107.0674938971881</v>
      </c>
      <c r="V77" s="33">
        <v>10</v>
      </c>
      <c r="W77" s="20">
        <v>20</v>
      </c>
      <c r="X77" s="20">
        <v>158</v>
      </c>
      <c r="Y77" s="20">
        <v>0</v>
      </c>
      <c r="Z77" s="20">
        <v>15</v>
      </c>
      <c r="AA77" s="20">
        <v>163</v>
      </c>
      <c r="AB77" s="20">
        <v>30</v>
      </c>
      <c r="AC77" s="20">
        <v>41</v>
      </c>
      <c r="AD77" s="20">
        <v>30</v>
      </c>
      <c r="AE77" s="20">
        <v>0</v>
      </c>
      <c r="AF77" s="20">
        <v>0</v>
      </c>
      <c r="AG77" s="16">
        <v>0</v>
      </c>
      <c r="AH77" s="179">
        <f t="shared" si="197"/>
        <v>467</v>
      </c>
      <c r="AI77" s="28">
        <v>0</v>
      </c>
      <c r="AJ77" s="28">
        <v>0</v>
      </c>
      <c r="AK77" s="28">
        <v>0</v>
      </c>
      <c r="AL77" s="28">
        <v>0</v>
      </c>
      <c r="AM77" s="28">
        <v>0</v>
      </c>
      <c r="AN77" s="28">
        <v>0</v>
      </c>
      <c r="AO77" s="28">
        <v>67134.076000000001</v>
      </c>
      <c r="AP77" s="28">
        <v>73507.563999999998</v>
      </c>
      <c r="AQ77" s="28">
        <v>82005.54800000001</v>
      </c>
      <c r="AR77" s="28">
        <v>85905.516000000003</v>
      </c>
      <c r="AS77" s="28">
        <v>0</v>
      </c>
      <c r="AT77" s="28">
        <v>2553.1890000000021</v>
      </c>
      <c r="AU77" s="329">
        <f t="shared" si="225"/>
        <v>311105.89300000004</v>
      </c>
      <c r="AV77" s="33">
        <v>3034.9940000000001</v>
      </c>
      <c r="AW77" s="20">
        <v>4855.9823999999999</v>
      </c>
      <c r="AX77" s="20">
        <v>33567.106319999999</v>
      </c>
      <c r="AY77" s="20">
        <v>0</v>
      </c>
      <c r="AZ77" s="20">
        <v>4552.4915999999994</v>
      </c>
      <c r="BA77" s="20">
        <v>49470.408919999994</v>
      </c>
      <c r="BB77" s="20">
        <v>6373.5011999999997</v>
      </c>
      <c r="BC77" s="20">
        <v>12413.125999999998</v>
      </c>
      <c r="BD77" s="20">
        <v>9104.9831999999988</v>
      </c>
      <c r="BE77" s="20">
        <v>0</v>
      </c>
      <c r="BF77" s="20">
        <v>0</v>
      </c>
      <c r="BG77" s="20">
        <v>0</v>
      </c>
      <c r="BH77" s="329">
        <f t="shared" si="226"/>
        <v>123372.59364000001</v>
      </c>
      <c r="BI77" s="193">
        <f t="shared" si="172"/>
        <v>16469.915073333334</v>
      </c>
      <c r="BJ77" s="193">
        <f t="shared" si="173"/>
        <v>20132.133906666666</v>
      </c>
      <c r="BK77" s="20">
        <v>26387.086499860849</v>
      </c>
      <c r="BL77" s="33">
        <v>12413.125999999998</v>
      </c>
      <c r="BM77" s="226">
        <f t="shared" si="214"/>
        <v>0.47042427363344791</v>
      </c>
      <c r="BN77" s="4">
        <f t="shared" si="174"/>
        <v>1.0092993691758426E-2</v>
      </c>
      <c r="BO77" s="4">
        <v>0</v>
      </c>
      <c r="BP77" s="274">
        <v>1</v>
      </c>
      <c r="BQ77" s="195">
        <v>35</v>
      </c>
      <c r="BR77" s="196">
        <f t="shared" si="198"/>
        <v>10622.4804</v>
      </c>
      <c r="BS77" s="224">
        <f t="shared" si="224"/>
        <v>0.40256359488782584</v>
      </c>
      <c r="BT77" s="4">
        <f t="shared" si="215"/>
        <v>-0.83113131051384048</v>
      </c>
      <c r="BU77" s="229">
        <f t="shared" si="175"/>
        <v>-0.18752646485066593</v>
      </c>
      <c r="BV77" s="193">
        <f t="shared" si="216"/>
        <v>14283.451305000001</v>
      </c>
      <c r="BW77" s="193">
        <f t="shared" si="217"/>
        <v>22752.34537333333</v>
      </c>
      <c r="BX77" s="20">
        <v>27977.645832267837</v>
      </c>
      <c r="BY77" s="19">
        <v>9104.9831999999988</v>
      </c>
      <c r="BZ77" s="441">
        <f t="shared" si="218"/>
        <v>0.32543778896145814</v>
      </c>
      <c r="CA77" s="4">
        <f t="shared" si="176"/>
        <v>1.1319157767827881E-2</v>
      </c>
      <c r="CB77" s="1">
        <v>0.33</v>
      </c>
      <c r="CC77" s="1">
        <v>1.3</v>
      </c>
      <c r="CD77" s="19">
        <v>100</v>
      </c>
      <c r="CE77" s="196">
        <v>20334.462479999995</v>
      </c>
      <c r="CF77" s="275">
        <f t="shared" si="219"/>
        <v>0.72681106201392309</v>
      </c>
      <c r="CG77" s="1">
        <f t="shared" si="220"/>
        <v>-0.7520355271572603</v>
      </c>
      <c r="CH77" s="229">
        <f t="shared" si="221"/>
        <v>-0.44588299206365911</v>
      </c>
      <c r="CI77" s="193">
        <f t="shared" si="222"/>
        <v>13708.06596</v>
      </c>
      <c r="CJ77" s="193">
        <f t="shared" si="223"/>
        <v>9297.2034666666659</v>
      </c>
      <c r="CK77" s="20">
        <v>12506.250525078894</v>
      </c>
      <c r="CL77" s="33">
        <v>0</v>
      </c>
      <c r="CM77" s="475">
        <f t="shared" si="200"/>
        <v>0</v>
      </c>
      <c r="CN77" s="4">
        <f t="shared" si="177"/>
        <v>5.2759528699251532E-3</v>
      </c>
      <c r="CO77" s="1">
        <v>0</v>
      </c>
      <c r="CP77" s="1">
        <v>0</v>
      </c>
      <c r="CQ77" s="19">
        <v>97.5</v>
      </c>
      <c r="CR77" s="7">
        <f t="shared" si="199"/>
        <v>29591.195400000001</v>
      </c>
      <c r="CS77" s="224">
        <f t="shared" si="201"/>
        <v>2.3661124763701573</v>
      </c>
      <c r="CT77" s="1">
        <f t="shared" si="202"/>
        <v>-0.65553788885919739</v>
      </c>
      <c r="CU77" s="229">
        <f t="shared" si="203"/>
        <v>-0.50425393439430044</v>
      </c>
      <c r="CV77" s="193">
        <f t="shared" si="204"/>
        <v>12337.259364000001</v>
      </c>
      <c r="CW77" s="193">
        <f t="shared" si="205"/>
        <v>7172.703066666666</v>
      </c>
      <c r="CX77" s="20"/>
      <c r="CY77" s="33"/>
      <c r="CZ77" s="475">
        <f t="shared" si="206"/>
        <v>0</v>
      </c>
      <c r="DA77" s="4">
        <f t="shared" si="180"/>
        <v>5.2086428039328182E-3</v>
      </c>
      <c r="DB77" s="700"/>
      <c r="DC77" s="700"/>
      <c r="DE77" s="7">
        <f t="shared" si="181"/>
        <v>0</v>
      </c>
      <c r="DF77" s="224">
        <f t="shared" si="207"/>
        <v>0</v>
      </c>
      <c r="DG77" s="1">
        <f t="shared" si="208"/>
        <v>0</v>
      </c>
      <c r="DH77" s="229">
        <f t="shared" si="209"/>
        <v>-0.60015714644328644</v>
      </c>
      <c r="DI77" s="193"/>
      <c r="DJ77" s="193"/>
      <c r="DK77" s="20"/>
      <c r="DL77" s="33"/>
      <c r="DM77" s="475">
        <f t="shared" si="210"/>
        <v>0</v>
      </c>
      <c r="DN77" s="4" t="e">
        <f t="shared" si="182"/>
        <v>#DIV/0!</v>
      </c>
      <c r="DO77" s="700"/>
      <c r="DP77" s="700"/>
      <c r="DR77" s="7">
        <f t="shared" si="183"/>
        <v>0</v>
      </c>
      <c r="DS77" s="224">
        <f t="shared" si="211"/>
        <v>0</v>
      </c>
      <c r="DT77" s="1">
        <f t="shared" si="212"/>
        <v>-1</v>
      </c>
      <c r="DU77" s="229">
        <f t="shared" si="213"/>
        <v>-0.60343858340221157</v>
      </c>
    </row>
    <row r="78" spans="2:125" hidden="1" outlineLevel="1" x14ac:dyDescent="0.35">
      <c r="B78" s="5" t="s">
        <v>113</v>
      </c>
      <c r="C78" s="3"/>
      <c r="D78" s="18">
        <v>323104</v>
      </c>
      <c r="E78" s="5" t="s">
        <v>46</v>
      </c>
      <c r="F78" s="5" t="s">
        <v>63</v>
      </c>
      <c r="G78" s="5" t="s">
        <v>76</v>
      </c>
      <c r="H78" s="20">
        <f>200727/1000</f>
        <v>200.727</v>
      </c>
      <c r="I78" s="16">
        <f t="shared" si="184"/>
        <v>0</v>
      </c>
      <c r="J78" s="16">
        <f t="shared" si="185"/>
        <v>0</v>
      </c>
      <c r="K78" s="16">
        <f t="shared" si="186"/>
        <v>0</v>
      </c>
      <c r="L78" s="33">
        <f t="shared" si="187"/>
        <v>0</v>
      </c>
      <c r="M78" s="20">
        <f t="shared" si="188"/>
        <v>0</v>
      </c>
      <c r="N78" s="20">
        <f t="shared" si="189"/>
        <v>0</v>
      </c>
      <c r="O78" s="20">
        <f t="shared" si="190"/>
        <v>0</v>
      </c>
      <c r="P78" s="20">
        <f t="shared" si="191"/>
        <v>0</v>
      </c>
      <c r="Q78" s="20">
        <f t="shared" si="192"/>
        <v>0</v>
      </c>
      <c r="R78" s="20">
        <f t="shared" si="193"/>
        <v>0</v>
      </c>
      <c r="S78" s="20">
        <f t="shared" si="194"/>
        <v>0</v>
      </c>
      <c r="T78" s="20">
        <f t="shared" si="195"/>
        <v>0</v>
      </c>
      <c r="U78" s="182">
        <f t="shared" si="196"/>
        <v>0</v>
      </c>
      <c r="V78" s="33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16">
        <v>0</v>
      </c>
      <c r="AH78" s="179">
        <f t="shared" si="197"/>
        <v>0</v>
      </c>
      <c r="AI78" s="28">
        <v>0</v>
      </c>
      <c r="AJ78" s="28">
        <v>0</v>
      </c>
      <c r="AK78" s="28">
        <v>0</v>
      </c>
      <c r="AL78" s="28">
        <v>0</v>
      </c>
      <c r="AM78" s="28">
        <v>0</v>
      </c>
      <c r="AN78" s="28">
        <v>0</v>
      </c>
      <c r="AO78" s="28">
        <v>0</v>
      </c>
      <c r="AP78" s="28">
        <v>0</v>
      </c>
      <c r="AQ78" s="28">
        <v>0</v>
      </c>
      <c r="AR78" s="28">
        <v>0</v>
      </c>
      <c r="AS78" s="28">
        <v>0</v>
      </c>
      <c r="AT78" s="28">
        <v>0</v>
      </c>
      <c r="AU78" s="329">
        <f t="shared" si="225"/>
        <v>0</v>
      </c>
      <c r="AV78" s="33">
        <v>0</v>
      </c>
      <c r="AW78" s="20">
        <v>0</v>
      </c>
      <c r="AX78" s="20">
        <v>0</v>
      </c>
      <c r="AY78" s="20">
        <v>0</v>
      </c>
      <c r="AZ78" s="20">
        <v>0</v>
      </c>
      <c r="BA78" s="20">
        <v>0</v>
      </c>
      <c r="BB78" s="20">
        <v>0</v>
      </c>
      <c r="BC78" s="20">
        <v>0</v>
      </c>
      <c r="BD78" s="20">
        <v>0</v>
      </c>
      <c r="BE78" s="20">
        <v>0</v>
      </c>
      <c r="BF78" s="20">
        <v>0</v>
      </c>
      <c r="BG78" s="20">
        <v>0</v>
      </c>
      <c r="BH78" s="329">
        <f t="shared" si="226"/>
        <v>0</v>
      </c>
      <c r="BI78" s="193"/>
      <c r="BJ78" s="193"/>
      <c r="BK78" s="20"/>
      <c r="BL78" s="33">
        <v>0</v>
      </c>
      <c r="BM78" s="226"/>
      <c r="BN78" s="4"/>
      <c r="BO78" s="4"/>
      <c r="BP78" s="4"/>
      <c r="BQ78" s="195"/>
      <c r="BR78" s="196"/>
      <c r="BS78" s="224"/>
      <c r="BT78" s="4">
        <f t="shared" si="215"/>
        <v>0</v>
      </c>
      <c r="BU78" s="229">
        <f t="shared" si="175"/>
        <v>0</v>
      </c>
      <c r="BV78" s="193">
        <f t="shared" si="216"/>
        <v>0</v>
      </c>
      <c r="BW78" s="193">
        <f t="shared" si="217"/>
        <v>0</v>
      </c>
      <c r="BX78" s="20">
        <v>0</v>
      </c>
      <c r="BY78" s="19">
        <v>0</v>
      </c>
      <c r="BZ78" s="441">
        <f t="shared" si="218"/>
        <v>0</v>
      </c>
      <c r="CA78" s="4"/>
      <c r="CB78" s="1">
        <v>0</v>
      </c>
      <c r="CC78" s="1">
        <v>0</v>
      </c>
      <c r="CD78" s="19">
        <v>0</v>
      </c>
      <c r="CE78" s="196">
        <v>0</v>
      </c>
      <c r="CF78" s="275">
        <f t="shared" si="219"/>
        <v>0</v>
      </c>
      <c r="CG78" s="1">
        <f t="shared" si="220"/>
        <v>0</v>
      </c>
      <c r="CH78" s="229">
        <f t="shared" si="221"/>
        <v>0</v>
      </c>
      <c r="CI78" s="193">
        <f t="shared" si="222"/>
        <v>0</v>
      </c>
      <c r="CJ78" s="193">
        <f t="shared" si="223"/>
        <v>0</v>
      </c>
      <c r="CK78" s="20">
        <v>0</v>
      </c>
      <c r="CL78" s="33">
        <v>0</v>
      </c>
      <c r="CM78" s="475">
        <f t="shared" si="200"/>
        <v>0</v>
      </c>
      <c r="CN78" s="4">
        <f t="shared" si="177"/>
        <v>0</v>
      </c>
      <c r="CO78" s="1">
        <v>0</v>
      </c>
      <c r="CP78" s="1">
        <v>0</v>
      </c>
      <c r="CQ78" s="19">
        <v>0</v>
      </c>
      <c r="CR78" s="7">
        <f t="shared" si="199"/>
        <v>0</v>
      </c>
      <c r="CS78" s="224">
        <f t="shared" si="201"/>
        <v>0</v>
      </c>
      <c r="CT78" s="1">
        <f t="shared" si="202"/>
        <v>0</v>
      </c>
      <c r="CU78" s="229">
        <f t="shared" si="203"/>
        <v>0</v>
      </c>
      <c r="CV78" s="193">
        <f t="shared" si="204"/>
        <v>0</v>
      </c>
      <c r="CW78" s="193">
        <f t="shared" si="205"/>
        <v>0</v>
      </c>
      <c r="CX78" s="20"/>
      <c r="CY78" s="33"/>
      <c r="CZ78" s="475">
        <f t="shared" si="206"/>
        <v>0</v>
      </c>
      <c r="DA78" s="4">
        <f t="shared" si="180"/>
        <v>0</v>
      </c>
      <c r="DB78" s="700"/>
      <c r="DC78" s="700"/>
      <c r="DE78" s="7">
        <f t="shared" si="181"/>
        <v>0</v>
      </c>
      <c r="DF78" s="224">
        <f t="shared" si="207"/>
        <v>0</v>
      </c>
      <c r="DG78" s="1">
        <f t="shared" si="208"/>
        <v>0</v>
      </c>
      <c r="DH78" s="229">
        <f t="shared" si="209"/>
        <v>0</v>
      </c>
      <c r="DI78" s="193"/>
      <c r="DJ78" s="193"/>
      <c r="DK78" s="20"/>
      <c r="DL78" s="33"/>
      <c r="DM78" s="475">
        <f t="shared" si="210"/>
        <v>0</v>
      </c>
      <c r="DN78" s="4" t="e">
        <f t="shared" si="182"/>
        <v>#DIV/0!</v>
      </c>
      <c r="DO78" s="700"/>
      <c r="DP78" s="700"/>
      <c r="DR78" s="7">
        <f t="shared" si="183"/>
        <v>0</v>
      </c>
      <c r="DS78" s="224">
        <f t="shared" si="211"/>
        <v>0</v>
      </c>
      <c r="DT78" s="1">
        <f t="shared" si="212"/>
        <v>0</v>
      </c>
      <c r="DU78" s="229">
        <f t="shared" si="213"/>
        <v>0</v>
      </c>
    </row>
    <row r="79" spans="2:125" hidden="1" outlineLevel="1" x14ac:dyDescent="0.35">
      <c r="B79" s="5" t="s">
        <v>113</v>
      </c>
      <c r="C79" s="3"/>
      <c r="D79" s="18">
        <v>323901</v>
      </c>
      <c r="E79" s="5" t="s">
        <v>46</v>
      </c>
      <c r="F79" s="5" t="s">
        <v>64</v>
      </c>
      <c r="G79" s="5" t="s">
        <v>76</v>
      </c>
      <c r="H79" s="20">
        <f>200727/1000</f>
        <v>200.727</v>
      </c>
      <c r="I79" s="16">
        <f t="shared" si="184"/>
        <v>0</v>
      </c>
      <c r="J79" s="16">
        <f t="shared" si="185"/>
        <v>0</v>
      </c>
      <c r="K79" s="16">
        <f t="shared" si="186"/>
        <v>0</v>
      </c>
      <c r="L79" s="33">
        <f t="shared" si="187"/>
        <v>0</v>
      </c>
      <c r="M79" s="20">
        <f t="shared" si="188"/>
        <v>0</v>
      </c>
      <c r="N79" s="20">
        <f t="shared" si="189"/>
        <v>0</v>
      </c>
      <c r="O79" s="20">
        <f t="shared" si="190"/>
        <v>0</v>
      </c>
      <c r="P79" s="20">
        <f t="shared" si="191"/>
        <v>0</v>
      </c>
      <c r="Q79" s="20">
        <f t="shared" si="192"/>
        <v>0</v>
      </c>
      <c r="R79" s="20">
        <f t="shared" si="193"/>
        <v>0</v>
      </c>
      <c r="S79" s="20">
        <f t="shared" si="194"/>
        <v>0</v>
      </c>
      <c r="T79" s="20">
        <f t="shared" si="195"/>
        <v>0</v>
      </c>
      <c r="U79" s="182">
        <f t="shared" si="196"/>
        <v>0</v>
      </c>
      <c r="V79" s="33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16">
        <v>0</v>
      </c>
      <c r="AH79" s="179">
        <f t="shared" si="197"/>
        <v>0</v>
      </c>
      <c r="AI79" s="28">
        <v>0</v>
      </c>
      <c r="AJ79" s="28">
        <v>0</v>
      </c>
      <c r="AK79" s="28">
        <v>0</v>
      </c>
      <c r="AL79" s="28">
        <v>0</v>
      </c>
      <c r="AM79" s="28">
        <v>0</v>
      </c>
      <c r="AN79" s="28">
        <v>0</v>
      </c>
      <c r="AO79" s="28">
        <v>0</v>
      </c>
      <c r="AP79" s="28">
        <v>0</v>
      </c>
      <c r="AQ79" s="28">
        <v>0</v>
      </c>
      <c r="AR79" s="28">
        <v>0</v>
      </c>
      <c r="AS79" s="28">
        <v>0</v>
      </c>
      <c r="AT79" s="28">
        <v>0</v>
      </c>
      <c r="AU79" s="329">
        <f t="shared" si="225"/>
        <v>0</v>
      </c>
      <c r="AV79" s="33">
        <v>0</v>
      </c>
      <c r="AW79" s="20">
        <v>0</v>
      </c>
      <c r="AX79" s="20">
        <v>0</v>
      </c>
      <c r="AY79" s="20">
        <v>0</v>
      </c>
      <c r="AZ79" s="20">
        <v>0</v>
      </c>
      <c r="BA79" s="20">
        <v>0</v>
      </c>
      <c r="BB79" s="20">
        <v>0</v>
      </c>
      <c r="BC79" s="20">
        <v>0</v>
      </c>
      <c r="BD79" s="20">
        <v>0</v>
      </c>
      <c r="BE79" s="20">
        <v>0</v>
      </c>
      <c r="BF79" s="20">
        <v>0</v>
      </c>
      <c r="BG79" s="20">
        <v>0</v>
      </c>
      <c r="BH79" s="329">
        <f t="shared" si="226"/>
        <v>0</v>
      </c>
      <c r="BI79" s="193"/>
      <c r="BJ79" s="193"/>
      <c r="BK79" s="20"/>
      <c r="BL79" s="33">
        <v>0</v>
      </c>
      <c r="BM79" s="226"/>
      <c r="BN79" s="4"/>
      <c r="BO79" s="4"/>
      <c r="BP79" s="4"/>
      <c r="BQ79" s="195"/>
      <c r="BR79" s="196"/>
      <c r="BS79" s="224"/>
      <c r="BT79" s="4">
        <f t="shared" si="215"/>
        <v>0</v>
      </c>
      <c r="BU79" s="229">
        <f t="shared" si="175"/>
        <v>0</v>
      </c>
      <c r="BV79" s="193">
        <f t="shared" si="216"/>
        <v>0</v>
      </c>
      <c r="BW79" s="193">
        <f t="shared" si="217"/>
        <v>0</v>
      </c>
      <c r="BX79" s="20">
        <v>0</v>
      </c>
      <c r="BY79" s="19">
        <v>0</v>
      </c>
      <c r="BZ79" s="441">
        <f t="shared" si="218"/>
        <v>0</v>
      </c>
      <c r="CA79" s="4"/>
      <c r="CB79" s="1">
        <v>0</v>
      </c>
      <c r="CC79" s="1">
        <v>0</v>
      </c>
      <c r="CD79" s="19">
        <v>0</v>
      </c>
      <c r="CE79" s="196">
        <v>0</v>
      </c>
      <c r="CF79" s="275">
        <f t="shared" si="219"/>
        <v>0</v>
      </c>
      <c r="CG79" s="1">
        <f t="shared" si="220"/>
        <v>0</v>
      </c>
      <c r="CH79" s="229">
        <f t="shared" si="221"/>
        <v>0</v>
      </c>
      <c r="CI79" s="193">
        <f t="shared" si="222"/>
        <v>0</v>
      </c>
      <c r="CJ79" s="193">
        <f t="shared" si="223"/>
        <v>0</v>
      </c>
      <c r="CK79" s="20">
        <v>0</v>
      </c>
      <c r="CL79" s="33">
        <v>0</v>
      </c>
      <c r="CM79" s="475">
        <f t="shared" si="200"/>
        <v>0</v>
      </c>
      <c r="CN79" s="4">
        <f t="shared" si="177"/>
        <v>0</v>
      </c>
      <c r="CO79" s="1">
        <v>0</v>
      </c>
      <c r="CP79" s="1">
        <v>0</v>
      </c>
      <c r="CQ79" s="19">
        <v>0</v>
      </c>
      <c r="CR79" s="7">
        <f t="shared" si="199"/>
        <v>0</v>
      </c>
      <c r="CS79" s="224">
        <f t="shared" si="201"/>
        <v>0</v>
      </c>
      <c r="CT79" s="1">
        <f t="shared" si="202"/>
        <v>0</v>
      </c>
      <c r="CU79" s="229">
        <f t="shared" si="203"/>
        <v>0</v>
      </c>
      <c r="CV79" s="193">
        <f t="shared" si="204"/>
        <v>0</v>
      </c>
      <c r="CW79" s="193">
        <f t="shared" si="205"/>
        <v>0</v>
      </c>
      <c r="CX79" s="20"/>
      <c r="CY79" s="33"/>
      <c r="CZ79" s="475">
        <f t="shared" si="206"/>
        <v>0</v>
      </c>
      <c r="DA79" s="4">
        <f t="shared" si="180"/>
        <v>0</v>
      </c>
      <c r="DB79" s="700"/>
      <c r="DC79" s="700"/>
      <c r="DE79" s="7">
        <f t="shared" si="181"/>
        <v>0</v>
      </c>
      <c r="DF79" s="224">
        <f t="shared" si="207"/>
        <v>0</v>
      </c>
      <c r="DG79" s="1">
        <f t="shared" si="208"/>
        <v>0</v>
      </c>
      <c r="DH79" s="229">
        <f t="shared" si="209"/>
        <v>0</v>
      </c>
      <c r="DI79" s="193"/>
      <c r="DJ79" s="193"/>
      <c r="DK79" s="20"/>
      <c r="DL79" s="33"/>
      <c r="DM79" s="475">
        <f t="shared" si="210"/>
        <v>0</v>
      </c>
      <c r="DN79" s="4" t="e">
        <f t="shared" si="182"/>
        <v>#DIV/0!</v>
      </c>
      <c r="DO79" s="700"/>
      <c r="DP79" s="700"/>
      <c r="DR79" s="7">
        <f t="shared" si="183"/>
        <v>0</v>
      </c>
      <c r="DS79" s="224">
        <f t="shared" si="211"/>
        <v>0</v>
      </c>
      <c r="DT79" s="1">
        <f t="shared" si="212"/>
        <v>0</v>
      </c>
      <c r="DU79" s="229">
        <f t="shared" si="213"/>
        <v>0</v>
      </c>
    </row>
    <row r="80" spans="2:125" hidden="1" outlineLevel="1" x14ac:dyDescent="0.35">
      <c r="B80" s="5" t="s">
        <v>113</v>
      </c>
      <c r="C80" s="3"/>
      <c r="D80" s="18">
        <v>320022</v>
      </c>
      <c r="E80" s="5" t="s">
        <v>47</v>
      </c>
      <c r="F80" s="5" t="s">
        <v>65</v>
      </c>
      <c r="G80" s="5" t="s">
        <v>80</v>
      </c>
      <c r="H80" s="20">
        <v>259.25925925925924</v>
      </c>
      <c r="I80" s="16">
        <f t="shared" si="184"/>
        <v>0</v>
      </c>
      <c r="J80" s="16">
        <f t="shared" si="185"/>
        <v>0</v>
      </c>
      <c r="K80" s="16">
        <f t="shared" si="186"/>
        <v>0</v>
      </c>
      <c r="L80" s="33">
        <f t="shared" si="187"/>
        <v>0</v>
      </c>
      <c r="M80" s="20">
        <f t="shared" si="188"/>
        <v>0</v>
      </c>
      <c r="N80" s="20">
        <f t="shared" si="189"/>
        <v>0</v>
      </c>
      <c r="O80" s="20">
        <f t="shared" si="190"/>
        <v>0</v>
      </c>
      <c r="P80" s="20">
        <f t="shared" si="191"/>
        <v>0</v>
      </c>
      <c r="Q80" s="20">
        <f t="shared" si="192"/>
        <v>0</v>
      </c>
      <c r="R80" s="20">
        <f t="shared" si="193"/>
        <v>0</v>
      </c>
      <c r="S80" s="20">
        <f t="shared" si="194"/>
        <v>0</v>
      </c>
      <c r="T80" s="20">
        <f t="shared" si="195"/>
        <v>0</v>
      </c>
      <c r="U80" s="182">
        <f t="shared" si="196"/>
        <v>0</v>
      </c>
      <c r="V80" s="33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16">
        <v>0</v>
      </c>
      <c r="AH80" s="179">
        <f t="shared" si="197"/>
        <v>0</v>
      </c>
      <c r="AI80" s="28">
        <v>0</v>
      </c>
      <c r="AJ80" s="28">
        <v>0</v>
      </c>
      <c r="AK80" s="28">
        <v>0</v>
      </c>
      <c r="AL80" s="28">
        <v>0</v>
      </c>
      <c r="AM80" s="28">
        <v>0</v>
      </c>
      <c r="AN80" s="28">
        <v>0</v>
      </c>
      <c r="AO80" s="28">
        <v>0</v>
      </c>
      <c r="AP80" s="28">
        <v>0</v>
      </c>
      <c r="AQ80" s="28">
        <v>0</v>
      </c>
      <c r="AR80" s="28">
        <v>0</v>
      </c>
      <c r="AS80" s="28">
        <v>0</v>
      </c>
      <c r="AT80" s="28">
        <v>0</v>
      </c>
      <c r="AU80" s="329">
        <f t="shared" si="225"/>
        <v>0</v>
      </c>
      <c r="AV80" s="33">
        <v>0</v>
      </c>
      <c r="AW80" s="20">
        <v>0</v>
      </c>
      <c r="AX80" s="20">
        <v>0</v>
      </c>
      <c r="AY80" s="20">
        <v>0</v>
      </c>
      <c r="AZ80" s="20">
        <v>0</v>
      </c>
      <c r="BA80" s="20">
        <v>0</v>
      </c>
      <c r="BB80" s="20">
        <v>0</v>
      </c>
      <c r="BC80" s="20">
        <v>0</v>
      </c>
      <c r="BD80" s="20">
        <v>0</v>
      </c>
      <c r="BE80" s="20">
        <v>0</v>
      </c>
      <c r="BF80" s="20">
        <v>0</v>
      </c>
      <c r="BG80" s="20">
        <v>0</v>
      </c>
      <c r="BH80" s="329">
        <f t="shared" si="226"/>
        <v>0</v>
      </c>
      <c r="BI80" s="193"/>
      <c r="BJ80" s="193"/>
      <c r="BK80" s="20"/>
      <c r="BL80" s="33">
        <v>0</v>
      </c>
      <c r="BM80" s="226"/>
      <c r="BN80" s="4"/>
      <c r="BO80" s="4"/>
      <c r="BP80" s="4"/>
      <c r="BQ80" s="195"/>
      <c r="BR80" s="196"/>
      <c r="BS80" s="224"/>
      <c r="BT80" s="4">
        <f t="shared" si="215"/>
        <v>0</v>
      </c>
      <c r="BU80" s="229">
        <f t="shared" si="175"/>
        <v>0</v>
      </c>
      <c r="BV80" s="193">
        <f t="shared" si="216"/>
        <v>0</v>
      </c>
      <c r="BW80" s="193">
        <f t="shared" si="217"/>
        <v>0</v>
      </c>
      <c r="BX80" s="20">
        <v>0</v>
      </c>
      <c r="BY80" s="19">
        <v>0</v>
      </c>
      <c r="BZ80" s="441">
        <f t="shared" si="218"/>
        <v>0</v>
      </c>
      <c r="CA80" s="4"/>
      <c r="CB80" s="1">
        <v>0</v>
      </c>
      <c r="CC80" s="1">
        <v>0</v>
      </c>
      <c r="CD80" s="19">
        <v>0</v>
      </c>
      <c r="CE80" s="196">
        <v>0</v>
      </c>
      <c r="CF80" s="275">
        <f t="shared" si="219"/>
        <v>0</v>
      </c>
      <c r="CG80" s="1">
        <f t="shared" si="220"/>
        <v>0</v>
      </c>
      <c r="CH80" s="229">
        <f t="shared" si="221"/>
        <v>0</v>
      </c>
      <c r="CI80" s="193">
        <f t="shared" si="222"/>
        <v>0</v>
      </c>
      <c r="CJ80" s="193">
        <f t="shared" si="223"/>
        <v>0</v>
      </c>
      <c r="CK80" s="20">
        <v>0</v>
      </c>
      <c r="CL80" s="33">
        <v>0</v>
      </c>
      <c r="CM80" s="475">
        <f t="shared" si="200"/>
        <v>0</v>
      </c>
      <c r="CN80" s="4">
        <f t="shared" si="177"/>
        <v>0</v>
      </c>
      <c r="CO80" s="1">
        <v>0</v>
      </c>
      <c r="CP80" s="1">
        <v>0</v>
      </c>
      <c r="CQ80" s="19">
        <v>0</v>
      </c>
      <c r="CR80" s="7">
        <f t="shared" si="199"/>
        <v>0</v>
      </c>
      <c r="CS80" s="224">
        <f t="shared" si="201"/>
        <v>0</v>
      </c>
      <c r="CT80" s="1">
        <f t="shared" si="202"/>
        <v>0</v>
      </c>
      <c r="CU80" s="229">
        <f t="shared" si="203"/>
        <v>0</v>
      </c>
      <c r="CV80" s="193">
        <f t="shared" si="204"/>
        <v>0</v>
      </c>
      <c r="CW80" s="193">
        <f t="shared" si="205"/>
        <v>0</v>
      </c>
      <c r="CX80" s="20"/>
      <c r="CY80" s="33"/>
      <c r="CZ80" s="475">
        <f t="shared" si="206"/>
        <v>0</v>
      </c>
      <c r="DA80" s="4">
        <f t="shared" si="180"/>
        <v>0</v>
      </c>
      <c r="DB80" s="700"/>
      <c r="DC80" s="700"/>
      <c r="DE80" s="7">
        <f t="shared" si="181"/>
        <v>0</v>
      </c>
      <c r="DF80" s="224">
        <f t="shared" si="207"/>
        <v>0</v>
      </c>
      <c r="DG80" s="1">
        <f t="shared" si="208"/>
        <v>0</v>
      </c>
      <c r="DH80" s="229">
        <f t="shared" si="209"/>
        <v>0</v>
      </c>
      <c r="DI80" s="193"/>
      <c r="DJ80" s="193"/>
      <c r="DK80" s="20"/>
      <c r="DL80" s="33"/>
      <c r="DM80" s="475">
        <f t="shared" si="210"/>
        <v>0</v>
      </c>
      <c r="DN80" s="4" t="e">
        <f t="shared" si="182"/>
        <v>#DIV/0!</v>
      </c>
      <c r="DO80" s="700"/>
      <c r="DP80" s="700"/>
      <c r="DR80" s="7">
        <f t="shared" si="183"/>
        <v>0</v>
      </c>
      <c r="DS80" s="224">
        <f t="shared" si="211"/>
        <v>0</v>
      </c>
      <c r="DT80" s="1">
        <f t="shared" si="212"/>
        <v>0</v>
      </c>
      <c r="DU80" s="229">
        <f t="shared" si="213"/>
        <v>0</v>
      </c>
    </row>
    <row r="81" spans="1:125" hidden="1" outlineLevel="1" x14ac:dyDescent="0.35">
      <c r="B81" s="5" t="s">
        <v>113</v>
      </c>
      <c r="C81" s="3"/>
      <c r="D81" s="18">
        <v>320117</v>
      </c>
      <c r="E81" s="5" t="s">
        <v>47</v>
      </c>
      <c r="F81" s="5" t="s">
        <v>66</v>
      </c>
      <c r="G81" s="5" t="s">
        <v>80</v>
      </c>
      <c r="H81" s="20">
        <v>259.25925925925924</v>
      </c>
      <c r="I81" s="16">
        <f t="shared" si="184"/>
        <v>0</v>
      </c>
      <c r="J81" s="16">
        <f t="shared" si="185"/>
        <v>0</v>
      </c>
      <c r="K81" s="16">
        <f t="shared" si="186"/>
        <v>0</v>
      </c>
      <c r="L81" s="33">
        <f t="shared" si="187"/>
        <v>0</v>
      </c>
      <c r="M81" s="20">
        <f t="shared" si="188"/>
        <v>0</v>
      </c>
      <c r="N81" s="20">
        <f t="shared" si="189"/>
        <v>0</v>
      </c>
      <c r="O81" s="20">
        <f t="shared" si="190"/>
        <v>0</v>
      </c>
      <c r="P81" s="20">
        <f t="shared" si="191"/>
        <v>0</v>
      </c>
      <c r="Q81" s="20">
        <f t="shared" si="192"/>
        <v>0</v>
      </c>
      <c r="R81" s="20">
        <f t="shared" si="193"/>
        <v>0</v>
      </c>
      <c r="S81" s="20">
        <f t="shared" si="194"/>
        <v>0</v>
      </c>
      <c r="T81" s="20">
        <f t="shared" si="195"/>
        <v>0</v>
      </c>
      <c r="U81" s="182">
        <f t="shared" si="196"/>
        <v>0</v>
      </c>
      <c r="V81" s="33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16">
        <v>0</v>
      </c>
      <c r="AH81" s="179">
        <f t="shared" si="197"/>
        <v>0</v>
      </c>
      <c r="AI81" s="28">
        <v>0</v>
      </c>
      <c r="AJ81" s="28">
        <v>0</v>
      </c>
      <c r="AK81" s="28">
        <v>0</v>
      </c>
      <c r="AL81" s="28">
        <v>0</v>
      </c>
      <c r="AM81" s="28">
        <v>0</v>
      </c>
      <c r="AN81" s="28">
        <v>0</v>
      </c>
      <c r="AO81" s="28">
        <v>0</v>
      </c>
      <c r="AP81" s="28">
        <v>0</v>
      </c>
      <c r="AQ81" s="28">
        <v>0</v>
      </c>
      <c r="AR81" s="28">
        <v>0</v>
      </c>
      <c r="AS81" s="28">
        <v>0</v>
      </c>
      <c r="AT81" s="28">
        <v>0</v>
      </c>
      <c r="AU81" s="329">
        <f t="shared" si="225"/>
        <v>0</v>
      </c>
      <c r="AV81" s="33">
        <v>0</v>
      </c>
      <c r="AW81" s="20">
        <v>0</v>
      </c>
      <c r="AX81" s="20">
        <v>0</v>
      </c>
      <c r="AY81" s="20">
        <v>0</v>
      </c>
      <c r="AZ81" s="20">
        <v>0</v>
      </c>
      <c r="BA81" s="20">
        <v>0</v>
      </c>
      <c r="BB81" s="20">
        <v>0</v>
      </c>
      <c r="BC81" s="20">
        <v>0</v>
      </c>
      <c r="BD81" s="20">
        <v>0</v>
      </c>
      <c r="BE81" s="20">
        <v>0</v>
      </c>
      <c r="BF81" s="20">
        <v>0</v>
      </c>
      <c r="BG81" s="20">
        <v>0</v>
      </c>
      <c r="BH81" s="329">
        <f t="shared" si="226"/>
        <v>0</v>
      </c>
      <c r="BI81" s="193"/>
      <c r="BJ81" s="193"/>
      <c r="BK81" s="20"/>
      <c r="BL81" s="33">
        <v>0</v>
      </c>
      <c r="BM81" s="226"/>
      <c r="BN81" s="4"/>
      <c r="BO81" s="4"/>
      <c r="BP81" s="4"/>
      <c r="BQ81" s="195"/>
      <c r="BR81" s="196"/>
      <c r="BS81" s="224"/>
      <c r="BT81" s="4">
        <f t="shared" si="215"/>
        <v>0</v>
      </c>
      <c r="BU81" s="229">
        <f t="shared" si="175"/>
        <v>0</v>
      </c>
      <c r="BV81" s="193">
        <f t="shared" si="216"/>
        <v>0</v>
      </c>
      <c r="BW81" s="193">
        <f t="shared" si="217"/>
        <v>0</v>
      </c>
      <c r="BX81" s="20">
        <v>0</v>
      </c>
      <c r="BY81" s="19">
        <v>0</v>
      </c>
      <c r="BZ81" s="441">
        <f t="shared" si="218"/>
        <v>0</v>
      </c>
      <c r="CA81" s="4"/>
      <c r="CB81" s="1">
        <v>0</v>
      </c>
      <c r="CC81" s="1">
        <v>0</v>
      </c>
      <c r="CD81" s="19">
        <v>0</v>
      </c>
      <c r="CE81" s="196">
        <v>0</v>
      </c>
      <c r="CF81" s="275">
        <f t="shared" si="219"/>
        <v>0</v>
      </c>
      <c r="CG81" s="1">
        <f t="shared" si="220"/>
        <v>0</v>
      </c>
      <c r="CH81" s="229">
        <f t="shared" si="221"/>
        <v>0</v>
      </c>
      <c r="CI81" s="193">
        <f t="shared" si="222"/>
        <v>0</v>
      </c>
      <c r="CJ81" s="193">
        <f t="shared" si="223"/>
        <v>0</v>
      </c>
      <c r="CK81" s="20">
        <v>0</v>
      </c>
      <c r="CL81" s="33">
        <v>0</v>
      </c>
      <c r="CM81" s="475">
        <f t="shared" si="200"/>
        <v>0</v>
      </c>
      <c r="CN81" s="4">
        <f t="shared" si="177"/>
        <v>0</v>
      </c>
      <c r="CO81" s="1">
        <v>0</v>
      </c>
      <c r="CP81" s="1">
        <v>0</v>
      </c>
      <c r="CQ81" s="19">
        <v>0</v>
      </c>
      <c r="CR81" s="7">
        <f t="shared" si="199"/>
        <v>0</v>
      </c>
      <c r="CS81" s="224">
        <f t="shared" si="201"/>
        <v>0</v>
      </c>
      <c r="CT81" s="1">
        <f t="shared" si="202"/>
        <v>0</v>
      </c>
      <c r="CU81" s="229">
        <f t="shared" si="203"/>
        <v>0</v>
      </c>
      <c r="CV81" s="193">
        <f t="shared" si="204"/>
        <v>0</v>
      </c>
      <c r="CW81" s="193">
        <f t="shared" si="205"/>
        <v>0</v>
      </c>
      <c r="CX81" s="20"/>
      <c r="CY81" s="33"/>
      <c r="CZ81" s="475">
        <f t="shared" si="206"/>
        <v>0</v>
      </c>
      <c r="DA81" s="4">
        <f t="shared" si="180"/>
        <v>0</v>
      </c>
      <c r="DB81" s="700"/>
      <c r="DC81" s="700"/>
      <c r="DE81" s="7">
        <f t="shared" si="181"/>
        <v>0</v>
      </c>
      <c r="DF81" s="224">
        <f t="shared" si="207"/>
        <v>0</v>
      </c>
      <c r="DG81" s="1">
        <f t="shared" si="208"/>
        <v>0</v>
      </c>
      <c r="DH81" s="229">
        <f t="shared" si="209"/>
        <v>0</v>
      </c>
      <c r="DI81" s="193"/>
      <c r="DJ81" s="193"/>
      <c r="DK81" s="20"/>
      <c r="DL81" s="33"/>
      <c r="DM81" s="475">
        <f t="shared" si="210"/>
        <v>0</v>
      </c>
      <c r="DN81" s="4" t="e">
        <f t="shared" si="182"/>
        <v>#DIV/0!</v>
      </c>
      <c r="DO81" s="700"/>
      <c r="DP81" s="700"/>
      <c r="DR81" s="7">
        <f t="shared" si="183"/>
        <v>0</v>
      </c>
      <c r="DS81" s="224">
        <f t="shared" si="211"/>
        <v>0</v>
      </c>
      <c r="DT81" s="1">
        <f t="shared" si="212"/>
        <v>0</v>
      </c>
      <c r="DU81" s="229">
        <f t="shared" si="213"/>
        <v>0</v>
      </c>
    </row>
    <row r="82" spans="1:125" hidden="1" outlineLevel="1" x14ac:dyDescent="0.35">
      <c r="B82" s="5" t="s">
        <v>113</v>
      </c>
      <c r="C82" s="3"/>
      <c r="D82" s="18">
        <v>320927</v>
      </c>
      <c r="E82" s="5" t="s">
        <v>47</v>
      </c>
      <c r="F82" s="5" t="s">
        <v>67</v>
      </c>
      <c r="G82" s="5" t="s">
        <v>80</v>
      </c>
      <c r="H82" s="20">
        <v>229.58199999999999</v>
      </c>
      <c r="I82" s="16">
        <f t="shared" si="184"/>
        <v>0</v>
      </c>
      <c r="J82" s="16">
        <f t="shared" si="185"/>
        <v>0</v>
      </c>
      <c r="K82" s="16">
        <f t="shared" si="186"/>
        <v>0</v>
      </c>
      <c r="L82" s="33">
        <f t="shared" si="187"/>
        <v>0</v>
      </c>
      <c r="M82" s="20">
        <f t="shared" si="188"/>
        <v>0</v>
      </c>
      <c r="N82" s="20">
        <f t="shared" si="189"/>
        <v>0</v>
      </c>
      <c r="O82" s="20">
        <f t="shared" si="190"/>
        <v>0</v>
      </c>
      <c r="P82" s="20">
        <f t="shared" si="191"/>
        <v>0</v>
      </c>
      <c r="Q82" s="20">
        <f t="shared" si="192"/>
        <v>0</v>
      </c>
      <c r="R82" s="20">
        <f t="shared" si="193"/>
        <v>0</v>
      </c>
      <c r="S82" s="20">
        <f t="shared" si="194"/>
        <v>0</v>
      </c>
      <c r="T82" s="20">
        <f t="shared" si="195"/>
        <v>0</v>
      </c>
      <c r="U82" s="182">
        <f t="shared" si="196"/>
        <v>0</v>
      </c>
      <c r="V82" s="33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16">
        <v>0</v>
      </c>
      <c r="AH82" s="179">
        <f t="shared" si="197"/>
        <v>0</v>
      </c>
      <c r="AI82" s="28">
        <v>0</v>
      </c>
      <c r="AJ82" s="28">
        <v>0</v>
      </c>
      <c r="AK82" s="28">
        <v>0</v>
      </c>
      <c r="AL82" s="28">
        <v>0</v>
      </c>
      <c r="AM82" s="28">
        <v>0</v>
      </c>
      <c r="AN82" s="28">
        <v>0</v>
      </c>
      <c r="AO82" s="28">
        <v>0</v>
      </c>
      <c r="AP82" s="28">
        <v>0</v>
      </c>
      <c r="AQ82" s="28">
        <v>0</v>
      </c>
      <c r="AR82" s="28">
        <v>0</v>
      </c>
      <c r="AS82" s="28">
        <v>0</v>
      </c>
      <c r="AT82" s="28">
        <v>0</v>
      </c>
      <c r="AU82" s="329">
        <f t="shared" si="225"/>
        <v>0</v>
      </c>
      <c r="AV82" s="33">
        <v>0</v>
      </c>
      <c r="AW82" s="20">
        <v>0</v>
      </c>
      <c r="AX82" s="20">
        <v>0</v>
      </c>
      <c r="AY82" s="20">
        <v>0</v>
      </c>
      <c r="AZ82" s="20">
        <v>0</v>
      </c>
      <c r="BA82" s="20">
        <v>0</v>
      </c>
      <c r="BB82" s="20">
        <v>0</v>
      </c>
      <c r="BC82" s="20">
        <v>0</v>
      </c>
      <c r="BD82" s="20">
        <v>0</v>
      </c>
      <c r="BE82" s="20">
        <v>0</v>
      </c>
      <c r="BF82" s="20">
        <v>0</v>
      </c>
      <c r="BG82" s="20">
        <v>0</v>
      </c>
      <c r="BH82" s="329">
        <f t="shared" si="226"/>
        <v>0</v>
      </c>
      <c r="BI82" s="193"/>
      <c r="BJ82" s="193"/>
      <c r="BK82" s="20"/>
      <c r="BL82" s="33">
        <v>0</v>
      </c>
      <c r="BM82" s="226"/>
      <c r="BN82" s="4"/>
      <c r="BO82" s="4"/>
      <c r="BP82" s="4"/>
      <c r="BQ82" s="195"/>
      <c r="BR82" s="196"/>
      <c r="BS82" s="224"/>
      <c r="BT82" s="4">
        <f t="shared" si="215"/>
        <v>0</v>
      </c>
      <c r="BU82" s="229">
        <f t="shared" si="175"/>
        <v>0</v>
      </c>
      <c r="BV82" s="193">
        <f t="shared" si="216"/>
        <v>0</v>
      </c>
      <c r="BW82" s="193">
        <f t="shared" si="217"/>
        <v>0</v>
      </c>
      <c r="BX82" s="20">
        <v>0</v>
      </c>
      <c r="BY82" s="19">
        <v>0</v>
      </c>
      <c r="BZ82" s="441">
        <f t="shared" si="218"/>
        <v>0</v>
      </c>
      <c r="CA82" s="4"/>
      <c r="CB82" s="1">
        <v>0</v>
      </c>
      <c r="CC82" s="1">
        <v>0</v>
      </c>
      <c r="CD82" s="19">
        <v>0</v>
      </c>
      <c r="CE82" s="196">
        <v>0</v>
      </c>
      <c r="CF82" s="275">
        <f t="shared" si="219"/>
        <v>0</v>
      </c>
      <c r="CG82" s="1">
        <f t="shared" si="220"/>
        <v>0</v>
      </c>
      <c r="CH82" s="229">
        <f t="shared" si="221"/>
        <v>0</v>
      </c>
      <c r="CI82" s="193">
        <f t="shared" si="222"/>
        <v>0</v>
      </c>
      <c r="CJ82" s="193">
        <f t="shared" si="223"/>
        <v>0</v>
      </c>
      <c r="CK82" s="20">
        <v>0</v>
      </c>
      <c r="CL82" s="33">
        <v>0</v>
      </c>
      <c r="CM82" s="475">
        <f t="shared" si="200"/>
        <v>0</v>
      </c>
      <c r="CN82" s="4">
        <f t="shared" si="177"/>
        <v>0</v>
      </c>
      <c r="CO82" s="1">
        <v>0</v>
      </c>
      <c r="CP82" s="1">
        <v>0</v>
      </c>
      <c r="CQ82" s="19">
        <v>0</v>
      </c>
      <c r="CR82" s="7">
        <f t="shared" si="199"/>
        <v>0</v>
      </c>
      <c r="CS82" s="224">
        <f t="shared" si="201"/>
        <v>0</v>
      </c>
      <c r="CT82" s="1">
        <f t="shared" si="202"/>
        <v>0</v>
      </c>
      <c r="CU82" s="229">
        <f t="shared" si="203"/>
        <v>0</v>
      </c>
      <c r="CV82" s="193">
        <f t="shared" si="204"/>
        <v>0</v>
      </c>
      <c r="CW82" s="193">
        <f t="shared" si="205"/>
        <v>0</v>
      </c>
      <c r="CX82" s="20"/>
      <c r="CY82" s="33"/>
      <c r="CZ82" s="475">
        <f t="shared" si="206"/>
        <v>0</v>
      </c>
      <c r="DA82" s="4">
        <f t="shared" si="180"/>
        <v>0</v>
      </c>
      <c r="DB82" s="700"/>
      <c r="DC82" s="700"/>
      <c r="DE82" s="7">
        <f t="shared" si="181"/>
        <v>0</v>
      </c>
      <c r="DF82" s="224">
        <f t="shared" si="207"/>
        <v>0</v>
      </c>
      <c r="DG82" s="1">
        <f t="shared" si="208"/>
        <v>0</v>
      </c>
      <c r="DH82" s="229">
        <f t="shared" si="209"/>
        <v>0</v>
      </c>
      <c r="DI82" s="193"/>
      <c r="DJ82" s="193"/>
      <c r="DK82" s="20"/>
      <c r="DL82" s="33"/>
      <c r="DM82" s="475">
        <f t="shared" si="210"/>
        <v>0</v>
      </c>
      <c r="DN82" s="4" t="e">
        <f t="shared" si="182"/>
        <v>#DIV/0!</v>
      </c>
      <c r="DO82" s="700"/>
      <c r="DP82" s="700"/>
      <c r="DR82" s="7">
        <f t="shared" si="183"/>
        <v>0</v>
      </c>
      <c r="DS82" s="224">
        <f t="shared" si="211"/>
        <v>0</v>
      </c>
      <c r="DT82" s="1">
        <f t="shared" si="212"/>
        <v>0</v>
      </c>
      <c r="DU82" s="229">
        <f t="shared" si="213"/>
        <v>0</v>
      </c>
    </row>
    <row r="83" spans="1:125" hidden="1" outlineLevel="1" x14ac:dyDescent="0.35">
      <c r="B83" s="5" t="s">
        <v>113</v>
      </c>
      <c r="C83" s="3"/>
      <c r="D83" s="18">
        <v>320029</v>
      </c>
      <c r="E83" s="5" t="s">
        <v>47</v>
      </c>
      <c r="F83" s="5" t="s">
        <v>68</v>
      </c>
      <c r="G83" s="5" t="s">
        <v>81</v>
      </c>
      <c r="H83" s="20">
        <v>255.55600000000001</v>
      </c>
      <c r="I83" s="16">
        <f t="shared" si="184"/>
        <v>0</v>
      </c>
      <c r="J83" s="16">
        <f t="shared" si="185"/>
        <v>0</v>
      </c>
      <c r="K83" s="16">
        <f t="shared" si="186"/>
        <v>0</v>
      </c>
      <c r="L83" s="33">
        <f t="shared" si="187"/>
        <v>0</v>
      </c>
      <c r="M83" s="20">
        <f t="shared" si="188"/>
        <v>0</v>
      </c>
      <c r="N83" s="20">
        <f t="shared" si="189"/>
        <v>0</v>
      </c>
      <c r="O83" s="20">
        <f t="shared" si="190"/>
        <v>0</v>
      </c>
      <c r="P83" s="20">
        <f t="shared" si="191"/>
        <v>0</v>
      </c>
      <c r="Q83" s="20">
        <f t="shared" si="192"/>
        <v>0</v>
      </c>
      <c r="R83" s="20">
        <f t="shared" si="193"/>
        <v>0</v>
      </c>
      <c r="S83" s="20">
        <f t="shared" si="194"/>
        <v>0</v>
      </c>
      <c r="T83" s="20">
        <f t="shared" si="195"/>
        <v>1192.320000313043</v>
      </c>
      <c r="U83" s="182">
        <f t="shared" si="196"/>
        <v>1192.320000313043</v>
      </c>
      <c r="V83" s="33">
        <v>620</v>
      </c>
      <c r="W83" s="20">
        <v>10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16">
        <v>0</v>
      </c>
      <c r="AH83" s="179">
        <f t="shared" si="197"/>
        <v>630</v>
      </c>
      <c r="AI83" s="28">
        <v>0</v>
      </c>
      <c r="AJ83" s="28">
        <v>0</v>
      </c>
      <c r="AK83" s="28">
        <v>0</v>
      </c>
      <c r="AL83" s="28">
        <v>0</v>
      </c>
      <c r="AM83" s="28">
        <v>0</v>
      </c>
      <c r="AN83" s="28">
        <v>0</v>
      </c>
      <c r="AO83" s="28">
        <v>0</v>
      </c>
      <c r="AP83" s="28">
        <v>0</v>
      </c>
      <c r="AQ83" s="28">
        <v>0</v>
      </c>
      <c r="AR83" s="28">
        <v>0</v>
      </c>
      <c r="AS83" s="28">
        <v>0</v>
      </c>
      <c r="AT83" s="28">
        <v>304704.53000000003</v>
      </c>
      <c r="AU83" s="329">
        <f t="shared" si="225"/>
        <v>304704.53000000003</v>
      </c>
      <c r="AV83" s="33">
        <v>136896.23800000001</v>
      </c>
      <c r="AW83" s="20">
        <v>2760.0047999999997</v>
      </c>
      <c r="AX83" s="20">
        <v>0</v>
      </c>
      <c r="AY83" s="20">
        <v>0</v>
      </c>
      <c r="AZ83" s="20">
        <v>0</v>
      </c>
      <c r="BA83" s="20">
        <v>0</v>
      </c>
      <c r="BB83" s="20">
        <v>0</v>
      </c>
      <c r="BC83" s="20">
        <v>0</v>
      </c>
      <c r="BD83" s="20">
        <v>0</v>
      </c>
      <c r="BE83" s="20">
        <v>0</v>
      </c>
      <c r="BF83" s="20">
        <v>0</v>
      </c>
      <c r="BG83" s="20">
        <v>0</v>
      </c>
      <c r="BH83" s="329">
        <f t="shared" si="226"/>
        <v>139656.24280000001</v>
      </c>
      <c r="BI83" s="193"/>
      <c r="BJ83" s="193"/>
      <c r="BK83" s="20"/>
      <c r="BL83" s="33">
        <v>0</v>
      </c>
      <c r="BM83" s="226"/>
      <c r="BN83" s="4"/>
      <c r="BO83" s="4"/>
      <c r="BP83" s="4"/>
      <c r="BQ83" s="195"/>
      <c r="BR83" s="196"/>
      <c r="BS83" s="224"/>
      <c r="BT83" s="4">
        <f t="shared" si="215"/>
        <v>0</v>
      </c>
      <c r="BU83" s="229">
        <f t="shared" si="175"/>
        <v>0</v>
      </c>
      <c r="BV83" s="193">
        <f t="shared" si="216"/>
        <v>17457.030350000001</v>
      </c>
      <c r="BW83" s="193">
        <f t="shared" si="217"/>
        <v>0</v>
      </c>
      <c r="BX83" s="20">
        <v>0</v>
      </c>
      <c r="BY83" s="19">
        <v>0</v>
      </c>
      <c r="BZ83" s="441">
        <f t="shared" si="218"/>
        <v>0</v>
      </c>
      <c r="CA83" s="4"/>
      <c r="CB83" s="1">
        <v>0</v>
      </c>
      <c r="CC83" s="1">
        <v>0</v>
      </c>
      <c r="CD83" s="19">
        <v>0</v>
      </c>
      <c r="CE83" s="196">
        <v>0</v>
      </c>
      <c r="CF83" s="275">
        <f t="shared" si="219"/>
        <v>0</v>
      </c>
      <c r="CG83" s="1">
        <f t="shared" si="220"/>
        <v>0</v>
      </c>
      <c r="CH83" s="229">
        <f t="shared" si="221"/>
        <v>0</v>
      </c>
      <c r="CI83" s="193">
        <f t="shared" si="222"/>
        <v>15517.360311111112</v>
      </c>
      <c r="CJ83" s="193">
        <f t="shared" si="223"/>
        <v>0</v>
      </c>
      <c r="CK83" s="20">
        <v>0</v>
      </c>
      <c r="CL83" s="33">
        <v>0</v>
      </c>
      <c r="CM83" s="475">
        <f t="shared" si="200"/>
        <v>0</v>
      </c>
      <c r="CN83" s="4">
        <f t="shared" si="177"/>
        <v>0</v>
      </c>
      <c r="CO83" s="1">
        <v>0</v>
      </c>
      <c r="CP83" s="1">
        <v>0</v>
      </c>
      <c r="CQ83" s="19">
        <v>0</v>
      </c>
      <c r="CR83" s="7">
        <f t="shared" si="199"/>
        <v>0</v>
      </c>
      <c r="CS83" s="224">
        <f t="shared" si="201"/>
        <v>0</v>
      </c>
      <c r="CT83" s="1">
        <f t="shared" si="202"/>
        <v>0</v>
      </c>
      <c r="CU83" s="229">
        <f t="shared" si="203"/>
        <v>0</v>
      </c>
      <c r="CV83" s="193">
        <f t="shared" si="204"/>
        <v>13965.62428</v>
      </c>
      <c r="CW83" s="193">
        <f t="shared" si="205"/>
        <v>0</v>
      </c>
      <c r="CX83" s="20"/>
      <c r="CY83" s="33"/>
      <c r="CZ83" s="475">
        <f t="shared" si="206"/>
        <v>0</v>
      </c>
      <c r="DA83" s="4">
        <f t="shared" si="180"/>
        <v>0</v>
      </c>
      <c r="DB83" s="700"/>
      <c r="DC83" s="700"/>
      <c r="DE83" s="7">
        <f t="shared" si="181"/>
        <v>0</v>
      </c>
      <c r="DF83" s="224">
        <f t="shared" si="207"/>
        <v>0</v>
      </c>
      <c r="DG83" s="1">
        <f t="shared" si="208"/>
        <v>0</v>
      </c>
      <c r="DH83" s="229">
        <f t="shared" si="209"/>
        <v>0</v>
      </c>
      <c r="DI83" s="193"/>
      <c r="DJ83" s="193"/>
      <c r="DK83" s="20"/>
      <c r="DL83" s="33"/>
      <c r="DM83" s="475">
        <f t="shared" si="210"/>
        <v>0</v>
      </c>
      <c r="DN83" s="4" t="e">
        <f t="shared" si="182"/>
        <v>#DIV/0!</v>
      </c>
      <c r="DO83" s="700"/>
      <c r="DP83" s="700"/>
      <c r="DR83" s="7">
        <f t="shared" si="183"/>
        <v>0</v>
      </c>
      <c r="DS83" s="224">
        <f t="shared" si="211"/>
        <v>0</v>
      </c>
      <c r="DT83" s="1">
        <f t="shared" si="212"/>
        <v>-1</v>
      </c>
      <c r="DU83" s="229">
        <f t="shared" si="213"/>
        <v>-0.54166666704955124</v>
      </c>
    </row>
    <row r="84" spans="1:125" hidden="1" outlineLevel="1" x14ac:dyDescent="0.35">
      <c r="B84" s="5" t="s">
        <v>113</v>
      </c>
      <c r="C84" s="3"/>
      <c r="D84" s="18">
        <v>320020</v>
      </c>
      <c r="E84" s="5" t="s">
        <v>47</v>
      </c>
      <c r="F84" s="5" t="s">
        <v>29</v>
      </c>
      <c r="G84" s="5" t="s">
        <v>130</v>
      </c>
      <c r="H84" s="20">
        <v>317.77800000000002</v>
      </c>
      <c r="I84" s="16">
        <f t="shared" si="184"/>
        <v>0</v>
      </c>
      <c r="J84" s="16">
        <f t="shared" si="185"/>
        <v>0</v>
      </c>
      <c r="K84" s="16">
        <f t="shared" si="186"/>
        <v>0</v>
      </c>
      <c r="L84" s="33">
        <f t="shared" si="187"/>
        <v>0</v>
      </c>
      <c r="M84" s="20">
        <f t="shared" si="188"/>
        <v>0</v>
      </c>
      <c r="N84" s="20">
        <f t="shared" si="189"/>
        <v>0</v>
      </c>
      <c r="O84" s="20">
        <f t="shared" si="190"/>
        <v>0</v>
      </c>
      <c r="P84" s="20">
        <f t="shared" si="191"/>
        <v>0</v>
      </c>
      <c r="Q84" s="20">
        <f t="shared" si="192"/>
        <v>0</v>
      </c>
      <c r="R84" s="20">
        <f t="shared" si="193"/>
        <v>0</v>
      </c>
      <c r="S84" s="20">
        <f t="shared" si="194"/>
        <v>1494.7194166997085</v>
      </c>
      <c r="T84" s="20">
        <f t="shared" si="195"/>
        <v>1000.5119989426581</v>
      </c>
      <c r="U84" s="182">
        <f t="shared" si="196"/>
        <v>2495.2314156423668</v>
      </c>
      <c r="V84" s="33">
        <v>1934</v>
      </c>
      <c r="W84" s="20">
        <v>0</v>
      </c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16">
        <v>0</v>
      </c>
      <c r="AH84" s="179">
        <f t="shared" ref="AH84" si="227">+SUM(V84:AG84)</f>
        <v>1934</v>
      </c>
      <c r="AI84" s="28">
        <v>0</v>
      </c>
      <c r="AJ84" s="28">
        <v>0</v>
      </c>
      <c r="AK84" s="28">
        <v>0</v>
      </c>
      <c r="AL84" s="28">
        <v>0</v>
      </c>
      <c r="AM84" s="28">
        <v>0</v>
      </c>
      <c r="AN84" s="28">
        <v>0</v>
      </c>
      <c r="AO84" s="28">
        <v>0</v>
      </c>
      <c r="AP84" s="28">
        <v>0</v>
      </c>
      <c r="AQ84" s="28">
        <v>0</v>
      </c>
      <c r="AR84" s="28">
        <v>0</v>
      </c>
      <c r="AS84" s="28">
        <v>474988.94680000003</v>
      </c>
      <c r="AT84" s="28">
        <v>317940.70200000005</v>
      </c>
      <c r="AU84" s="329">
        <f t="shared" si="225"/>
        <v>792929.64880000008</v>
      </c>
      <c r="AV84" s="33">
        <v>530999.2678400001</v>
      </c>
      <c r="AW84" s="20">
        <v>0</v>
      </c>
      <c r="AX84" s="20">
        <v>0</v>
      </c>
      <c r="AY84" s="20">
        <v>0</v>
      </c>
      <c r="AZ84" s="20">
        <v>0</v>
      </c>
      <c r="BA84" s="20">
        <v>0</v>
      </c>
      <c r="BB84" s="20">
        <v>0</v>
      </c>
      <c r="BC84" s="20">
        <v>0</v>
      </c>
      <c r="BD84" s="20">
        <v>0</v>
      </c>
      <c r="BE84" s="20">
        <v>0</v>
      </c>
      <c r="BF84" s="20">
        <v>0</v>
      </c>
      <c r="BG84" s="20">
        <v>0</v>
      </c>
      <c r="BH84" s="329">
        <f t="shared" si="226"/>
        <v>530999.2678400001</v>
      </c>
      <c r="BI84" s="193"/>
      <c r="BJ84" s="193"/>
      <c r="BK84" s="20"/>
      <c r="BL84" s="33">
        <v>0</v>
      </c>
      <c r="BM84" s="226"/>
      <c r="BN84" s="4"/>
      <c r="BO84" s="4"/>
      <c r="BP84" s="4"/>
      <c r="BQ84" s="195"/>
      <c r="BR84" s="196"/>
      <c r="BS84" s="224"/>
      <c r="BT84" s="4">
        <f t="shared" si="215"/>
        <v>0</v>
      </c>
      <c r="BU84" s="229">
        <f t="shared" si="175"/>
        <v>0</v>
      </c>
      <c r="BV84" s="193">
        <f t="shared" si="216"/>
        <v>66374.908480000013</v>
      </c>
      <c r="BW84" s="193">
        <f t="shared" si="217"/>
        <v>0</v>
      </c>
      <c r="BX84" s="20">
        <v>0</v>
      </c>
      <c r="BY84" s="19">
        <v>0</v>
      </c>
      <c r="BZ84" s="441">
        <f t="shared" si="218"/>
        <v>0</v>
      </c>
      <c r="CA84" s="4"/>
      <c r="CB84" s="1">
        <v>0</v>
      </c>
      <c r="CC84" s="1">
        <v>0</v>
      </c>
      <c r="CD84" s="19">
        <v>0</v>
      </c>
      <c r="CE84" s="196">
        <v>0</v>
      </c>
      <c r="CF84" s="275">
        <f t="shared" si="219"/>
        <v>0</v>
      </c>
      <c r="CG84" s="1">
        <f t="shared" si="220"/>
        <v>0</v>
      </c>
      <c r="CH84" s="229">
        <f t="shared" si="221"/>
        <v>0</v>
      </c>
      <c r="CI84" s="193">
        <f t="shared" si="222"/>
        <v>58999.918648888903</v>
      </c>
      <c r="CJ84" s="193">
        <f t="shared" si="223"/>
        <v>0</v>
      </c>
      <c r="CK84" s="20">
        <v>0</v>
      </c>
      <c r="CL84" s="33">
        <v>0</v>
      </c>
      <c r="CM84" s="475">
        <f t="shared" si="200"/>
        <v>0</v>
      </c>
      <c r="CN84" s="4">
        <f t="shared" si="177"/>
        <v>0</v>
      </c>
      <c r="CO84" s="1">
        <v>0</v>
      </c>
      <c r="CP84" s="1">
        <v>0</v>
      </c>
      <c r="CQ84" s="19">
        <v>0</v>
      </c>
      <c r="CR84" s="7">
        <f t="shared" si="199"/>
        <v>0</v>
      </c>
      <c r="CS84" s="224">
        <f t="shared" si="201"/>
        <v>0</v>
      </c>
      <c r="CT84" s="1">
        <f t="shared" si="202"/>
        <v>0</v>
      </c>
      <c r="CU84" s="229">
        <f t="shared" si="203"/>
        <v>0</v>
      </c>
      <c r="CV84" s="193">
        <f t="shared" si="204"/>
        <v>53099.92678400001</v>
      </c>
      <c r="CW84" s="193">
        <f t="shared" si="205"/>
        <v>0</v>
      </c>
      <c r="CX84" s="20"/>
      <c r="CY84" s="33"/>
      <c r="CZ84" s="475">
        <f t="shared" si="206"/>
        <v>0</v>
      </c>
      <c r="DA84" s="4">
        <f t="shared" si="180"/>
        <v>0</v>
      </c>
      <c r="DB84" s="700"/>
      <c r="DC84" s="700"/>
      <c r="DE84" s="7">
        <f t="shared" si="181"/>
        <v>0</v>
      </c>
      <c r="DF84" s="224">
        <f t="shared" si="207"/>
        <v>0</v>
      </c>
      <c r="DG84" s="1">
        <f t="shared" si="208"/>
        <v>-1</v>
      </c>
      <c r="DH84" s="229">
        <f t="shared" si="209"/>
        <v>0.11791920931495681</v>
      </c>
      <c r="DI84" s="193"/>
      <c r="DJ84" s="193"/>
      <c r="DK84" s="20"/>
      <c r="DL84" s="33"/>
      <c r="DM84" s="475">
        <f t="shared" si="210"/>
        <v>0</v>
      </c>
      <c r="DN84" s="4" t="e">
        <f t="shared" si="182"/>
        <v>#DIV/0!</v>
      </c>
      <c r="DO84" s="700"/>
      <c r="DP84" s="700"/>
      <c r="DR84" s="7">
        <f t="shared" si="183"/>
        <v>0</v>
      </c>
      <c r="DS84" s="224">
        <f t="shared" si="211"/>
        <v>0</v>
      </c>
      <c r="DT84" s="1">
        <f t="shared" si="212"/>
        <v>-1</v>
      </c>
      <c r="DU84" s="229">
        <f t="shared" si="213"/>
        <v>-0.33033243410231772</v>
      </c>
    </row>
    <row r="85" spans="1:125" collapsed="1" x14ac:dyDescent="0.35">
      <c r="B85" s="5" t="s">
        <v>113</v>
      </c>
      <c r="C85" s="3"/>
      <c r="D85" s="18"/>
      <c r="E85" s="5" t="s">
        <v>194</v>
      </c>
      <c r="F85" s="14" t="s">
        <v>82</v>
      </c>
      <c r="G85" s="5"/>
      <c r="H85" s="2"/>
      <c r="I85" s="27">
        <f t="shared" ref="I85:T85" si="228">+SUM(I86:I92)</f>
        <v>56.099998577072846</v>
      </c>
      <c r="J85" s="27">
        <f t="shared" si="228"/>
        <v>439.44999770142255</v>
      </c>
      <c r="K85" s="27">
        <f t="shared" si="228"/>
        <v>801.29498718726381</v>
      </c>
      <c r="L85" s="34">
        <f t="shared" si="228"/>
        <v>577.82998857280211</v>
      </c>
      <c r="M85" s="26">
        <f t="shared" si="228"/>
        <v>591.80000284585435</v>
      </c>
      <c r="N85" s="26">
        <f t="shared" si="228"/>
        <v>451</v>
      </c>
      <c r="O85" s="26">
        <f t="shared" si="228"/>
        <v>950.39999937062964</v>
      </c>
      <c r="P85" s="26">
        <f t="shared" si="228"/>
        <v>1004.4000037944725</v>
      </c>
      <c r="Q85" s="26">
        <f t="shared" si="228"/>
        <v>817.56000050532134</v>
      </c>
      <c r="R85" s="26">
        <f t="shared" si="228"/>
        <v>291.60000062937019</v>
      </c>
      <c r="S85" s="26">
        <f t="shared" si="228"/>
        <v>398.52017562022263</v>
      </c>
      <c r="T85" s="26">
        <f t="shared" si="228"/>
        <v>797.56438462506958</v>
      </c>
      <c r="U85" s="179">
        <f t="shared" ref="U85:AH85" si="229">+SUM(U86:U92)</f>
        <v>7177.5195394295015</v>
      </c>
      <c r="V85" s="34">
        <f>+SUM(V86:V92)</f>
        <v>947</v>
      </c>
      <c r="W85" s="26">
        <f t="shared" si="229"/>
        <v>780</v>
      </c>
      <c r="X85" s="26">
        <f t="shared" si="229"/>
        <v>160</v>
      </c>
      <c r="Y85" s="26">
        <f t="shared" si="229"/>
        <v>290</v>
      </c>
      <c r="Z85" s="26">
        <f t="shared" si="229"/>
        <v>170</v>
      </c>
      <c r="AA85" s="26">
        <f t="shared" si="229"/>
        <v>0</v>
      </c>
      <c r="AB85" s="26">
        <f t="shared" si="229"/>
        <v>0</v>
      </c>
      <c r="AC85" s="26">
        <f t="shared" si="229"/>
        <v>0</v>
      </c>
      <c r="AD85" s="20">
        <v>0</v>
      </c>
      <c r="AE85" s="20">
        <f t="shared" si="229"/>
        <v>0</v>
      </c>
      <c r="AF85" s="20">
        <f t="shared" si="229"/>
        <v>0</v>
      </c>
      <c r="AG85" s="16">
        <f t="shared" si="229"/>
        <v>0</v>
      </c>
      <c r="AH85" s="179">
        <f t="shared" si="229"/>
        <v>2347</v>
      </c>
      <c r="AI85" s="23">
        <f t="shared" ref="AI85" si="230">+SUM(AI86:AI92)</f>
        <v>11827.731</v>
      </c>
      <c r="AJ85" s="23">
        <f t="shared" ref="AJ85" si="231">+SUM(AJ86:AJ92)</f>
        <v>94650.433000000005</v>
      </c>
      <c r="AK85" s="23">
        <f t="shared" ref="AK85" si="232">+SUM(AK86:AK92)</f>
        <v>203137.22899999999</v>
      </c>
      <c r="AL85" s="23">
        <f t="shared" ref="AL85" si="233">+SUM(AL86:AL92)</f>
        <v>148623.908</v>
      </c>
      <c r="AM85" s="23">
        <f t="shared" ref="AM85" si="234">+SUM(AM86:AM92)</f>
        <v>151828.05499999999</v>
      </c>
      <c r="AN85" s="23">
        <f t="shared" ref="AN85" si="235">+SUM(AN86:AN92)</f>
        <v>116260.79300000001</v>
      </c>
      <c r="AO85" s="23">
        <f t="shared" ref="AO85" si="236">+SUM(AO86:AO92)</f>
        <v>232715.85099999997</v>
      </c>
      <c r="AP85" s="23">
        <f t="shared" ref="AP85" si="237">+SUM(AP86:AP92)</f>
        <v>252185.87600000002</v>
      </c>
      <c r="AQ85" s="23">
        <f t="shared" ref="AQ85" si="238">+SUM(AQ86:AQ92)</f>
        <v>190155.72000000003</v>
      </c>
      <c r="AR85" s="23">
        <f t="shared" ref="AR85" si="239">+SUM(AR86:AR92)</f>
        <v>92664.065000000002</v>
      </c>
      <c r="AS85" s="23">
        <f t="shared" ref="AS85" si="240">+SUM(AS86:AS92)</f>
        <v>594519.88100000005</v>
      </c>
      <c r="AT85" s="23">
        <f t="shared" ref="AT85" si="241">+SUM(AT86:AT92)</f>
        <v>224274.50280000002</v>
      </c>
      <c r="AU85" s="329">
        <f t="shared" ref="AU85" si="242">+SUM(AU86:AU92)</f>
        <v>2312844.0447999998</v>
      </c>
      <c r="AV85" s="34">
        <f t="shared" ref="AV85" si="243">+SUM(AV86:AV92)</f>
        <v>218170.49780000001</v>
      </c>
      <c r="AW85" s="26">
        <f t="shared" ref="AW85" si="244">+SUM(AW86:AW92)</f>
        <v>177277.20479999998</v>
      </c>
      <c r="AX85" s="26">
        <f t="shared" ref="AX85" si="245">+SUM(AX86:AX92)</f>
        <v>44516.984400000001</v>
      </c>
      <c r="AY85" s="26">
        <f t="shared" ref="AY85" si="246">+SUM(AY86:AY92)</f>
        <v>75850.446599999996</v>
      </c>
      <c r="AZ85" s="26">
        <f t="shared" ref="AZ85" si="247">+SUM(AZ86:AZ92)</f>
        <v>51991.507799999999</v>
      </c>
      <c r="BA85" s="26">
        <f t="shared" ref="BA85" si="248">+SUM(BA86:BA92)</f>
        <v>0</v>
      </c>
      <c r="BB85" s="26">
        <f t="shared" ref="BB85" si="249">+SUM(BB86:BB92)</f>
        <v>0</v>
      </c>
      <c r="BC85" s="26">
        <v>-168818.39747999999</v>
      </c>
      <c r="BD85" s="26">
        <v>0</v>
      </c>
      <c r="BE85" s="26">
        <f t="shared" ref="BE85" si="250">+SUM(BE86:BE92)</f>
        <v>0</v>
      </c>
      <c r="BF85" s="26">
        <f t="shared" ref="BF85" si="251">+SUM(BF86:BF92)</f>
        <v>0</v>
      </c>
      <c r="BG85" s="26">
        <f t="shared" ref="BG85" si="252">+SUM(BG86:BG92)</f>
        <v>0</v>
      </c>
      <c r="BH85" s="329">
        <f t="shared" ref="BH85" si="253">+SUM(BH86:BH92)</f>
        <v>398988.24392000004</v>
      </c>
      <c r="BI85" s="193"/>
      <c r="BJ85" s="193"/>
      <c r="BK85" s="20"/>
      <c r="BL85" s="34">
        <f t="shared" ref="BL85" si="254">+SUM(BL86:BL92)</f>
        <v>-168818.39747999999</v>
      </c>
      <c r="BM85" s="226"/>
      <c r="BN85" s="4"/>
      <c r="BO85" s="4"/>
      <c r="BP85" s="4"/>
      <c r="BQ85" s="195"/>
      <c r="BR85" s="196"/>
      <c r="BS85" s="224"/>
      <c r="BT85" s="4">
        <f t="shared" si="215"/>
        <v>-1.6694205090216867</v>
      </c>
      <c r="BU85" s="229">
        <f t="shared" si="175"/>
        <v>-0.67059246817983875</v>
      </c>
      <c r="BV85" s="193"/>
      <c r="BW85" s="193">
        <f t="shared" si="217"/>
        <v>-56272.799159999995</v>
      </c>
      <c r="BX85" s="20">
        <f t="shared" ref="BX85" si="255">+SUM(BX86:BX92)</f>
        <v>0</v>
      </c>
      <c r="BY85" s="19">
        <v>0</v>
      </c>
      <c r="BZ85" s="441">
        <f t="shared" si="218"/>
        <v>0</v>
      </c>
      <c r="CA85" s="4"/>
      <c r="CB85" s="1">
        <v>0</v>
      </c>
      <c r="CC85" s="1">
        <v>0</v>
      </c>
      <c r="CD85" s="19">
        <v>0</v>
      </c>
      <c r="CE85" s="196">
        <v>0</v>
      </c>
      <c r="CF85" s="275">
        <f t="shared" si="219"/>
        <v>0</v>
      </c>
      <c r="CG85" s="1">
        <f t="shared" si="220"/>
        <v>-1</v>
      </c>
      <c r="CH85" s="229">
        <f t="shared" si="221"/>
        <v>-0.71529017776489257</v>
      </c>
      <c r="CI85" s="193">
        <f t="shared" si="222"/>
        <v>44332.027102222222</v>
      </c>
      <c r="CJ85" s="193">
        <f t="shared" si="223"/>
        <v>-56272.799159999995</v>
      </c>
      <c r="CK85" s="20">
        <v>0</v>
      </c>
      <c r="CL85" s="33">
        <v>0</v>
      </c>
      <c r="CM85" s="475">
        <f t="shared" si="200"/>
        <v>0</v>
      </c>
      <c r="CN85" s="4">
        <f t="shared" si="177"/>
        <v>-3.1933541875401046E-2</v>
      </c>
      <c r="CO85" s="1">
        <v>0</v>
      </c>
      <c r="CP85" s="1">
        <v>0</v>
      </c>
      <c r="CQ85" s="19">
        <v>0</v>
      </c>
      <c r="CR85" s="7">
        <f t="shared" si="199"/>
        <v>0</v>
      </c>
      <c r="CS85" s="224">
        <f t="shared" si="201"/>
        <v>0</v>
      </c>
      <c r="CT85" s="1">
        <f t="shared" si="202"/>
        <v>-1</v>
      </c>
      <c r="CU85" s="229">
        <f t="shared" si="203"/>
        <v>-0.73294847264116481</v>
      </c>
      <c r="CV85" s="193">
        <f>SUM(CV86:CV92)</f>
        <v>44332.02710222223</v>
      </c>
      <c r="CW85" s="193">
        <f>SUM(CW86:CW92)</f>
        <v>-84409.198739999993</v>
      </c>
      <c r="CX85" s="20"/>
      <c r="CY85" s="33"/>
      <c r="CZ85" s="475">
        <f t="shared" si="206"/>
        <v>0</v>
      </c>
      <c r="DA85" s="4">
        <f t="shared" si="180"/>
        <v>-6.1295910553725991E-2</v>
      </c>
      <c r="DB85" s="700"/>
      <c r="DC85" s="700"/>
      <c r="DE85" s="7">
        <f t="shared" si="181"/>
        <v>0</v>
      </c>
      <c r="DF85" s="224">
        <f t="shared" si="207"/>
        <v>0</v>
      </c>
      <c r="DG85" s="1">
        <f t="shared" si="208"/>
        <v>-1</v>
      </c>
      <c r="DH85" s="229">
        <f t="shared" si="209"/>
        <v>-0.80896578452545487</v>
      </c>
      <c r="DI85" s="193"/>
      <c r="DJ85" s="193"/>
      <c r="DK85" s="20"/>
      <c r="DL85" s="33"/>
      <c r="DM85" s="475">
        <f t="shared" si="210"/>
        <v>0</v>
      </c>
      <c r="DN85" s="4" t="e">
        <f t="shared" si="182"/>
        <v>#DIV/0!</v>
      </c>
      <c r="DO85" s="700"/>
      <c r="DP85" s="700"/>
      <c r="DR85" s="7">
        <f t="shared" si="183"/>
        <v>0</v>
      </c>
      <c r="DS85" s="224">
        <f t="shared" si="211"/>
        <v>0</v>
      </c>
      <c r="DT85" s="1">
        <f t="shared" si="212"/>
        <v>-1</v>
      </c>
      <c r="DU85" s="229">
        <f t="shared" si="213"/>
        <v>-0.82749020850884825</v>
      </c>
    </row>
    <row r="86" spans="1:125" hidden="1" outlineLevel="1" x14ac:dyDescent="0.35">
      <c r="B86" s="5" t="s">
        <v>113</v>
      </c>
      <c r="C86" s="3"/>
      <c r="D86" s="18">
        <v>320917</v>
      </c>
      <c r="E86" s="5" t="s">
        <v>194</v>
      </c>
      <c r="F86" s="5" t="s">
        <v>84</v>
      </c>
      <c r="G86" s="5" t="s">
        <v>70</v>
      </c>
      <c r="H86" s="20">
        <v>317.77800000000002</v>
      </c>
      <c r="I86" s="16">
        <f t="shared" ref="I86" si="256">+IFERROR(AI86/$H86,0)</f>
        <v>0</v>
      </c>
      <c r="J86" s="16">
        <f t="shared" ref="J86" si="257">+IFERROR(AJ86/$H86,0)</f>
        <v>18.700001258740375</v>
      </c>
      <c r="K86" s="16">
        <f t="shared" ref="K86" si="258">+IFERROR(AK86/$H86,0)</f>
        <v>319.77000295803987</v>
      </c>
      <c r="L86" s="33">
        <f t="shared" ref="L86" si="259">+IFERROR(AL86/$H86,0)</f>
        <v>250.57999924475573</v>
      </c>
      <c r="M86" s="20">
        <f t="shared" ref="M86" si="260">+IFERROR(AM86/$H86,0)</f>
        <v>253</v>
      </c>
      <c r="N86" s="20">
        <f t="shared" ref="N86" si="261">+IFERROR(AN86/$H86,0)</f>
        <v>198</v>
      </c>
      <c r="O86" s="20">
        <f t="shared" ref="O86" si="262">+IFERROR(AO86/$H86,0)</f>
        <v>302.39999937062976</v>
      </c>
      <c r="P86" s="20">
        <f t="shared" ref="P86" si="263">+IFERROR(AP86/$H86,0)</f>
        <v>378</v>
      </c>
      <c r="Q86" s="20">
        <f t="shared" ref="Q86" si="264">+IFERROR(AQ86/$H86,0)</f>
        <v>166.32000012587403</v>
      </c>
      <c r="R86" s="20">
        <f t="shared" ref="R86" si="265">+IFERROR(AR86/$H86,0)</f>
        <v>291.60000062937019</v>
      </c>
      <c r="S86" s="20">
        <f t="shared" ref="S86" si="266">+IFERROR(AS86/$H86,0)</f>
        <v>155.52000012587402</v>
      </c>
      <c r="T86" s="20">
        <f t="shared" ref="T86" si="267">+IFERROR(AT86/$H86,0)</f>
        <v>97.184392878046935</v>
      </c>
      <c r="U86" s="182">
        <f t="shared" ref="U86" si="268">+SUM(I86:T86)</f>
        <v>2431.0743965913307</v>
      </c>
      <c r="V86" s="33">
        <v>240</v>
      </c>
      <c r="W86" s="20">
        <v>120</v>
      </c>
      <c r="X86" s="20">
        <v>70</v>
      </c>
      <c r="Y86" s="20">
        <v>85</v>
      </c>
      <c r="Z86" s="20">
        <v>115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16">
        <v>0</v>
      </c>
      <c r="AH86" s="179">
        <f t="shared" si="197"/>
        <v>630</v>
      </c>
      <c r="AI86" s="28">
        <v>0</v>
      </c>
      <c r="AJ86" s="28">
        <v>5942.4489999999996</v>
      </c>
      <c r="AK86" s="28">
        <v>101615.872</v>
      </c>
      <c r="AL86" s="28">
        <v>79628.810999999987</v>
      </c>
      <c r="AM86" s="28">
        <v>80397.834000000003</v>
      </c>
      <c r="AN86" s="28">
        <v>62920.044000000002</v>
      </c>
      <c r="AO86" s="28">
        <v>96096.066999999995</v>
      </c>
      <c r="AP86" s="28">
        <v>120120.084</v>
      </c>
      <c r="AQ86" s="28">
        <v>52852.837</v>
      </c>
      <c r="AR86" s="28">
        <v>92664.065000000002</v>
      </c>
      <c r="AS86" s="28">
        <v>49420.834600000002</v>
      </c>
      <c r="AT86" s="28">
        <v>30883.062000000002</v>
      </c>
      <c r="AU86" s="329">
        <f t="shared" si="225"/>
        <v>772541.95959999983</v>
      </c>
      <c r="AV86" s="33">
        <v>82368.056999999986</v>
      </c>
      <c r="AW86" s="20">
        <v>41184.028800000007</v>
      </c>
      <c r="AX86" s="20">
        <v>24024.016800000001</v>
      </c>
      <c r="AY86" s="20">
        <v>29172.020400000001</v>
      </c>
      <c r="AZ86" s="20">
        <v>39468.027600000001</v>
      </c>
      <c r="BA86" s="20">
        <v>0</v>
      </c>
      <c r="BB86" s="20">
        <v>0</v>
      </c>
      <c r="BC86" s="20">
        <v>0</v>
      </c>
      <c r="BD86" s="20">
        <v>0</v>
      </c>
      <c r="BE86" s="20">
        <v>0</v>
      </c>
      <c r="BF86" s="20">
        <v>0</v>
      </c>
      <c r="BG86" s="20">
        <v>0</v>
      </c>
      <c r="BH86" s="329">
        <f t="shared" si="226"/>
        <v>216216.15060000002</v>
      </c>
      <c r="BI86" s="193"/>
      <c r="BJ86" s="193"/>
      <c r="BK86" s="20"/>
      <c r="BL86" s="33">
        <v>0</v>
      </c>
      <c r="BM86" s="226"/>
      <c r="BN86" s="4"/>
      <c r="BO86" s="4"/>
      <c r="BP86" s="4"/>
      <c r="BQ86" s="195"/>
      <c r="BR86" s="196"/>
      <c r="BS86" s="224"/>
      <c r="BT86" s="4">
        <f t="shared" si="215"/>
        <v>-1</v>
      </c>
      <c r="BU86" s="229">
        <f t="shared" si="175"/>
        <v>-0.60452207446201256</v>
      </c>
      <c r="BV86" s="193"/>
      <c r="BW86" s="193">
        <f t="shared" si="217"/>
        <v>0</v>
      </c>
      <c r="BX86" s="20"/>
      <c r="BY86" s="19">
        <v>0</v>
      </c>
      <c r="BZ86" s="441">
        <f t="shared" si="218"/>
        <v>0</v>
      </c>
      <c r="CA86" s="4"/>
      <c r="CB86" s="1">
        <v>0</v>
      </c>
      <c r="CC86" s="1">
        <v>0</v>
      </c>
      <c r="CD86" s="19">
        <v>0</v>
      </c>
      <c r="CE86" s="196">
        <v>0</v>
      </c>
      <c r="CF86" s="275">
        <f t="shared" si="219"/>
        <v>0</v>
      </c>
      <c r="CG86" s="1">
        <f t="shared" si="220"/>
        <v>-1</v>
      </c>
      <c r="CH86" s="229">
        <f t="shared" si="221"/>
        <v>-0.63938371023221041</v>
      </c>
      <c r="CI86" s="193">
        <f t="shared" si="222"/>
        <v>24024.016733333337</v>
      </c>
      <c r="CJ86" s="193">
        <f t="shared" si="223"/>
        <v>0</v>
      </c>
      <c r="CK86" s="20">
        <v>0</v>
      </c>
      <c r="CL86" s="33"/>
      <c r="CM86" s="475">
        <f t="shared" si="200"/>
        <v>0</v>
      </c>
      <c r="CN86" s="274"/>
      <c r="CO86" s="1">
        <v>0</v>
      </c>
      <c r="CP86" s="1">
        <v>0</v>
      </c>
      <c r="CQ86" s="19">
        <v>0</v>
      </c>
      <c r="CR86" s="7">
        <f t="shared" si="199"/>
        <v>0</v>
      </c>
      <c r="CS86" s="224">
        <f t="shared" si="201"/>
        <v>0</v>
      </c>
      <c r="CT86" s="1">
        <f t="shared" si="202"/>
        <v>-1</v>
      </c>
      <c r="CU86" s="229">
        <f t="shared" si="203"/>
        <v>-0.68765636829767907</v>
      </c>
      <c r="CV86" s="193">
        <f t="shared" si="204"/>
        <v>24024.016733333337</v>
      </c>
      <c r="CW86" s="193">
        <f t="shared" si="205"/>
        <v>0</v>
      </c>
      <c r="CX86" s="20">
        <v>0</v>
      </c>
      <c r="CY86" s="33"/>
      <c r="CZ86" s="475">
        <f t="shared" si="206"/>
        <v>0</v>
      </c>
      <c r="DA86" s="274"/>
      <c r="DB86" s="700"/>
      <c r="DC86" s="700"/>
      <c r="DE86" s="7">
        <f t="shared" si="181"/>
        <v>0</v>
      </c>
      <c r="DF86" s="224">
        <f t="shared" si="207"/>
        <v>0</v>
      </c>
      <c r="DG86" s="1">
        <f t="shared" si="208"/>
        <v>-1</v>
      </c>
      <c r="DH86" s="229">
        <f t="shared" si="209"/>
        <v>-0.70846955210855933</v>
      </c>
      <c r="DI86" s="193"/>
      <c r="DJ86" s="193"/>
      <c r="DK86" s="20">
        <v>0</v>
      </c>
      <c r="DL86" s="33"/>
      <c r="DM86" s="475">
        <f t="shared" si="210"/>
        <v>0</v>
      </c>
      <c r="DN86" s="274"/>
      <c r="DO86" s="700"/>
      <c r="DP86" s="700"/>
      <c r="DR86" s="7">
        <f t="shared" si="183"/>
        <v>0</v>
      </c>
      <c r="DS86" s="224">
        <f t="shared" si="211"/>
        <v>0</v>
      </c>
      <c r="DT86" s="1">
        <f t="shared" si="212"/>
        <v>-1</v>
      </c>
      <c r="DU86" s="229">
        <f t="shared" si="213"/>
        <v>-0.72012374484882269</v>
      </c>
    </row>
    <row r="87" spans="1:125" hidden="1" outlineLevel="1" x14ac:dyDescent="0.35">
      <c r="B87" s="5" t="s">
        <v>113</v>
      </c>
      <c r="C87" s="3"/>
      <c r="D87" s="18">
        <v>320921</v>
      </c>
      <c r="E87" s="5" t="s">
        <v>194</v>
      </c>
      <c r="F87" s="5" t="s">
        <v>85</v>
      </c>
      <c r="G87" s="5" t="s">
        <v>70</v>
      </c>
      <c r="H87" s="20">
        <v>332.45499999999998</v>
      </c>
      <c r="I87" s="16">
        <f t="shared" ref="I87:I92" si="269">+IFERROR(AI87/$H87,0)</f>
        <v>0</v>
      </c>
      <c r="J87" s="16">
        <f t="shared" ref="J87:J92" si="270">+IFERROR(AJ87/$H87,0)</f>
        <v>0</v>
      </c>
      <c r="K87" s="16">
        <f t="shared" ref="K87:K92" si="271">+IFERROR(AK87/$H87,0)</f>
        <v>0</v>
      </c>
      <c r="L87" s="33">
        <f t="shared" ref="L87:L92" si="272">+IFERROR(AL87/$H87,0)</f>
        <v>0</v>
      </c>
      <c r="M87" s="20">
        <f t="shared" ref="M87:M92" si="273">+IFERROR(AM87/$H87,0)</f>
        <v>0</v>
      </c>
      <c r="N87" s="20">
        <f t="shared" ref="N87:N92" si="274">+IFERROR(AN87/$H87,0)</f>
        <v>0</v>
      </c>
      <c r="O87" s="20">
        <f t="shared" ref="O87:O92" si="275">+IFERROR(AO87/$H87,0)</f>
        <v>0</v>
      </c>
      <c r="P87" s="20">
        <f t="shared" ref="P87:P92" si="276">+IFERROR(AP87/$H87,0)</f>
        <v>0</v>
      </c>
      <c r="Q87" s="20">
        <f t="shared" ref="Q87:Q92" si="277">+IFERROR(AQ87/$H87,0)</f>
        <v>0</v>
      </c>
      <c r="R87" s="20">
        <f t="shared" ref="R87:R92" si="278">+IFERROR(AR87/$H87,0)</f>
        <v>0</v>
      </c>
      <c r="S87" s="20">
        <f t="shared" ref="S87:S92" si="279">+IFERROR(AS87/$H87,0)</f>
        <v>0</v>
      </c>
      <c r="T87" s="20">
        <f t="shared" ref="T87:T92" si="280">+IFERROR(AT87/$H87,0)</f>
        <v>0</v>
      </c>
      <c r="U87" s="182">
        <f t="shared" ref="U87:U92" si="281">+SUM(I87:T87)</f>
        <v>0</v>
      </c>
      <c r="V87" s="33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16">
        <v>0</v>
      </c>
      <c r="AH87" s="179">
        <f t="shared" si="197"/>
        <v>0</v>
      </c>
      <c r="AI87" s="28">
        <v>0</v>
      </c>
      <c r="AJ87" s="28">
        <v>0</v>
      </c>
      <c r="AK87" s="28">
        <v>0</v>
      </c>
      <c r="AL87" s="28">
        <v>0</v>
      </c>
      <c r="AM87" s="28">
        <v>0</v>
      </c>
      <c r="AN87" s="28">
        <v>0</v>
      </c>
      <c r="AO87" s="28">
        <v>0</v>
      </c>
      <c r="AP87" s="28">
        <v>0</v>
      </c>
      <c r="AQ87" s="28">
        <v>0</v>
      </c>
      <c r="AR87" s="28">
        <v>0</v>
      </c>
      <c r="AS87" s="28">
        <v>0</v>
      </c>
      <c r="AT87" s="28">
        <v>0</v>
      </c>
      <c r="AU87" s="329">
        <f t="shared" si="225"/>
        <v>0</v>
      </c>
      <c r="AV87" s="33">
        <v>0</v>
      </c>
      <c r="AW87" s="20">
        <v>0</v>
      </c>
      <c r="AX87" s="20">
        <v>0</v>
      </c>
      <c r="AY87" s="20">
        <v>0</v>
      </c>
      <c r="AZ87" s="20">
        <v>0</v>
      </c>
      <c r="BA87" s="20">
        <v>0</v>
      </c>
      <c r="BB87" s="20">
        <v>0</v>
      </c>
      <c r="BC87" s="20">
        <v>0</v>
      </c>
      <c r="BD87" s="20">
        <v>0</v>
      </c>
      <c r="BE87" s="20">
        <v>0</v>
      </c>
      <c r="BF87" s="20">
        <v>0</v>
      </c>
      <c r="BG87" s="20">
        <v>0</v>
      </c>
      <c r="BH87" s="329">
        <f t="shared" si="226"/>
        <v>0</v>
      </c>
      <c r="BI87" s="193"/>
      <c r="BJ87" s="193"/>
      <c r="BK87" s="20"/>
      <c r="BL87" s="33">
        <v>0</v>
      </c>
      <c r="BM87" s="226"/>
      <c r="BN87" s="4"/>
      <c r="BO87" s="4"/>
      <c r="BP87" s="4"/>
      <c r="BQ87" s="195"/>
      <c r="BR87" s="196"/>
      <c r="BS87" s="224"/>
      <c r="BT87" s="4">
        <f t="shared" si="215"/>
        <v>0</v>
      </c>
      <c r="BU87" s="229">
        <f t="shared" si="175"/>
        <v>0</v>
      </c>
      <c r="BV87" s="193"/>
      <c r="BW87" s="193">
        <f t="shared" si="217"/>
        <v>0</v>
      </c>
      <c r="BX87" s="20"/>
      <c r="BY87" s="19">
        <v>0</v>
      </c>
      <c r="BZ87" s="441">
        <f t="shared" si="218"/>
        <v>0</v>
      </c>
      <c r="CA87" s="4"/>
      <c r="CB87" s="1">
        <v>0</v>
      </c>
      <c r="CC87" s="1">
        <v>0</v>
      </c>
      <c r="CD87" s="19">
        <v>0</v>
      </c>
      <c r="CE87" s="196">
        <v>0</v>
      </c>
      <c r="CF87" s="275">
        <f t="shared" si="219"/>
        <v>0</v>
      </c>
      <c r="CG87" s="1">
        <f t="shared" si="220"/>
        <v>0</v>
      </c>
      <c r="CH87" s="229">
        <f t="shared" si="221"/>
        <v>0</v>
      </c>
      <c r="CI87" s="193">
        <f t="shared" si="222"/>
        <v>0</v>
      </c>
      <c r="CJ87" s="193">
        <f t="shared" si="223"/>
        <v>0</v>
      </c>
      <c r="CK87" s="20">
        <v>0</v>
      </c>
      <c r="CL87" s="33"/>
      <c r="CM87" s="475">
        <f t="shared" si="200"/>
        <v>0</v>
      </c>
      <c r="CN87" s="274"/>
      <c r="CO87" s="1">
        <v>0</v>
      </c>
      <c r="CP87" s="1">
        <v>0</v>
      </c>
      <c r="CQ87" s="19">
        <v>0</v>
      </c>
      <c r="CR87" s="7">
        <f t="shared" si="199"/>
        <v>0</v>
      </c>
      <c r="CS87" s="224">
        <f t="shared" si="201"/>
        <v>0</v>
      </c>
      <c r="CT87" s="1">
        <f t="shared" si="202"/>
        <v>0</v>
      </c>
      <c r="CU87" s="229">
        <f t="shared" si="203"/>
        <v>0</v>
      </c>
      <c r="CV87" s="193">
        <f t="shared" si="204"/>
        <v>0</v>
      </c>
      <c r="CW87" s="193">
        <f t="shared" si="205"/>
        <v>0</v>
      </c>
      <c r="CX87" s="20">
        <v>0</v>
      </c>
      <c r="CY87" s="33"/>
      <c r="CZ87" s="475">
        <f t="shared" si="206"/>
        <v>0</v>
      </c>
      <c r="DA87" s="274"/>
      <c r="DB87" s="700"/>
      <c r="DC87" s="700"/>
      <c r="DE87" s="7">
        <f t="shared" si="181"/>
        <v>0</v>
      </c>
      <c r="DF87" s="224">
        <f t="shared" si="207"/>
        <v>0</v>
      </c>
      <c r="DG87" s="1">
        <f t="shared" si="208"/>
        <v>0</v>
      </c>
      <c r="DH87" s="229">
        <f t="shared" si="209"/>
        <v>0</v>
      </c>
      <c r="DI87" s="193"/>
      <c r="DJ87" s="193"/>
      <c r="DK87" s="20">
        <v>0</v>
      </c>
      <c r="DL87" s="33"/>
      <c r="DM87" s="475">
        <f t="shared" si="210"/>
        <v>0</v>
      </c>
      <c r="DN87" s="274"/>
      <c r="DO87" s="700"/>
      <c r="DP87" s="700"/>
      <c r="DR87" s="7">
        <f t="shared" si="183"/>
        <v>0</v>
      </c>
      <c r="DS87" s="224">
        <f t="shared" si="211"/>
        <v>0</v>
      </c>
      <c r="DT87" s="1">
        <f t="shared" si="212"/>
        <v>0</v>
      </c>
      <c r="DU87" s="229">
        <f t="shared" si="213"/>
        <v>0</v>
      </c>
    </row>
    <row r="88" spans="1:125" hidden="1" outlineLevel="1" x14ac:dyDescent="0.35">
      <c r="B88" s="5" t="s">
        <v>113</v>
      </c>
      <c r="C88" s="3"/>
      <c r="D88" s="18">
        <v>320925</v>
      </c>
      <c r="E88" s="5" t="s">
        <v>194</v>
      </c>
      <c r="F88" s="5" t="s">
        <v>86</v>
      </c>
      <c r="G88" s="5" t="s">
        <v>71</v>
      </c>
      <c r="H88" s="20">
        <v>210.833</v>
      </c>
      <c r="I88" s="16">
        <f t="shared" si="269"/>
        <v>56.099998577072846</v>
      </c>
      <c r="J88" s="16">
        <f t="shared" si="270"/>
        <v>420.74999644268217</v>
      </c>
      <c r="K88" s="16">
        <f t="shared" si="271"/>
        <v>481.524984229224</v>
      </c>
      <c r="L88" s="33">
        <f t="shared" si="272"/>
        <v>327.24998932804641</v>
      </c>
      <c r="M88" s="20">
        <f t="shared" si="273"/>
        <v>338.80000284585435</v>
      </c>
      <c r="N88" s="20">
        <f t="shared" si="274"/>
        <v>252.99999999999997</v>
      </c>
      <c r="O88" s="20">
        <f t="shared" si="275"/>
        <v>647.99999999999989</v>
      </c>
      <c r="P88" s="20">
        <f t="shared" si="276"/>
        <v>626.40000379447247</v>
      </c>
      <c r="Q88" s="20">
        <f t="shared" si="277"/>
        <v>651.24000037944734</v>
      </c>
      <c r="R88" s="20">
        <f t="shared" si="278"/>
        <v>0</v>
      </c>
      <c r="S88" s="20">
        <f t="shared" si="279"/>
        <v>243.00017549434861</v>
      </c>
      <c r="T88" s="20">
        <f t="shared" si="280"/>
        <v>700.37999174702259</v>
      </c>
      <c r="U88" s="182">
        <f t="shared" si="281"/>
        <v>4746.4451428381708</v>
      </c>
      <c r="V88" s="33">
        <v>377</v>
      </c>
      <c r="W88" s="20">
        <v>80</v>
      </c>
      <c r="X88" s="20">
        <v>90</v>
      </c>
      <c r="Y88" s="20">
        <v>205</v>
      </c>
      <c r="Z88" s="20">
        <v>55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16">
        <v>0</v>
      </c>
      <c r="AH88" s="179">
        <f t="shared" si="197"/>
        <v>807</v>
      </c>
      <c r="AI88" s="28">
        <v>11827.731</v>
      </c>
      <c r="AJ88" s="28">
        <v>88707.984000000011</v>
      </c>
      <c r="AK88" s="28">
        <v>101521.35699999999</v>
      </c>
      <c r="AL88" s="28">
        <v>68995.097000000009</v>
      </c>
      <c r="AM88" s="28">
        <v>71430.221000000005</v>
      </c>
      <c r="AN88" s="28">
        <v>53340.748999999996</v>
      </c>
      <c r="AO88" s="28">
        <v>136619.78399999999</v>
      </c>
      <c r="AP88" s="28">
        <v>132065.79200000002</v>
      </c>
      <c r="AQ88" s="28">
        <v>137302.88300000003</v>
      </c>
      <c r="AR88" s="28">
        <v>0</v>
      </c>
      <c r="AS88" s="28">
        <v>51232.455999999998</v>
      </c>
      <c r="AT88" s="28">
        <v>147663.21480000002</v>
      </c>
      <c r="AU88" s="329">
        <f t="shared" si="225"/>
        <v>1000707.2688</v>
      </c>
      <c r="AV88" s="33">
        <v>85501.214000000007</v>
      </c>
      <c r="AW88" s="20">
        <v>18215.9712</v>
      </c>
      <c r="AX88" s="20">
        <v>20492.9676</v>
      </c>
      <c r="AY88" s="20">
        <v>46678.426200000002</v>
      </c>
      <c r="AZ88" s="20">
        <v>12523.4802</v>
      </c>
      <c r="BA88" s="20">
        <v>0</v>
      </c>
      <c r="BB88" s="20">
        <v>0</v>
      </c>
      <c r="BC88" s="20">
        <v>0</v>
      </c>
      <c r="BD88" s="20">
        <v>0</v>
      </c>
      <c r="BE88" s="20">
        <v>0</v>
      </c>
      <c r="BF88" s="20">
        <v>0</v>
      </c>
      <c r="BG88" s="20">
        <v>0</v>
      </c>
      <c r="BH88" s="329">
        <f t="shared" si="226"/>
        <v>183412.05920000002</v>
      </c>
      <c r="BI88" s="193"/>
      <c r="BJ88" s="193"/>
      <c r="BK88" s="20"/>
      <c r="BL88" s="33">
        <v>0</v>
      </c>
      <c r="BM88" s="226"/>
      <c r="BN88" s="4"/>
      <c r="BO88" s="4"/>
      <c r="BP88" s="4"/>
      <c r="BQ88" s="195"/>
      <c r="BR88" s="196"/>
      <c r="BS88" s="224"/>
      <c r="BT88" s="4">
        <f t="shared" si="215"/>
        <v>-1</v>
      </c>
      <c r="BU88" s="229">
        <f t="shared" si="175"/>
        <v>-0.72398848192683218</v>
      </c>
      <c r="BV88" s="193"/>
      <c r="BW88" s="193">
        <f t="shared" si="217"/>
        <v>0</v>
      </c>
      <c r="BX88" s="20"/>
      <c r="BY88" s="19">
        <v>0</v>
      </c>
      <c r="BZ88" s="441">
        <f t="shared" si="218"/>
        <v>0</v>
      </c>
      <c r="CA88" s="4"/>
      <c r="CB88" s="1">
        <v>0</v>
      </c>
      <c r="CC88" s="1">
        <v>0</v>
      </c>
      <c r="CD88" s="19">
        <v>0</v>
      </c>
      <c r="CE88" s="196">
        <v>0</v>
      </c>
      <c r="CF88" s="275">
        <f t="shared" si="219"/>
        <v>0</v>
      </c>
      <c r="CG88" s="1">
        <f t="shared" si="220"/>
        <v>-1</v>
      </c>
      <c r="CH88" s="229">
        <f t="shared" si="221"/>
        <v>-0.77125292318358307</v>
      </c>
      <c r="CI88" s="193">
        <f t="shared" si="222"/>
        <v>20379.117688888891</v>
      </c>
      <c r="CJ88" s="193">
        <f t="shared" si="223"/>
        <v>0</v>
      </c>
      <c r="CK88" s="20">
        <v>0</v>
      </c>
      <c r="CL88" s="33"/>
      <c r="CM88" s="475">
        <f t="shared" si="200"/>
        <v>0</v>
      </c>
      <c r="CN88" s="274"/>
      <c r="CO88" s="1">
        <v>0</v>
      </c>
      <c r="CP88" s="1">
        <v>0</v>
      </c>
      <c r="CQ88" s="19">
        <v>0</v>
      </c>
      <c r="CR88" s="7">
        <f t="shared" si="199"/>
        <v>0</v>
      </c>
      <c r="CS88" s="224">
        <f t="shared" si="201"/>
        <v>0</v>
      </c>
      <c r="CT88" s="1">
        <f t="shared" si="202"/>
        <v>0</v>
      </c>
      <c r="CU88" s="229">
        <f t="shared" si="203"/>
        <v>-0.77125292318358307</v>
      </c>
      <c r="CV88" s="193">
        <f t="shared" si="204"/>
        <v>20379.117688888891</v>
      </c>
      <c r="CW88" s="193">
        <f t="shared" si="205"/>
        <v>0</v>
      </c>
      <c r="CX88" s="20">
        <v>0</v>
      </c>
      <c r="CY88" s="33"/>
      <c r="CZ88" s="475">
        <f t="shared" si="206"/>
        <v>0</v>
      </c>
      <c r="DA88" s="274"/>
      <c r="DB88" s="700"/>
      <c r="DC88" s="700"/>
      <c r="DE88" s="7">
        <f t="shared" si="181"/>
        <v>0</v>
      </c>
      <c r="DF88" s="224">
        <f t="shared" si="207"/>
        <v>0</v>
      </c>
      <c r="DG88" s="1">
        <f t="shared" si="208"/>
        <v>-1</v>
      </c>
      <c r="DH88" s="229">
        <f t="shared" si="209"/>
        <v>-0.7849911052776648</v>
      </c>
      <c r="DI88" s="193"/>
      <c r="DJ88" s="193"/>
      <c r="DK88" s="20">
        <v>0</v>
      </c>
      <c r="DL88" s="33"/>
      <c r="DM88" s="475">
        <f t="shared" si="210"/>
        <v>0</v>
      </c>
      <c r="DN88" s="274"/>
      <c r="DO88" s="700"/>
      <c r="DP88" s="700"/>
      <c r="DR88" s="7">
        <f t="shared" si="183"/>
        <v>0</v>
      </c>
      <c r="DS88" s="224">
        <f t="shared" si="211"/>
        <v>0</v>
      </c>
      <c r="DT88" s="1">
        <f t="shared" si="212"/>
        <v>-1</v>
      </c>
      <c r="DU88" s="229">
        <f t="shared" si="213"/>
        <v>-0.81671757074380102</v>
      </c>
    </row>
    <row r="89" spans="1:125" hidden="1" outlineLevel="1" x14ac:dyDescent="0.35">
      <c r="B89" s="5" t="s">
        <v>113</v>
      </c>
      <c r="C89" s="3"/>
      <c r="D89" s="18">
        <v>327900</v>
      </c>
      <c r="E89" s="5" t="s">
        <v>194</v>
      </c>
      <c r="F89" s="5" t="s">
        <v>131</v>
      </c>
      <c r="G89" s="5" t="s">
        <v>135</v>
      </c>
      <c r="H89" s="20"/>
      <c r="I89" s="16">
        <f t="shared" si="269"/>
        <v>0</v>
      </c>
      <c r="J89" s="16">
        <f t="shared" si="270"/>
        <v>0</v>
      </c>
      <c r="K89" s="16">
        <f t="shared" si="271"/>
        <v>0</v>
      </c>
      <c r="L89" s="33">
        <f t="shared" si="272"/>
        <v>0</v>
      </c>
      <c r="M89" s="20">
        <f t="shared" si="273"/>
        <v>0</v>
      </c>
      <c r="N89" s="20">
        <f t="shared" si="274"/>
        <v>0</v>
      </c>
      <c r="O89" s="20">
        <f t="shared" si="275"/>
        <v>0</v>
      </c>
      <c r="P89" s="20">
        <f t="shared" si="276"/>
        <v>0</v>
      </c>
      <c r="Q89" s="20">
        <f t="shared" si="277"/>
        <v>0</v>
      </c>
      <c r="R89" s="20">
        <f t="shared" si="278"/>
        <v>0</v>
      </c>
      <c r="S89" s="20">
        <f t="shared" si="279"/>
        <v>0</v>
      </c>
      <c r="T89" s="20">
        <f t="shared" si="280"/>
        <v>0</v>
      </c>
      <c r="U89" s="182">
        <f t="shared" si="281"/>
        <v>0</v>
      </c>
      <c r="V89" s="33">
        <v>70</v>
      </c>
      <c r="W89" s="20">
        <v>145</v>
      </c>
      <c r="X89" s="20">
        <v>0</v>
      </c>
      <c r="Y89" s="20">
        <v>0</v>
      </c>
      <c r="Z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16">
        <v>0</v>
      </c>
      <c r="AH89" s="179">
        <f t="shared" si="197"/>
        <v>215</v>
      </c>
      <c r="AI89" s="28">
        <v>0</v>
      </c>
      <c r="AJ89" s="28">
        <v>0</v>
      </c>
      <c r="AK89" s="28">
        <v>0</v>
      </c>
      <c r="AL89" s="28">
        <v>0</v>
      </c>
      <c r="AM89" s="28">
        <v>0</v>
      </c>
      <c r="AN89" s="28">
        <v>0</v>
      </c>
      <c r="AO89" s="28">
        <v>0</v>
      </c>
      <c r="AP89" s="28">
        <v>0</v>
      </c>
      <c r="AQ89" s="28">
        <v>0</v>
      </c>
      <c r="AR89" s="28">
        <v>0</v>
      </c>
      <c r="AS89" s="28">
        <v>123466.6476</v>
      </c>
      <c r="AT89" s="28">
        <v>15242.742</v>
      </c>
      <c r="AU89" s="329">
        <f t="shared" si="225"/>
        <v>138709.38959999999</v>
      </c>
      <c r="AV89" s="33">
        <v>10669.957200000001</v>
      </c>
      <c r="AW89" s="20">
        <v>29469.301199999998</v>
      </c>
      <c r="AX89" s="20">
        <v>0</v>
      </c>
      <c r="AY89" s="20">
        <v>0</v>
      </c>
      <c r="AZ89" s="20">
        <v>0</v>
      </c>
      <c r="BA89" s="20">
        <v>0</v>
      </c>
      <c r="BB89" s="20">
        <v>0</v>
      </c>
      <c r="BC89" s="20">
        <v>-38183.068440000003</v>
      </c>
      <c r="BD89" s="20">
        <v>0</v>
      </c>
      <c r="BE89" s="20">
        <v>0</v>
      </c>
      <c r="BF89" s="20">
        <v>0</v>
      </c>
      <c r="BG89" s="20">
        <v>0</v>
      </c>
      <c r="BH89" s="329">
        <f t="shared" si="226"/>
        <v>1956.1899599999961</v>
      </c>
      <c r="BI89" s="193"/>
      <c r="BJ89" s="193"/>
      <c r="BK89" s="20"/>
      <c r="BL89" s="33">
        <v>-38183.068440000003</v>
      </c>
      <c r="BM89" s="226"/>
      <c r="BN89" s="4"/>
      <c r="BO89" s="4"/>
      <c r="BP89" s="4"/>
      <c r="BQ89" s="195"/>
      <c r="BR89" s="196"/>
      <c r="BS89" s="224"/>
      <c r="BT89" s="4">
        <f t="shared" si="215"/>
        <v>0</v>
      </c>
      <c r="BU89" s="229">
        <f t="shared" si="175"/>
        <v>0</v>
      </c>
      <c r="BV89" s="193"/>
      <c r="BW89" s="193">
        <f t="shared" si="217"/>
        <v>-12727.689480000001</v>
      </c>
      <c r="BX89" s="20"/>
      <c r="BY89" s="19">
        <v>0</v>
      </c>
      <c r="BZ89" s="441">
        <f t="shared" si="218"/>
        <v>0</v>
      </c>
      <c r="CA89" s="4"/>
      <c r="CB89" s="1">
        <v>0</v>
      </c>
      <c r="CC89" s="1">
        <v>0</v>
      </c>
      <c r="CD89" s="19">
        <v>0</v>
      </c>
      <c r="CE89" s="196">
        <v>0</v>
      </c>
      <c r="CF89" s="275">
        <f t="shared" si="219"/>
        <v>0</v>
      </c>
      <c r="CG89" s="1">
        <f t="shared" si="220"/>
        <v>0</v>
      </c>
      <c r="CH89" s="229">
        <f t="shared" si="221"/>
        <v>0</v>
      </c>
      <c r="CI89" s="193">
        <f t="shared" si="222"/>
        <v>217.35443999999956</v>
      </c>
      <c r="CJ89" s="193">
        <f t="shared" si="223"/>
        <v>-12727.689480000001</v>
      </c>
      <c r="CK89" s="20">
        <v>0</v>
      </c>
      <c r="CL89" s="33"/>
      <c r="CM89" s="475">
        <f t="shared" si="200"/>
        <v>0</v>
      </c>
      <c r="CN89" s="274"/>
      <c r="CO89" s="1">
        <v>0</v>
      </c>
      <c r="CP89" s="1">
        <v>0</v>
      </c>
      <c r="CQ89" s="19">
        <v>0</v>
      </c>
      <c r="CR89" s="7">
        <f t="shared" si="199"/>
        <v>0</v>
      </c>
      <c r="CS89" s="224">
        <f t="shared" si="201"/>
        <v>0</v>
      </c>
      <c r="CT89" s="1">
        <f t="shared" si="202"/>
        <v>0</v>
      </c>
      <c r="CU89" s="229">
        <f t="shared" si="203"/>
        <v>0</v>
      </c>
      <c r="CV89" s="193">
        <f t="shared" si="204"/>
        <v>217.35443999999956</v>
      </c>
      <c r="CW89" s="193">
        <f t="shared" si="205"/>
        <v>-19091.534220000001</v>
      </c>
      <c r="CX89" s="20">
        <v>0</v>
      </c>
      <c r="CY89" s="33"/>
      <c r="CZ89" s="475">
        <f t="shared" si="206"/>
        <v>0</v>
      </c>
      <c r="DA89" s="274"/>
      <c r="DB89" s="700"/>
      <c r="DC89" s="700"/>
      <c r="DE89" s="7">
        <f t="shared" si="181"/>
        <v>0</v>
      </c>
      <c r="DF89" s="224">
        <f t="shared" si="207"/>
        <v>0</v>
      </c>
      <c r="DG89" s="1">
        <f t="shared" si="208"/>
        <v>-1</v>
      </c>
      <c r="DH89" s="229">
        <f t="shared" si="209"/>
        <v>-0.98415612638696126</v>
      </c>
      <c r="DI89" s="193"/>
      <c r="DJ89" s="193"/>
      <c r="DK89" s="20">
        <v>0</v>
      </c>
      <c r="DL89" s="33"/>
      <c r="DM89" s="475">
        <f t="shared" si="210"/>
        <v>0</v>
      </c>
      <c r="DN89" s="274"/>
      <c r="DO89" s="700"/>
      <c r="DP89" s="700"/>
      <c r="DR89" s="7">
        <f t="shared" si="183"/>
        <v>0</v>
      </c>
      <c r="DS89" s="224">
        <f t="shared" si="211"/>
        <v>0</v>
      </c>
      <c r="DT89" s="1">
        <f t="shared" si="212"/>
        <v>-1</v>
      </c>
      <c r="DU89" s="229">
        <f t="shared" si="213"/>
        <v>-0.98589720590912333</v>
      </c>
    </row>
    <row r="90" spans="1:125" hidden="1" outlineLevel="1" x14ac:dyDescent="0.35">
      <c r="B90" s="5" t="s">
        <v>113</v>
      </c>
      <c r="C90" s="3"/>
      <c r="D90" s="18">
        <v>327901</v>
      </c>
      <c r="E90" s="5" t="s">
        <v>194</v>
      </c>
      <c r="F90" s="5" t="s">
        <v>132</v>
      </c>
      <c r="G90" s="5" t="s">
        <v>136</v>
      </c>
      <c r="H90" s="20"/>
      <c r="I90" s="16">
        <f t="shared" si="269"/>
        <v>0</v>
      </c>
      <c r="J90" s="16">
        <f t="shared" si="270"/>
        <v>0</v>
      </c>
      <c r="K90" s="16">
        <f t="shared" si="271"/>
        <v>0</v>
      </c>
      <c r="L90" s="33">
        <f t="shared" si="272"/>
        <v>0</v>
      </c>
      <c r="M90" s="20">
        <f t="shared" si="273"/>
        <v>0</v>
      </c>
      <c r="N90" s="20">
        <f t="shared" si="274"/>
        <v>0</v>
      </c>
      <c r="O90" s="20">
        <f t="shared" si="275"/>
        <v>0</v>
      </c>
      <c r="P90" s="20">
        <f t="shared" si="276"/>
        <v>0</v>
      </c>
      <c r="Q90" s="20">
        <f t="shared" si="277"/>
        <v>0</v>
      </c>
      <c r="R90" s="20">
        <f t="shared" si="278"/>
        <v>0</v>
      </c>
      <c r="S90" s="20">
        <f t="shared" si="279"/>
        <v>0</v>
      </c>
      <c r="T90" s="20">
        <f t="shared" si="280"/>
        <v>0</v>
      </c>
      <c r="U90" s="182">
        <f t="shared" si="281"/>
        <v>0</v>
      </c>
      <c r="V90" s="33">
        <v>70</v>
      </c>
      <c r="W90" s="20">
        <v>145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16">
        <v>0</v>
      </c>
      <c r="AH90" s="179">
        <f t="shared" si="197"/>
        <v>215</v>
      </c>
      <c r="AI90" s="28">
        <v>0</v>
      </c>
      <c r="AJ90" s="28">
        <v>0</v>
      </c>
      <c r="AK90" s="28">
        <v>0</v>
      </c>
      <c r="AL90" s="28">
        <v>0</v>
      </c>
      <c r="AM90" s="28">
        <v>0</v>
      </c>
      <c r="AN90" s="28">
        <v>0</v>
      </c>
      <c r="AO90" s="28">
        <v>0</v>
      </c>
      <c r="AP90" s="28">
        <v>0</v>
      </c>
      <c r="AQ90" s="28">
        <v>0</v>
      </c>
      <c r="AR90" s="28">
        <v>0</v>
      </c>
      <c r="AS90" s="28">
        <v>123466.6476</v>
      </c>
      <c r="AT90" s="28">
        <v>0</v>
      </c>
      <c r="AU90" s="329">
        <f t="shared" si="225"/>
        <v>123466.6476</v>
      </c>
      <c r="AV90" s="33">
        <v>10669.957200000001</v>
      </c>
      <c r="AW90" s="20">
        <v>29469.301199999998</v>
      </c>
      <c r="AX90" s="20">
        <v>0</v>
      </c>
      <c r="AY90" s="20">
        <v>0</v>
      </c>
      <c r="AZ90" s="20">
        <v>0</v>
      </c>
      <c r="BA90" s="20">
        <v>0</v>
      </c>
      <c r="BB90" s="20">
        <v>0</v>
      </c>
      <c r="BC90" s="20">
        <v>-55371.851639999993</v>
      </c>
      <c r="BD90" s="20">
        <v>0</v>
      </c>
      <c r="BE90" s="20">
        <v>0</v>
      </c>
      <c r="BF90" s="20">
        <v>0</v>
      </c>
      <c r="BG90" s="20">
        <v>0</v>
      </c>
      <c r="BH90" s="329">
        <f t="shared" si="226"/>
        <v>-15232.593239999995</v>
      </c>
      <c r="BI90" s="193"/>
      <c r="BJ90" s="193"/>
      <c r="BK90" s="20"/>
      <c r="BL90" s="33">
        <v>-55371.851639999993</v>
      </c>
      <c r="BM90" s="226"/>
      <c r="BN90" s="4"/>
      <c r="BO90" s="4"/>
      <c r="BP90" s="4"/>
      <c r="BQ90" s="195"/>
      <c r="BR90" s="196"/>
      <c r="BS90" s="224"/>
      <c r="BT90" s="4">
        <f t="shared" si="215"/>
        <v>0</v>
      </c>
      <c r="BU90" s="229">
        <f t="shared" si="175"/>
        <v>0</v>
      </c>
      <c r="BV90" s="193"/>
      <c r="BW90" s="193">
        <f t="shared" si="217"/>
        <v>-18457.283879999999</v>
      </c>
      <c r="BX90" s="20"/>
      <c r="BY90" s="19">
        <v>0</v>
      </c>
      <c r="BZ90" s="441">
        <f t="shared" si="218"/>
        <v>0</v>
      </c>
      <c r="CA90" s="4"/>
      <c r="CB90" s="1">
        <v>0</v>
      </c>
      <c r="CC90" s="1">
        <v>0</v>
      </c>
      <c r="CD90" s="19">
        <v>0</v>
      </c>
      <c r="CE90" s="196">
        <v>0</v>
      </c>
      <c r="CF90" s="275">
        <f t="shared" si="219"/>
        <v>0</v>
      </c>
      <c r="CG90" s="1">
        <f t="shared" si="220"/>
        <v>0</v>
      </c>
      <c r="CH90" s="229">
        <f t="shared" si="221"/>
        <v>0</v>
      </c>
      <c r="CI90" s="193">
        <f t="shared" si="222"/>
        <v>-1692.5103599999993</v>
      </c>
      <c r="CJ90" s="193">
        <f t="shared" si="223"/>
        <v>-18457.283879999999</v>
      </c>
      <c r="CK90" s="20">
        <v>0</v>
      </c>
      <c r="CL90" s="33"/>
      <c r="CM90" s="475">
        <f t="shared" si="200"/>
        <v>0</v>
      </c>
      <c r="CN90" s="274"/>
      <c r="CO90" s="1">
        <v>0</v>
      </c>
      <c r="CP90" s="1">
        <v>0</v>
      </c>
      <c r="CQ90" s="19">
        <v>0</v>
      </c>
      <c r="CR90" s="7">
        <f t="shared" si="199"/>
        <v>0</v>
      </c>
      <c r="CS90" s="224">
        <f t="shared" si="201"/>
        <v>0</v>
      </c>
      <c r="CT90" s="1">
        <f t="shared" si="202"/>
        <v>0</v>
      </c>
      <c r="CU90" s="229">
        <f t="shared" si="203"/>
        <v>0</v>
      </c>
      <c r="CV90" s="193">
        <f t="shared" si="204"/>
        <v>-1692.5103599999993</v>
      </c>
      <c r="CW90" s="193">
        <f t="shared" si="205"/>
        <v>-27685.925819999997</v>
      </c>
      <c r="CX90" s="20">
        <v>0</v>
      </c>
      <c r="CY90" s="33"/>
      <c r="CZ90" s="475">
        <f t="shared" si="206"/>
        <v>0</v>
      </c>
      <c r="DA90" s="274"/>
      <c r="DB90" s="700"/>
      <c r="DC90" s="700"/>
      <c r="DE90" s="7">
        <f t="shared" si="181"/>
        <v>0</v>
      </c>
      <c r="DF90" s="224">
        <f t="shared" si="207"/>
        <v>0</v>
      </c>
      <c r="DG90" s="1">
        <f t="shared" si="208"/>
        <v>-1</v>
      </c>
      <c r="DH90" s="229">
        <f t="shared" si="209"/>
        <v>-1.1233741543655551</v>
      </c>
      <c r="DI90" s="193"/>
      <c r="DJ90" s="193"/>
      <c r="DK90" s="20">
        <v>0</v>
      </c>
      <c r="DL90" s="33"/>
      <c r="DM90" s="475">
        <f t="shared" si="210"/>
        <v>0</v>
      </c>
      <c r="DN90" s="274"/>
      <c r="DO90" s="700"/>
      <c r="DP90" s="700"/>
      <c r="DR90" s="7">
        <f t="shared" si="183"/>
        <v>0</v>
      </c>
      <c r="DS90" s="224">
        <f t="shared" si="211"/>
        <v>0</v>
      </c>
      <c r="DT90" s="1">
        <f t="shared" si="212"/>
        <v>0</v>
      </c>
      <c r="DU90" s="229">
        <f t="shared" si="213"/>
        <v>-1.1233741543655551</v>
      </c>
    </row>
    <row r="91" spans="1:125" hidden="1" outlineLevel="1" x14ac:dyDescent="0.35">
      <c r="B91" s="5" t="s">
        <v>113</v>
      </c>
      <c r="C91" s="3"/>
      <c r="D91" s="18">
        <v>327902</v>
      </c>
      <c r="E91" s="5" t="s">
        <v>194</v>
      </c>
      <c r="F91" s="5" t="s">
        <v>133</v>
      </c>
      <c r="G91" s="5" t="s">
        <v>137</v>
      </c>
      <c r="H91" s="20"/>
      <c r="I91" s="16">
        <f t="shared" si="269"/>
        <v>0</v>
      </c>
      <c r="J91" s="16">
        <f t="shared" si="270"/>
        <v>0</v>
      </c>
      <c r="K91" s="16">
        <f t="shared" si="271"/>
        <v>0</v>
      </c>
      <c r="L91" s="33">
        <f t="shared" si="272"/>
        <v>0</v>
      </c>
      <c r="M91" s="20">
        <f t="shared" si="273"/>
        <v>0</v>
      </c>
      <c r="N91" s="20">
        <f t="shared" si="274"/>
        <v>0</v>
      </c>
      <c r="O91" s="20">
        <f t="shared" si="275"/>
        <v>0</v>
      </c>
      <c r="P91" s="20">
        <f t="shared" si="276"/>
        <v>0</v>
      </c>
      <c r="Q91" s="20">
        <f t="shared" si="277"/>
        <v>0</v>
      </c>
      <c r="R91" s="20">
        <f t="shared" si="278"/>
        <v>0</v>
      </c>
      <c r="S91" s="20">
        <f t="shared" si="279"/>
        <v>0</v>
      </c>
      <c r="T91" s="20">
        <f t="shared" si="280"/>
        <v>0</v>
      </c>
      <c r="U91" s="182">
        <f t="shared" si="281"/>
        <v>0</v>
      </c>
      <c r="V91" s="33">
        <v>70</v>
      </c>
      <c r="W91" s="20">
        <v>145</v>
      </c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16">
        <v>0</v>
      </c>
      <c r="AH91" s="179">
        <f t="shared" si="197"/>
        <v>215</v>
      </c>
      <c r="AI91" s="28">
        <v>0</v>
      </c>
      <c r="AJ91" s="28">
        <v>0</v>
      </c>
      <c r="AK91" s="28">
        <v>0</v>
      </c>
      <c r="AL91" s="28">
        <v>0</v>
      </c>
      <c r="AM91" s="28">
        <v>0</v>
      </c>
      <c r="AN91" s="28">
        <v>0</v>
      </c>
      <c r="AO91" s="28">
        <v>0</v>
      </c>
      <c r="AP91" s="28">
        <v>0</v>
      </c>
      <c r="AQ91" s="28">
        <v>0</v>
      </c>
      <c r="AR91" s="28">
        <v>0</v>
      </c>
      <c r="AS91" s="28">
        <v>123466.6476</v>
      </c>
      <c r="AT91" s="28">
        <v>15242.742</v>
      </c>
      <c r="AU91" s="329">
        <f t="shared" si="225"/>
        <v>138709.38959999999</v>
      </c>
      <c r="AV91" s="33">
        <v>10669.957200000001</v>
      </c>
      <c r="AW91" s="20">
        <v>29469.301199999998</v>
      </c>
      <c r="AX91" s="20">
        <v>0</v>
      </c>
      <c r="AY91" s="20">
        <v>0</v>
      </c>
      <c r="AZ91" s="20">
        <v>0</v>
      </c>
      <c r="BA91" s="20">
        <v>0</v>
      </c>
      <c r="BB91" s="20">
        <v>0</v>
      </c>
      <c r="BC91" s="20">
        <v>-29469.25044</v>
      </c>
      <c r="BD91" s="20">
        <v>0</v>
      </c>
      <c r="BE91" s="20">
        <v>0</v>
      </c>
      <c r="BF91" s="20">
        <v>0</v>
      </c>
      <c r="BG91" s="20">
        <v>0</v>
      </c>
      <c r="BH91" s="329">
        <f t="shared" si="226"/>
        <v>10670.007959999999</v>
      </c>
      <c r="BI91" s="193"/>
      <c r="BJ91" s="193"/>
      <c r="BK91" s="20"/>
      <c r="BL91" s="33">
        <v>-29469.25044</v>
      </c>
      <c r="BM91" s="226"/>
      <c r="BN91" s="4"/>
      <c r="BO91" s="4"/>
      <c r="BP91" s="4"/>
      <c r="BQ91" s="195"/>
      <c r="BR91" s="196"/>
      <c r="BS91" s="224"/>
      <c r="BT91" s="4">
        <f t="shared" si="215"/>
        <v>0</v>
      </c>
      <c r="BU91" s="229">
        <f t="shared" si="175"/>
        <v>0</v>
      </c>
      <c r="BV91" s="193"/>
      <c r="BW91" s="193">
        <f t="shared" si="217"/>
        <v>-9823.0834799999993</v>
      </c>
      <c r="BX91" s="20"/>
      <c r="BY91" s="19">
        <v>0</v>
      </c>
      <c r="BZ91" s="441">
        <f t="shared" si="218"/>
        <v>0</v>
      </c>
      <c r="CA91" s="4"/>
      <c r="CB91" s="1">
        <v>0</v>
      </c>
      <c r="CC91" s="1">
        <v>0</v>
      </c>
      <c r="CD91" s="19">
        <v>0</v>
      </c>
      <c r="CE91" s="196">
        <v>0</v>
      </c>
      <c r="CF91" s="275">
        <f t="shared" si="219"/>
        <v>0</v>
      </c>
      <c r="CG91" s="1">
        <f t="shared" si="220"/>
        <v>0</v>
      </c>
      <c r="CH91" s="229">
        <f t="shared" si="221"/>
        <v>0</v>
      </c>
      <c r="CI91" s="193">
        <f t="shared" si="222"/>
        <v>1185.5564399999998</v>
      </c>
      <c r="CJ91" s="193">
        <f t="shared" si="223"/>
        <v>-9823.0834799999993</v>
      </c>
      <c r="CK91" s="20">
        <v>0</v>
      </c>
      <c r="CL91" s="33"/>
      <c r="CM91" s="475">
        <f t="shared" si="200"/>
        <v>0</v>
      </c>
      <c r="CN91" s="274"/>
      <c r="CO91" s="1">
        <v>0</v>
      </c>
      <c r="CP91" s="1">
        <v>0</v>
      </c>
      <c r="CQ91" s="19">
        <v>0</v>
      </c>
      <c r="CR91" s="7">
        <f t="shared" si="199"/>
        <v>0</v>
      </c>
      <c r="CS91" s="224">
        <f t="shared" si="201"/>
        <v>0</v>
      </c>
      <c r="CT91" s="1">
        <f t="shared" si="202"/>
        <v>0</v>
      </c>
      <c r="CU91" s="229">
        <f t="shared" si="203"/>
        <v>0</v>
      </c>
      <c r="CV91" s="193">
        <f t="shared" si="204"/>
        <v>1185.5564399999998</v>
      </c>
      <c r="CW91" s="193">
        <f t="shared" si="205"/>
        <v>-14734.62522</v>
      </c>
      <c r="CX91" s="20">
        <v>0</v>
      </c>
      <c r="CY91" s="33"/>
      <c r="CZ91" s="475">
        <f t="shared" si="206"/>
        <v>0</v>
      </c>
      <c r="DA91" s="274"/>
      <c r="DB91" s="700"/>
      <c r="DC91" s="700"/>
      <c r="DE91" s="7">
        <f t="shared" si="181"/>
        <v>0</v>
      </c>
      <c r="DF91" s="224">
        <f t="shared" si="207"/>
        <v>0</v>
      </c>
      <c r="DG91" s="1">
        <f t="shared" si="208"/>
        <v>-1</v>
      </c>
      <c r="DH91" s="229">
        <f t="shared" si="209"/>
        <v>-0.91357983579040658</v>
      </c>
      <c r="DI91" s="193"/>
      <c r="DJ91" s="193"/>
      <c r="DK91" s="20">
        <v>0</v>
      </c>
      <c r="DL91" s="33"/>
      <c r="DM91" s="475">
        <f t="shared" si="210"/>
        <v>0</v>
      </c>
      <c r="DN91" s="274"/>
      <c r="DO91" s="700"/>
      <c r="DP91" s="700"/>
      <c r="DR91" s="7">
        <f t="shared" si="183"/>
        <v>0</v>
      </c>
      <c r="DS91" s="224">
        <f t="shared" si="211"/>
        <v>0</v>
      </c>
      <c r="DT91" s="1">
        <f t="shared" si="212"/>
        <v>-1</v>
      </c>
      <c r="DU91" s="229">
        <f t="shared" si="213"/>
        <v>-0.92307652718558286</v>
      </c>
    </row>
    <row r="92" spans="1:125" hidden="1" outlineLevel="1" x14ac:dyDescent="0.35">
      <c r="B92" s="5" t="s">
        <v>113</v>
      </c>
      <c r="C92" s="3"/>
      <c r="D92" s="18">
        <v>327903</v>
      </c>
      <c r="E92" s="5" t="s">
        <v>194</v>
      </c>
      <c r="F92" s="5" t="s">
        <v>134</v>
      </c>
      <c r="G92" s="5" t="s">
        <v>138</v>
      </c>
      <c r="H92" s="20"/>
      <c r="I92" s="16">
        <f t="shared" si="269"/>
        <v>0</v>
      </c>
      <c r="J92" s="16">
        <f t="shared" si="270"/>
        <v>0</v>
      </c>
      <c r="K92" s="16">
        <f t="shared" si="271"/>
        <v>0</v>
      </c>
      <c r="L92" s="33">
        <f t="shared" si="272"/>
        <v>0</v>
      </c>
      <c r="M92" s="20">
        <f t="shared" si="273"/>
        <v>0</v>
      </c>
      <c r="N92" s="20">
        <f t="shared" si="274"/>
        <v>0</v>
      </c>
      <c r="O92" s="20">
        <f t="shared" si="275"/>
        <v>0</v>
      </c>
      <c r="P92" s="20">
        <f t="shared" si="276"/>
        <v>0</v>
      </c>
      <c r="Q92" s="20">
        <f t="shared" si="277"/>
        <v>0</v>
      </c>
      <c r="R92" s="20">
        <f t="shared" si="278"/>
        <v>0</v>
      </c>
      <c r="S92" s="20">
        <f t="shared" si="279"/>
        <v>0</v>
      </c>
      <c r="T92" s="20">
        <f t="shared" si="280"/>
        <v>0</v>
      </c>
      <c r="U92" s="182">
        <f t="shared" si="281"/>
        <v>0</v>
      </c>
      <c r="V92" s="33">
        <v>120</v>
      </c>
      <c r="W92" s="20">
        <v>145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16">
        <v>0</v>
      </c>
      <c r="AH92" s="179">
        <f t="shared" si="197"/>
        <v>265</v>
      </c>
      <c r="AI92" s="28">
        <v>0</v>
      </c>
      <c r="AJ92" s="28">
        <v>0</v>
      </c>
      <c r="AK92" s="28">
        <v>0</v>
      </c>
      <c r="AL92" s="28">
        <v>0</v>
      </c>
      <c r="AM92" s="28">
        <v>0</v>
      </c>
      <c r="AN92" s="28">
        <v>0</v>
      </c>
      <c r="AO92" s="28">
        <v>0</v>
      </c>
      <c r="AP92" s="28">
        <v>0</v>
      </c>
      <c r="AQ92" s="28">
        <v>0</v>
      </c>
      <c r="AR92" s="28">
        <v>0</v>
      </c>
      <c r="AS92" s="28">
        <v>123466.6476</v>
      </c>
      <c r="AT92" s="28">
        <v>15242.742</v>
      </c>
      <c r="AU92" s="329">
        <f t="shared" si="225"/>
        <v>138709.38959999999</v>
      </c>
      <c r="AV92" s="33">
        <v>18291.355199999998</v>
      </c>
      <c r="AW92" s="20">
        <v>29469.301199999998</v>
      </c>
      <c r="AX92" s="20">
        <v>0</v>
      </c>
      <c r="AY92" s="20">
        <v>0</v>
      </c>
      <c r="AZ92" s="20">
        <v>0</v>
      </c>
      <c r="BA92" s="20">
        <v>0</v>
      </c>
      <c r="BB92" s="20">
        <v>0</v>
      </c>
      <c r="BC92" s="20">
        <v>-45794.22696</v>
      </c>
      <c r="BD92" s="20">
        <v>0</v>
      </c>
      <c r="BE92" s="20">
        <v>0</v>
      </c>
      <c r="BF92" s="20">
        <v>0</v>
      </c>
      <c r="BG92" s="20">
        <v>0</v>
      </c>
      <c r="BH92" s="329">
        <f t="shared" si="226"/>
        <v>1966.4294399999926</v>
      </c>
      <c r="BI92" s="193"/>
      <c r="BJ92" s="193"/>
      <c r="BK92" s="20"/>
      <c r="BL92" s="33">
        <v>-45794.22696</v>
      </c>
      <c r="BM92" s="226"/>
      <c r="BN92" s="4"/>
      <c r="BO92" s="4"/>
      <c r="BP92" s="4"/>
      <c r="BQ92" s="195"/>
      <c r="BR92" s="196"/>
      <c r="BS92" s="224"/>
      <c r="BT92" s="4">
        <f t="shared" si="215"/>
        <v>0</v>
      </c>
      <c r="BU92" s="229">
        <f t="shared" si="175"/>
        <v>0</v>
      </c>
      <c r="BV92" s="193"/>
      <c r="BW92" s="193">
        <f t="shared" si="217"/>
        <v>-15264.742319999999</v>
      </c>
      <c r="BX92" s="20"/>
      <c r="BY92" s="19">
        <v>0</v>
      </c>
      <c r="BZ92" s="441">
        <f t="shared" si="218"/>
        <v>0</v>
      </c>
      <c r="CA92" s="4"/>
      <c r="CB92" s="1">
        <v>0</v>
      </c>
      <c r="CC92" s="1">
        <v>0</v>
      </c>
      <c r="CD92" s="19">
        <v>0</v>
      </c>
      <c r="CE92" s="196">
        <v>0</v>
      </c>
      <c r="CF92" s="275">
        <f t="shared" si="219"/>
        <v>0</v>
      </c>
      <c r="CG92" s="1">
        <f t="shared" si="220"/>
        <v>0</v>
      </c>
      <c r="CH92" s="229">
        <f t="shared" si="221"/>
        <v>0</v>
      </c>
      <c r="CI92" s="193">
        <f t="shared" si="222"/>
        <v>218.49215999999919</v>
      </c>
      <c r="CJ92" s="193">
        <f t="shared" si="223"/>
        <v>-15264.742319999999</v>
      </c>
      <c r="CK92" s="20">
        <v>0</v>
      </c>
      <c r="CL92" s="33"/>
      <c r="CM92" s="475">
        <f t="shared" si="200"/>
        <v>0</v>
      </c>
      <c r="CN92" s="274"/>
      <c r="CO92" s="1">
        <v>0</v>
      </c>
      <c r="CP92" s="1">
        <v>0</v>
      </c>
      <c r="CQ92" s="19">
        <v>0</v>
      </c>
      <c r="CR92" s="7">
        <f t="shared" si="199"/>
        <v>0</v>
      </c>
      <c r="CS92" s="224">
        <f t="shared" si="201"/>
        <v>0</v>
      </c>
      <c r="CT92" s="1">
        <f t="shared" si="202"/>
        <v>0</v>
      </c>
      <c r="CU92" s="229">
        <f t="shared" si="203"/>
        <v>0</v>
      </c>
      <c r="CV92" s="193">
        <f t="shared" si="204"/>
        <v>218.49215999999919</v>
      </c>
      <c r="CW92" s="193">
        <f t="shared" si="205"/>
        <v>-22897.11348</v>
      </c>
      <c r="CX92" s="20">
        <v>0</v>
      </c>
      <c r="CY92" s="33"/>
      <c r="CZ92" s="475">
        <f t="shared" si="206"/>
        <v>0</v>
      </c>
      <c r="DA92" s="274"/>
      <c r="DB92" s="700"/>
      <c r="DC92" s="700"/>
      <c r="DE92" s="7">
        <f t="shared" si="181"/>
        <v>0</v>
      </c>
      <c r="DF92" s="224">
        <f t="shared" si="207"/>
        <v>0</v>
      </c>
      <c r="DG92" s="1">
        <f t="shared" si="208"/>
        <v>-1</v>
      </c>
      <c r="DH92" s="229">
        <f t="shared" si="209"/>
        <v>-0.98407319322080633</v>
      </c>
      <c r="DI92" s="193"/>
      <c r="DJ92" s="193"/>
      <c r="DK92" s="20">
        <v>0</v>
      </c>
      <c r="DL92" s="33"/>
      <c r="DM92" s="475">
        <f t="shared" si="210"/>
        <v>0</v>
      </c>
      <c r="DN92" s="274"/>
      <c r="DO92" s="700"/>
      <c r="DP92" s="700"/>
      <c r="DR92" s="7">
        <f t="shared" si="183"/>
        <v>0</v>
      </c>
      <c r="DS92" s="224">
        <f t="shared" si="211"/>
        <v>0</v>
      </c>
      <c r="DT92" s="1">
        <f t="shared" si="212"/>
        <v>-1</v>
      </c>
      <c r="DU92" s="229">
        <f t="shared" si="213"/>
        <v>-0.98582338624897248</v>
      </c>
    </row>
    <row r="93" spans="1:125" hidden="1" outlineLevel="1" x14ac:dyDescent="0.35">
      <c r="B93" s="5" t="s">
        <v>113</v>
      </c>
      <c r="C93" s="3"/>
      <c r="D93" s="17" t="s">
        <v>88</v>
      </c>
      <c r="E93" s="5" t="s">
        <v>194</v>
      </c>
      <c r="F93" s="14" t="s">
        <v>88</v>
      </c>
      <c r="G93" s="5"/>
      <c r="H93" s="20"/>
      <c r="I93" s="5"/>
      <c r="J93" s="5"/>
      <c r="K93" s="5"/>
      <c r="M93" s="2"/>
      <c r="N93" s="2"/>
      <c r="O93" s="2"/>
      <c r="P93" s="2"/>
      <c r="Q93" s="2"/>
      <c r="R93" s="2"/>
      <c r="S93" s="2"/>
      <c r="T93" s="2"/>
      <c r="U93" s="183"/>
      <c r="V93" s="33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16">
        <v>0</v>
      </c>
      <c r="AH93" s="179">
        <f t="shared" si="197"/>
        <v>0</v>
      </c>
      <c r="AI93" s="23"/>
      <c r="AJ93" s="23"/>
      <c r="AK93" s="23"/>
      <c r="AL93" s="23"/>
      <c r="AM93" s="23"/>
      <c r="AN93" s="23">
        <v>-75555.801309999995</v>
      </c>
      <c r="AO93" s="23"/>
      <c r="AP93" s="23"/>
      <c r="AQ93" s="23"/>
      <c r="AR93" s="23"/>
      <c r="AS93" s="23"/>
      <c r="AT93" s="23"/>
      <c r="AU93" s="329">
        <f t="shared" si="225"/>
        <v>-75555.801309999995</v>
      </c>
      <c r="AV93" s="33">
        <v>0</v>
      </c>
      <c r="AW93" s="20">
        <v>0</v>
      </c>
      <c r="AX93" s="20">
        <v>0</v>
      </c>
      <c r="AY93" s="20">
        <v>0</v>
      </c>
      <c r="AZ93" s="20">
        <v>0</v>
      </c>
      <c r="BA93" s="20">
        <v>0</v>
      </c>
      <c r="BB93" s="20">
        <v>0</v>
      </c>
      <c r="BC93" s="20">
        <v>0</v>
      </c>
      <c r="BD93" s="20">
        <v>0</v>
      </c>
      <c r="BE93" s="20">
        <v>0</v>
      </c>
      <c r="BF93" s="20">
        <v>0</v>
      </c>
      <c r="BG93" s="20">
        <v>0</v>
      </c>
      <c r="BH93" s="329">
        <f t="shared" si="226"/>
        <v>0</v>
      </c>
      <c r="BI93" s="193"/>
      <c r="BJ93" s="193"/>
      <c r="BK93" s="20"/>
      <c r="BL93" s="33">
        <v>0</v>
      </c>
      <c r="BM93" s="226"/>
      <c r="BN93" s="4"/>
      <c r="BO93" s="4"/>
      <c r="BP93" s="4"/>
      <c r="BQ93" s="195"/>
      <c r="BR93" s="196"/>
      <c r="BS93" s="224"/>
      <c r="BT93" s="4">
        <f t="shared" si="215"/>
        <v>0</v>
      </c>
      <c r="BU93" s="229">
        <f t="shared" si="175"/>
        <v>-1</v>
      </c>
      <c r="BV93" s="193"/>
      <c r="BW93" s="193">
        <f t="shared" si="217"/>
        <v>0</v>
      </c>
      <c r="BX93" s="20"/>
      <c r="BZ93" s="441">
        <f t="shared" si="218"/>
        <v>0</v>
      </c>
      <c r="CA93" s="4"/>
      <c r="CB93" s="1">
        <v>0</v>
      </c>
      <c r="CC93" s="1">
        <v>0</v>
      </c>
      <c r="CD93" s="19">
        <v>0</v>
      </c>
      <c r="CE93" s="196">
        <v>0</v>
      </c>
      <c r="CF93" s="275">
        <f t="shared" si="219"/>
        <v>0</v>
      </c>
      <c r="CG93" s="1">
        <f t="shared" si="220"/>
        <v>0</v>
      </c>
      <c r="CH93" s="229">
        <f t="shared" si="221"/>
        <v>-1</v>
      </c>
      <c r="CI93" s="193">
        <f t="shared" si="222"/>
        <v>0</v>
      </c>
      <c r="CJ93" s="193">
        <f t="shared" si="223"/>
        <v>0</v>
      </c>
      <c r="CK93" s="20">
        <v>0</v>
      </c>
      <c r="CL93" s="33"/>
      <c r="CM93" s="475">
        <f t="shared" si="200"/>
        <v>0</v>
      </c>
      <c r="CN93" s="4">
        <f t="shared" si="177"/>
        <v>0</v>
      </c>
      <c r="CO93" s="1">
        <v>0</v>
      </c>
      <c r="CP93" s="1">
        <v>0</v>
      </c>
      <c r="CQ93" s="19">
        <v>0</v>
      </c>
      <c r="CR93" s="7">
        <f t="shared" si="199"/>
        <v>0</v>
      </c>
      <c r="CS93" s="224">
        <f t="shared" si="201"/>
        <v>0</v>
      </c>
      <c r="CT93" s="1">
        <f t="shared" si="202"/>
        <v>0</v>
      </c>
      <c r="CU93" s="229">
        <f t="shared" si="203"/>
        <v>-1</v>
      </c>
      <c r="CV93" s="193">
        <f t="shared" si="204"/>
        <v>0</v>
      </c>
      <c r="CW93" s="193">
        <f t="shared" si="205"/>
        <v>0</v>
      </c>
      <c r="CX93" s="20">
        <v>0</v>
      </c>
      <c r="CY93" s="33"/>
      <c r="CZ93" s="475">
        <f t="shared" si="206"/>
        <v>0</v>
      </c>
      <c r="DA93" s="4">
        <f>CW93/$CW$52</f>
        <v>0</v>
      </c>
      <c r="DB93" s="700"/>
      <c r="DC93" s="700"/>
      <c r="DE93" s="7">
        <f t="shared" si="181"/>
        <v>0</v>
      </c>
      <c r="DF93" s="224">
        <f t="shared" si="207"/>
        <v>0</v>
      </c>
      <c r="DG93" s="1">
        <f t="shared" si="208"/>
        <v>0</v>
      </c>
      <c r="DH93" s="229">
        <f t="shared" si="209"/>
        <v>-1</v>
      </c>
      <c r="DI93" s="193"/>
      <c r="DJ93" s="193"/>
      <c r="DK93" s="20">
        <v>0</v>
      </c>
      <c r="DL93" s="33"/>
      <c r="DM93" s="475">
        <f t="shared" si="210"/>
        <v>0</v>
      </c>
      <c r="DN93" s="4" t="e">
        <f>DJ93/$DJ$52</f>
        <v>#DIV/0!</v>
      </c>
      <c r="DO93" s="700"/>
      <c r="DP93" s="700"/>
      <c r="DR93" s="7">
        <f t="shared" si="183"/>
        <v>0</v>
      </c>
      <c r="DS93" s="224">
        <f t="shared" si="211"/>
        <v>0</v>
      </c>
      <c r="DT93" s="1">
        <f t="shared" si="212"/>
        <v>0</v>
      </c>
      <c r="DU93" s="229">
        <f t="shared" si="213"/>
        <v>-1</v>
      </c>
    </row>
    <row r="94" spans="1:125" hidden="1" outlineLevel="1" x14ac:dyDescent="0.35">
      <c r="B94" s="5" t="s">
        <v>113</v>
      </c>
      <c r="C94" s="3"/>
      <c r="D94" s="17" t="s">
        <v>89</v>
      </c>
      <c r="E94" s="5" t="s">
        <v>194</v>
      </c>
      <c r="F94" s="14" t="s">
        <v>89</v>
      </c>
      <c r="G94" s="5"/>
      <c r="H94" s="20"/>
      <c r="I94" s="5"/>
      <c r="J94" s="5"/>
      <c r="K94" s="5"/>
      <c r="M94" s="2"/>
      <c r="N94" s="2"/>
      <c r="O94" s="2"/>
      <c r="P94" s="2"/>
      <c r="Q94" s="2"/>
      <c r="R94" s="2"/>
      <c r="S94" s="2"/>
      <c r="T94" s="2"/>
      <c r="U94" s="183"/>
      <c r="V94" s="33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16">
        <v>0</v>
      </c>
      <c r="AH94" s="179">
        <f t="shared" si="197"/>
        <v>0</v>
      </c>
      <c r="AI94" s="23">
        <v>-52657.813999999998</v>
      </c>
      <c r="AJ94" s="23"/>
      <c r="AK94" s="23"/>
      <c r="AL94" s="23">
        <v>-41915.091999999713</v>
      </c>
      <c r="AM94" s="23">
        <v>-27187</v>
      </c>
      <c r="AN94" s="23">
        <v>-22816</v>
      </c>
      <c r="AO94" s="23">
        <v>-92.004000000000005</v>
      </c>
      <c r="AP94" s="23"/>
      <c r="AQ94" s="23">
        <v>-6862.3414800000028</v>
      </c>
      <c r="AR94" s="23"/>
      <c r="AS94" s="23">
        <v>-9135.7519999999986</v>
      </c>
      <c r="AT94" s="23">
        <v>-396.06400000000002</v>
      </c>
      <c r="AU94" s="329">
        <f t="shared" si="225"/>
        <v>-161062.06747999974</v>
      </c>
      <c r="AV94" s="33">
        <v>0</v>
      </c>
      <c r="AW94" s="20">
        <v>-4570.4780000000064</v>
      </c>
      <c r="AX94" s="20">
        <v>0</v>
      </c>
      <c r="AY94" s="20">
        <v>-166294.31000000003</v>
      </c>
      <c r="AZ94" s="20">
        <v>-53424.527000000002</v>
      </c>
      <c r="BA94" s="20">
        <v>0</v>
      </c>
      <c r="BB94" s="20">
        <v>-40368.369999999995</v>
      </c>
      <c r="BC94" s="20">
        <v>0</v>
      </c>
      <c r="BD94" s="20">
        <v>0</v>
      </c>
      <c r="BE94" s="20">
        <v>0</v>
      </c>
      <c r="BF94" s="20">
        <v>0</v>
      </c>
      <c r="BG94" s="20">
        <v>0</v>
      </c>
      <c r="BH94" s="329">
        <f t="shared" si="226"/>
        <v>-264657.68500000006</v>
      </c>
      <c r="BI94" s="193"/>
      <c r="BJ94" s="193"/>
      <c r="BK94" s="20"/>
      <c r="BL94" s="33">
        <v>0</v>
      </c>
      <c r="BM94" s="226"/>
      <c r="BN94" s="4"/>
      <c r="BO94" s="4"/>
      <c r="BP94" s="4"/>
      <c r="BQ94" s="195"/>
      <c r="BR94" s="196"/>
      <c r="BS94" s="224"/>
      <c r="BT94" s="4">
        <f t="shared" si="215"/>
        <v>0</v>
      </c>
      <c r="BU94" s="229">
        <f t="shared" si="175"/>
        <v>0.82941527944933036</v>
      </c>
      <c r="BV94" s="193"/>
      <c r="BW94" s="193">
        <f t="shared" si="217"/>
        <v>-13456.123333333331</v>
      </c>
      <c r="BX94" s="20">
        <v>0</v>
      </c>
      <c r="BZ94" s="441">
        <f t="shared" si="218"/>
        <v>0</v>
      </c>
      <c r="CA94" s="4"/>
      <c r="CB94" s="1">
        <v>0</v>
      </c>
      <c r="CC94" s="1">
        <v>0</v>
      </c>
      <c r="CD94" s="19">
        <v>0</v>
      </c>
      <c r="CE94" s="196">
        <v>0</v>
      </c>
      <c r="CF94" s="275">
        <f t="shared" si="219"/>
        <v>0</v>
      </c>
      <c r="CG94" s="1">
        <f t="shared" si="220"/>
        <v>-1</v>
      </c>
      <c r="CH94" s="229">
        <f t="shared" si="221"/>
        <v>0.74656665857201387</v>
      </c>
      <c r="CI94" s="193">
        <f t="shared" si="222"/>
        <v>-29406.409444444449</v>
      </c>
      <c r="CJ94" s="193">
        <f t="shared" si="223"/>
        <v>-13456.123333333331</v>
      </c>
      <c r="CK94" s="20">
        <v>0</v>
      </c>
      <c r="CL94" s="33">
        <v>-41011.891000000003</v>
      </c>
      <c r="CM94" s="475">
        <f t="shared" si="200"/>
        <v>0</v>
      </c>
      <c r="CN94" s="4">
        <f t="shared" si="177"/>
        <v>-7.6360459113433065E-3</v>
      </c>
      <c r="CO94" s="1">
        <v>0</v>
      </c>
      <c r="CP94" s="1">
        <v>0</v>
      </c>
      <c r="CQ94" s="19">
        <v>0</v>
      </c>
      <c r="CR94" s="7">
        <f t="shared" si="199"/>
        <v>0</v>
      </c>
      <c r="CS94" s="224">
        <f t="shared" si="201"/>
        <v>0</v>
      </c>
      <c r="CT94" s="1">
        <f t="shared" si="202"/>
        <v>0</v>
      </c>
      <c r="CU94" s="229">
        <f t="shared" si="203"/>
        <v>0.74656665857201387</v>
      </c>
      <c r="CV94" s="193">
        <f t="shared" si="204"/>
        <v>-30566.957600000005</v>
      </c>
      <c r="CW94" s="193">
        <f t="shared" si="205"/>
        <v>-13670.630333333334</v>
      </c>
      <c r="CX94" s="20">
        <v>0</v>
      </c>
      <c r="CY94" s="33"/>
      <c r="CZ94" s="475">
        <f t="shared" si="206"/>
        <v>0</v>
      </c>
      <c r="DA94" s="4">
        <f>CW94/$CW$52</f>
        <v>-9.9272798063887117E-3</v>
      </c>
      <c r="DB94" s="700"/>
      <c r="DC94" s="700"/>
      <c r="DE94" s="7">
        <f t="shared" ref="DE94" si="282">DD94*$H94*1.08*(1-DB94)</f>
        <v>0</v>
      </c>
      <c r="DF94" s="224">
        <f t="shared" si="207"/>
        <v>0</v>
      </c>
      <c r="DG94" s="1">
        <f t="shared" si="208"/>
        <v>-1</v>
      </c>
      <c r="DH94" s="229">
        <f t="shared" si="209"/>
        <v>0.90251558748737337</v>
      </c>
      <c r="DI94" s="193"/>
      <c r="DJ94" s="193"/>
      <c r="DK94" s="20">
        <v>0</v>
      </c>
      <c r="DL94" s="33"/>
      <c r="DM94" s="475">
        <f t="shared" si="210"/>
        <v>0</v>
      </c>
      <c r="DN94" s="4" t="e">
        <f>DJ94/$DJ$52</f>
        <v>#DIV/0!</v>
      </c>
      <c r="DO94" s="700"/>
      <c r="DP94" s="700"/>
      <c r="DR94" s="7">
        <f t="shared" si="183"/>
        <v>0</v>
      </c>
      <c r="DS94" s="224">
        <f t="shared" si="211"/>
        <v>0</v>
      </c>
      <c r="DT94" s="1">
        <f t="shared" si="212"/>
        <v>-1</v>
      </c>
      <c r="DU94" s="229">
        <f t="shared" si="213"/>
        <v>0.64320307780020602</v>
      </c>
    </row>
    <row r="95" spans="1:125" s="11" customFormat="1" collapsed="1" x14ac:dyDescent="0.35">
      <c r="A95" s="204"/>
      <c r="B95" s="199"/>
      <c r="C95" s="200"/>
      <c r="D95" s="201"/>
      <c r="E95" s="199" t="s">
        <v>91</v>
      </c>
      <c r="F95" s="199"/>
      <c r="G95" s="199"/>
      <c r="H95" s="205"/>
      <c r="I95" s="206">
        <f>+SUM(I96:I128,I132,I133)</f>
        <v>1655.3215780564474</v>
      </c>
      <c r="J95" s="206">
        <f t="shared" ref="J95" si="283">+SUM(J96:J128,J132,J133)</f>
        <v>1902.5676197378423</v>
      </c>
      <c r="K95" s="206">
        <f t="shared" ref="K95" si="284">+SUM(K96:K128,K132,K133)</f>
        <v>2308.2399257991901</v>
      </c>
      <c r="L95" s="207">
        <f t="shared" ref="L95" si="285">+SUM(L96:L128,L132,L133)</f>
        <v>3600.7948443169912</v>
      </c>
      <c r="M95" s="208">
        <f t="shared" ref="M95" si="286">+SUM(M96:M128,M132,M133)</f>
        <v>3211.5158601992725</v>
      </c>
      <c r="N95" s="208">
        <f t="shared" ref="N95" si="287">+SUM(N96:N128,N132,N133)</f>
        <v>3750.1749261212894</v>
      </c>
      <c r="O95" s="208">
        <f t="shared" ref="O95" si="288">+SUM(O96:O128,O132,O133)</f>
        <v>2767.0662783957719</v>
      </c>
      <c r="P95" s="208">
        <f t="shared" ref="P95" si="289">+SUM(P96:P128,P132,P133)</f>
        <v>3737.3183330786769</v>
      </c>
      <c r="Q95" s="208">
        <f t="shared" ref="Q95" si="290">+SUM(Q96:Q128,Q132,Q133)</f>
        <v>3778.4661791427802</v>
      </c>
      <c r="R95" s="208">
        <f t="shared" ref="R95" si="291">+SUM(R96:R128,R132,R133)</f>
        <v>2262.0599449502561</v>
      </c>
      <c r="S95" s="208">
        <f t="shared" ref="S95" si="292">+SUM(S96:S128,S132,S133)</f>
        <v>5340.5243524826301</v>
      </c>
      <c r="T95" s="208">
        <f t="shared" ref="T95" si="293">+SUM(T96:T128,T132,T133)</f>
        <v>5421.9673072427204</v>
      </c>
      <c r="U95" s="202">
        <f t="shared" ref="U95" si="294">+SUM(U96:U128,U132,U133)</f>
        <v>39736.017149523868</v>
      </c>
      <c r="V95" s="207">
        <f>+SUM(V96:V128,V132,V133)</f>
        <v>6554.85</v>
      </c>
      <c r="W95" s="208">
        <f t="shared" ref="W95:AT95" si="295">+SUM(W96:W128,W132,W133)</f>
        <v>1937</v>
      </c>
      <c r="X95" s="208">
        <f t="shared" si="295"/>
        <v>1909</v>
      </c>
      <c r="Y95" s="208">
        <f t="shared" si="295"/>
        <v>3189</v>
      </c>
      <c r="Z95" s="208">
        <f t="shared" si="295"/>
        <v>4964</v>
      </c>
      <c r="AA95" s="208">
        <f t="shared" si="295"/>
        <v>4410</v>
      </c>
      <c r="AB95" s="208">
        <f t="shared" si="295"/>
        <v>4030</v>
      </c>
      <c r="AC95" s="208">
        <f t="shared" si="295"/>
        <v>4221</v>
      </c>
      <c r="AD95" s="208">
        <f t="shared" si="295"/>
        <v>4789.25</v>
      </c>
      <c r="AE95" s="208">
        <f t="shared" si="295"/>
        <v>0</v>
      </c>
      <c r="AF95" s="208">
        <f t="shared" si="295"/>
        <v>0</v>
      </c>
      <c r="AG95" s="206">
        <f t="shared" si="295"/>
        <v>0</v>
      </c>
      <c r="AH95" s="203">
        <f t="shared" si="295"/>
        <v>36004.1</v>
      </c>
      <c r="AI95" s="209">
        <f t="shared" si="295"/>
        <v>318862.90392000001</v>
      </c>
      <c r="AJ95" s="209">
        <f t="shared" si="295"/>
        <v>345697.52964000002</v>
      </c>
      <c r="AK95" s="209">
        <f t="shared" si="295"/>
        <v>630890.78139999986</v>
      </c>
      <c r="AL95" s="209">
        <f t="shared" si="295"/>
        <v>893162.07279999997</v>
      </c>
      <c r="AM95" s="209">
        <f t="shared" si="295"/>
        <v>789552.59520000021</v>
      </c>
      <c r="AN95" s="209">
        <f t="shared" si="295"/>
        <v>882011.02020000003</v>
      </c>
      <c r="AO95" s="209">
        <f t="shared" si="295"/>
        <v>715113.48680000007</v>
      </c>
      <c r="AP95" s="209">
        <f t="shared" si="295"/>
        <v>993173.99080000049</v>
      </c>
      <c r="AQ95" s="209">
        <f t="shared" si="295"/>
        <v>953461.28300000005</v>
      </c>
      <c r="AR95" s="209">
        <f t="shared" si="295"/>
        <v>610178.31208000029</v>
      </c>
      <c r="AS95" s="209">
        <f t="shared" si="295"/>
        <v>1438651.3580400005</v>
      </c>
      <c r="AT95" s="209">
        <f t="shared" si="295"/>
        <v>1815999.2082400001</v>
      </c>
      <c r="AU95" s="330">
        <f t="shared" ref="AU95" si="296">+SUM(AU96:AU128,AU132,AU133)</f>
        <v>10386754.54212</v>
      </c>
      <c r="AV95" s="207">
        <f t="shared" ref="AV95" si="297">+SUM(AV96:AV128,AV132,AV133)</f>
        <v>1521736.2914360003</v>
      </c>
      <c r="AW95" s="208">
        <f t="shared" ref="AW95" si="298">+SUM(AW96:AW128,AW132,AW133)</f>
        <v>386013.99994000001</v>
      </c>
      <c r="AX95" s="208">
        <f t="shared" ref="AX95" si="299">+SUM(AX96:AX128,AX132,AX133)</f>
        <v>483731.57079999999</v>
      </c>
      <c r="AY95" s="208">
        <f t="shared" ref="AY95" si="300">+SUM(AY96:AY128,AY132,AY133)</f>
        <v>826068.34476000001</v>
      </c>
      <c r="AZ95" s="208">
        <f t="shared" ref="AZ95" si="301">+SUM(AZ96:AZ128,AZ132,AZ133)</f>
        <v>1154062.9174000004</v>
      </c>
      <c r="BA95" s="208">
        <f t="shared" ref="BA95" si="302">+SUM(BA96:BA128,BA132,BA133)</f>
        <v>1015076.0392400002</v>
      </c>
      <c r="BB95" s="208">
        <f t="shared" ref="BB95" si="303">+SUM(BB96:BB128,BB132,BB133)</f>
        <v>935006.36255999992</v>
      </c>
      <c r="BC95" s="208">
        <v>1099078.3875599999</v>
      </c>
      <c r="BD95" s="208">
        <v>1036073.2474799997</v>
      </c>
      <c r="BE95" s="208">
        <f t="shared" ref="BE95" si="304">+SUM(BE96:BE128,BE132,BE133)</f>
        <v>0</v>
      </c>
      <c r="BF95" s="208">
        <f t="shared" ref="BF95" si="305">+SUM(BF96:BF128,BF132,BF133)</f>
        <v>0</v>
      </c>
      <c r="BG95" s="208">
        <f t="shared" ref="BG95" si="306">+SUM(BG96:BG128,BG132,BG133)</f>
        <v>0</v>
      </c>
      <c r="BH95" s="330">
        <f t="shared" ref="BH95:CR95" si="307">+SUM(BH96:BH128,BH132,BH133)</f>
        <v>8456847.1611759998</v>
      </c>
      <c r="BI95" s="208">
        <f t="shared" si="307"/>
        <v>844174.14064000011</v>
      </c>
      <c r="BJ95" s="207">
        <f t="shared" si="307"/>
        <v>1072715.5477466667</v>
      </c>
      <c r="BK95" s="208">
        <f t="shared" si="307"/>
        <v>1016516.8789272914</v>
      </c>
      <c r="BL95" s="207">
        <f t="shared" si="307"/>
        <v>1099078.3875599999</v>
      </c>
      <c r="BM95" s="250">
        <f>BL95/BK95</f>
        <v>1.0812200076006941</v>
      </c>
      <c r="BN95" s="243">
        <f>BJ95/BJ7</f>
        <v>9.710030855951976E-2</v>
      </c>
      <c r="BO95" s="207"/>
      <c r="BP95" s="207"/>
      <c r="BQ95" s="207">
        <f t="shared" si="307"/>
        <v>4466.833333333333</v>
      </c>
      <c r="BR95" s="251">
        <f t="shared" si="307"/>
        <v>1137827.4018120002</v>
      </c>
      <c r="BS95" s="230">
        <f t="shared" si="224"/>
        <v>1.1193394083261314</v>
      </c>
      <c r="BT95" s="231">
        <f t="shared" si="215"/>
        <v>0.10663226961339722</v>
      </c>
      <c r="BU95" s="232">
        <f t="shared" si="175"/>
        <v>0.33264279095257332</v>
      </c>
      <c r="BV95" s="208">
        <f t="shared" si="307"/>
        <v>974974.96279950009</v>
      </c>
      <c r="BW95" s="207">
        <f t="shared" si="217"/>
        <v>1016386.9297866666</v>
      </c>
      <c r="BX95" s="208">
        <f t="shared" ref="BX95" si="308">+SUM(BX96:BX128,BX132,BX133)</f>
        <v>1314778.0099505899</v>
      </c>
      <c r="BY95" s="208">
        <f t="shared" si="307"/>
        <v>1036073.2474799997</v>
      </c>
      <c r="BZ95" s="387">
        <f t="shared" si="218"/>
        <v>0.78802142995906654</v>
      </c>
      <c r="CA95" s="387">
        <f>BW95/BW7</f>
        <v>8.8869473118958445E-2</v>
      </c>
      <c r="CB95" s="208"/>
      <c r="CC95" s="208"/>
      <c r="CD95" s="208">
        <v>5078.75</v>
      </c>
      <c r="CE95" s="208">
        <v>1251892.5384337197</v>
      </c>
      <c r="CF95" s="387">
        <f t="shared" si="219"/>
        <v>0.95217027434218082</v>
      </c>
      <c r="CG95" s="387">
        <f t="shared" si="220"/>
        <v>0.31299777007696239</v>
      </c>
      <c r="CH95" s="387">
        <f t="shared" si="221"/>
        <v>0.29667947737700584</v>
      </c>
      <c r="CI95" s="208">
        <f t="shared" si="222"/>
        <v>939649.68457511114</v>
      </c>
      <c r="CJ95" s="207">
        <f t="shared" si="223"/>
        <v>1023385.9991999998</v>
      </c>
      <c r="CK95" s="208">
        <f t="shared" si="307"/>
        <v>1456884.972984818</v>
      </c>
      <c r="CL95" s="208">
        <f t="shared" si="307"/>
        <v>579696.96400000004</v>
      </c>
      <c r="CM95" s="387">
        <f t="shared" si="200"/>
        <v>0.39790167017258471</v>
      </c>
      <c r="CN95" s="387">
        <f>CJ95/CJ7</f>
        <v>9.2842391059506188E-2</v>
      </c>
      <c r="CO95" s="208"/>
      <c r="CP95" s="208"/>
      <c r="CQ95" s="208">
        <v>5882.8833333333341</v>
      </c>
      <c r="CR95" s="208">
        <f t="shared" si="307"/>
        <v>1400703.0055002002</v>
      </c>
      <c r="CS95" s="387">
        <f t="shared" si="201"/>
        <v>0.96143692293735861</v>
      </c>
      <c r="CT95" s="387">
        <f t="shared" si="202"/>
        <v>1.2955634078920761</v>
      </c>
      <c r="CU95" s="387">
        <f t="shared" si="203"/>
        <v>0.38213775346919321</v>
      </c>
      <c r="CV95" s="208">
        <f t="shared" ref="CV95:CW95" si="309">+SUM(CV96:CV128,CV132,CV133)</f>
        <v>897149.45492759999</v>
      </c>
      <c r="CW95" s="207">
        <f t="shared" si="309"/>
        <v>884917.89101333334</v>
      </c>
      <c r="CX95" s="208">
        <f t="shared" ref="CX95:CY95" si="310">+SUM(CX96:CX128,CX132,CX133)</f>
        <v>0</v>
      </c>
      <c r="CY95" s="208">
        <f t="shared" si="310"/>
        <v>0</v>
      </c>
      <c r="CZ95" s="387">
        <f t="shared" si="206"/>
        <v>0</v>
      </c>
      <c r="DA95" s="387">
        <f>CW95/CW7</f>
        <v>8.8959431232761274E-2</v>
      </c>
      <c r="DB95" s="208"/>
      <c r="DC95" s="208"/>
      <c r="DD95" s="208">
        <f t="shared" ref="DD95:DE95" si="311">+SUM(DD96:DD128,DD132,DD133)</f>
        <v>0</v>
      </c>
      <c r="DE95" s="208">
        <f t="shared" si="311"/>
        <v>0</v>
      </c>
      <c r="DF95" s="387">
        <f t="shared" si="207"/>
        <v>0</v>
      </c>
      <c r="DG95" s="387">
        <f t="shared" si="208"/>
        <v>-1</v>
      </c>
      <c r="DH95" s="387">
        <f t="shared" si="209"/>
        <v>5.4346294247222815E-2</v>
      </c>
      <c r="DI95" s="208"/>
      <c r="DJ95" s="207"/>
      <c r="DK95" s="208">
        <f t="shared" ref="DK95:DL95" si="312">+SUM(DK96:DK128,DK132,DK133)</f>
        <v>0</v>
      </c>
      <c r="DL95" s="208">
        <f t="shared" si="312"/>
        <v>0</v>
      </c>
      <c r="DM95" s="387">
        <f t="shared" si="210"/>
        <v>0</v>
      </c>
      <c r="DN95" s="387" t="e">
        <f>DJ95/DJ7</f>
        <v>#DIV/0!</v>
      </c>
      <c r="DO95" s="208"/>
      <c r="DP95" s="208"/>
      <c r="DQ95" s="208">
        <f t="shared" ref="DQ95:DR95" si="313">+SUM(DQ96:DQ128,DQ132,DQ133)</f>
        <v>0</v>
      </c>
      <c r="DR95" s="208">
        <f t="shared" si="313"/>
        <v>0</v>
      </c>
      <c r="DS95" s="387">
        <f t="shared" si="211"/>
        <v>0</v>
      </c>
      <c r="DT95" s="387">
        <f t="shared" si="212"/>
        <v>-1</v>
      </c>
      <c r="DU95" s="387">
        <f t="shared" si="213"/>
        <v>-0.1858046585310078</v>
      </c>
    </row>
    <row r="96" spans="1:125" x14ac:dyDescent="0.35">
      <c r="B96" s="5" t="s">
        <v>112</v>
      </c>
      <c r="C96" s="3"/>
      <c r="D96" s="18">
        <v>324003</v>
      </c>
      <c r="E96" s="5" t="s">
        <v>40</v>
      </c>
      <c r="F96" s="5" t="s">
        <v>36</v>
      </c>
      <c r="G96" s="5" t="s">
        <v>69</v>
      </c>
      <c r="H96" s="20">
        <v>383.33300000000003</v>
      </c>
      <c r="I96" s="16">
        <f t="shared" ref="I96" si="314">+IFERROR(AI96/$H96,0)</f>
        <v>52.2600115304448</v>
      </c>
      <c r="J96" s="16">
        <f t="shared" ref="J96" si="315">+IFERROR(AJ96/$H96,0)</f>
        <v>155.10000704348434</v>
      </c>
      <c r="K96" s="16">
        <f t="shared" ref="K96" si="316">+IFERROR(AK96/$H96,0)</f>
        <v>280.50003260872381</v>
      </c>
      <c r="L96" s="33">
        <f t="shared" ref="L96" si="317">+IFERROR(AL96/$H96,0)</f>
        <v>195.80001721740624</v>
      </c>
      <c r="M96" s="20">
        <f t="shared" ref="M96" si="318">+IFERROR(AM96/$H96,0)</f>
        <v>362.89002512176091</v>
      </c>
      <c r="N96" s="20">
        <f t="shared" ref="N96" si="319">+IFERROR(AN96/$H96,0)</f>
        <v>380.60001356522906</v>
      </c>
      <c r="O96" s="20">
        <f t="shared" ref="O96" si="320">+IFERROR(AO96/$H96,0)</f>
        <v>436.27997589563137</v>
      </c>
      <c r="P96" s="20">
        <f t="shared" ref="P96" si="321">+IFERROR(AP96/$H96,0)</f>
        <v>733.31996462605662</v>
      </c>
      <c r="Q96" s="20">
        <f t="shared" ref="Q96" si="322">+IFERROR(AQ96/$H96,0)</f>
        <v>335.87999728695416</v>
      </c>
      <c r="R96" s="20">
        <f t="shared" ref="R96" si="323">+IFERROR(AR96/$H96,0)</f>
        <v>425.52003349568156</v>
      </c>
      <c r="S96" s="20">
        <f t="shared" ref="S96" si="324">+IFERROR(AS96/$H96,0)</f>
        <v>655.55999290434227</v>
      </c>
      <c r="T96" s="20">
        <f t="shared" ref="T96" si="325">+IFERROR(AT96/$H96,0)</f>
        <v>435.24000208695838</v>
      </c>
      <c r="U96" s="182">
        <f t="shared" ref="U96:U131" si="326">+SUM(I96:T96)</f>
        <v>4448.9500733826735</v>
      </c>
      <c r="V96" s="33">
        <v>349</v>
      </c>
      <c r="W96" s="20">
        <v>310</v>
      </c>
      <c r="X96" s="20">
        <v>357</v>
      </c>
      <c r="Y96" s="20">
        <v>412</v>
      </c>
      <c r="Z96" s="20">
        <v>521</v>
      </c>
      <c r="AA96" s="20">
        <v>357</v>
      </c>
      <c r="AB96" s="20">
        <v>492</v>
      </c>
      <c r="AC96" s="20">
        <v>447</v>
      </c>
      <c r="AD96" s="20">
        <v>340</v>
      </c>
      <c r="AE96" s="20">
        <v>0</v>
      </c>
      <c r="AF96" s="20">
        <v>0</v>
      </c>
      <c r="AG96" s="16">
        <v>0</v>
      </c>
      <c r="AH96" s="179">
        <f t="shared" si="197"/>
        <v>3585</v>
      </c>
      <c r="AI96" s="28">
        <v>20032.986999999997</v>
      </c>
      <c r="AJ96" s="28">
        <v>59454.950999999986</v>
      </c>
      <c r="AK96" s="28">
        <v>107524.91899999994</v>
      </c>
      <c r="AL96" s="28">
        <v>75056.607999999993</v>
      </c>
      <c r="AM96" s="28">
        <v>139107.72199999998</v>
      </c>
      <c r="AN96" s="28">
        <v>145896.54499999995</v>
      </c>
      <c r="AO96" s="28">
        <v>167240.51200000008</v>
      </c>
      <c r="AP96" s="28">
        <v>281105.7420000002</v>
      </c>
      <c r="AQ96" s="28">
        <v>128753.88700000002</v>
      </c>
      <c r="AR96" s="28">
        <v>163115.8710000001</v>
      </c>
      <c r="AS96" s="28">
        <v>251297.77876000025</v>
      </c>
      <c r="AT96" s="28">
        <v>166841.85572000002</v>
      </c>
      <c r="AU96" s="329">
        <f t="shared" si="225"/>
        <v>1705429.3784800007</v>
      </c>
      <c r="AV96" s="33">
        <v>144485.87516000005</v>
      </c>
      <c r="AW96" s="20">
        <v>128339.88852000004</v>
      </c>
      <c r="AX96" s="20">
        <v>147797.87147999997</v>
      </c>
      <c r="AY96" s="20">
        <v>170567.85167999999</v>
      </c>
      <c r="AZ96" s="20">
        <v>215693.81252000009</v>
      </c>
      <c r="BA96" s="20">
        <v>147797.87407999995</v>
      </c>
      <c r="BB96" s="20">
        <v>203687.82288000005</v>
      </c>
      <c r="BC96" s="20">
        <v>185057.84512000004</v>
      </c>
      <c r="BD96" s="20">
        <v>140759.87759999998</v>
      </c>
      <c r="BE96" s="20">
        <v>0</v>
      </c>
      <c r="BF96" s="20">
        <v>0</v>
      </c>
      <c r="BG96" s="20">
        <v>0</v>
      </c>
      <c r="BH96" s="329">
        <f t="shared" si="226"/>
        <v>1484188.7190400001</v>
      </c>
      <c r="BI96" s="193">
        <f t="shared" ref="BI96:BI120" si="327">+AVERAGE(AW96:BB96)</f>
        <v>168980.85352666667</v>
      </c>
      <c r="BJ96" s="193">
        <f t="shared" ref="BJ96:BJ122" si="328">+AVERAGE(AZ96:BB96)</f>
        <v>189059.83649333334</v>
      </c>
      <c r="BK96" s="20">
        <v>219577.18784888554</v>
      </c>
      <c r="BL96" s="33">
        <v>185057.84512000004</v>
      </c>
      <c r="BM96" s="226">
        <f t="shared" si="214"/>
        <v>0.84279176235446673</v>
      </c>
      <c r="BN96" s="4">
        <f>BJ96/$BJ$95</f>
        <v>0.17624414682016135</v>
      </c>
      <c r="BO96" s="4">
        <v>0</v>
      </c>
      <c r="BP96" s="4">
        <v>1</v>
      </c>
      <c r="BQ96" s="195">
        <v>350</v>
      </c>
      <c r="BR96" s="196">
        <f t="shared" ref="BR96:BR120" si="329">BQ96*H96*1.08*(1-BO96)</f>
        <v>144899.87400000004</v>
      </c>
      <c r="BS96" s="224">
        <f t="shared" si="224"/>
        <v>0.65990404294512184</v>
      </c>
      <c r="BT96" s="4">
        <f t="shared" si="215"/>
        <v>-0.34167888637436683</v>
      </c>
      <c r="BU96" s="229">
        <f t="shared" si="175"/>
        <v>0.34961007447563941</v>
      </c>
      <c r="BV96" s="193">
        <f t="shared" si="216"/>
        <v>167928.60518000001</v>
      </c>
      <c r="BW96" s="193">
        <f t="shared" si="217"/>
        <v>178847.84736000001</v>
      </c>
      <c r="BX96" s="20">
        <v>219922.01899177243</v>
      </c>
      <c r="BY96" s="19">
        <v>140759.87759999998</v>
      </c>
      <c r="BZ96" s="441">
        <f t="shared" si="218"/>
        <v>0.64004449506834504</v>
      </c>
      <c r="CA96" s="4">
        <f t="shared" ref="CA96:CA120" si="330">BW96/$BW$95</f>
        <v>0.17596433220322802</v>
      </c>
      <c r="CB96" s="1">
        <v>0</v>
      </c>
      <c r="CC96" s="1">
        <v>1</v>
      </c>
      <c r="CD96" s="19">
        <v>432</v>
      </c>
      <c r="CE96" s="196">
        <v>178847.84448</v>
      </c>
      <c r="CF96" s="275">
        <f t="shared" si="219"/>
        <v>0.81323300549860322</v>
      </c>
      <c r="CG96" s="1">
        <f t="shared" si="220"/>
        <v>0.3890675353358457</v>
      </c>
      <c r="CH96" s="229">
        <f t="shared" si="221"/>
        <v>0.3202483660995028</v>
      </c>
      <c r="CI96" s="193">
        <f t="shared" si="222"/>
        <v>164909.85767111112</v>
      </c>
      <c r="CJ96" s="193">
        <f t="shared" si="223"/>
        <v>176501.84853333337</v>
      </c>
      <c r="CK96" s="20">
        <v>237423.68808120838</v>
      </c>
      <c r="CL96" s="33">
        <v>94391.922999999981</v>
      </c>
      <c r="CM96" s="475">
        <f t="shared" si="200"/>
        <v>0.39756741950581687</v>
      </c>
      <c r="CN96" s="4">
        <f t="shared" ref="CN96:CN128" si="331">CJ96/$CJ$95</f>
        <v>0.17246850032276012</v>
      </c>
      <c r="CO96" s="1">
        <v>0.15</v>
      </c>
      <c r="CP96" s="1">
        <v>1.3</v>
      </c>
      <c r="CQ96" s="19">
        <v>565</v>
      </c>
      <c r="CR96" s="7">
        <f t="shared" si="199"/>
        <v>198823.32711000001</v>
      </c>
      <c r="CS96" s="224">
        <f t="shared" si="201"/>
        <v>0.83741992518452701</v>
      </c>
      <c r="CT96" s="1">
        <f t="shared" si="202"/>
        <v>0.21890853349273343</v>
      </c>
      <c r="CU96" s="229">
        <f t="shared" si="203"/>
        <v>0.30740732923139014</v>
      </c>
      <c r="CV96" s="193">
        <f t="shared" si="204"/>
        <v>157858.06420399999</v>
      </c>
      <c r="CW96" s="193">
        <f t="shared" si="205"/>
        <v>140069.88190666668</v>
      </c>
      <c r="CX96" s="20"/>
      <c r="CY96" s="33"/>
      <c r="CZ96" s="475">
        <f t="shared" si="206"/>
        <v>0</v>
      </c>
      <c r="DA96" s="4">
        <f t="shared" ref="DA96:DA128" si="332">CW96/$CW$95</f>
        <v>0.15828573851780808</v>
      </c>
      <c r="DB96" s="700"/>
      <c r="DC96" s="700"/>
      <c r="DE96" s="7">
        <f t="shared" ref="DE96:DE133" si="333">DD96*$H96*1.08*(1-DB96)</f>
        <v>0</v>
      </c>
      <c r="DF96" s="224">
        <f t="shared" si="207"/>
        <v>0</v>
      </c>
      <c r="DG96" s="1">
        <f t="shared" si="208"/>
        <v>-1</v>
      </c>
      <c r="DH96" s="229">
        <f t="shared" si="209"/>
        <v>2.5993398937915302E-2</v>
      </c>
      <c r="DI96" s="193"/>
      <c r="DJ96" s="193"/>
      <c r="DK96" s="20"/>
      <c r="DL96" s="33"/>
      <c r="DM96" s="475">
        <f t="shared" si="210"/>
        <v>0</v>
      </c>
      <c r="DN96" s="4" t="e">
        <f t="shared" ref="DN96:DN128" si="334">DJ96/$DJ$95</f>
        <v>#DIV/0!</v>
      </c>
      <c r="DO96" s="700"/>
      <c r="DP96" s="700"/>
      <c r="DR96" s="7">
        <f t="shared" ref="DR96:DR133" si="335">DQ96*$H96*1.08*(1-DO96)</f>
        <v>0</v>
      </c>
      <c r="DS96" s="224">
        <f t="shared" si="211"/>
        <v>0</v>
      </c>
      <c r="DT96" s="1">
        <f t="shared" si="212"/>
        <v>-1</v>
      </c>
      <c r="DU96" s="229">
        <f t="shared" si="213"/>
        <v>-0.12972724771352651</v>
      </c>
    </row>
    <row r="97" spans="2:125" hidden="1" outlineLevel="1" x14ac:dyDescent="0.35">
      <c r="B97" s="5" t="s">
        <v>112</v>
      </c>
      <c r="C97" s="3"/>
      <c r="D97" s="18">
        <v>320015</v>
      </c>
      <c r="E97" s="5" t="s">
        <v>41</v>
      </c>
      <c r="F97" s="5" t="s">
        <v>32</v>
      </c>
      <c r="G97" s="5" t="s">
        <v>70</v>
      </c>
      <c r="H97" s="20">
        <v>332.22199999999998</v>
      </c>
      <c r="I97" s="16">
        <f t="shared" ref="I97:I131" si="336">+IFERROR(AI97/$H97,0)</f>
        <v>216.73998410701282</v>
      </c>
      <c r="J97" s="16">
        <f t="shared" ref="J97:J131" si="337">+IFERROR(AJ97/$H97,0)</f>
        <v>273.67998808025965</v>
      </c>
      <c r="K97" s="16">
        <f t="shared" ref="K97:K131" si="338">+IFERROR(AK97/$H97,0)</f>
        <v>360.80000722408522</v>
      </c>
      <c r="L97" s="33">
        <f t="shared" ref="L97:L131" si="339">+IFERROR(AL97/$H97,0)</f>
        <v>407.00000602007111</v>
      </c>
      <c r="M97" s="20">
        <f t="shared" ref="M97:M131" si="340">+IFERROR(AM97/$H97,0)</f>
        <v>429.93494711367731</v>
      </c>
      <c r="N97" s="20">
        <f t="shared" ref="N97:N131" si="341">+IFERROR(AN97/$H97,0)</f>
        <v>359.69998374580894</v>
      </c>
      <c r="O97" s="20">
        <f t="shared" ref="O97:O131" si="342">+IFERROR(AO97/$H97,0)</f>
        <v>368.2800296187491</v>
      </c>
      <c r="P97" s="20">
        <f t="shared" ref="P97:P131" si="343">+IFERROR(AP97/$H97,0)</f>
        <v>447.12001613379044</v>
      </c>
      <c r="Q97" s="20">
        <f t="shared" ref="Q97:Q131" si="344">+IFERROR(AQ97/$H97,0)</f>
        <v>579.14999909698952</v>
      </c>
      <c r="R97" s="20">
        <f t="shared" ref="R97:R131" si="345">+IFERROR(AR97/$H97,0)</f>
        <v>347.11198535918771</v>
      </c>
      <c r="S97" s="20">
        <f t="shared" ref="S97:S131" si="346">+IFERROR(AS97/$H97,0)</f>
        <v>676.07945121033549</v>
      </c>
      <c r="T97" s="20">
        <f t="shared" ref="T97:T131" si="347">+IFERROR(AT97/$H97,0)</f>
        <v>523.80000252842979</v>
      </c>
      <c r="U97" s="182">
        <f t="shared" si="326"/>
        <v>4989.3964002383973</v>
      </c>
      <c r="V97" s="33">
        <v>207.85</v>
      </c>
      <c r="W97" s="20">
        <v>156</v>
      </c>
      <c r="X97" s="20">
        <v>187</v>
      </c>
      <c r="Y97" s="20">
        <v>322</v>
      </c>
      <c r="Z97" s="20">
        <v>357</v>
      </c>
      <c r="AA97" s="20">
        <v>350</v>
      </c>
      <c r="AB97" s="20">
        <v>320</v>
      </c>
      <c r="AC97" s="20">
        <v>583</v>
      </c>
      <c r="AD97" s="20">
        <v>402</v>
      </c>
      <c r="AE97" s="20">
        <v>0</v>
      </c>
      <c r="AF97" s="20">
        <v>0</v>
      </c>
      <c r="AG97" s="16">
        <v>0</v>
      </c>
      <c r="AH97" s="179">
        <f t="shared" si="197"/>
        <v>2884.85</v>
      </c>
      <c r="AI97" s="28">
        <v>72005.791000000012</v>
      </c>
      <c r="AJ97" s="28">
        <v>90922.513000000006</v>
      </c>
      <c r="AK97" s="28">
        <v>119865.70000000003</v>
      </c>
      <c r="AL97" s="28">
        <v>135214.35600000006</v>
      </c>
      <c r="AM97" s="28">
        <v>142833.84800000009</v>
      </c>
      <c r="AN97" s="28">
        <v>119500.24800000012</v>
      </c>
      <c r="AO97" s="28">
        <v>122350.72800000005</v>
      </c>
      <c r="AP97" s="28">
        <v>148543.10600000012</v>
      </c>
      <c r="AQ97" s="28">
        <v>192406.37100000004</v>
      </c>
      <c r="AR97" s="28">
        <v>115318.23800000006</v>
      </c>
      <c r="AS97" s="28">
        <v>224608.46744000007</v>
      </c>
      <c r="AT97" s="28">
        <v>174017.88443999999</v>
      </c>
      <c r="AU97" s="329">
        <f t="shared" si="225"/>
        <v>1657587.2508800006</v>
      </c>
      <c r="AV97" s="33">
        <v>74576.533356000073</v>
      </c>
      <c r="AW97" s="20">
        <v>55972.762960000029</v>
      </c>
      <c r="AX97" s="20">
        <v>67095.555120000048</v>
      </c>
      <c r="AY97" s="20">
        <v>115533.52271999999</v>
      </c>
      <c r="AZ97" s="20">
        <v>128091.51424000003</v>
      </c>
      <c r="BA97" s="20">
        <v>125579.91667999999</v>
      </c>
      <c r="BB97" s="20">
        <v>114815.92320000003</v>
      </c>
      <c r="BC97" s="20">
        <v>194971.87472000008</v>
      </c>
      <c r="BD97" s="20">
        <v>130890.23280000004</v>
      </c>
      <c r="BE97" s="20">
        <v>0</v>
      </c>
      <c r="BF97" s="20">
        <v>0</v>
      </c>
      <c r="BG97" s="20">
        <v>0</v>
      </c>
      <c r="BH97" s="329">
        <f t="shared" si="226"/>
        <v>1007527.8357960003</v>
      </c>
      <c r="BI97" s="193">
        <f t="shared" si="327"/>
        <v>101181.53248666669</v>
      </c>
      <c r="BJ97" s="193">
        <f t="shared" si="328"/>
        <v>122829.11804000002</v>
      </c>
      <c r="BK97" s="20">
        <v>72729.470942072468</v>
      </c>
      <c r="BL97" s="33">
        <v>194971.87472000008</v>
      </c>
      <c r="BM97" s="226">
        <f t="shared" si="214"/>
        <v>2.6807822495407834</v>
      </c>
      <c r="BN97" s="4">
        <f t="shared" ref="BN97:BN133" si="348">BJ97/$BJ$95</f>
        <v>0.11450297173189423</v>
      </c>
      <c r="BO97" s="4">
        <v>0.2</v>
      </c>
      <c r="BP97" s="4">
        <v>1.1499999999999999</v>
      </c>
      <c r="BQ97" s="195">
        <v>700</v>
      </c>
      <c r="BR97" s="196">
        <f t="shared" si="329"/>
        <v>200927.86560000002</v>
      </c>
      <c r="BS97" s="224">
        <f t="shared" si="224"/>
        <v>2.762674648905874</v>
      </c>
      <c r="BT97" s="4">
        <f t="shared" si="215"/>
        <v>0.31256091225128912</v>
      </c>
      <c r="BU97" s="229">
        <f t="shared" si="175"/>
        <v>-7.8422877457713591E-2</v>
      </c>
      <c r="BV97" s="193">
        <f t="shared" si="216"/>
        <v>109579.70037450004</v>
      </c>
      <c r="BW97" s="193">
        <f t="shared" si="217"/>
        <v>145122.57153333336</v>
      </c>
      <c r="BX97" s="20">
        <v>178451.40103166067</v>
      </c>
      <c r="BY97" s="19">
        <v>130890.23280000004</v>
      </c>
      <c r="BZ97" s="441">
        <f t="shared" si="218"/>
        <v>0.73347831422616638</v>
      </c>
      <c r="CA97" s="4">
        <f t="shared" si="330"/>
        <v>0.14278279981797257</v>
      </c>
      <c r="CB97" s="1">
        <v>0</v>
      </c>
      <c r="CC97" s="1">
        <v>1</v>
      </c>
      <c r="CD97" s="19">
        <v>417.66666666666669</v>
      </c>
      <c r="CE97" s="196">
        <v>149858.69975999999</v>
      </c>
      <c r="CF97" s="275">
        <f t="shared" si="219"/>
        <v>0.83977317574218546</v>
      </c>
      <c r="CG97" s="1">
        <f t="shared" si="220"/>
        <v>-0.22113441992001426</v>
      </c>
      <c r="CH97" s="229">
        <f t="shared" si="221"/>
        <v>-0.11901866714641574</v>
      </c>
      <c r="CI97" s="193">
        <f t="shared" si="222"/>
        <v>111947.5373106667</v>
      </c>
      <c r="CJ97" s="193">
        <f t="shared" si="223"/>
        <v>146892.67690666672</v>
      </c>
      <c r="CK97" s="20">
        <v>197594.53735531654</v>
      </c>
      <c r="CL97" s="33">
        <v>72531.362000000037</v>
      </c>
      <c r="CM97" s="475">
        <f t="shared" si="200"/>
        <v>0.36707169626644787</v>
      </c>
      <c r="CN97" s="4">
        <f t="shared" si="331"/>
        <v>0.1435359454023169</v>
      </c>
      <c r="CO97" s="1">
        <v>0.15</v>
      </c>
      <c r="CP97" s="1">
        <v>1.3</v>
      </c>
      <c r="CQ97" s="19">
        <v>542.9666666666667</v>
      </c>
      <c r="CR97" s="7">
        <f t="shared" si="199"/>
        <v>165593.8632348</v>
      </c>
      <c r="CS97" s="224">
        <f t="shared" si="201"/>
        <v>0.83804879148570488</v>
      </c>
      <c r="CT97" s="1">
        <f t="shared" si="202"/>
        <v>0.435972887782069</v>
      </c>
      <c r="CU97" s="229">
        <f t="shared" si="203"/>
        <v>-6.818257821778495E-2</v>
      </c>
      <c r="CV97" s="193">
        <f t="shared" si="204"/>
        <v>108005.91977960004</v>
      </c>
      <c r="CW97" s="193">
        <f t="shared" si="205"/>
        <v>132797.8231733334</v>
      </c>
      <c r="CX97" s="20"/>
      <c r="CY97" s="33"/>
      <c r="CZ97" s="475">
        <f t="shared" si="206"/>
        <v>0</v>
      </c>
      <c r="DA97" s="4">
        <f t="shared" si="332"/>
        <v>0.15006796056667418</v>
      </c>
      <c r="DB97" s="700"/>
      <c r="DC97" s="700"/>
      <c r="DE97" s="7">
        <f t="shared" si="333"/>
        <v>0</v>
      </c>
      <c r="DF97" s="224">
        <f t="shared" si="207"/>
        <v>0</v>
      </c>
      <c r="DG97" s="1">
        <f t="shared" si="208"/>
        <v>-1</v>
      </c>
      <c r="DH97" s="229">
        <f t="shared" si="209"/>
        <v>-0.27198604781943592</v>
      </c>
      <c r="DI97" s="193"/>
      <c r="DJ97" s="193"/>
      <c r="DK97" s="20"/>
      <c r="DL97" s="33"/>
      <c r="DM97" s="475">
        <f t="shared" si="210"/>
        <v>0</v>
      </c>
      <c r="DN97" s="4" t="e">
        <f t="shared" si="334"/>
        <v>#DIV/0!</v>
      </c>
      <c r="DO97" s="700"/>
      <c r="DP97" s="700"/>
      <c r="DR97" s="7">
        <f t="shared" si="335"/>
        <v>0</v>
      </c>
      <c r="DS97" s="224">
        <f t="shared" si="211"/>
        <v>0</v>
      </c>
      <c r="DT97" s="1">
        <f t="shared" si="212"/>
        <v>-1</v>
      </c>
      <c r="DU97" s="229">
        <f t="shared" si="213"/>
        <v>-0.39217206499319335</v>
      </c>
    </row>
    <row r="98" spans="2:125" hidden="1" outlineLevel="1" x14ac:dyDescent="0.35">
      <c r="B98" s="5" t="s">
        <v>112</v>
      </c>
      <c r="C98" s="3"/>
      <c r="D98" s="18">
        <v>320107</v>
      </c>
      <c r="E98" s="5" t="s">
        <v>41</v>
      </c>
      <c r="F98" s="5" t="s">
        <v>33</v>
      </c>
      <c r="G98" s="5" t="s">
        <v>70</v>
      </c>
      <c r="H98" s="20">
        <v>332.22199999999998</v>
      </c>
      <c r="I98" s="16">
        <f t="shared" si="336"/>
        <v>117.73999915719006</v>
      </c>
      <c r="J98" s="16">
        <f t="shared" si="337"/>
        <v>221.97999229430926</v>
      </c>
      <c r="K98" s="16">
        <f t="shared" si="338"/>
        <v>263.99999397992923</v>
      </c>
      <c r="L98" s="33">
        <f t="shared" si="339"/>
        <v>259.59999638795762</v>
      </c>
      <c r="M98" s="20">
        <f t="shared" si="340"/>
        <v>266.14499340802246</v>
      </c>
      <c r="N98" s="20">
        <f t="shared" si="341"/>
        <v>235.39996749161728</v>
      </c>
      <c r="O98" s="20">
        <f t="shared" si="342"/>
        <v>255.9600267291151</v>
      </c>
      <c r="P98" s="20">
        <f t="shared" si="343"/>
        <v>302.40001866222008</v>
      </c>
      <c r="Q98" s="20">
        <f t="shared" si="344"/>
        <v>359.90996080933849</v>
      </c>
      <c r="R98" s="20">
        <f t="shared" si="345"/>
        <v>225.50397324680497</v>
      </c>
      <c r="S98" s="20">
        <f t="shared" si="346"/>
        <v>462.24365574826487</v>
      </c>
      <c r="T98" s="20">
        <f t="shared" si="347"/>
        <v>375.84001131773329</v>
      </c>
      <c r="U98" s="182">
        <f t="shared" si="326"/>
        <v>3346.7225892325018</v>
      </c>
      <c r="V98" s="33">
        <v>133</v>
      </c>
      <c r="W98" s="20">
        <v>135</v>
      </c>
      <c r="X98" s="20">
        <v>120</v>
      </c>
      <c r="Y98" s="20">
        <v>218</v>
      </c>
      <c r="Z98" s="20">
        <v>219</v>
      </c>
      <c r="AA98" s="20">
        <v>254</v>
      </c>
      <c r="AB98" s="20">
        <v>201</v>
      </c>
      <c r="AC98" s="20">
        <v>433</v>
      </c>
      <c r="AD98" s="20">
        <v>288</v>
      </c>
      <c r="AE98" s="20">
        <v>0</v>
      </c>
      <c r="AF98" s="20">
        <v>0</v>
      </c>
      <c r="AG98" s="16">
        <v>0</v>
      </c>
      <c r="AH98" s="179">
        <f t="shared" si="197"/>
        <v>2001</v>
      </c>
      <c r="AI98" s="28">
        <v>39115.817999999992</v>
      </c>
      <c r="AJ98" s="28">
        <v>73746.637000000002</v>
      </c>
      <c r="AK98" s="28">
        <v>87706.606000000043</v>
      </c>
      <c r="AL98" s="28">
        <v>86244.830000000045</v>
      </c>
      <c r="AM98" s="28">
        <v>88419.222000000023</v>
      </c>
      <c r="AN98" s="28">
        <v>78205.048000000068</v>
      </c>
      <c r="AO98" s="28">
        <v>85035.552000000069</v>
      </c>
      <c r="AP98" s="28">
        <v>100463.93900000007</v>
      </c>
      <c r="AQ98" s="28">
        <v>119570.00700000004</v>
      </c>
      <c r="AR98" s="28">
        <v>74917.381000000038</v>
      </c>
      <c r="AS98" s="28">
        <v>153567.51180000004</v>
      </c>
      <c r="AT98" s="28">
        <v>124862.32023999999</v>
      </c>
      <c r="AU98" s="329">
        <f t="shared" si="225"/>
        <v>1111854.8720400003</v>
      </c>
      <c r="AV98" s="33">
        <v>47720.37092000003</v>
      </c>
      <c r="AW98" s="20">
        <v>48437.968240000024</v>
      </c>
      <c r="AX98" s="20">
        <v>43055.971200000029</v>
      </c>
      <c r="AY98" s="20">
        <v>78218.34768000005</v>
      </c>
      <c r="AZ98" s="20">
        <v>78577.148880000066</v>
      </c>
      <c r="BA98" s="20">
        <v>91135.141000000003</v>
      </c>
      <c r="BB98" s="20">
        <v>72118.751760000028</v>
      </c>
      <c r="BC98" s="20">
        <v>145457.48008000001</v>
      </c>
      <c r="BD98" s="20">
        <v>93072.719520000042</v>
      </c>
      <c r="BE98" s="20">
        <v>0</v>
      </c>
      <c r="BF98" s="20">
        <v>0</v>
      </c>
      <c r="BG98" s="20">
        <v>0</v>
      </c>
      <c r="BH98" s="329">
        <f t="shared" si="226"/>
        <v>697793.89928000025</v>
      </c>
      <c r="BI98" s="193">
        <f t="shared" si="327"/>
        <v>68590.554793333358</v>
      </c>
      <c r="BJ98" s="193">
        <f t="shared" si="328"/>
        <v>80610.347213333356</v>
      </c>
      <c r="BK98" s="20">
        <v>31127.757813969536</v>
      </c>
      <c r="BL98" s="33">
        <v>145457.48008000001</v>
      </c>
      <c r="BM98" s="226">
        <f t="shared" si="214"/>
        <v>4.6729186518767341</v>
      </c>
      <c r="BN98" s="4">
        <f t="shared" si="348"/>
        <v>7.5146060279132218E-2</v>
      </c>
      <c r="BO98" s="4">
        <v>0.2</v>
      </c>
      <c r="BP98" s="4">
        <v>1.1499999999999999</v>
      </c>
      <c r="BQ98" s="195">
        <v>524</v>
      </c>
      <c r="BR98" s="196">
        <f t="shared" si="329"/>
        <v>150408.85939199998</v>
      </c>
      <c r="BS98" s="224">
        <f t="shared" si="224"/>
        <v>4.8319850177098012</v>
      </c>
      <c r="BT98" s="4">
        <f t="shared" si="215"/>
        <v>0.44785762461493683</v>
      </c>
      <c r="BU98" s="229">
        <f t="shared" si="175"/>
        <v>-5.3552130059788761E-2</v>
      </c>
      <c r="BV98" s="193">
        <f t="shared" si="216"/>
        <v>75590.147470000025</v>
      </c>
      <c r="BW98" s="193">
        <f t="shared" si="217"/>
        <v>102903.79094666668</v>
      </c>
      <c r="BX98" s="20">
        <v>126536.66119528412</v>
      </c>
      <c r="BY98" s="19">
        <v>93072.719520000042</v>
      </c>
      <c r="BZ98" s="441">
        <f t="shared" si="218"/>
        <v>0.73553955542070804</v>
      </c>
      <c r="CA98" s="4">
        <f t="shared" si="330"/>
        <v>0.1012447011378487</v>
      </c>
      <c r="CB98" s="1">
        <v>0</v>
      </c>
      <c r="CC98" s="1">
        <v>1</v>
      </c>
      <c r="CD98" s="19">
        <v>296</v>
      </c>
      <c r="CE98" s="196">
        <v>106204.72896000001</v>
      </c>
      <c r="CF98" s="275">
        <f t="shared" si="219"/>
        <v>0.83931982997476262</v>
      </c>
      <c r="CG98" s="1">
        <f t="shared" si="220"/>
        <v>-0.11177784776745914</v>
      </c>
      <c r="CH98" s="229">
        <f t="shared" si="221"/>
        <v>-8.0043700283848995E-2</v>
      </c>
      <c r="CI98" s="193">
        <f t="shared" si="222"/>
        <v>77532.655475555584</v>
      </c>
      <c r="CJ98" s="193">
        <f t="shared" si="223"/>
        <v>103549.65045333335</v>
      </c>
      <c r="CK98" s="20">
        <v>139291.11856019645</v>
      </c>
      <c r="CL98" s="33">
        <v>41154.32</v>
      </c>
      <c r="CM98" s="475">
        <f t="shared" si="200"/>
        <v>0.29545544917291067</v>
      </c>
      <c r="CN98" s="4">
        <f t="shared" si="331"/>
        <v>0.10118337610078706</v>
      </c>
      <c r="CO98" s="1">
        <v>0.15</v>
      </c>
      <c r="CP98" s="1">
        <v>1.3</v>
      </c>
      <c r="CQ98" s="19">
        <v>384.8</v>
      </c>
      <c r="CR98" s="7">
        <f t="shared" si="199"/>
        <v>117356.22550080001</v>
      </c>
      <c r="CS98" s="224">
        <f t="shared" si="201"/>
        <v>0.84252482652067295</v>
      </c>
      <c r="CT98" s="1">
        <f t="shared" si="202"/>
        <v>0.5664752816279035</v>
      </c>
      <c r="CU98" s="229">
        <f t="shared" si="203"/>
        <v>-2.1927485187150264E-2</v>
      </c>
      <c r="CV98" s="193">
        <f t="shared" si="204"/>
        <v>73894.821928000019</v>
      </c>
      <c r="CW98" s="193">
        <f t="shared" si="205"/>
        <v>93228.173200000019</v>
      </c>
      <c r="CX98" s="20"/>
      <c r="CY98" s="33"/>
      <c r="CZ98" s="475">
        <f t="shared" si="206"/>
        <v>0</v>
      </c>
      <c r="DA98" s="4">
        <f t="shared" si="332"/>
        <v>0.1053523430216141</v>
      </c>
      <c r="DB98" s="700"/>
      <c r="DC98" s="700"/>
      <c r="DE98" s="7">
        <f t="shared" si="333"/>
        <v>0</v>
      </c>
      <c r="DF98" s="224">
        <f t="shared" si="207"/>
        <v>0</v>
      </c>
      <c r="DG98" s="1">
        <f t="shared" si="208"/>
        <v>-1</v>
      </c>
      <c r="DH98" s="229">
        <f t="shared" si="209"/>
        <v>-0.2513132769519244</v>
      </c>
      <c r="DI98" s="193"/>
      <c r="DJ98" s="193"/>
      <c r="DK98" s="20"/>
      <c r="DL98" s="33"/>
      <c r="DM98" s="475">
        <f t="shared" si="210"/>
        <v>0</v>
      </c>
      <c r="DN98" s="4" t="e">
        <f t="shared" si="334"/>
        <v>#DIV/0!</v>
      </c>
      <c r="DO98" s="700"/>
      <c r="DP98" s="700"/>
      <c r="DR98" s="7">
        <f t="shared" si="335"/>
        <v>0</v>
      </c>
      <c r="DS98" s="224">
        <f t="shared" si="211"/>
        <v>0</v>
      </c>
      <c r="DT98" s="1">
        <f t="shared" si="212"/>
        <v>-1</v>
      </c>
      <c r="DU98" s="229">
        <f t="shared" si="213"/>
        <v>-0.37240559282731978</v>
      </c>
    </row>
    <row r="99" spans="2:125" hidden="1" outlineLevel="1" x14ac:dyDescent="0.35">
      <c r="B99" s="5" t="s">
        <v>112</v>
      </c>
      <c r="C99" s="3"/>
      <c r="D99" s="18">
        <v>320926</v>
      </c>
      <c r="E99" s="5" t="s">
        <v>42</v>
      </c>
      <c r="F99" s="5" t="s">
        <v>48</v>
      </c>
      <c r="G99" s="5" t="s">
        <v>70</v>
      </c>
      <c r="H99" s="20">
        <v>332.45499999999998</v>
      </c>
      <c r="I99" s="16">
        <f t="shared" si="336"/>
        <v>0</v>
      </c>
      <c r="J99" s="16">
        <f t="shared" si="337"/>
        <v>0</v>
      </c>
      <c r="K99" s="16">
        <f t="shared" si="338"/>
        <v>0</v>
      </c>
      <c r="L99" s="33">
        <f t="shared" si="339"/>
        <v>0</v>
      </c>
      <c r="M99" s="20">
        <f t="shared" si="340"/>
        <v>0</v>
      </c>
      <c r="N99" s="20">
        <f t="shared" si="341"/>
        <v>0</v>
      </c>
      <c r="O99" s="20">
        <f t="shared" si="342"/>
        <v>0</v>
      </c>
      <c r="P99" s="20">
        <f t="shared" si="343"/>
        <v>0</v>
      </c>
      <c r="Q99" s="20">
        <f t="shared" si="344"/>
        <v>0</v>
      </c>
      <c r="R99" s="20">
        <f t="shared" si="345"/>
        <v>0</v>
      </c>
      <c r="S99" s="20">
        <f t="shared" si="346"/>
        <v>0</v>
      </c>
      <c r="T99" s="20">
        <f t="shared" si="347"/>
        <v>0</v>
      </c>
      <c r="U99" s="182">
        <f t="shared" si="326"/>
        <v>0</v>
      </c>
      <c r="V99" s="33">
        <v>0</v>
      </c>
      <c r="W99" s="20">
        <v>0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7</v>
      </c>
      <c r="AE99" s="20">
        <v>0</v>
      </c>
      <c r="AF99" s="20">
        <v>0</v>
      </c>
      <c r="AG99" s="16">
        <v>0</v>
      </c>
      <c r="AH99" s="179">
        <f t="shared" si="197"/>
        <v>7</v>
      </c>
      <c r="AI99" s="28">
        <v>0</v>
      </c>
      <c r="AJ99" s="28">
        <v>0</v>
      </c>
      <c r="AK99" s="28">
        <v>0</v>
      </c>
      <c r="AL99" s="28">
        <v>0</v>
      </c>
      <c r="AM99" s="28">
        <v>0</v>
      </c>
      <c r="AN99" s="28">
        <v>0</v>
      </c>
      <c r="AO99" s="28">
        <v>0</v>
      </c>
      <c r="AP99" s="28">
        <v>0</v>
      </c>
      <c r="AQ99" s="28">
        <v>0</v>
      </c>
      <c r="AR99" s="28">
        <v>0</v>
      </c>
      <c r="AS99" s="28">
        <v>0</v>
      </c>
      <c r="AT99" s="28">
        <v>0</v>
      </c>
      <c r="AU99" s="329">
        <f t="shared" si="225"/>
        <v>0</v>
      </c>
      <c r="AV99" s="33">
        <v>0</v>
      </c>
      <c r="AW99" s="20">
        <v>0</v>
      </c>
      <c r="AX99" s="20">
        <v>0</v>
      </c>
      <c r="AY99" s="20">
        <v>0</v>
      </c>
      <c r="AZ99" s="20">
        <v>0</v>
      </c>
      <c r="BA99" s="20">
        <v>0</v>
      </c>
      <c r="BB99" s="20">
        <v>0</v>
      </c>
      <c r="BC99" s="20">
        <v>0</v>
      </c>
      <c r="BD99" s="20">
        <v>2513.3598000000002</v>
      </c>
      <c r="BE99" s="20">
        <v>0</v>
      </c>
      <c r="BF99" s="20">
        <v>0</v>
      </c>
      <c r="BG99" s="20">
        <v>0</v>
      </c>
      <c r="BH99" s="329">
        <f t="shared" si="226"/>
        <v>2513.3598000000002</v>
      </c>
      <c r="BI99" s="193">
        <f t="shared" si="327"/>
        <v>0</v>
      </c>
      <c r="BJ99" s="193">
        <f t="shared" si="328"/>
        <v>0</v>
      </c>
      <c r="BK99" s="20">
        <v>27137.862291818088</v>
      </c>
      <c r="BL99" s="33">
        <v>0</v>
      </c>
      <c r="BM99" s="226">
        <f t="shared" si="214"/>
        <v>0</v>
      </c>
      <c r="BN99" s="4">
        <f t="shared" si="348"/>
        <v>0</v>
      </c>
      <c r="BO99" s="4">
        <v>0.2</v>
      </c>
      <c r="BP99" s="4">
        <v>0</v>
      </c>
      <c r="BQ99" s="195"/>
      <c r="BR99" s="196">
        <f t="shared" si="329"/>
        <v>0</v>
      </c>
      <c r="BS99" s="224">
        <f t="shared" si="224"/>
        <v>0</v>
      </c>
      <c r="BT99" s="4">
        <f t="shared" si="215"/>
        <v>0</v>
      </c>
      <c r="BU99" s="229">
        <f t="shared" si="175"/>
        <v>0</v>
      </c>
      <c r="BV99" s="193">
        <f t="shared" si="216"/>
        <v>0</v>
      </c>
      <c r="BW99" s="193">
        <f t="shared" si="217"/>
        <v>0</v>
      </c>
      <c r="BX99" s="20">
        <v>0</v>
      </c>
      <c r="BY99" s="19">
        <v>2513.3598000000002</v>
      </c>
      <c r="BZ99" s="441">
        <f t="shared" si="218"/>
        <v>0</v>
      </c>
      <c r="CA99" s="4">
        <f t="shared" si="330"/>
        <v>0</v>
      </c>
      <c r="CB99" s="1">
        <v>0.2</v>
      </c>
      <c r="CC99" s="1">
        <v>1</v>
      </c>
      <c r="CD99" s="19">
        <v>177</v>
      </c>
      <c r="CE99" s="196">
        <v>50841.678240000008</v>
      </c>
      <c r="CF99" s="275">
        <f t="shared" si="219"/>
        <v>0</v>
      </c>
      <c r="CG99" s="1">
        <f t="shared" si="220"/>
        <v>0</v>
      </c>
      <c r="CH99" s="229">
        <f t="shared" si="221"/>
        <v>0</v>
      </c>
      <c r="CI99" s="193">
        <f t="shared" si="222"/>
        <v>279.26220000000001</v>
      </c>
      <c r="CJ99" s="193">
        <f t="shared" si="223"/>
        <v>837.78660000000002</v>
      </c>
      <c r="CK99" s="20">
        <v>1126.9592134580435</v>
      </c>
      <c r="CL99" s="33">
        <v>31237.465999999979</v>
      </c>
      <c r="CM99" s="475">
        <f t="shared" si="200"/>
        <v>27.718364273493687</v>
      </c>
      <c r="CN99" s="4">
        <f t="shared" si="331"/>
        <v>8.1864184252560966E-4</v>
      </c>
      <c r="CO99" s="1">
        <v>0.2</v>
      </c>
      <c r="CP99" s="1">
        <v>1</v>
      </c>
      <c r="CQ99" s="19">
        <v>354</v>
      </c>
      <c r="CR99" s="7">
        <f t="shared" si="199"/>
        <v>101683.35648000002</v>
      </c>
      <c r="CS99" s="224">
        <f t="shared" si="201"/>
        <v>90.22807149159145</v>
      </c>
      <c r="CT99" s="1">
        <f t="shared" si="202"/>
        <v>0</v>
      </c>
      <c r="CU99" s="229">
        <f t="shared" si="203"/>
        <v>0</v>
      </c>
      <c r="CV99" s="193">
        <f t="shared" si="204"/>
        <v>3375.0825799999975</v>
      </c>
      <c r="CW99" s="193">
        <f t="shared" si="205"/>
        <v>11250.275266666658</v>
      </c>
      <c r="CX99" s="20"/>
      <c r="CY99" s="33"/>
      <c r="CZ99" s="475">
        <f t="shared" si="206"/>
        <v>0</v>
      </c>
      <c r="DA99" s="4">
        <f t="shared" si="332"/>
        <v>1.2713354968768674E-2</v>
      </c>
      <c r="DB99" s="700"/>
      <c r="DC99" s="700"/>
      <c r="DE99" s="7">
        <f t="shared" si="333"/>
        <v>0</v>
      </c>
      <c r="DF99" s="224">
        <f t="shared" si="207"/>
        <v>0</v>
      </c>
      <c r="DG99" s="1">
        <f t="shared" si="208"/>
        <v>0</v>
      </c>
      <c r="DH99" s="229">
        <f t="shared" si="209"/>
        <v>0</v>
      </c>
      <c r="DI99" s="193"/>
      <c r="DJ99" s="193"/>
      <c r="DK99" s="20"/>
      <c r="DL99" s="33"/>
      <c r="DM99" s="475">
        <f t="shared" si="210"/>
        <v>0</v>
      </c>
      <c r="DN99" s="4" t="e">
        <f t="shared" si="334"/>
        <v>#DIV/0!</v>
      </c>
      <c r="DO99" s="700"/>
      <c r="DP99" s="700"/>
      <c r="DR99" s="7">
        <f t="shared" si="335"/>
        <v>0</v>
      </c>
      <c r="DS99" s="224">
        <f t="shared" si="211"/>
        <v>0</v>
      </c>
      <c r="DT99" s="1">
        <f t="shared" si="212"/>
        <v>0</v>
      </c>
      <c r="DU99" s="229">
        <f t="shared" si="213"/>
        <v>0</v>
      </c>
    </row>
    <row r="100" spans="2:125" hidden="1" outlineLevel="1" x14ac:dyDescent="0.35">
      <c r="B100" s="5" t="s">
        <v>112</v>
      </c>
      <c r="C100" s="3"/>
      <c r="D100" s="18">
        <v>324903</v>
      </c>
      <c r="E100" s="5" t="s">
        <v>43</v>
      </c>
      <c r="F100" s="5" t="s">
        <v>49</v>
      </c>
      <c r="G100" s="5" t="s">
        <v>69</v>
      </c>
      <c r="H100" s="20">
        <v>382.63600000000002</v>
      </c>
      <c r="I100" s="16">
        <f t="shared" si="336"/>
        <v>0</v>
      </c>
      <c r="J100" s="16">
        <f t="shared" si="337"/>
        <v>0</v>
      </c>
      <c r="K100" s="16">
        <f t="shared" si="338"/>
        <v>0</v>
      </c>
      <c r="L100" s="33">
        <f t="shared" si="339"/>
        <v>0</v>
      </c>
      <c r="M100" s="20">
        <f t="shared" si="340"/>
        <v>0</v>
      </c>
      <c r="N100" s="20">
        <f t="shared" si="341"/>
        <v>0</v>
      </c>
      <c r="O100" s="20">
        <f t="shared" si="342"/>
        <v>0</v>
      </c>
      <c r="P100" s="20">
        <f t="shared" si="343"/>
        <v>0</v>
      </c>
      <c r="Q100" s="20">
        <f t="shared" si="344"/>
        <v>0</v>
      </c>
      <c r="R100" s="20">
        <f t="shared" si="345"/>
        <v>0</v>
      </c>
      <c r="S100" s="20">
        <f t="shared" si="346"/>
        <v>0</v>
      </c>
      <c r="T100" s="20">
        <f t="shared" si="347"/>
        <v>0</v>
      </c>
      <c r="U100" s="182">
        <f t="shared" si="326"/>
        <v>0</v>
      </c>
      <c r="V100" s="33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7</v>
      </c>
      <c r="AE100" s="20">
        <v>0</v>
      </c>
      <c r="AF100" s="20">
        <v>0</v>
      </c>
      <c r="AG100" s="16">
        <v>0</v>
      </c>
      <c r="AH100" s="179">
        <f t="shared" si="197"/>
        <v>7</v>
      </c>
      <c r="AI100" s="28">
        <v>0</v>
      </c>
      <c r="AJ100" s="28">
        <v>0</v>
      </c>
      <c r="AK100" s="28">
        <v>0</v>
      </c>
      <c r="AL100" s="28">
        <v>0</v>
      </c>
      <c r="AM100" s="28">
        <v>0</v>
      </c>
      <c r="AN100" s="28">
        <v>0</v>
      </c>
      <c r="AO100" s="28">
        <v>0</v>
      </c>
      <c r="AP100" s="28">
        <v>0</v>
      </c>
      <c r="AQ100" s="28">
        <v>0</v>
      </c>
      <c r="AR100" s="28">
        <v>0</v>
      </c>
      <c r="AS100" s="28">
        <v>0</v>
      </c>
      <c r="AT100" s="28">
        <v>0</v>
      </c>
      <c r="AU100" s="329">
        <f t="shared" si="225"/>
        <v>0</v>
      </c>
      <c r="AV100" s="33">
        <v>0</v>
      </c>
      <c r="AW100" s="20">
        <v>0</v>
      </c>
      <c r="AX100" s="20">
        <v>0</v>
      </c>
      <c r="AY100" s="20">
        <v>0</v>
      </c>
      <c r="AZ100" s="20">
        <v>0</v>
      </c>
      <c r="BA100" s="20">
        <v>0</v>
      </c>
      <c r="BB100" s="20">
        <v>0</v>
      </c>
      <c r="BC100" s="20">
        <v>0</v>
      </c>
      <c r="BD100" s="20">
        <v>2892.7281600000006</v>
      </c>
      <c r="BE100" s="20">
        <v>0</v>
      </c>
      <c r="BF100" s="20">
        <v>0</v>
      </c>
      <c r="BG100" s="20">
        <v>0</v>
      </c>
      <c r="BH100" s="329">
        <f t="shared" si="226"/>
        <v>2892.7281600000006</v>
      </c>
      <c r="BI100" s="193">
        <f t="shared" si="327"/>
        <v>0</v>
      </c>
      <c r="BJ100" s="193">
        <f t="shared" si="328"/>
        <v>0</v>
      </c>
      <c r="BK100" s="20">
        <v>33186.200442572263</v>
      </c>
      <c r="BL100" s="33">
        <v>0</v>
      </c>
      <c r="BM100" s="226">
        <f t="shared" si="214"/>
        <v>0</v>
      </c>
      <c r="BN100" s="4">
        <f t="shared" si="348"/>
        <v>0</v>
      </c>
      <c r="BO100" s="4">
        <v>0.15</v>
      </c>
      <c r="BP100" s="4">
        <v>0</v>
      </c>
      <c r="BQ100" s="195"/>
      <c r="BR100" s="196">
        <f t="shared" si="329"/>
        <v>0</v>
      </c>
      <c r="BS100" s="224">
        <f t="shared" si="224"/>
        <v>0</v>
      </c>
      <c r="BT100" s="4">
        <f t="shared" si="215"/>
        <v>0</v>
      </c>
      <c r="BU100" s="229">
        <f t="shared" si="175"/>
        <v>0</v>
      </c>
      <c r="BV100" s="193">
        <f t="shared" si="216"/>
        <v>0</v>
      </c>
      <c r="BW100" s="193">
        <f t="shared" si="217"/>
        <v>0</v>
      </c>
      <c r="BX100" s="20">
        <v>0</v>
      </c>
      <c r="BY100" s="19">
        <v>2892.7281600000006</v>
      </c>
      <c r="BZ100" s="441">
        <f t="shared" si="218"/>
        <v>0</v>
      </c>
      <c r="CA100" s="4">
        <f t="shared" si="330"/>
        <v>0</v>
      </c>
      <c r="CB100" s="1">
        <v>0.15</v>
      </c>
      <c r="CC100" s="1">
        <v>1</v>
      </c>
      <c r="CD100" s="19">
        <v>295</v>
      </c>
      <c r="CE100" s="196">
        <v>103621.65516000001</v>
      </c>
      <c r="CF100" s="275">
        <f t="shared" si="219"/>
        <v>0</v>
      </c>
      <c r="CG100" s="1">
        <f t="shared" si="220"/>
        <v>0</v>
      </c>
      <c r="CH100" s="229">
        <f t="shared" si="221"/>
        <v>0</v>
      </c>
      <c r="CI100" s="193">
        <f t="shared" si="222"/>
        <v>321.41424000000006</v>
      </c>
      <c r="CJ100" s="193">
        <f t="shared" si="223"/>
        <v>964.24272000000019</v>
      </c>
      <c r="CK100" s="20">
        <v>1297.0632584883126</v>
      </c>
      <c r="CL100" s="33">
        <v>35125.990999999995</v>
      </c>
      <c r="CM100" s="475">
        <f t="shared" si="200"/>
        <v>27.081170305400722</v>
      </c>
      <c r="CN100" s="4">
        <f t="shared" si="331"/>
        <v>9.4220823887933476E-4</v>
      </c>
      <c r="CO100" s="1">
        <v>0.15</v>
      </c>
      <c r="CP100" s="1">
        <v>1</v>
      </c>
      <c r="CQ100" s="19">
        <v>472</v>
      </c>
      <c r="CR100" s="7">
        <f t="shared" si="199"/>
        <v>165794.64825600001</v>
      </c>
      <c r="CS100" s="224">
        <f t="shared" si="201"/>
        <v>127.82310127975452</v>
      </c>
      <c r="CT100" s="1">
        <f t="shared" si="202"/>
        <v>0</v>
      </c>
      <c r="CU100" s="229">
        <f t="shared" si="203"/>
        <v>0</v>
      </c>
      <c r="CV100" s="193">
        <f t="shared" si="204"/>
        <v>3801.8719159999991</v>
      </c>
      <c r="CW100" s="193">
        <f t="shared" si="205"/>
        <v>12672.906386666664</v>
      </c>
      <c r="CX100" s="20"/>
      <c r="CY100" s="33"/>
      <c r="CZ100" s="475">
        <f t="shared" si="206"/>
        <v>0</v>
      </c>
      <c r="DA100" s="4">
        <f t="shared" si="332"/>
        <v>1.4320996914363117E-2</v>
      </c>
      <c r="DB100" s="700"/>
      <c r="DC100" s="700"/>
      <c r="DE100" s="7">
        <f t="shared" si="333"/>
        <v>0</v>
      </c>
      <c r="DF100" s="224">
        <f t="shared" si="207"/>
        <v>0</v>
      </c>
      <c r="DG100" s="1">
        <f t="shared" si="208"/>
        <v>0</v>
      </c>
      <c r="DH100" s="229">
        <f t="shared" si="209"/>
        <v>0</v>
      </c>
      <c r="DI100" s="193"/>
      <c r="DJ100" s="193"/>
      <c r="DK100" s="20"/>
      <c r="DL100" s="33"/>
      <c r="DM100" s="475">
        <f t="shared" si="210"/>
        <v>0</v>
      </c>
      <c r="DN100" s="4" t="e">
        <f t="shared" si="334"/>
        <v>#DIV/0!</v>
      </c>
      <c r="DO100" s="700"/>
      <c r="DP100" s="700"/>
      <c r="DR100" s="7">
        <f t="shared" si="335"/>
        <v>0</v>
      </c>
      <c r="DS100" s="224">
        <f t="shared" si="211"/>
        <v>0</v>
      </c>
      <c r="DT100" s="1">
        <f t="shared" si="212"/>
        <v>0</v>
      </c>
      <c r="DU100" s="229">
        <f t="shared" si="213"/>
        <v>0</v>
      </c>
    </row>
    <row r="101" spans="2:125" hidden="1" outlineLevel="1" x14ac:dyDescent="0.35">
      <c r="B101" s="5" t="s">
        <v>112</v>
      </c>
      <c r="C101" s="3"/>
      <c r="D101" s="18">
        <v>320023</v>
      </c>
      <c r="E101" s="5" t="s">
        <v>41</v>
      </c>
      <c r="F101" s="5" t="s">
        <v>30</v>
      </c>
      <c r="G101" s="5" t="s">
        <v>71</v>
      </c>
      <c r="H101" s="20">
        <v>220.417</v>
      </c>
      <c r="I101" s="16">
        <f t="shared" si="336"/>
        <v>481.88632002068789</v>
      </c>
      <c r="J101" s="16">
        <f t="shared" si="337"/>
        <v>280.83000857465618</v>
      </c>
      <c r="K101" s="16">
        <f t="shared" si="338"/>
        <v>609.45494676000453</v>
      </c>
      <c r="L101" s="33">
        <f t="shared" si="339"/>
        <v>1390.5649155918099</v>
      </c>
      <c r="M101" s="20">
        <f t="shared" si="340"/>
        <v>653.89494458231434</v>
      </c>
      <c r="N101" s="20">
        <f t="shared" si="341"/>
        <v>1471.1949940340351</v>
      </c>
      <c r="O101" s="20">
        <f t="shared" si="342"/>
        <v>656.10594917814842</v>
      </c>
      <c r="P101" s="20">
        <f t="shared" si="343"/>
        <v>749.51999165218626</v>
      </c>
      <c r="Q101" s="20">
        <f t="shared" si="344"/>
        <v>1424.8438868145379</v>
      </c>
      <c r="R101" s="20">
        <f t="shared" si="345"/>
        <v>466.0740414759295</v>
      </c>
      <c r="S101" s="20">
        <f t="shared" si="346"/>
        <v>1453.4158780856283</v>
      </c>
      <c r="T101" s="20">
        <f t="shared" si="347"/>
        <v>692.87342101562047</v>
      </c>
      <c r="U101" s="182">
        <f t="shared" si="326"/>
        <v>10330.659297785558</v>
      </c>
      <c r="V101" s="33">
        <v>1395</v>
      </c>
      <c r="W101" s="20">
        <v>428</v>
      </c>
      <c r="X101" s="20">
        <v>442</v>
      </c>
      <c r="Y101" s="20">
        <v>786</v>
      </c>
      <c r="Z101" s="20">
        <v>2014</v>
      </c>
      <c r="AA101" s="20">
        <v>1330</v>
      </c>
      <c r="AB101" s="20">
        <v>1262</v>
      </c>
      <c r="AC101" s="20">
        <v>994</v>
      </c>
      <c r="AD101" s="20">
        <v>1831</v>
      </c>
      <c r="AE101" s="20">
        <v>0</v>
      </c>
      <c r="AF101" s="20">
        <v>0</v>
      </c>
      <c r="AG101" s="16">
        <v>0</v>
      </c>
      <c r="AH101" s="179">
        <f t="shared" si="197"/>
        <v>10482</v>
      </c>
      <c r="AI101" s="28">
        <v>106215.93699999996</v>
      </c>
      <c r="AJ101" s="28">
        <v>61899.707999999991</v>
      </c>
      <c r="AK101" s="28">
        <v>134334.23099999991</v>
      </c>
      <c r="AL101" s="28">
        <v>306504.147</v>
      </c>
      <c r="AM101" s="28">
        <v>144129.56199999998</v>
      </c>
      <c r="AN101" s="28">
        <v>324276.38699999993</v>
      </c>
      <c r="AO101" s="28">
        <v>144616.90499999994</v>
      </c>
      <c r="AP101" s="28">
        <v>165206.94799999995</v>
      </c>
      <c r="AQ101" s="28">
        <v>314059.815</v>
      </c>
      <c r="AR101" s="28">
        <v>102730.64199999995</v>
      </c>
      <c r="AS101" s="28">
        <v>320357.56759999995</v>
      </c>
      <c r="AT101" s="28">
        <v>152721.08084000001</v>
      </c>
      <c r="AU101" s="329">
        <f t="shared" si="225"/>
        <v>2277052.9304399993</v>
      </c>
      <c r="AV101" s="33">
        <v>272329.96987999993</v>
      </c>
      <c r="AW101" s="20">
        <v>101885.56787999996</v>
      </c>
      <c r="AX101" s="20">
        <v>105313.47839999998</v>
      </c>
      <c r="AY101" s="20">
        <v>187107.58295999991</v>
      </c>
      <c r="AZ101" s="20">
        <v>384737.83227999997</v>
      </c>
      <c r="BA101" s="20">
        <v>287850.75671999995</v>
      </c>
      <c r="BB101" s="20">
        <v>248715.48528000002</v>
      </c>
      <c r="BC101" s="20">
        <v>236622.06503999999</v>
      </c>
      <c r="BD101" s="20">
        <v>351267.87888000003</v>
      </c>
      <c r="BE101" s="20">
        <v>0</v>
      </c>
      <c r="BF101" s="20">
        <v>0</v>
      </c>
      <c r="BG101" s="20">
        <v>0</v>
      </c>
      <c r="BH101" s="329">
        <f t="shared" si="226"/>
        <v>2175830.6173199997</v>
      </c>
      <c r="BI101" s="193">
        <f t="shared" si="327"/>
        <v>219268.45058666667</v>
      </c>
      <c r="BJ101" s="193">
        <f t="shared" si="328"/>
        <v>307101.35809333331</v>
      </c>
      <c r="BK101" s="20">
        <v>306668.72263588553</v>
      </c>
      <c r="BL101" s="33">
        <v>236622.06503999999</v>
      </c>
      <c r="BM101" s="226">
        <f t="shared" si="214"/>
        <v>0.77158851742747347</v>
      </c>
      <c r="BN101" s="4">
        <f t="shared" si="348"/>
        <v>0.28628405613997737</v>
      </c>
      <c r="BO101" s="4">
        <v>0</v>
      </c>
      <c r="BP101" s="4">
        <v>1</v>
      </c>
      <c r="BQ101" s="195">
        <v>1200</v>
      </c>
      <c r="BR101" s="196">
        <f t="shared" si="329"/>
        <v>285660.43200000003</v>
      </c>
      <c r="BS101" s="224">
        <f t="shared" si="224"/>
        <v>0.93149516372157359</v>
      </c>
      <c r="BT101" s="4">
        <f t="shared" si="215"/>
        <v>0.43227671659426847</v>
      </c>
      <c r="BU101" s="229">
        <f t="shared" si="175"/>
        <v>0.31529989433087602</v>
      </c>
      <c r="BV101" s="193">
        <f t="shared" si="216"/>
        <v>228070.34230499997</v>
      </c>
      <c r="BW101" s="193">
        <f t="shared" si="217"/>
        <v>257729.43568</v>
      </c>
      <c r="BX101" s="20">
        <v>316919.54186210979</v>
      </c>
      <c r="BY101" s="19">
        <v>351267.87888000003</v>
      </c>
      <c r="BZ101" s="441">
        <f t="shared" si="218"/>
        <v>1.1083818839825126</v>
      </c>
      <c r="CA101" s="4">
        <f t="shared" si="330"/>
        <v>0.2535741341480019</v>
      </c>
      <c r="CB101" s="1">
        <v>0.2</v>
      </c>
      <c r="CC101" s="1">
        <v>1.2</v>
      </c>
      <c r="CD101" s="19">
        <v>1434.3999999999999</v>
      </c>
      <c r="CE101" s="196">
        <v>273167.54910719994</v>
      </c>
      <c r="CF101" s="275">
        <f t="shared" si="219"/>
        <v>0.86194605577857952</v>
      </c>
      <c r="CG101" s="1">
        <f t="shared" si="220"/>
        <v>-0.13020534286693142</v>
      </c>
      <c r="CH101" s="229">
        <f t="shared" si="221"/>
        <v>0.27896473271753153</v>
      </c>
      <c r="CI101" s="193">
        <f t="shared" si="222"/>
        <v>241758.95747999998</v>
      </c>
      <c r="CJ101" s="193">
        <f t="shared" si="223"/>
        <v>278868.47640000004</v>
      </c>
      <c r="CK101" s="20">
        <v>375123.44888541667</v>
      </c>
      <c r="CL101" s="33">
        <v>120691.55399999997</v>
      </c>
      <c r="CM101" s="475">
        <f t="shared" si="200"/>
        <v>0.32173822873137908</v>
      </c>
      <c r="CN101" s="4">
        <f t="shared" si="331"/>
        <v>0.27249588778622807</v>
      </c>
      <c r="CO101" s="1">
        <v>0</v>
      </c>
      <c r="CP101" s="1">
        <v>1</v>
      </c>
      <c r="CQ101" s="19">
        <v>900</v>
      </c>
      <c r="CR101" s="7">
        <f t="shared" si="199"/>
        <v>214245.32399999999</v>
      </c>
      <c r="CS101" s="224">
        <f t="shared" si="201"/>
        <v>0.57113284876372072</v>
      </c>
      <c r="CT101" s="1">
        <f t="shared" si="202"/>
        <v>1.0855055495516139</v>
      </c>
      <c r="CU101" s="229">
        <f t="shared" si="203"/>
        <v>0.32489468678578448</v>
      </c>
      <c r="CV101" s="193">
        <f t="shared" si="204"/>
        <v>229652.21713199996</v>
      </c>
      <c r="CW101" s="193">
        <f t="shared" si="205"/>
        <v>236193.83264000001</v>
      </c>
      <c r="CX101" s="20"/>
      <c r="CY101" s="33"/>
      <c r="CZ101" s="475">
        <f t="shared" si="206"/>
        <v>0</v>
      </c>
      <c r="DA101" s="4">
        <f t="shared" si="332"/>
        <v>0.26691045015434228</v>
      </c>
      <c r="DB101" s="700"/>
      <c r="DC101" s="700"/>
      <c r="DE101" s="7">
        <f t="shared" si="333"/>
        <v>0</v>
      </c>
      <c r="DF101" s="224">
        <f t="shared" si="207"/>
        <v>0</v>
      </c>
      <c r="DG101" s="1">
        <f t="shared" si="208"/>
        <v>-1</v>
      </c>
      <c r="DH101" s="229">
        <f t="shared" si="209"/>
        <v>8.1056225632743173E-2</v>
      </c>
      <c r="DI101" s="193"/>
      <c r="DJ101" s="193"/>
      <c r="DK101" s="20"/>
      <c r="DL101" s="33"/>
      <c r="DM101" s="475">
        <f t="shared" si="210"/>
        <v>0</v>
      </c>
      <c r="DN101" s="4" t="e">
        <f t="shared" si="334"/>
        <v>#DIV/0!</v>
      </c>
      <c r="DO101" s="700"/>
      <c r="DP101" s="700"/>
      <c r="DR101" s="7">
        <f t="shared" si="335"/>
        <v>0</v>
      </c>
      <c r="DS101" s="224">
        <f t="shared" si="211"/>
        <v>0</v>
      </c>
      <c r="DT101" s="1">
        <f t="shared" si="212"/>
        <v>-1</v>
      </c>
      <c r="DU101" s="229">
        <f t="shared" si="213"/>
        <v>-4.4453210448841096E-2</v>
      </c>
    </row>
    <row r="102" spans="2:125" hidden="1" outlineLevel="1" x14ac:dyDescent="0.35">
      <c r="B102" s="5" t="s">
        <v>112</v>
      </c>
      <c r="C102" s="3"/>
      <c r="D102" s="18">
        <v>320118</v>
      </c>
      <c r="E102" s="5" t="s">
        <v>41</v>
      </c>
      <c r="F102" s="5" t="s">
        <v>31</v>
      </c>
      <c r="G102" s="5" t="s">
        <v>71</v>
      </c>
      <c r="H102" s="20">
        <v>220.417</v>
      </c>
      <c r="I102" s="16">
        <f t="shared" si="336"/>
        <v>204.67527005630248</v>
      </c>
      <c r="J102" s="16">
        <f t="shared" si="337"/>
        <v>175.6886537789735</v>
      </c>
      <c r="K102" s="16">
        <f t="shared" si="338"/>
        <v>306.18493582618402</v>
      </c>
      <c r="L102" s="33">
        <f t="shared" si="339"/>
        <v>697.72992555020676</v>
      </c>
      <c r="M102" s="20">
        <f t="shared" si="340"/>
        <v>300.68497892630796</v>
      </c>
      <c r="N102" s="20">
        <f t="shared" si="341"/>
        <v>719.17995435923683</v>
      </c>
      <c r="O102" s="20">
        <f t="shared" si="342"/>
        <v>272.12595217247321</v>
      </c>
      <c r="P102" s="20">
        <f t="shared" si="343"/>
        <v>277.88401529827559</v>
      </c>
      <c r="Q102" s="20">
        <f t="shared" si="344"/>
        <v>664.79396326054746</v>
      </c>
      <c r="R102" s="20">
        <f t="shared" si="345"/>
        <v>248.13000358411566</v>
      </c>
      <c r="S102" s="20">
        <f t="shared" si="346"/>
        <v>1134.600879242528</v>
      </c>
      <c r="T102" s="20">
        <f t="shared" si="347"/>
        <v>282.36566217669235</v>
      </c>
      <c r="U102" s="182">
        <f t="shared" si="326"/>
        <v>5284.0441942318439</v>
      </c>
      <c r="V102" s="33">
        <v>555</v>
      </c>
      <c r="W102" s="20">
        <v>196</v>
      </c>
      <c r="X102" s="20">
        <v>202</v>
      </c>
      <c r="Y102" s="20">
        <v>332</v>
      </c>
      <c r="Z102" s="20">
        <v>360</v>
      </c>
      <c r="AA102" s="20">
        <v>627</v>
      </c>
      <c r="AB102" s="20">
        <v>732</v>
      </c>
      <c r="AC102" s="20">
        <v>422</v>
      </c>
      <c r="AD102" s="20">
        <v>1012</v>
      </c>
      <c r="AE102" s="20">
        <v>0</v>
      </c>
      <c r="AF102" s="20">
        <v>0</v>
      </c>
      <c r="AG102" s="16">
        <v>0</v>
      </c>
      <c r="AH102" s="179">
        <f t="shared" si="197"/>
        <v>4438</v>
      </c>
      <c r="AI102" s="28">
        <v>45113.909000000021</v>
      </c>
      <c r="AJ102" s="28">
        <v>38724.766000000003</v>
      </c>
      <c r="AK102" s="28">
        <v>67488.365000000005</v>
      </c>
      <c r="AL102" s="28">
        <v>153791.53699999992</v>
      </c>
      <c r="AM102" s="28">
        <v>66276.08100000002</v>
      </c>
      <c r="AN102" s="28">
        <v>158519.4879999999</v>
      </c>
      <c r="AO102" s="28">
        <v>59981.186000000023</v>
      </c>
      <c r="AP102" s="28">
        <v>61250.361000000012</v>
      </c>
      <c r="AQ102" s="28">
        <v>146531.89100000009</v>
      </c>
      <c r="AR102" s="28">
        <v>54692.071000000018</v>
      </c>
      <c r="AS102" s="28">
        <v>250085.32200000028</v>
      </c>
      <c r="AT102" s="28">
        <v>62238.192159999999</v>
      </c>
      <c r="AU102" s="329">
        <f t="shared" si="225"/>
        <v>1164693.1691600003</v>
      </c>
      <c r="AV102" s="33">
        <v>132117.95391999994</v>
      </c>
      <c r="AW102" s="20">
        <v>46657.871160000002</v>
      </c>
      <c r="AX102" s="20">
        <v>48086.17272000001</v>
      </c>
      <c r="AY102" s="20">
        <v>79032.719519999984</v>
      </c>
      <c r="AZ102" s="20">
        <v>85698.12980000001</v>
      </c>
      <c r="BA102" s="20">
        <v>135307.95139999996</v>
      </c>
      <c r="BB102" s="20">
        <v>142878.11075999992</v>
      </c>
      <c r="BC102" s="20">
        <v>100457.25283999999</v>
      </c>
      <c r="BD102" s="20">
        <v>194201.90747999994</v>
      </c>
      <c r="BE102" s="20">
        <v>0</v>
      </c>
      <c r="BF102" s="20">
        <v>0</v>
      </c>
      <c r="BG102" s="20">
        <v>0</v>
      </c>
      <c r="BH102" s="329">
        <f t="shared" si="226"/>
        <v>964438.06959999981</v>
      </c>
      <c r="BI102" s="193">
        <f t="shared" si="327"/>
        <v>89610.159226666656</v>
      </c>
      <c r="BJ102" s="193">
        <f t="shared" si="328"/>
        <v>121294.73065333329</v>
      </c>
      <c r="BK102" s="20">
        <v>121070.93480892443</v>
      </c>
      <c r="BL102" s="33">
        <v>100457.25283999999</v>
      </c>
      <c r="BM102" s="226">
        <f t="shared" si="214"/>
        <v>0.8297388055898206</v>
      </c>
      <c r="BN102" s="4">
        <f t="shared" si="348"/>
        <v>0.11307259497461702</v>
      </c>
      <c r="BO102" s="4">
        <v>0</v>
      </c>
      <c r="BP102" s="4">
        <v>1</v>
      </c>
      <c r="BQ102" s="195">
        <v>499.5</v>
      </c>
      <c r="BR102" s="196">
        <f t="shared" si="329"/>
        <v>118906.15482000001</v>
      </c>
      <c r="BS102" s="224">
        <f t="shared" si="224"/>
        <v>0.98211973838030653</v>
      </c>
      <c r="BT102" s="4">
        <f t="shared" si="215"/>
        <v>0.64010874711415933</v>
      </c>
      <c r="BU102" s="229">
        <f t="shared" si="175"/>
        <v>0.18289373699351197</v>
      </c>
      <c r="BV102" s="193">
        <f t="shared" si="216"/>
        <v>96279.520264999985</v>
      </c>
      <c r="BW102" s="193">
        <f t="shared" si="217"/>
        <v>126214.43833333328</v>
      </c>
      <c r="BX102" s="20">
        <v>155200.82860324794</v>
      </c>
      <c r="BY102" s="19">
        <v>194201.90747999994</v>
      </c>
      <c r="BZ102" s="441">
        <f t="shared" si="218"/>
        <v>1.251294269674639</v>
      </c>
      <c r="CA102" s="4">
        <f t="shared" si="330"/>
        <v>0.12417951730235739</v>
      </c>
      <c r="CB102" s="1">
        <v>0.2</v>
      </c>
      <c r="CC102" s="1">
        <v>1.2</v>
      </c>
      <c r="CD102" s="19">
        <v>712.4</v>
      </c>
      <c r="CE102" s="196">
        <v>135669.66117119999</v>
      </c>
      <c r="CF102" s="275">
        <f t="shared" si="219"/>
        <v>0.87415552089623816</v>
      </c>
      <c r="CG102" s="1">
        <f t="shared" si="220"/>
        <v>-7.4128776709775024E-2</v>
      </c>
      <c r="CH102" s="229">
        <f t="shared" si="221"/>
        <v>0.20905750511850907</v>
      </c>
      <c r="CI102" s="193">
        <f t="shared" si="222"/>
        <v>107159.78551111108</v>
      </c>
      <c r="CJ102" s="193">
        <f t="shared" si="223"/>
        <v>145845.75702666663</v>
      </c>
      <c r="CK102" s="20">
        <v>196186.25987210244</v>
      </c>
      <c r="CL102" s="33">
        <v>51180.828000000009</v>
      </c>
      <c r="CM102" s="475">
        <f t="shared" si="200"/>
        <v>0.2608787589577668</v>
      </c>
      <c r="CN102" s="4">
        <f t="shared" si="331"/>
        <v>0.14251294930815647</v>
      </c>
      <c r="CO102" s="1">
        <v>0</v>
      </c>
      <c r="CP102" s="1">
        <v>1</v>
      </c>
      <c r="CQ102" s="19">
        <v>593.66666666666663</v>
      </c>
      <c r="CR102" s="7">
        <f t="shared" si="199"/>
        <v>141322.56372000001</v>
      </c>
      <c r="CS102" s="224">
        <f t="shared" si="201"/>
        <v>0.72034893683243095</v>
      </c>
      <c r="CT102" s="1">
        <f t="shared" si="202"/>
        <v>1.5839680439235875</v>
      </c>
      <c r="CU102" s="229">
        <f t="shared" si="203"/>
        <v>0.29727827220690983</v>
      </c>
      <c r="CV102" s="193">
        <f t="shared" si="204"/>
        <v>101561.88975999998</v>
      </c>
      <c r="CW102" s="193">
        <f t="shared" si="205"/>
        <v>115279.99610666664</v>
      </c>
      <c r="CX102" s="20"/>
      <c r="CY102" s="33"/>
      <c r="CZ102" s="475">
        <f t="shared" si="206"/>
        <v>0</v>
      </c>
      <c r="DA102" s="4">
        <f t="shared" si="332"/>
        <v>0.13027196904636848</v>
      </c>
      <c r="DB102" s="700"/>
      <c r="DC102" s="700"/>
      <c r="DE102" s="7">
        <f t="shared" si="333"/>
        <v>0</v>
      </c>
      <c r="DF102" s="224">
        <f t="shared" si="207"/>
        <v>0</v>
      </c>
      <c r="DG102" s="1">
        <f t="shared" si="208"/>
        <v>-1</v>
      </c>
      <c r="DH102" s="229">
        <f t="shared" si="209"/>
        <v>-7.876610039559051E-2</v>
      </c>
      <c r="DI102" s="193"/>
      <c r="DJ102" s="193"/>
      <c r="DK102" s="20"/>
      <c r="DL102" s="33"/>
      <c r="DM102" s="475">
        <f t="shared" si="210"/>
        <v>0</v>
      </c>
      <c r="DN102" s="4" t="e">
        <f t="shared" si="334"/>
        <v>#DIV/0!</v>
      </c>
      <c r="DO102" s="700"/>
      <c r="DP102" s="700"/>
      <c r="DR102" s="7">
        <f t="shared" si="335"/>
        <v>0</v>
      </c>
      <c r="DS102" s="224">
        <f t="shared" si="211"/>
        <v>0</v>
      </c>
      <c r="DT102" s="1">
        <f t="shared" si="212"/>
        <v>-1</v>
      </c>
      <c r="DU102" s="229">
        <f t="shared" si="213"/>
        <v>-0.17193807335920785</v>
      </c>
    </row>
    <row r="103" spans="2:125" hidden="1" outlineLevel="1" x14ac:dyDescent="0.35">
      <c r="B103" s="5" t="s">
        <v>112</v>
      </c>
      <c r="C103" s="3"/>
      <c r="D103" s="18">
        <v>320028</v>
      </c>
      <c r="E103" s="5" t="s">
        <v>41</v>
      </c>
      <c r="F103" s="5" t="s">
        <v>34</v>
      </c>
      <c r="G103" s="5" t="s">
        <v>72</v>
      </c>
      <c r="H103" s="20">
        <v>170.208</v>
      </c>
      <c r="I103" s="16">
        <f t="shared" si="336"/>
        <v>582.01999318480932</v>
      </c>
      <c r="J103" s="16">
        <f t="shared" si="337"/>
        <v>795.28896996615936</v>
      </c>
      <c r="K103" s="16">
        <f t="shared" si="338"/>
        <v>487.30000940026332</v>
      </c>
      <c r="L103" s="33">
        <f t="shared" si="339"/>
        <v>650.09998354953939</v>
      </c>
      <c r="M103" s="20">
        <f t="shared" si="340"/>
        <v>1197.9659710471899</v>
      </c>
      <c r="N103" s="20">
        <f t="shared" si="341"/>
        <v>584.10001292536219</v>
      </c>
      <c r="O103" s="20">
        <f t="shared" si="342"/>
        <v>778.31434480165467</v>
      </c>
      <c r="P103" s="20">
        <f t="shared" si="343"/>
        <v>1227.0743267061482</v>
      </c>
      <c r="Q103" s="20">
        <f t="shared" si="344"/>
        <v>413.88837187441243</v>
      </c>
      <c r="R103" s="20">
        <f t="shared" si="345"/>
        <v>431.9999823745066</v>
      </c>
      <c r="S103" s="20">
        <f t="shared" si="346"/>
        <v>659.47166572664059</v>
      </c>
      <c r="T103" s="20">
        <f t="shared" si="347"/>
        <v>558.67306213573988</v>
      </c>
      <c r="U103" s="182">
        <f t="shared" si="326"/>
        <v>8366.1966936924255</v>
      </c>
      <c r="V103" s="33">
        <v>525</v>
      </c>
      <c r="W103" s="20">
        <v>393</v>
      </c>
      <c r="X103" s="20">
        <v>379</v>
      </c>
      <c r="Y103" s="20">
        <v>838</v>
      </c>
      <c r="Z103" s="20">
        <v>998</v>
      </c>
      <c r="AA103" s="20">
        <v>1155</v>
      </c>
      <c r="AB103" s="20">
        <v>692</v>
      </c>
      <c r="AC103" s="20">
        <v>860</v>
      </c>
      <c r="AD103" s="20">
        <v>644</v>
      </c>
      <c r="AE103" s="20">
        <v>0</v>
      </c>
      <c r="AF103" s="20">
        <v>0</v>
      </c>
      <c r="AG103" s="16">
        <v>0</v>
      </c>
      <c r="AH103" s="179">
        <f t="shared" si="197"/>
        <v>6484</v>
      </c>
      <c r="AI103" s="28">
        <v>99064.459000000017</v>
      </c>
      <c r="AJ103" s="28">
        <v>135364.54500000004</v>
      </c>
      <c r="AK103" s="28">
        <v>82942.360000000015</v>
      </c>
      <c r="AL103" s="28">
        <v>110652.21799999999</v>
      </c>
      <c r="AM103" s="28">
        <v>203903.39200000008</v>
      </c>
      <c r="AN103" s="28">
        <v>99418.495000000039</v>
      </c>
      <c r="AO103" s="28">
        <v>132475.32800000004</v>
      </c>
      <c r="AP103" s="28">
        <v>208857.86700000006</v>
      </c>
      <c r="AQ103" s="28">
        <v>70447.111999999994</v>
      </c>
      <c r="AR103" s="28">
        <v>73529.853000000017</v>
      </c>
      <c r="AS103" s="28">
        <v>112247.35328000004</v>
      </c>
      <c r="AT103" s="28">
        <v>95090.624560000011</v>
      </c>
      <c r="AU103" s="329">
        <f t="shared" si="225"/>
        <v>1423993.6068400005</v>
      </c>
      <c r="AV103" s="33">
        <v>96507.931560000026</v>
      </c>
      <c r="AW103" s="20">
        <v>72243.082319999987</v>
      </c>
      <c r="AX103" s="20">
        <v>69669.538559999986</v>
      </c>
      <c r="AY103" s="20">
        <v>136581.51527999996</v>
      </c>
      <c r="AZ103" s="20">
        <v>158971.27608000004</v>
      </c>
      <c r="BA103" s="20">
        <v>177500.83656000014</v>
      </c>
      <c r="BB103" s="20">
        <v>112059.32903999997</v>
      </c>
      <c r="BC103" s="20">
        <v>142390.40856000007</v>
      </c>
      <c r="BD103" s="20">
        <v>103787.22672000001</v>
      </c>
      <c r="BE103" s="20">
        <v>0</v>
      </c>
      <c r="BF103" s="20">
        <v>0</v>
      </c>
      <c r="BG103" s="20">
        <v>0</v>
      </c>
      <c r="BH103" s="329">
        <f t="shared" si="226"/>
        <v>1069711.1446800001</v>
      </c>
      <c r="BI103" s="193">
        <f t="shared" si="327"/>
        <v>121170.92964000003</v>
      </c>
      <c r="BJ103" s="193">
        <f t="shared" si="328"/>
        <v>149510.48056000005</v>
      </c>
      <c r="BK103" s="20">
        <v>75075.709534798938</v>
      </c>
      <c r="BL103" s="33">
        <v>142390.40856000007</v>
      </c>
      <c r="BM103" s="226">
        <f t="shared" si="214"/>
        <v>1.8966242136412919</v>
      </c>
      <c r="BN103" s="4">
        <f t="shared" si="348"/>
        <v>0.13937570017891504</v>
      </c>
      <c r="BO103" s="4">
        <v>0.2</v>
      </c>
      <c r="BP103" s="4">
        <v>1.1499999999999999</v>
      </c>
      <c r="BQ103" s="195">
        <v>800</v>
      </c>
      <c r="BR103" s="196">
        <f t="shared" si="329"/>
        <v>117647.7696</v>
      </c>
      <c r="BS103" s="224">
        <f t="shared" si="224"/>
        <v>1.5670550478842713</v>
      </c>
      <c r="BT103" s="4">
        <f t="shared" si="215"/>
        <v>-0.31824254166111909</v>
      </c>
      <c r="BU103" s="229">
        <f t="shared" si="175"/>
        <v>-9.9521645785247137E-2</v>
      </c>
      <c r="BV103" s="193">
        <f t="shared" si="216"/>
        <v>120740.48974500003</v>
      </c>
      <c r="BW103" s="193">
        <f t="shared" si="217"/>
        <v>143983.52472000007</v>
      </c>
      <c r="BX103" s="20">
        <v>177050.76088635228</v>
      </c>
      <c r="BY103" s="19">
        <v>103787.22672000001</v>
      </c>
      <c r="BZ103" s="441">
        <f t="shared" si="218"/>
        <v>0.58620039925510603</v>
      </c>
      <c r="CA103" s="4">
        <f t="shared" si="330"/>
        <v>0.14166211754633773</v>
      </c>
      <c r="CB103" s="1">
        <v>0</v>
      </c>
      <c r="CC103" s="1">
        <v>1</v>
      </c>
      <c r="CD103" s="19">
        <v>902.33333333333337</v>
      </c>
      <c r="CE103" s="196">
        <v>165871.10016000003</v>
      </c>
      <c r="CF103" s="275">
        <f t="shared" si="219"/>
        <v>0.93685618367080392</v>
      </c>
      <c r="CG103" s="1">
        <f t="shared" si="220"/>
        <v>1.3545479076558888</v>
      </c>
      <c r="CH103" s="229">
        <f t="shared" si="221"/>
        <v>-6.4222706600922774E-2</v>
      </c>
      <c r="CI103" s="193">
        <f t="shared" si="222"/>
        <v>118856.79385333335</v>
      </c>
      <c r="CJ103" s="193">
        <f t="shared" si="223"/>
        <v>119412.32144000001</v>
      </c>
      <c r="CK103" s="20">
        <v>147991.73364294932</v>
      </c>
      <c r="CL103" s="33">
        <v>66728.348999999987</v>
      </c>
      <c r="CM103" s="475">
        <f t="shared" si="200"/>
        <v>0.45089240701099853</v>
      </c>
      <c r="CN103" s="4">
        <f t="shared" si="331"/>
        <v>0.11668355980377577</v>
      </c>
      <c r="CO103" s="1">
        <v>0.33</v>
      </c>
      <c r="CP103" s="1">
        <v>1.8</v>
      </c>
      <c r="CQ103" s="19">
        <v>1624.2</v>
      </c>
      <c r="CR103" s="7">
        <f t="shared" si="199"/>
        <v>200040.54679296</v>
      </c>
      <c r="CS103" s="224">
        <f t="shared" si="201"/>
        <v>1.3517008137467035</v>
      </c>
      <c r="CT103" s="1">
        <f t="shared" si="202"/>
        <v>1.7205351109971612</v>
      </c>
      <c r="CU103" s="229">
        <f t="shared" si="203"/>
        <v>4.3640995206343458E-2</v>
      </c>
      <c r="CV103" s="193">
        <f t="shared" si="204"/>
        <v>113643.949368</v>
      </c>
      <c r="CW103" s="193">
        <f t="shared" si="205"/>
        <v>104301.99476000003</v>
      </c>
      <c r="CX103" s="20"/>
      <c r="CY103" s="33"/>
      <c r="CZ103" s="475">
        <f t="shared" si="206"/>
        <v>0</v>
      </c>
      <c r="DA103" s="4">
        <f t="shared" si="332"/>
        <v>0.1178662967708362</v>
      </c>
      <c r="DB103" s="700"/>
      <c r="DC103" s="700"/>
      <c r="DE103" s="7">
        <f t="shared" si="333"/>
        <v>0</v>
      </c>
      <c r="DF103" s="224">
        <f t="shared" si="207"/>
        <v>0</v>
      </c>
      <c r="DG103" s="1">
        <f t="shared" si="208"/>
        <v>-1</v>
      </c>
      <c r="DH103" s="229">
        <f t="shared" si="209"/>
        <v>-0.14482884843089949</v>
      </c>
      <c r="DI103" s="193"/>
      <c r="DJ103" s="193"/>
      <c r="DK103" s="20"/>
      <c r="DL103" s="33"/>
      <c r="DM103" s="475">
        <f t="shared" si="210"/>
        <v>0</v>
      </c>
      <c r="DN103" s="4" t="e">
        <f t="shared" si="334"/>
        <v>#DIV/0!</v>
      </c>
      <c r="DO103" s="700"/>
      <c r="DP103" s="700"/>
      <c r="DR103" s="7">
        <f t="shared" si="335"/>
        <v>0</v>
      </c>
      <c r="DS103" s="224">
        <f t="shared" si="211"/>
        <v>0</v>
      </c>
      <c r="DT103" s="1">
        <f t="shared" si="212"/>
        <v>-1</v>
      </c>
      <c r="DU103" s="229">
        <f t="shared" si="213"/>
        <v>-0.24879498086103935</v>
      </c>
    </row>
    <row r="104" spans="2:125" hidden="1" outlineLevel="1" x14ac:dyDescent="0.35">
      <c r="B104" s="5" t="s">
        <v>112</v>
      </c>
      <c r="C104" s="3"/>
      <c r="D104" s="18">
        <v>320120</v>
      </c>
      <c r="E104" s="5" t="s">
        <v>41</v>
      </c>
      <c r="F104" s="5" t="s">
        <v>35</v>
      </c>
      <c r="G104" s="5" t="s">
        <v>72</v>
      </c>
      <c r="H104" s="20">
        <v>170.208</v>
      </c>
      <c r="I104" s="16">
        <f t="shared" si="336"/>
        <v>0</v>
      </c>
      <c r="J104" s="16">
        <f t="shared" si="337"/>
        <v>0</v>
      </c>
      <c r="K104" s="16">
        <f t="shared" si="338"/>
        <v>0</v>
      </c>
      <c r="L104" s="33">
        <f t="shared" si="339"/>
        <v>0</v>
      </c>
      <c r="M104" s="20">
        <f t="shared" si="340"/>
        <v>0</v>
      </c>
      <c r="N104" s="20">
        <f t="shared" si="341"/>
        <v>0</v>
      </c>
      <c r="O104" s="20">
        <f t="shared" si="342"/>
        <v>0</v>
      </c>
      <c r="P104" s="20">
        <f t="shared" si="343"/>
        <v>0</v>
      </c>
      <c r="Q104" s="20">
        <f t="shared" si="344"/>
        <v>0</v>
      </c>
      <c r="R104" s="20">
        <f t="shared" si="345"/>
        <v>0</v>
      </c>
      <c r="S104" s="20">
        <f t="shared" si="346"/>
        <v>0</v>
      </c>
      <c r="T104" s="20">
        <f t="shared" si="347"/>
        <v>0</v>
      </c>
      <c r="U104" s="182">
        <f t="shared" si="326"/>
        <v>0</v>
      </c>
      <c r="V104" s="33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16">
        <v>0</v>
      </c>
      <c r="AH104" s="179">
        <f t="shared" si="197"/>
        <v>0</v>
      </c>
      <c r="AI104" s="28">
        <v>0</v>
      </c>
      <c r="AJ104" s="28">
        <v>0</v>
      </c>
      <c r="AK104" s="28">
        <v>0</v>
      </c>
      <c r="AL104" s="28">
        <v>0</v>
      </c>
      <c r="AM104" s="28">
        <v>0</v>
      </c>
      <c r="AN104" s="28">
        <v>0</v>
      </c>
      <c r="AO104" s="28">
        <v>0</v>
      </c>
      <c r="AP104" s="28">
        <v>0</v>
      </c>
      <c r="AQ104" s="28">
        <v>0</v>
      </c>
      <c r="AR104" s="28">
        <v>0</v>
      </c>
      <c r="AS104" s="28">
        <v>0</v>
      </c>
      <c r="AT104" s="28">
        <v>0</v>
      </c>
      <c r="AU104" s="329">
        <f t="shared" si="225"/>
        <v>0</v>
      </c>
      <c r="AV104" s="33">
        <v>0</v>
      </c>
      <c r="AW104" s="20">
        <v>0</v>
      </c>
      <c r="AX104" s="20">
        <v>0</v>
      </c>
      <c r="AY104" s="20">
        <v>0</v>
      </c>
      <c r="AZ104" s="20">
        <v>0</v>
      </c>
      <c r="BA104" s="20">
        <v>0</v>
      </c>
      <c r="BB104" s="20">
        <v>0</v>
      </c>
      <c r="BC104" s="20">
        <v>0</v>
      </c>
      <c r="BD104" s="20">
        <v>0</v>
      </c>
      <c r="BE104" s="20">
        <v>0</v>
      </c>
      <c r="BF104" s="20">
        <v>0</v>
      </c>
      <c r="BG104" s="20">
        <v>0</v>
      </c>
      <c r="BH104" s="329">
        <f t="shared" si="226"/>
        <v>0</v>
      </c>
      <c r="BI104" s="193">
        <f t="shared" si="327"/>
        <v>0</v>
      </c>
      <c r="BJ104" s="193">
        <f t="shared" si="328"/>
        <v>0</v>
      </c>
      <c r="BK104" s="20">
        <v>0</v>
      </c>
      <c r="BL104" s="33">
        <v>0</v>
      </c>
      <c r="BM104" s="226">
        <f t="shared" si="214"/>
        <v>0</v>
      </c>
      <c r="BN104" s="4">
        <f t="shared" si="348"/>
        <v>0</v>
      </c>
      <c r="BO104" s="4">
        <v>0</v>
      </c>
      <c r="BP104" s="4">
        <v>0</v>
      </c>
      <c r="BQ104" s="195">
        <v>0</v>
      </c>
      <c r="BR104" s="196">
        <f t="shared" si="329"/>
        <v>0</v>
      </c>
      <c r="BS104" s="224">
        <f t="shared" si="224"/>
        <v>0</v>
      </c>
      <c r="BT104" s="4">
        <f t="shared" si="215"/>
        <v>0</v>
      </c>
      <c r="BU104" s="229">
        <f t="shared" si="175"/>
        <v>0</v>
      </c>
      <c r="BV104" s="193">
        <f t="shared" si="216"/>
        <v>0</v>
      </c>
      <c r="BW104" s="193">
        <f t="shared" si="217"/>
        <v>0</v>
      </c>
      <c r="BX104" s="20">
        <v>0</v>
      </c>
      <c r="BY104" s="19">
        <v>0</v>
      </c>
      <c r="BZ104" s="441">
        <f t="shared" si="218"/>
        <v>0</v>
      </c>
      <c r="CA104" s="4">
        <f t="shared" si="330"/>
        <v>0</v>
      </c>
      <c r="CB104" s="1">
        <v>0</v>
      </c>
      <c r="CC104" s="1">
        <v>0</v>
      </c>
      <c r="CD104" s="19">
        <v>0</v>
      </c>
      <c r="CE104" s="196">
        <v>0</v>
      </c>
      <c r="CF104" s="275">
        <f t="shared" si="219"/>
        <v>0</v>
      </c>
      <c r="CG104" s="1">
        <f t="shared" si="220"/>
        <v>0</v>
      </c>
      <c r="CH104" s="229">
        <f t="shared" si="221"/>
        <v>0</v>
      </c>
      <c r="CI104" s="193">
        <f t="shared" si="222"/>
        <v>0</v>
      </c>
      <c r="CJ104" s="193">
        <f t="shared" si="223"/>
        <v>0</v>
      </c>
      <c r="CK104" s="20">
        <v>0</v>
      </c>
      <c r="CL104" s="33">
        <v>0</v>
      </c>
      <c r="CM104" s="475">
        <f t="shared" si="200"/>
        <v>0</v>
      </c>
      <c r="CN104" s="4">
        <f t="shared" si="331"/>
        <v>0</v>
      </c>
      <c r="CO104" s="1">
        <v>0</v>
      </c>
      <c r="CP104" s="1">
        <v>0</v>
      </c>
      <c r="CQ104" s="19">
        <v>0</v>
      </c>
      <c r="CR104" s="7">
        <f t="shared" si="199"/>
        <v>0</v>
      </c>
      <c r="CS104" s="224">
        <f t="shared" si="201"/>
        <v>0</v>
      </c>
      <c r="CT104" s="1">
        <f t="shared" si="202"/>
        <v>0</v>
      </c>
      <c r="CU104" s="229">
        <f t="shared" si="203"/>
        <v>0</v>
      </c>
      <c r="CV104" s="193">
        <f t="shared" si="204"/>
        <v>0</v>
      </c>
      <c r="CW104" s="193">
        <f t="shared" si="205"/>
        <v>0</v>
      </c>
      <c r="CX104" s="20"/>
      <c r="CY104" s="33"/>
      <c r="CZ104" s="475">
        <f t="shared" si="206"/>
        <v>0</v>
      </c>
      <c r="DA104" s="4">
        <f t="shared" si="332"/>
        <v>0</v>
      </c>
      <c r="DB104" s="700"/>
      <c r="DC104" s="700"/>
      <c r="DE104" s="7">
        <f t="shared" si="333"/>
        <v>0</v>
      </c>
      <c r="DF104" s="224">
        <f t="shared" si="207"/>
        <v>0</v>
      </c>
      <c r="DG104" s="1">
        <f t="shared" si="208"/>
        <v>0</v>
      </c>
      <c r="DH104" s="229">
        <f t="shared" si="209"/>
        <v>0</v>
      </c>
      <c r="DI104" s="193"/>
      <c r="DJ104" s="193"/>
      <c r="DK104" s="20"/>
      <c r="DL104" s="33"/>
      <c r="DM104" s="475">
        <f t="shared" si="210"/>
        <v>0</v>
      </c>
      <c r="DN104" s="4" t="e">
        <f t="shared" si="334"/>
        <v>#DIV/0!</v>
      </c>
      <c r="DO104" s="700"/>
      <c r="DP104" s="700"/>
      <c r="DR104" s="7">
        <f t="shared" si="335"/>
        <v>0</v>
      </c>
      <c r="DS104" s="224">
        <f t="shared" si="211"/>
        <v>0</v>
      </c>
      <c r="DT104" s="1">
        <f t="shared" si="212"/>
        <v>0</v>
      </c>
      <c r="DU104" s="229">
        <f t="shared" si="213"/>
        <v>0</v>
      </c>
    </row>
    <row r="105" spans="2:125" hidden="1" outlineLevel="1" x14ac:dyDescent="0.35">
      <c r="B105" s="5" t="s">
        <v>112</v>
      </c>
      <c r="C105" s="3"/>
      <c r="D105" s="18">
        <v>320100</v>
      </c>
      <c r="E105" s="5" t="s">
        <v>44</v>
      </c>
      <c r="F105" s="5" t="s">
        <v>50</v>
      </c>
      <c r="G105" s="5" t="s">
        <v>73</v>
      </c>
      <c r="H105" s="20">
        <v>225.81800000000001</v>
      </c>
      <c r="I105" s="16">
        <f t="shared" si="336"/>
        <v>0</v>
      </c>
      <c r="J105" s="16">
        <f t="shared" si="337"/>
        <v>0</v>
      </c>
      <c r="K105" s="16">
        <f t="shared" si="338"/>
        <v>0</v>
      </c>
      <c r="L105" s="33">
        <f t="shared" si="339"/>
        <v>0</v>
      </c>
      <c r="M105" s="20">
        <f t="shared" si="340"/>
        <v>0</v>
      </c>
      <c r="N105" s="20">
        <f t="shared" si="341"/>
        <v>0</v>
      </c>
      <c r="O105" s="20">
        <f t="shared" si="342"/>
        <v>0</v>
      </c>
      <c r="P105" s="20">
        <f t="shared" si="343"/>
        <v>0</v>
      </c>
      <c r="Q105" s="20">
        <f t="shared" si="344"/>
        <v>0</v>
      </c>
      <c r="R105" s="20">
        <f t="shared" si="345"/>
        <v>0</v>
      </c>
      <c r="S105" s="20">
        <f t="shared" si="346"/>
        <v>0</v>
      </c>
      <c r="T105" s="20">
        <f t="shared" si="347"/>
        <v>559.44028837382325</v>
      </c>
      <c r="U105" s="182">
        <f t="shared" si="326"/>
        <v>559.44028837382325</v>
      </c>
      <c r="V105" s="33">
        <v>508</v>
      </c>
      <c r="W105" s="20">
        <v>22</v>
      </c>
      <c r="X105" s="20">
        <v>-1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-4.75</v>
      </c>
      <c r="AE105" s="20">
        <v>0</v>
      </c>
      <c r="AF105" s="20">
        <v>0</v>
      </c>
      <c r="AG105" s="16">
        <v>0</v>
      </c>
      <c r="AH105" s="179">
        <f t="shared" si="197"/>
        <v>524.25</v>
      </c>
      <c r="AI105" s="28">
        <v>0</v>
      </c>
      <c r="AJ105" s="28">
        <v>0</v>
      </c>
      <c r="AK105" s="28">
        <v>0</v>
      </c>
      <c r="AL105" s="28">
        <v>0</v>
      </c>
      <c r="AM105" s="28">
        <v>0</v>
      </c>
      <c r="AN105" s="28">
        <v>0</v>
      </c>
      <c r="AO105" s="28">
        <v>0</v>
      </c>
      <c r="AP105" s="28">
        <v>0</v>
      </c>
      <c r="AQ105" s="28">
        <v>0</v>
      </c>
      <c r="AR105" s="28">
        <v>0</v>
      </c>
      <c r="AS105" s="28"/>
      <c r="AT105" s="28">
        <v>126331.68704000002</v>
      </c>
      <c r="AU105" s="329">
        <f t="shared" si="225"/>
        <v>126331.68704000002</v>
      </c>
      <c r="AV105" s="33">
        <v>112674.12740000006</v>
      </c>
      <c r="AW105" s="20">
        <v>5365.4359999999997</v>
      </c>
      <c r="AX105" s="20">
        <v>-182.90988000000004</v>
      </c>
      <c r="AY105" s="20">
        <v>0</v>
      </c>
      <c r="AZ105" s="20">
        <v>0</v>
      </c>
      <c r="BA105" s="20">
        <v>0</v>
      </c>
      <c r="BB105" s="20">
        <v>0</v>
      </c>
      <c r="BC105" s="20">
        <v>0</v>
      </c>
      <c r="BD105" s="20">
        <v>-868.83732000000009</v>
      </c>
      <c r="BE105" s="20">
        <v>0</v>
      </c>
      <c r="BF105" s="20">
        <v>0</v>
      </c>
      <c r="BG105" s="20">
        <v>0</v>
      </c>
      <c r="BH105" s="329">
        <f t="shared" si="226"/>
        <v>116987.81620000004</v>
      </c>
      <c r="BI105" s="193">
        <f t="shared" si="327"/>
        <v>863.75435333333326</v>
      </c>
      <c r="BJ105" s="193">
        <f t="shared" si="328"/>
        <v>0</v>
      </c>
      <c r="BK105" s="20">
        <v>0</v>
      </c>
      <c r="BL105" s="33">
        <v>0</v>
      </c>
      <c r="BM105" s="226">
        <f t="shared" si="214"/>
        <v>0</v>
      </c>
      <c r="BN105" s="4">
        <f t="shared" si="348"/>
        <v>0</v>
      </c>
      <c r="BO105" s="4">
        <v>0</v>
      </c>
      <c r="BP105" s="4">
        <v>0</v>
      </c>
      <c r="BQ105" s="195">
        <v>0</v>
      </c>
      <c r="BR105" s="196">
        <f t="shared" si="329"/>
        <v>0</v>
      </c>
      <c r="BS105" s="224">
        <f t="shared" si="224"/>
        <v>0</v>
      </c>
      <c r="BT105" s="4">
        <f t="shared" si="215"/>
        <v>0</v>
      </c>
      <c r="BU105" s="229">
        <f t="shared" si="175"/>
        <v>0</v>
      </c>
      <c r="BV105" s="193">
        <f t="shared" si="216"/>
        <v>14732.081690000006</v>
      </c>
      <c r="BW105" s="193">
        <f t="shared" si="217"/>
        <v>0</v>
      </c>
      <c r="BX105" s="20">
        <v>0</v>
      </c>
      <c r="BY105" s="19">
        <v>-868.83732000000009</v>
      </c>
      <c r="BZ105" s="441">
        <f t="shared" si="218"/>
        <v>0</v>
      </c>
      <c r="CA105" s="4">
        <f t="shared" si="330"/>
        <v>0</v>
      </c>
      <c r="CB105" s="1">
        <v>0</v>
      </c>
      <c r="CC105" s="1">
        <v>0</v>
      </c>
      <c r="CD105" s="19">
        <v>0</v>
      </c>
      <c r="CE105" s="196">
        <v>0</v>
      </c>
      <c r="CF105" s="275">
        <f t="shared" si="219"/>
        <v>0</v>
      </c>
      <c r="CG105" s="1">
        <f t="shared" si="220"/>
        <v>0</v>
      </c>
      <c r="CH105" s="229">
        <f t="shared" si="221"/>
        <v>0</v>
      </c>
      <c r="CI105" s="193">
        <f t="shared" si="222"/>
        <v>12998.64624444445</v>
      </c>
      <c r="CJ105" s="193">
        <f t="shared" si="223"/>
        <v>-289.61244000000005</v>
      </c>
      <c r="CK105" s="20"/>
      <c r="CL105" s="33">
        <v>0</v>
      </c>
      <c r="CM105" s="475">
        <f t="shared" si="200"/>
        <v>0</v>
      </c>
      <c r="CN105" s="4">
        <f t="shared" si="331"/>
        <v>-2.8299433471475625E-4</v>
      </c>
      <c r="CO105" s="1">
        <v>0</v>
      </c>
      <c r="CP105" s="1">
        <v>0</v>
      </c>
      <c r="CQ105" s="19">
        <v>0</v>
      </c>
      <c r="CR105" s="7">
        <f t="shared" si="199"/>
        <v>0</v>
      </c>
      <c r="CS105" s="224">
        <f t="shared" si="201"/>
        <v>0</v>
      </c>
      <c r="CT105" s="1">
        <f t="shared" si="202"/>
        <v>0</v>
      </c>
      <c r="CU105" s="229">
        <f t="shared" si="203"/>
        <v>0</v>
      </c>
      <c r="CV105" s="193">
        <f t="shared" si="204"/>
        <v>11698.781620000005</v>
      </c>
      <c r="CW105" s="193">
        <f t="shared" si="205"/>
        <v>-289.61244000000005</v>
      </c>
      <c r="CX105" s="20"/>
      <c r="CY105" s="33"/>
      <c r="CZ105" s="475">
        <f t="shared" si="206"/>
        <v>0</v>
      </c>
      <c r="DA105" s="4">
        <f t="shared" si="332"/>
        <v>-3.2727605910234258E-4</v>
      </c>
      <c r="DB105" s="700"/>
      <c r="DC105" s="700"/>
      <c r="DE105" s="7">
        <f t="shared" si="333"/>
        <v>0</v>
      </c>
      <c r="DF105" s="224">
        <f t="shared" si="207"/>
        <v>0</v>
      </c>
      <c r="DG105" s="1">
        <f t="shared" si="208"/>
        <v>0</v>
      </c>
      <c r="DH105" s="229">
        <f t="shared" si="209"/>
        <v>0</v>
      </c>
      <c r="DI105" s="193"/>
      <c r="DJ105" s="193"/>
      <c r="DK105" s="20"/>
      <c r="DL105" s="33"/>
      <c r="DM105" s="475">
        <f t="shared" si="210"/>
        <v>0</v>
      </c>
      <c r="DN105" s="4" t="e">
        <f t="shared" si="334"/>
        <v>#DIV/0!</v>
      </c>
      <c r="DO105" s="700"/>
      <c r="DP105" s="700"/>
      <c r="DR105" s="7">
        <f t="shared" si="335"/>
        <v>0</v>
      </c>
      <c r="DS105" s="224">
        <f t="shared" si="211"/>
        <v>0</v>
      </c>
      <c r="DT105" s="1">
        <f t="shared" si="212"/>
        <v>-1</v>
      </c>
      <c r="DU105" s="229">
        <f t="shared" si="213"/>
        <v>-7.3963002148791479E-2</v>
      </c>
    </row>
    <row r="106" spans="2:125" hidden="1" outlineLevel="1" x14ac:dyDescent="0.35">
      <c r="B106" s="5" t="s">
        <v>112</v>
      </c>
      <c r="C106" s="3"/>
      <c r="D106" s="18">
        <v>320400</v>
      </c>
      <c r="E106" s="5" t="s">
        <v>44</v>
      </c>
      <c r="F106" s="5" t="s">
        <v>51</v>
      </c>
      <c r="G106" s="5" t="s">
        <v>73</v>
      </c>
      <c r="H106" s="20">
        <v>225.81800000000001</v>
      </c>
      <c r="I106" s="16">
        <f t="shared" si="336"/>
        <v>0</v>
      </c>
      <c r="J106" s="16">
        <f t="shared" si="337"/>
        <v>0</v>
      </c>
      <c r="K106" s="16">
        <f t="shared" si="338"/>
        <v>0</v>
      </c>
      <c r="L106" s="33">
        <f t="shared" si="339"/>
        <v>0</v>
      </c>
      <c r="M106" s="20">
        <f t="shared" si="340"/>
        <v>0</v>
      </c>
      <c r="N106" s="20">
        <f t="shared" si="341"/>
        <v>0</v>
      </c>
      <c r="O106" s="20">
        <f t="shared" si="342"/>
        <v>0</v>
      </c>
      <c r="P106" s="20">
        <f t="shared" si="343"/>
        <v>0</v>
      </c>
      <c r="Q106" s="20">
        <f t="shared" si="344"/>
        <v>0</v>
      </c>
      <c r="R106" s="20">
        <f t="shared" si="345"/>
        <v>0</v>
      </c>
      <c r="S106" s="20">
        <f t="shared" si="346"/>
        <v>52.919993091781869</v>
      </c>
      <c r="T106" s="20">
        <f t="shared" si="347"/>
        <v>656.37012160235236</v>
      </c>
      <c r="U106" s="182">
        <f t="shared" si="326"/>
        <v>709.29011469413422</v>
      </c>
      <c r="V106" s="33">
        <v>600</v>
      </c>
      <c r="W106" s="20">
        <v>22</v>
      </c>
      <c r="X106" s="20">
        <v>-1</v>
      </c>
      <c r="Y106" s="20">
        <v>0</v>
      </c>
      <c r="Z106" s="20">
        <v>0</v>
      </c>
      <c r="AA106" s="20">
        <v>0</v>
      </c>
      <c r="AB106" s="20">
        <v>0</v>
      </c>
      <c r="AC106" s="20">
        <v>0</v>
      </c>
      <c r="AD106" s="20">
        <v>-112</v>
      </c>
      <c r="AE106" s="20">
        <v>0</v>
      </c>
      <c r="AF106" s="20">
        <v>0</v>
      </c>
      <c r="AG106" s="16">
        <v>0</v>
      </c>
      <c r="AH106" s="179">
        <f t="shared" si="197"/>
        <v>509</v>
      </c>
      <c r="AI106" s="28">
        <v>0</v>
      </c>
      <c r="AJ106" s="28">
        <v>0</v>
      </c>
      <c r="AK106" s="28">
        <v>0</v>
      </c>
      <c r="AL106" s="28">
        <v>0</v>
      </c>
      <c r="AM106" s="28">
        <v>0</v>
      </c>
      <c r="AN106" s="28">
        <v>0</v>
      </c>
      <c r="AO106" s="28">
        <v>0</v>
      </c>
      <c r="AP106" s="28">
        <v>0</v>
      </c>
      <c r="AQ106" s="28">
        <v>0</v>
      </c>
      <c r="AR106" s="28">
        <v>0</v>
      </c>
      <c r="AS106" s="28">
        <v>11950.286999999998</v>
      </c>
      <c r="AT106" s="28">
        <v>148220.18812000001</v>
      </c>
      <c r="AU106" s="329">
        <f t="shared" si="225"/>
        <v>160170.47512000002</v>
      </c>
      <c r="AV106" s="33">
        <v>135172.37012000004</v>
      </c>
      <c r="AW106" s="20">
        <v>5365.4359999999997</v>
      </c>
      <c r="AX106" s="20">
        <v>-182.90772000000015</v>
      </c>
      <c r="AY106" s="20">
        <v>0</v>
      </c>
      <c r="AZ106" s="20">
        <v>0</v>
      </c>
      <c r="BA106" s="20">
        <v>0</v>
      </c>
      <c r="BB106" s="20">
        <v>0</v>
      </c>
      <c r="BC106" s="20">
        <v>0</v>
      </c>
      <c r="BD106" s="20">
        <v>-27314.945280000004</v>
      </c>
      <c r="BE106" s="20">
        <v>0</v>
      </c>
      <c r="BF106" s="20">
        <v>0</v>
      </c>
      <c r="BG106" s="20">
        <v>0</v>
      </c>
      <c r="BH106" s="329">
        <f t="shared" si="226"/>
        <v>113039.95312000003</v>
      </c>
      <c r="BI106" s="193">
        <f t="shared" si="327"/>
        <v>863.75471333333326</v>
      </c>
      <c r="BJ106" s="193">
        <f t="shared" si="328"/>
        <v>0</v>
      </c>
      <c r="BK106" s="20">
        <v>0</v>
      </c>
      <c r="BL106" s="33">
        <v>0</v>
      </c>
      <c r="BM106" s="226">
        <f t="shared" si="214"/>
        <v>0</v>
      </c>
      <c r="BN106" s="4">
        <f t="shared" si="348"/>
        <v>0</v>
      </c>
      <c r="BO106" s="4">
        <v>0</v>
      </c>
      <c r="BP106" s="4">
        <v>0</v>
      </c>
      <c r="BQ106" s="195">
        <v>0</v>
      </c>
      <c r="BR106" s="196">
        <f t="shared" si="329"/>
        <v>0</v>
      </c>
      <c r="BS106" s="224">
        <f t="shared" si="224"/>
        <v>0</v>
      </c>
      <c r="BT106" s="4">
        <f t="shared" si="215"/>
        <v>0</v>
      </c>
      <c r="BU106" s="229">
        <f t="shared" si="175"/>
        <v>0</v>
      </c>
      <c r="BV106" s="193">
        <f t="shared" si="216"/>
        <v>17544.362300000004</v>
      </c>
      <c r="BW106" s="193">
        <f t="shared" si="217"/>
        <v>0</v>
      </c>
      <c r="BX106" s="20">
        <v>0</v>
      </c>
      <c r="BY106" s="19">
        <v>-27314.945280000004</v>
      </c>
      <c r="BZ106" s="441">
        <f t="shared" si="218"/>
        <v>0</v>
      </c>
      <c r="CA106" s="4">
        <f t="shared" si="330"/>
        <v>0</v>
      </c>
      <c r="CB106" s="1">
        <v>0</v>
      </c>
      <c r="CC106" s="1">
        <v>1</v>
      </c>
      <c r="CD106" s="19">
        <v>0</v>
      </c>
      <c r="CE106" s="196">
        <v>0</v>
      </c>
      <c r="CF106" s="275">
        <f t="shared" si="219"/>
        <v>0</v>
      </c>
      <c r="CG106" s="1">
        <f t="shared" si="220"/>
        <v>0</v>
      </c>
      <c r="CH106" s="229">
        <f t="shared" si="221"/>
        <v>0</v>
      </c>
      <c r="CI106" s="193">
        <f t="shared" si="222"/>
        <v>12559.994791111116</v>
      </c>
      <c r="CJ106" s="193">
        <f t="shared" si="223"/>
        <v>-9104.9817600000006</v>
      </c>
      <c r="CK106" s="20"/>
      <c r="CL106" s="33">
        <v>0</v>
      </c>
      <c r="CM106" s="475">
        <f t="shared" si="200"/>
        <v>0</v>
      </c>
      <c r="CN106" s="4">
        <f t="shared" si="331"/>
        <v>-8.8969184326515485E-3</v>
      </c>
      <c r="CO106" s="1">
        <v>0</v>
      </c>
      <c r="CP106" s="1">
        <v>1</v>
      </c>
      <c r="CQ106" s="19">
        <v>0</v>
      </c>
      <c r="CR106" s="7">
        <f t="shared" si="199"/>
        <v>0</v>
      </c>
      <c r="CS106" s="224">
        <f t="shared" si="201"/>
        <v>0</v>
      </c>
      <c r="CT106" s="1">
        <f t="shared" si="202"/>
        <v>0</v>
      </c>
      <c r="CU106" s="229">
        <f t="shared" si="203"/>
        <v>0</v>
      </c>
      <c r="CV106" s="193">
        <f t="shared" si="204"/>
        <v>11303.995312000003</v>
      </c>
      <c r="CW106" s="193">
        <f t="shared" si="205"/>
        <v>-9104.9817600000006</v>
      </c>
      <c r="CX106" s="20"/>
      <c r="CY106" s="33"/>
      <c r="CZ106" s="475">
        <f t="shared" si="206"/>
        <v>0</v>
      </c>
      <c r="DA106" s="4">
        <f t="shared" si="332"/>
        <v>-1.028906958765829E-2</v>
      </c>
      <c r="DB106" s="700"/>
      <c r="DC106" s="700"/>
      <c r="DE106" s="7">
        <f t="shared" si="333"/>
        <v>0</v>
      </c>
      <c r="DF106" s="224">
        <f t="shared" si="207"/>
        <v>0</v>
      </c>
      <c r="DG106" s="1">
        <f t="shared" si="208"/>
        <v>-1</v>
      </c>
      <c r="DH106" s="229">
        <f t="shared" si="209"/>
        <v>8.4591831242212052</v>
      </c>
      <c r="DI106" s="193"/>
      <c r="DJ106" s="193"/>
      <c r="DK106" s="20"/>
      <c r="DL106" s="33"/>
      <c r="DM106" s="475">
        <f t="shared" si="210"/>
        <v>0</v>
      </c>
      <c r="DN106" s="4" t="e">
        <f t="shared" si="334"/>
        <v>#DIV/0!</v>
      </c>
      <c r="DO106" s="700"/>
      <c r="DP106" s="700"/>
      <c r="DR106" s="7">
        <f t="shared" si="335"/>
        <v>0</v>
      </c>
      <c r="DS106" s="224">
        <f t="shared" si="211"/>
        <v>0</v>
      </c>
      <c r="DT106" s="1">
        <f t="shared" si="212"/>
        <v>-1</v>
      </c>
      <c r="DU106" s="229">
        <f t="shared" si="213"/>
        <v>-0.29425224570689268</v>
      </c>
    </row>
    <row r="107" spans="2:125" hidden="1" outlineLevel="1" x14ac:dyDescent="0.35">
      <c r="B107" s="5" t="s">
        <v>112</v>
      </c>
      <c r="C107" s="3"/>
      <c r="D107" s="18">
        <v>320026</v>
      </c>
      <c r="E107" s="5" t="s">
        <v>41</v>
      </c>
      <c r="F107" s="5" t="s">
        <v>52</v>
      </c>
      <c r="G107" s="5" t="s">
        <v>74</v>
      </c>
      <c r="H107" s="20"/>
      <c r="I107" s="16">
        <f t="shared" si="336"/>
        <v>0</v>
      </c>
      <c r="J107" s="16">
        <f t="shared" si="337"/>
        <v>0</v>
      </c>
      <c r="K107" s="16">
        <f t="shared" si="338"/>
        <v>0</v>
      </c>
      <c r="L107" s="33">
        <f t="shared" si="339"/>
        <v>0</v>
      </c>
      <c r="M107" s="20">
        <f t="shared" si="340"/>
        <v>0</v>
      </c>
      <c r="N107" s="20">
        <f t="shared" si="341"/>
        <v>0</v>
      </c>
      <c r="O107" s="20">
        <f t="shared" si="342"/>
        <v>0</v>
      </c>
      <c r="P107" s="20">
        <f t="shared" si="343"/>
        <v>0</v>
      </c>
      <c r="Q107" s="20">
        <f t="shared" si="344"/>
        <v>0</v>
      </c>
      <c r="R107" s="20">
        <f t="shared" si="345"/>
        <v>0</v>
      </c>
      <c r="S107" s="20">
        <f t="shared" si="346"/>
        <v>0</v>
      </c>
      <c r="T107" s="20">
        <f t="shared" si="347"/>
        <v>0</v>
      </c>
      <c r="U107" s="182">
        <f t="shared" si="326"/>
        <v>0</v>
      </c>
      <c r="V107" s="33">
        <v>0</v>
      </c>
      <c r="W107" s="20">
        <v>0</v>
      </c>
      <c r="X107" s="20">
        <v>0</v>
      </c>
      <c r="Y107" s="20">
        <v>0</v>
      </c>
      <c r="Z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16">
        <v>0</v>
      </c>
      <c r="AH107" s="179">
        <f t="shared" si="197"/>
        <v>0</v>
      </c>
      <c r="AI107" s="28">
        <v>0</v>
      </c>
      <c r="AJ107" s="28">
        <v>0</v>
      </c>
      <c r="AK107" s="28">
        <v>0</v>
      </c>
      <c r="AL107" s="28">
        <v>0</v>
      </c>
      <c r="AM107" s="28">
        <v>0</v>
      </c>
      <c r="AN107" s="28">
        <v>0</v>
      </c>
      <c r="AO107" s="28">
        <v>0</v>
      </c>
      <c r="AP107" s="28">
        <v>0</v>
      </c>
      <c r="AQ107" s="28">
        <v>0</v>
      </c>
      <c r="AR107" s="28"/>
      <c r="AS107" s="28"/>
      <c r="AT107" s="28"/>
      <c r="AU107" s="329">
        <f t="shared" si="225"/>
        <v>0</v>
      </c>
      <c r="AV107" s="33">
        <v>0</v>
      </c>
      <c r="AW107" s="20">
        <v>0</v>
      </c>
      <c r="AX107" s="20">
        <v>0</v>
      </c>
      <c r="AY107" s="20">
        <v>0</v>
      </c>
      <c r="AZ107" s="20">
        <v>0</v>
      </c>
      <c r="BA107" s="20">
        <v>0</v>
      </c>
      <c r="BB107" s="20">
        <v>0</v>
      </c>
      <c r="BC107" s="20">
        <v>0</v>
      </c>
      <c r="BD107" s="20">
        <v>0</v>
      </c>
      <c r="BE107" s="20">
        <v>0</v>
      </c>
      <c r="BF107" s="20">
        <v>0</v>
      </c>
      <c r="BG107" s="20">
        <v>0</v>
      </c>
      <c r="BH107" s="329">
        <f t="shared" si="226"/>
        <v>0</v>
      </c>
      <c r="BI107" s="193">
        <f t="shared" si="327"/>
        <v>0</v>
      </c>
      <c r="BJ107" s="193">
        <f t="shared" si="328"/>
        <v>0</v>
      </c>
      <c r="BK107" s="20">
        <v>0</v>
      </c>
      <c r="BL107" s="33">
        <v>0</v>
      </c>
      <c r="BM107" s="226">
        <f t="shared" si="214"/>
        <v>0</v>
      </c>
      <c r="BN107" s="4">
        <f t="shared" si="348"/>
        <v>0</v>
      </c>
      <c r="BO107" s="4">
        <v>0</v>
      </c>
      <c r="BP107" s="4">
        <v>0</v>
      </c>
      <c r="BQ107" s="195">
        <v>0</v>
      </c>
      <c r="BR107" s="196">
        <f t="shared" si="329"/>
        <v>0</v>
      </c>
      <c r="BS107" s="224">
        <f t="shared" si="224"/>
        <v>0</v>
      </c>
      <c r="BT107" s="4">
        <f t="shared" si="215"/>
        <v>0</v>
      </c>
      <c r="BU107" s="229">
        <f t="shared" si="175"/>
        <v>0</v>
      </c>
      <c r="BV107" s="193">
        <f t="shared" si="216"/>
        <v>0</v>
      </c>
      <c r="BW107" s="193">
        <f t="shared" si="217"/>
        <v>0</v>
      </c>
      <c r="BX107" s="20">
        <v>0</v>
      </c>
      <c r="BY107" s="19">
        <v>0</v>
      </c>
      <c r="BZ107" s="441">
        <f t="shared" si="218"/>
        <v>0</v>
      </c>
      <c r="CA107" s="4">
        <f t="shared" si="330"/>
        <v>0</v>
      </c>
      <c r="CB107" s="1">
        <v>0</v>
      </c>
      <c r="CC107" s="1">
        <v>0</v>
      </c>
      <c r="CD107" s="19">
        <v>0</v>
      </c>
      <c r="CE107" s="196">
        <v>0</v>
      </c>
      <c r="CF107" s="275">
        <f t="shared" si="219"/>
        <v>0</v>
      </c>
      <c r="CG107" s="1">
        <f t="shared" si="220"/>
        <v>0</v>
      </c>
      <c r="CH107" s="229">
        <f t="shared" si="221"/>
        <v>0</v>
      </c>
      <c r="CI107" s="193">
        <f t="shared" si="222"/>
        <v>0</v>
      </c>
      <c r="CJ107" s="193">
        <f t="shared" si="223"/>
        <v>0</v>
      </c>
      <c r="CK107" s="20">
        <v>0</v>
      </c>
      <c r="CL107" s="33">
        <v>0</v>
      </c>
      <c r="CM107" s="475">
        <f t="shared" si="200"/>
        <v>0</v>
      </c>
      <c r="CN107" s="4">
        <f t="shared" si="331"/>
        <v>0</v>
      </c>
      <c r="CO107" s="1">
        <v>0</v>
      </c>
      <c r="CP107" s="1">
        <v>0</v>
      </c>
      <c r="CQ107" s="19">
        <v>0</v>
      </c>
      <c r="CR107" s="7">
        <f t="shared" si="199"/>
        <v>0</v>
      </c>
      <c r="CS107" s="224">
        <f t="shared" si="201"/>
        <v>0</v>
      </c>
      <c r="CT107" s="1">
        <f t="shared" si="202"/>
        <v>0</v>
      </c>
      <c r="CU107" s="229">
        <f t="shared" si="203"/>
        <v>0</v>
      </c>
      <c r="CV107" s="193">
        <f t="shared" si="204"/>
        <v>0</v>
      </c>
      <c r="CW107" s="193">
        <f t="shared" si="205"/>
        <v>0</v>
      </c>
      <c r="CX107" s="20"/>
      <c r="CY107" s="33"/>
      <c r="CZ107" s="475">
        <f t="shared" si="206"/>
        <v>0</v>
      </c>
      <c r="DA107" s="4">
        <f t="shared" si="332"/>
        <v>0</v>
      </c>
      <c r="DB107" s="700"/>
      <c r="DC107" s="700"/>
      <c r="DE107" s="7">
        <f t="shared" si="333"/>
        <v>0</v>
      </c>
      <c r="DF107" s="224">
        <f t="shared" si="207"/>
        <v>0</v>
      </c>
      <c r="DG107" s="1">
        <f t="shared" si="208"/>
        <v>0</v>
      </c>
      <c r="DH107" s="229">
        <f t="shared" si="209"/>
        <v>0</v>
      </c>
      <c r="DI107" s="193"/>
      <c r="DJ107" s="193"/>
      <c r="DK107" s="20"/>
      <c r="DL107" s="33"/>
      <c r="DM107" s="475">
        <f t="shared" si="210"/>
        <v>0</v>
      </c>
      <c r="DN107" s="4" t="e">
        <f t="shared" si="334"/>
        <v>#DIV/0!</v>
      </c>
      <c r="DO107" s="700"/>
      <c r="DP107" s="700"/>
      <c r="DR107" s="7">
        <f t="shared" si="335"/>
        <v>0</v>
      </c>
      <c r="DS107" s="224">
        <f t="shared" si="211"/>
        <v>0</v>
      </c>
      <c r="DT107" s="1">
        <f t="shared" si="212"/>
        <v>0</v>
      </c>
      <c r="DU107" s="229">
        <f t="shared" si="213"/>
        <v>0</v>
      </c>
    </row>
    <row r="108" spans="2:125" hidden="1" outlineLevel="1" x14ac:dyDescent="0.35">
      <c r="B108" s="5" t="s">
        <v>112</v>
      </c>
      <c r="C108" s="3"/>
      <c r="D108" s="18">
        <v>320110</v>
      </c>
      <c r="E108" s="5" t="s">
        <v>41</v>
      </c>
      <c r="F108" s="5" t="s">
        <v>53</v>
      </c>
      <c r="G108" s="5" t="s">
        <v>74</v>
      </c>
      <c r="H108" s="20"/>
      <c r="I108" s="16">
        <f t="shared" si="336"/>
        <v>0</v>
      </c>
      <c r="J108" s="16">
        <f t="shared" si="337"/>
        <v>0</v>
      </c>
      <c r="K108" s="16">
        <f t="shared" si="338"/>
        <v>0</v>
      </c>
      <c r="L108" s="33">
        <f t="shared" si="339"/>
        <v>0</v>
      </c>
      <c r="M108" s="20">
        <f t="shared" si="340"/>
        <v>0</v>
      </c>
      <c r="N108" s="20">
        <f t="shared" si="341"/>
        <v>0</v>
      </c>
      <c r="O108" s="20">
        <f t="shared" si="342"/>
        <v>0</v>
      </c>
      <c r="P108" s="20">
        <f t="shared" si="343"/>
        <v>0</v>
      </c>
      <c r="Q108" s="20">
        <f t="shared" si="344"/>
        <v>0</v>
      </c>
      <c r="R108" s="20">
        <f t="shared" si="345"/>
        <v>0</v>
      </c>
      <c r="S108" s="20">
        <f t="shared" si="346"/>
        <v>0</v>
      </c>
      <c r="T108" s="20">
        <f t="shared" si="347"/>
        <v>0</v>
      </c>
      <c r="U108" s="182">
        <f t="shared" si="326"/>
        <v>0</v>
      </c>
      <c r="V108" s="33">
        <v>0</v>
      </c>
      <c r="W108" s="20">
        <v>0</v>
      </c>
      <c r="X108" s="20">
        <v>0</v>
      </c>
      <c r="Y108" s="20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16">
        <v>0</v>
      </c>
      <c r="AH108" s="179">
        <f t="shared" si="197"/>
        <v>0</v>
      </c>
      <c r="AI108" s="28">
        <v>0</v>
      </c>
      <c r="AJ108" s="28">
        <v>0</v>
      </c>
      <c r="AK108" s="28">
        <v>0</v>
      </c>
      <c r="AL108" s="28">
        <v>0</v>
      </c>
      <c r="AM108" s="28">
        <v>0</v>
      </c>
      <c r="AN108" s="28">
        <v>0</v>
      </c>
      <c r="AO108" s="28">
        <v>0</v>
      </c>
      <c r="AP108" s="28">
        <v>0</v>
      </c>
      <c r="AQ108" s="28">
        <v>0</v>
      </c>
      <c r="AR108" s="28">
        <v>0</v>
      </c>
      <c r="AS108" s="28">
        <v>0</v>
      </c>
      <c r="AT108" s="28">
        <v>0</v>
      </c>
      <c r="AU108" s="329">
        <f t="shared" si="225"/>
        <v>0</v>
      </c>
      <c r="AV108" s="33">
        <v>0</v>
      </c>
      <c r="AW108" s="20">
        <v>0</v>
      </c>
      <c r="AX108" s="20">
        <v>0</v>
      </c>
      <c r="AY108" s="20">
        <v>0</v>
      </c>
      <c r="AZ108" s="20">
        <v>0</v>
      </c>
      <c r="BA108" s="20">
        <v>0</v>
      </c>
      <c r="BB108" s="20">
        <v>0</v>
      </c>
      <c r="BC108" s="20">
        <v>0</v>
      </c>
      <c r="BD108" s="20">
        <v>0</v>
      </c>
      <c r="BE108" s="20">
        <v>0</v>
      </c>
      <c r="BF108" s="20">
        <v>0</v>
      </c>
      <c r="BG108" s="20">
        <v>0</v>
      </c>
      <c r="BH108" s="329">
        <f t="shared" si="226"/>
        <v>0</v>
      </c>
      <c r="BI108" s="193">
        <f t="shared" si="327"/>
        <v>0</v>
      </c>
      <c r="BJ108" s="193">
        <f t="shared" si="328"/>
        <v>0</v>
      </c>
      <c r="BK108" s="20">
        <v>0</v>
      </c>
      <c r="BL108" s="33">
        <v>0</v>
      </c>
      <c r="BM108" s="226">
        <f t="shared" si="214"/>
        <v>0</v>
      </c>
      <c r="BN108" s="4">
        <f t="shared" si="348"/>
        <v>0</v>
      </c>
      <c r="BO108" s="4">
        <v>0</v>
      </c>
      <c r="BP108" s="4">
        <v>0</v>
      </c>
      <c r="BQ108" s="195">
        <v>0</v>
      </c>
      <c r="BR108" s="196">
        <f t="shared" si="329"/>
        <v>0</v>
      </c>
      <c r="BS108" s="224">
        <f t="shared" si="224"/>
        <v>0</v>
      </c>
      <c r="BT108" s="4">
        <f t="shared" si="215"/>
        <v>0</v>
      </c>
      <c r="BU108" s="229">
        <f t="shared" si="175"/>
        <v>0</v>
      </c>
      <c r="BV108" s="193">
        <f t="shared" si="216"/>
        <v>0</v>
      </c>
      <c r="BW108" s="193">
        <f t="shared" si="217"/>
        <v>0</v>
      </c>
      <c r="BX108" s="20">
        <v>0</v>
      </c>
      <c r="BY108" s="19">
        <v>0</v>
      </c>
      <c r="BZ108" s="441">
        <f t="shared" si="218"/>
        <v>0</v>
      </c>
      <c r="CA108" s="4">
        <f t="shared" si="330"/>
        <v>0</v>
      </c>
      <c r="CB108" s="1">
        <v>0</v>
      </c>
      <c r="CC108" s="1">
        <v>0</v>
      </c>
      <c r="CD108" s="19">
        <v>0</v>
      </c>
      <c r="CE108" s="196">
        <v>0</v>
      </c>
      <c r="CF108" s="275">
        <f t="shared" si="219"/>
        <v>0</v>
      </c>
      <c r="CG108" s="1">
        <f t="shared" si="220"/>
        <v>0</v>
      </c>
      <c r="CH108" s="229">
        <f t="shared" si="221"/>
        <v>0</v>
      </c>
      <c r="CI108" s="193">
        <f t="shared" si="222"/>
        <v>0</v>
      </c>
      <c r="CJ108" s="193">
        <f t="shared" si="223"/>
        <v>0</v>
      </c>
      <c r="CK108" s="20">
        <v>0</v>
      </c>
      <c r="CL108" s="33">
        <v>0</v>
      </c>
      <c r="CM108" s="475">
        <f t="shared" si="200"/>
        <v>0</v>
      </c>
      <c r="CN108" s="4">
        <f t="shared" si="331"/>
        <v>0</v>
      </c>
      <c r="CO108" s="1">
        <v>0</v>
      </c>
      <c r="CP108" s="1">
        <v>0</v>
      </c>
      <c r="CQ108" s="19">
        <v>0</v>
      </c>
      <c r="CR108" s="7">
        <f t="shared" si="199"/>
        <v>0</v>
      </c>
      <c r="CS108" s="224">
        <f t="shared" si="201"/>
        <v>0</v>
      </c>
      <c r="CT108" s="1">
        <f t="shared" si="202"/>
        <v>0</v>
      </c>
      <c r="CU108" s="229">
        <f t="shared" si="203"/>
        <v>0</v>
      </c>
      <c r="CV108" s="193">
        <f t="shared" si="204"/>
        <v>0</v>
      </c>
      <c r="CW108" s="193">
        <f t="shared" si="205"/>
        <v>0</v>
      </c>
      <c r="CX108" s="20"/>
      <c r="CY108" s="33"/>
      <c r="CZ108" s="475">
        <f t="shared" si="206"/>
        <v>0</v>
      </c>
      <c r="DA108" s="4">
        <f t="shared" si="332"/>
        <v>0</v>
      </c>
      <c r="DB108" s="700"/>
      <c r="DC108" s="700"/>
      <c r="DE108" s="7">
        <f t="shared" si="333"/>
        <v>0</v>
      </c>
      <c r="DF108" s="224">
        <f t="shared" si="207"/>
        <v>0</v>
      </c>
      <c r="DG108" s="1">
        <f t="shared" si="208"/>
        <v>0</v>
      </c>
      <c r="DH108" s="229">
        <f t="shared" si="209"/>
        <v>0</v>
      </c>
      <c r="DI108" s="193"/>
      <c r="DJ108" s="193"/>
      <c r="DK108" s="20"/>
      <c r="DL108" s="33"/>
      <c r="DM108" s="475">
        <f t="shared" si="210"/>
        <v>0</v>
      </c>
      <c r="DN108" s="4" t="e">
        <f t="shared" si="334"/>
        <v>#DIV/0!</v>
      </c>
      <c r="DO108" s="700"/>
      <c r="DP108" s="700"/>
      <c r="DR108" s="7">
        <f t="shared" si="335"/>
        <v>0</v>
      </c>
      <c r="DS108" s="224">
        <f t="shared" si="211"/>
        <v>0</v>
      </c>
      <c r="DT108" s="1">
        <f t="shared" si="212"/>
        <v>0</v>
      </c>
      <c r="DU108" s="229">
        <f t="shared" si="213"/>
        <v>0</v>
      </c>
    </row>
    <row r="109" spans="2:125" hidden="1" outlineLevel="1" x14ac:dyDescent="0.35">
      <c r="B109" s="5" t="s">
        <v>112</v>
      </c>
      <c r="C109" s="3"/>
      <c r="D109" s="18">
        <v>320108</v>
      </c>
      <c r="E109" s="5" t="s">
        <v>44</v>
      </c>
      <c r="F109" s="5" t="s">
        <v>54</v>
      </c>
      <c r="G109" s="5" t="s">
        <v>75</v>
      </c>
      <c r="H109" s="20">
        <v>319.90899999999999</v>
      </c>
      <c r="I109" s="16">
        <f t="shared" si="336"/>
        <v>0</v>
      </c>
      <c r="J109" s="16">
        <f t="shared" si="337"/>
        <v>0</v>
      </c>
      <c r="K109" s="16">
        <f t="shared" si="338"/>
        <v>0</v>
      </c>
      <c r="L109" s="33">
        <f t="shared" si="339"/>
        <v>0</v>
      </c>
      <c r="M109" s="20">
        <f t="shared" si="340"/>
        <v>0</v>
      </c>
      <c r="N109" s="20">
        <f t="shared" si="341"/>
        <v>0</v>
      </c>
      <c r="O109" s="20">
        <f t="shared" si="342"/>
        <v>0</v>
      </c>
      <c r="P109" s="20">
        <f t="shared" si="343"/>
        <v>0</v>
      </c>
      <c r="Q109" s="20">
        <f t="shared" si="344"/>
        <v>0</v>
      </c>
      <c r="R109" s="20">
        <f t="shared" si="345"/>
        <v>0</v>
      </c>
      <c r="S109" s="20">
        <f t="shared" si="346"/>
        <v>0</v>
      </c>
      <c r="T109" s="20">
        <f t="shared" si="347"/>
        <v>0</v>
      </c>
      <c r="U109" s="182">
        <f t="shared" si="326"/>
        <v>0</v>
      </c>
      <c r="V109" s="33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16">
        <v>0</v>
      </c>
      <c r="AH109" s="179">
        <f t="shared" si="197"/>
        <v>0</v>
      </c>
      <c r="AI109" s="28">
        <v>0</v>
      </c>
      <c r="AJ109" s="28">
        <v>0</v>
      </c>
      <c r="AK109" s="28">
        <v>0</v>
      </c>
      <c r="AL109" s="28">
        <v>0</v>
      </c>
      <c r="AM109" s="28">
        <v>0</v>
      </c>
      <c r="AN109" s="28">
        <v>0</v>
      </c>
      <c r="AO109" s="28">
        <v>0</v>
      </c>
      <c r="AP109" s="28">
        <v>0</v>
      </c>
      <c r="AQ109" s="28">
        <v>0</v>
      </c>
      <c r="AR109" s="28">
        <v>0</v>
      </c>
      <c r="AS109" s="28">
        <v>0</v>
      </c>
      <c r="AT109" s="28">
        <v>0</v>
      </c>
      <c r="AU109" s="329">
        <f t="shared" si="225"/>
        <v>0</v>
      </c>
      <c r="AV109" s="33">
        <v>0</v>
      </c>
      <c r="AW109" s="20">
        <v>0</v>
      </c>
      <c r="AX109" s="20">
        <v>0</v>
      </c>
      <c r="AY109" s="20">
        <v>0</v>
      </c>
      <c r="AZ109" s="20">
        <v>0</v>
      </c>
      <c r="BA109" s="20">
        <v>0</v>
      </c>
      <c r="BB109" s="20">
        <v>0</v>
      </c>
      <c r="BC109" s="20">
        <v>0</v>
      </c>
      <c r="BD109" s="20">
        <v>0</v>
      </c>
      <c r="BE109" s="20">
        <v>0</v>
      </c>
      <c r="BF109" s="20">
        <v>0</v>
      </c>
      <c r="BG109" s="20">
        <v>0</v>
      </c>
      <c r="BH109" s="329">
        <f t="shared" si="226"/>
        <v>0</v>
      </c>
      <c r="BI109" s="193">
        <f t="shared" si="327"/>
        <v>0</v>
      </c>
      <c r="BJ109" s="193">
        <f t="shared" si="328"/>
        <v>0</v>
      </c>
      <c r="BK109" s="20">
        <v>0</v>
      </c>
      <c r="BL109" s="33">
        <v>0</v>
      </c>
      <c r="BM109" s="226">
        <f t="shared" si="214"/>
        <v>0</v>
      </c>
      <c r="BN109" s="4">
        <f t="shared" si="348"/>
        <v>0</v>
      </c>
      <c r="BO109" s="4">
        <v>0</v>
      </c>
      <c r="BP109" s="4">
        <v>0</v>
      </c>
      <c r="BQ109" s="195">
        <v>0</v>
      </c>
      <c r="BR109" s="196">
        <f t="shared" si="329"/>
        <v>0</v>
      </c>
      <c r="BS109" s="224">
        <f t="shared" si="224"/>
        <v>0</v>
      </c>
      <c r="BT109" s="4">
        <f t="shared" si="215"/>
        <v>0</v>
      </c>
      <c r="BU109" s="229">
        <f t="shared" si="175"/>
        <v>0</v>
      </c>
      <c r="BV109" s="193">
        <f t="shared" si="216"/>
        <v>0</v>
      </c>
      <c r="BW109" s="193">
        <f t="shared" si="217"/>
        <v>0</v>
      </c>
      <c r="BX109" s="20">
        <v>0</v>
      </c>
      <c r="BY109" s="19">
        <v>0</v>
      </c>
      <c r="BZ109" s="441">
        <f t="shared" si="218"/>
        <v>0</v>
      </c>
      <c r="CA109" s="4">
        <f t="shared" si="330"/>
        <v>0</v>
      </c>
      <c r="CB109" s="1">
        <v>0</v>
      </c>
      <c r="CC109" s="1">
        <v>0</v>
      </c>
      <c r="CD109" s="19">
        <v>0</v>
      </c>
      <c r="CE109" s="196">
        <v>0</v>
      </c>
      <c r="CF109" s="275">
        <f t="shared" si="219"/>
        <v>0</v>
      </c>
      <c r="CG109" s="1">
        <f t="shared" si="220"/>
        <v>0</v>
      </c>
      <c r="CH109" s="229">
        <f t="shared" si="221"/>
        <v>0</v>
      </c>
      <c r="CI109" s="193">
        <f t="shared" si="222"/>
        <v>0</v>
      </c>
      <c r="CJ109" s="193">
        <f t="shared" si="223"/>
        <v>0</v>
      </c>
      <c r="CK109" s="20">
        <v>0</v>
      </c>
      <c r="CL109" s="33">
        <v>0</v>
      </c>
      <c r="CM109" s="475">
        <f t="shared" si="200"/>
        <v>0</v>
      </c>
      <c r="CN109" s="4">
        <f t="shared" si="331"/>
        <v>0</v>
      </c>
      <c r="CO109" s="1">
        <v>0</v>
      </c>
      <c r="CP109" s="1">
        <v>0</v>
      </c>
      <c r="CQ109" s="19">
        <v>0</v>
      </c>
      <c r="CR109" s="7">
        <f t="shared" si="199"/>
        <v>0</v>
      </c>
      <c r="CS109" s="224">
        <f t="shared" si="201"/>
        <v>0</v>
      </c>
      <c r="CT109" s="1">
        <f t="shared" si="202"/>
        <v>0</v>
      </c>
      <c r="CU109" s="229">
        <f t="shared" si="203"/>
        <v>0</v>
      </c>
      <c r="CV109" s="193">
        <f t="shared" si="204"/>
        <v>0</v>
      </c>
      <c r="CW109" s="193">
        <f t="shared" si="205"/>
        <v>0</v>
      </c>
      <c r="CX109" s="20"/>
      <c r="CY109" s="33"/>
      <c r="CZ109" s="475">
        <f t="shared" si="206"/>
        <v>0</v>
      </c>
      <c r="DA109" s="4">
        <f t="shared" si="332"/>
        <v>0</v>
      </c>
      <c r="DB109" s="700"/>
      <c r="DC109" s="700"/>
      <c r="DE109" s="7">
        <f t="shared" si="333"/>
        <v>0</v>
      </c>
      <c r="DF109" s="224">
        <f t="shared" si="207"/>
        <v>0</v>
      </c>
      <c r="DG109" s="1">
        <f t="shared" si="208"/>
        <v>0</v>
      </c>
      <c r="DH109" s="229">
        <f t="shared" si="209"/>
        <v>0</v>
      </c>
      <c r="DI109" s="193"/>
      <c r="DJ109" s="193"/>
      <c r="DK109" s="20"/>
      <c r="DL109" s="33"/>
      <c r="DM109" s="475">
        <f t="shared" si="210"/>
        <v>0</v>
      </c>
      <c r="DN109" s="4" t="e">
        <f t="shared" si="334"/>
        <v>#DIV/0!</v>
      </c>
      <c r="DO109" s="700"/>
      <c r="DP109" s="700"/>
      <c r="DR109" s="7">
        <f t="shared" si="335"/>
        <v>0</v>
      </c>
      <c r="DS109" s="224">
        <f t="shared" si="211"/>
        <v>0</v>
      </c>
      <c r="DT109" s="1">
        <f t="shared" si="212"/>
        <v>0</v>
      </c>
      <c r="DU109" s="229">
        <f t="shared" si="213"/>
        <v>0</v>
      </c>
    </row>
    <row r="110" spans="2:125" hidden="1" outlineLevel="1" x14ac:dyDescent="0.35">
      <c r="B110" s="5" t="s">
        <v>112</v>
      </c>
      <c r="C110" s="3"/>
      <c r="D110" s="18">
        <v>322901</v>
      </c>
      <c r="E110" s="5" t="s">
        <v>42</v>
      </c>
      <c r="F110" s="5" t="s">
        <v>55</v>
      </c>
      <c r="G110" s="5" t="s">
        <v>76</v>
      </c>
      <c r="H110" s="20">
        <v>203.864</v>
      </c>
      <c r="I110" s="16">
        <f t="shared" si="336"/>
        <v>0</v>
      </c>
      <c r="J110" s="16">
        <f t="shared" si="337"/>
        <v>0</v>
      </c>
      <c r="K110" s="16">
        <f t="shared" si="338"/>
        <v>0</v>
      </c>
      <c r="L110" s="33">
        <f t="shared" si="339"/>
        <v>0</v>
      </c>
      <c r="M110" s="20">
        <f t="shared" si="340"/>
        <v>0</v>
      </c>
      <c r="N110" s="20">
        <f t="shared" si="341"/>
        <v>0</v>
      </c>
      <c r="O110" s="20">
        <f t="shared" si="342"/>
        <v>0</v>
      </c>
      <c r="P110" s="20">
        <f t="shared" si="343"/>
        <v>0</v>
      </c>
      <c r="Q110" s="20">
        <f t="shared" si="344"/>
        <v>0</v>
      </c>
      <c r="R110" s="20">
        <f t="shared" si="345"/>
        <v>0</v>
      </c>
      <c r="S110" s="20">
        <f t="shared" si="346"/>
        <v>0</v>
      </c>
      <c r="T110" s="20">
        <f t="shared" si="347"/>
        <v>0</v>
      </c>
      <c r="U110" s="182">
        <f t="shared" si="326"/>
        <v>0</v>
      </c>
      <c r="V110" s="33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16">
        <v>0</v>
      </c>
      <c r="AH110" s="179">
        <f t="shared" si="197"/>
        <v>0</v>
      </c>
      <c r="AI110" s="28">
        <v>0</v>
      </c>
      <c r="AJ110" s="28">
        <v>0</v>
      </c>
      <c r="AK110" s="28">
        <v>0</v>
      </c>
      <c r="AL110" s="28">
        <v>0</v>
      </c>
      <c r="AM110" s="28">
        <v>0</v>
      </c>
      <c r="AN110" s="28">
        <v>0</v>
      </c>
      <c r="AO110" s="28">
        <v>0</v>
      </c>
      <c r="AP110" s="28">
        <v>0</v>
      </c>
      <c r="AQ110" s="28">
        <v>0</v>
      </c>
      <c r="AR110" s="28">
        <v>0</v>
      </c>
      <c r="AS110" s="28">
        <v>0</v>
      </c>
      <c r="AT110" s="28">
        <v>0</v>
      </c>
      <c r="AU110" s="329">
        <f t="shared" si="225"/>
        <v>0</v>
      </c>
      <c r="AV110" s="33">
        <v>0</v>
      </c>
      <c r="AW110" s="20">
        <v>0</v>
      </c>
      <c r="AX110" s="20">
        <v>0</v>
      </c>
      <c r="AY110" s="20">
        <v>0</v>
      </c>
      <c r="AZ110" s="20">
        <v>0</v>
      </c>
      <c r="BA110" s="20">
        <v>0</v>
      </c>
      <c r="BB110" s="20">
        <v>0</v>
      </c>
      <c r="BC110" s="20">
        <v>0</v>
      </c>
      <c r="BD110" s="20">
        <v>0</v>
      </c>
      <c r="BE110" s="20">
        <v>0</v>
      </c>
      <c r="BF110" s="20">
        <v>0</v>
      </c>
      <c r="BG110" s="20">
        <v>0</v>
      </c>
      <c r="BH110" s="329">
        <f t="shared" si="226"/>
        <v>0</v>
      </c>
      <c r="BI110" s="193">
        <f t="shared" si="327"/>
        <v>0</v>
      </c>
      <c r="BJ110" s="193">
        <f t="shared" si="328"/>
        <v>0</v>
      </c>
      <c r="BK110" s="20">
        <v>0</v>
      </c>
      <c r="BL110" s="33">
        <v>0</v>
      </c>
      <c r="BM110" s="226">
        <f t="shared" si="214"/>
        <v>0</v>
      </c>
      <c r="BN110" s="4">
        <f t="shared" si="348"/>
        <v>0</v>
      </c>
      <c r="BO110" s="4">
        <v>0</v>
      </c>
      <c r="BP110" s="4">
        <v>0</v>
      </c>
      <c r="BQ110" s="195">
        <v>0</v>
      </c>
      <c r="BR110" s="196">
        <f t="shared" si="329"/>
        <v>0</v>
      </c>
      <c r="BS110" s="224">
        <f t="shared" si="224"/>
        <v>0</v>
      </c>
      <c r="BT110" s="4">
        <f t="shared" si="215"/>
        <v>0</v>
      </c>
      <c r="BU110" s="229">
        <f t="shared" si="175"/>
        <v>0</v>
      </c>
      <c r="BV110" s="193">
        <f t="shared" si="216"/>
        <v>0</v>
      </c>
      <c r="BW110" s="193">
        <f t="shared" si="217"/>
        <v>0</v>
      </c>
      <c r="BX110" s="20">
        <v>0</v>
      </c>
      <c r="BY110" s="19">
        <v>0</v>
      </c>
      <c r="BZ110" s="441">
        <f t="shared" si="218"/>
        <v>0</v>
      </c>
      <c r="CA110" s="4">
        <f t="shared" si="330"/>
        <v>0</v>
      </c>
      <c r="CB110" s="1">
        <v>0</v>
      </c>
      <c r="CC110" s="1">
        <v>0</v>
      </c>
      <c r="CD110" s="19">
        <v>0</v>
      </c>
      <c r="CE110" s="196">
        <v>0</v>
      </c>
      <c r="CF110" s="275">
        <f t="shared" si="219"/>
        <v>0</v>
      </c>
      <c r="CG110" s="1">
        <f t="shared" si="220"/>
        <v>0</v>
      </c>
      <c r="CH110" s="229">
        <f t="shared" si="221"/>
        <v>0</v>
      </c>
      <c r="CI110" s="193">
        <f t="shared" si="222"/>
        <v>0</v>
      </c>
      <c r="CJ110" s="193">
        <f t="shared" si="223"/>
        <v>0</v>
      </c>
      <c r="CK110" s="20">
        <v>0</v>
      </c>
      <c r="CL110" s="33">
        <v>0</v>
      </c>
      <c r="CM110" s="475">
        <f t="shared" si="200"/>
        <v>0</v>
      </c>
      <c r="CN110" s="4">
        <f t="shared" si="331"/>
        <v>0</v>
      </c>
      <c r="CO110" s="1">
        <v>0</v>
      </c>
      <c r="CP110" s="1">
        <v>0</v>
      </c>
      <c r="CQ110" s="19">
        <v>0</v>
      </c>
      <c r="CR110" s="7">
        <f t="shared" si="199"/>
        <v>0</v>
      </c>
      <c r="CS110" s="224">
        <f t="shared" si="201"/>
        <v>0</v>
      </c>
      <c r="CT110" s="1">
        <f t="shared" si="202"/>
        <v>0</v>
      </c>
      <c r="CU110" s="229">
        <f t="shared" si="203"/>
        <v>0</v>
      </c>
      <c r="CV110" s="193">
        <f t="shared" si="204"/>
        <v>0</v>
      </c>
      <c r="CW110" s="193">
        <f t="shared" si="205"/>
        <v>0</v>
      </c>
      <c r="CX110" s="20"/>
      <c r="CY110" s="33"/>
      <c r="CZ110" s="475">
        <f t="shared" si="206"/>
        <v>0</v>
      </c>
      <c r="DA110" s="4">
        <f t="shared" si="332"/>
        <v>0</v>
      </c>
      <c r="DB110" s="700"/>
      <c r="DC110" s="700"/>
      <c r="DE110" s="7">
        <f t="shared" si="333"/>
        <v>0</v>
      </c>
      <c r="DF110" s="224">
        <f t="shared" si="207"/>
        <v>0</v>
      </c>
      <c r="DG110" s="1">
        <f t="shared" si="208"/>
        <v>0</v>
      </c>
      <c r="DH110" s="229">
        <f t="shared" si="209"/>
        <v>0</v>
      </c>
      <c r="DI110" s="193"/>
      <c r="DJ110" s="193"/>
      <c r="DK110" s="20"/>
      <c r="DL110" s="33"/>
      <c r="DM110" s="475">
        <f t="shared" si="210"/>
        <v>0</v>
      </c>
      <c r="DN110" s="4" t="e">
        <f t="shared" si="334"/>
        <v>#DIV/0!</v>
      </c>
      <c r="DO110" s="700"/>
      <c r="DP110" s="700"/>
      <c r="DR110" s="7">
        <f t="shared" si="335"/>
        <v>0</v>
      </c>
      <c r="DS110" s="224">
        <f t="shared" si="211"/>
        <v>0</v>
      </c>
      <c r="DT110" s="1">
        <f t="shared" si="212"/>
        <v>0</v>
      </c>
      <c r="DU110" s="229">
        <f t="shared" si="213"/>
        <v>0</v>
      </c>
    </row>
    <row r="111" spans="2:125" hidden="1" outlineLevel="1" x14ac:dyDescent="0.35">
      <c r="B111" s="5" t="s">
        <v>112</v>
      </c>
      <c r="C111" s="3"/>
      <c r="D111" s="18">
        <v>320030</v>
      </c>
      <c r="E111" s="5" t="s">
        <v>42</v>
      </c>
      <c r="F111" s="5" t="s">
        <v>56</v>
      </c>
      <c r="G111" s="5" t="s">
        <v>74</v>
      </c>
      <c r="H111" s="20">
        <v>223.309</v>
      </c>
      <c r="I111" s="16">
        <f t="shared" si="336"/>
        <v>0</v>
      </c>
      <c r="J111" s="16">
        <f t="shared" si="337"/>
        <v>0</v>
      </c>
      <c r="K111" s="16">
        <f t="shared" si="338"/>
        <v>0</v>
      </c>
      <c r="L111" s="33">
        <f t="shared" si="339"/>
        <v>0</v>
      </c>
      <c r="M111" s="20">
        <f t="shared" si="340"/>
        <v>0</v>
      </c>
      <c r="N111" s="20">
        <f t="shared" si="341"/>
        <v>0</v>
      </c>
      <c r="O111" s="20">
        <f t="shared" si="342"/>
        <v>0</v>
      </c>
      <c r="P111" s="20">
        <f t="shared" si="343"/>
        <v>0</v>
      </c>
      <c r="Q111" s="20">
        <f t="shared" si="344"/>
        <v>0</v>
      </c>
      <c r="R111" s="20">
        <f t="shared" si="345"/>
        <v>0</v>
      </c>
      <c r="S111" s="20">
        <f t="shared" si="346"/>
        <v>0</v>
      </c>
      <c r="T111" s="20">
        <f t="shared" si="347"/>
        <v>0</v>
      </c>
      <c r="U111" s="182">
        <f t="shared" si="326"/>
        <v>0</v>
      </c>
      <c r="V111" s="33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16">
        <v>0</v>
      </c>
      <c r="AH111" s="179">
        <f t="shared" si="197"/>
        <v>0</v>
      </c>
      <c r="AI111" s="28">
        <v>0</v>
      </c>
      <c r="AJ111" s="28">
        <v>0</v>
      </c>
      <c r="AK111" s="28">
        <v>0</v>
      </c>
      <c r="AL111" s="28">
        <v>0</v>
      </c>
      <c r="AM111" s="28">
        <v>0</v>
      </c>
      <c r="AN111" s="28">
        <v>0</v>
      </c>
      <c r="AO111" s="28">
        <v>0</v>
      </c>
      <c r="AP111" s="28">
        <v>0</v>
      </c>
      <c r="AQ111" s="28">
        <v>0</v>
      </c>
      <c r="AR111" s="28">
        <v>0</v>
      </c>
      <c r="AS111" s="28">
        <v>0</v>
      </c>
      <c r="AT111" s="28">
        <v>0</v>
      </c>
      <c r="AU111" s="329">
        <f t="shared" si="225"/>
        <v>0</v>
      </c>
      <c r="AV111" s="33">
        <v>0</v>
      </c>
      <c r="AW111" s="20">
        <v>0</v>
      </c>
      <c r="AX111" s="20">
        <v>0</v>
      </c>
      <c r="AY111" s="20">
        <v>0</v>
      </c>
      <c r="AZ111" s="20">
        <v>0</v>
      </c>
      <c r="BA111" s="20">
        <v>0</v>
      </c>
      <c r="BB111" s="20">
        <v>0</v>
      </c>
      <c r="BC111" s="20">
        <v>0</v>
      </c>
      <c r="BD111" s="20">
        <v>0</v>
      </c>
      <c r="BE111" s="20">
        <v>0</v>
      </c>
      <c r="BF111" s="20">
        <v>0</v>
      </c>
      <c r="BG111" s="20">
        <v>0</v>
      </c>
      <c r="BH111" s="329">
        <f t="shared" si="226"/>
        <v>0</v>
      </c>
      <c r="BI111" s="193">
        <f t="shared" si="327"/>
        <v>0</v>
      </c>
      <c r="BJ111" s="193">
        <f t="shared" si="328"/>
        <v>0</v>
      </c>
      <c r="BK111" s="20">
        <v>0</v>
      </c>
      <c r="BL111" s="33">
        <v>0</v>
      </c>
      <c r="BM111" s="226">
        <f t="shared" si="214"/>
        <v>0</v>
      </c>
      <c r="BN111" s="4">
        <f t="shared" si="348"/>
        <v>0</v>
      </c>
      <c r="BO111" s="4">
        <v>0</v>
      </c>
      <c r="BP111" s="4">
        <v>0</v>
      </c>
      <c r="BQ111" s="195">
        <v>0</v>
      </c>
      <c r="BR111" s="196">
        <f t="shared" si="329"/>
        <v>0</v>
      </c>
      <c r="BS111" s="224">
        <f t="shared" si="224"/>
        <v>0</v>
      </c>
      <c r="BT111" s="4">
        <f t="shared" si="215"/>
        <v>0</v>
      </c>
      <c r="BU111" s="229">
        <f t="shared" si="175"/>
        <v>0</v>
      </c>
      <c r="BV111" s="193">
        <f t="shared" si="216"/>
        <v>0</v>
      </c>
      <c r="BW111" s="193">
        <f t="shared" si="217"/>
        <v>0</v>
      </c>
      <c r="BX111" s="20">
        <v>0</v>
      </c>
      <c r="BY111" s="19">
        <v>0</v>
      </c>
      <c r="BZ111" s="441">
        <f t="shared" si="218"/>
        <v>0</v>
      </c>
      <c r="CA111" s="4">
        <f t="shared" si="330"/>
        <v>0</v>
      </c>
      <c r="CB111" s="1">
        <v>0</v>
      </c>
      <c r="CC111" s="1">
        <v>0</v>
      </c>
      <c r="CD111" s="19">
        <v>0</v>
      </c>
      <c r="CE111" s="196">
        <v>0</v>
      </c>
      <c r="CF111" s="275">
        <f t="shared" si="219"/>
        <v>0</v>
      </c>
      <c r="CG111" s="1">
        <f t="shared" si="220"/>
        <v>0</v>
      </c>
      <c r="CH111" s="229">
        <f t="shared" si="221"/>
        <v>0</v>
      </c>
      <c r="CI111" s="193">
        <f t="shared" si="222"/>
        <v>0</v>
      </c>
      <c r="CJ111" s="193">
        <f t="shared" si="223"/>
        <v>0</v>
      </c>
      <c r="CK111" s="20">
        <v>0</v>
      </c>
      <c r="CL111" s="33">
        <v>0</v>
      </c>
      <c r="CM111" s="475">
        <f t="shared" si="200"/>
        <v>0</v>
      </c>
      <c r="CN111" s="4">
        <f t="shared" si="331"/>
        <v>0</v>
      </c>
      <c r="CO111" s="1">
        <v>0</v>
      </c>
      <c r="CP111" s="1">
        <v>0</v>
      </c>
      <c r="CQ111" s="19">
        <v>0</v>
      </c>
      <c r="CR111" s="7">
        <f t="shared" si="199"/>
        <v>0</v>
      </c>
      <c r="CS111" s="224">
        <f t="shared" si="201"/>
        <v>0</v>
      </c>
      <c r="CT111" s="1">
        <f t="shared" si="202"/>
        <v>0</v>
      </c>
      <c r="CU111" s="229">
        <f t="shared" si="203"/>
        <v>0</v>
      </c>
      <c r="CV111" s="193">
        <f t="shared" si="204"/>
        <v>0</v>
      </c>
      <c r="CW111" s="193">
        <f t="shared" si="205"/>
        <v>0</v>
      </c>
      <c r="CX111" s="20"/>
      <c r="CY111" s="33"/>
      <c r="CZ111" s="475">
        <f t="shared" si="206"/>
        <v>0</v>
      </c>
      <c r="DA111" s="4">
        <f t="shared" si="332"/>
        <v>0</v>
      </c>
      <c r="DB111" s="700"/>
      <c r="DC111" s="700"/>
      <c r="DE111" s="7">
        <f t="shared" si="333"/>
        <v>0</v>
      </c>
      <c r="DF111" s="224">
        <f t="shared" si="207"/>
        <v>0</v>
      </c>
      <c r="DG111" s="1">
        <f t="shared" si="208"/>
        <v>0</v>
      </c>
      <c r="DH111" s="229">
        <f t="shared" si="209"/>
        <v>0</v>
      </c>
      <c r="DI111" s="193"/>
      <c r="DJ111" s="193"/>
      <c r="DK111" s="20"/>
      <c r="DL111" s="33"/>
      <c r="DM111" s="475">
        <f t="shared" si="210"/>
        <v>0</v>
      </c>
      <c r="DN111" s="4" t="e">
        <f t="shared" si="334"/>
        <v>#DIV/0!</v>
      </c>
      <c r="DO111" s="700"/>
      <c r="DP111" s="700"/>
      <c r="DR111" s="7">
        <f t="shared" si="335"/>
        <v>0</v>
      </c>
      <c r="DS111" s="224">
        <f t="shared" si="211"/>
        <v>0</v>
      </c>
      <c r="DT111" s="1">
        <f t="shared" si="212"/>
        <v>0</v>
      </c>
      <c r="DU111" s="229">
        <f t="shared" si="213"/>
        <v>0</v>
      </c>
    </row>
    <row r="112" spans="2:125" hidden="1" outlineLevel="1" x14ac:dyDescent="0.35">
      <c r="B112" s="5" t="s">
        <v>112</v>
      </c>
      <c r="C112" s="3"/>
      <c r="D112" s="18">
        <v>322110</v>
      </c>
      <c r="E112" s="5" t="s">
        <v>45</v>
      </c>
      <c r="F112" s="5" t="s">
        <v>57</v>
      </c>
      <c r="G112" s="5" t="s">
        <v>77</v>
      </c>
      <c r="H112" s="20">
        <v>281.01799999999997</v>
      </c>
      <c r="I112" s="16">
        <f t="shared" si="336"/>
        <v>0</v>
      </c>
      <c r="J112" s="16">
        <f t="shared" si="337"/>
        <v>0</v>
      </c>
      <c r="K112" s="16">
        <f t="shared" si="338"/>
        <v>0</v>
      </c>
      <c r="L112" s="33">
        <f t="shared" si="339"/>
        <v>0</v>
      </c>
      <c r="M112" s="20">
        <f t="shared" si="340"/>
        <v>0</v>
      </c>
      <c r="N112" s="20">
        <f t="shared" si="341"/>
        <v>0</v>
      </c>
      <c r="O112" s="20">
        <f t="shared" si="342"/>
        <v>0</v>
      </c>
      <c r="P112" s="20">
        <f t="shared" si="343"/>
        <v>0</v>
      </c>
      <c r="Q112" s="20">
        <f t="shared" si="344"/>
        <v>0</v>
      </c>
      <c r="R112" s="20">
        <f t="shared" si="345"/>
        <v>0</v>
      </c>
      <c r="S112" s="20">
        <f t="shared" si="346"/>
        <v>0</v>
      </c>
      <c r="T112" s="20">
        <f t="shared" si="347"/>
        <v>0</v>
      </c>
      <c r="U112" s="182">
        <f t="shared" si="326"/>
        <v>0</v>
      </c>
      <c r="V112" s="33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16">
        <v>0</v>
      </c>
      <c r="AH112" s="179">
        <f t="shared" si="197"/>
        <v>0</v>
      </c>
      <c r="AI112" s="28">
        <v>0</v>
      </c>
      <c r="AJ112" s="28">
        <v>0</v>
      </c>
      <c r="AK112" s="28">
        <v>0</v>
      </c>
      <c r="AL112" s="28">
        <v>0</v>
      </c>
      <c r="AM112" s="28">
        <v>0</v>
      </c>
      <c r="AN112" s="28">
        <v>0</v>
      </c>
      <c r="AO112" s="28">
        <v>0</v>
      </c>
      <c r="AP112" s="28">
        <v>0</v>
      </c>
      <c r="AQ112" s="28">
        <v>0</v>
      </c>
      <c r="AR112" s="28">
        <v>0</v>
      </c>
      <c r="AS112" s="28">
        <v>0</v>
      </c>
      <c r="AT112" s="28">
        <v>0</v>
      </c>
      <c r="AU112" s="329">
        <f t="shared" si="225"/>
        <v>0</v>
      </c>
      <c r="AV112" s="33">
        <v>0</v>
      </c>
      <c r="AW112" s="20">
        <v>0</v>
      </c>
      <c r="AX112" s="20">
        <v>0</v>
      </c>
      <c r="AY112" s="20">
        <v>0</v>
      </c>
      <c r="AZ112" s="20">
        <v>0</v>
      </c>
      <c r="BA112" s="20">
        <v>0</v>
      </c>
      <c r="BB112" s="20">
        <v>0</v>
      </c>
      <c r="BC112" s="20">
        <v>0</v>
      </c>
      <c r="BD112" s="20">
        <v>0</v>
      </c>
      <c r="BE112" s="20">
        <v>0</v>
      </c>
      <c r="BF112" s="20">
        <v>0</v>
      </c>
      <c r="BG112" s="20">
        <v>0</v>
      </c>
      <c r="BH112" s="329">
        <f t="shared" si="226"/>
        <v>0</v>
      </c>
      <c r="BI112" s="193">
        <f t="shared" si="327"/>
        <v>0</v>
      </c>
      <c r="BJ112" s="193">
        <f t="shared" si="328"/>
        <v>0</v>
      </c>
      <c r="BK112" s="20">
        <v>0</v>
      </c>
      <c r="BL112" s="33">
        <v>0</v>
      </c>
      <c r="BM112" s="226">
        <f t="shared" si="214"/>
        <v>0</v>
      </c>
      <c r="BN112" s="4">
        <f t="shared" si="348"/>
        <v>0</v>
      </c>
      <c r="BO112" s="4">
        <v>0</v>
      </c>
      <c r="BP112" s="4">
        <v>0</v>
      </c>
      <c r="BQ112" s="195">
        <v>0</v>
      </c>
      <c r="BR112" s="196">
        <f t="shared" si="329"/>
        <v>0</v>
      </c>
      <c r="BS112" s="224">
        <f t="shared" si="224"/>
        <v>0</v>
      </c>
      <c r="BT112" s="4">
        <f t="shared" si="215"/>
        <v>0</v>
      </c>
      <c r="BU112" s="229">
        <f t="shared" si="175"/>
        <v>0</v>
      </c>
      <c r="BV112" s="193">
        <f t="shared" si="216"/>
        <v>0</v>
      </c>
      <c r="BW112" s="193">
        <f t="shared" si="217"/>
        <v>0</v>
      </c>
      <c r="BX112" s="20">
        <v>0</v>
      </c>
      <c r="BY112" s="19">
        <v>0</v>
      </c>
      <c r="BZ112" s="441">
        <f t="shared" si="218"/>
        <v>0</v>
      </c>
      <c r="CA112" s="4">
        <f t="shared" si="330"/>
        <v>0</v>
      </c>
      <c r="CB112" s="1">
        <v>0</v>
      </c>
      <c r="CC112" s="1">
        <v>0</v>
      </c>
      <c r="CD112" s="19">
        <v>0</v>
      </c>
      <c r="CE112" s="196">
        <v>0</v>
      </c>
      <c r="CF112" s="275">
        <f t="shared" si="219"/>
        <v>0</v>
      </c>
      <c r="CG112" s="1">
        <f t="shared" si="220"/>
        <v>0</v>
      </c>
      <c r="CH112" s="229">
        <f t="shared" si="221"/>
        <v>0</v>
      </c>
      <c r="CI112" s="193">
        <f t="shared" si="222"/>
        <v>0</v>
      </c>
      <c r="CJ112" s="193">
        <f t="shared" si="223"/>
        <v>0</v>
      </c>
      <c r="CK112" s="20">
        <v>0</v>
      </c>
      <c r="CL112" s="33">
        <v>0</v>
      </c>
      <c r="CM112" s="475">
        <f t="shared" si="200"/>
        <v>0</v>
      </c>
      <c r="CN112" s="4">
        <f t="shared" si="331"/>
        <v>0</v>
      </c>
      <c r="CO112" s="1">
        <v>0</v>
      </c>
      <c r="CP112" s="1">
        <v>0</v>
      </c>
      <c r="CQ112" s="19">
        <v>0</v>
      </c>
      <c r="CR112" s="7">
        <f t="shared" si="199"/>
        <v>0</v>
      </c>
      <c r="CS112" s="224">
        <f t="shared" si="201"/>
        <v>0</v>
      </c>
      <c r="CT112" s="1">
        <f t="shared" si="202"/>
        <v>0</v>
      </c>
      <c r="CU112" s="229">
        <f t="shared" si="203"/>
        <v>0</v>
      </c>
      <c r="CV112" s="193">
        <f t="shared" si="204"/>
        <v>0</v>
      </c>
      <c r="CW112" s="193">
        <f t="shared" si="205"/>
        <v>0</v>
      </c>
      <c r="CX112" s="20"/>
      <c r="CY112" s="33"/>
      <c r="CZ112" s="475">
        <f t="shared" si="206"/>
        <v>0</v>
      </c>
      <c r="DA112" s="4">
        <f t="shared" si="332"/>
        <v>0</v>
      </c>
      <c r="DB112" s="700"/>
      <c r="DC112" s="700"/>
      <c r="DE112" s="7">
        <f t="shared" si="333"/>
        <v>0</v>
      </c>
      <c r="DF112" s="224">
        <f t="shared" si="207"/>
        <v>0</v>
      </c>
      <c r="DG112" s="1">
        <f t="shared" si="208"/>
        <v>0</v>
      </c>
      <c r="DH112" s="229">
        <f t="shared" si="209"/>
        <v>0</v>
      </c>
      <c r="DI112" s="193"/>
      <c r="DJ112" s="193"/>
      <c r="DK112" s="20"/>
      <c r="DL112" s="33"/>
      <c r="DM112" s="475">
        <f t="shared" si="210"/>
        <v>0</v>
      </c>
      <c r="DN112" s="4" t="e">
        <f t="shared" si="334"/>
        <v>#DIV/0!</v>
      </c>
      <c r="DO112" s="700"/>
      <c r="DP112" s="700"/>
      <c r="DR112" s="7">
        <f t="shared" si="335"/>
        <v>0</v>
      </c>
      <c r="DS112" s="224">
        <f t="shared" si="211"/>
        <v>0</v>
      </c>
      <c r="DT112" s="1">
        <f t="shared" si="212"/>
        <v>0</v>
      </c>
      <c r="DU112" s="229">
        <f t="shared" si="213"/>
        <v>0</v>
      </c>
    </row>
    <row r="113" spans="2:125" hidden="1" outlineLevel="1" x14ac:dyDescent="0.35">
      <c r="B113" s="5" t="s">
        <v>112</v>
      </c>
      <c r="C113" s="3"/>
      <c r="D113" s="18">
        <v>322231</v>
      </c>
      <c r="E113" s="5" t="s">
        <v>45</v>
      </c>
      <c r="F113" s="5" t="s">
        <v>58</v>
      </c>
      <c r="G113" s="5" t="s">
        <v>77</v>
      </c>
      <c r="H113" s="20">
        <v>281.01799999999997</v>
      </c>
      <c r="I113" s="16">
        <f t="shared" si="336"/>
        <v>0</v>
      </c>
      <c r="J113" s="16">
        <f t="shared" si="337"/>
        <v>0</v>
      </c>
      <c r="K113" s="16">
        <f t="shared" si="338"/>
        <v>0</v>
      </c>
      <c r="L113" s="33">
        <f t="shared" si="339"/>
        <v>0</v>
      </c>
      <c r="M113" s="20">
        <f t="shared" si="340"/>
        <v>0</v>
      </c>
      <c r="N113" s="20">
        <f t="shared" si="341"/>
        <v>0</v>
      </c>
      <c r="O113" s="20">
        <f t="shared" si="342"/>
        <v>0</v>
      </c>
      <c r="P113" s="20">
        <f t="shared" si="343"/>
        <v>0</v>
      </c>
      <c r="Q113" s="20">
        <f t="shared" si="344"/>
        <v>0</v>
      </c>
      <c r="R113" s="20">
        <f t="shared" si="345"/>
        <v>0</v>
      </c>
      <c r="S113" s="20">
        <f t="shared" si="346"/>
        <v>0</v>
      </c>
      <c r="T113" s="20">
        <f t="shared" si="347"/>
        <v>0</v>
      </c>
      <c r="U113" s="182">
        <f t="shared" si="326"/>
        <v>0</v>
      </c>
      <c r="V113" s="33">
        <v>0</v>
      </c>
      <c r="W113" s="20">
        <v>0</v>
      </c>
      <c r="X113" s="20">
        <v>0</v>
      </c>
      <c r="Y113" s="20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16">
        <v>0</v>
      </c>
      <c r="AH113" s="179">
        <f t="shared" si="197"/>
        <v>0</v>
      </c>
      <c r="AI113" s="28">
        <v>0</v>
      </c>
      <c r="AJ113" s="28">
        <v>0</v>
      </c>
      <c r="AK113" s="28">
        <v>0</v>
      </c>
      <c r="AL113" s="28">
        <v>0</v>
      </c>
      <c r="AM113" s="28">
        <v>0</v>
      </c>
      <c r="AN113" s="28">
        <v>0</v>
      </c>
      <c r="AO113" s="28">
        <v>0</v>
      </c>
      <c r="AP113" s="28">
        <v>0</v>
      </c>
      <c r="AQ113" s="28">
        <v>0</v>
      </c>
      <c r="AR113" s="28">
        <v>0</v>
      </c>
      <c r="AS113" s="28">
        <v>0</v>
      </c>
      <c r="AT113" s="28">
        <v>0</v>
      </c>
      <c r="AU113" s="329">
        <f t="shared" si="225"/>
        <v>0</v>
      </c>
      <c r="AV113" s="33">
        <v>0</v>
      </c>
      <c r="AW113" s="20">
        <v>0</v>
      </c>
      <c r="AX113" s="20">
        <v>0</v>
      </c>
      <c r="AY113" s="20">
        <v>0</v>
      </c>
      <c r="AZ113" s="20">
        <v>0</v>
      </c>
      <c r="BA113" s="20">
        <v>0</v>
      </c>
      <c r="BB113" s="20">
        <v>0</v>
      </c>
      <c r="BC113" s="20">
        <v>0</v>
      </c>
      <c r="BD113" s="20">
        <v>0</v>
      </c>
      <c r="BE113" s="20">
        <v>0</v>
      </c>
      <c r="BF113" s="20">
        <v>0</v>
      </c>
      <c r="BG113" s="20">
        <v>0</v>
      </c>
      <c r="BH113" s="329">
        <f t="shared" si="226"/>
        <v>0</v>
      </c>
      <c r="BI113" s="193">
        <f t="shared" si="327"/>
        <v>0</v>
      </c>
      <c r="BJ113" s="193">
        <f t="shared" si="328"/>
        <v>0</v>
      </c>
      <c r="BK113" s="20">
        <v>0</v>
      </c>
      <c r="BL113" s="33">
        <v>0</v>
      </c>
      <c r="BM113" s="226">
        <f t="shared" si="214"/>
        <v>0</v>
      </c>
      <c r="BN113" s="4">
        <f t="shared" si="348"/>
        <v>0</v>
      </c>
      <c r="BO113" s="4">
        <v>0</v>
      </c>
      <c r="BP113" s="4">
        <v>0</v>
      </c>
      <c r="BQ113" s="195">
        <v>0</v>
      </c>
      <c r="BR113" s="196">
        <f t="shared" si="329"/>
        <v>0</v>
      </c>
      <c r="BS113" s="224">
        <f t="shared" si="224"/>
        <v>0</v>
      </c>
      <c r="BT113" s="4">
        <f t="shared" si="215"/>
        <v>0</v>
      </c>
      <c r="BU113" s="229">
        <f t="shared" si="175"/>
        <v>0</v>
      </c>
      <c r="BV113" s="193">
        <f t="shared" si="216"/>
        <v>0</v>
      </c>
      <c r="BW113" s="193">
        <f t="shared" si="217"/>
        <v>0</v>
      </c>
      <c r="BX113" s="20">
        <v>0</v>
      </c>
      <c r="BY113" s="19">
        <v>0</v>
      </c>
      <c r="BZ113" s="441">
        <f t="shared" si="218"/>
        <v>0</v>
      </c>
      <c r="CA113" s="4">
        <f t="shared" si="330"/>
        <v>0</v>
      </c>
      <c r="CB113" s="1">
        <v>0</v>
      </c>
      <c r="CC113" s="1">
        <v>0</v>
      </c>
      <c r="CD113" s="19">
        <v>0</v>
      </c>
      <c r="CE113" s="196">
        <v>0</v>
      </c>
      <c r="CF113" s="275">
        <f t="shared" si="219"/>
        <v>0</v>
      </c>
      <c r="CG113" s="1">
        <f t="shared" si="220"/>
        <v>0</v>
      </c>
      <c r="CH113" s="229">
        <f t="shared" si="221"/>
        <v>0</v>
      </c>
      <c r="CI113" s="193">
        <f t="shared" si="222"/>
        <v>0</v>
      </c>
      <c r="CJ113" s="193">
        <f t="shared" si="223"/>
        <v>0</v>
      </c>
      <c r="CK113" s="20">
        <v>0</v>
      </c>
      <c r="CL113" s="33">
        <v>0</v>
      </c>
      <c r="CM113" s="475">
        <f t="shared" si="200"/>
        <v>0</v>
      </c>
      <c r="CN113" s="4">
        <f t="shared" si="331"/>
        <v>0</v>
      </c>
      <c r="CO113" s="1">
        <v>0</v>
      </c>
      <c r="CP113" s="1">
        <v>0</v>
      </c>
      <c r="CQ113" s="19">
        <v>0</v>
      </c>
      <c r="CR113" s="7">
        <f t="shared" si="199"/>
        <v>0</v>
      </c>
      <c r="CS113" s="224">
        <f t="shared" si="201"/>
        <v>0</v>
      </c>
      <c r="CT113" s="1">
        <f t="shared" si="202"/>
        <v>0</v>
      </c>
      <c r="CU113" s="229">
        <f t="shared" si="203"/>
        <v>0</v>
      </c>
      <c r="CV113" s="193">
        <f t="shared" si="204"/>
        <v>0</v>
      </c>
      <c r="CW113" s="193">
        <f t="shared" si="205"/>
        <v>0</v>
      </c>
      <c r="CX113" s="20"/>
      <c r="CY113" s="33"/>
      <c r="CZ113" s="475">
        <f t="shared" si="206"/>
        <v>0</v>
      </c>
      <c r="DA113" s="4">
        <f t="shared" si="332"/>
        <v>0</v>
      </c>
      <c r="DB113" s="700"/>
      <c r="DC113" s="700"/>
      <c r="DE113" s="7">
        <f t="shared" si="333"/>
        <v>0</v>
      </c>
      <c r="DF113" s="224">
        <f t="shared" si="207"/>
        <v>0</v>
      </c>
      <c r="DG113" s="1">
        <f t="shared" si="208"/>
        <v>0</v>
      </c>
      <c r="DH113" s="229">
        <f t="shared" si="209"/>
        <v>0</v>
      </c>
      <c r="DI113" s="193"/>
      <c r="DJ113" s="193"/>
      <c r="DK113" s="20"/>
      <c r="DL113" s="33"/>
      <c r="DM113" s="475">
        <f t="shared" si="210"/>
        <v>0</v>
      </c>
      <c r="DN113" s="4" t="e">
        <f t="shared" si="334"/>
        <v>#DIV/0!</v>
      </c>
      <c r="DO113" s="700"/>
      <c r="DP113" s="700"/>
      <c r="DR113" s="7">
        <f t="shared" si="335"/>
        <v>0</v>
      </c>
      <c r="DS113" s="224">
        <f t="shared" si="211"/>
        <v>0</v>
      </c>
      <c r="DT113" s="1">
        <f t="shared" si="212"/>
        <v>0</v>
      </c>
      <c r="DU113" s="229">
        <f t="shared" si="213"/>
        <v>0</v>
      </c>
    </row>
    <row r="114" spans="2:125" hidden="1" outlineLevel="1" x14ac:dyDescent="0.35">
      <c r="B114" s="5" t="s">
        <v>112</v>
      </c>
      <c r="C114" s="3"/>
      <c r="D114" s="18">
        <v>322000</v>
      </c>
      <c r="E114" s="5" t="s">
        <v>45</v>
      </c>
      <c r="F114" s="5" t="s">
        <v>59</v>
      </c>
      <c r="G114" s="5" t="s">
        <v>77</v>
      </c>
      <c r="H114" s="20">
        <v>281.01799999999997</v>
      </c>
      <c r="I114" s="16">
        <f t="shared" si="336"/>
        <v>0</v>
      </c>
      <c r="J114" s="16">
        <f t="shared" si="337"/>
        <v>0</v>
      </c>
      <c r="K114" s="16">
        <f t="shared" si="338"/>
        <v>0</v>
      </c>
      <c r="L114" s="33">
        <f t="shared" si="339"/>
        <v>0</v>
      </c>
      <c r="M114" s="20">
        <f t="shared" si="340"/>
        <v>0</v>
      </c>
      <c r="N114" s="20">
        <f t="shared" si="341"/>
        <v>0</v>
      </c>
      <c r="O114" s="20">
        <f t="shared" si="342"/>
        <v>0</v>
      </c>
      <c r="P114" s="20">
        <f t="shared" si="343"/>
        <v>0</v>
      </c>
      <c r="Q114" s="20">
        <f t="shared" si="344"/>
        <v>0</v>
      </c>
      <c r="R114" s="20">
        <f t="shared" si="345"/>
        <v>0</v>
      </c>
      <c r="S114" s="20">
        <f t="shared" si="346"/>
        <v>0</v>
      </c>
      <c r="T114" s="20">
        <f t="shared" si="347"/>
        <v>0</v>
      </c>
      <c r="U114" s="182">
        <f t="shared" si="326"/>
        <v>0</v>
      </c>
      <c r="V114" s="33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16">
        <v>0</v>
      </c>
      <c r="AH114" s="179">
        <f t="shared" si="197"/>
        <v>0</v>
      </c>
      <c r="AI114" s="28">
        <v>0</v>
      </c>
      <c r="AJ114" s="28">
        <v>0</v>
      </c>
      <c r="AK114" s="28">
        <v>0</v>
      </c>
      <c r="AL114" s="28">
        <v>0</v>
      </c>
      <c r="AM114" s="28">
        <v>0</v>
      </c>
      <c r="AN114" s="28">
        <v>0</v>
      </c>
      <c r="AO114" s="28">
        <v>0</v>
      </c>
      <c r="AP114" s="28">
        <v>0</v>
      </c>
      <c r="AQ114" s="28">
        <v>0</v>
      </c>
      <c r="AR114" s="28">
        <v>0</v>
      </c>
      <c r="AS114" s="28">
        <v>0</v>
      </c>
      <c r="AT114" s="28">
        <v>0</v>
      </c>
      <c r="AU114" s="329">
        <f t="shared" si="225"/>
        <v>0</v>
      </c>
      <c r="AV114" s="33">
        <v>0</v>
      </c>
      <c r="AW114" s="20">
        <v>0</v>
      </c>
      <c r="AX114" s="20">
        <v>0</v>
      </c>
      <c r="AY114" s="20">
        <v>0</v>
      </c>
      <c r="AZ114" s="20">
        <v>0</v>
      </c>
      <c r="BA114" s="20">
        <v>0</v>
      </c>
      <c r="BB114" s="20">
        <v>0</v>
      </c>
      <c r="BC114" s="20">
        <v>0</v>
      </c>
      <c r="BD114" s="20">
        <v>0</v>
      </c>
      <c r="BE114" s="20">
        <v>0</v>
      </c>
      <c r="BF114" s="20">
        <v>0</v>
      </c>
      <c r="BG114" s="20">
        <v>0</v>
      </c>
      <c r="BH114" s="329">
        <f t="shared" si="226"/>
        <v>0</v>
      </c>
      <c r="BI114" s="193">
        <f t="shared" si="327"/>
        <v>0</v>
      </c>
      <c r="BJ114" s="193">
        <f t="shared" si="328"/>
        <v>0</v>
      </c>
      <c r="BK114" s="20">
        <v>0</v>
      </c>
      <c r="BL114" s="33">
        <v>0</v>
      </c>
      <c r="BM114" s="226">
        <f t="shared" si="214"/>
        <v>0</v>
      </c>
      <c r="BN114" s="4">
        <f t="shared" si="348"/>
        <v>0</v>
      </c>
      <c r="BO114" s="4">
        <v>0</v>
      </c>
      <c r="BP114" s="4">
        <v>0</v>
      </c>
      <c r="BQ114" s="195">
        <v>0</v>
      </c>
      <c r="BR114" s="196">
        <f t="shared" si="329"/>
        <v>0</v>
      </c>
      <c r="BS114" s="224">
        <f t="shared" si="224"/>
        <v>0</v>
      </c>
      <c r="BT114" s="4">
        <f t="shared" si="215"/>
        <v>0</v>
      </c>
      <c r="BU114" s="229">
        <f t="shared" si="175"/>
        <v>0</v>
      </c>
      <c r="BV114" s="193">
        <f t="shared" si="216"/>
        <v>0</v>
      </c>
      <c r="BW114" s="193">
        <f t="shared" si="217"/>
        <v>0</v>
      </c>
      <c r="BX114" s="20">
        <v>0</v>
      </c>
      <c r="BY114" s="19">
        <v>0</v>
      </c>
      <c r="BZ114" s="441">
        <f t="shared" si="218"/>
        <v>0</v>
      </c>
      <c r="CA114" s="4">
        <f t="shared" si="330"/>
        <v>0</v>
      </c>
      <c r="CB114" s="1">
        <v>0</v>
      </c>
      <c r="CC114" s="1">
        <v>0</v>
      </c>
      <c r="CD114" s="19">
        <v>0</v>
      </c>
      <c r="CE114" s="196">
        <v>0</v>
      </c>
      <c r="CF114" s="275">
        <f t="shared" si="219"/>
        <v>0</v>
      </c>
      <c r="CG114" s="1">
        <f t="shared" si="220"/>
        <v>0</v>
      </c>
      <c r="CH114" s="229">
        <f t="shared" si="221"/>
        <v>0</v>
      </c>
      <c r="CI114" s="193">
        <f t="shared" si="222"/>
        <v>0</v>
      </c>
      <c r="CJ114" s="193">
        <f t="shared" si="223"/>
        <v>0</v>
      </c>
      <c r="CK114" s="20">
        <v>0</v>
      </c>
      <c r="CL114" s="33">
        <v>0</v>
      </c>
      <c r="CM114" s="475">
        <f t="shared" si="200"/>
        <v>0</v>
      </c>
      <c r="CN114" s="4">
        <f t="shared" si="331"/>
        <v>0</v>
      </c>
      <c r="CO114" s="1">
        <v>0</v>
      </c>
      <c r="CP114" s="1">
        <v>0</v>
      </c>
      <c r="CQ114" s="19">
        <v>0</v>
      </c>
      <c r="CR114" s="7">
        <f t="shared" si="199"/>
        <v>0</v>
      </c>
      <c r="CS114" s="224">
        <f t="shared" si="201"/>
        <v>0</v>
      </c>
      <c r="CT114" s="1">
        <f t="shared" si="202"/>
        <v>0</v>
      </c>
      <c r="CU114" s="229">
        <f t="shared" si="203"/>
        <v>0</v>
      </c>
      <c r="CV114" s="193">
        <f t="shared" si="204"/>
        <v>0</v>
      </c>
      <c r="CW114" s="193">
        <f t="shared" si="205"/>
        <v>0</v>
      </c>
      <c r="CX114" s="20"/>
      <c r="CY114" s="33"/>
      <c r="CZ114" s="475">
        <f t="shared" si="206"/>
        <v>0</v>
      </c>
      <c r="DA114" s="4">
        <f t="shared" si="332"/>
        <v>0</v>
      </c>
      <c r="DB114" s="700"/>
      <c r="DC114" s="700"/>
      <c r="DE114" s="7">
        <f t="shared" si="333"/>
        <v>0</v>
      </c>
      <c r="DF114" s="224">
        <f t="shared" si="207"/>
        <v>0</v>
      </c>
      <c r="DG114" s="1">
        <f t="shared" si="208"/>
        <v>0</v>
      </c>
      <c r="DH114" s="229">
        <f t="shared" si="209"/>
        <v>0</v>
      </c>
      <c r="DI114" s="193"/>
      <c r="DJ114" s="193"/>
      <c r="DK114" s="20"/>
      <c r="DL114" s="33"/>
      <c r="DM114" s="475">
        <f t="shared" si="210"/>
        <v>0</v>
      </c>
      <c r="DN114" s="4" t="e">
        <f t="shared" si="334"/>
        <v>#DIV/0!</v>
      </c>
      <c r="DO114" s="700"/>
      <c r="DP114" s="700"/>
      <c r="DR114" s="7">
        <f t="shared" si="335"/>
        <v>0</v>
      </c>
      <c r="DS114" s="224">
        <f t="shared" si="211"/>
        <v>0</v>
      </c>
      <c r="DT114" s="1">
        <f t="shared" si="212"/>
        <v>0</v>
      </c>
      <c r="DU114" s="229">
        <f t="shared" si="213"/>
        <v>0</v>
      </c>
    </row>
    <row r="115" spans="2:125" hidden="1" outlineLevel="1" x14ac:dyDescent="0.35">
      <c r="B115" s="5" t="s">
        <v>112</v>
      </c>
      <c r="C115" s="3"/>
      <c r="D115" s="18">
        <v>322002</v>
      </c>
      <c r="E115" s="5" t="s">
        <v>45</v>
      </c>
      <c r="F115" s="5" t="s">
        <v>60</v>
      </c>
      <c r="G115" s="5" t="s">
        <v>72</v>
      </c>
      <c r="H115" s="20">
        <v>100.364</v>
      </c>
      <c r="I115" s="16">
        <f t="shared" si="336"/>
        <v>0</v>
      </c>
      <c r="J115" s="16">
        <f t="shared" si="337"/>
        <v>0</v>
      </c>
      <c r="K115" s="16">
        <f t="shared" si="338"/>
        <v>0</v>
      </c>
      <c r="L115" s="33">
        <f t="shared" si="339"/>
        <v>0</v>
      </c>
      <c r="M115" s="20">
        <f t="shared" si="340"/>
        <v>0</v>
      </c>
      <c r="N115" s="20">
        <f t="shared" si="341"/>
        <v>0</v>
      </c>
      <c r="O115" s="20">
        <f t="shared" si="342"/>
        <v>0</v>
      </c>
      <c r="P115" s="20">
        <f t="shared" si="343"/>
        <v>0</v>
      </c>
      <c r="Q115" s="20">
        <f t="shared" si="344"/>
        <v>0</v>
      </c>
      <c r="R115" s="20">
        <f t="shared" si="345"/>
        <v>0</v>
      </c>
      <c r="S115" s="20">
        <f t="shared" si="346"/>
        <v>0</v>
      </c>
      <c r="T115" s="20">
        <f t="shared" si="347"/>
        <v>0</v>
      </c>
      <c r="U115" s="182">
        <f t="shared" si="326"/>
        <v>0</v>
      </c>
      <c r="V115" s="33">
        <v>0</v>
      </c>
      <c r="W115" s="20">
        <v>0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16">
        <v>0</v>
      </c>
      <c r="AH115" s="179">
        <f t="shared" si="197"/>
        <v>0</v>
      </c>
      <c r="AI115" s="28">
        <v>0</v>
      </c>
      <c r="AJ115" s="28">
        <v>0</v>
      </c>
      <c r="AK115" s="28">
        <v>0</v>
      </c>
      <c r="AL115" s="28">
        <v>0</v>
      </c>
      <c r="AM115" s="28">
        <v>0</v>
      </c>
      <c r="AN115" s="28">
        <v>0</v>
      </c>
      <c r="AO115" s="28">
        <v>0</v>
      </c>
      <c r="AP115" s="28">
        <v>0</v>
      </c>
      <c r="AQ115" s="28">
        <v>0</v>
      </c>
      <c r="AR115" s="28">
        <v>0</v>
      </c>
      <c r="AS115" s="28">
        <v>0</v>
      </c>
      <c r="AT115" s="28">
        <v>0</v>
      </c>
      <c r="AU115" s="329">
        <f t="shared" si="225"/>
        <v>0</v>
      </c>
      <c r="AV115" s="33">
        <v>0</v>
      </c>
      <c r="AW115" s="20">
        <v>0</v>
      </c>
      <c r="AX115" s="20">
        <v>0</v>
      </c>
      <c r="AY115" s="20">
        <v>0</v>
      </c>
      <c r="AZ115" s="20">
        <v>0</v>
      </c>
      <c r="BA115" s="20">
        <v>0</v>
      </c>
      <c r="BB115" s="20">
        <v>0</v>
      </c>
      <c r="BC115" s="20">
        <v>0</v>
      </c>
      <c r="BD115" s="20">
        <v>0</v>
      </c>
      <c r="BE115" s="20">
        <v>0</v>
      </c>
      <c r="BF115" s="20">
        <v>0</v>
      </c>
      <c r="BG115" s="20">
        <v>0</v>
      </c>
      <c r="BH115" s="329">
        <f t="shared" si="226"/>
        <v>0</v>
      </c>
      <c r="BI115" s="193">
        <f t="shared" si="327"/>
        <v>0</v>
      </c>
      <c r="BJ115" s="193">
        <f t="shared" si="328"/>
        <v>0</v>
      </c>
      <c r="BK115" s="20">
        <v>8192.5510001127077</v>
      </c>
      <c r="BL115" s="33">
        <v>0</v>
      </c>
      <c r="BM115" s="226">
        <f t="shared" si="214"/>
        <v>0</v>
      </c>
      <c r="BN115" s="4">
        <f t="shared" si="348"/>
        <v>0</v>
      </c>
      <c r="BO115" s="4">
        <v>0</v>
      </c>
      <c r="BP115" s="4">
        <v>0</v>
      </c>
      <c r="BQ115" s="195">
        <v>0</v>
      </c>
      <c r="BR115" s="196">
        <f t="shared" si="329"/>
        <v>0</v>
      </c>
      <c r="BS115" s="224">
        <f t="shared" si="224"/>
        <v>0</v>
      </c>
      <c r="BT115" s="4">
        <f t="shared" si="215"/>
        <v>0</v>
      </c>
      <c r="BU115" s="229">
        <f t="shared" si="175"/>
        <v>0</v>
      </c>
      <c r="BV115" s="193">
        <f t="shared" si="216"/>
        <v>0</v>
      </c>
      <c r="BW115" s="193">
        <f t="shared" si="217"/>
        <v>0</v>
      </c>
      <c r="BX115" s="20">
        <v>0</v>
      </c>
      <c r="BY115" s="19">
        <v>0</v>
      </c>
      <c r="BZ115" s="441">
        <f t="shared" si="218"/>
        <v>0</v>
      </c>
      <c r="CA115" s="4">
        <f t="shared" si="330"/>
        <v>0</v>
      </c>
      <c r="CB115" s="1">
        <v>0</v>
      </c>
      <c r="CC115" s="1">
        <v>0</v>
      </c>
      <c r="CD115" s="19">
        <v>0</v>
      </c>
      <c r="CE115" s="196">
        <v>0</v>
      </c>
      <c r="CF115" s="275">
        <f t="shared" si="219"/>
        <v>0</v>
      </c>
      <c r="CG115" s="1">
        <f t="shared" si="220"/>
        <v>0</v>
      </c>
      <c r="CH115" s="229">
        <f t="shared" si="221"/>
        <v>0</v>
      </c>
      <c r="CI115" s="193">
        <f t="shared" si="222"/>
        <v>0</v>
      </c>
      <c r="CJ115" s="193">
        <f t="shared" si="223"/>
        <v>0</v>
      </c>
      <c r="CK115" s="20">
        <v>0</v>
      </c>
      <c r="CL115" s="33">
        <v>0</v>
      </c>
      <c r="CM115" s="475">
        <f t="shared" si="200"/>
        <v>0</v>
      </c>
      <c r="CN115" s="4">
        <f t="shared" si="331"/>
        <v>0</v>
      </c>
      <c r="CO115" s="1">
        <v>0</v>
      </c>
      <c r="CP115" s="1">
        <v>0</v>
      </c>
      <c r="CQ115" s="19">
        <v>0</v>
      </c>
      <c r="CR115" s="7">
        <f t="shared" si="199"/>
        <v>0</v>
      </c>
      <c r="CS115" s="224">
        <f t="shared" si="201"/>
        <v>0</v>
      </c>
      <c r="CT115" s="1">
        <f t="shared" si="202"/>
        <v>0</v>
      </c>
      <c r="CU115" s="229">
        <f t="shared" si="203"/>
        <v>0</v>
      </c>
      <c r="CV115" s="193">
        <f t="shared" si="204"/>
        <v>0</v>
      </c>
      <c r="CW115" s="193">
        <f t="shared" si="205"/>
        <v>0</v>
      </c>
      <c r="CX115" s="20"/>
      <c r="CY115" s="33"/>
      <c r="CZ115" s="475">
        <f t="shared" si="206"/>
        <v>0</v>
      </c>
      <c r="DA115" s="4">
        <f t="shared" si="332"/>
        <v>0</v>
      </c>
      <c r="DB115" s="700"/>
      <c r="DC115" s="700"/>
      <c r="DE115" s="7">
        <f t="shared" si="333"/>
        <v>0</v>
      </c>
      <c r="DF115" s="224">
        <f t="shared" si="207"/>
        <v>0</v>
      </c>
      <c r="DG115" s="1">
        <f t="shared" si="208"/>
        <v>0</v>
      </c>
      <c r="DH115" s="229">
        <f t="shared" si="209"/>
        <v>0</v>
      </c>
      <c r="DI115" s="193"/>
      <c r="DJ115" s="193"/>
      <c r="DK115" s="20"/>
      <c r="DL115" s="33"/>
      <c r="DM115" s="475">
        <f t="shared" si="210"/>
        <v>0</v>
      </c>
      <c r="DN115" s="4" t="e">
        <f t="shared" si="334"/>
        <v>#DIV/0!</v>
      </c>
      <c r="DO115" s="700"/>
      <c r="DP115" s="700"/>
      <c r="DR115" s="7">
        <f t="shared" si="335"/>
        <v>0</v>
      </c>
      <c r="DS115" s="224">
        <f t="shared" si="211"/>
        <v>0</v>
      </c>
      <c r="DT115" s="1">
        <f t="shared" si="212"/>
        <v>0</v>
      </c>
      <c r="DU115" s="229">
        <f t="shared" si="213"/>
        <v>0</v>
      </c>
    </row>
    <row r="116" spans="2:125" hidden="1" outlineLevel="1" x14ac:dyDescent="0.35">
      <c r="B116" s="5" t="s">
        <v>112</v>
      </c>
      <c r="C116" s="3"/>
      <c r="D116" s="18">
        <v>322100</v>
      </c>
      <c r="E116" s="5" t="s">
        <v>45</v>
      </c>
      <c r="F116" s="5" t="s">
        <v>61</v>
      </c>
      <c r="G116" s="5" t="s">
        <v>72</v>
      </c>
      <c r="H116" s="20">
        <v>100.364</v>
      </c>
      <c r="I116" s="16">
        <f t="shared" si="336"/>
        <v>0</v>
      </c>
      <c r="J116" s="16">
        <f t="shared" si="337"/>
        <v>0</v>
      </c>
      <c r="K116" s="16">
        <f t="shared" si="338"/>
        <v>0</v>
      </c>
      <c r="L116" s="33">
        <f t="shared" si="339"/>
        <v>0</v>
      </c>
      <c r="M116" s="20">
        <f t="shared" si="340"/>
        <v>0</v>
      </c>
      <c r="N116" s="20">
        <f t="shared" si="341"/>
        <v>0</v>
      </c>
      <c r="O116" s="20">
        <f t="shared" si="342"/>
        <v>0</v>
      </c>
      <c r="P116" s="20">
        <f t="shared" si="343"/>
        <v>0</v>
      </c>
      <c r="Q116" s="20">
        <f t="shared" si="344"/>
        <v>0</v>
      </c>
      <c r="R116" s="20">
        <f t="shared" si="345"/>
        <v>0</v>
      </c>
      <c r="S116" s="20">
        <f t="shared" si="346"/>
        <v>0</v>
      </c>
      <c r="T116" s="20">
        <f t="shared" si="347"/>
        <v>0</v>
      </c>
      <c r="U116" s="182">
        <f t="shared" si="326"/>
        <v>0</v>
      </c>
      <c r="V116" s="33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20">
        <v>0</v>
      </c>
      <c r="AE116" s="20">
        <v>0</v>
      </c>
      <c r="AF116" s="20">
        <v>0</v>
      </c>
      <c r="AG116" s="16">
        <v>0</v>
      </c>
      <c r="AH116" s="179">
        <f t="shared" si="197"/>
        <v>0</v>
      </c>
      <c r="AI116" s="28">
        <v>0</v>
      </c>
      <c r="AJ116" s="28">
        <v>0</v>
      </c>
      <c r="AK116" s="28">
        <v>0</v>
      </c>
      <c r="AL116" s="28">
        <v>0</v>
      </c>
      <c r="AM116" s="28">
        <v>0</v>
      </c>
      <c r="AN116" s="28">
        <v>0</v>
      </c>
      <c r="AO116" s="28">
        <v>0</v>
      </c>
      <c r="AP116" s="28">
        <v>0</v>
      </c>
      <c r="AQ116" s="28">
        <v>0</v>
      </c>
      <c r="AR116" s="28">
        <v>0</v>
      </c>
      <c r="AS116" s="28">
        <v>0</v>
      </c>
      <c r="AT116" s="28">
        <v>0</v>
      </c>
      <c r="AU116" s="329">
        <f t="shared" si="225"/>
        <v>0</v>
      </c>
      <c r="AV116" s="33">
        <v>0</v>
      </c>
      <c r="AW116" s="20">
        <v>0</v>
      </c>
      <c r="AX116" s="20">
        <v>0</v>
      </c>
      <c r="AY116" s="20">
        <v>0</v>
      </c>
      <c r="AZ116" s="20">
        <v>0</v>
      </c>
      <c r="BA116" s="20">
        <v>0</v>
      </c>
      <c r="BB116" s="20">
        <v>0</v>
      </c>
      <c r="BC116" s="20">
        <v>0</v>
      </c>
      <c r="BD116" s="20">
        <v>0</v>
      </c>
      <c r="BE116" s="20">
        <v>0</v>
      </c>
      <c r="BF116" s="20">
        <v>0</v>
      </c>
      <c r="BG116" s="20">
        <v>0</v>
      </c>
      <c r="BH116" s="329">
        <f t="shared" si="226"/>
        <v>0</v>
      </c>
      <c r="BI116" s="193">
        <f t="shared" si="327"/>
        <v>0</v>
      </c>
      <c r="BJ116" s="193">
        <f t="shared" si="328"/>
        <v>0</v>
      </c>
      <c r="BK116" s="20">
        <v>0</v>
      </c>
      <c r="BL116" s="33">
        <v>0</v>
      </c>
      <c r="BM116" s="226">
        <f t="shared" si="214"/>
        <v>0</v>
      </c>
      <c r="BN116" s="4">
        <f t="shared" si="348"/>
        <v>0</v>
      </c>
      <c r="BO116" s="4">
        <v>0</v>
      </c>
      <c r="BP116" s="4">
        <v>0</v>
      </c>
      <c r="BQ116" s="195">
        <v>0</v>
      </c>
      <c r="BR116" s="196">
        <f t="shared" si="329"/>
        <v>0</v>
      </c>
      <c r="BS116" s="224">
        <f t="shared" si="224"/>
        <v>0</v>
      </c>
      <c r="BT116" s="4">
        <f t="shared" si="215"/>
        <v>0</v>
      </c>
      <c r="BU116" s="229">
        <f t="shared" si="175"/>
        <v>0</v>
      </c>
      <c r="BV116" s="193">
        <f t="shared" si="216"/>
        <v>0</v>
      </c>
      <c r="BW116" s="193">
        <f t="shared" si="217"/>
        <v>0</v>
      </c>
      <c r="BX116" s="20">
        <v>0</v>
      </c>
      <c r="BY116" s="19">
        <v>0</v>
      </c>
      <c r="BZ116" s="441">
        <f t="shared" si="218"/>
        <v>0</v>
      </c>
      <c r="CA116" s="4">
        <f t="shared" si="330"/>
        <v>0</v>
      </c>
      <c r="CB116" s="1">
        <v>0</v>
      </c>
      <c r="CC116" s="1">
        <v>1</v>
      </c>
      <c r="CD116" s="19">
        <v>0</v>
      </c>
      <c r="CE116" s="196">
        <v>0</v>
      </c>
      <c r="CF116" s="275">
        <f t="shared" si="219"/>
        <v>0</v>
      </c>
      <c r="CG116" s="1">
        <f t="shared" si="220"/>
        <v>0</v>
      </c>
      <c r="CH116" s="229">
        <f t="shared" si="221"/>
        <v>0</v>
      </c>
      <c r="CI116" s="193">
        <f t="shared" si="222"/>
        <v>0</v>
      </c>
      <c r="CJ116" s="193">
        <f t="shared" si="223"/>
        <v>0</v>
      </c>
      <c r="CK116" s="20">
        <v>0</v>
      </c>
      <c r="CL116" s="33">
        <v>0</v>
      </c>
      <c r="CM116" s="475">
        <f t="shared" si="200"/>
        <v>0</v>
      </c>
      <c r="CN116" s="4">
        <f t="shared" si="331"/>
        <v>0</v>
      </c>
      <c r="CO116" s="1">
        <v>0</v>
      </c>
      <c r="CP116" s="1">
        <v>1</v>
      </c>
      <c r="CQ116" s="19">
        <v>0</v>
      </c>
      <c r="CR116" s="7">
        <f t="shared" si="199"/>
        <v>0</v>
      </c>
      <c r="CS116" s="224">
        <f t="shared" si="201"/>
        <v>0</v>
      </c>
      <c r="CT116" s="1">
        <f t="shared" si="202"/>
        <v>0</v>
      </c>
      <c r="CU116" s="229">
        <f t="shared" si="203"/>
        <v>0</v>
      </c>
      <c r="CV116" s="193">
        <f t="shared" si="204"/>
        <v>0</v>
      </c>
      <c r="CW116" s="193">
        <f t="shared" si="205"/>
        <v>0</v>
      </c>
      <c r="CX116" s="20"/>
      <c r="CY116" s="33"/>
      <c r="CZ116" s="475">
        <f t="shared" si="206"/>
        <v>0</v>
      </c>
      <c r="DA116" s="4">
        <f t="shared" si="332"/>
        <v>0</v>
      </c>
      <c r="DB116" s="700"/>
      <c r="DC116" s="700"/>
      <c r="DE116" s="7">
        <f t="shared" si="333"/>
        <v>0</v>
      </c>
      <c r="DF116" s="224">
        <f t="shared" si="207"/>
        <v>0</v>
      </c>
      <c r="DG116" s="1">
        <f t="shared" si="208"/>
        <v>0</v>
      </c>
      <c r="DH116" s="229">
        <f t="shared" si="209"/>
        <v>0</v>
      </c>
      <c r="DI116" s="193"/>
      <c r="DJ116" s="193"/>
      <c r="DK116" s="20"/>
      <c r="DL116" s="33"/>
      <c r="DM116" s="475">
        <f t="shared" si="210"/>
        <v>0</v>
      </c>
      <c r="DN116" s="4" t="e">
        <f t="shared" si="334"/>
        <v>#DIV/0!</v>
      </c>
      <c r="DO116" s="700"/>
      <c r="DP116" s="700"/>
      <c r="DR116" s="7">
        <f t="shared" si="335"/>
        <v>0</v>
      </c>
      <c r="DS116" s="224">
        <f t="shared" si="211"/>
        <v>0</v>
      </c>
      <c r="DT116" s="1">
        <f t="shared" si="212"/>
        <v>0</v>
      </c>
      <c r="DU116" s="229">
        <f t="shared" si="213"/>
        <v>0</v>
      </c>
    </row>
    <row r="117" spans="2:125" hidden="1" outlineLevel="1" x14ac:dyDescent="0.35">
      <c r="B117" s="5" t="s">
        <v>112</v>
      </c>
      <c r="C117" s="3"/>
      <c r="D117" s="18">
        <v>322001</v>
      </c>
      <c r="E117" s="5" t="s">
        <v>45</v>
      </c>
      <c r="F117" s="5" t="s">
        <v>62</v>
      </c>
      <c r="G117" s="5" t="s">
        <v>78</v>
      </c>
      <c r="H117" s="20">
        <v>203.864</v>
      </c>
      <c r="I117" s="16">
        <f t="shared" si="336"/>
        <v>0</v>
      </c>
      <c r="J117" s="16">
        <f t="shared" si="337"/>
        <v>0</v>
      </c>
      <c r="K117" s="16">
        <f t="shared" si="338"/>
        <v>0</v>
      </c>
      <c r="L117" s="33">
        <f t="shared" si="339"/>
        <v>0</v>
      </c>
      <c r="M117" s="20">
        <f t="shared" si="340"/>
        <v>0</v>
      </c>
      <c r="N117" s="20">
        <f t="shared" si="341"/>
        <v>0</v>
      </c>
      <c r="O117" s="20">
        <f t="shared" si="342"/>
        <v>0</v>
      </c>
      <c r="P117" s="20">
        <f t="shared" si="343"/>
        <v>0</v>
      </c>
      <c r="Q117" s="20">
        <f t="shared" si="344"/>
        <v>0</v>
      </c>
      <c r="R117" s="20">
        <f t="shared" si="345"/>
        <v>0</v>
      </c>
      <c r="S117" s="20">
        <f t="shared" si="346"/>
        <v>0</v>
      </c>
      <c r="T117" s="20">
        <f t="shared" si="347"/>
        <v>0</v>
      </c>
      <c r="U117" s="182">
        <f t="shared" si="326"/>
        <v>0</v>
      </c>
      <c r="V117" s="33">
        <v>0</v>
      </c>
      <c r="W117" s="20">
        <v>0</v>
      </c>
      <c r="X117" s="20">
        <v>0</v>
      </c>
      <c r="Y117" s="20">
        <v>0</v>
      </c>
      <c r="Z117" s="20">
        <v>0</v>
      </c>
      <c r="AA117" s="20">
        <v>0</v>
      </c>
      <c r="AB117" s="20">
        <v>0</v>
      </c>
      <c r="AC117" s="20">
        <v>0</v>
      </c>
      <c r="AD117" s="20">
        <v>11</v>
      </c>
      <c r="AE117" s="20">
        <v>0</v>
      </c>
      <c r="AF117" s="20">
        <v>0</v>
      </c>
      <c r="AG117" s="16">
        <v>0</v>
      </c>
      <c r="AH117" s="179">
        <f t="shared" si="197"/>
        <v>11</v>
      </c>
      <c r="AI117" s="28">
        <v>0</v>
      </c>
      <c r="AJ117" s="28">
        <v>0</v>
      </c>
      <c r="AK117" s="28">
        <v>0</v>
      </c>
      <c r="AL117" s="28">
        <v>0</v>
      </c>
      <c r="AM117" s="28">
        <v>0</v>
      </c>
      <c r="AN117" s="28">
        <v>0</v>
      </c>
      <c r="AO117" s="28">
        <v>0</v>
      </c>
      <c r="AP117" s="28">
        <v>0</v>
      </c>
      <c r="AQ117" s="28">
        <v>0</v>
      </c>
      <c r="AR117" s="28"/>
      <c r="AS117" s="28"/>
      <c r="AT117" s="28"/>
      <c r="AU117" s="329">
        <f t="shared" si="225"/>
        <v>0</v>
      </c>
      <c r="AV117" s="33">
        <v>0</v>
      </c>
      <c r="AW117" s="20">
        <v>0</v>
      </c>
      <c r="AX117" s="20">
        <v>0</v>
      </c>
      <c r="AY117" s="20">
        <v>0</v>
      </c>
      <c r="AZ117" s="20">
        <v>0</v>
      </c>
      <c r="BA117" s="20">
        <v>0</v>
      </c>
      <c r="BB117" s="20">
        <v>0</v>
      </c>
      <c r="BC117" s="20">
        <v>0</v>
      </c>
      <c r="BD117" s="20">
        <v>2421.9043200000001</v>
      </c>
      <c r="BE117" s="20">
        <v>0</v>
      </c>
      <c r="BF117" s="20">
        <v>0</v>
      </c>
      <c r="BG117" s="20">
        <v>0</v>
      </c>
      <c r="BH117" s="329">
        <f t="shared" si="226"/>
        <v>2421.9043200000001</v>
      </c>
      <c r="BI117" s="193">
        <f t="shared" si="327"/>
        <v>0</v>
      </c>
      <c r="BJ117" s="193">
        <f t="shared" si="328"/>
        <v>0</v>
      </c>
      <c r="BK117" s="20">
        <v>16641.119218978936</v>
      </c>
      <c r="BL117" s="33">
        <v>0</v>
      </c>
      <c r="BM117" s="226">
        <f t="shared" si="214"/>
        <v>0</v>
      </c>
      <c r="BN117" s="4">
        <f t="shared" si="348"/>
        <v>0</v>
      </c>
      <c r="BO117" s="4">
        <v>0.2</v>
      </c>
      <c r="BP117" s="4">
        <v>0</v>
      </c>
      <c r="BQ117" s="195"/>
      <c r="BR117" s="196">
        <f t="shared" si="329"/>
        <v>0</v>
      </c>
      <c r="BS117" s="224">
        <f t="shared" si="224"/>
        <v>0</v>
      </c>
      <c r="BT117" s="4">
        <f t="shared" si="215"/>
        <v>0</v>
      </c>
      <c r="BU117" s="229">
        <f t="shared" ref="BU117:BU180" si="349">IFERROR(SUM(AV117:BC117)/SUM(AI117:AP117)-1,0)</f>
        <v>0</v>
      </c>
      <c r="BV117" s="193">
        <f t="shared" si="216"/>
        <v>0</v>
      </c>
      <c r="BW117" s="193">
        <f t="shared" si="217"/>
        <v>0</v>
      </c>
      <c r="BX117" s="20">
        <v>0</v>
      </c>
      <c r="BY117" s="19">
        <v>2421.9043200000001</v>
      </c>
      <c r="BZ117" s="441">
        <f t="shared" si="218"/>
        <v>0</v>
      </c>
      <c r="CA117" s="4">
        <f t="shared" si="330"/>
        <v>0</v>
      </c>
      <c r="CD117" s="19">
        <v>0</v>
      </c>
      <c r="CE117" s="196">
        <v>0</v>
      </c>
      <c r="CF117" s="275">
        <f t="shared" si="219"/>
        <v>0</v>
      </c>
      <c r="CG117" s="1">
        <f t="shared" si="220"/>
        <v>0</v>
      </c>
      <c r="CH117" s="229">
        <f t="shared" si="221"/>
        <v>0</v>
      </c>
      <c r="CI117" s="193">
        <f t="shared" si="222"/>
        <v>269.10048</v>
      </c>
      <c r="CJ117" s="193">
        <f t="shared" si="223"/>
        <v>807.30144000000007</v>
      </c>
      <c r="CK117" s="20">
        <v>1085.9517159213885</v>
      </c>
      <c r="CL117" s="33">
        <v>25319.903999999999</v>
      </c>
      <c r="CM117" s="475">
        <f t="shared" si="200"/>
        <v>23.315865363790163</v>
      </c>
      <c r="CN117" s="4">
        <f t="shared" si="331"/>
        <v>7.8885331696064128E-4</v>
      </c>
      <c r="CO117" s="1">
        <v>0</v>
      </c>
      <c r="CP117" s="1">
        <v>1</v>
      </c>
      <c r="CQ117" s="19">
        <v>0</v>
      </c>
      <c r="CR117" s="7">
        <f t="shared" si="199"/>
        <v>0</v>
      </c>
      <c r="CS117" s="224">
        <f t="shared" si="201"/>
        <v>0</v>
      </c>
      <c r="CT117" s="1">
        <f t="shared" si="202"/>
        <v>0</v>
      </c>
      <c r="CU117" s="229">
        <f t="shared" si="203"/>
        <v>0</v>
      </c>
      <c r="CV117" s="193">
        <f t="shared" si="204"/>
        <v>2774.180832</v>
      </c>
      <c r="CW117" s="193">
        <f t="shared" si="205"/>
        <v>9247.26944</v>
      </c>
      <c r="CX117" s="20"/>
      <c r="CY117" s="33"/>
      <c r="CZ117" s="475">
        <f t="shared" si="206"/>
        <v>0</v>
      </c>
      <c r="DA117" s="4">
        <f t="shared" si="332"/>
        <v>1.0449861545245522E-2</v>
      </c>
      <c r="DB117" s="700"/>
      <c r="DC117" s="700"/>
      <c r="DE117" s="7">
        <f t="shared" si="333"/>
        <v>0</v>
      </c>
      <c r="DF117" s="224">
        <f t="shared" si="207"/>
        <v>0</v>
      </c>
      <c r="DG117" s="1">
        <f t="shared" si="208"/>
        <v>0</v>
      </c>
      <c r="DH117" s="229">
        <f t="shared" si="209"/>
        <v>0</v>
      </c>
      <c r="DI117" s="193"/>
      <c r="DJ117" s="193"/>
      <c r="DK117" s="20"/>
      <c r="DL117" s="33"/>
      <c r="DM117" s="475">
        <f t="shared" si="210"/>
        <v>0</v>
      </c>
      <c r="DN117" s="4" t="e">
        <f t="shared" si="334"/>
        <v>#DIV/0!</v>
      </c>
      <c r="DO117" s="700"/>
      <c r="DP117" s="700"/>
      <c r="DR117" s="7">
        <f t="shared" si="335"/>
        <v>0</v>
      </c>
      <c r="DS117" s="224">
        <f t="shared" si="211"/>
        <v>0</v>
      </c>
      <c r="DT117" s="1">
        <f t="shared" si="212"/>
        <v>0</v>
      </c>
      <c r="DU117" s="229">
        <f t="shared" si="213"/>
        <v>0</v>
      </c>
    </row>
    <row r="118" spans="2:125" hidden="1" outlineLevel="1" x14ac:dyDescent="0.35">
      <c r="B118" s="5" t="s">
        <v>112</v>
      </c>
      <c r="C118" s="3"/>
      <c r="D118" s="18">
        <v>323004</v>
      </c>
      <c r="E118" s="5" t="s">
        <v>46</v>
      </c>
      <c r="F118" s="5" t="s">
        <v>38</v>
      </c>
      <c r="G118" s="5" t="s">
        <v>79</v>
      </c>
      <c r="H118" s="20">
        <v>281.01799999999997</v>
      </c>
      <c r="I118" s="16">
        <f t="shared" si="336"/>
        <v>0</v>
      </c>
      <c r="J118" s="16">
        <f t="shared" si="337"/>
        <v>0</v>
      </c>
      <c r="K118" s="16">
        <f t="shared" si="338"/>
        <v>0</v>
      </c>
      <c r="L118" s="33">
        <f t="shared" si="339"/>
        <v>0</v>
      </c>
      <c r="M118" s="20">
        <f t="shared" si="340"/>
        <v>0</v>
      </c>
      <c r="N118" s="20">
        <f t="shared" si="341"/>
        <v>0</v>
      </c>
      <c r="O118" s="20">
        <f t="shared" si="342"/>
        <v>0</v>
      </c>
      <c r="P118" s="20">
        <f t="shared" si="343"/>
        <v>0</v>
      </c>
      <c r="Q118" s="20">
        <f t="shared" si="344"/>
        <v>0</v>
      </c>
      <c r="R118" s="20">
        <f t="shared" si="345"/>
        <v>11.879986335394886</v>
      </c>
      <c r="S118" s="20">
        <f t="shared" si="346"/>
        <v>68.039986193055213</v>
      </c>
      <c r="T118" s="20">
        <f t="shared" si="347"/>
        <v>158.11207808752465</v>
      </c>
      <c r="U118" s="182">
        <f t="shared" si="326"/>
        <v>238.03205061597475</v>
      </c>
      <c r="V118" s="33">
        <v>161</v>
      </c>
      <c r="W118" s="20">
        <v>55</v>
      </c>
      <c r="X118" s="20">
        <v>49</v>
      </c>
      <c r="Y118" s="20">
        <v>33</v>
      </c>
      <c r="Z118" s="20">
        <v>119</v>
      </c>
      <c r="AA118" s="20">
        <v>138</v>
      </c>
      <c r="AB118" s="20">
        <v>136</v>
      </c>
      <c r="AC118" s="20">
        <v>180</v>
      </c>
      <c r="AD118" s="20">
        <v>130</v>
      </c>
      <c r="AE118" s="20">
        <v>0</v>
      </c>
      <c r="AF118" s="20">
        <v>0</v>
      </c>
      <c r="AG118" s="16">
        <v>0</v>
      </c>
      <c r="AH118" s="179">
        <f t="shared" si="197"/>
        <v>1001</v>
      </c>
      <c r="AI118" s="28">
        <v>0</v>
      </c>
      <c r="AJ118" s="28">
        <v>0</v>
      </c>
      <c r="AK118" s="28">
        <v>0</v>
      </c>
      <c r="AL118" s="28">
        <v>0</v>
      </c>
      <c r="AM118" s="28">
        <v>0</v>
      </c>
      <c r="AN118" s="28">
        <v>0</v>
      </c>
      <c r="AO118" s="28">
        <v>0</v>
      </c>
      <c r="AP118" s="28">
        <v>0</v>
      </c>
      <c r="AQ118" s="28">
        <v>0</v>
      </c>
      <c r="AR118" s="28">
        <v>3338.49</v>
      </c>
      <c r="AS118" s="28">
        <v>19120.460839999989</v>
      </c>
      <c r="AT118" s="28">
        <v>44432.339959999998</v>
      </c>
      <c r="AU118" s="329">
        <f t="shared" si="225"/>
        <v>66891.290799999988</v>
      </c>
      <c r="AV118" s="33">
        <v>41579.44068</v>
      </c>
      <c r="AW118" s="20">
        <v>16692.468879999993</v>
      </c>
      <c r="AX118" s="20">
        <v>14871.472559999993</v>
      </c>
      <c r="AY118" s="20">
        <v>10015.481519999996</v>
      </c>
      <c r="AZ118" s="20">
        <v>36116.433039999982</v>
      </c>
      <c r="BA118" s="20">
        <v>41882.920519999971</v>
      </c>
      <c r="BB118" s="20">
        <v>41275.923839999967</v>
      </c>
      <c r="BC118" s="20">
        <v>54629.895200000028</v>
      </c>
      <c r="BD118" s="20">
        <v>39454.927199999969</v>
      </c>
      <c r="BE118" s="20">
        <v>0</v>
      </c>
      <c r="BF118" s="20">
        <v>0</v>
      </c>
      <c r="BG118" s="20">
        <v>0</v>
      </c>
      <c r="BH118" s="329">
        <f t="shared" si="226"/>
        <v>296518.9634399999</v>
      </c>
      <c r="BI118" s="193">
        <f t="shared" si="327"/>
        <v>26809.116726666649</v>
      </c>
      <c r="BJ118" s="193">
        <f t="shared" si="328"/>
        <v>39758.425799999975</v>
      </c>
      <c r="BK118" s="20">
        <v>36904.993892238701</v>
      </c>
      <c r="BL118" s="33">
        <v>54629.895200000028</v>
      </c>
      <c r="BM118" s="226">
        <f t="shared" si="214"/>
        <v>1.4802846292162362</v>
      </c>
      <c r="BN118" s="4">
        <f t="shared" si="348"/>
        <v>3.7063344409910014E-2</v>
      </c>
      <c r="BO118" s="4">
        <v>0</v>
      </c>
      <c r="BP118" s="4">
        <v>1</v>
      </c>
      <c r="BQ118" s="195">
        <v>150</v>
      </c>
      <c r="BR118" s="196">
        <f t="shared" si="329"/>
        <v>45524.915999999997</v>
      </c>
      <c r="BS118" s="224">
        <f t="shared" si="224"/>
        <v>1.2335706146688756</v>
      </c>
      <c r="BT118" s="4">
        <f t="shared" si="215"/>
        <v>0</v>
      </c>
      <c r="BU118" s="229">
        <f t="shared" si="349"/>
        <v>0</v>
      </c>
      <c r="BV118" s="193">
        <f t="shared" si="216"/>
        <v>32133.004529999995</v>
      </c>
      <c r="BW118" s="193">
        <f t="shared" si="217"/>
        <v>45929.579853333322</v>
      </c>
      <c r="BX118" s="20">
        <v>56477.760744063664</v>
      </c>
      <c r="BY118" s="19">
        <v>39454.927199999969</v>
      </c>
      <c r="BZ118" s="441">
        <f t="shared" si="218"/>
        <v>0.69859227207670493</v>
      </c>
      <c r="CA118" s="4">
        <f t="shared" si="330"/>
        <v>4.5189069740373046E-2</v>
      </c>
      <c r="CB118" s="1">
        <v>0.25</v>
      </c>
      <c r="CC118" s="1">
        <v>1.1000000000000001</v>
      </c>
      <c r="CD118" s="19">
        <v>166.4666666666667</v>
      </c>
      <c r="CE118" s="196">
        <v>37891.905083999998</v>
      </c>
      <c r="CF118" s="275">
        <f t="shared" si="219"/>
        <v>0.67091727052905137</v>
      </c>
      <c r="CG118" s="1">
        <f t="shared" si="220"/>
        <v>0</v>
      </c>
      <c r="CH118" s="229">
        <f t="shared" si="221"/>
        <v>0</v>
      </c>
      <c r="CI118" s="193">
        <f t="shared" si="222"/>
        <v>32946.551493333325</v>
      </c>
      <c r="CJ118" s="193">
        <f t="shared" si="223"/>
        <v>45120.248746666657</v>
      </c>
      <c r="CK118" s="20">
        <v>60694.071782211278</v>
      </c>
      <c r="CL118" s="33">
        <v>16085.463999999994</v>
      </c>
      <c r="CM118" s="475">
        <f t="shared" si="200"/>
        <v>0.26502529040594797</v>
      </c>
      <c r="CN118" s="4">
        <f t="shared" si="331"/>
        <v>4.4089179236317486E-2</v>
      </c>
      <c r="CO118" s="1">
        <v>0.25</v>
      </c>
      <c r="CP118" s="1">
        <v>1.2</v>
      </c>
      <c r="CQ118" s="19">
        <v>181.6</v>
      </c>
      <c r="CR118" s="7">
        <f t="shared" ref="CR118:CR181" si="350">CQ118*$H118*1.08*(1-CO118)</f>
        <v>41336.623727999999</v>
      </c>
      <c r="CS118" s="224">
        <f t="shared" si="201"/>
        <v>0.68106525916284433</v>
      </c>
      <c r="CT118" s="1">
        <f t="shared" si="202"/>
        <v>11.381832423640628</v>
      </c>
      <c r="CU118" s="229">
        <f t="shared" si="203"/>
        <v>100.20011956543225</v>
      </c>
      <c r="CV118" s="193">
        <f t="shared" si="204"/>
        <v>31260.442743999989</v>
      </c>
      <c r="CW118" s="193">
        <f t="shared" si="205"/>
        <v>36723.428799999994</v>
      </c>
      <c r="CX118" s="20"/>
      <c r="CY118" s="33"/>
      <c r="CZ118" s="475">
        <f t="shared" si="206"/>
        <v>0</v>
      </c>
      <c r="DA118" s="4">
        <f t="shared" si="332"/>
        <v>4.1499250012842909E-2</v>
      </c>
      <c r="DB118" s="700"/>
      <c r="DC118" s="700"/>
      <c r="DE118" s="7">
        <f t="shared" si="333"/>
        <v>0</v>
      </c>
      <c r="DF118" s="224">
        <f t="shared" si="207"/>
        <v>0</v>
      </c>
      <c r="DG118" s="1">
        <f t="shared" si="208"/>
        <v>-1</v>
      </c>
      <c r="DH118" s="229">
        <f t="shared" si="209"/>
        <v>12.918923892172339</v>
      </c>
      <c r="DI118" s="193"/>
      <c r="DJ118" s="193"/>
      <c r="DK118" s="20"/>
      <c r="DL118" s="33"/>
      <c r="DM118" s="475">
        <f t="shared" si="210"/>
        <v>0</v>
      </c>
      <c r="DN118" s="4" t="e">
        <f t="shared" si="334"/>
        <v>#DIV/0!</v>
      </c>
      <c r="DO118" s="700"/>
      <c r="DP118" s="700"/>
      <c r="DR118" s="7">
        <f t="shared" si="335"/>
        <v>0</v>
      </c>
      <c r="DS118" s="224">
        <f t="shared" si="211"/>
        <v>0</v>
      </c>
      <c r="DT118" s="1">
        <f t="shared" si="212"/>
        <v>-1</v>
      </c>
      <c r="DU118" s="229">
        <f t="shared" si="213"/>
        <v>3.4328485800426494</v>
      </c>
    </row>
    <row r="119" spans="2:125" hidden="1" outlineLevel="1" x14ac:dyDescent="0.35">
      <c r="B119" s="5" t="s">
        <v>112</v>
      </c>
      <c r="C119" s="3"/>
      <c r="D119" s="18">
        <v>323103</v>
      </c>
      <c r="E119" s="5" t="s">
        <v>46</v>
      </c>
      <c r="F119" s="5" t="s">
        <v>39</v>
      </c>
      <c r="G119" s="5" t="s">
        <v>79</v>
      </c>
      <c r="H119" s="20">
        <v>281.01799999999997</v>
      </c>
      <c r="I119" s="16">
        <f t="shared" si="336"/>
        <v>0</v>
      </c>
      <c r="J119" s="16">
        <f t="shared" si="337"/>
        <v>0</v>
      </c>
      <c r="K119" s="16">
        <f t="shared" si="338"/>
        <v>0</v>
      </c>
      <c r="L119" s="33">
        <f t="shared" si="339"/>
        <v>0</v>
      </c>
      <c r="M119" s="20">
        <f t="shared" si="340"/>
        <v>0</v>
      </c>
      <c r="N119" s="20">
        <f t="shared" si="341"/>
        <v>0</v>
      </c>
      <c r="O119" s="20">
        <f t="shared" si="342"/>
        <v>0</v>
      </c>
      <c r="P119" s="20">
        <f t="shared" si="343"/>
        <v>0</v>
      </c>
      <c r="Q119" s="20">
        <f t="shared" si="344"/>
        <v>0</v>
      </c>
      <c r="R119" s="20">
        <f t="shared" si="345"/>
        <v>52.919969539317755</v>
      </c>
      <c r="S119" s="20">
        <f t="shared" si="346"/>
        <v>101.51642542470584</v>
      </c>
      <c r="T119" s="20">
        <f t="shared" si="347"/>
        <v>144.50403390530141</v>
      </c>
      <c r="U119" s="182">
        <f t="shared" si="326"/>
        <v>298.94042886932505</v>
      </c>
      <c r="V119" s="33">
        <v>192</v>
      </c>
      <c r="W119" s="20">
        <v>45</v>
      </c>
      <c r="X119" s="20">
        <v>62</v>
      </c>
      <c r="Y119" s="20">
        <v>113</v>
      </c>
      <c r="Z119" s="20">
        <v>178</v>
      </c>
      <c r="AA119" s="20">
        <v>134</v>
      </c>
      <c r="AB119" s="20">
        <v>152</v>
      </c>
      <c r="AC119" s="20">
        <v>226</v>
      </c>
      <c r="AD119" s="20">
        <v>153</v>
      </c>
      <c r="AE119" s="20">
        <v>0</v>
      </c>
      <c r="AF119" s="20">
        <v>0</v>
      </c>
      <c r="AG119" s="16">
        <v>0</v>
      </c>
      <c r="AH119" s="179">
        <f t="shared" si="197"/>
        <v>1255</v>
      </c>
      <c r="AI119" s="28">
        <v>0</v>
      </c>
      <c r="AJ119" s="28">
        <v>0</v>
      </c>
      <c r="AK119" s="28">
        <v>0</v>
      </c>
      <c r="AL119" s="28">
        <v>0</v>
      </c>
      <c r="AM119" s="28">
        <v>0</v>
      </c>
      <c r="AN119" s="28">
        <v>0</v>
      </c>
      <c r="AO119" s="28">
        <v>0</v>
      </c>
      <c r="AP119" s="28">
        <v>0</v>
      </c>
      <c r="AQ119" s="28">
        <v>0</v>
      </c>
      <c r="AR119" s="28">
        <v>14871.463999999996</v>
      </c>
      <c r="AS119" s="28">
        <v>28527.942839999985</v>
      </c>
      <c r="AT119" s="28">
        <v>40608.234599999989</v>
      </c>
      <c r="AU119" s="329">
        <f t="shared" si="225"/>
        <v>84007.641439999978</v>
      </c>
      <c r="AV119" s="33">
        <v>48074.335680000004</v>
      </c>
      <c r="AW119" s="20">
        <v>13475.375479999995</v>
      </c>
      <c r="AX119" s="20">
        <v>18816.965279999993</v>
      </c>
      <c r="AY119" s="20">
        <v>30562.411319999981</v>
      </c>
      <c r="AZ119" s="20">
        <v>46101.602519999964</v>
      </c>
      <c r="BA119" s="20">
        <v>40668.922439999973</v>
      </c>
      <c r="BB119" s="20">
        <v>46131.914879999953</v>
      </c>
      <c r="BC119" s="20">
        <v>68590.866639999993</v>
      </c>
      <c r="BD119" s="20">
        <v>46435.41431999996</v>
      </c>
      <c r="BE119" s="20">
        <v>0</v>
      </c>
      <c r="BF119" s="20">
        <v>0</v>
      </c>
      <c r="BG119" s="20">
        <v>0</v>
      </c>
      <c r="BH119" s="329">
        <f t="shared" si="226"/>
        <v>358857.8085599998</v>
      </c>
      <c r="BI119" s="193">
        <f t="shared" si="327"/>
        <v>32626.198653333307</v>
      </c>
      <c r="BJ119" s="193">
        <f t="shared" si="328"/>
        <v>44300.813279999966</v>
      </c>
      <c r="BK119" s="20">
        <v>45530.155192604732</v>
      </c>
      <c r="BL119" s="33">
        <v>68590.866639999993</v>
      </c>
      <c r="BM119" s="226">
        <f t="shared" si="214"/>
        <v>1.5064931439359757</v>
      </c>
      <c r="BN119" s="4">
        <f t="shared" si="348"/>
        <v>4.1297819699786881E-2</v>
      </c>
      <c r="BO119" s="4">
        <v>0</v>
      </c>
      <c r="BP119" s="4">
        <v>1</v>
      </c>
      <c r="BQ119" s="195">
        <v>180</v>
      </c>
      <c r="BR119" s="196">
        <f t="shared" si="329"/>
        <v>54629.8992</v>
      </c>
      <c r="BS119" s="224">
        <f t="shared" si="224"/>
        <v>1.1998619150077772</v>
      </c>
      <c r="BT119" s="4">
        <f t="shared" si="215"/>
        <v>0</v>
      </c>
      <c r="BU119" s="229">
        <f t="shared" si="349"/>
        <v>0</v>
      </c>
      <c r="BV119" s="193">
        <f t="shared" si="216"/>
        <v>39052.799279999977</v>
      </c>
      <c r="BW119" s="193">
        <f t="shared" si="217"/>
        <v>51797.234653333311</v>
      </c>
      <c r="BX119" s="20">
        <v>63692.980325461715</v>
      </c>
      <c r="BY119" s="19">
        <v>46435.41431999996</v>
      </c>
      <c r="BZ119" s="441">
        <f t="shared" si="218"/>
        <v>0.7290507381303537</v>
      </c>
      <c r="CA119" s="4">
        <f t="shared" si="330"/>
        <v>5.0962121939333901E-2</v>
      </c>
      <c r="CB119" s="1">
        <v>0.33</v>
      </c>
      <c r="CC119" s="1">
        <v>1.1000000000000001</v>
      </c>
      <c r="CD119" s="19">
        <v>187.73333333333335</v>
      </c>
      <c r="CE119" s="196">
        <v>38174.564229119998</v>
      </c>
      <c r="CF119" s="275">
        <f t="shared" si="219"/>
        <v>0.59935277065154779</v>
      </c>
      <c r="CG119" s="1">
        <f t="shared" si="220"/>
        <v>0</v>
      </c>
      <c r="CH119" s="229">
        <f t="shared" si="221"/>
        <v>0</v>
      </c>
      <c r="CI119" s="193">
        <f t="shared" si="222"/>
        <v>39873.089839999979</v>
      </c>
      <c r="CJ119" s="193">
        <f t="shared" si="223"/>
        <v>53719.398613333302</v>
      </c>
      <c r="CK119" s="20">
        <v>72261.326701478887</v>
      </c>
      <c r="CL119" s="33">
        <v>22079.573999999997</v>
      </c>
      <c r="CM119" s="475">
        <f t="shared" si="200"/>
        <v>0.3055517385006456</v>
      </c>
      <c r="CN119" s="4">
        <f t="shared" si="331"/>
        <v>5.2491824839627249E-2</v>
      </c>
      <c r="CO119" s="1">
        <v>0.33</v>
      </c>
      <c r="CP119" s="1">
        <v>1.2</v>
      </c>
      <c r="CQ119" s="19">
        <v>204.79999999999998</v>
      </c>
      <c r="CR119" s="7">
        <f t="shared" si="350"/>
        <v>41644.979159039984</v>
      </c>
      <c r="CS119" s="224">
        <f t="shared" si="201"/>
        <v>0.57631074684085037</v>
      </c>
      <c r="CT119" s="1">
        <f t="shared" si="202"/>
        <v>1.8003281424774316</v>
      </c>
      <c r="CU119" s="229">
        <f t="shared" si="203"/>
        <v>25.930959031272231</v>
      </c>
      <c r="CV119" s="193">
        <f t="shared" si="204"/>
        <v>38093.738255999982</v>
      </c>
      <c r="CW119" s="193">
        <f t="shared" si="205"/>
        <v>45701.951653333323</v>
      </c>
      <c r="CX119" s="20"/>
      <c r="CY119" s="33"/>
      <c r="CZ119" s="475">
        <f t="shared" si="206"/>
        <v>0</v>
      </c>
      <c r="DA119" s="4">
        <f t="shared" si="332"/>
        <v>5.1645414922054864E-2</v>
      </c>
      <c r="DB119" s="700"/>
      <c r="DC119" s="700"/>
      <c r="DE119" s="7">
        <f t="shared" si="333"/>
        <v>0</v>
      </c>
      <c r="DF119" s="224">
        <f t="shared" si="207"/>
        <v>0</v>
      </c>
      <c r="DG119" s="1">
        <f t="shared" si="208"/>
        <v>-1</v>
      </c>
      <c r="DH119" s="229">
        <f t="shared" si="209"/>
        <v>7.7774790094343142</v>
      </c>
      <c r="DI119" s="193"/>
      <c r="DJ119" s="193"/>
      <c r="DK119" s="20"/>
      <c r="DL119" s="33"/>
      <c r="DM119" s="475">
        <f t="shared" si="210"/>
        <v>0</v>
      </c>
      <c r="DN119" s="4" t="e">
        <f t="shared" si="334"/>
        <v>#DIV/0!</v>
      </c>
      <c r="DO119" s="700"/>
      <c r="DP119" s="700"/>
      <c r="DR119" s="7">
        <f t="shared" si="335"/>
        <v>0</v>
      </c>
      <c r="DS119" s="224">
        <f t="shared" si="211"/>
        <v>0</v>
      </c>
      <c r="DT119" s="1">
        <f t="shared" si="212"/>
        <v>-1</v>
      </c>
      <c r="DU119" s="229">
        <f t="shared" si="213"/>
        <v>3.2717281714938231</v>
      </c>
    </row>
    <row r="120" spans="2:125" hidden="1" outlineLevel="1" x14ac:dyDescent="0.35">
      <c r="B120" s="5" t="s">
        <v>112</v>
      </c>
      <c r="C120" s="3"/>
      <c r="D120" s="18">
        <v>323900</v>
      </c>
      <c r="E120" s="5" t="s">
        <v>46</v>
      </c>
      <c r="F120" s="5" t="s">
        <v>37</v>
      </c>
      <c r="G120" s="5" t="s">
        <v>79</v>
      </c>
      <c r="H120" s="20">
        <v>281.01799999999997</v>
      </c>
      <c r="I120" s="16">
        <f t="shared" si="336"/>
        <v>0</v>
      </c>
      <c r="J120" s="16">
        <f t="shared" si="337"/>
        <v>0</v>
      </c>
      <c r="K120" s="16">
        <f t="shared" si="338"/>
        <v>0</v>
      </c>
      <c r="L120" s="33">
        <f t="shared" si="339"/>
        <v>0</v>
      </c>
      <c r="M120" s="20">
        <f t="shared" si="340"/>
        <v>0</v>
      </c>
      <c r="N120" s="20">
        <f t="shared" si="341"/>
        <v>0</v>
      </c>
      <c r="O120" s="20">
        <f t="shared" si="342"/>
        <v>0</v>
      </c>
      <c r="P120" s="20">
        <f t="shared" si="343"/>
        <v>0</v>
      </c>
      <c r="Q120" s="20">
        <f t="shared" si="344"/>
        <v>0</v>
      </c>
      <c r="R120" s="20">
        <f t="shared" si="345"/>
        <v>52.919969539317755</v>
      </c>
      <c r="S120" s="20">
        <f t="shared" si="346"/>
        <v>76.676424855347307</v>
      </c>
      <c r="T120" s="20">
        <f t="shared" si="347"/>
        <v>123.87605434527326</v>
      </c>
      <c r="U120" s="182">
        <f t="shared" si="326"/>
        <v>253.47244873993833</v>
      </c>
      <c r="V120" s="33">
        <v>106</v>
      </c>
      <c r="W120" s="20">
        <v>31</v>
      </c>
      <c r="X120" s="20">
        <v>36</v>
      </c>
      <c r="Y120" s="20">
        <v>38</v>
      </c>
      <c r="Z120" s="20">
        <v>101</v>
      </c>
      <c r="AA120" s="20">
        <v>49</v>
      </c>
      <c r="AB120" s="20">
        <v>40</v>
      </c>
      <c r="AC120" s="20">
        <v>76</v>
      </c>
      <c r="AD120" s="20">
        <v>81</v>
      </c>
      <c r="AE120" s="20">
        <v>0</v>
      </c>
      <c r="AF120" s="20">
        <v>0</v>
      </c>
      <c r="AG120" s="16">
        <v>0</v>
      </c>
      <c r="AH120" s="179">
        <f t="shared" si="197"/>
        <v>558</v>
      </c>
      <c r="AI120" s="28">
        <v>0</v>
      </c>
      <c r="AJ120" s="28">
        <v>0</v>
      </c>
      <c r="AK120" s="28">
        <v>0</v>
      </c>
      <c r="AL120" s="28">
        <v>0</v>
      </c>
      <c r="AM120" s="28">
        <v>0</v>
      </c>
      <c r="AN120" s="28">
        <v>0</v>
      </c>
      <c r="AO120" s="28">
        <v>0</v>
      </c>
      <c r="AP120" s="28">
        <v>0</v>
      </c>
      <c r="AQ120" s="28">
        <v>0</v>
      </c>
      <c r="AR120" s="28">
        <v>14871.463999999996</v>
      </c>
      <c r="AS120" s="28">
        <v>21547.455559999988</v>
      </c>
      <c r="AT120" s="28">
        <v>34811.401039999997</v>
      </c>
      <c r="AU120" s="329">
        <f t="shared" si="225"/>
        <v>71230.320599999977</v>
      </c>
      <c r="AV120" s="33">
        <v>25342.220279999987</v>
      </c>
      <c r="AW120" s="20">
        <v>9681.6333999999988</v>
      </c>
      <c r="AX120" s="20">
        <v>10925.979839999996</v>
      </c>
      <c r="AY120" s="20">
        <v>9894.0895199999977</v>
      </c>
      <c r="AZ120" s="20">
        <v>27739.862639999981</v>
      </c>
      <c r="BA120" s="20">
        <v>14871.47259999999</v>
      </c>
      <c r="BB120" s="20">
        <v>12139.977599999997</v>
      </c>
      <c r="BC120" s="20">
        <v>23065.94999999999</v>
      </c>
      <c r="BD120" s="20">
        <v>24583.454639999985</v>
      </c>
      <c r="BE120" s="20">
        <v>0</v>
      </c>
      <c r="BF120" s="20">
        <v>0</v>
      </c>
      <c r="BG120" s="20">
        <v>0</v>
      </c>
      <c r="BH120" s="329">
        <f t="shared" si="226"/>
        <v>158244.64051999993</v>
      </c>
      <c r="BI120" s="193">
        <f t="shared" si="327"/>
        <v>14208.835933333328</v>
      </c>
      <c r="BJ120" s="193">
        <f t="shared" si="328"/>
        <v>18250.437613333324</v>
      </c>
      <c r="BK120" s="20">
        <v>22674.213304429493</v>
      </c>
      <c r="BL120" s="33">
        <v>23065.94999999999</v>
      </c>
      <c r="BM120" s="226">
        <f t="shared" si="214"/>
        <v>1.0172767491560102</v>
      </c>
      <c r="BN120" s="4">
        <f t="shared" si="348"/>
        <v>1.7013305765605776E-2</v>
      </c>
      <c r="BO120" s="4">
        <v>0</v>
      </c>
      <c r="BP120" s="4">
        <v>1</v>
      </c>
      <c r="BQ120" s="195">
        <v>63.333333333333336</v>
      </c>
      <c r="BR120" s="196">
        <f t="shared" si="329"/>
        <v>19221.631200000003</v>
      </c>
      <c r="BS120" s="224">
        <f t="shared" si="224"/>
        <v>0.84773089773504884</v>
      </c>
      <c r="BT120" s="4">
        <f t="shared" si="215"/>
        <v>0</v>
      </c>
      <c r="BU120" s="229">
        <f t="shared" si="349"/>
        <v>0</v>
      </c>
      <c r="BV120" s="193">
        <f t="shared" si="216"/>
        <v>16707.648234999993</v>
      </c>
      <c r="BW120" s="193">
        <f t="shared" si="217"/>
        <v>16692.466733333324</v>
      </c>
      <c r="BX120" s="20">
        <v>20526.056310637501</v>
      </c>
      <c r="BY120" s="19">
        <v>24583.454639999985</v>
      </c>
      <c r="BZ120" s="441">
        <f t="shared" si="218"/>
        <v>1.1976706225471945</v>
      </c>
      <c r="CA120" s="4">
        <f t="shared" si="330"/>
        <v>1.642333863623863E-2</v>
      </c>
      <c r="CB120" s="1">
        <v>0.33</v>
      </c>
      <c r="CC120" s="1">
        <v>1.05</v>
      </c>
      <c r="CD120" s="19">
        <v>57.75</v>
      </c>
      <c r="CE120" s="196">
        <v>11743.152082199998</v>
      </c>
      <c r="CF120" s="275">
        <f t="shared" si="219"/>
        <v>0.57210951312231284</v>
      </c>
      <c r="CG120" s="1">
        <f t="shared" si="220"/>
        <v>0</v>
      </c>
      <c r="CH120" s="229">
        <f t="shared" si="221"/>
        <v>0</v>
      </c>
      <c r="CI120" s="193">
        <f t="shared" si="222"/>
        <v>17582.737835555548</v>
      </c>
      <c r="CJ120" s="193">
        <f t="shared" si="223"/>
        <v>19929.794079999992</v>
      </c>
      <c r="CK120" s="20">
        <v>26808.813916070707</v>
      </c>
      <c r="CL120" s="33">
        <v>5462.9849999999988</v>
      </c>
      <c r="CM120" s="475">
        <f t="shared" si="200"/>
        <v>0.20377570664270153</v>
      </c>
      <c r="CN120" s="4">
        <f t="shared" si="331"/>
        <v>1.9474366559225444E-2</v>
      </c>
      <c r="CO120" s="1">
        <v>0.33</v>
      </c>
      <c r="CP120" s="1">
        <v>1.1499999999999999</v>
      </c>
      <c r="CQ120" s="19">
        <v>63.249999999999993</v>
      </c>
      <c r="CR120" s="7">
        <f t="shared" si="350"/>
        <v>12861.547518599999</v>
      </c>
      <c r="CS120" s="224">
        <f t="shared" si="201"/>
        <v>0.4797507103024079</v>
      </c>
      <c r="CT120" s="1">
        <f t="shared" si="202"/>
        <v>-0.13515256341944537</v>
      </c>
      <c r="CU120" s="229">
        <f t="shared" si="203"/>
        <v>10.50567207361696</v>
      </c>
      <c r="CV120" s="193">
        <f t="shared" si="204"/>
        <v>16370.762551999991</v>
      </c>
      <c r="CW120" s="193">
        <f t="shared" si="205"/>
        <v>17704.129879999989</v>
      </c>
      <c r="CX120" s="20"/>
      <c r="CY120" s="33"/>
      <c r="CZ120" s="475">
        <f t="shared" si="206"/>
        <v>0</v>
      </c>
      <c r="DA120" s="4">
        <f t="shared" si="332"/>
        <v>2.0006522706560621E-2</v>
      </c>
      <c r="DB120" s="700"/>
      <c r="DC120" s="700"/>
      <c r="DE120" s="7">
        <f t="shared" si="333"/>
        <v>0</v>
      </c>
      <c r="DF120" s="224">
        <f t="shared" si="207"/>
        <v>0</v>
      </c>
      <c r="DG120" s="1">
        <f t="shared" si="208"/>
        <v>-1</v>
      </c>
      <c r="DH120" s="229">
        <f t="shared" si="209"/>
        <v>3.4951258164123304</v>
      </c>
      <c r="DI120" s="193"/>
      <c r="DJ120" s="193"/>
      <c r="DK120" s="20"/>
      <c r="DL120" s="33"/>
      <c r="DM120" s="475">
        <f t="shared" si="210"/>
        <v>0</v>
      </c>
      <c r="DN120" s="4" t="e">
        <f t="shared" si="334"/>
        <v>#DIV/0!</v>
      </c>
      <c r="DO120" s="700"/>
      <c r="DP120" s="700"/>
      <c r="DR120" s="7">
        <f t="shared" si="335"/>
        <v>0</v>
      </c>
      <c r="DS120" s="224">
        <f t="shared" si="211"/>
        <v>0</v>
      </c>
      <c r="DT120" s="1">
        <f t="shared" si="212"/>
        <v>-1</v>
      </c>
      <c r="DU120" s="229">
        <f t="shared" si="213"/>
        <v>1.2215910189234775</v>
      </c>
    </row>
    <row r="121" spans="2:125" hidden="1" outlineLevel="1" x14ac:dyDescent="0.35">
      <c r="B121" s="5" t="s">
        <v>112</v>
      </c>
      <c r="C121" s="3"/>
      <c r="D121" s="18">
        <v>323104</v>
      </c>
      <c r="E121" s="5" t="s">
        <v>46</v>
      </c>
      <c r="F121" s="5" t="s">
        <v>63</v>
      </c>
      <c r="G121" s="5" t="s">
        <v>76</v>
      </c>
      <c r="H121" s="20"/>
      <c r="I121" s="16">
        <f t="shared" si="336"/>
        <v>0</v>
      </c>
      <c r="J121" s="16">
        <f t="shared" si="337"/>
        <v>0</v>
      </c>
      <c r="K121" s="16">
        <f t="shared" si="338"/>
        <v>0</v>
      </c>
      <c r="L121" s="33">
        <f t="shared" si="339"/>
        <v>0</v>
      </c>
      <c r="M121" s="20">
        <f t="shared" si="340"/>
        <v>0</v>
      </c>
      <c r="N121" s="20">
        <f t="shared" si="341"/>
        <v>0</v>
      </c>
      <c r="O121" s="20">
        <f t="shared" si="342"/>
        <v>0</v>
      </c>
      <c r="P121" s="20">
        <f t="shared" si="343"/>
        <v>0</v>
      </c>
      <c r="Q121" s="20">
        <f t="shared" si="344"/>
        <v>0</v>
      </c>
      <c r="R121" s="20">
        <f t="shared" si="345"/>
        <v>0</v>
      </c>
      <c r="S121" s="20">
        <f t="shared" si="346"/>
        <v>0</v>
      </c>
      <c r="T121" s="20">
        <f t="shared" si="347"/>
        <v>0</v>
      </c>
      <c r="U121" s="182">
        <f t="shared" si="326"/>
        <v>0</v>
      </c>
      <c r="V121" s="33">
        <v>269</v>
      </c>
      <c r="W121" s="20">
        <v>12</v>
      </c>
      <c r="X121" s="20">
        <v>0</v>
      </c>
      <c r="Y121" s="20">
        <v>0</v>
      </c>
      <c r="Z121" s="20">
        <v>0</v>
      </c>
      <c r="AA121" s="20">
        <v>0</v>
      </c>
      <c r="AB121" s="20">
        <v>0</v>
      </c>
      <c r="AC121" s="20">
        <v>0</v>
      </c>
      <c r="AD121" s="20">
        <v>0</v>
      </c>
      <c r="AE121" s="20">
        <v>0</v>
      </c>
      <c r="AF121" s="20">
        <v>0</v>
      </c>
      <c r="AG121" s="16">
        <v>0</v>
      </c>
      <c r="AH121" s="179">
        <f t="shared" si="197"/>
        <v>281</v>
      </c>
      <c r="AI121" s="28">
        <v>0</v>
      </c>
      <c r="AJ121" s="28">
        <v>0</v>
      </c>
      <c r="AK121" s="28">
        <v>0</v>
      </c>
      <c r="AL121" s="28">
        <v>0</v>
      </c>
      <c r="AM121" s="28">
        <v>0</v>
      </c>
      <c r="AN121" s="28">
        <v>0</v>
      </c>
      <c r="AO121" s="28">
        <v>0</v>
      </c>
      <c r="AP121" s="28">
        <v>0</v>
      </c>
      <c r="AQ121" s="28">
        <v>0</v>
      </c>
      <c r="AR121" s="28">
        <v>0</v>
      </c>
      <c r="AS121" s="28">
        <v>0</v>
      </c>
      <c r="AT121" s="28">
        <v>86714.064199999979</v>
      </c>
      <c r="AU121" s="329">
        <f t="shared" si="225"/>
        <v>86714.064199999979</v>
      </c>
      <c r="AV121" s="33">
        <v>58315.20796</v>
      </c>
      <c r="AW121" s="20">
        <v>2601.422</v>
      </c>
      <c r="AX121" s="20">
        <v>0</v>
      </c>
      <c r="AY121" s="20">
        <v>0</v>
      </c>
      <c r="AZ121" s="20">
        <v>0</v>
      </c>
      <c r="BA121" s="20">
        <v>0</v>
      </c>
      <c r="BB121" s="20">
        <v>0</v>
      </c>
      <c r="BC121" s="20">
        <v>0</v>
      </c>
      <c r="BD121" s="20">
        <v>0</v>
      </c>
      <c r="BE121" s="20">
        <v>0</v>
      </c>
      <c r="BF121" s="20">
        <v>0</v>
      </c>
      <c r="BG121" s="20">
        <v>0</v>
      </c>
      <c r="BH121" s="329">
        <f t="shared" si="226"/>
        <v>60916.629959999998</v>
      </c>
      <c r="BI121" s="193"/>
      <c r="BJ121" s="193">
        <f t="shared" si="328"/>
        <v>0</v>
      </c>
      <c r="BK121" s="20"/>
      <c r="BL121" s="33">
        <v>0</v>
      </c>
      <c r="BM121" s="226"/>
      <c r="BN121" s="4"/>
      <c r="BO121" s="4"/>
      <c r="BP121" s="4"/>
      <c r="BQ121" s="195"/>
      <c r="BR121" s="196"/>
      <c r="BS121" s="224"/>
      <c r="BT121" s="4">
        <f t="shared" si="215"/>
        <v>0</v>
      </c>
      <c r="BU121" s="229">
        <f t="shared" si="349"/>
        <v>0</v>
      </c>
      <c r="BV121" s="193">
        <f t="shared" si="216"/>
        <v>7614.5787449999998</v>
      </c>
      <c r="BW121" s="193">
        <f t="shared" si="217"/>
        <v>0</v>
      </c>
      <c r="BX121" s="20">
        <v>0</v>
      </c>
      <c r="BY121" s="19">
        <v>0</v>
      </c>
      <c r="BZ121" s="441">
        <f t="shared" si="218"/>
        <v>0</v>
      </c>
      <c r="CA121" s="4"/>
      <c r="CB121" s="1">
        <v>0</v>
      </c>
      <c r="CC121" s="1">
        <v>0</v>
      </c>
      <c r="CD121" s="19">
        <v>0</v>
      </c>
      <c r="CE121" s="196">
        <v>0</v>
      </c>
      <c r="CF121" s="275">
        <f t="shared" si="219"/>
        <v>0</v>
      </c>
      <c r="CG121" s="1">
        <f t="shared" si="220"/>
        <v>0</v>
      </c>
      <c r="CH121" s="229">
        <f t="shared" si="221"/>
        <v>0</v>
      </c>
      <c r="CI121" s="193">
        <f t="shared" si="222"/>
        <v>6768.5144399999999</v>
      </c>
      <c r="CJ121" s="193">
        <f t="shared" si="223"/>
        <v>0</v>
      </c>
      <c r="CK121" s="20">
        <v>0</v>
      </c>
      <c r="CL121" s="33">
        <v>0</v>
      </c>
      <c r="CM121" s="475">
        <f t="shared" si="200"/>
        <v>0</v>
      </c>
      <c r="CN121" s="4">
        <f t="shared" si="331"/>
        <v>0</v>
      </c>
      <c r="CO121" s="1">
        <v>0</v>
      </c>
      <c r="CP121" s="1">
        <v>0</v>
      </c>
      <c r="CQ121" s="19">
        <v>0</v>
      </c>
      <c r="CR121" s="7">
        <f t="shared" si="350"/>
        <v>0</v>
      </c>
      <c r="CS121" s="224">
        <f t="shared" si="201"/>
        <v>0</v>
      </c>
      <c r="CT121" s="1">
        <f t="shared" si="202"/>
        <v>0</v>
      </c>
      <c r="CU121" s="229">
        <f t="shared" si="203"/>
        <v>0</v>
      </c>
      <c r="CV121" s="193">
        <f t="shared" si="204"/>
        <v>6091.662996</v>
      </c>
      <c r="CW121" s="193">
        <f t="shared" si="205"/>
        <v>0</v>
      </c>
      <c r="CX121" s="20"/>
      <c r="CY121" s="33"/>
      <c r="CZ121" s="475">
        <f t="shared" si="206"/>
        <v>0</v>
      </c>
      <c r="DA121" s="4">
        <f t="shared" si="332"/>
        <v>0</v>
      </c>
      <c r="DB121" s="700"/>
      <c r="DC121" s="700"/>
      <c r="DE121" s="7">
        <f t="shared" si="333"/>
        <v>0</v>
      </c>
      <c r="DF121" s="224">
        <f t="shared" si="207"/>
        <v>0</v>
      </c>
      <c r="DG121" s="1">
        <f t="shared" si="208"/>
        <v>0</v>
      </c>
      <c r="DH121" s="229">
        <f t="shared" si="209"/>
        <v>0</v>
      </c>
      <c r="DI121" s="193"/>
      <c r="DJ121" s="193"/>
      <c r="DK121" s="20"/>
      <c r="DL121" s="33"/>
      <c r="DM121" s="475">
        <f t="shared" si="210"/>
        <v>0</v>
      </c>
      <c r="DN121" s="4" t="e">
        <f t="shared" si="334"/>
        <v>#DIV/0!</v>
      </c>
      <c r="DO121" s="700"/>
      <c r="DP121" s="700"/>
      <c r="DR121" s="7">
        <f t="shared" si="335"/>
        <v>0</v>
      </c>
      <c r="DS121" s="224">
        <f t="shared" si="211"/>
        <v>0</v>
      </c>
      <c r="DT121" s="1">
        <f t="shared" si="212"/>
        <v>-1</v>
      </c>
      <c r="DU121" s="229">
        <f t="shared" si="213"/>
        <v>-0.29750000162026757</v>
      </c>
    </row>
    <row r="122" spans="2:125" hidden="1" outlineLevel="1" x14ac:dyDescent="0.35">
      <c r="B122" s="5" t="s">
        <v>112</v>
      </c>
      <c r="C122" s="3"/>
      <c r="D122" s="18">
        <v>323901</v>
      </c>
      <c r="E122" s="5" t="s">
        <v>46</v>
      </c>
      <c r="F122" s="5" t="s">
        <v>64</v>
      </c>
      <c r="G122" s="5" t="s">
        <v>76</v>
      </c>
      <c r="H122" s="20"/>
      <c r="I122" s="16">
        <f t="shared" si="336"/>
        <v>0</v>
      </c>
      <c r="J122" s="16">
        <f t="shared" si="337"/>
        <v>0</v>
      </c>
      <c r="K122" s="16">
        <f t="shared" si="338"/>
        <v>0</v>
      </c>
      <c r="L122" s="33">
        <f t="shared" si="339"/>
        <v>0</v>
      </c>
      <c r="M122" s="20">
        <f t="shared" si="340"/>
        <v>0</v>
      </c>
      <c r="N122" s="20">
        <f t="shared" si="341"/>
        <v>0</v>
      </c>
      <c r="O122" s="20">
        <f t="shared" si="342"/>
        <v>0</v>
      </c>
      <c r="P122" s="20">
        <f t="shared" si="343"/>
        <v>0</v>
      </c>
      <c r="Q122" s="20">
        <f t="shared" si="344"/>
        <v>0</v>
      </c>
      <c r="R122" s="20">
        <f t="shared" si="345"/>
        <v>0</v>
      </c>
      <c r="S122" s="20">
        <f t="shared" si="346"/>
        <v>0</v>
      </c>
      <c r="T122" s="20">
        <f t="shared" si="347"/>
        <v>0</v>
      </c>
      <c r="U122" s="182">
        <f t="shared" si="326"/>
        <v>0</v>
      </c>
      <c r="V122" s="33">
        <v>271</v>
      </c>
      <c r="W122" s="20">
        <v>13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20">
        <v>0</v>
      </c>
      <c r="AF122" s="20">
        <v>0</v>
      </c>
      <c r="AG122" s="16">
        <v>0</v>
      </c>
      <c r="AH122" s="179">
        <f t="shared" si="197"/>
        <v>284</v>
      </c>
      <c r="AI122" s="28">
        <v>0</v>
      </c>
      <c r="AJ122" s="28">
        <v>0</v>
      </c>
      <c r="AK122" s="28">
        <v>0</v>
      </c>
      <c r="AL122" s="28">
        <v>0</v>
      </c>
      <c r="AM122" s="28">
        <v>0</v>
      </c>
      <c r="AN122" s="28">
        <v>0</v>
      </c>
      <c r="AO122" s="28">
        <v>0</v>
      </c>
      <c r="AP122" s="28">
        <v>0</v>
      </c>
      <c r="AQ122" s="28">
        <v>0</v>
      </c>
      <c r="AR122" s="28">
        <v>0</v>
      </c>
      <c r="AS122" s="28">
        <v>0</v>
      </c>
      <c r="AT122" s="28">
        <v>84546.213199999969</v>
      </c>
      <c r="AU122" s="329">
        <f t="shared" si="225"/>
        <v>84546.213199999969</v>
      </c>
      <c r="AV122" s="33">
        <v>58748.779439999998</v>
      </c>
      <c r="AW122" s="20">
        <v>2818.2069999999999</v>
      </c>
      <c r="AX122" s="20">
        <v>0</v>
      </c>
      <c r="AY122" s="20">
        <v>0</v>
      </c>
      <c r="AZ122" s="20">
        <v>0</v>
      </c>
      <c r="BA122" s="20">
        <v>0</v>
      </c>
      <c r="BB122" s="20">
        <v>0</v>
      </c>
      <c r="BC122" s="20">
        <v>0</v>
      </c>
      <c r="BD122" s="20">
        <v>0</v>
      </c>
      <c r="BE122" s="20">
        <v>0</v>
      </c>
      <c r="BF122" s="20">
        <v>0</v>
      </c>
      <c r="BG122" s="20">
        <v>0</v>
      </c>
      <c r="BH122" s="329">
        <f t="shared" si="226"/>
        <v>61566.986440000001</v>
      </c>
      <c r="BI122" s="193"/>
      <c r="BJ122" s="193">
        <f t="shared" si="328"/>
        <v>0</v>
      </c>
      <c r="BK122" s="20"/>
      <c r="BL122" s="33">
        <v>0</v>
      </c>
      <c r="BM122" s="226"/>
      <c r="BN122" s="4"/>
      <c r="BO122" s="4"/>
      <c r="BP122" s="4"/>
      <c r="BQ122" s="195"/>
      <c r="BR122" s="196"/>
      <c r="BS122" s="224"/>
      <c r="BT122" s="4">
        <f t="shared" si="215"/>
        <v>0</v>
      </c>
      <c r="BU122" s="229">
        <f t="shared" si="349"/>
        <v>0</v>
      </c>
      <c r="BV122" s="193">
        <f t="shared" si="216"/>
        <v>7695.8733050000001</v>
      </c>
      <c r="BW122" s="193">
        <f t="shared" si="217"/>
        <v>0</v>
      </c>
      <c r="BX122" s="20">
        <v>0</v>
      </c>
      <c r="BY122" s="19">
        <v>0</v>
      </c>
      <c r="BZ122" s="441">
        <f t="shared" si="218"/>
        <v>0</v>
      </c>
      <c r="CA122" s="4"/>
      <c r="CB122" s="1">
        <v>0</v>
      </c>
      <c r="CC122" s="1">
        <v>0</v>
      </c>
      <c r="CD122" s="19">
        <v>0</v>
      </c>
      <c r="CE122" s="196">
        <v>0</v>
      </c>
      <c r="CF122" s="275">
        <f t="shared" si="219"/>
        <v>0</v>
      </c>
      <c r="CG122" s="1">
        <f t="shared" si="220"/>
        <v>0</v>
      </c>
      <c r="CH122" s="229">
        <f t="shared" si="221"/>
        <v>0</v>
      </c>
      <c r="CI122" s="193">
        <f t="shared" si="222"/>
        <v>6840.7762711111109</v>
      </c>
      <c r="CJ122" s="193">
        <f t="shared" si="223"/>
        <v>0</v>
      </c>
      <c r="CK122" s="20">
        <v>0</v>
      </c>
      <c r="CL122" s="33">
        <v>0</v>
      </c>
      <c r="CM122" s="475">
        <f t="shared" si="200"/>
        <v>0</v>
      </c>
      <c r="CN122" s="4">
        <f t="shared" si="331"/>
        <v>0</v>
      </c>
      <c r="CO122" s="1">
        <v>0</v>
      </c>
      <c r="CP122" s="1">
        <v>0</v>
      </c>
      <c r="CQ122" s="19">
        <v>0</v>
      </c>
      <c r="CR122" s="7">
        <f t="shared" si="350"/>
        <v>0</v>
      </c>
      <c r="CS122" s="224">
        <f t="shared" si="201"/>
        <v>0</v>
      </c>
      <c r="CT122" s="1">
        <f t="shared" si="202"/>
        <v>0</v>
      </c>
      <c r="CU122" s="229">
        <f t="shared" si="203"/>
        <v>0</v>
      </c>
      <c r="CV122" s="193">
        <f t="shared" si="204"/>
        <v>6156.6986440000001</v>
      </c>
      <c r="CW122" s="193">
        <f t="shared" si="205"/>
        <v>0</v>
      </c>
      <c r="CX122" s="20"/>
      <c r="CY122" s="33"/>
      <c r="CZ122" s="475">
        <f t="shared" si="206"/>
        <v>0</v>
      </c>
      <c r="DA122" s="4">
        <f t="shared" si="332"/>
        <v>0</v>
      </c>
      <c r="DB122" s="700"/>
      <c r="DC122" s="700"/>
      <c r="DE122" s="7">
        <f t="shared" si="333"/>
        <v>0</v>
      </c>
      <c r="DF122" s="224">
        <f t="shared" si="207"/>
        <v>0</v>
      </c>
      <c r="DG122" s="1">
        <f t="shared" si="208"/>
        <v>0</v>
      </c>
      <c r="DH122" s="229">
        <f t="shared" si="209"/>
        <v>0</v>
      </c>
      <c r="DI122" s="193"/>
      <c r="DJ122" s="193"/>
      <c r="DK122" s="20"/>
      <c r="DL122" s="33"/>
      <c r="DM122" s="475">
        <f t="shared" si="210"/>
        <v>0</v>
      </c>
      <c r="DN122" s="4" t="e">
        <f t="shared" si="334"/>
        <v>#DIV/0!</v>
      </c>
      <c r="DO122" s="700"/>
      <c r="DP122" s="700"/>
      <c r="DR122" s="7">
        <f t="shared" si="335"/>
        <v>0</v>
      </c>
      <c r="DS122" s="224">
        <f t="shared" si="211"/>
        <v>0</v>
      </c>
      <c r="DT122" s="1">
        <f t="shared" si="212"/>
        <v>-1</v>
      </c>
      <c r="DU122" s="229">
        <f t="shared" si="213"/>
        <v>-0.27179486685750198</v>
      </c>
    </row>
    <row r="123" spans="2:125" hidden="1" outlineLevel="1" x14ac:dyDescent="0.35">
      <c r="B123" s="5" t="s">
        <v>112</v>
      </c>
      <c r="C123" s="3"/>
      <c r="D123" s="18">
        <v>320022</v>
      </c>
      <c r="E123" s="5" t="s">
        <v>47</v>
      </c>
      <c r="F123" s="5" t="s">
        <v>65</v>
      </c>
      <c r="G123" s="5" t="s">
        <v>80</v>
      </c>
      <c r="H123" s="20"/>
      <c r="I123" s="16">
        <f t="shared" si="336"/>
        <v>0</v>
      </c>
      <c r="J123" s="16">
        <f t="shared" si="337"/>
        <v>0</v>
      </c>
      <c r="K123" s="16">
        <f t="shared" si="338"/>
        <v>0</v>
      </c>
      <c r="L123" s="33">
        <f t="shared" si="339"/>
        <v>0</v>
      </c>
      <c r="M123" s="20">
        <f t="shared" si="340"/>
        <v>0</v>
      </c>
      <c r="N123" s="20">
        <f t="shared" si="341"/>
        <v>0</v>
      </c>
      <c r="O123" s="20">
        <f t="shared" si="342"/>
        <v>0</v>
      </c>
      <c r="P123" s="20">
        <f t="shared" si="343"/>
        <v>0</v>
      </c>
      <c r="Q123" s="20">
        <f t="shared" si="344"/>
        <v>0</v>
      </c>
      <c r="R123" s="20">
        <f t="shared" si="345"/>
        <v>0</v>
      </c>
      <c r="S123" s="20">
        <f t="shared" si="346"/>
        <v>0</v>
      </c>
      <c r="T123" s="20">
        <f t="shared" si="347"/>
        <v>0</v>
      </c>
      <c r="U123" s="182">
        <f t="shared" si="326"/>
        <v>0</v>
      </c>
      <c r="V123" s="33">
        <v>352</v>
      </c>
      <c r="W123" s="20">
        <v>23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0">
        <v>0</v>
      </c>
      <c r="AF123" s="20">
        <v>0</v>
      </c>
      <c r="AG123" s="16">
        <v>0</v>
      </c>
      <c r="AH123" s="179">
        <f t="shared" ref="AH123:AH188" si="351">+SUM(V123:AG123)</f>
        <v>375</v>
      </c>
      <c r="AI123" s="28">
        <v>0</v>
      </c>
      <c r="AJ123" s="28">
        <v>0</v>
      </c>
      <c r="AK123" s="28">
        <v>0</v>
      </c>
      <c r="AL123" s="28">
        <v>0</v>
      </c>
      <c r="AM123" s="28">
        <v>0</v>
      </c>
      <c r="AN123" s="28">
        <v>0</v>
      </c>
      <c r="AO123" s="28">
        <v>0</v>
      </c>
      <c r="AP123" s="28">
        <v>0</v>
      </c>
      <c r="AQ123" s="28">
        <v>0</v>
      </c>
      <c r="AR123" s="28">
        <v>0</v>
      </c>
      <c r="AS123" s="28">
        <v>0</v>
      </c>
      <c r="AT123" s="28">
        <v>72400.982280000011</v>
      </c>
      <c r="AU123" s="329">
        <f t="shared" si="225"/>
        <v>72400.982280000011</v>
      </c>
      <c r="AV123" s="33">
        <v>87277.896080000006</v>
      </c>
      <c r="AW123" s="20">
        <v>5702.817</v>
      </c>
      <c r="AX123" s="20">
        <v>0</v>
      </c>
      <c r="AY123" s="20">
        <v>0</v>
      </c>
      <c r="AZ123" s="20">
        <v>0</v>
      </c>
      <c r="BA123" s="20">
        <v>0</v>
      </c>
      <c r="BB123" s="20">
        <v>0</v>
      </c>
      <c r="BC123" s="20">
        <v>0</v>
      </c>
      <c r="BD123" s="20">
        <v>0</v>
      </c>
      <c r="BE123" s="20">
        <v>0</v>
      </c>
      <c r="BF123" s="20">
        <v>0</v>
      </c>
      <c r="BG123" s="20">
        <v>0</v>
      </c>
      <c r="BH123" s="329">
        <f t="shared" si="226"/>
        <v>92980.713080000001</v>
      </c>
      <c r="BI123" s="193"/>
      <c r="BJ123" s="193"/>
      <c r="BK123" s="20"/>
      <c r="BL123" s="33">
        <v>0</v>
      </c>
      <c r="BM123" s="226"/>
      <c r="BN123" s="4"/>
      <c r="BO123" s="4"/>
      <c r="BP123" s="4"/>
      <c r="BQ123" s="195"/>
      <c r="BR123" s="196"/>
      <c r="BS123" s="224"/>
      <c r="BT123" s="4">
        <f t="shared" si="215"/>
        <v>0</v>
      </c>
      <c r="BU123" s="229">
        <f t="shared" si="349"/>
        <v>0</v>
      </c>
      <c r="BV123" s="193">
        <f t="shared" si="216"/>
        <v>11622.589135</v>
      </c>
      <c r="BW123" s="193">
        <f t="shared" si="217"/>
        <v>0</v>
      </c>
      <c r="BX123" s="20">
        <v>0</v>
      </c>
      <c r="BY123" s="19">
        <v>0</v>
      </c>
      <c r="BZ123" s="441">
        <f t="shared" si="218"/>
        <v>0</v>
      </c>
      <c r="CA123" s="4"/>
      <c r="CB123" s="1">
        <v>0</v>
      </c>
      <c r="CC123" s="1">
        <v>0</v>
      </c>
      <c r="CD123" s="19">
        <v>0</v>
      </c>
      <c r="CE123" s="196">
        <v>0</v>
      </c>
      <c r="CF123" s="275">
        <f t="shared" si="219"/>
        <v>0</v>
      </c>
      <c r="CG123" s="1">
        <f t="shared" si="220"/>
        <v>0</v>
      </c>
      <c r="CH123" s="229">
        <f t="shared" si="221"/>
        <v>0</v>
      </c>
      <c r="CI123" s="193">
        <f t="shared" si="222"/>
        <v>10331.190342222222</v>
      </c>
      <c r="CJ123" s="193">
        <f t="shared" si="223"/>
        <v>0</v>
      </c>
      <c r="CK123" s="20">
        <v>0</v>
      </c>
      <c r="CL123" s="33">
        <v>0</v>
      </c>
      <c r="CM123" s="475">
        <f t="shared" si="200"/>
        <v>0</v>
      </c>
      <c r="CN123" s="4">
        <f t="shared" si="331"/>
        <v>0</v>
      </c>
      <c r="CO123" s="1">
        <v>0</v>
      </c>
      <c r="CP123" s="1">
        <v>0</v>
      </c>
      <c r="CQ123" s="19">
        <v>0</v>
      </c>
      <c r="CR123" s="7">
        <f t="shared" si="350"/>
        <v>0</v>
      </c>
      <c r="CS123" s="224">
        <f t="shared" si="201"/>
        <v>0</v>
      </c>
      <c r="CT123" s="1">
        <f t="shared" si="202"/>
        <v>0</v>
      </c>
      <c r="CU123" s="229">
        <f t="shared" si="203"/>
        <v>0</v>
      </c>
      <c r="CV123" s="193">
        <f t="shared" si="204"/>
        <v>9298.0713080000005</v>
      </c>
      <c r="CW123" s="193">
        <f t="shared" si="205"/>
        <v>0</v>
      </c>
      <c r="CX123" s="20"/>
      <c r="CY123" s="33"/>
      <c r="CZ123" s="475">
        <f t="shared" si="206"/>
        <v>0</v>
      </c>
      <c r="DA123" s="4">
        <f t="shared" si="332"/>
        <v>0</v>
      </c>
      <c r="DB123" s="700"/>
      <c r="DC123" s="700"/>
      <c r="DE123" s="7">
        <f t="shared" si="333"/>
        <v>0</v>
      </c>
      <c r="DF123" s="224">
        <f t="shared" si="207"/>
        <v>0</v>
      </c>
      <c r="DG123" s="1">
        <f t="shared" si="208"/>
        <v>0</v>
      </c>
      <c r="DH123" s="229">
        <f t="shared" si="209"/>
        <v>0</v>
      </c>
      <c r="DI123" s="193"/>
      <c r="DJ123" s="193"/>
      <c r="DK123" s="20"/>
      <c r="DL123" s="33"/>
      <c r="DM123" s="475">
        <f t="shared" si="210"/>
        <v>0</v>
      </c>
      <c r="DN123" s="4" t="e">
        <f t="shared" si="334"/>
        <v>#DIV/0!</v>
      </c>
      <c r="DO123" s="700"/>
      <c r="DP123" s="700"/>
      <c r="DR123" s="7">
        <f t="shared" si="335"/>
        <v>0</v>
      </c>
      <c r="DS123" s="224">
        <f t="shared" si="211"/>
        <v>0</v>
      </c>
      <c r="DT123" s="1">
        <f t="shared" si="212"/>
        <v>-1</v>
      </c>
      <c r="DU123" s="229">
        <f t="shared" si="213"/>
        <v>0.284246568926523</v>
      </c>
    </row>
    <row r="124" spans="2:125" hidden="1" outlineLevel="1" x14ac:dyDescent="0.35">
      <c r="B124" s="5" t="s">
        <v>112</v>
      </c>
      <c r="C124" s="3"/>
      <c r="D124" s="18">
        <v>320117</v>
      </c>
      <c r="E124" s="5" t="s">
        <v>47</v>
      </c>
      <c r="F124" s="5" t="s">
        <v>66</v>
      </c>
      <c r="G124" s="5" t="s">
        <v>80</v>
      </c>
      <c r="H124" s="20"/>
      <c r="I124" s="16">
        <f t="shared" si="336"/>
        <v>0</v>
      </c>
      <c r="J124" s="16">
        <f t="shared" si="337"/>
        <v>0</v>
      </c>
      <c r="K124" s="16">
        <f t="shared" si="338"/>
        <v>0</v>
      </c>
      <c r="L124" s="33">
        <f t="shared" si="339"/>
        <v>0</v>
      </c>
      <c r="M124" s="20">
        <f t="shared" si="340"/>
        <v>0</v>
      </c>
      <c r="N124" s="20">
        <f t="shared" si="341"/>
        <v>0</v>
      </c>
      <c r="O124" s="20">
        <f t="shared" si="342"/>
        <v>0</v>
      </c>
      <c r="P124" s="20">
        <f t="shared" si="343"/>
        <v>0</v>
      </c>
      <c r="Q124" s="20">
        <f t="shared" si="344"/>
        <v>0</v>
      </c>
      <c r="R124" s="20">
        <f t="shared" si="345"/>
        <v>0</v>
      </c>
      <c r="S124" s="20">
        <f t="shared" si="346"/>
        <v>0</v>
      </c>
      <c r="T124" s="20">
        <f t="shared" si="347"/>
        <v>0</v>
      </c>
      <c r="U124" s="182">
        <f t="shared" si="326"/>
        <v>0</v>
      </c>
      <c r="V124" s="33">
        <v>343</v>
      </c>
      <c r="W124" s="20">
        <v>22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20">
        <v>0</v>
      </c>
      <c r="AF124" s="20">
        <v>0</v>
      </c>
      <c r="AG124" s="16">
        <v>0</v>
      </c>
      <c r="AH124" s="179">
        <f t="shared" si="351"/>
        <v>365</v>
      </c>
      <c r="AI124" s="28">
        <v>0</v>
      </c>
      <c r="AJ124" s="28">
        <v>0</v>
      </c>
      <c r="AK124" s="28">
        <v>0</v>
      </c>
      <c r="AL124" s="28">
        <v>0</v>
      </c>
      <c r="AM124" s="28">
        <v>0</v>
      </c>
      <c r="AN124" s="28">
        <v>0</v>
      </c>
      <c r="AO124" s="28">
        <v>0</v>
      </c>
      <c r="AP124" s="28">
        <v>0</v>
      </c>
      <c r="AQ124" s="28">
        <v>0</v>
      </c>
      <c r="AR124" s="28">
        <v>0</v>
      </c>
      <c r="AS124" s="28">
        <v>0</v>
      </c>
      <c r="AT124" s="28">
        <v>70169.44472</v>
      </c>
      <c r="AU124" s="329">
        <f t="shared" si="225"/>
        <v>70169.44472</v>
      </c>
      <c r="AV124" s="33">
        <v>85046.35772</v>
      </c>
      <c r="AW124" s="20">
        <v>5454.8680000000004</v>
      </c>
      <c r="AX124" s="20">
        <v>0</v>
      </c>
      <c r="AY124" s="20">
        <v>0</v>
      </c>
      <c r="AZ124" s="20">
        <v>0</v>
      </c>
      <c r="BA124" s="20">
        <v>0</v>
      </c>
      <c r="BB124" s="20">
        <v>0</v>
      </c>
      <c r="BC124" s="20">
        <v>0</v>
      </c>
      <c r="BD124" s="20">
        <v>0</v>
      </c>
      <c r="BE124" s="20">
        <v>0</v>
      </c>
      <c r="BF124" s="20">
        <v>0</v>
      </c>
      <c r="BG124" s="20">
        <v>0</v>
      </c>
      <c r="BH124" s="329">
        <f t="shared" si="226"/>
        <v>90501.225720000002</v>
      </c>
      <c r="BI124" s="193"/>
      <c r="BJ124" s="193"/>
      <c r="BK124" s="20"/>
      <c r="BL124" s="33">
        <v>0</v>
      </c>
      <c r="BM124" s="226"/>
      <c r="BN124" s="4"/>
      <c r="BO124" s="4"/>
      <c r="BP124" s="4"/>
      <c r="BQ124" s="195"/>
      <c r="BR124" s="196"/>
      <c r="BS124" s="224"/>
      <c r="BT124" s="4">
        <f t="shared" si="215"/>
        <v>0</v>
      </c>
      <c r="BU124" s="229">
        <f t="shared" si="349"/>
        <v>0</v>
      </c>
      <c r="BV124" s="193">
        <f t="shared" si="216"/>
        <v>11312.653215</v>
      </c>
      <c r="BW124" s="193">
        <f t="shared" si="217"/>
        <v>0</v>
      </c>
      <c r="BX124" s="20">
        <v>0</v>
      </c>
      <c r="BY124" s="19">
        <v>0</v>
      </c>
      <c r="BZ124" s="441">
        <f t="shared" si="218"/>
        <v>0</v>
      </c>
      <c r="CA124" s="4"/>
      <c r="CB124" s="1">
        <v>0</v>
      </c>
      <c r="CC124" s="1">
        <v>0</v>
      </c>
      <c r="CD124" s="19">
        <v>0</v>
      </c>
      <c r="CE124" s="196">
        <v>0</v>
      </c>
      <c r="CF124" s="275">
        <f t="shared" si="219"/>
        <v>0</v>
      </c>
      <c r="CG124" s="1">
        <f t="shared" si="220"/>
        <v>0</v>
      </c>
      <c r="CH124" s="229">
        <f t="shared" si="221"/>
        <v>0</v>
      </c>
      <c r="CI124" s="193">
        <f t="shared" si="222"/>
        <v>10055.691746666667</v>
      </c>
      <c r="CJ124" s="193">
        <f t="shared" si="223"/>
        <v>0</v>
      </c>
      <c r="CK124" s="20">
        <v>0</v>
      </c>
      <c r="CL124" s="33">
        <v>0</v>
      </c>
      <c r="CM124" s="475">
        <f t="shared" si="200"/>
        <v>0</v>
      </c>
      <c r="CN124" s="4">
        <f t="shared" si="331"/>
        <v>0</v>
      </c>
      <c r="CO124" s="1">
        <v>0</v>
      </c>
      <c r="CP124" s="1">
        <v>0</v>
      </c>
      <c r="CQ124" s="19">
        <v>0</v>
      </c>
      <c r="CR124" s="7">
        <f t="shared" si="350"/>
        <v>0</v>
      </c>
      <c r="CS124" s="224">
        <f t="shared" si="201"/>
        <v>0</v>
      </c>
      <c r="CT124" s="1">
        <f t="shared" si="202"/>
        <v>0</v>
      </c>
      <c r="CU124" s="229">
        <f t="shared" si="203"/>
        <v>0</v>
      </c>
      <c r="CV124" s="193">
        <f t="shared" si="204"/>
        <v>9050.1225720000002</v>
      </c>
      <c r="CW124" s="193">
        <f t="shared" si="205"/>
        <v>0</v>
      </c>
      <c r="CX124" s="20"/>
      <c r="CY124" s="33"/>
      <c r="CZ124" s="475">
        <f t="shared" si="206"/>
        <v>0</v>
      </c>
      <c r="DA124" s="4">
        <f t="shared" si="332"/>
        <v>0</v>
      </c>
      <c r="DB124" s="700"/>
      <c r="DC124" s="700"/>
      <c r="DE124" s="7">
        <f t="shared" si="333"/>
        <v>0</v>
      </c>
      <c r="DF124" s="224">
        <f t="shared" si="207"/>
        <v>0</v>
      </c>
      <c r="DG124" s="1">
        <f t="shared" si="208"/>
        <v>0</v>
      </c>
      <c r="DH124" s="229">
        <f t="shared" si="209"/>
        <v>0</v>
      </c>
      <c r="DI124" s="193"/>
      <c r="DJ124" s="193"/>
      <c r="DK124" s="20"/>
      <c r="DL124" s="33"/>
      <c r="DM124" s="475">
        <f t="shared" si="210"/>
        <v>0</v>
      </c>
      <c r="DN124" s="4" t="e">
        <f t="shared" si="334"/>
        <v>#DIV/0!</v>
      </c>
      <c r="DO124" s="700"/>
      <c r="DP124" s="700"/>
      <c r="DR124" s="7">
        <f t="shared" si="335"/>
        <v>0</v>
      </c>
      <c r="DS124" s="224">
        <f t="shared" si="211"/>
        <v>0</v>
      </c>
      <c r="DT124" s="1">
        <f t="shared" si="212"/>
        <v>-1</v>
      </c>
      <c r="DU124" s="229">
        <f t="shared" si="213"/>
        <v>0.28975262781586397</v>
      </c>
    </row>
    <row r="125" spans="2:125" hidden="1" outlineLevel="1" x14ac:dyDescent="0.35">
      <c r="B125" s="5" t="s">
        <v>112</v>
      </c>
      <c r="C125" s="3"/>
      <c r="D125" s="18">
        <v>320927</v>
      </c>
      <c r="E125" s="5" t="s">
        <v>47</v>
      </c>
      <c r="F125" s="5" t="s">
        <v>67</v>
      </c>
      <c r="G125" s="5" t="s">
        <v>80</v>
      </c>
      <c r="H125" s="20">
        <v>229.58199999999999</v>
      </c>
      <c r="I125" s="16">
        <f t="shared" si="336"/>
        <v>0</v>
      </c>
      <c r="J125" s="16">
        <f t="shared" si="337"/>
        <v>0</v>
      </c>
      <c r="K125" s="16">
        <f t="shared" si="338"/>
        <v>0</v>
      </c>
      <c r="L125" s="33">
        <f t="shared" si="339"/>
        <v>0</v>
      </c>
      <c r="M125" s="20">
        <f t="shared" si="340"/>
        <v>0</v>
      </c>
      <c r="N125" s="20">
        <f t="shared" si="341"/>
        <v>0</v>
      </c>
      <c r="O125" s="20">
        <f t="shared" si="342"/>
        <v>0</v>
      </c>
      <c r="P125" s="20">
        <f t="shared" si="343"/>
        <v>0</v>
      </c>
      <c r="Q125" s="20">
        <f t="shared" si="344"/>
        <v>0</v>
      </c>
      <c r="R125" s="20">
        <f t="shared" si="345"/>
        <v>0</v>
      </c>
      <c r="S125" s="20">
        <f t="shared" si="346"/>
        <v>0</v>
      </c>
      <c r="T125" s="20">
        <f t="shared" si="347"/>
        <v>0</v>
      </c>
      <c r="U125" s="182">
        <f t="shared" si="326"/>
        <v>0</v>
      </c>
      <c r="V125" s="33">
        <v>0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0">
        <v>0</v>
      </c>
      <c r="AF125" s="20">
        <v>0</v>
      </c>
      <c r="AG125" s="16">
        <v>0</v>
      </c>
      <c r="AH125" s="179">
        <f t="shared" si="351"/>
        <v>0</v>
      </c>
      <c r="AI125" s="28">
        <v>0</v>
      </c>
      <c r="AJ125" s="28">
        <v>0</v>
      </c>
      <c r="AK125" s="28">
        <v>0</v>
      </c>
      <c r="AL125" s="28">
        <v>0</v>
      </c>
      <c r="AM125" s="28">
        <v>0</v>
      </c>
      <c r="AN125" s="28">
        <v>0</v>
      </c>
      <c r="AO125" s="28">
        <v>0</v>
      </c>
      <c r="AP125" s="28">
        <v>0</v>
      </c>
      <c r="AQ125" s="28">
        <v>0</v>
      </c>
      <c r="AR125" s="28">
        <v>0</v>
      </c>
      <c r="AS125" s="28">
        <v>0</v>
      </c>
      <c r="AT125" s="28">
        <v>0</v>
      </c>
      <c r="AU125" s="329">
        <f t="shared" si="225"/>
        <v>0</v>
      </c>
      <c r="AV125" s="33">
        <v>0</v>
      </c>
      <c r="AW125" s="20">
        <v>0</v>
      </c>
      <c r="AX125" s="20">
        <v>0</v>
      </c>
      <c r="AY125" s="20">
        <v>0</v>
      </c>
      <c r="AZ125" s="20">
        <v>0</v>
      </c>
      <c r="BA125" s="20">
        <v>0</v>
      </c>
      <c r="BB125" s="20">
        <v>0</v>
      </c>
      <c r="BC125" s="20">
        <v>0</v>
      </c>
      <c r="BD125" s="20">
        <v>0</v>
      </c>
      <c r="BE125" s="20">
        <v>0</v>
      </c>
      <c r="BF125" s="20">
        <v>0</v>
      </c>
      <c r="BG125" s="20">
        <v>0</v>
      </c>
      <c r="BH125" s="329">
        <f t="shared" si="226"/>
        <v>0</v>
      </c>
      <c r="BI125" s="193"/>
      <c r="BJ125" s="193"/>
      <c r="BK125" s="20"/>
      <c r="BL125" s="33">
        <v>0</v>
      </c>
      <c r="BM125" s="226"/>
      <c r="BN125" s="4"/>
      <c r="BO125" s="4"/>
      <c r="BP125" s="4"/>
      <c r="BQ125" s="195"/>
      <c r="BR125" s="196"/>
      <c r="BS125" s="224"/>
      <c r="BT125" s="4">
        <f t="shared" si="215"/>
        <v>0</v>
      </c>
      <c r="BU125" s="229">
        <f t="shared" si="349"/>
        <v>0</v>
      </c>
      <c r="BV125" s="193">
        <f t="shared" si="216"/>
        <v>0</v>
      </c>
      <c r="BW125" s="193">
        <f t="shared" si="217"/>
        <v>0</v>
      </c>
      <c r="BX125" s="20">
        <v>0</v>
      </c>
      <c r="BY125" s="19">
        <v>0</v>
      </c>
      <c r="BZ125" s="441">
        <f t="shared" si="218"/>
        <v>0</v>
      </c>
      <c r="CA125" s="4"/>
      <c r="CB125" s="1">
        <v>0</v>
      </c>
      <c r="CC125" s="1">
        <v>0</v>
      </c>
      <c r="CD125" s="19">
        <v>0</v>
      </c>
      <c r="CE125" s="196">
        <v>0</v>
      </c>
      <c r="CF125" s="275">
        <f t="shared" si="219"/>
        <v>0</v>
      </c>
      <c r="CG125" s="1">
        <f t="shared" si="220"/>
        <v>0</v>
      </c>
      <c r="CH125" s="229">
        <f t="shared" si="221"/>
        <v>0</v>
      </c>
      <c r="CI125" s="193">
        <f t="shared" si="222"/>
        <v>0</v>
      </c>
      <c r="CJ125" s="193">
        <f t="shared" si="223"/>
        <v>0</v>
      </c>
      <c r="CK125" s="20">
        <v>0</v>
      </c>
      <c r="CL125" s="33">
        <v>0</v>
      </c>
      <c r="CM125" s="475">
        <f t="shared" si="200"/>
        <v>0</v>
      </c>
      <c r="CN125" s="4">
        <f t="shared" si="331"/>
        <v>0</v>
      </c>
      <c r="CO125" s="1">
        <v>0</v>
      </c>
      <c r="CP125" s="1">
        <v>0</v>
      </c>
      <c r="CQ125" s="19">
        <v>0</v>
      </c>
      <c r="CR125" s="7">
        <f t="shared" si="350"/>
        <v>0</v>
      </c>
      <c r="CS125" s="224">
        <f t="shared" si="201"/>
        <v>0</v>
      </c>
      <c r="CT125" s="1">
        <f t="shared" si="202"/>
        <v>0</v>
      </c>
      <c r="CU125" s="229">
        <f t="shared" si="203"/>
        <v>0</v>
      </c>
      <c r="CV125" s="193">
        <f t="shared" si="204"/>
        <v>0</v>
      </c>
      <c r="CW125" s="193">
        <f t="shared" si="205"/>
        <v>0</v>
      </c>
      <c r="CX125" s="20"/>
      <c r="CY125" s="33"/>
      <c r="CZ125" s="475">
        <f t="shared" si="206"/>
        <v>0</v>
      </c>
      <c r="DA125" s="4">
        <f t="shared" si="332"/>
        <v>0</v>
      </c>
      <c r="DB125" s="700"/>
      <c r="DC125" s="700"/>
      <c r="DE125" s="7">
        <f t="shared" si="333"/>
        <v>0</v>
      </c>
      <c r="DF125" s="224">
        <f t="shared" si="207"/>
        <v>0</v>
      </c>
      <c r="DG125" s="1">
        <f t="shared" si="208"/>
        <v>0</v>
      </c>
      <c r="DH125" s="229">
        <f t="shared" si="209"/>
        <v>0</v>
      </c>
      <c r="DI125" s="193"/>
      <c r="DJ125" s="193"/>
      <c r="DK125" s="20"/>
      <c r="DL125" s="33"/>
      <c r="DM125" s="475">
        <f t="shared" si="210"/>
        <v>0</v>
      </c>
      <c r="DN125" s="4" t="e">
        <f t="shared" si="334"/>
        <v>#DIV/0!</v>
      </c>
      <c r="DO125" s="700"/>
      <c r="DP125" s="700"/>
      <c r="DR125" s="7">
        <f t="shared" si="335"/>
        <v>0</v>
      </c>
      <c r="DS125" s="224">
        <f t="shared" si="211"/>
        <v>0</v>
      </c>
      <c r="DT125" s="1">
        <f t="shared" si="212"/>
        <v>0</v>
      </c>
      <c r="DU125" s="229">
        <f t="shared" si="213"/>
        <v>0</v>
      </c>
    </row>
    <row r="126" spans="2:125" hidden="1" outlineLevel="1" x14ac:dyDescent="0.35">
      <c r="B126" s="5" t="s">
        <v>112</v>
      </c>
      <c r="C126" s="3"/>
      <c r="D126" s="18">
        <v>320029</v>
      </c>
      <c r="E126" s="5" t="s">
        <v>47</v>
      </c>
      <c r="F126" s="5" t="s">
        <v>68</v>
      </c>
      <c r="G126" s="5" t="s">
        <v>81</v>
      </c>
      <c r="H126" s="20"/>
      <c r="I126" s="16">
        <f t="shared" si="336"/>
        <v>0</v>
      </c>
      <c r="J126" s="16">
        <f t="shared" si="337"/>
        <v>0</v>
      </c>
      <c r="K126" s="16">
        <f t="shared" si="338"/>
        <v>0</v>
      </c>
      <c r="L126" s="33">
        <f t="shared" si="339"/>
        <v>0</v>
      </c>
      <c r="M126" s="20">
        <f t="shared" si="340"/>
        <v>0</v>
      </c>
      <c r="N126" s="20">
        <f t="shared" si="341"/>
        <v>0</v>
      </c>
      <c r="O126" s="20">
        <f t="shared" si="342"/>
        <v>0</v>
      </c>
      <c r="P126" s="20">
        <f t="shared" si="343"/>
        <v>0</v>
      </c>
      <c r="Q126" s="20">
        <f t="shared" si="344"/>
        <v>0</v>
      </c>
      <c r="R126" s="20">
        <f t="shared" si="345"/>
        <v>0</v>
      </c>
      <c r="S126" s="20">
        <f t="shared" si="346"/>
        <v>0</v>
      </c>
      <c r="T126" s="20">
        <f t="shared" si="347"/>
        <v>0</v>
      </c>
      <c r="U126" s="182">
        <f t="shared" si="326"/>
        <v>0</v>
      </c>
      <c r="V126" s="33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>
        <v>0</v>
      </c>
      <c r="AD126" s="20">
        <v>0</v>
      </c>
      <c r="AE126" s="20">
        <v>0</v>
      </c>
      <c r="AF126" s="20">
        <v>0</v>
      </c>
      <c r="AG126" s="16">
        <v>0</v>
      </c>
      <c r="AH126" s="179">
        <f t="shared" si="351"/>
        <v>0</v>
      </c>
      <c r="AI126" s="28">
        <v>0</v>
      </c>
      <c r="AJ126" s="28">
        <v>0</v>
      </c>
      <c r="AK126" s="28">
        <v>0</v>
      </c>
      <c r="AL126" s="28">
        <v>0</v>
      </c>
      <c r="AM126" s="28">
        <v>0</v>
      </c>
      <c r="AN126" s="28">
        <v>0</v>
      </c>
      <c r="AO126" s="28">
        <v>0</v>
      </c>
      <c r="AP126" s="28">
        <v>0</v>
      </c>
      <c r="AQ126" s="28">
        <v>0</v>
      </c>
      <c r="AR126" s="28">
        <v>0</v>
      </c>
      <c r="AS126" s="28">
        <v>0</v>
      </c>
      <c r="AT126" s="28"/>
      <c r="AU126" s="329">
        <f t="shared" si="225"/>
        <v>0</v>
      </c>
      <c r="AV126" s="33">
        <v>0</v>
      </c>
      <c r="AW126" s="20">
        <v>0</v>
      </c>
      <c r="AX126" s="20">
        <v>0</v>
      </c>
      <c r="AY126" s="20">
        <v>0</v>
      </c>
      <c r="AZ126" s="20">
        <v>0</v>
      </c>
      <c r="BA126" s="20">
        <v>0</v>
      </c>
      <c r="BB126" s="20">
        <v>0</v>
      </c>
      <c r="BC126" s="20">
        <v>0</v>
      </c>
      <c r="BD126" s="20">
        <v>0</v>
      </c>
      <c r="BE126" s="20">
        <v>0</v>
      </c>
      <c r="BF126" s="20">
        <v>0</v>
      </c>
      <c r="BG126" s="20">
        <v>0</v>
      </c>
      <c r="BH126" s="329">
        <f t="shared" si="226"/>
        <v>0</v>
      </c>
      <c r="BI126" s="193"/>
      <c r="BJ126" s="193"/>
      <c r="BK126" s="20"/>
      <c r="BL126" s="33">
        <v>0</v>
      </c>
      <c r="BM126" s="226"/>
      <c r="BN126" s="4"/>
      <c r="BO126" s="4"/>
      <c r="BP126" s="4"/>
      <c r="BQ126" s="195"/>
      <c r="BR126" s="196"/>
      <c r="BS126" s="224"/>
      <c r="BT126" s="4">
        <f t="shared" si="215"/>
        <v>0</v>
      </c>
      <c r="BU126" s="229">
        <f t="shared" si="349"/>
        <v>0</v>
      </c>
      <c r="BV126" s="193">
        <f t="shared" si="216"/>
        <v>0</v>
      </c>
      <c r="BW126" s="193">
        <f t="shared" si="217"/>
        <v>0</v>
      </c>
      <c r="BX126" s="20">
        <v>0</v>
      </c>
      <c r="BY126" s="19">
        <v>0</v>
      </c>
      <c r="BZ126" s="441">
        <f t="shared" si="218"/>
        <v>0</v>
      </c>
      <c r="CA126" s="4"/>
      <c r="CB126" s="1">
        <v>0</v>
      </c>
      <c r="CC126" s="1">
        <v>0</v>
      </c>
      <c r="CD126" s="19">
        <v>0</v>
      </c>
      <c r="CE126" s="196">
        <v>0</v>
      </c>
      <c r="CF126" s="275">
        <f t="shared" si="219"/>
        <v>0</v>
      </c>
      <c r="CG126" s="1">
        <f t="shared" si="220"/>
        <v>0</v>
      </c>
      <c r="CH126" s="229">
        <f t="shared" si="221"/>
        <v>0</v>
      </c>
      <c r="CI126" s="193">
        <f t="shared" si="222"/>
        <v>0</v>
      </c>
      <c r="CJ126" s="193">
        <f t="shared" si="223"/>
        <v>0</v>
      </c>
      <c r="CK126" s="20">
        <v>0</v>
      </c>
      <c r="CL126" s="33">
        <v>0</v>
      </c>
      <c r="CM126" s="475">
        <f t="shared" si="200"/>
        <v>0</v>
      </c>
      <c r="CN126" s="4">
        <f t="shared" si="331"/>
        <v>0</v>
      </c>
      <c r="CO126" s="1">
        <v>0</v>
      </c>
      <c r="CP126" s="1">
        <v>0</v>
      </c>
      <c r="CQ126" s="19">
        <v>0</v>
      </c>
      <c r="CR126" s="7">
        <f t="shared" si="350"/>
        <v>0</v>
      </c>
      <c r="CS126" s="224">
        <f t="shared" si="201"/>
        <v>0</v>
      </c>
      <c r="CT126" s="1">
        <f t="shared" si="202"/>
        <v>0</v>
      </c>
      <c r="CU126" s="229">
        <f t="shared" si="203"/>
        <v>0</v>
      </c>
      <c r="CV126" s="193">
        <f t="shared" si="204"/>
        <v>0</v>
      </c>
      <c r="CW126" s="193">
        <f t="shared" si="205"/>
        <v>0</v>
      </c>
      <c r="CX126" s="20"/>
      <c r="CY126" s="33"/>
      <c r="CZ126" s="475">
        <f t="shared" si="206"/>
        <v>0</v>
      </c>
      <c r="DA126" s="4">
        <f t="shared" si="332"/>
        <v>0</v>
      </c>
      <c r="DB126" s="700"/>
      <c r="DC126" s="700"/>
      <c r="DE126" s="7">
        <f t="shared" si="333"/>
        <v>0</v>
      </c>
      <c r="DF126" s="224">
        <f t="shared" si="207"/>
        <v>0</v>
      </c>
      <c r="DG126" s="1">
        <f t="shared" si="208"/>
        <v>0</v>
      </c>
      <c r="DH126" s="229">
        <f t="shared" si="209"/>
        <v>0</v>
      </c>
      <c r="DI126" s="193"/>
      <c r="DJ126" s="193"/>
      <c r="DK126" s="20"/>
      <c r="DL126" s="33"/>
      <c r="DM126" s="475">
        <f t="shared" si="210"/>
        <v>0</v>
      </c>
      <c r="DN126" s="4" t="e">
        <f t="shared" si="334"/>
        <v>#DIV/0!</v>
      </c>
      <c r="DO126" s="700"/>
      <c r="DP126" s="700"/>
      <c r="DR126" s="7">
        <f t="shared" si="335"/>
        <v>0</v>
      </c>
      <c r="DS126" s="224">
        <f t="shared" si="211"/>
        <v>0</v>
      </c>
      <c r="DT126" s="1">
        <f t="shared" si="212"/>
        <v>0</v>
      </c>
      <c r="DU126" s="229">
        <f t="shared" si="213"/>
        <v>0</v>
      </c>
    </row>
    <row r="127" spans="2:125" hidden="1" outlineLevel="1" x14ac:dyDescent="0.35">
      <c r="B127" s="5" t="s">
        <v>112</v>
      </c>
      <c r="C127" s="3"/>
      <c r="D127" s="18">
        <v>320020</v>
      </c>
      <c r="E127" s="5" t="s">
        <v>47</v>
      </c>
      <c r="F127" s="5" t="s">
        <v>29</v>
      </c>
      <c r="G127" s="5" t="s">
        <v>130</v>
      </c>
      <c r="H127" s="20">
        <v>332.22199999999998</v>
      </c>
      <c r="I127" s="16">
        <f t="shared" si="336"/>
        <v>0</v>
      </c>
      <c r="J127" s="16">
        <f t="shared" si="337"/>
        <v>0</v>
      </c>
      <c r="K127" s="16">
        <f t="shared" si="338"/>
        <v>0</v>
      </c>
      <c r="L127" s="33">
        <f t="shared" si="339"/>
        <v>0</v>
      </c>
      <c r="M127" s="20">
        <f t="shared" si="340"/>
        <v>0</v>
      </c>
      <c r="N127" s="20">
        <f t="shared" si="341"/>
        <v>0</v>
      </c>
      <c r="O127" s="20">
        <f t="shared" si="342"/>
        <v>0</v>
      </c>
      <c r="P127" s="20">
        <f t="shared" si="343"/>
        <v>0</v>
      </c>
      <c r="Q127" s="20">
        <f t="shared" si="344"/>
        <v>0</v>
      </c>
      <c r="R127" s="20">
        <f t="shared" si="345"/>
        <v>0</v>
      </c>
      <c r="S127" s="20">
        <f t="shared" si="346"/>
        <v>0</v>
      </c>
      <c r="T127" s="20">
        <f t="shared" si="347"/>
        <v>910.87256966727057</v>
      </c>
      <c r="U127" s="182">
        <f t="shared" si="326"/>
        <v>910.87256966727057</v>
      </c>
      <c r="V127" s="33">
        <v>512</v>
      </c>
      <c r="W127" s="20">
        <v>0</v>
      </c>
      <c r="X127" s="20">
        <v>0</v>
      </c>
      <c r="Y127" s="20">
        <v>0</v>
      </c>
      <c r="Z127" s="20">
        <v>0</v>
      </c>
      <c r="AA127" s="20">
        <v>0</v>
      </c>
      <c r="AB127" s="20">
        <v>0</v>
      </c>
      <c r="AC127" s="20">
        <v>0</v>
      </c>
      <c r="AD127" s="20">
        <v>0</v>
      </c>
      <c r="AE127" s="20">
        <v>0</v>
      </c>
      <c r="AF127" s="20">
        <v>0</v>
      </c>
      <c r="AG127" s="16">
        <v>0</v>
      </c>
      <c r="AH127" s="179">
        <f t="shared" ref="AH127" si="352">+SUM(V127:AG127)</f>
        <v>512</v>
      </c>
      <c r="AI127" s="28">
        <v>0</v>
      </c>
      <c r="AJ127" s="28">
        <v>0</v>
      </c>
      <c r="AK127" s="28">
        <v>0</v>
      </c>
      <c r="AL127" s="28">
        <v>0</v>
      </c>
      <c r="AM127" s="28">
        <v>0</v>
      </c>
      <c r="AN127" s="28">
        <v>0</v>
      </c>
      <c r="AO127" s="28">
        <v>0</v>
      </c>
      <c r="AP127" s="28">
        <v>0</v>
      </c>
      <c r="AQ127" s="28">
        <v>0</v>
      </c>
      <c r="AR127" s="28">
        <v>0</v>
      </c>
      <c r="AS127" s="28">
        <v>0</v>
      </c>
      <c r="AT127" s="28">
        <v>302611.90683999995</v>
      </c>
      <c r="AU127" s="329">
        <f t="shared" si="225"/>
        <v>302611.90683999995</v>
      </c>
      <c r="AV127" s="33">
        <v>146964.5362</v>
      </c>
      <c r="AW127" s="20">
        <v>0</v>
      </c>
      <c r="AX127" s="20">
        <v>0</v>
      </c>
      <c r="AY127" s="20">
        <v>0</v>
      </c>
      <c r="AZ127" s="20">
        <v>0</v>
      </c>
      <c r="BA127" s="20">
        <v>0</v>
      </c>
      <c r="BB127" s="20">
        <v>0</v>
      </c>
      <c r="BC127" s="20">
        <v>0</v>
      </c>
      <c r="BD127" s="20">
        <v>0</v>
      </c>
      <c r="BE127" s="20">
        <v>0</v>
      </c>
      <c r="BF127" s="20">
        <v>0</v>
      </c>
      <c r="BG127" s="20">
        <v>0</v>
      </c>
      <c r="BH127" s="329">
        <f t="shared" si="226"/>
        <v>146964.5362</v>
      </c>
      <c r="BI127" s="193"/>
      <c r="BJ127" s="193"/>
      <c r="BK127" s="20"/>
      <c r="BL127" s="33">
        <v>0</v>
      </c>
      <c r="BM127" s="226"/>
      <c r="BN127" s="4"/>
      <c r="BO127" s="4"/>
      <c r="BP127" s="4"/>
      <c r="BQ127" s="195"/>
      <c r="BR127" s="196"/>
      <c r="BS127" s="224"/>
      <c r="BT127" s="4">
        <f t="shared" si="215"/>
        <v>0</v>
      </c>
      <c r="BU127" s="229">
        <f t="shared" si="349"/>
        <v>0</v>
      </c>
      <c r="BV127" s="193">
        <f t="shared" si="216"/>
        <v>18370.567025</v>
      </c>
      <c r="BW127" s="193">
        <f t="shared" si="217"/>
        <v>0</v>
      </c>
      <c r="BX127" s="20">
        <v>0</v>
      </c>
      <c r="BY127" s="19">
        <v>0</v>
      </c>
      <c r="BZ127" s="441">
        <f t="shared" si="218"/>
        <v>0</v>
      </c>
      <c r="CA127" s="4"/>
      <c r="CB127" s="1">
        <v>0</v>
      </c>
      <c r="CC127" s="1">
        <v>0</v>
      </c>
      <c r="CD127" s="19">
        <v>0</v>
      </c>
      <c r="CE127" s="196">
        <v>0</v>
      </c>
      <c r="CF127" s="275">
        <f t="shared" si="219"/>
        <v>0</v>
      </c>
      <c r="CG127" s="1">
        <f t="shared" si="220"/>
        <v>0</v>
      </c>
      <c r="CH127" s="229">
        <f t="shared" si="221"/>
        <v>0</v>
      </c>
      <c r="CI127" s="193">
        <f t="shared" si="222"/>
        <v>16329.392911111112</v>
      </c>
      <c r="CJ127" s="193">
        <f t="shared" si="223"/>
        <v>0</v>
      </c>
      <c r="CK127" s="20">
        <v>0</v>
      </c>
      <c r="CL127" s="33">
        <v>0</v>
      </c>
      <c r="CM127" s="475">
        <f t="shared" si="200"/>
        <v>0</v>
      </c>
      <c r="CN127" s="4">
        <f t="shared" si="331"/>
        <v>0</v>
      </c>
      <c r="CO127" s="1">
        <v>0</v>
      </c>
      <c r="CP127" s="1">
        <v>0</v>
      </c>
      <c r="CQ127" s="19">
        <v>0</v>
      </c>
      <c r="CR127" s="7">
        <f t="shared" si="350"/>
        <v>0</v>
      </c>
      <c r="CS127" s="224">
        <f t="shared" si="201"/>
        <v>0</v>
      </c>
      <c r="CT127" s="1">
        <f t="shared" si="202"/>
        <v>0</v>
      </c>
      <c r="CU127" s="229">
        <f t="shared" si="203"/>
        <v>0</v>
      </c>
      <c r="CV127" s="193">
        <f t="shared" si="204"/>
        <v>14696.45362</v>
      </c>
      <c r="CW127" s="193">
        <f t="shared" si="205"/>
        <v>0</v>
      </c>
      <c r="CX127" s="20"/>
      <c r="CY127" s="33"/>
      <c r="CZ127" s="475">
        <f t="shared" si="206"/>
        <v>0</v>
      </c>
      <c r="DA127" s="4">
        <f t="shared" si="332"/>
        <v>0</v>
      </c>
      <c r="DB127" s="700"/>
      <c r="DC127" s="700"/>
      <c r="DE127" s="7">
        <f t="shared" si="333"/>
        <v>0</v>
      </c>
      <c r="DF127" s="224">
        <f t="shared" si="207"/>
        <v>0</v>
      </c>
      <c r="DG127" s="1">
        <f t="shared" si="208"/>
        <v>0</v>
      </c>
      <c r="DH127" s="229">
        <f t="shared" si="209"/>
        <v>0</v>
      </c>
      <c r="DI127" s="193"/>
      <c r="DJ127" s="193"/>
      <c r="DK127" s="20"/>
      <c r="DL127" s="33"/>
      <c r="DM127" s="475">
        <f t="shared" si="210"/>
        <v>0</v>
      </c>
      <c r="DN127" s="4" t="e">
        <f t="shared" si="334"/>
        <v>#DIV/0!</v>
      </c>
      <c r="DO127" s="700"/>
      <c r="DP127" s="700"/>
      <c r="DR127" s="7">
        <f t="shared" si="335"/>
        <v>0</v>
      </c>
      <c r="DS127" s="224">
        <f t="shared" si="211"/>
        <v>0</v>
      </c>
      <c r="DT127" s="1">
        <f t="shared" si="212"/>
        <v>-1</v>
      </c>
      <c r="DU127" s="229">
        <f t="shared" si="213"/>
        <v>-0.51434648512457715</v>
      </c>
    </row>
    <row r="128" spans="2:125" collapsed="1" x14ac:dyDescent="0.35">
      <c r="B128" s="5" t="s">
        <v>112</v>
      </c>
      <c r="C128" s="3"/>
      <c r="D128" s="18"/>
      <c r="E128" s="5" t="s">
        <v>194</v>
      </c>
      <c r="F128" s="14" t="s">
        <v>82</v>
      </c>
      <c r="G128" s="5"/>
      <c r="H128" s="2"/>
      <c r="I128" s="27">
        <f t="shared" ref="I128:U128" si="353">+SUM(I129:I131)</f>
        <v>0</v>
      </c>
      <c r="J128" s="27">
        <f t="shared" si="353"/>
        <v>0</v>
      </c>
      <c r="K128" s="27">
        <f t="shared" si="353"/>
        <v>0</v>
      </c>
      <c r="L128" s="34">
        <f t="shared" si="353"/>
        <v>0</v>
      </c>
      <c r="M128" s="26">
        <f t="shared" si="353"/>
        <v>0</v>
      </c>
      <c r="N128" s="26">
        <f t="shared" si="353"/>
        <v>0</v>
      </c>
      <c r="O128" s="26">
        <f t="shared" si="353"/>
        <v>0</v>
      </c>
      <c r="P128" s="26">
        <f t="shared" si="353"/>
        <v>0</v>
      </c>
      <c r="Q128" s="26">
        <f t="shared" si="353"/>
        <v>0</v>
      </c>
      <c r="R128" s="26">
        <f t="shared" si="353"/>
        <v>0</v>
      </c>
      <c r="S128" s="26">
        <f t="shared" si="353"/>
        <v>0</v>
      </c>
      <c r="T128" s="26">
        <f t="shared" si="353"/>
        <v>0</v>
      </c>
      <c r="U128" s="182">
        <f t="shared" si="353"/>
        <v>0</v>
      </c>
      <c r="V128" s="34">
        <f>+SUM(V129:V131)</f>
        <v>76</v>
      </c>
      <c r="W128" s="26">
        <f t="shared" ref="W128:AG128" si="354">+SUM(W129:W131)</f>
        <v>74</v>
      </c>
      <c r="X128" s="26">
        <f t="shared" si="354"/>
        <v>77</v>
      </c>
      <c r="Y128" s="26">
        <f t="shared" si="354"/>
        <v>97</v>
      </c>
      <c r="Z128" s="26">
        <f t="shared" si="354"/>
        <v>97</v>
      </c>
      <c r="AA128" s="26">
        <f t="shared" si="354"/>
        <v>16</v>
      </c>
      <c r="AB128" s="26">
        <f t="shared" si="354"/>
        <v>3</v>
      </c>
      <c r="AC128" s="26">
        <f t="shared" si="354"/>
        <v>0</v>
      </c>
      <c r="AD128" s="20">
        <v>0</v>
      </c>
      <c r="AE128" s="20">
        <f t="shared" si="354"/>
        <v>0</v>
      </c>
      <c r="AF128" s="20">
        <f t="shared" si="354"/>
        <v>0</v>
      </c>
      <c r="AG128" s="16">
        <f t="shared" si="354"/>
        <v>0</v>
      </c>
      <c r="AH128" s="179">
        <f t="shared" ref="AH128" si="355">+SUM(AH129:AH133)</f>
        <v>440</v>
      </c>
      <c r="AI128" s="37">
        <f t="shared" ref="AI128:AT128" si="356">+SUM(AI129:AI131)</f>
        <v>621.25500000000034</v>
      </c>
      <c r="AJ128" s="37">
        <f t="shared" si="356"/>
        <v>31793.639999999989</v>
      </c>
      <c r="AK128" s="37">
        <f t="shared" si="356"/>
        <v>52989.40300000002</v>
      </c>
      <c r="AL128" s="37">
        <f t="shared" si="356"/>
        <v>54085.738000000005</v>
      </c>
      <c r="AM128" s="37">
        <f t="shared" si="356"/>
        <v>35448.080999999991</v>
      </c>
      <c r="AN128" s="37">
        <f t="shared" si="356"/>
        <v>5116.2179999999998</v>
      </c>
      <c r="AO128" s="37">
        <f t="shared" si="356"/>
        <v>60278.37200000001</v>
      </c>
      <c r="AP128" s="37">
        <f t="shared" si="356"/>
        <v>69607.168000000005</v>
      </c>
      <c r="AQ128" s="37">
        <f t="shared" si="356"/>
        <v>76262.880000000034</v>
      </c>
      <c r="AR128" s="37">
        <f t="shared" si="356"/>
        <v>49711.699000000037</v>
      </c>
      <c r="AS128" s="37">
        <f t="shared" si="356"/>
        <v>104412.34220000004</v>
      </c>
      <c r="AT128" s="37">
        <f t="shared" si="356"/>
        <v>75706.756480000011</v>
      </c>
      <c r="AU128" s="329">
        <f t="shared" ref="AU128" si="357">+SUM(AU129:AU131)</f>
        <v>616033.55268000008</v>
      </c>
      <c r="AV128" s="33">
        <f t="shared" ref="AV128" si="358">+SUM(AV129:AV131)</f>
        <v>27268.787760000007</v>
      </c>
      <c r="AW128" s="20">
        <f t="shared" ref="AW128" si="359">+SUM(AW129:AW131)</f>
        <v>26551.18352000001</v>
      </c>
      <c r="AX128" s="20">
        <f t="shared" ref="AX128" si="360">+SUM(AX129:AX131)</f>
        <v>27627.581520000014</v>
      </c>
      <c r="AY128" s="20">
        <f t="shared" ref="AY128" si="361">+SUM(AY129:AY131)</f>
        <v>34803.576720000034</v>
      </c>
      <c r="AZ128" s="20">
        <f t="shared" ref="AZ128" si="362">+SUM(AZ129:AZ131)</f>
        <v>34803.576720000026</v>
      </c>
      <c r="BA128" s="20">
        <f t="shared" ref="BA128" si="363">+SUM(BA129:BA131)</f>
        <v>5740.7960800000001</v>
      </c>
      <c r="BB128" s="20">
        <f t="shared" ref="BB128" si="364">+SUM(BB129:BB131)</f>
        <v>1076.3992799999999</v>
      </c>
      <c r="BC128" s="20">
        <v>0</v>
      </c>
      <c r="BD128" s="20">
        <v>0</v>
      </c>
      <c r="BE128" s="20">
        <f t="shared" ref="BE128" si="365">+SUM(BE129:BE131)</f>
        <v>0</v>
      </c>
      <c r="BF128" s="20">
        <f t="shared" ref="BF128" si="366">+SUM(BF129:BF131)</f>
        <v>0</v>
      </c>
      <c r="BG128" s="20">
        <f t="shared" ref="BG128" si="367">+SUM(BG129:BG131)</f>
        <v>0</v>
      </c>
      <c r="BH128" s="329">
        <f t="shared" ref="BH128" si="368">+SUM(BH129:BH131)</f>
        <v>157871.9016000001</v>
      </c>
      <c r="BI128" s="193"/>
      <c r="BJ128" s="193"/>
      <c r="BK128" s="20"/>
      <c r="BL128" s="33">
        <v>0</v>
      </c>
      <c r="BM128" s="226"/>
      <c r="BN128" s="4"/>
      <c r="BO128" s="4"/>
      <c r="BP128" s="4"/>
      <c r="BQ128" s="195"/>
      <c r="BR128" s="196"/>
      <c r="BS128" s="224"/>
      <c r="BT128" s="4">
        <f t="shared" si="215"/>
        <v>-1</v>
      </c>
      <c r="BU128" s="3">
        <f t="shared" si="349"/>
        <v>-0.49063700951676481</v>
      </c>
      <c r="BV128" s="193"/>
      <c r="BW128" s="193">
        <f t="shared" si="217"/>
        <v>2272.3984533333332</v>
      </c>
      <c r="BX128" s="20">
        <v>0</v>
      </c>
      <c r="BY128" s="19">
        <v>0</v>
      </c>
      <c r="BZ128" s="441">
        <f t="shared" si="218"/>
        <v>0</v>
      </c>
      <c r="CA128" s="4"/>
      <c r="CB128" s="1">
        <v>0</v>
      </c>
      <c r="CC128" s="1">
        <v>0</v>
      </c>
      <c r="CD128" s="19"/>
      <c r="CE128" s="196">
        <v>0</v>
      </c>
      <c r="CF128" s="275">
        <f t="shared" si="219"/>
        <v>0</v>
      </c>
      <c r="CG128" s="1">
        <f t="shared" si="220"/>
        <v>-1</v>
      </c>
      <c r="CH128" s="229">
        <f t="shared" si="221"/>
        <v>-0.59122015688365526</v>
      </c>
      <c r="CI128" s="193">
        <f t="shared" si="222"/>
        <v>17541.322400000012</v>
      </c>
      <c r="CJ128" s="193">
        <f t="shared" si="223"/>
        <v>358.79975999999994</v>
      </c>
      <c r="CK128" s="20">
        <v>0</v>
      </c>
      <c r="CL128" s="33">
        <v>0</v>
      </c>
      <c r="CM128" s="475">
        <f t="shared" si="200"/>
        <v>0</v>
      </c>
      <c r="CN128" s="4">
        <f t="shared" si="331"/>
        <v>3.5060061431413023E-4</v>
      </c>
      <c r="CO128" s="1">
        <v>0</v>
      </c>
      <c r="CP128" s="1">
        <v>0</v>
      </c>
      <c r="CQ128" s="19">
        <v>0</v>
      </c>
      <c r="CR128" s="7">
        <f t="shared" si="350"/>
        <v>0</v>
      </c>
      <c r="CS128" s="224">
        <f t="shared" si="201"/>
        <v>0</v>
      </c>
      <c r="CT128" s="1">
        <f t="shared" si="202"/>
        <v>-1</v>
      </c>
      <c r="CU128" s="229">
        <f t="shared" si="203"/>
        <v>-0.63783742394557053</v>
      </c>
      <c r="CV128" s="193">
        <f t="shared" si="204"/>
        <v>15787.190160000009</v>
      </c>
      <c r="CW128" s="193">
        <f t="shared" si="205"/>
        <v>0</v>
      </c>
      <c r="CX128" s="20"/>
      <c r="CY128" s="33"/>
      <c r="CZ128" s="475">
        <f t="shared" si="206"/>
        <v>0</v>
      </c>
      <c r="DA128" s="4">
        <f t="shared" si="332"/>
        <v>0</v>
      </c>
      <c r="DB128" s="700"/>
      <c r="DC128" s="700"/>
      <c r="DE128" s="7">
        <f t="shared" si="333"/>
        <v>0</v>
      </c>
      <c r="DF128" s="224">
        <f t="shared" si="207"/>
        <v>0</v>
      </c>
      <c r="DG128" s="1">
        <f t="shared" si="208"/>
        <v>-1</v>
      </c>
      <c r="DH128" s="229">
        <f t="shared" si="209"/>
        <v>-0.70782144674245551</v>
      </c>
      <c r="DI128" s="193"/>
      <c r="DJ128" s="193"/>
      <c r="DK128" s="20"/>
      <c r="DL128" s="33"/>
      <c r="DM128" s="475">
        <f t="shared" si="210"/>
        <v>0</v>
      </c>
      <c r="DN128" s="4" t="e">
        <f t="shared" si="334"/>
        <v>#DIV/0!</v>
      </c>
      <c r="DO128" s="700"/>
      <c r="DP128" s="700"/>
      <c r="DR128" s="7">
        <f t="shared" si="335"/>
        <v>0</v>
      </c>
      <c r="DS128" s="224">
        <f t="shared" si="211"/>
        <v>0</v>
      </c>
      <c r="DT128" s="1">
        <f t="shared" si="212"/>
        <v>-1</v>
      </c>
      <c r="DU128" s="229">
        <f t="shared" si="213"/>
        <v>-0.74372840421890629</v>
      </c>
    </row>
    <row r="129" spans="1:125" hidden="1" outlineLevel="1" x14ac:dyDescent="0.35">
      <c r="B129" s="5" t="s">
        <v>112</v>
      </c>
      <c r="C129" s="3"/>
      <c r="D129" s="18">
        <v>320917</v>
      </c>
      <c r="E129" s="5" t="s">
        <v>194</v>
      </c>
      <c r="F129" s="5" t="s">
        <v>84</v>
      </c>
      <c r="G129" s="5" t="s">
        <v>70</v>
      </c>
      <c r="H129" s="20"/>
      <c r="I129" s="16">
        <f t="shared" si="336"/>
        <v>0</v>
      </c>
      <c r="J129" s="16">
        <f t="shared" si="337"/>
        <v>0</v>
      </c>
      <c r="K129" s="16">
        <f t="shared" si="338"/>
        <v>0</v>
      </c>
      <c r="L129" s="33">
        <f t="shared" si="339"/>
        <v>0</v>
      </c>
      <c r="M129" s="20">
        <f t="shared" si="340"/>
        <v>0</v>
      </c>
      <c r="N129" s="20">
        <f t="shared" si="341"/>
        <v>0</v>
      </c>
      <c r="O129" s="20">
        <f t="shared" si="342"/>
        <v>0</v>
      </c>
      <c r="P129" s="20">
        <f t="shared" si="343"/>
        <v>0</v>
      </c>
      <c r="Q129" s="20">
        <f t="shared" si="344"/>
        <v>0</v>
      </c>
      <c r="R129" s="20">
        <f t="shared" si="345"/>
        <v>0</v>
      </c>
      <c r="S129" s="20">
        <f t="shared" si="346"/>
        <v>0</v>
      </c>
      <c r="T129" s="20">
        <f t="shared" si="347"/>
        <v>0</v>
      </c>
      <c r="U129" s="182">
        <f t="shared" si="326"/>
        <v>0</v>
      </c>
      <c r="V129" s="33">
        <v>76</v>
      </c>
      <c r="W129" s="20">
        <v>74</v>
      </c>
      <c r="X129" s="20">
        <v>77</v>
      </c>
      <c r="Y129" s="20">
        <v>97</v>
      </c>
      <c r="Z129" s="20">
        <v>97</v>
      </c>
      <c r="AA129" s="20">
        <v>16</v>
      </c>
      <c r="AB129" s="20">
        <v>3</v>
      </c>
      <c r="AC129" s="20">
        <v>0</v>
      </c>
      <c r="AD129" s="20">
        <v>0</v>
      </c>
      <c r="AE129" s="20">
        <v>0</v>
      </c>
      <c r="AF129" s="20">
        <v>0</v>
      </c>
      <c r="AG129" s="16">
        <v>0</v>
      </c>
      <c r="AH129" s="179">
        <f t="shared" si="351"/>
        <v>440</v>
      </c>
      <c r="AI129" s="28">
        <v>621.25500000000034</v>
      </c>
      <c r="AJ129" s="28">
        <v>31793.639999999989</v>
      </c>
      <c r="AK129" s="28">
        <v>52989.40300000002</v>
      </c>
      <c r="AL129" s="28">
        <v>54085.738000000005</v>
      </c>
      <c r="AM129" s="28">
        <v>35448.080999999991</v>
      </c>
      <c r="AN129" s="28">
        <v>5116.2179999999998</v>
      </c>
      <c r="AO129" s="28">
        <v>60278.37200000001</v>
      </c>
      <c r="AP129" s="28">
        <v>69607.168000000005</v>
      </c>
      <c r="AQ129" s="28">
        <v>76262.880000000034</v>
      </c>
      <c r="AR129" s="28">
        <v>49711.699000000037</v>
      </c>
      <c r="AS129" s="28">
        <v>104412.34220000004</v>
      </c>
      <c r="AT129" s="28">
        <v>75706.756480000011</v>
      </c>
      <c r="AU129" s="329">
        <f t="shared" si="225"/>
        <v>616033.55268000008</v>
      </c>
      <c r="AV129" s="33">
        <v>27268.787760000007</v>
      </c>
      <c r="AW129" s="20">
        <v>26551.18352000001</v>
      </c>
      <c r="AX129" s="20">
        <v>27627.581520000014</v>
      </c>
      <c r="AY129" s="20">
        <v>34803.576720000034</v>
      </c>
      <c r="AZ129" s="20">
        <v>34803.576720000026</v>
      </c>
      <c r="BA129" s="20">
        <v>5740.7960800000001</v>
      </c>
      <c r="BB129" s="20">
        <v>1076.3992799999999</v>
      </c>
      <c r="BC129" s="20">
        <v>0</v>
      </c>
      <c r="BD129" s="20">
        <v>0</v>
      </c>
      <c r="BE129" s="20">
        <v>0</v>
      </c>
      <c r="BF129" s="20">
        <v>0</v>
      </c>
      <c r="BG129" s="20">
        <v>0</v>
      </c>
      <c r="BH129" s="329">
        <f t="shared" si="226"/>
        <v>157871.9016000001</v>
      </c>
      <c r="BI129" s="193"/>
      <c r="BJ129" s="193"/>
      <c r="BK129" s="20"/>
      <c r="BL129" s="33">
        <v>0</v>
      </c>
      <c r="BM129" s="226">
        <f t="shared" si="214"/>
        <v>0</v>
      </c>
      <c r="BN129" s="4">
        <f t="shared" si="348"/>
        <v>0</v>
      </c>
      <c r="BO129" s="4">
        <v>0</v>
      </c>
      <c r="BP129" s="4">
        <v>0</v>
      </c>
      <c r="BQ129" s="195">
        <v>0</v>
      </c>
      <c r="BR129" s="196">
        <f>BQ129*H129*1.08*(1-BO129)</f>
        <v>0</v>
      </c>
      <c r="BS129" s="224">
        <f t="shared" si="224"/>
        <v>0</v>
      </c>
      <c r="BT129" s="4">
        <f t="shared" si="215"/>
        <v>-1</v>
      </c>
      <c r="BU129" s="3">
        <f t="shared" si="349"/>
        <v>-0.49063700951676481</v>
      </c>
      <c r="BV129" s="193"/>
      <c r="BW129" s="193">
        <f t="shared" si="217"/>
        <v>2272.3984533333332</v>
      </c>
      <c r="BX129" s="20">
        <v>0</v>
      </c>
      <c r="BY129" s="19">
        <v>0</v>
      </c>
      <c r="BZ129" s="441">
        <f t="shared" si="218"/>
        <v>0</v>
      </c>
      <c r="CA129" s="4">
        <f>BW129/$BW$95</f>
        <v>2.2357611916657525E-3</v>
      </c>
      <c r="CB129" s="1">
        <v>0</v>
      </c>
      <c r="CC129" s="1">
        <v>0</v>
      </c>
      <c r="CD129" s="19"/>
      <c r="CE129" s="196">
        <v>0</v>
      </c>
      <c r="CF129" s="275">
        <f t="shared" si="219"/>
        <v>0</v>
      </c>
      <c r="CG129" s="1">
        <f t="shared" si="220"/>
        <v>-1</v>
      </c>
      <c r="CH129" s="229">
        <f t="shared" si="221"/>
        <v>-0.59122015688365526</v>
      </c>
      <c r="CI129" s="193">
        <f t="shared" si="222"/>
        <v>17541.322400000012</v>
      </c>
      <c r="CJ129" s="193">
        <f t="shared" si="223"/>
        <v>358.79975999999994</v>
      </c>
      <c r="CK129" s="20">
        <v>0</v>
      </c>
      <c r="CL129" s="33">
        <v>0</v>
      </c>
      <c r="CM129" s="475">
        <f t="shared" si="200"/>
        <v>0</v>
      </c>
      <c r="CN129" s="4"/>
      <c r="CO129" s="1">
        <v>0</v>
      </c>
      <c r="CP129" s="1">
        <v>0</v>
      </c>
      <c r="CQ129" s="19">
        <v>0</v>
      </c>
      <c r="CR129" s="7">
        <f t="shared" si="350"/>
        <v>0</v>
      </c>
      <c r="CS129" s="224">
        <f t="shared" si="201"/>
        <v>0</v>
      </c>
      <c r="CT129" s="1">
        <f t="shared" si="202"/>
        <v>-1</v>
      </c>
      <c r="CU129" s="229">
        <f t="shared" si="203"/>
        <v>-0.63783742394557053</v>
      </c>
      <c r="CV129" s="193">
        <f t="shared" si="204"/>
        <v>15787.190160000009</v>
      </c>
      <c r="CW129" s="193">
        <f t="shared" si="205"/>
        <v>0</v>
      </c>
      <c r="CX129" s="20">
        <v>0</v>
      </c>
      <c r="CY129" s="33"/>
      <c r="CZ129" s="475">
        <f t="shared" si="206"/>
        <v>0</v>
      </c>
      <c r="DA129" s="4"/>
      <c r="DB129" s="700"/>
      <c r="DC129" s="700"/>
      <c r="DE129" s="7">
        <f t="shared" si="333"/>
        <v>0</v>
      </c>
      <c r="DF129" s="224">
        <f t="shared" si="207"/>
        <v>0</v>
      </c>
      <c r="DG129" s="1">
        <f t="shared" si="208"/>
        <v>-1</v>
      </c>
      <c r="DH129" s="229">
        <f t="shared" si="209"/>
        <v>-0.70782144674245551</v>
      </c>
      <c r="DI129" s="193"/>
      <c r="DJ129" s="193"/>
      <c r="DK129" s="20">
        <v>0</v>
      </c>
      <c r="DL129" s="33"/>
      <c r="DM129" s="475">
        <f t="shared" si="210"/>
        <v>0</v>
      </c>
      <c r="DN129" s="4"/>
      <c r="DO129" s="700"/>
      <c r="DP129" s="700"/>
      <c r="DR129" s="7">
        <f t="shared" si="335"/>
        <v>0</v>
      </c>
      <c r="DS129" s="224">
        <f t="shared" si="211"/>
        <v>0</v>
      </c>
      <c r="DT129" s="1">
        <f t="shared" si="212"/>
        <v>-1</v>
      </c>
      <c r="DU129" s="229">
        <f t="shared" si="213"/>
        <v>-0.74372840421890629</v>
      </c>
    </row>
    <row r="130" spans="1:125" hidden="1" outlineLevel="1" x14ac:dyDescent="0.35">
      <c r="B130" s="5" t="s">
        <v>112</v>
      </c>
      <c r="C130" s="3"/>
      <c r="D130" s="18">
        <v>320921</v>
      </c>
      <c r="E130" s="5" t="s">
        <v>194</v>
      </c>
      <c r="F130" s="5" t="s">
        <v>85</v>
      </c>
      <c r="G130" s="5" t="s">
        <v>70</v>
      </c>
      <c r="H130" s="20"/>
      <c r="I130" s="16">
        <f t="shared" si="336"/>
        <v>0</v>
      </c>
      <c r="J130" s="16">
        <f t="shared" si="337"/>
        <v>0</v>
      </c>
      <c r="K130" s="16">
        <f t="shared" si="338"/>
        <v>0</v>
      </c>
      <c r="L130" s="33">
        <f t="shared" si="339"/>
        <v>0</v>
      </c>
      <c r="M130" s="20">
        <f t="shared" si="340"/>
        <v>0</v>
      </c>
      <c r="N130" s="20">
        <f t="shared" si="341"/>
        <v>0</v>
      </c>
      <c r="O130" s="20">
        <f t="shared" si="342"/>
        <v>0</v>
      </c>
      <c r="P130" s="20">
        <f t="shared" si="343"/>
        <v>0</v>
      </c>
      <c r="Q130" s="20">
        <f t="shared" si="344"/>
        <v>0</v>
      </c>
      <c r="R130" s="20">
        <f t="shared" si="345"/>
        <v>0</v>
      </c>
      <c r="S130" s="20">
        <f t="shared" si="346"/>
        <v>0</v>
      </c>
      <c r="T130" s="20">
        <f t="shared" si="347"/>
        <v>0</v>
      </c>
      <c r="U130" s="182">
        <f t="shared" si="326"/>
        <v>0</v>
      </c>
      <c r="V130" s="33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0">
        <v>0</v>
      </c>
      <c r="AF130" s="20">
        <v>0</v>
      </c>
      <c r="AG130" s="16">
        <v>0</v>
      </c>
      <c r="AH130" s="179">
        <f t="shared" si="351"/>
        <v>0</v>
      </c>
      <c r="AI130" s="28">
        <v>0</v>
      </c>
      <c r="AJ130" s="28">
        <v>0</v>
      </c>
      <c r="AK130" s="28">
        <v>0</v>
      </c>
      <c r="AL130" s="28">
        <v>0</v>
      </c>
      <c r="AM130" s="28">
        <v>0</v>
      </c>
      <c r="AN130" s="28">
        <v>0</v>
      </c>
      <c r="AO130" s="28">
        <v>0</v>
      </c>
      <c r="AP130" s="28">
        <v>0</v>
      </c>
      <c r="AQ130" s="28">
        <v>0</v>
      </c>
      <c r="AR130" s="28">
        <v>0</v>
      </c>
      <c r="AS130" s="28">
        <v>0</v>
      </c>
      <c r="AT130" s="28">
        <v>0</v>
      </c>
      <c r="AU130" s="329">
        <f t="shared" si="225"/>
        <v>0</v>
      </c>
      <c r="AV130" s="33">
        <v>0</v>
      </c>
      <c r="AW130" s="20">
        <v>0</v>
      </c>
      <c r="AX130" s="20">
        <v>0</v>
      </c>
      <c r="AY130" s="20">
        <v>0</v>
      </c>
      <c r="AZ130" s="20">
        <v>0</v>
      </c>
      <c r="BA130" s="20">
        <v>0</v>
      </c>
      <c r="BB130" s="20">
        <v>0</v>
      </c>
      <c r="BC130" s="20">
        <v>0</v>
      </c>
      <c r="BD130" s="20">
        <v>0</v>
      </c>
      <c r="BE130" s="20">
        <v>0</v>
      </c>
      <c r="BF130" s="20">
        <v>0</v>
      </c>
      <c r="BG130" s="20">
        <v>0</v>
      </c>
      <c r="BH130" s="329">
        <f t="shared" si="226"/>
        <v>0</v>
      </c>
      <c r="BI130" s="193"/>
      <c r="BJ130" s="193"/>
      <c r="BK130" s="20"/>
      <c r="BL130" s="33">
        <v>0</v>
      </c>
      <c r="BM130" s="226">
        <f t="shared" si="214"/>
        <v>0</v>
      </c>
      <c r="BN130" s="4">
        <f t="shared" si="348"/>
        <v>0</v>
      </c>
      <c r="BO130" s="4">
        <v>0</v>
      </c>
      <c r="BP130" s="4">
        <v>0</v>
      </c>
      <c r="BQ130" s="195">
        <v>0</v>
      </c>
      <c r="BR130" s="196">
        <f>BQ130*H130*1.08*(1-BO130)</f>
        <v>0</v>
      </c>
      <c r="BS130" s="224">
        <f t="shared" si="224"/>
        <v>0</v>
      </c>
      <c r="BT130" s="4">
        <f t="shared" si="215"/>
        <v>0</v>
      </c>
      <c r="BU130" s="3">
        <f t="shared" si="349"/>
        <v>0</v>
      </c>
      <c r="BV130" s="193"/>
      <c r="BW130" s="193">
        <f t="shared" si="217"/>
        <v>0</v>
      </c>
      <c r="BX130" s="20">
        <v>0</v>
      </c>
      <c r="BY130" s="19">
        <v>0</v>
      </c>
      <c r="BZ130" s="441">
        <f t="shared" si="218"/>
        <v>0</v>
      </c>
      <c r="CA130" s="4">
        <f>BW130/$BW$95</f>
        <v>0</v>
      </c>
      <c r="CB130" s="1">
        <v>0</v>
      </c>
      <c r="CC130" s="1">
        <v>0</v>
      </c>
      <c r="CD130" s="19"/>
      <c r="CE130" s="196">
        <v>0</v>
      </c>
      <c r="CF130" s="275">
        <f t="shared" si="219"/>
        <v>0</v>
      </c>
      <c r="CG130" s="1">
        <f t="shared" si="220"/>
        <v>0</v>
      </c>
      <c r="CH130" s="229">
        <f t="shared" si="221"/>
        <v>0</v>
      </c>
      <c r="CI130" s="193">
        <f t="shared" si="222"/>
        <v>0</v>
      </c>
      <c r="CJ130" s="193">
        <f t="shared" si="223"/>
        <v>0</v>
      </c>
      <c r="CK130" s="20">
        <v>0</v>
      </c>
      <c r="CL130" s="33"/>
      <c r="CM130" s="475">
        <f t="shared" si="200"/>
        <v>0</v>
      </c>
      <c r="CN130" s="4"/>
      <c r="CO130" s="1">
        <v>0</v>
      </c>
      <c r="CP130" s="1">
        <v>0</v>
      </c>
      <c r="CQ130" s="19">
        <v>0</v>
      </c>
      <c r="CR130" s="7">
        <f t="shared" si="350"/>
        <v>0</v>
      </c>
      <c r="CS130" s="224">
        <f t="shared" si="201"/>
        <v>0</v>
      </c>
      <c r="CT130" s="1">
        <f t="shared" si="202"/>
        <v>0</v>
      </c>
      <c r="CU130" s="229">
        <f t="shared" si="203"/>
        <v>0</v>
      </c>
      <c r="CV130" s="193">
        <f t="shared" si="204"/>
        <v>0</v>
      </c>
      <c r="CW130" s="193">
        <f t="shared" si="205"/>
        <v>0</v>
      </c>
      <c r="CX130" s="20">
        <v>0</v>
      </c>
      <c r="CY130" s="33"/>
      <c r="CZ130" s="475">
        <f t="shared" si="206"/>
        <v>0</v>
      </c>
      <c r="DA130" s="4"/>
      <c r="DB130" s="700"/>
      <c r="DC130" s="700"/>
      <c r="DE130" s="7">
        <f t="shared" si="333"/>
        <v>0</v>
      </c>
      <c r="DF130" s="224">
        <f t="shared" si="207"/>
        <v>0</v>
      </c>
      <c r="DG130" s="1">
        <f t="shared" si="208"/>
        <v>0</v>
      </c>
      <c r="DH130" s="229">
        <f t="shared" si="209"/>
        <v>0</v>
      </c>
      <c r="DI130" s="193"/>
      <c r="DJ130" s="193"/>
      <c r="DK130" s="20">
        <v>0</v>
      </c>
      <c r="DL130" s="33"/>
      <c r="DM130" s="475">
        <f t="shared" si="210"/>
        <v>0</v>
      </c>
      <c r="DN130" s="4"/>
      <c r="DO130" s="700"/>
      <c r="DP130" s="700"/>
      <c r="DR130" s="7">
        <f t="shared" si="335"/>
        <v>0</v>
      </c>
      <c r="DS130" s="224">
        <f t="shared" si="211"/>
        <v>0</v>
      </c>
      <c r="DT130" s="1">
        <f t="shared" si="212"/>
        <v>0</v>
      </c>
      <c r="DU130" s="229">
        <f t="shared" si="213"/>
        <v>0</v>
      </c>
    </row>
    <row r="131" spans="1:125" hidden="1" outlineLevel="1" x14ac:dyDescent="0.35">
      <c r="B131" s="5" t="s">
        <v>112</v>
      </c>
      <c r="C131" s="3"/>
      <c r="D131" s="18">
        <v>320925</v>
      </c>
      <c r="E131" s="5" t="s">
        <v>194</v>
      </c>
      <c r="F131" s="5" t="s">
        <v>86</v>
      </c>
      <c r="G131" s="5" t="s">
        <v>71</v>
      </c>
      <c r="H131" s="20"/>
      <c r="I131" s="16">
        <f t="shared" si="336"/>
        <v>0</v>
      </c>
      <c r="J131" s="16">
        <f t="shared" si="337"/>
        <v>0</v>
      </c>
      <c r="K131" s="16">
        <f t="shared" si="338"/>
        <v>0</v>
      </c>
      <c r="L131" s="33">
        <f t="shared" si="339"/>
        <v>0</v>
      </c>
      <c r="M131" s="20">
        <f t="shared" si="340"/>
        <v>0</v>
      </c>
      <c r="N131" s="20">
        <f t="shared" si="341"/>
        <v>0</v>
      </c>
      <c r="O131" s="20">
        <f t="shared" si="342"/>
        <v>0</v>
      </c>
      <c r="P131" s="20">
        <f t="shared" si="343"/>
        <v>0</v>
      </c>
      <c r="Q131" s="20">
        <f t="shared" si="344"/>
        <v>0</v>
      </c>
      <c r="R131" s="20">
        <f t="shared" si="345"/>
        <v>0</v>
      </c>
      <c r="S131" s="20">
        <f t="shared" si="346"/>
        <v>0</v>
      </c>
      <c r="T131" s="20">
        <f t="shared" si="347"/>
        <v>0</v>
      </c>
      <c r="U131" s="182">
        <f t="shared" si="326"/>
        <v>0</v>
      </c>
      <c r="V131" s="33">
        <v>0</v>
      </c>
      <c r="W131" s="20">
        <v>0</v>
      </c>
      <c r="X131" s="20">
        <v>0</v>
      </c>
      <c r="Y131" s="20">
        <v>0</v>
      </c>
      <c r="Z131" s="20">
        <v>0</v>
      </c>
      <c r="AA131" s="20">
        <v>0</v>
      </c>
      <c r="AB131" s="20">
        <v>0</v>
      </c>
      <c r="AC131" s="20">
        <v>0</v>
      </c>
      <c r="AD131" s="20">
        <v>0</v>
      </c>
      <c r="AE131" s="20">
        <v>0</v>
      </c>
      <c r="AF131" s="20">
        <v>0</v>
      </c>
      <c r="AG131" s="16">
        <v>0</v>
      </c>
      <c r="AH131" s="179">
        <f t="shared" si="351"/>
        <v>0</v>
      </c>
      <c r="AI131" s="28">
        <v>0</v>
      </c>
      <c r="AJ131" s="28">
        <v>0</v>
      </c>
      <c r="AK131" s="28">
        <v>0</v>
      </c>
      <c r="AL131" s="28">
        <v>0</v>
      </c>
      <c r="AM131" s="28">
        <v>0</v>
      </c>
      <c r="AN131" s="28">
        <v>0</v>
      </c>
      <c r="AO131" s="28">
        <v>0</v>
      </c>
      <c r="AP131" s="28">
        <v>0</v>
      </c>
      <c r="AQ131" s="28">
        <v>0</v>
      </c>
      <c r="AR131" s="28">
        <v>0</v>
      </c>
      <c r="AS131" s="28">
        <v>0</v>
      </c>
      <c r="AT131" s="28">
        <v>0</v>
      </c>
      <c r="AU131" s="329">
        <f t="shared" si="225"/>
        <v>0</v>
      </c>
      <c r="AV131" s="33">
        <v>0</v>
      </c>
      <c r="AW131" s="20">
        <v>0</v>
      </c>
      <c r="AX131" s="20">
        <v>0</v>
      </c>
      <c r="AY131" s="20">
        <v>0</v>
      </c>
      <c r="AZ131" s="20">
        <v>0</v>
      </c>
      <c r="BA131" s="20">
        <v>0</v>
      </c>
      <c r="BB131" s="20">
        <v>0</v>
      </c>
      <c r="BC131" s="20">
        <v>0</v>
      </c>
      <c r="BD131" s="20">
        <v>0</v>
      </c>
      <c r="BE131" s="20">
        <v>0</v>
      </c>
      <c r="BF131" s="20">
        <v>0</v>
      </c>
      <c r="BG131" s="20">
        <v>0</v>
      </c>
      <c r="BH131" s="329">
        <f t="shared" si="226"/>
        <v>0</v>
      </c>
      <c r="BI131" s="193"/>
      <c r="BJ131" s="193"/>
      <c r="BK131" s="20"/>
      <c r="BL131" s="33">
        <v>0</v>
      </c>
      <c r="BM131" s="226">
        <f t="shared" si="214"/>
        <v>0</v>
      </c>
      <c r="BN131" s="4">
        <f t="shared" si="348"/>
        <v>0</v>
      </c>
      <c r="BO131" s="4">
        <v>0</v>
      </c>
      <c r="BP131" s="4">
        <v>0</v>
      </c>
      <c r="BQ131" s="195">
        <v>0</v>
      </c>
      <c r="BR131" s="196">
        <f>BQ131*H131*1.08*(1-BO131)</f>
        <v>0</v>
      </c>
      <c r="BS131" s="224">
        <f t="shared" si="224"/>
        <v>0</v>
      </c>
      <c r="BT131" s="4">
        <f t="shared" si="215"/>
        <v>0</v>
      </c>
      <c r="BU131" s="3">
        <f t="shared" si="349"/>
        <v>0</v>
      </c>
      <c r="BV131" s="193"/>
      <c r="BW131" s="193">
        <f t="shared" si="217"/>
        <v>0</v>
      </c>
      <c r="BX131" s="20">
        <v>0</v>
      </c>
      <c r="BY131" s="19">
        <v>0</v>
      </c>
      <c r="BZ131" s="441">
        <f t="shared" si="218"/>
        <v>0</v>
      </c>
      <c r="CA131" s="4">
        <f>BW131/$BW$95</f>
        <v>0</v>
      </c>
      <c r="CB131" s="1">
        <v>0</v>
      </c>
      <c r="CC131" s="1">
        <v>0</v>
      </c>
      <c r="CD131" s="19">
        <v>0</v>
      </c>
      <c r="CE131" s="196">
        <v>0</v>
      </c>
      <c r="CF131" s="275">
        <f t="shared" si="219"/>
        <v>0</v>
      </c>
      <c r="CG131" s="1">
        <f t="shared" si="220"/>
        <v>0</v>
      </c>
      <c r="CH131" s="229">
        <f t="shared" si="221"/>
        <v>0</v>
      </c>
      <c r="CI131" s="193">
        <f t="shared" si="222"/>
        <v>0</v>
      </c>
      <c r="CJ131" s="193">
        <f t="shared" si="223"/>
        <v>0</v>
      </c>
      <c r="CK131" s="20">
        <v>0</v>
      </c>
      <c r="CL131" s="33"/>
      <c r="CM131" s="475">
        <f t="shared" si="200"/>
        <v>0</v>
      </c>
      <c r="CN131" s="4"/>
      <c r="CO131" s="1">
        <v>0</v>
      </c>
      <c r="CP131" s="1">
        <v>0</v>
      </c>
      <c r="CQ131" s="19">
        <v>0</v>
      </c>
      <c r="CR131" s="7">
        <f t="shared" si="350"/>
        <v>0</v>
      </c>
      <c r="CS131" s="224">
        <f t="shared" si="201"/>
        <v>0</v>
      </c>
      <c r="CT131" s="1">
        <f t="shared" si="202"/>
        <v>0</v>
      </c>
      <c r="CU131" s="229">
        <f t="shared" si="203"/>
        <v>0</v>
      </c>
      <c r="CV131" s="193">
        <f t="shared" si="204"/>
        <v>0</v>
      </c>
      <c r="CW131" s="193">
        <f t="shared" si="205"/>
        <v>0</v>
      </c>
      <c r="CX131" s="20">
        <v>0</v>
      </c>
      <c r="CY131" s="33"/>
      <c r="CZ131" s="475">
        <f t="shared" si="206"/>
        <v>0</v>
      </c>
      <c r="DA131" s="4"/>
      <c r="DB131" s="700"/>
      <c r="DC131" s="700"/>
      <c r="DE131" s="7">
        <f t="shared" si="333"/>
        <v>0</v>
      </c>
      <c r="DF131" s="224">
        <f t="shared" si="207"/>
        <v>0</v>
      </c>
      <c r="DG131" s="1">
        <f t="shared" si="208"/>
        <v>0</v>
      </c>
      <c r="DH131" s="229">
        <f t="shared" si="209"/>
        <v>0</v>
      </c>
      <c r="DI131" s="193"/>
      <c r="DJ131" s="193"/>
      <c r="DK131" s="20">
        <v>0</v>
      </c>
      <c r="DL131" s="33"/>
      <c r="DM131" s="475">
        <f t="shared" si="210"/>
        <v>0</v>
      </c>
      <c r="DN131" s="4"/>
      <c r="DO131" s="700"/>
      <c r="DP131" s="700"/>
      <c r="DR131" s="7">
        <f t="shared" si="335"/>
        <v>0</v>
      </c>
      <c r="DS131" s="224">
        <f t="shared" si="211"/>
        <v>0</v>
      </c>
      <c r="DT131" s="1">
        <f t="shared" si="212"/>
        <v>0</v>
      </c>
      <c r="DU131" s="229">
        <f t="shared" si="213"/>
        <v>0</v>
      </c>
    </row>
    <row r="132" spans="1:125" hidden="1" outlineLevel="1" x14ac:dyDescent="0.35">
      <c r="B132" s="5" t="s">
        <v>112</v>
      </c>
      <c r="C132" s="3"/>
      <c r="D132" s="17" t="s">
        <v>88</v>
      </c>
      <c r="E132" s="5" t="s">
        <v>194</v>
      </c>
      <c r="F132" s="14" t="s">
        <v>88</v>
      </c>
      <c r="G132" s="5"/>
      <c r="H132" s="20"/>
      <c r="I132" s="5"/>
      <c r="J132" s="5"/>
      <c r="K132" s="5"/>
      <c r="M132" s="2"/>
      <c r="N132" s="2"/>
      <c r="O132" s="2"/>
      <c r="P132" s="2"/>
      <c r="Q132" s="2"/>
      <c r="R132" s="2"/>
      <c r="S132" s="2"/>
      <c r="T132" s="2"/>
      <c r="U132" s="183"/>
      <c r="V132" s="33">
        <v>0</v>
      </c>
      <c r="W132" s="20">
        <v>0</v>
      </c>
      <c r="X132" s="20">
        <v>0</v>
      </c>
      <c r="Y132" s="20">
        <v>0</v>
      </c>
      <c r="Z132" s="20">
        <v>0</v>
      </c>
      <c r="AA132" s="20">
        <v>0</v>
      </c>
      <c r="AB132" s="20">
        <v>0</v>
      </c>
      <c r="AC132" s="20">
        <v>0</v>
      </c>
      <c r="AD132" s="20">
        <v>0</v>
      </c>
      <c r="AE132" s="20">
        <v>0</v>
      </c>
      <c r="AF132" s="20">
        <v>0</v>
      </c>
      <c r="AG132" s="16">
        <v>0</v>
      </c>
      <c r="AH132" s="179">
        <f t="shared" si="351"/>
        <v>0</v>
      </c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329">
        <f t="shared" si="225"/>
        <v>0</v>
      </c>
      <c r="AV132" s="33">
        <v>-72466.402680000014</v>
      </c>
      <c r="AW132" s="20">
        <v>-161231.98841999998</v>
      </c>
      <c r="AX132" s="20">
        <v>-68438.699280000001</v>
      </c>
      <c r="AY132" s="20">
        <v>-26248.75416</v>
      </c>
      <c r="AZ132" s="20">
        <v>-30031.537319999999</v>
      </c>
      <c r="BA132" s="20">
        <v>-46945.673280000003</v>
      </c>
      <c r="BB132" s="20">
        <v>-59893.275959999999</v>
      </c>
      <c r="BC132" s="20">
        <v>-52165.250639999998</v>
      </c>
      <c r="BD132" s="20">
        <v>-68024.601360000001</v>
      </c>
      <c r="BE132" s="20">
        <v>0</v>
      </c>
      <c r="BF132" s="20">
        <v>0</v>
      </c>
      <c r="BG132" s="20">
        <v>0</v>
      </c>
      <c r="BH132" s="329">
        <f t="shared" si="226"/>
        <v>-585446.18310000002</v>
      </c>
      <c r="BI132" s="193"/>
      <c r="BJ132" s="193"/>
      <c r="BK132" s="20"/>
      <c r="BL132" s="33">
        <v>-52165.250639999998</v>
      </c>
      <c r="BM132" s="226">
        <f t="shared" si="214"/>
        <v>0</v>
      </c>
      <c r="BN132" s="4">
        <f t="shared" si="348"/>
        <v>0</v>
      </c>
      <c r="BO132" s="4">
        <v>0</v>
      </c>
      <c r="BP132" s="4">
        <v>0</v>
      </c>
      <c r="BQ132" s="195">
        <v>0</v>
      </c>
      <c r="BR132" s="196">
        <f>BQ132*H132*1.08*(1-BO132)</f>
        <v>0</v>
      </c>
      <c r="BS132" s="224">
        <f t="shared" si="224"/>
        <v>0</v>
      </c>
      <c r="BT132" s="4">
        <f t="shared" si="215"/>
        <v>0</v>
      </c>
      <c r="BU132" s="3">
        <f t="shared" si="349"/>
        <v>0</v>
      </c>
      <c r="BV132" s="193"/>
      <c r="BW132" s="193">
        <f t="shared" si="217"/>
        <v>-53001.399960000002</v>
      </c>
      <c r="BX132" s="20"/>
      <c r="BY132" s="19">
        <v>-68024.601360000001</v>
      </c>
      <c r="BZ132" s="441">
        <f t="shared" si="218"/>
        <v>0</v>
      </c>
      <c r="CA132" s="4">
        <f>BW132/$BW$95</f>
        <v>-5.2146872816560788E-2</v>
      </c>
      <c r="CB132" s="1">
        <v>0</v>
      </c>
      <c r="CC132" s="1">
        <v>0</v>
      </c>
      <c r="CD132" s="19">
        <v>0</v>
      </c>
      <c r="CE132" s="196">
        <v>0</v>
      </c>
      <c r="CF132" s="275">
        <f t="shared" si="219"/>
        <v>0</v>
      </c>
      <c r="CG132" s="1">
        <f t="shared" si="220"/>
        <v>0</v>
      </c>
      <c r="CH132" s="229">
        <f t="shared" si="221"/>
        <v>0</v>
      </c>
      <c r="CI132" s="193">
        <f t="shared" si="222"/>
        <v>-65049.575900000003</v>
      </c>
      <c r="CJ132" s="193">
        <f t="shared" si="223"/>
        <v>-60027.709320000002</v>
      </c>
      <c r="CK132" s="20">
        <v>0</v>
      </c>
      <c r="CL132" s="33"/>
      <c r="CM132" s="475">
        <f t="shared" si="200"/>
        <v>0</v>
      </c>
      <c r="CN132" s="4">
        <f>CJ132/$CJ$95</f>
        <v>-5.8655980604507774E-2</v>
      </c>
      <c r="CO132" s="1">
        <v>0</v>
      </c>
      <c r="CP132" s="1">
        <v>0</v>
      </c>
      <c r="CQ132" s="19">
        <v>0</v>
      </c>
      <c r="CR132" s="7">
        <f t="shared" si="350"/>
        <v>0</v>
      </c>
      <c r="CS132" s="224">
        <f t="shared" si="201"/>
        <v>0</v>
      </c>
      <c r="CT132" s="1">
        <f t="shared" si="202"/>
        <v>0</v>
      </c>
      <c r="CU132" s="229">
        <f t="shared" si="203"/>
        <v>0</v>
      </c>
      <c r="CV132" s="193">
        <f t="shared" si="204"/>
        <v>-65049.575900000003</v>
      </c>
      <c r="CW132" s="193">
        <f t="shared" si="205"/>
        <v>-60094.925999999999</v>
      </c>
      <c r="CX132" s="20">
        <v>0</v>
      </c>
      <c r="CY132" s="33"/>
      <c r="CZ132" s="475">
        <f t="shared" si="206"/>
        <v>0</v>
      </c>
      <c r="DA132" s="4">
        <f>CW132/$CW$95</f>
        <v>-6.7910171791401297E-2</v>
      </c>
      <c r="DB132" s="700"/>
      <c r="DC132" s="700"/>
      <c r="DE132" s="7">
        <f t="shared" si="333"/>
        <v>0</v>
      </c>
      <c r="DF132" s="224">
        <f t="shared" si="207"/>
        <v>0</v>
      </c>
      <c r="DG132" s="1">
        <f t="shared" si="208"/>
        <v>0</v>
      </c>
      <c r="DH132" s="229">
        <f t="shared" si="209"/>
        <v>0</v>
      </c>
      <c r="DI132" s="193"/>
      <c r="DJ132" s="193"/>
      <c r="DK132" s="20">
        <v>0</v>
      </c>
      <c r="DL132" s="33"/>
      <c r="DM132" s="475">
        <f t="shared" si="210"/>
        <v>0</v>
      </c>
      <c r="DN132" s="4" t="e">
        <f>DJ132/$DJ$95</f>
        <v>#DIV/0!</v>
      </c>
      <c r="DO132" s="700"/>
      <c r="DP132" s="700"/>
      <c r="DR132" s="7">
        <f t="shared" si="335"/>
        <v>0</v>
      </c>
      <c r="DS132" s="224">
        <f t="shared" si="211"/>
        <v>0</v>
      </c>
      <c r="DT132" s="1">
        <f t="shared" si="212"/>
        <v>0</v>
      </c>
      <c r="DU132" s="229">
        <f t="shared" si="213"/>
        <v>0</v>
      </c>
    </row>
    <row r="133" spans="1:125" hidden="1" outlineLevel="1" x14ac:dyDescent="0.35">
      <c r="B133" s="5" t="s">
        <v>112</v>
      </c>
      <c r="C133" s="3"/>
      <c r="D133" s="17" t="s">
        <v>89</v>
      </c>
      <c r="E133" s="5" t="s">
        <v>194</v>
      </c>
      <c r="F133" s="14" t="s">
        <v>89</v>
      </c>
      <c r="G133" s="5"/>
      <c r="H133" s="20"/>
      <c r="I133" s="5"/>
      <c r="J133" s="5"/>
      <c r="K133" s="5"/>
      <c r="M133" s="2"/>
      <c r="N133" s="2"/>
      <c r="O133" s="2"/>
      <c r="P133" s="2"/>
      <c r="Q133" s="2"/>
      <c r="R133" s="2"/>
      <c r="S133" s="2"/>
      <c r="T133" s="2"/>
      <c r="U133" s="183"/>
      <c r="V133" s="33">
        <v>0</v>
      </c>
      <c r="W133" s="20">
        <v>0</v>
      </c>
      <c r="X133" s="20">
        <v>0</v>
      </c>
      <c r="Y133" s="20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0">
        <v>0</v>
      </c>
      <c r="AF133" s="20">
        <v>0</v>
      </c>
      <c r="AG133" s="16">
        <v>0</v>
      </c>
      <c r="AH133" s="179">
        <f t="shared" si="351"/>
        <v>0</v>
      </c>
      <c r="AI133" s="28">
        <v>-63307.252079999998</v>
      </c>
      <c r="AJ133" s="28">
        <v>-146209.23035999999</v>
      </c>
      <c r="AK133" s="28">
        <v>-21960.802600000003</v>
      </c>
      <c r="AL133" s="28">
        <v>-28387.361199999999</v>
      </c>
      <c r="AM133" s="28">
        <v>-30565.3128</v>
      </c>
      <c r="AN133" s="28">
        <v>-48921.408799999997</v>
      </c>
      <c r="AO133" s="28">
        <v>-56865.0962</v>
      </c>
      <c r="AP133" s="28">
        <v>-41861.140200000002</v>
      </c>
      <c r="AQ133" s="28">
        <v>-94570.68</v>
      </c>
      <c r="AR133" s="28">
        <v>-56918.860919999999</v>
      </c>
      <c r="AS133" s="28">
        <v>-59071.131280000001</v>
      </c>
      <c r="AT133" s="28">
        <v>-46325.968200000003</v>
      </c>
      <c r="AU133" s="329">
        <f t="shared" si="225"/>
        <v>-694964.24463999993</v>
      </c>
      <c r="AV133" s="33">
        <v>0</v>
      </c>
      <c r="AW133" s="20">
        <v>0</v>
      </c>
      <c r="AX133" s="20">
        <v>-724.49900000000002</v>
      </c>
      <c r="AY133" s="20">
        <v>0</v>
      </c>
      <c r="AZ133" s="20">
        <v>-12436.734</v>
      </c>
      <c r="BA133" s="20">
        <v>-6314.8755600000004</v>
      </c>
      <c r="BB133" s="20">
        <v>0</v>
      </c>
      <c r="BC133" s="20">
        <v>0</v>
      </c>
      <c r="BD133" s="20">
        <v>0</v>
      </c>
      <c r="BE133" s="20">
        <v>0</v>
      </c>
      <c r="BF133" s="20">
        <v>0</v>
      </c>
      <c r="BG133" s="20">
        <v>0</v>
      </c>
      <c r="BH133" s="329">
        <f t="shared" si="226"/>
        <v>-19476.108560000001</v>
      </c>
      <c r="BI133" s="193"/>
      <c r="BJ133" s="193"/>
      <c r="BK133" s="20">
        <v>0</v>
      </c>
      <c r="BL133" s="33">
        <v>0</v>
      </c>
      <c r="BM133" s="226">
        <f t="shared" si="214"/>
        <v>0</v>
      </c>
      <c r="BN133" s="4">
        <f t="shared" si="348"/>
        <v>0</v>
      </c>
      <c r="BO133" s="4">
        <v>0</v>
      </c>
      <c r="BP133" s="4">
        <v>0</v>
      </c>
      <c r="BQ133" s="195">
        <v>0</v>
      </c>
      <c r="BR133" s="196">
        <f>BQ133*H133*1.08*(1-BO133)</f>
        <v>0</v>
      </c>
      <c r="BS133" s="224">
        <f t="shared" si="224"/>
        <v>0</v>
      </c>
      <c r="BT133" s="4">
        <f t="shared" si="215"/>
        <v>-1</v>
      </c>
      <c r="BU133" s="3">
        <f t="shared" si="349"/>
        <v>-0.95554187575101412</v>
      </c>
      <c r="BV133" s="193"/>
      <c r="BW133" s="193">
        <f t="shared" si="217"/>
        <v>-2104.9585200000001</v>
      </c>
      <c r="BX133" s="20">
        <v>0</v>
      </c>
      <c r="BZ133" s="441">
        <f t="shared" si="218"/>
        <v>0</v>
      </c>
      <c r="CA133" s="4">
        <f>BW133/$BW$95</f>
        <v>-2.0710208467968178E-3</v>
      </c>
      <c r="CB133" s="1">
        <v>0</v>
      </c>
      <c r="CC133" s="1">
        <v>0</v>
      </c>
      <c r="CD133" s="19">
        <v>0</v>
      </c>
      <c r="CE133" s="196">
        <v>0</v>
      </c>
      <c r="CF133" s="275">
        <f t="shared" si="219"/>
        <v>0</v>
      </c>
      <c r="CG133" s="1">
        <f t="shared" si="220"/>
        <v>-1</v>
      </c>
      <c r="CH133" s="229">
        <f t="shared" si="221"/>
        <v>-0.96343533033662321</v>
      </c>
      <c r="CI133" s="193">
        <f t="shared" si="222"/>
        <v>-2164.0120622222221</v>
      </c>
      <c r="CJ133" s="193">
        <f t="shared" si="223"/>
        <v>0</v>
      </c>
      <c r="CK133" s="20">
        <v>0</v>
      </c>
      <c r="CL133" s="33">
        <v>-2292.7559999999999</v>
      </c>
      <c r="CM133" s="475">
        <f t="shared" si="200"/>
        <v>0</v>
      </c>
      <c r="CN133" s="4">
        <f>CJ133/$CJ$95</f>
        <v>0</v>
      </c>
      <c r="CO133" s="1">
        <v>0</v>
      </c>
      <c r="CP133" s="1">
        <v>0</v>
      </c>
      <c r="CQ133" s="19">
        <v>0</v>
      </c>
      <c r="CR133" s="7">
        <f t="shared" si="350"/>
        <v>0</v>
      </c>
      <c r="CS133" s="224">
        <f t="shared" si="201"/>
        <v>0</v>
      </c>
      <c r="CT133" s="1">
        <f t="shared" si="202"/>
        <v>-1</v>
      </c>
      <c r="CU133" s="229">
        <f t="shared" si="203"/>
        <v>-0.96696541060693864</v>
      </c>
      <c r="CV133" s="193">
        <f t="shared" si="204"/>
        <v>-2176.8864560000002</v>
      </c>
      <c r="CW133" s="193">
        <f t="shared" si="205"/>
        <v>-764.25199999999995</v>
      </c>
      <c r="CX133" s="20">
        <v>0</v>
      </c>
      <c r="CY133" s="33"/>
      <c r="CZ133" s="475">
        <f t="shared" si="206"/>
        <v>0</v>
      </c>
      <c r="DA133" s="4">
        <f>CW133/$CW$95</f>
        <v>-8.6364170931705654E-4</v>
      </c>
      <c r="DB133" s="700"/>
      <c r="DC133" s="700"/>
      <c r="DE133" s="7">
        <f t="shared" si="333"/>
        <v>0</v>
      </c>
      <c r="DF133" s="224">
        <f t="shared" si="207"/>
        <v>0</v>
      </c>
      <c r="DG133" s="1">
        <f t="shared" si="208"/>
        <v>-1</v>
      </c>
      <c r="DH133" s="229">
        <f t="shared" si="209"/>
        <v>-0.96643913048197416</v>
      </c>
      <c r="DI133" s="193"/>
      <c r="DJ133" s="193"/>
      <c r="DK133" s="20">
        <v>0</v>
      </c>
      <c r="DL133" s="33"/>
      <c r="DM133" s="475">
        <f t="shared" si="210"/>
        <v>0</v>
      </c>
      <c r="DN133" s="4" t="e">
        <f>DJ133/$DJ$95</f>
        <v>#DIV/0!</v>
      </c>
      <c r="DO133" s="700"/>
      <c r="DP133" s="700"/>
      <c r="DR133" s="7">
        <f t="shared" si="335"/>
        <v>0</v>
      </c>
      <c r="DS133" s="224">
        <f t="shared" si="211"/>
        <v>0</v>
      </c>
      <c r="DT133" s="1">
        <f t="shared" si="212"/>
        <v>-1</v>
      </c>
      <c r="DU133" s="229">
        <f t="shared" si="213"/>
        <v>-0.97197538044552367</v>
      </c>
    </row>
    <row r="134" spans="1:125" s="11" customFormat="1" collapsed="1" x14ac:dyDescent="0.35">
      <c r="A134" s="204"/>
      <c r="B134" s="199"/>
      <c r="C134" s="200"/>
      <c r="D134" s="201"/>
      <c r="E134" s="199" t="s">
        <v>92</v>
      </c>
      <c r="F134" s="199"/>
      <c r="G134" s="199"/>
      <c r="H134" s="205"/>
      <c r="I134" s="206">
        <f>+SUM(I135:I167,I171,I172)</f>
        <v>2363.6005711099219</v>
      </c>
      <c r="J134" s="206">
        <f t="shared" ref="J134" si="369">+SUM(J135:J167,J171,J172)</f>
        <v>4351.5157644439496</v>
      </c>
      <c r="K134" s="206">
        <f t="shared" ref="K134" si="370">+SUM(K135:K167,K171,K172)</f>
        <v>2108.3284985122459</v>
      </c>
      <c r="L134" s="207">
        <f t="shared" ref="L134" si="371">+SUM(L135:L167,L171,L172)</f>
        <v>3178.8610881099235</v>
      </c>
      <c r="M134" s="208">
        <f t="shared" ref="M134" si="372">+SUM(M135:M167,M171,M172)</f>
        <v>4046.4692580775472</v>
      </c>
      <c r="N134" s="208">
        <f t="shared" ref="N134" si="373">+SUM(N135:N167,N171,N172)</f>
        <v>2801.2969070638937</v>
      </c>
      <c r="O134" s="208">
        <f t="shared" ref="O134" si="374">+SUM(O135:O167,O171,O172)</f>
        <v>6266.7609786263147</v>
      </c>
      <c r="P134" s="208">
        <f t="shared" ref="P134" si="375">+SUM(P135:P167,P171,P172)</f>
        <v>6100.3341791833473</v>
      </c>
      <c r="Q134" s="208">
        <f t="shared" ref="Q134" si="376">+SUM(Q135:Q167,Q171,Q172)</f>
        <v>6232.0384193723339</v>
      </c>
      <c r="R134" s="208">
        <f t="shared" ref="R134" si="377">+SUM(R135:R167,R171,R172)</f>
        <v>4852.3859577169396</v>
      </c>
      <c r="S134" s="208">
        <f t="shared" ref="S134" si="378">+SUM(S135:S167,S171,S172)</f>
        <v>5169.960431509734</v>
      </c>
      <c r="T134" s="208">
        <f t="shared" ref="T134" si="379">+SUM(T135:T167,T171,T172)</f>
        <v>4928.4722906130619</v>
      </c>
      <c r="U134" s="202">
        <f t="shared" ref="U134" si="380">+SUM(U135:U167,U171,U172)</f>
        <v>52400.024344339225</v>
      </c>
      <c r="V134" s="207">
        <f>+SUM(V135:V167,V171,V172)</f>
        <v>6581</v>
      </c>
      <c r="W134" s="208">
        <f t="shared" ref="W134:AU134" si="381">+SUM(W135:W167,W171,W172)</f>
        <v>4035</v>
      </c>
      <c r="X134" s="208">
        <f t="shared" si="381"/>
        <v>3950</v>
      </c>
      <c r="Y134" s="208">
        <f t="shared" si="381"/>
        <v>4126</v>
      </c>
      <c r="Z134" s="208">
        <f t="shared" si="381"/>
        <v>5971</v>
      </c>
      <c r="AA134" s="208">
        <f t="shared" si="381"/>
        <v>5897</v>
      </c>
      <c r="AB134" s="208">
        <f t="shared" si="381"/>
        <v>5823</v>
      </c>
      <c r="AC134" s="208">
        <f t="shared" si="381"/>
        <v>6802</v>
      </c>
      <c r="AD134" s="208">
        <f t="shared" si="381"/>
        <v>3805.0416666666665</v>
      </c>
      <c r="AE134" s="208">
        <f t="shared" si="381"/>
        <v>0</v>
      </c>
      <c r="AF134" s="208">
        <f t="shared" si="381"/>
        <v>0</v>
      </c>
      <c r="AG134" s="206">
        <f t="shared" si="381"/>
        <v>0</v>
      </c>
      <c r="AH134" s="203">
        <f t="shared" si="381"/>
        <v>46990.041666666664</v>
      </c>
      <c r="AI134" s="209">
        <f t="shared" si="381"/>
        <v>556137.53599999996</v>
      </c>
      <c r="AJ134" s="209">
        <f t="shared" si="381"/>
        <v>1197577.8361600004</v>
      </c>
      <c r="AK134" s="209">
        <f t="shared" si="381"/>
        <v>408961.45739999996</v>
      </c>
      <c r="AL134" s="209">
        <f t="shared" si="381"/>
        <v>697370.23109999974</v>
      </c>
      <c r="AM134" s="209">
        <f t="shared" si="381"/>
        <v>1137633.1600000001</v>
      </c>
      <c r="AN134" s="209">
        <f t="shared" si="381"/>
        <v>904438.83399999992</v>
      </c>
      <c r="AO134" s="209">
        <f t="shared" si="381"/>
        <v>1623713.2073000013</v>
      </c>
      <c r="AP134" s="209">
        <f t="shared" si="381"/>
        <v>1836643.1872</v>
      </c>
      <c r="AQ134" s="209">
        <f t="shared" si="381"/>
        <v>1555150.1061199997</v>
      </c>
      <c r="AR134" s="209">
        <f t="shared" si="381"/>
        <v>1390002.7237199994</v>
      </c>
      <c r="AS134" s="209">
        <f t="shared" si="381"/>
        <v>1383704.5023200007</v>
      </c>
      <c r="AT134" s="209">
        <f t="shared" si="381"/>
        <v>1496516.9316400001</v>
      </c>
      <c r="AU134" s="330">
        <f t="shared" si="381"/>
        <v>14187849.712960001</v>
      </c>
      <c r="AV134" s="207">
        <f t="shared" ref="AV134" si="382">+SUM(AV135:AV167,AV171,AV172)</f>
        <v>1993636.1804399998</v>
      </c>
      <c r="AW134" s="208">
        <f t="shared" ref="AW134" si="383">+SUM(AW135:AW167,AW171,AW172)</f>
        <v>1150914.6599200002</v>
      </c>
      <c r="AX134" s="208">
        <f t="shared" ref="AX134" si="384">+SUM(AX135:AX167,AX171,AX172)</f>
        <v>875956.90882000001</v>
      </c>
      <c r="AY134" s="208">
        <f t="shared" ref="AY134" si="385">+SUM(AY135:AY167,AY171,AY172)</f>
        <v>1336267.7702400004</v>
      </c>
      <c r="AZ134" s="208">
        <f t="shared" ref="AZ134" si="386">+SUM(AZ135:AZ167,AZ171,AZ172)</f>
        <v>1675844.1780000008</v>
      </c>
      <c r="BA134" s="208">
        <f t="shared" ref="BA134" si="387">+SUM(BA135:BA167,BA171,BA172)</f>
        <v>1596137.6329599996</v>
      </c>
      <c r="BB134" s="208">
        <f t="shared" ref="BB134" si="388">+SUM(BB135:BB167,BB171,BB172)</f>
        <v>1701426.5287199989</v>
      </c>
      <c r="BC134" s="208">
        <v>1894161.55816</v>
      </c>
      <c r="BD134" s="208">
        <v>934898.50012499967</v>
      </c>
      <c r="BE134" s="208">
        <f t="shared" ref="BE134" si="389">+SUM(BE135:BE167,BE171,BE172)</f>
        <v>0</v>
      </c>
      <c r="BF134" s="208">
        <f t="shared" ref="BF134" si="390">+SUM(BF135:BF167,BF171,BF172)</f>
        <v>0</v>
      </c>
      <c r="BG134" s="208">
        <f t="shared" ref="BG134" si="391">+SUM(BG135:BG167,BG171,BG172)</f>
        <v>0</v>
      </c>
      <c r="BH134" s="330">
        <f t="shared" ref="BH134:CR134" si="392">+SUM(BH135:BH167,BH171,BH172)</f>
        <v>13159243.917384993</v>
      </c>
      <c r="BI134" s="208">
        <f t="shared" si="392"/>
        <v>1541968.6322133332</v>
      </c>
      <c r="BJ134" s="207">
        <f t="shared" si="392"/>
        <v>1768456.1475333329</v>
      </c>
      <c r="BK134" s="208">
        <f t="shared" si="392"/>
        <v>2320002.3761835634</v>
      </c>
      <c r="BL134" s="207">
        <f t="shared" si="392"/>
        <v>1894161.55816</v>
      </c>
      <c r="BM134" s="250">
        <f>BL134/BK134</f>
        <v>0.81644811126268002</v>
      </c>
      <c r="BN134" s="243">
        <f>BJ134/BJ7</f>
        <v>0.16007751352180383</v>
      </c>
      <c r="BO134" s="207"/>
      <c r="BP134" s="207"/>
      <c r="BQ134" s="207">
        <f t="shared" si="392"/>
        <v>6848.333333333333</v>
      </c>
      <c r="BR134" s="251">
        <f t="shared" si="392"/>
        <v>2066165.4900239999</v>
      </c>
      <c r="BS134" s="230">
        <f t="shared" si="224"/>
        <v>0.89058766113113697</v>
      </c>
      <c r="BT134" s="231">
        <f t="shared" si="215"/>
        <v>3.1317117750937706E-2</v>
      </c>
      <c r="BU134" s="232">
        <f t="shared" si="349"/>
        <v>0.46180942372607081</v>
      </c>
      <c r="BV134" s="208">
        <f t="shared" si="392"/>
        <v>1673096.8800050004</v>
      </c>
      <c r="BW134" s="207">
        <f t="shared" si="217"/>
        <v>1730575.2399466662</v>
      </c>
      <c r="BX134" s="208">
        <f t="shared" ref="BX134" si="393">+SUM(BX135:BX167,BX171,BX172)</f>
        <v>2341633.4753610441</v>
      </c>
      <c r="BY134" s="208">
        <f t="shared" si="392"/>
        <v>934898.50012499967</v>
      </c>
      <c r="BZ134" s="387">
        <f t="shared" si="218"/>
        <v>0.39925057015203996</v>
      </c>
      <c r="CA134" s="387">
        <f>BW134/BW7</f>
        <v>0.15131570985378179</v>
      </c>
      <c r="CB134" s="208"/>
      <c r="CC134" s="208"/>
      <c r="CD134" s="208">
        <v>7157.8333333333339</v>
      </c>
      <c r="CE134" s="208">
        <v>2133582.2686296003</v>
      </c>
      <c r="CF134" s="387">
        <f t="shared" si="219"/>
        <v>0.91115125021888177</v>
      </c>
      <c r="CG134" s="387">
        <f t="shared" si="220"/>
        <v>0.37194619363963</v>
      </c>
      <c r="CH134" s="387">
        <f t="shared" si="221"/>
        <v>0.32685428019403351</v>
      </c>
      <c r="CI134" s="208">
        <f t="shared" si="222"/>
        <v>1462138.2130427777</v>
      </c>
      <c r="CJ134" s="207">
        <f t="shared" si="223"/>
        <v>1510162.195668333</v>
      </c>
      <c r="CK134" s="208">
        <f t="shared" ref="CK134" si="394">+SUM(CK135:CK167,CK171,CK172)</f>
        <v>2249950.8641633671</v>
      </c>
      <c r="CL134" s="208">
        <f>+SUM(CL135:CL167,CL171,CL172)</f>
        <v>992280.39600000007</v>
      </c>
      <c r="CM134" s="387">
        <f t="shared" si="200"/>
        <v>0.44102314046265828</v>
      </c>
      <c r="CN134" s="387">
        <f>CJ134/CJ7</f>
        <v>0.13700311440954283</v>
      </c>
      <c r="CO134" s="208"/>
      <c r="CP134" s="208"/>
      <c r="CQ134" s="208">
        <v>7937.7000000000007</v>
      </c>
      <c r="CR134" s="208">
        <f t="shared" si="392"/>
        <v>1700498.6542799997</v>
      </c>
      <c r="CS134" s="387">
        <f t="shared" si="201"/>
        <v>0.75579368481556664</v>
      </c>
      <c r="CT134" s="387">
        <f t="shared" si="202"/>
        <v>0.22337792959788927</v>
      </c>
      <c r="CU134" s="387">
        <f t="shared" si="203"/>
        <v>0.3141343352488708</v>
      </c>
      <c r="CV134" s="208">
        <f t="shared" ref="CV134:CW134" si="395">+SUM(CV135:CV167,CV171,CV172)</f>
        <v>1399942.6997529443</v>
      </c>
      <c r="CW134" s="207">
        <f t="shared" si="395"/>
        <v>1227259.7520883339</v>
      </c>
      <c r="CX134" s="208">
        <f t="shared" ref="CX134" si="396">+SUM(CX135:CX167,CX171,CX172)</f>
        <v>0</v>
      </c>
      <c r="CY134" s="208">
        <f>+SUM(CY135:CY167,CY171,CY172)</f>
        <v>0</v>
      </c>
      <c r="CZ134" s="387">
        <f t="shared" si="206"/>
        <v>0</v>
      </c>
      <c r="DA134" s="387">
        <f>CW134/CW7</f>
        <v>0.1233745307099829</v>
      </c>
      <c r="DB134" s="208"/>
      <c r="DC134" s="208"/>
      <c r="DD134" s="208">
        <v>7937.7000000000007</v>
      </c>
      <c r="DE134" s="208">
        <f t="shared" ref="DE134" si="397">+SUM(DE135:DE167,DE171,DE172)</f>
        <v>0</v>
      </c>
      <c r="DF134" s="387">
        <f t="shared" si="207"/>
        <v>0</v>
      </c>
      <c r="DG134" s="387">
        <f t="shared" si="208"/>
        <v>-1</v>
      </c>
      <c r="DH134" s="387">
        <f t="shared" si="209"/>
        <v>0.11505423088536526</v>
      </c>
      <c r="DI134" s="208"/>
      <c r="DJ134" s="207"/>
      <c r="DK134" s="208">
        <f t="shared" ref="DK134" si="398">+SUM(DK135:DK167,DK171,DK172)</f>
        <v>0</v>
      </c>
      <c r="DL134" s="208">
        <f>+SUM(DL135:DL167,DL171,DL172)</f>
        <v>0</v>
      </c>
      <c r="DM134" s="387">
        <f t="shared" si="210"/>
        <v>0</v>
      </c>
      <c r="DN134" s="387" t="e">
        <f>DJ134/DJ7</f>
        <v>#DIV/0!</v>
      </c>
      <c r="DO134" s="208"/>
      <c r="DP134" s="208"/>
      <c r="DQ134" s="208">
        <v>7937.7000000000007</v>
      </c>
      <c r="DR134" s="208">
        <f t="shared" ref="DR134" si="399">+SUM(DR135:DR167,DR171,DR172)</f>
        <v>0</v>
      </c>
      <c r="DS134" s="387">
        <f t="shared" si="211"/>
        <v>0</v>
      </c>
      <c r="DT134" s="387">
        <f t="shared" si="212"/>
        <v>-1</v>
      </c>
      <c r="DU134" s="387">
        <f t="shared" si="213"/>
        <v>-7.2499061970991985E-2</v>
      </c>
    </row>
    <row r="135" spans="1:125" x14ac:dyDescent="0.35">
      <c r="B135" s="5" t="s">
        <v>111</v>
      </c>
      <c r="C135" s="3"/>
      <c r="D135" s="18">
        <v>324003</v>
      </c>
      <c r="E135" s="5" t="s">
        <v>40</v>
      </c>
      <c r="F135" s="5" t="s">
        <v>36</v>
      </c>
      <c r="G135" s="5" t="s">
        <v>69</v>
      </c>
      <c r="H135" s="20">
        <v>366.66699999999997</v>
      </c>
      <c r="I135" s="16">
        <f t="shared" ref="I135" si="400">+IFERROR(AI135/$H135,0)</f>
        <v>466.40000872726472</v>
      </c>
      <c r="J135" s="16">
        <f t="shared" ref="J135" si="401">+IFERROR(AJ135/$H135,0)</f>
        <v>2864.4000087272657</v>
      </c>
      <c r="K135" s="16">
        <f t="shared" ref="K135" si="402">+IFERROR(AK135/$H135,0)</f>
        <v>646.79999563636761</v>
      </c>
      <c r="L135" s="33">
        <f t="shared" ref="L135" si="403">+IFERROR(AL135/$H135,0)</f>
        <v>1423.3999950909135</v>
      </c>
      <c r="M135" s="20">
        <f t="shared" ref="M135" si="404">+IFERROR(AM135/$H135,0)</f>
        <v>2034.9999836363788</v>
      </c>
      <c r="N135" s="20">
        <f t="shared" ref="N135" si="405">+IFERROR(AN135/$H135,0)</f>
        <v>1990.9999836363784</v>
      </c>
      <c r="O135" s="20">
        <f t="shared" ref="O135" si="406">+IFERROR(AO135/$H135,0)</f>
        <v>3602.8800546544985</v>
      </c>
      <c r="P135" s="20">
        <f t="shared" ref="P135" si="407">+IFERROR(AP135/$H135,0)</f>
        <v>4264.9200309817907</v>
      </c>
      <c r="Q135" s="20">
        <f t="shared" ref="Q135" si="408">+IFERROR(AQ135/$H135,0)</f>
        <v>2549.8800246545229</v>
      </c>
      <c r="R135" s="20">
        <f t="shared" ref="R135" si="409">+IFERROR(AR135/$H135,0)</f>
        <v>2986.1999999999994</v>
      </c>
      <c r="S135" s="20">
        <f t="shared" ref="S135" si="410">+IFERROR(AS135/$H135,0)</f>
        <v>2286.3599091273563</v>
      </c>
      <c r="T135" s="20">
        <f t="shared" ref="T135" si="411">+IFERROR(AT135/$H135,0)</f>
        <v>2778.8399992363647</v>
      </c>
      <c r="U135" s="182">
        <f t="shared" ref="U135:U170" si="412">+SUM(I135:T135)</f>
        <v>27896.079994109103</v>
      </c>
      <c r="V135" s="33">
        <v>3687</v>
      </c>
      <c r="W135" s="20">
        <v>2260</v>
      </c>
      <c r="X135" s="20">
        <v>2328</v>
      </c>
      <c r="Y135" s="20">
        <v>2865</v>
      </c>
      <c r="Z135" s="20">
        <v>2846</v>
      </c>
      <c r="AA135" s="20">
        <v>3311</v>
      </c>
      <c r="AB135" s="20">
        <v>3750</v>
      </c>
      <c r="AC135" s="20">
        <v>3335</v>
      </c>
      <c r="AD135" s="20">
        <v>1468</v>
      </c>
      <c r="AE135" s="20">
        <v>0</v>
      </c>
      <c r="AF135" s="20">
        <v>0</v>
      </c>
      <c r="AG135" s="16">
        <v>0</v>
      </c>
      <c r="AH135" s="179">
        <f t="shared" si="351"/>
        <v>25850</v>
      </c>
      <c r="AI135" s="28">
        <v>171013.49199999997</v>
      </c>
      <c r="AJ135" s="28">
        <v>1050280.9580000003</v>
      </c>
      <c r="AK135" s="28">
        <v>237160.21399999998</v>
      </c>
      <c r="AL135" s="28">
        <v>521913.80599999992</v>
      </c>
      <c r="AM135" s="28">
        <v>746167.33900000004</v>
      </c>
      <c r="AN135" s="28">
        <v>730033.99099999992</v>
      </c>
      <c r="AO135" s="28">
        <v>1321057.2210000008</v>
      </c>
      <c r="AP135" s="28">
        <v>1563805.4330000002</v>
      </c>
      <c r="AQ135" s="28">
        <v>934956.85899999994</v>
      </c>
      <c r="AR135" s="28">
        <v>1094940.9953999997</v>
      </c>
      <c r="AS135" s="28">
        <v>838332.72880000027</v>
      </c>
      <c r="AT135" s="28">
        <v>1018908.9260000001</v>
      </c>
      <c r="AU135" s="329">
        <f t="shared" si="225"/>
        <v>10228571.963200001</v>
      </c>
      <c r="AV135" s="33">
        <v>1460053.3351599998</v>
      </c>
      <c r="AW135" s="20">
        <v>894960.81739999983</v>
      </c>
      <c r="AX135" s="20">
        <v>921888.83808000013</v>
      </c>
      <c r="AY135" s="20">
        <v>1134541.0314000002</v>
      </c>
      <c r="AZ135" s="20">
        <v>1127017.0245600005</v>
      </c>
      <c r="BA135" s="20">
        <v>1256271.1000000001</v>
      </c>
      <c r="BB135" s="20">
        <v>1375347.9531599991</v>
      </c>
      <c r="BC135" s="20">
        <v>1320661.2076000003</v>
      </c>
      <c r="BD135" s="20">
        <v>562399.5564</v>
      </c>
      <c r="BE135" s="20">
        <v>0</v>
      </c>
      <c r="BF135" s="20">
        <v>0</v>
      </c>
      <c r="BG135" s="20">
        <v>0</v>
      </c>
      <c r="BH135" s="329">
        <f t="shared" si="226"/>
        <v>10053140.86376</v>
      </c>
      <c r="BI135" s="193">
        <f t="shared" ref="BI135:BI161" si="413">+AVERAGE(AW135:BB135)</f>
        <v>1118337.7940999998</v>
      </c>
      <c r="BJ135" s="193">
        <f t="shared" ref="BJ135:BJ161" si="414">+AVERAGE(AZ135:BB135)</f>
        <v>1252878.6925733332</v>
      </c>
      <c r="BK135" s="20">
        <v>1562544.6934883117</v>
      </c>
      <c r="BL135" s="33">
        <v>1320661.2076000003</v>
      </c>
      <c r="BM135" s="226">
        <f t="shared" si="214"/>
        <v>0.84519899693344624</v>
      </c>
      <c r="BN135" s="4">
        <f>BJ135/$BJ$134</f>
        <v>0.70845901060134608</v>
      </c>
      <c r="BO135" s="4">
        <v>0</v>
      </c>
      <c r="BP135" s="4">
        <v>1</v>
      </c>
      <c r="BQ135" s="195">
        <v>3335</v>
      </c>
      <c r="BR135" s="196">
        <f t="shared" ref="BR135:BR161" si="415">BQ135*H135*1.08*(1-BO135)</f>
        <v>1320661.2005999999</v>
      </c>
      <c r="BS135" s="224">
        <f t="shared" si="224"/>
        <v>0.8451989924535741</v>
      </c>
      <c r="BT135" s="4">
        <f t="shared" si="215"/>
        <v>-0.15548240226634369</v>
      </c>
      <c r="BU135" s="229">
        <f t="shared" si="349"/>
        <v>0.49662420536759044</v>
      </c>
      <c r="BV135" s="193">
        <f t="shared" si="216"/>
        <v>1186342.6634200001</v>
      </c>
      <c r="BW135" s="193">
        <f t="shared" si="217"/>
        <v>1317426.7535866664</v>
      </c>
      <c r="BX135" s="20">
        <v>1619986.7977128106</v>
      </c>
      <c r="BY135" s="19">
        <v>562399.5564</v>
      </c>
      <c r="BZ135" s="441">
        <f t="shared" si="218"/>
        <v>0.3471630492260972</v>
      </c>
      <c r="CA135" s="4">
        <f t="shared" ref="CA135:CA161" si="416">BW135/$BW$134</f>
        <v>0.76126522740916347</v>
      </c>
      <c r="CB135" s="1">
        <v>0</v>
      </c>
      <c r="CC135" s="1">
        <v>1</v>
      </c>
      <c r="CD135" s="19">
        <v>3465.3333333333335</v>
      </c>
      <c r="CE135" s="196">
        <v>1372273.24752</v>
      </c>
      <c r="CF135" s="275">
        <f t="shared" si="219"/>
        <v>0.8470891549594437</v>
      </c>
      <c r="CG135" s="1">
        <f t="shared" si="220"/>
        <v>0.46773964414544178</v>
      </c>
      <c r="CH135" s="229">
        <f t="shared" si="221"/>
        <v>0.38161118534422744</v>
      </c>
      <c r="CI135" s="193">
        <f t="shared" si="222"/>
        <v>1117015.6515288888</v>
      </c>
      <c r="CJ135" s="193">
        <f t="shared" si="223"/>
        <v>1086136.2390533332</v>
      </c>
      <c r="CK135" s="20">
        <v>1481029.8632991049</v>
      </c>
      <c r="CL135" s="33">
        <v>660132.62700000021</v>
      </c>
      <c r="CM135" s="475">
        <f t="shared" si="200"/>
        <v>0.44572539916886306</v>
      </c>
      <c r="CN135" s="4">
        <f t="shared" ref="CN135:CN167" si="417">CJ135/$CJ$134</f>
        <v>0.71921826818917012</v>
      </c>
      <c r="CO135" s="1">
        <v>0</v>
      </c>
      <c r="CP135" s="1">
        <v>0</v>
      </c>
      <c r="CQ135" s="19">
        <v>2640</v>
      </c>
      <c r="CR135" s="7">
        <f t="shared" si="350"/>
        <v>1045440.9504</v>
      </c>
      <c r="CS135" s="224">
        <f t="shared" si="201"/>
        <v>0.70588782596942512</v>
      </c>
      <c r="CT135" s="1">
        <f t="shared" si="202"/>
        <v>-4.5207956600361365E-2</v>
      </c>
      <c r="CU135" s="229">
        <f t="shared" si="203"/>
        <v>0.32578472062240915</v>
      </c>
      <c r="CV135" s="193">
        <f t="shared" si="204"/>
        <v>1071327.349076</v>
      </c>
      <c r="CW135" s="193">
        <f t="shared" si="205"/>
        <v>847731.13033333363</v>
      </c>
      <c r="CX135" s="20"/>
      <c r="CY135" s="33"/>
      <c r="CZ135" s="475">
        <f t="shared" si="206"/>
        <v>0</v>
      </c>
      <c r="DA135" s="4">
        <f t="shared" ref="DA135:DA167" si="418">CW135/$CW$134</f>
        <v>0.6907511868541395</v>
      </c>
      <c r="DB135" s="700"/>
      <c r="DC135" s="700"/>
      <c r="DE135" s="7">
        <f t="shared" ref="DE135:DE172" si="419">DD135*$H135*1.08*(1-DB135)</f>
        <v>0</v>
      </c>
      <c r="DF135" s="224">
        <f t="shared" si="207"/>
        <v>0</v>
      </c>
      <c r="DG135" s="1">
        <f t="shared" si="208"/>
        <v>-1</v>
      </c>
      <c r="DH135" s="229">
        <f t="shared" si="209"/>
        <v>0.16326443730748497</v>
      </c>
      <c r="DI135" s="193"/>
      <c r="DJ135" s="193"/>
      <c r="DK135" s="20"/>
      <c r="DL135" s="33"/>
      <c r="DM135" s="475">
        <f t="shared" si="210"/>
        <v>0</v>
      </c>
      <c r="DN135" s="4" t="e">
        <f t="shared" ref="DN135:DN167" si="420">DJ135/$DJ$134</f>
        <v>#DIV/0!</v>
      </c>
      <c r="DO135" s="700"/>
      <c r="DP135" s="700"/>
      <c r="DR135" s="7">
        <f t="shared" ref="DR135:DR172" si="421">DQ135*$H135*1.08*(1-DO135)</f>
        <v>0</v>
      </c>
      <c r="DS135" s="224">
        <f t="shared" si="211"/>
        <v>0</v>
      </c>
      <c r="DT135" s="1">
        <f t="shared" si="212"/>
        <v>-1</v>
      </c>
      <c r="DU135" s="229">
        <f t="shared" si="213"/>
        <v>-1.7151084244326653E-2</v>
      </c>
    </row>
    <row r="136" spans="1:125" hidden="1" outlineLevel="1" x14ac:dyDescent="0.35">
      <c r="B136" s="5" t="s">
        <v>111</v>
      </c>
      <c r="C136" s="3"/>
      <c r="D136" s="18">
        <v>320015</v>
      </c>
      <c r="E136" s="5" t="s">
        <v>41</v>
      </c>
      <c r="F136" s="5" t="s">
        <v>32</v>
      </c>
      <c r="G136" s="5" t="s">
        <v>70</v>
      </c>
      <c r="H136" s="20">
        <v>332.45499999999998</v>
      </c>
      <c r="I136" s="16">
        <f t="shared" ref="I136:I166" si="422">+IFERROR(AI136/$H136,0)</f>
        <v>108.45104149433759</v>
      </c>
      <c r="J136" s="16">
        <f t="shared" ref="J136:J166" si="423">+IFERROR(AJ136/$H136,0)</f>
        <v>65.189159435111506</v>
      </c>
      <c r="K136" s="16">
        <f t="shared" ref="K136:K166" si="424">+IFERROR(AK136/$H136,0)</f>
        <v>50.469022875276359</v>
      </c>
      <c r="L136" s="33">
        <f t="shared" ref="L136:L166" si="425">+IFERROR(AL136/$H136,0)</f>
        <v>85.166470650163205</v>
      </c>
      <c r="M136" s="20">
        <f t="shared" ref="M136:M166" si="426">+IFERROR(AM136/$H136,0)</f>
        <v>112.50386668872481</v>
      </c>
      <c r="N136" s="20">
        <f t="shared" ref="N136:N166" si="427">+IFERROR(AN136/$H136,0)</f>
        <v>83.063611616609791</v>
      </c>
      <c r="O136" s="20">
        <f t="shared" ref="O136:O166" si="428">+IFERROR(AO136/$H136,0)</f>
        <v>136.24720338090873</v>
      </c>
      <c r="P136" s="20">
        <f t="shared" ref="P136:P166" si="429">+IFERROR(AP136/$H136,0)</f>
        <v>118.71689100780557</v>
      </c>
      <c r="Q136" s="20">
        <f t="shared" ref="Q136:Q166" si="430">+IFERROR(AQ136/$H136,0)</f>
        <v>111.87426268216753</v>
      </c>
      <c r="R136" s="20">
        <f t="shared" ref="R136:R166" si="431">+IFERROR(AR136/$H136,0)</f>
        <v>160.92000000000004</v>
      </c>
      <c r="S136" s="20">
        <f t="shared" ref="S136:S166" si="432">+IFERROR(AS136/$H136,0)</f>
        <v>209.51906333187947</v>
      </c>
      <c r="T136" s="20">
        <f t="shared" ref="T136:T166" si="433">+IFERROR(AT136/$H136,0)</f>
        <v>204.11999518731855</v>
      </c>
      <c r="U136" s="182">
        <f t="shared" si="412"/>
        <v>1446.2405883503034</v>
      </c>
      <c r="V136" s="33">
        <v>87</v>
      </c>
      <c r="W136" s="20">
        <v>61</v>
      </c>
      <c r="X136" s="20">
        <v>50</v>
      </c>
      <c r="Y136" s="20">
        <v>89</v>
      </c>
      <c r="Z136" s="20">
        <v>71</v>
      </c>
      <c r="AA136" s="20">
        <v>76</v>
      </c>
      <c r="AB136" s="20">
        <v>95</v>
      </c>
      <c r="AC136" s="20">
        <v>130</v>
      </c>
      <c r="AD136" s="20">
        <v>104</v>
      </c>
      <c r="AE136" s="20">
        <v>0</v>
      </c>
      <c r="AF136" s="20">
        <v>0</v>
      </c>
      <c r="AG136" s="16">
        <v>0</v>
      </c>
      <c r="AH136" s="179">
        <f t="shared" si="351"/>
        <v>763</v>
      </c>
      <c r="AI136" s="28">
        <v>36055.091</v>
      </c>
      <c r="AJ136" s="28">
        <v>21672.461999999996</v>
      </c>
      <c r="AK136" s="28">
        <v>16778.679</v>
      </c>
      <c r="AL136" s="28">
        <v>28314.019000000008</v>
      </c>
      <c r="AM136" s="28">
        <v>37402.473000000005</v>
      </c>
      <c r="AN136" s="28">
        <v>27614.913000000008</v>
      </c>
      <c r="AO136" s="28">
        <v>45296.064000000013</v>
      </c>
      <c r="AP136" s="28">
        <v>39468.023999999998</v>
      </c>
      <c r="AQ136" s="28">
        <v>37193.158000000003</v>
      </c>
      <c r="AR136" s="28">
        <v>53498.65860000001</v>
      </c>
      <c r="AS136" s="28">
        <v>69655.660199999984</v>
      </c>
      <c r="AT136" s="28">
        <v>67860.712999999989</v>
      </c>
      <c r="AU136" s="329">
        <f t="shared" si="225"/>
        <v>480809.91480000003</v>
      </c>
      <c r="AV136" s="33">
        <v>31237.472599999997</v>
      </c>
      <c r="AW136" s="20">
        <v>21902.134800000003</v>
      </c>
      <c r="AX136" s="20">
        <v>17952.078600000001</v>
      </c>
      <c r="AY136" s="20">
        <v>31955.574600000014</v>
      </c>
      <c r="AZ136" s="20">
        <v>25492.649200000007</v>
      </c>
      <c r="BA136" s="20">
        <v>27287.905400000011</v>
      </c>
      <c r="BB136" s="20">
        <v>34109.883000000009</v>
      </c>
      <c r="BC136" s="20">
        <v>40141.943519999993</v>
      </c>
      <c r="BD136" s="20">
        <v>33176.349360000007</v>
      </c>
      <c r="BE136" s="20">
        <v>0</v>
      </c>
      <c r="BF136" s="20">
        <v>0</v>
      </c>
      <c r="BG136" s="20">
        <v>0</v>
      </c>
      <c r="BH136" s="329">
        <f t="shared" si="226"/>
        <v>263255.99108000007</v>
      </c>
      <c r="BI136" s="193">
        <f t="shared" si="413"/>
        <v>26450.037600000011</v>
      </c>
      <c r="BJ136" s="193">
        <f t="shared" si="414"/>
        <v>28963.479200000012</v>
      </c>
      <c r="BK136" s="20">
        <v>46134.365896090741</v>
      </c>
      <c r="BL136" s="33">
        <v>40141.943519999993</v>
      </c>
      <c r="BM136" s="226">
        <f t="shared" si="214"/>
        <v>0.87010935861592664</v>
      </c>
      <c r="BN136" s="4">
        <f t="shared" ref="BN136:BN172" si="434">BJ136/$BJ$134</f>
        <v>1.6377832857432554E-2</v>
      </c>
      <c r="BO136" s="4">
        <v>0.2</v>
      </c>
      <c r="BP136" s="4">
        <v>1.5</v>
      </c>
      <c r="BQ136" s="195">
        <v>119.5</v>
      </c>
      <c r="BR136" s="196">
        <f t="shared" si="415"/>
        <v>34325.313840000003</v>
      </c>
      <c r="BS136" s="224">
        <f t="shared" si="224"/>
        <v>0.74402916726571078</v>
      </c>
      <c r="BT136" s="4">
        <f t="shared" si="215"/>
        <v>1.7075076269336353E-2</v>
      </c>
      <c r="BU136" s="229">
        <f t="shared" si="349"/>
        <v>-8.9160449240795914E-2</v>
      </c>
      <c r="BV136" s="193">
        <f t="shared" si="216"/>
        <v>28759.955215000005</v>
      </c>
      <c r="BW136" s="193">
        <f t="shared" si="217"/>
        <v>33846.577306666673</v>
      </c>
      <c r="BX136" s="20">
        <v>41619.777521057447</v>
      </c>
      <c r="BY136" s="19">
        <v>33176.349360000007</v>
      </c>
      <c r="BZ136" s="441">
        <f t="shared" si="218"/>
        <v>0.79712942586525115</v>
      </c>
      <c r="CA136" s="4">
        <f t="shared" si="416"/>
        <v>1.9557992351554605E-2</v>
      </c>
      <c r="CB136" s="1">
        <v>0.25</v>
      </c>
      <c r="CC136" s="1">
        <v>1.2</v>
      </c>
      <c r="CD136" s="19">
        <v>120.39999999999999</v>
      </c>
      <c r="CE136" s="196">
        <v>32422.341420000001</v>
      </c>
      <c r="CF136" s="275">
        <f t="shared" si="219"/>
        <v>0.77901284800467707</v>
      </c>
      <c r="CG136" s="1">
        <f t="shared" si="220"/>
        <v>-0.12827134980041222</v>
      </c>
      <c r="CH136" s="229">
        <f t="shared" si="221"/>
        <v>-9.1578193670175945E-2</v>
      </c>
      <c r="CI136" s="193">
        <f t="shared" si="222"/>
        <v>29250.665675555563</v>
      </c>
      <c r="CJ136" s="193">
        <f t="shared" si="223"/>
        <v>35809.391960000001</v>
      </c>
      <c r="CK136" s="20">
        <v>48169.455321501191</v>
      </c>
      <c r="CL136" s="33">
        <v>18670.667999999994</v>
      </c>
      <c r="CM136" s="475">
        <f t="shared" ref="CM136:CM199" si="435">+IFERROR(CL136/CK136,0)</f>
        <v>0.38760388456512296</v>
      </c>
      <c r="CN136" s="4">
        <f t="shared" si="417"/>
        <v>2.3712282073219494E-2</v>
      </c>
      <c r="CO136" s="1">
        <v>0</v>
      </c>
      <c r="CP136" s="1">
        <v>0</v>
      </c>
      <c r="CQ136" s="19">
        <v>100</v>
      </c>
      <c r="CR136" s="7">
        <f t="shared" si="350"/>
        <v>35905.14</v>
      </c>
      <c r="CS136" s="224">
        <f t="shared" ref="CS136:CS199" si="436">+IFERROR(CR136/CK136,0)</f>
        <v>0.7453922773333328</v>
      </c>
      <c r="CT136" s="1">
        <f t="shared" si="202"/>
        <v>-0.32885906040268464</v>
      </c>
      <c r="CU136" s="537">
        <f t="shared" ref="CU136:CU199" si="437">IFERROR(SUM(AV136:BD136,CR136)/SUM(AI136:AR136)-1,0)</f>
        <v>-0.12855590091881874</v>
      </c>
      <c r="CV136" s="193">
        <f t="shared" ref="CV136:CV199" si="438">+AVERAGE(AV136:BD136,CL136)</f>
        <v>28192.665908000006</v>
      </c>
      <c r="CW136" s="193">
        <f t="shared" ref="CW136:CW199" si="439">+IFERROR(AVERAGE(CL136,BD136,BC136),"")</f>
        <v>30662.986959999998</v>
      </c>
      <c r="CX136" s="20"/>
      <c r="CY136" s="33"/>
      <c r="CZ136" s="475">
        <f t="shared" ref="CZ136:CZ199" si="440">+IFERROR(CY136/CX136,0)</f>
        <v>0</v>
      </c>
      <c r="DA136" s="4">
        <f t="shared" si="418"/>
        <v>2.4984920191363842E-2</v>
      </c>
      <c r="DB136" s="700"/>
      <c r="DC136" s="700"/>
      <c r="DE136" s="7">
        <f t="shared" si="419"/>
        <v>0</v>
      </c>
      <c r="DF136" s="224">
        <f t="shared" ref="DF136:DF199" si="441">+IFERROR(DE136/CX136,0)</f>
        <v>0</v>
      </c>
      <c r="DG136" s="1">
        <f t="shared" ref="DG136:DG199" si="442">IFERROR(DE136/AS136-1,0)</f>
        <v>-1</v>
      </c>
      <c r="DH136" s="537">
        <f t="shared" ref="DH136:DH199" si="443">IFERROR(SUM(AV136:BD136,CL136)/SUM(AI136:AS136)-1,0)</f>
        <v>-0.31728489157718953</v>
      </c>
      <c r="DI136" s="193"/>
      <c r="DJ136" s="193"/>
      <c r="DK136" s="20"/>
      <c r="DL136" s="33"/>
      <c r="DM136" s="475">
        <f t="shared" ref="DM136:DM199" si="444">+IFERROR(DL136/DK136,0)</f>
        <v>0</v>
      </c>
      <c r="DN136" s="4" t="e">
        <f t="shared" si="420"/>
        <v>#DIV/0!</v>
      </c>
      <c r="DO136" s="700"/>
      <c r="DP136" s="700"/>
      <c r="DR136" s="7">
        <f t="shared" si="421"/>
        <v>0</v>
      </c>
      <c r="DS136" s="224">
        <f t="shared" ref="DS136:DS199" si="445">+IFERROR(DR136/DK136,0)</f>
        <v>0</v>
      </c>
      <c r="DT136" s="1">
        <f t="shared" ref="DT136:DT199" si="446">IFERROR(DR136/AT136-1,0)</f>
        <v>-1</v>
      </c>
      <c r="DU136" s="537">
        <f t="shared" ref="DU136:DU199" si="447">IFERROR(BH136/AU136-1,0)</f>
        <v>-0.45247387173888609</v>
      </c>
    </row>
    <row r="137" spans="1:125" hidden="1" outlineLevel="1" x14ac:dyDescent="0.35">
      <c r="B137" s="5" t="s">
        <v>111</v>
      </c>
      <c r="C137" s="3"/>
      <c r="D137" s="18">
        <v>320107</v>
      </c>
      <c r="E137" s="5" t="s">
        <v>41</v>
      </c>
      <c r="F137" s="5" t="s">
        <v>33</v>
      </c>
      <c r="G137" s="5" t="s">
        <v>70</v>
      </c>
      <c r="H137" s="20">
        <v>317.77800000000002</v>
      </c>
      <c r="I137" s="16">
        <f t="shared" si="422"/>
        <v>121.10000062937017</v>
      </c>
      <c r="J137" s="16">
        <f t="shared" si="423"/>
        <v>22.000006293701887</v>
      </c>
      <c r="K137" s="16">
        <f t="shared" si="424"/>
        <v>69.300005034961487</v>
      </c>
      <c r="L137" s="33">
        <f t="shared" si="425"/>
        <v>51.700004405591322</v>
      </c>
      <c r="M137" s="20">
        <f t="shared" si="426"/>
        <v>61.600013216773988</v>
      </c>
      <c r="N137" s="20">
        <f t="shared" si="427"/>
        <v>41.800008181812466</v>
      </c>
      <c r="O137" s="20">
        <f t="shared" si="428"/>
        <v>101.51996991610501</v>
      </c>
      <c r="P137" s="20">
        <f t="shared" si="429"/>
        <v>82.079977216799165</v>
      </c>
      <c r="Q137" s="20">
        <f t="shared" si="430"/>
        <v>68.039983888123174</v>
      </c>
      <c r="R137" s="20">
        <f t="shared" si="431"/>
        <v>122.04</v>
      </c>
      <c r="S137" s="20">
        <f t="shared" si="432"/>
        <v>159.84251962061566</v>
      </c>
      <c r="T137" s="20">
        <f t="shared" si="433"/>
        <v>155.52000012587405</v>
      </c>
      <c r="U137" s="182">
        <f t="shared" si="412"/>
        <v>1056.5424885297284</v>
      </c>
      <c r="V137" s="33">
        <v>46</v>
      </c>
      <c r="W137" s="20">
        <v>45</v>
      </c>
      <c r="X137" s="20">
        <v>32</v>
      </c>
      <c r="Y137" s="20">
        <v>56</v>
      </c>
      <c r="Z137" s="20">
        <v>30</v>
      </c>
      <c r="AA137" s="20">
        <v>63</v>
      </c>
      <c r="AB137" s="20">
        <v>98</v>
      </c>
      <c r="AC137" s="20">
        <v>66</v>
      </c>
      <c r="AD137" s="20">
        <v>71</v>
      </c>
      <c r="AE137" s="20">
        <v>0</v>
      </c>
      <c r="AF137" s="20">
        <v>0</v>
      </c>
      <c r="AG137" s="16">
        <v>0</v>
      </c>
      <c r="AH137" s="179">
        <f t="shared" si="351"/>
        <v>507</v>
      </c>
      <c r="AI137" s="28">
        <v>38482.915999999997</v>
      </c>
      <c r="AJ137" s="28">
        <v>6991.1179999999986</v>
      </c>
      <c r="AK137" s="28">
        <v>22022.016999999993</v>
      </c>
      <c r="AL137" s="28">
        <v>16429.124</v>
      </c>
      <c r="AM137" s="28">
        <v>19575.129000000004</v>
      </c>
      <c r="AN137" s="28">
        <v>13283.123000000001</v>
      </c>
      <c r="AO137" s="28">
        <v>32260.81300000002</v>
      </c>
      <c r="AP137" s="28">
        <v>26083.211000000007</v>
      </c>
      <c r="AQ137" s="28">
        <v>21621.610000000008</v>
      </c>
      <c r="AR137" s="28">
        <v>38781.627120000005</v>
      </c>
      <c r="AS137" s="28">
        <v>50794.436200000004</v>
      </c>
      <c r="AT137" s="28">
        <v>49420.834600000009</v>
      </c>
      <c r="AU137" s="329">
        <f t="shared" si="225"/>
        <v>335745.95892000006</v>
      </c>
      <c r="AV137" s="33">
        <v>15787.208760000001</v>
      </c>
      <c r="AW137" s="20">
        <v>15444.008800000001</v>
      </c>
      <c r="AX137" s="20">
        <v>10982.887200000003</v>
      </c>
      <c r="AY137" s="20">
        <v>19219.21344</v>
      </c>
      <c r="AZ137" s="20">
        <v>10296.006720000001</v>
      </c>
      <c r="BA137" s="20">
        <v>21621.610799999999</v>
      </c>
      <c r="BB137" s="20">
        <v>33633.623519999979</v>
      </c>
      <c r="BC137" s="20">
        <v>19356.501599999996</v>
      </c>
      <c r="BD137" s="20">
        <v>22239.375119999997</v>
      </c>
      <c r="BE137" s="20">
        <v>0</v>
      </c>
      <c r="BF137" s="20">
        <v>0</v>
      </c>
      <c r="BG137" s="20">
        <v>0</v>
      </c>
      <c r="BH137" s="329">
        <f t="shared" si="226"/>
        <v>168580.43595999997</v>
      </c>
      <c r="BI137" s="193">
        <f t="shared" si="413"/>
        <v>18532.891746666664</v>
      </c>
      <c r="BJ137" s="193">
        <f t="shared" si="414"/>
        <v>21850.413679999994</v>
      </c>
      <c r="BK137" s="20">
        <v>18157.858724815564</v>
      </c>
      <c r="BL137" s="33">
        <v>19356.501599999996</v>
      </c>
      <c r="BM137" s="226">
        <f t="shared" ref="BM137:BM200" si="448">+IFERROR(BL137/BK137,0)</f>
        <v>1.0660123472348806</v>
      </c>
      <c r="BN137" s="4">
        <f t="shared" si="434"/>
        <v>1.2355643486256221E-2</v>
      </c>
      <c r="BO137" s="4">
        <v>0.2</v>
      </c>
      <c r="BP137" s="4">
        <v>1.5</v>
      </c>
      <c r="BQ137" s="195">
        <v>94.5</v>
      </c>
      <c r="BR137" s="196">
        <f t="shared" si="415"/>
        <v>25945.938144000003</v>
      </c>
      <c r="BS137" s="275">
        <f t="shared" si="224"/>
        <v>1.4289095722801723</v>
      </c>
      <c r="BT137" s="4">
        <f t="shared" ref="BT137:BT200" si="449">IFERROR(BL137/AP137-1,0)</f>
        <v>-0.2578942216891934</v>
      </c>
      <c r="BU137" s="229">
        <f t="shared" si="349"/>
        <v>-0.1643739459212481</v>
      </c>
      <c r="BV137" s="193">
        <f t="shared" ref="BV137:BV200" si="450">+IFERROR(AVERAGE(AV137:BC137),0)</f>
        <v>18292.632604999999</v>
      </c>
      <c r="BW137" s="193">
        <f t="shared" ref="BW137:BW200" si="451">+IFERROR(AVERAGE(BA137:BC137),0)</f>
        <v>24870.578639999992</v>
      </c>
      <c r="BX137" s="20">
        <v>30582.352254946636</v>
      </c>
      <c r="BY137" s="19">
        <v>22239.375119999997</v>
      </c>
      <c r="BZ137" s="441">
        <f t="shared" ref="BZ137:BZ200" si="452">+IFERROR(BY137/BX137,0)</f>
        <v>0.72719635607502431</v>
      </c>
      <c r="CA137" s="4">
        <f t="shared" si="416"/>
        <v>1.4371278443095296E-2</v>
      </c>
      <c r="CB137" s="1">
        <v>0.25</v>
      </c>
      <c r="CC137" s="1">
        <v>1.2</v>
      </c>
      <c r="CD137" s="19">
        <v>90.8</v>
      </c>
      <c r="CE137" s="196">
        <v>23371.936344000002</v>
      </c>
      <c r="CF137" s="275">
        <f t="shared" ref="CF137:CF200" si="453">+IFERROR(CE137/BX137,0)</f>
        <v>0.76422951868326727</v>
      </c>
      <c r="CG137" s="1">
        <f t="shared" ref="CG137:CG200" si="454">IFERROR(CE137/AQ137-1,0)</f>
        <v>8.0952636922042132E-2</v>
      </c>
      <c r="CH137" s="229">
        <f t="shared" ref="CH137:CH200" si="455">IFERROR(SUM(AV137:BC137,BY137)/SUM(AI137:AQ137)-1,0)</f>
        <v>-0.14317031500343513</v>
      </c>
      <c r="CI137" s="193">
        <f t="shared" ref="CI137:CI200" si="456">+AVERAGE(AV137:BD137)</f>
        <v>18731.159551111108</v>
      </c>
      <c r="CJ137" s="193">
        <f t="shared" ref="CJ137:CJ200" si="457">+AVERAGE(BB137:BD137)</f>
        <v>25076.500079999987</v>
      </c>
      <c r="CK137" s="20">
        <v>33731.970416377335</v>
      </c>
      <c r="CL137" s="33">
        <v>15100.806000000004</v>
      </c>
      <c r="CM137" s="475">
        <f t="shared" si="435"/>
        <v>0.44767043886260366</v>
      </c>
      <c r="CN137" s="4">
        <f t="shared" si="417"/>
        <v>1.6605170061817238E-2</v>
      </c>
      <c r="CO137" s="1">
        <v>0</v>
      </c>
      <c r="CP137" s="1">
        <v>0</v>
      </c>
      <c r="CQ137" s="19">
        <v>80</v>
      </c>
      <c r="CR137" s="7">
        <f t="shared" si="350"/>
        <v>27456.019200000002</v>
      </c>
      <c r="CS137" s="224">
        <f t="shared" si="436"/>
        <v>0.81394649826532894</v>
      </c>
      <c r="CT137" s="1">
        <f t="shared" ref="CT137:CT150" si="458">IFERROR(CR137/AR137-1,0)</f>
        <v>-0.29203539823008851</v>
      </c>
      <c r="CU137" s="537">
        <f t="shared" si="437"/>
        <v>-0.16768189858927529</v>
      </c>
      <c r="CV137" s="193">
        <f t="shared" si="438"/>
        <v>18368.124195999997</v>
      </c>
      <c r="CW137" s="193">
        <f t="shared" si="439"/>
        <v>18898.894239999998</v>
      </c>
      <c r="CX137" s="20"/>
      <c r="CY137" s="33"/>
      <c r="CZ137" s="475">
        <f t="shared" si="440"/>
        <v>0</v>
      </c>
      <c r="DA137" s="4">
        <f t="shared" si="418"/>
        <v>1.5399261817102041E-2</v>
      </c>
      <c r="DB137" s="700"/>
      <c r="DC137" s="700"/>
      <c r="DE137" s="7">
        <f t="shared" si="419"/>
        <v>0</v>
      </c>
      <c r="DF137" s="224">
        <f t="shared" si="441"/>
        <v>0</v>
      </c>
      <c r="DG137" s="1">
        <f t="shared" si="442"/>
        <v>-1</v>
      </c>
      <c r="DH137" s="537">
        <f t="shared" si="443"/>
        <v>-0.3584871659578297</v>
      </c>
      <c r="DI137" s="193"/>
      <c r="DJ137" s="193"/>
      <c r="DK137" s="20"/>
      <c r="DL137" s="33"/>
      <c r="DM137" s="475">
        <f t="shared" si="444"/>
        <v>0</v>
      </c>
      <c r="DN137" s="4" t="e">
        <f t="shared" si="420"/>
        <v>#DIV/0!</v>
      </c>
      <c r="DO137" s="700"/>
      <c r="DP137" s="700"/>
      <c r="DR137" s="7">
        <f t="shared" si="421"/>
        <v>0</v>
      </c>
      <c r="DS137" s="224">
        <f t="shared" si="445"/>
        <v>0</v>
      </c>
      <c r="DT137" s="1">
        <f t="shared" si="446"/>
        <v>-1</v>
      </c>
      <c r="DU137" s="537">
        <f t="shared" si="447"/>
        <v>-0.49789288156356182</v>
      </c>
    </row>
    <row r="138" spans="1:125" hidden="1" outlineLevel="1" x14ac:dyDescent="0.35">
      <c r="B138" s="5" t="s">
        <v>111</v>
      </c>
      <c r="C138" s="3"/>
      <c r="D138" s="18">
        <v>320926</v>
      </c>
      <c r="E138" s="5" t="s">
        <v>42</v>
      </c>
      <c r="F138" s="5" t="s">
        <v>48</v>
      </c>
      <c r="G138" s="5" t="s">
        <v>70</v>
      </c>
      <c r="H138" s="20">
        <v>332.45499999999998</v>
      </c>
      <c r="I138" s="16">
        <f t="shared" si="422"/>
        <v>0</v>
      </c>
      <c r="J138" s="16">
        <f t="shared" si="423"/>
        <v>0</v>
      </c>
      <c r="K138" s="16">
        <f t="shared" si="424"/>
        <v>0</v>
      </c>
      <c r="L138" s="33">
        <f t="shared" si="425"/>
        <v>0</v>
      </c>
      <c r="M138" s="20">
        <f t="shared" si="426"/>
        <v>0</v>
      </c>
      <c r="N138" s="20">
        <f t="shared" si="427"/>
        <v>0</v>
      </c>
      <c r="O138" s="20">
        <f t="shared" si="428"/>
        <v>0</v>
      </c>
      <c r="P138" s="20">
        <f t="shared" si="429"/>
        <v>0</v>
      </c>
      <c r="Q138" s="20">
        <f t="shared" si="430"/>
        <v>0</v>
      </c>
      <c r="R138" s="20">
        <f t="shared" si="431"/>
        <v>0</v>
      </c>
      <c r="S138" s="20">
        <f t="shared" si="432"/>
        <v>0</v>
      </c>
      <c r="T138" s="20">
        <f t="shared" si="433"/>
        <v>0</v>
      </c>
      <c r="U138" s="182">
        <f t="shared" si="412"/>
        <v>0</v>
      </c>
      <c r="V138" s="33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10</v>
      </c>
      <c r="AC138" s="20">
        <v>91</v>
      </c>
      <c r="AD138" s="20">
        <v>36</v>
      </c>
      <c r="AE138" s="20">
        <v>0</v>
      </c>
      <c r="AF138" s="20">
        <v>0</v>
      </c>
      <c r="AG138" s="16">
        <v>0</v>
      </c>
      <c r="AH138" s="179">
        <f t="shared" si="351"/>
        <v>137</v>
      </c>
      <c r="AI138" s="28">
        <v>0</v>
      </c>
      <c r="AJ138" s="28">
        <v>0</v>
      </c>
      <c r="AK138" s="28">
        <v>0</v>
      </c>
      <c r="AL138" s="28">
        <v>0</v>
      </c>
      <c r="AM138" s="28">
        <v>0</v>
      </c>
      <c r="AN138" s="28">
        <v>0</v>
      </c>
      <c r="AO138" s="28">
        <v>0</v>
      </c>
      <c r="AP138" s="28">
        <v>0</v>
      </c>
      <c r="AQ138" s="28">
        <v>0</v>
      </c>
      <c r="AR138" s="28">
        <v>0</v>
      </c>
      <c r="AS138" s="28">
        <v>0</v>
      </c>
      <c r="AT138" s="28">
        <v>0</v>
      </c>
      <c r="AU138" s="329">
        <f t="shared" si="225"/>
        <v>0</v>
      </c>
      <c r="AV138" s="33">
        <v>0</v>
      </c>
      <c r="AW138" s="20">
        <v>0</v>
      </c>
      <c r="AX138" s="20">
        <v>0</v>
      </c>
      <c r="AY138" s="20">
        <v>0</v>
      </c>
      <c r="AZ138" s="20">
        <v>0</v>
      </c>
      <c r="BA138" s="20">
        <v>0</v>
      </c>
      <c r="BB138" s="20">
        <v>3590.5139999999997</v>
      </c>
      <c r="BC138" s="20">
        <v>28436.865239999999</v>
      </c>
      <c r="BD138" s="20">
        <v>12207.747600000001</v>
      </c>
      <c r="BE138" s="20">
        <v>0</v>
      </c>
      <c r="BF138" s="20">
        <v>0</v>
      </c>
      <c r="BG138" s="20">
        <v>0</v>
      </c>
      <c r="BH138" s="329">
        <f t="shared" si="226"/>
        <v>44235.126839999997</v>
      </c>
      <c r="BI138" s="193">
        <f t="shared" si="413"/>
        <v>598.41899999999998</v>
      </c>
      <c r="BJ138" s="193">
        <f t="shared" si="414"/>
        <v>1196.838</v>
      </c>
      <c r="BK138" s="20">
        <v>38162.618847869191</v>
      </c>
      <c r="BL138" s="33">
        <v>28436.865239999999</v>
      </c>
      <c r="BM138" s="226">
        <f t="shared" si="448"/>
        <v>0.74514973286713448</v>
      </c>
      <c r="BN138" s="4">
        <f t="shared" si="434"/>
        <v>6.7676996213299732E-4</v>
      </c>
      <c r="BO138" s="4">
        <v>0.2</v>
      </c>
      <c r="BP138" s="4">
        <v>8</v>
      </c>
      <c r="BQ138" s="195">
        <v>150</v>
      </c>
      <c r="BR138" s="196">
        <f t="shared" si="415"/>
        <v>43086.168000000005</v>
      </c>
      <c r="BS138" s="275">
        <f t="shared" ref="BS138:BS200" si="459">IFERROR(BR138/BK138,0)</f>
        <v>1.1290149706905064</v>
      </c>
      <c r="BT138" s="4">
        <f t="shared" si="449"/>
        <v>0</v>
      </c>
      <c r="BU138" s="229">
        <f t="shared" si="349"/>
        <v>0</v>
      </c>
      <c r="BV138" s="193">
        <f t="shared" si="450"/>
        <v>4003.4224049999998</v>
      </c>
      <c r="BW138" s="193">
        <f t="shared" si="451"/>
        <v>10675.793079999999</v>
      </c>
      <c r="BX138" s="20">
        <v>13127.594226874078</v>
      </c>
      <c r="BY138" s="19">
        <v>12207.747600000001</v>
      </c>
      <c r="BZ138" s="441">
        <f t="shared" si="452"/>
        <v>0.92993029713006981</v>
      </c>
      <c r="CA138" s="4">
        <f t="shared" si="416"/>
        <v>6.1689274372890091E-3</v>
      </c>
      <c r="CB138" s="1">
        <v>0.25</v>
      </c>
      <c r="CC138" s="1">
        <v>8</v>
      </c>
      <c r="CD138" s="19">
        <v>160</v>
      </c>
      <c r="CE138" s="196">
        <v>43086.168000000005</v>
      </c>
      <c r="CF138" s="275">
        <f t="shared" si="453"/>
        <v>3.2821069310473052</v>
      </c>
      <c r="CG138" s="1">
        <f t="shared" si="454"/>
        <v>0</v>
      </c>
      <c r="CH138" s="229">
        <f t="shared" si="455"/>
        <v>0</v>
      </c>
      <c r="CI138" s="193">
        <f t="shared" si="456"/>
        <v>4915.0140933333332</v>
      </c>
      <c r="CJ138" s="193">
        <f t="shared" si="457"/>
        <v>14745.04228</v>
      </c>
      <c r="CK138" s="20">
        <v>29834.47962795585</v>
      </c>
      <c r="CL138" s="33">
        <v>7540.0780000000013</v>
      </c>
      <c r="CM138" s="475">
        <f t="shared" si="435"/>
        <v>0.25273033396348266</v>
      </c>
      <c r="CN138" s="4">
        <f t="shared" si="417"/>
        <v>9.7638798814417924E-3</v>
      </c>
      <c r="CO138" s="1">
        <v>0</v>
      </c>
      <c r="CP138" s="1">
        <v>0</v>
      </c>
      <c r="CQ138" s="19">
        <v>50</v>
      </c>
      <c r="CR138" s="7">
        <f t="shared" si="350"/>
        <v>17952.57</v>
      </c>
      <c r="CS138" s="224">
        <f t="shared" si="436"/>
        <v>0.60173900211679487</v>
      </c>
      <c r="CT138" s="1">
        <f t="shared" si="458"/>
        <v>0</v>
      </c>
      <c r="CU138" s="537">
        <f t="shared" si="437"/>
        <v>0</v>
      </c>
      <c r="CV138" s="193">
        <f t="shared" si="438"/>
        <v>5177.5204839999997</v>
      </c>
      <c r="CW138" s="193">
        <f t="shared" si="439"/>
        <v>16061.563613333334</v>
      </c>
      <c r="CX138" s="20"/>
      <c r="CY138" s="33"/>
      <c r="CZ138" s="475">
        <f t="shared" si="440"/>
        <v>0</v>
      </c>
      <c r="DA138" s="4">
        <f t="shared" si="418"/>
        <v>1.3087338345450179E-2</v>
      </c>
      <c r="DB138" s="700"/>
      <c r="DC138" s="700"/>
      <c r="DE138" s="7">
        <f t="shared" si="419"/>
        <v>0</v>
      </c>
      <c r="DF138" s="224">
        <f t="shared" si="441"/>
        <v>0</v>
      </c>
      <c r="DG138" s="1">
        <f t="shared" si="442"/>
        <v>0</v>
      </c>
      <c r="DH138" s="537">
        <f t="shared" si="443"/>
        <v>0</v>
      </c>
      <c r="DI138" s="193"/>
      <c r="DJ138" s="193"/>
      <c r="DK138" s="20"/>
      <c r="DL138" s="33"/>
      <c r="DM138" s="475">
        <f t="shared" si="444"/>
        <v>0</v>
      </c>
      <c r="DN138" s="4" t="e">
        <f t="shared" si="420"/>
        <v>#DIV/0!</v>
      </c>
      <c r="DO138" s="700"/>
      <c r="DP138" s="700"/>
      <c r="DR138" s="7">
        <f t="shared" si="421"/>
        <v>0</v>
      </c>
      <c r="DS138" s="224">
        <f t="shared" si="445"/>
        <v>0</v>
      </c>
      <c r="DT138" s="1">
        <f t="shared" si="446"/>
        <v>0</v>
      </c>
      <c r="DU138" s="537">
        <f t="shared" si="447"/>
        <v>0</v>
      </c>
    </row>
    <row r="139" spans="1:125" hidden="1" outlineLevel="1" x14ac:dyDescent="0.35">
      <c r="B139" s="5" t="s">
        <v>111</v>
      </c>
      <c r="C139" s="3"/>
      <c r="D139" s="18">
        <v>324903</v>
      </c>
      <c r="E139" s="5" t="s">
        <v>43</v>
      </c>
      <c r="F139" s="5" t="s">
        <v>49</v>
      </c>
      <c r="G139" s="5" t="s">
        <v>69</v>
      </c>
      <c r="H139" s="20">
        <v>382.63600000000002</v>
      </c>
      <c r="I139" s="16">
        <f t="shared" si="422"/>
        <v>0</v>
      </c>
      <c r="J139" s="16">
        <f t="shared" si="423"/>
        <v>0</v>
      </c>
      <c r="K139" s="16">
        <f t="shared" si="424"/>
        <v>0</v>
      </c>
      <c r="L139" s="33">
        <f t="shared" si="425"/>
        <v>0</v>
      </c>
      <c r="M139" s="20">
        <f t="shared" si="426"/>
        <v>0</v>
      </c>
      <c r="N139" s="20">
        <f t="shared" si="427"/>
        <v>0</v>
      </c>
      <c r="O139" s="20">
        <f t="shared" si="428"/>
        <v>0</v>
      </c>
      <c r="P139" s="20">
        <f t="shared" si="429"/>
        <v>0</v>
      </c>
      <c r="Q139" s="20">
        <f t="shared" si="430"/>
        <v>0</v>
      </c>
      <c r="R139" s="20">
        <f t="shared" si="431"/>
        <v>0</v>
      </c>
      <c r="S139" s="20">
        <f t="shared" si="432"/>
        <v>0</v>
      </c>
      <c r="T139" s="20">
        <f t="shared" si="433"/>
        <v>0</v>
      </c>
      <c r="U139" s="182">
        <f t="shared" si="412"/>
        <v>0</v>
      </c>
      <c r="V139" s="33">
        <v>0</v>
      </c>
      <c r="W139" s="20">
        <v>0</v>
      </c>
      <c r="X139" s="20">
        <v>0</v>
      </c>
      <c r="Y139" s="20">
        <v>0</v>
      </c>
      <c r="Z139" s="20">
        <v>0</v>
      </c>
      <c r="AA139" s="20">
        <v>0</v>
      </c>
      <c r="AB139" s="20">
        <v>13</v>
      </c>
      <c r="AC139" s="20">
        <v>619</v>
      </c>
      <c r="AD139" s="20">
        <v>298</v>
      </c>
      <c r="AE139" s="20">
        <v>0</v>
      </c>
      <c r="AF139" s="20">
        <v>0</v>
      </c>
      <c r="AG139" s="16">
        <v>0</v>
      </c>
      <c r="AH139" s="179">
        <f t="shared" si="351"/>
        <v>930</v>
      </c>
      <c r="AI139" s="28">
        <v>0</v>
      </c>
      <c r="AJ139" s="28">
        <v>0</v>
      </c>
      <c r="AK139" s="28">
        <v>0</v>
      </c>
      <c r="AL139" s="28">
        <v>0</v>
      </c>
      <c r="AM139" s="28">
        <v>0</v>
      </c>
      <c r="AN139" s="28">
        <v>0</v>
      </c>
      <c r="AO139" s="28">
        <v>0</v>
      </c>
      <c r="AP139" s="28">
        <v>0</v>
      </c>
      <c r="AQ139" s="28">
        <v>0</v>
      </c>
      <c r="AR139" s="28">
        <v>0</v>
      </c>
      <c r="AS139" s="28">
        <v>0</v>
      </c>
      <c r="AT139" s="28">
        <v>0</v>
      </c>
      <c r="AU139" s="329">
        <f t="shared" ref="AU139:AU202" si="460">+SUM(AI139:AT139)</f>
        <v>0</v>
      </c>
      <c r="AV139" s="33">
        <v>0</v>
      </c>
      <c r="AW139" s="20">
        <v>0</v>
      </c>
      <c r="AX139" s="20">
        <v>0</v>
      </c>
      <c r="AY139" s="20">
        <v>0</v>
      </c>
      <c r="AZ139" s="20">
        <v>0</v>
      </c>
      <c r="BA139" s="20">
        <v>0</v>
      </c>
      <c r="BB139" s="20">
        <v>5372.2094400000005</v>
      </c>
      <c r="BC139" s="20">
        <v>209433.61036000005</v>
      </c>
      <c r="BD139" s="20">
        <v>106783.03655999996</v>
      </c>
      <c r="BE139" s="20">
        <v>0</v>
      </c>
      <c r="BF139" s="20">
        <v>0</v>
      </c>
      <c r="BG139" s="20">
        <v>0</v>
      </c>
      <c r="BH139" s="329">
        <f t="shared" ref="BH139:BH202" si="461">+SUM(AV139:BG139)</f>
        <v>321588.85636000003</v>
      </c>
      <c r="BI139" s="193">
        <f t="shared" si="413"/>
        <v>895.36824000000013</v>
      </c>
      <c r="BJ139" s="193">
        <f t="shared" si="414"/>
        <v>1790.7364800000003</v>
      </c>
      <c r="BK139" s="20">
        <v>187404.42602864336</v>
      </c>
      <c r="BL139" s="33">
        <v>209433.61036000005</v>
      </c>
      <c r="BM139" s="226">
        <f t="shared" si="448"/>
        <v>1.1175489010488455</v>
      </c>
      <c r="BN139" s="4">
        <f t="shared" si="434"/>
        <v>1.0125987474994753E-3</v>
      </c>
      <c r="BO139" s="4">
        <v>0</v>
      </c>
      <c r="BP139" s="4">
        <v>25</v>
      </c>
      <c r="BQ139" s="195">
        <v>500</v>
      </c>
      <c r="BR139" s="196">
        <f t="shared" si="415"/>
        <v>206623.44</v>
      </c>
      <c r="BS139" s="275">
        <f t="shared" si="459"/>
        <v>1.102553682314948</v>
      </c>
      <c r="BT139" s="4">
        <f t="shared" si="449"/>
        <v>0</v>
      </c>
      <c r="BU139" s="229">
        <f t="shared" si="349"/>
        <v>0</v>
      </c>
      <c r="BV139" s="193">
        <f t="shared" si="450"/>
        <v>26850.727475000007</v>
      </c>
      <c r="BW139" s="193">
        <f t="shared" si="451"/>
        <v>71601.939933333357</v>
      </c>
      <c r="BX139" s="20">
        <v>148046.03145247657</v>
      </c>
      <c r="BY139" s="19">
        <v>106783.03655999996</v>
      </c>
      <c r="BZ139" s="441">
        <f t="shared" si="452"/>
        <v>0.72128266804826702</v>
      </c>
      <c r="CA139" s="4">
        <f t="shared" si="416"/>
        <v>4.137464715809757E-2</v>
      </c>
      <c r="CB139" s="1">
        <v>0.2</v>
      </c>
      <c r="CC139" s="1">
        <v>4</v>
      </c>
      <c r="CD139" s="19">
        <v>620</v>
      </c>
      <c r="CE139" s="196">
        <v>204970.45248000004</v>
      </c>
      <c r="CF139" s="275">
        <f t="shared" si="453"/>
        <v>1.3845048764160657</v>
      </c>
      <c r="CG139" s="1">
        <f t="shared" si="454"/>
        <v>0</v>
      </c>
      <c r="CH139" s="229">
        <f t="shared" si="455"/>
        <v>0</v>
      </c>
      <c r="CI139" s="193">
        <f t="shared" si="456"/>
        <v>35732.095151111113</v>
      </c>
      <c r="CJ139" s="193">
        <f t="shared" si="457"/>
        <v>107196.28545333334</v>
      </c>
      <c r="CK139" s="20">
        <v>144196.43563183327</v>
      </c>
      <c r="CL139" s="33">
        <v>69425.474999999991</v>
      </c>
      <c r="CM139" s="475">
        <f t="shared" si="435"/>
        <v>0.48146457085291089</v>
      </c>
      <c r="CN139" s="4">
        <f t="shared" si="417"/>
        <v>7.0983292894504529E-2</v>
      </c>
      <c r="CO139" s="1">
        <v>0.2</v>
      </c>
      <c r="CP139" s="1">
        <f>CR139/CJ139-1</f>
        <v>0.29529629774762278</v>
      </c>
      <c r="CQ139" s="19">
        <v>420</v>
      </c>
      <c r="CR139" s="7">
        <f t="shared" si="350"/>
        <v>138850.95168000003</v>
      </c>
      <c r="CS139" s="224">
        <f t="shared" si="436"/>
        <v>0.96292915335659546</v>
      </c>
      <c r="CT139" s="1">
        <f t="shared" si="458"/>
        <v>0</v>
      </c>
      <c r="CU139" s="537">
        <f t="shared" si="437"/>
        <v>0</v>
      </c>
      <c r="CV139" s="193">
        <f t="shared" si="438"/>
        <v>39101.433136</v>
      </c>
      <c r="CW139" s="193">
        <f t="shared" si="439"/>
        <v>128547.37397333334</v>
      </c>
      <c r="CX139" s="20"/>
      <c r="CY139" s="33"/>
      <c r="CZ139" s="475">
        <f t="shared" si="440"/>
        <v>0</v>
      </c>
      <c r="DA139" s="4">
        <f t="shared" si="418"/>
        <v>0.10474341210537876</v>
      </c>
      <c r="DB139" s="700"/>
      <c r="DC139" s="700"/>
      <c r="DE139" s="7">
        <f t="shared" si="419"/>
        <v>0</v>
      </c>
      <c r="DF139" s="224">
        <f t="shared" si="441"/>
        <v>0</v>
      </c>
      <c r="DG139" s="1">
        <f t="shared" si="442"/>
        <v>0</v>
      </c>
      <c r="DH139" s="537">
        <f t="shared" si="443"/>
        <v>0</v>
      </c>
      <c r="DI139" s="193"/>
      <c r="DJ139" s="193"/>
      <c r="DK139" s="20"/>
      <c r="DL139" s="33"/>
      <c r="DM139" s="475">
        <f t="shared" si="444"/>
        <v>0</v>
      </c>
      <c r="DN139" s="4" t="e">
        <f t="shared" si="420"/>
        <v>#DIV/0!</v>
      </c>
      <c r="DO139" s="700"/>
      <c r="DP139" s="700"/>
      <c r="DR139" s="7">
        <f t="shared" si="421"/>
        <v>0</v>
      </c>
      <c r="DS139" s="224">
        <f t="shared" si="445"/>
        <v>0</v>
      </c>
      <c r="DT139" s="1">
        <f t="shared" si="446"/>
        <v>0</v>
      </c>
      <c r="DU139" s="537">
        <f t="shared" si="447"/>
        <v>0</v>
      </c>
    </row>
    <row r="140" spans="1:125" hidden="1" outlineLevel="1" x14ac:dyDescent="0.35">
      <c r="B140" s="5" t="s">
        <v>111</v>
      </c>
      <c r="C140" s="3"/>
      <c r="D140" s="18">
        <v>320023</v>
      </c>
      <c r="E140" s="5" t="s">
        <v>41</v>
      </c>
      <c r="F140" s="5" t="s">
        <v>30</v>
      </c>
      <c r="G140" s="5" t="s">
        <v>71</v>
      </c>
      <c r="H140" s="20">
        <v>220.79999999999995</v>
      </c>
      <c r="I140" s="16">
        <f t="shared" si="422"/>
        <v>325.30152173913052</v>
      </c>
      <c r="J140" s="16">
        <f t="shared" si="423"/>
        <v>210.33168025362326</v>
      </c>
      <c r="K140" s="16">
        <f t="shared" si="424"/>
        <v>199.56568387681168</v>
      </c>
      <c r="L140" s="33">
        <f t="shared" si="425"/>
        <v>226.87467391304358</v>
      </c>
      <c r="M140" s="20">
        <f t="shared" si="426"/>
        <v>320.3554302536233</v>
      </c>
      <c r="N140" s="20">
        <f t="shared" si="427"/>
        <v>253.13327898550733</v>
      </c>
      <c r="O140" s="20">
        <f t="shared" si="428"/>
        <v>430.5977173913044</v>
      </c>
      <c r="P140" s="20">
        <f t="shared" si="429"/>
        <v>590.90528079710168</v>
      </c>
      <c r="Q140" s="20">
        <f t="shared" si="430"/>
        <v>1556.2461820652175</v>
      </c>
      <c r="R140" s="20">
        <f t="shared" si="431"/>
        <v>185.76000000000005</v>
      </c>
      <c r="S140" s="20">
        <f t="shared" si="432"/>
        <v>1199.8788405797104</v>
      </c>
      <c r="T140" s="20">
        <f t="shared" si="433"/>
        <v>375.84000000000015</v>
      </c>
      <c r="U140" s="182">
        <f t="shared" si="412"/>
        <v>5874.7902898550738</v>
      </c>
      <c r="V140" s="33">
        <v>937</v>
      </c>
      <c r="W140" s="20">
        <v>541</v>
      </c>
      <c r="X140" s="20">
        <v>1222</v>
      </c>
      <c r="Y140" s="20">
        <v>351</v>
      </c>
      <c r="Z140" s="20">
        <v>1806</v>
      </c>
      <c r="AA140" s="20">
        <v>245</v>
      </c>
      <c r="AB140" s="20">
        <v>866</v>
      </c>
      <c r="AC140" s="20">
        <v>329</v>
      </c>
      <c r="AD140" s="20">
        <v>376</v>
      </c>
      <c r="AE140" s="20">
        <v>0</v>
      </c>
      <c r="AF140" s="20">
        <v>0</v>
      </c>
      <c r="AG140" s="16">
        <v>0</v>
      </c>
      <c r="AH140" s="179">
        <f t="shared" si="351"/>
        <v>6673</v>
      </c>
      <c r="AI140" s="28">
        <v>71826.576000000001</v>
      </c>
      <c r="AJ140" s="28">
        <v>46441.235000000008</v>
      </c>
      <c r="AK140" s="28">
        <v>44064.10300000001</v>
      </c>
      <c r="AL140" s="28">
        <v>50093.928000000014</v>
      </c>
      <c r="AM140" s="28">
        <v>70734.479000000007</v>
      </c>
      <c r="AN140" s="28">
        <v>55891.828000000009</v>
      </c>
      <c r="AO140" s="28">
        <v>95075.975999999995</v>
      </c>
      <c r="AP140" s="28">
        <v>130471.88600000001</v>
      </c>
      <c r="AQ140" s="28">
        <v>343619.15699999995</v>
      </c>
      <c r="AR140" s="28">
        <v>41015.808000000005</v>
      </c>
      <c r="AS140" s="28">
        <v>264933.24800000002</v>
      </c>
      <c r="AT140" s="28">
        <v>82985.472000000009</v>
      </c>
      <c r="AU140" s="329">
        <f t="shared" si="460"/>
        <v>1297153.696</v>
      </c>
      <c r="AV140" s="33">
        <v>186431.15620000003</v>
      </c>
      <c r="AW140" s="20">
        <v>123715.12520000002</v>
      </c>
      <c r="AX140" s="20">
        <v>238845.54240000001</v>
      </c>
      <c r="AY140" s="20">
        <v>83700.864000000016</v>
      </c>
      <c r="AZ140" s="20">
        <v>351209.77920000005</v>
      </c>
      <c r="BA140" s="20">
        <v>55323.647999999994</v>
      </c>
      <c r="BB140" s="20">
        <v>168307.89119999998</v>
      </c>
      <c r="BC140" s="20">
        <v>80259.294999999998</v>
      </c>
      <c r="BD140" s="20">
        <v>83700.863999999987</v>
      </c>
      <c r="BE140" s="20">
        <v>0</v>
      </c>
      <c r="BF140" s="20">
        <v>0</v>
      </c>
      <c r="BG140" s="20">
        <v>0</v>
      </c>
      <c r="BH140" s="329">
        <f t="shared" si="461"/>
        <v>1371494.1652000002</v>
      </c>
      <c r="BI140" s="193">
        <f t="shared" si="413"/>
        <v>170183.80833333335</v>
      </c>
      <c r="BJ140" s="193">
        <f t="shared" si="414"/>
        <v>191613.77280000001</v>
      </c>
      <c r="BK140" s="20">
        <v>238408.97356312425</v>
      </c>
      <c r="BL140" s="33">
        <v>80259.294999999998</v>
      </c>
      <c r="BM140" s="226">
        <f t="shared" si="448"/>
        <v>0.33664544501194921</v>
      </c>
      <c r="BN140" s="4">
        <f t="shared" si="434"/>
        <v>0.10835087602667759</v>
      </c>
      <c r="BO140" s="4">
        <v>0</v>
      </c>
      <c r="BP140" s="4">
        <v>1</v>
      </c>
      <c r="BQ140" s="195">
        <v>400</v>
      </c>
      <c r="BR140" s="196">
        <f t="shared" si="415"/>
        <v>95385.599999999991</v>
      </c>
      <c r="BS140" s="275">
        <f t="shared" si="459"/>
        <v>0.40009232276126749</v>
      </c>
      <c r="BT140" s="4">
        <f t="shared" si="449"/>
        <v>-0.38485372243335247</v>
      </c>
      <c r="BU140" s="229">
        <f t="shared" si="349"/>
        <v>1.2808949275773212</v>
      </c>
      <c r="BV140" s="193">
        <f t="shared" si="450"/>
        <v>160974.16265000001</v>
      </c>
      <c r="BW140" s="193">
        <f t="shared" si="451"/>
        <v>101296.94473333332</v>
      </c>
      <c r="BX140" s="20">
        <v>124560.78690514383</v>
      </c>
      <c r="BY140" s="19">
        <v>83700.863999999987</v>
      </c>
      <c r="BZ140" s="441">
        <f t="shared" si="452"/>
        <v>0.67196800919169131</v>
      </c>
      <c r="CA140" s="4">
        <f t="shared" si="416"/>
        <v>5.8533684288962294E-2</v>
      </c>
      <c r="CB140" s="1">
        <v>0.2</v>
      </c>
      <c r="CC140" s="1">
        <v>1.5</v>
      </c>
      <c r="CD140" s="19">
        <v>720</v>
      </c>
      <c r="CE140" s="196">
        <v>137355.264</v>
      </c>
      <c r="CF140" s="275">
        <f t="shared" si="453"/>
        <v>1.1027167330325192</v>
      </c>
      <c r="CG140" s="1">
        <f t="shared" si="454"/>
        <v>-0.60026889886118884</v>
      </c>
      <c r="CH140" s="229">
        <f t="shared" si="455"/>
        <v>0.51009163153887549</v>
      </c>
      <c r="CI140" s="193">
        <f t="shared" si="456"/>
        <v>152388.24057777779</v>
      </c>
      <c r="CJ140" s="193">
        <f t="shared" si="457"/>
        <v>110756.01673333334</v>
      </c>
      <c r="CK140" s="20">
        <v>158984.85306824345</v>
      </c>
      <c r="CL140" s="33">
        <v>72969.984000000011</v>
      </c>
      <c r="CM140" s="475">
        <f t="shared" si="435"/>
        <v>0.45897444059452641</v>
      </c>
      <c r="CN140" s="4">
        <f t="shared" si="417"/>
        <v>7.3340477632813122E-2</v>
      </c>
      <c r="CO140" s="1">
        <v>0.2</v>
      </c>
      <c r="CP140" s="1">
        <f t="shared" ref="CP140:CP141" si="462">CR140/CJ140-1</f>
        <v>0.30905856201999637</v>
      </c>
      <c r="CQ140" s="19">
        <v>760</v>
      </c>
      <c r="CR140" s="7">
        <f t="shared" si="350"/>
        <v>144986.11199999999</v>
      </c>
      <c r="CS140" s="224">
        <f t="shared" si="436"/>
        <v>0.91194921529892814</v>
      </c>
      <c r="CT140" s="1">
        <f t="shared" si="458"/>
        <v>2.5348837209302322</v>
      </c>
      <c r="CU140" s="537">
        <f t="shared" si="437"/>
        <v>0.59758154254948148</v>
      </c>
      <c r="CV140" s="193">
        <f t="shared" si="438"/>
        <v>144446.41492000001</v>
      </c>
      <c r="CW140" s="193">
        <f t="shared" si="439"/>
        <v>78976.714333333322</v>
      </c>
      <c r="CX140" s="20"/>
      <c r="CY140" s="33"/>
      <c r="CZ140" s="475">
        <f t="shared" si="440"/>
        <v>0</v>
      </c>
      <c r="DA140" s="4">
        <f t="shared" si="418"/>
        <v>6.4352077218327003E-2</v>
      </c>
      <c r="DB140" s="700"/>
      <c r="DC140" s="700"/>
      <c r="DE140" s="7">
        <f t="shared" si="419"/>
        <v>0</v>
      </c>
      <c r="DF140" s="224">
        <f t="shared" si="441"/>
        <v>0</v>
      </c>
      <c r="DG140" s="1">
        <f t="shared" si="442"/>
        <v>-1</v>
      </c>
      <c r="DH140" s="537">
        <f t="shared" si="443"/>
        <v>0.18967382002578259</v>
      </c>
      <c r="DI140" s="193"/>
      <c r="DJ140" s="193"/>
      <c r="DK140" s="20"/>
      <c r="DL140" s="33"/>
      <c r="DM140" s="475">
        <f t="shared" si="444"/>
        <v>0</v>
      </c>
      <c r="DN140" s="4" t="e">
        <f t="shared" si="420"/>
        <v>#DIV/0!</v>
      </c>
      <c r="DO140" s="700"/>
      <c r="DP140" s="700"/>
      <c r="DR140" s="7">
        <f t="shared" si="421"/>
        <v>0</v>
      </c>
      <c r="DS140" s="224">
        <f t="shared" si="445"/>
        <v>0</v>
      </c>
      <c r="DT140" s="1">
        <f t="shared" si="446"/>
        <v>-1</v>
      </c>
      <c r="DU140" s="537">
        <f t="shared" si="447"/>
        <v>5.731045552214975E-2</v>
      </c>
    </row>
    <row r="141" spans="1:125" hidden="1" outlineLevel="1" x14ac:dyDescent="0.35">
      <c r="B141" s="5" t="s">
        <v>111</v>
      </c>
      <c r="C141" s="3"/>
      <c r="D141" s="18">
        <v>320118</v>
      </c>
      <c r="E141" s="5" t="s">
        <v>41</v>
      </c>
      <c r="F141" s="5" t="s">
        <v>31</v>
      </c>
      <c r="G141" s="5" t="s">
        <v>71</v>
      </c>
      <c r="H141" s="20">
        <v>210.833</v>
      </c>
      <c r="I141" s="16">
        <f t="shared" si="422"/>
        <v>215.38997215805878</v>
      </c>
      <c r="J141" s="16">
        <f t="shared" si="423"/>
        <v>113.24498536756582</v>
      </c>
      <c r="K141" s="16">
        <f t="shared" si="424"/>
        <v>123.04385935788041</v>
      </c>
      <c r="L141" s="33">
        <f t="shared" si="425"/>
        <v>97.900020395289161</v>
      </c>
      <c r="M141" s="20">
        <f t="shared" si="426"/>
        <v>155.10002703561585</v>
      </c>
      <c r="N141" s="20">
        <f t="shared" si="427"/>
        <v>122.10002703561585</v>
      </c>
      <c r="O141" s="20">
        <f t="shared" si="428"/>
        <v>316.97997941498727</v>
      </c>
      <c r="P141" s="20">
        <f t="shared" si="429"/>
        <v>278.63999468773864</v>
      </c>
      <c r="Q141" s="20">
        <f t="shared" si="430"/>
        <v>318.87000137549626</v>
      </c>
      <c r="R141" s="20">
        <f t="shared" si="431"/>
        <v>748.16996030033226</v>
      </c>
      <c r="S141" s="20">
        <f t="shared" si="432"/>
        <v>723.59882561079155</v>
      </c>
      <c r="T141" s="20">
        <f t="shared" si="433"/>
        <v>78.839996205527598</v>
      </c>
      <c r="U141" s="182">
        <f t="shared" si="412"/>
        <v>3291.8776489448996</v>
      </c>
      <c r="V141" s="33">
        <v>199</v>
      </c>
      <c r="W141" s="20">
        <v>296</v>
      </c>
      <c r="X141" s="20">
        <v>150</v>
      </c>
      <c r="Y141" s="20">
        <v>225</v>
      </c>
      <c r="Z141" s="20">
        <v>164</v>
      </c>
      <c r="AA141" s="20">
        <v>214</v>
      </c>
      <c r="AB141" s="20">
        <v>500</v>
      </c>
      <c r="AC141" s="20">
        <v>159</v>
      </c>
      <c r="AD141" s="20">
        <v>171</v>
      </c>
      <c r="AE141" s="20">
        <v>0</v>
      </c>
      <c r="AF141" s="20">
        <v>0</v>
      </c>
      <c r="AG141" s="16">
        <v>0</v>
      </c>
      <c r="AH141" s="179">
        <f t="shared" si="351"/>
        <v>2078</v>
      </c>
      <c r="AI141" s="28">
        <v>45411.314000000006</v>
      </c>
      <c r="AJ141" s="28">
        <v>23875.780000000002</v>
      </c>
      <c r="AK141" s="28">
        <v>25941.705999999998</v>
      </c>
      <c r="AL141" s="28">
        <v>20640.555</v>
      </c>
      <c r="AM141" s="28">
        <v>32700.203999999998</v>
      </c>
      <c r="AN141" s="28">
        <v>25742.714999999997</v>
      </c>
      <c r="AO141" s="28">
        <v>66829.840000000011</v>
      </c>
      <c r="AP141" s="28">
        <v>58746.505999999994</v>
      </c>
      <c r="AQ141" s="28">
        <v>67228.319000000003</v>
      </c>
      <c r="AR141" s="28">
        <v>157738.91723999995</v>
      </c>
      <c r="AS141" s="28">
        <v>152558.51120000001</v>
      </c>
      <c r="AT141" s="28">
        <v>16622.072919999999</v>
      </c>
      <c r="AU141" s="329">
        <f t="shared" si="460"/>
        <v>694036.44035999989</v>
      </c>
      <c r="AV141" s="33">
        <v>45312.2264</v>
      </c>
      <c r="AW141" s="20">
        <v>67399.091559999986</v>
      </c>
      <c r="AX141" s="20">
        <v>34154.946000000004</v>
      </c>
      <c r="AY141" s="20">
        <v>51232.419000000024</v>
      </c>
      <c r="AZ141" s="20">
        <v>37342.740960000003</v>
      </c>
      <c r="BA141" s="20">
        <v>48727.722759999982</v>
      </c>
      <c r="BB141" s="20">
        <v>94586.258520000003</v>
      </c>
      <c r="BC141" s="20">
        <v>36204.241159999998</v>
      </c>
      <c r="BD141" s="20">
        <v>36978.402960000014</v>
      </c>
      <c r="BE141" s="20">
        <v>0</v>
      </c>
      <c r="BF141" s="20">
        <v>0</v>
      </c>
      <c r="BG141" s="20">
        <v>0</v>
      </c>
      <c r="BH141" s="329">
        <f t="shared" si="461"/>
        <v>451938.04932000005</v>
      </c>
      <c r="BI141" s="193">
        <f t="shared" si="413"/>
        <v>55573.863133333332</v>
      </c>
      <c r="BJ141" s="193">
        <f t="shared" si="414"/>
        <v>60218.907413333327</v>
      </c>
      <c r="BK141" s="20">
        <v>65400.360719289354</v>
      </c>
      <c r="BL141" s="33">
        <v>36204.241159999998</v>
      </c>
      <c r="BM141" s="226">
        <f t="shared" si="448"/>
        <v>0.55357861580298329</v>
      </c>
      <c r="BN141" s="4">
        <f t="shared" si="434"/>
        <v>3.4051682591806132E-2</v>
      </c>
      <c r="BO141" s="4">
        <v>0</v>
      </c>
      <c r="BP141" s="4">
        <v>1</v>
      </c>
      <c r="BQ141" s="195">
        <v>200</v>
      </c>
      <c r="BR141" s="196">
        <f t="shared" si="415"/>
        <v>45539.928</v>
      </c>
      <c r="BS141" s="275">
        <f t="shared" si="459"/>
        <v>0.6963253336700379</v>
      </c>
      <c r="BT141" s="4">
        <f t="shared" si="449"/>
        <v>-0.38372094571888238</v>
      </c>
      <c r="BU141" s="229">
        <f t="shared" si="349"/>
        <v>0.38371254754515194</v>
      </c>
      <c r="BV141" s="193">
        <f t="shared" si="450"/>
        <v>51869.955795000002</v>
      </c>
      <c r="BW141" s="193">
        <f t="shared" si="451"/>
        <v>59839.407479999994</v>
      </c>
      <c r="BX141" s="20">
        <v>73582.117439654758</v>
      </c>
      <c r="BY141" s="19">
        <v>36978.402960000014</v>
      </c>
      <c r="BZ141" s="441">
        <f t="shared" si="452"/>
        <v>0.50254605666011554</v>
      </c>
      <c r="CA141" s="4">
        <f t="shared" si="416"/>
        <v>3.4577755476175746E-2</v>
      </c>
      <c r="CB141" s="1">
        <v>0.2</v>
      </c>
      <c r="CC141" s="1">
        <v>1.3</v>
      </c>
      <c r="CD141" s="19">
        <v>378.3</v>
      </c>
      <c r="CE141" s="196">
        <v>68911.019049600014</v>
      </c>
      <c r="CF141" s="275">
        <f t="shared" si="453"/>
        <v>0.93651856520865218</v>
      </c>
      <c r="CG141" s="1">
        <f t="shared" si="454"/>
        <v>2.5029631480150583E-2</v>
      </c>
      <c r="CH141" s="229">
        <f t="shared" si="455"/>
        <v>0.23104657211145474</v>
      </c>
      <c r="CI141" s="193">
        <f t="shared" si="456"/>
        <v>50215.338813333336</v>
      </c>
      <c r="CJ141" s="193">
        <f t="shared" si="457"/>
        <v>55922.967546666674</v>
      </c>
      <c r="CK141" s="20">
        <v>75225.485249622245</v>
      </c>
      <c r="CL141" s="33">
        <v>38253.532999999996</v>
      </c>
      <c r="CM141" s="475">
        <f t="shared" si="435"/>
        <v>0.50851826177076198</v>
      </c>
      <c r="CN141" s="4">
        <f t="shared" si="417"/>
        <v>3.7031100173923748E-2</v>
      </c>
      <c r="CO141" s="1">
        <v>0.2</v>
      </c>
      <c r="CP141" s="1">
        <f t="shared" si="462"/>
        <v>0.30293308807685215</v>
      </c>
      <c r="CQ141" s="19">
        <v>400</v>
      </c>
      <c r="CR141" s="7">
        <f t="shared" si="350"/>
        <v>72863.8848</v>
      </c>
      <c r="CS141" s="224">
        <f t="shared" si="436"/>
        <v>0.96860637798765004</v>
      </c>
      <c r="CT141" s="1">
        <f t="shared" si="458"/>
        <v>-0.53807287335986009</v>
      </c>
      <c r="CU141" s="537">
        <f t="shared" si="437"/>
        <v>-1.0273700742557956E-4</v>
      </c>
      <c r="CV141" s="193">
        <f t="shared" si="438"/>
        <v>49019.158232000002</v>
      </c>
      <c r="CW141" s="193">
        <f t="shared" si="439"/>
        <v>37145.392373333336</v>
      </c>
      <c r="CX141" s="20"/>
      <c r="CY141" s="33"/>
      <c r="CZ141" s="475">
        <f t="shared" si="440"/>
        <v>0</v>
      </c>
      <c r="DA141" s="4">
        <f t="shared" si="418"/>
        <v>3.0266936001222124E-2</v>
      </c>
      <c r="DB141" s="700"/>
      <c r="DC141" s="700"/>
      <c r="DE141" s="7">
        <f t="shared" si="419"/>
        <v>0</v>
      </c>
      <c r="DF141" s="224">
        <f t="shared" si="441"/>
        <v>0</v>
      </c>
      <c r="DG141" s="1">
        <f t="shared" si="442"/>
        <v>-1</v>
      </c>
      <c r="DH141" s="537">
        <f t="shared" si="443"/>
        <v>-0.27637852711558064</v>
      </c>
      <c r="DI141" s="193"/>
      <c r="DJ141" s="193"/>
      <c r="DK141" s="20"/>
      <c r="DL141" s="33"/>
      <c r="DM141" s="475">
        <f t="shared" si="444"/>
        <v>0</v>
      </c>
      <c r="DN141" s="4" t="e">
        <f t="shared" si="420"/>
        <v>#DIV/0!</v>
      </c>
      <c r="DO141" s="700"/>
      <c r="DP141" s="700"/>
      <c r="DR141" s="7">
        <f t="shared" si="421"/>
        <v>0</v>
      </c>
      <c r="DS141" s="224">
        <f t="shared" si="445"/>
        <v>0</v>
      </c>
      <c r="DT141" s="1">
        <f t="shared" si="446"/>
        <v>-1</v>
      </c>
      <c r="DU141" s="537">
        <f t="shared" si="447"/>
        <v>-0.34882662776960571</v>
      </c>
    </row>
    <row r="142" spans="1:125" hidden="1" outlineLevel="1" x14ac:dyDescent="0.35">
      <c r="B142" s="5" t="s">
        <v>111</v>
      </c>
      <c r="C142" s="3"/>
      <c r="D142" s="18">
        <v>320028</v>
      </c>
      <c r="E142" s="5" t="s">
        <v>41</v>
      </c>
      <c r="F142" s="5" t="s">
        <v>34</v>
      </c>
      <c r="G142" s="5" t="s">
        <v>72</v>
      </c>
      <c r="H142" s="20">
        <v>167.22200000000001</v>
      </c>
      <c r="I142" s="16">
        <f t="shared" si="422"/>
        <v>1092.7580282498709</v>
      </c>
      <c r="J142" s="16">
        <f t="shared" si="423"/>
        <v>1054.3499180729805</v>
      </c>
      <c r="K142" s="16">
        <f t="shared" si="424"/>
        <v>985.04992166102534</v>
      </c>
      <c r="L142" s="33">
        <f t="shared" si="425"/>
        <v>1267.4199148437403</v>
      </c>
      <c r="M142" s="20">
        <f t="shared" si="426"/>
        <v>1339.9099340995801</v>
      </c>
      <c r="N142" s="20">
        <f t="shared" si="427"/>
        <v>310.19999760797026</v>
      </c>
      <c r="O142" s="20">
        <f t="shared" si="428"/>
        <v>1678.5360538685104</v>
      </c>
      <c r="P142" s="20">
        <f t="shared" si="429"/>
        <v>712.152019471122</v>
      </c>
      <c r="Q142" s="20">
        <f t="shared" si="430"/>
        <v>1579.6079822032982</v>
      </c>
      <c r="R142" s="20">
        <f t="shared" si="431"/>
        <v>556.41599741660787</v>
      </c>
      <c r="S142" s="20">
        <f t="shared" si="432"/>
        <v>455.76126586214741</v>
      </c>
      <c r="T142" s="20">
        <f t="shared" si="433"/>
        <v>330.9125710731841</v>
      </c>
      <c r="U142" s="182">
        <f t="shared" si="412"/>
        <v>11363.073604430039</v>
      </c>
      <c r="V142" s="33">
        <v>742</v>
      </c>
      <c r="W142" s="20">
        <v>613</v>
      </c>
      <c r="X142" s="20">
        <v>90</v>
      </c>
      <c r="Y142" s="20">
        <v>405</v>
      </c>
      <c r="Z142" s="20">
        <v>303</v>
      </c>
      <c r="AA142" s="20">
        <v>1895</v>
      </c>
      <c r="AB142" s="20">
        <v>291</v>
      </c>
      <c r="AC142" s="20">
        <v>1301</v>
      </c>
      <c r="AD142" s="20">
        <v>850</v>
      </c>
      <c r="AE142" s="20">
        <v>0</v>
      </c>
      <c r="AF142" s="20">
        <v>0</v>
      </c>
      <c r="AG142" s="16">
        <v>0</v>
      </c>
      <c r="AH142" s="179">
        <f t="shared" si="351"/>
        <v>6490</v>
      </c>
      <c r="AI142" s="28">
        <v>182733.18299999993</v>
      </c>
      <c r="AJ142" s="28">
        <v>176310.50199999995</v>
      </c>
      <c r="AK142" s="28">
        <v>164722.01799999998</v>
      </c>
      <c r="AL142" s="28">
        <v>211940.49299999996</v>
      </c>
      <c r="AM142" s="28">
        <v>224062.41899999999</v>
      </c>
      <c r="AN142" s="28">
        <v>51872.264000000003</v>
      </c>
      <c r="AO142" s="28">
        <v>280688.15600000008</v>
      </c>
      <c r="AP142" s="28">
        <v>119087.48499999997</v>
      </c>
      <c r="AQ142" s="28">
        <v>264145.20599999995</v>
      </c>
      <c r="AR142" s="28">
        <v>93044.995920000001</v>
      </c>
      <c r="AS142" s="28">
        <v>76213.310400000017</v>
      </c>
      <c r="AT142" s="28">
        <v>55335.861959999995</v>
      </c>
      <c r="AU142" s="329">
        <f t="shared" si="460"/>
        <v>1900155.8942799994</v>
      </c>
      <c r="AV142" s="33">
        <v>119051.42272000006</v>
      </c>
      <c r="AW142" s="20">
        <v>110707.65372000003</v>
      </c>
      <c r="AX142" s="20">
        <v>16253.978400000002</v>
      </c>
      <c r="AY142" s="20">
        <v>73142.902799999996</v>
      </c>
      <c r="AZ142" s="20">
        <v>54721.727680000011</v>
      </c>
      <c r="BA142" s="20">
        <v>275956.74343999976</v>
      </c>
      <c r="BB142" s="20">
        <v>52373.932560000008</v>
      </c>
      <c r="BC142" s="20">
        <v>183775.72868</v>
      </c>
      <c r="BD142" s="20">
        <v>149446.35</v>
      </c>
      <c r="BE142" s="20">
        <v>0</v>
      </c>
      <c r="BF142" s="20">
        <v>0</v>
      </c>
      <c r="BG142" s="20">
        <v>0</v>
      </c>
      <c r="BH142" s="329">
        <f t="shared" si="461"/>
        <v>1035430.4399999998</v>
      </c>
      <c r="BI142" s="193">
        <f t="shared" si="413"/>
        <v>97192.823099999965</v>
      </c>
      <c r="BJ142" s="193">
        <f t="shared" si="414"/>
        <v>127684.13455999992</v>
      </c>
      <c r="BK142" s="20">
        <v>66544.378905844511</v>
      </c>
      <c r="BL142" s="33">
        <v>183775.72868</v>
      </c>
      <c r="BM142" s="226">
        <f t="shared" si="448"/>
        <v>2.7617017650736417</v>
      </c>
      <c r="BN142" s="4">
        <f t="shared" si="434"/>
        <v>7.2200905144351762E-2</v>
      </c>
      <c r="BO142" s="4">
        <v>0.25</v>
      </c>
      <c r="BP142" s="4">
        <v>1.3</v>
      </c>
      <c r="BQ142" s="195">
        <v>1200</v>
      </c>
      <c r="BR142" s="196">
        <f t="shared" si="415"/>
        <v>162539.78400000001</v>
      </c>
      <c r="BS142" s="275">
        <f t="shared" si="459"/>
        <v>2.4425772194820854</v>
      </c>
      <c r="BT142" s="4">
        <f t="shared" si="449"/>
        <v>0.54319934357501998</v>
      </c>
      <c r="BU142" s="229">
        <f t="shared" si="349"/>
        <v>-0.37227311892310844</v>
      </c>
      <c r="BV142" s="193">
        <f t="shared" si="450"/>
        <v>110748.01124999998</v>
      </c>
      <c r="BW142" s="193">
        <f t="shared" si="451"/>
        <v>170702.13489333325</v>
      </c>
      <c r="BX142" s="20">
        <v>209905.56333832597</v>
      </c>
      <c r="BY142" s="19">
        <v>149446.35</v>
      </c>
      <c r="BZ142" s="441">
        <f t="shared" si="452"/>
        <v>0.71196945723216609</v>
      </c>
      <c r="CA142" s="4">
        <f t="shared" si="416"/>
        <v>9.8638955968533351E-2</v>
      </c>
      <c r="CB142" s="1">
        <v>0</v>
      </c>
      <c r="CC142" s="1">
        <v>1</v>
      </c>
      <c r="CD142" s="19">
        <v>800</v>
      </c>
      <c r="CE142" s="196">
        <v>144479.80800000002</v>
      </c>
      <c r="CF142" s="275">
        <f t="shared" si="453"/>
        <v>0.68830861699042889</v>
      </c>
      <c r="CG142" s="1">
        <f t="shared" si="454"/>
        <v>-0.45302884656555131</v>
      </c>
      <c r="CH142" s="229">
        <f t="shared" si="455"/>
        <v>-0.38203981152527222</v>
      </c>
      <c r="CI142" s="193">
        <f t="shared" si="456"/>
        <v>115047.82666666665</v>
      </c>
      <c r="CJ142" s="193">
        <f t="shared" si="457"/>
        <v>128532.00374666667</v>
      </c>
      <c r="CK142" s="20">
        <v>172896.446238851</v>
      </c>
      <c r="CL142" s="33">
        <v>54541.130000000012</v>
      </c>
      <c r="CM142" s="475">
        <f t="shared" si="435"/>
        <v>0.31545547167958071</v>
      </c>
      <c r="CN142" s="4">
        <f t="shared" si="417"/>
        <v>8.5111390097925163E-2</v>
      </c>
      <c r="CO142" s="1">
        <v>0</v>
      </c>
      <c r="CP142" s="1">
        <v>0</v>
      </c>
      <c r="CQ142" s="19">
        <v>700</v>
      </c>
      <c r="CR142" s="7">
        <f t="shared" si="350"/>
        <v>126419.83200000002</v>
      </c>
      <c r="CS142" s="224">
        <f t="shared" si="436"/>
        <v>0.73118814614243144</v>
      </c>
      <c r="CT142" s="1">
        <f t="shared" si="458"/>
        <v>0.35869565848222162</v>
      </c>
      <c r="CU142" s="537">
        <f t="shared" si="437"/>
        <v>-0.34307030636031099</v>
      </c>
      <c r="CV142" s="193">
        <f t="shared" si="438"/>
        <v>108997.15699999998</v>
      </c>
      <c r="CW142" s="193">
        <f t="shared" si="439"/>
        <v>129254.40289333335</v>
      </c>
      <c r="CX142" s="20"/>
      <c r="CY142" s="33"/>
      <c r="CZ142" s="475">
        <f t="shared" si="440"/>
        <v>0</v>
      </c>
      <c r="DA142" s="4">
        <f t="shared" si="418"/>
        <v>0.10531951583468049</v>
      </c>
      <c r="DB142" s="700"/>
      <c r="DC142" s="700"/>
      <c r="DE142" s="7">
        <f t="shared" si="419"/>
        <v>0</v>
      </c>
      <c r="DF142" s="224">
        <f t="shared" si="441"/>
        <v>0</v>
      </c>
      <c r="DG142" s="1">
        <f t="shared" si="442"/>
        <v>-1</v>
      </c>
      <c r="DH142" s="537">
        <f t="shared" si="443"/>
        <v>-0.40917186993612664</v>
      </c>
      <c r="DI142" s="193"/>
      <c r="DJ142" s="193"/>
      <c r="DK142" s="20"/>
      <c r="DL142" s="33"/>
      <c r="DM142" s="475">
        <f t="shared" si="444"/>
        <v>0</v>
      </c>
      <c r="DN142" s="4" t="e">
        <f t="shared" si="420"/>
        <v>#DIV/0!</v>
      </c>
      <c r="DO142" s="700"/>
      <c r="DP142" s="700"/>
      <c r="DR142" s="7">
        <f t="shared" si="421"/>
        <v>0</v>
      </c>
      <c r="DS142" s="224">
        <f t="shared" si="445"/>
        <v>0</v>
      </c>
      <c r="DT142" s="1">
        <f t="shared" si="446"/>
        <v>-1</v>
      </c>
      <c r="DU142" s="537">
        <f t="shared" si="447"/>
        <v>-0.45508132089744058</v>
      </c>
    </row>
    <row r="143" spans="1:125" hidden="1" outlineLevel="1" x14ac:dyDescent="0.35">
      <c r="B143" s="5" t="s">
        <v>111</v>
      </c>
      <c r="C143" s="3"/>
      <c r="D143" s="18">
        <v>320120</v>
      </c>
      <c r="E143" s="5" t="s">
        <v>41</v>
      </c>
      <c r="F143" s="5" t="s">
        <v>35</v>
      </c>
      <c r="G143" s="5" t="s">
        <v>72</v>
      </c>
      <c r="H143" s="20">
        <v>167.22200000000001</v>
      </c>
      <c r="I143" s="16">
        <f t="shared" si="422"/>
        <v>0</v>
      </c>
      <c r="J143" s="16">
        <f t="shared" si="423"/>
        <v>0</v>
      </c>
      <c r="K143" s="16">
        <f t="shared" si="424"/>
        <v>0</v>
      </c>
      <c r="L143" s="33">
        <f t="shared" si="425"/>
        <v>0</v>
      </c>
      <c r="M143" s="20">
        <f t="shared" si="426"/>
        <v>0</v>
      </c>
      <c r="N143" s="20">
        <f t="shared" si="427"/>
        <v>0</v>
      </c>
      <c r="O143" s="20">
        <f t="shared" si="428"/>
        <v>0</v>
      </c>
      <c r="P143" s="20">
        <f t="shared" si="429"/>
        <v>0</v>
      </c>
      <c r="Q143" s="20">
        <f t="shared" si="430"/>
        <v>0</v>
      </c>
      <c r="R143" s="20">
        <f t="shared" si="431"/>
        <v>0</v>
      </c>
      <c r="S143" s="20">
        <f t="shared" si="432"/>
        <v>0</v>
      </c>
      <c r="T143" s="20">
        <f t="shared" si="433"/>
        <v>0</v>
      </c>
      <c r="U143" s="182">
        <f t="shared" si="412"/>
        <v>0</v>
      </c>
      <c r="V143" s="33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16">
        <v>0</v>
      </c>
      <c r="AH143" s="179">
        <f t="shared" si="351"/>
        <v>0</v>
      </c>
      <c r="AI143" s="28">
        <v>0</v>
      </c>
      <c r="AJ143" s="28">
        <v>0</v>
      </c>
      <c r="AK143" s="28">
        <v>0</v>
      </c>
      <c r="AL143" s="28">
        <v>0</v>
      </c>
      <c r="AM143" s="28">
        <v>0</v>
      </c>
      <c r="AN143" s="28">
        <v>0</v>
      </c>
      <c r="AO143" s="28">
        <v>0</v>
      </c>
      <c r="AP143" s="28">
        <v>0</v>
      </c>
      <c r="AQ143" s="28">
        <v>0</v>
      </c>
      <c r="AR143" s="28">
        <v>0</v>
      </c>
      <c r="AS143" s="28">
        <v>0</v>
      </c>
      <c r="AT143" s="28">
        <v>0</v>
      </c>
      <c r="AU143" s="329">
        <f t="shared" si="460"/>
        <v>0</v>
      </c>
      <c r="AV143" s="33">
        <v>0</v>
      </c>
      <c r="AW143" s="20">
        <v>0</v>
      </c>
      <c r="AX143" s="20">
        <v>0</v>
      </c>
      <c r="AY143" s="20">
        <v>0</v>
      </c>
      <c r="AZ143" s="20">
        <v>0</v>
      </c>
      <c r="BA143" s="20">
        <v>0</v>
      </c>
      <c r="BB143" s="20">
        <v>0</v>
      </c>
      <c r="BC143" s="20">
        <v>0</v>
      </c>
      <c r="BD143" s="20">
        <v>0</v>
      </c>
      <c r="BE143" s="20">
        <v>0</v>
      </c>
      <c r="BF143" s="20">
        <v>0</v>
      </c>
      <c r="BG143" s="20">
        <v>0</v>
      </c>
      <c r="BH143" s="329">
        <f t="shared" si="461"/>
        <v>0</v>
      </c>
      <c r="BI143" s="193">
        <f t="shared" si="413"/>
        <v>0</v>
      </c>
      <c r="BJ143" s="193">
        <f t="shared" si="414"/>
        <v>0</v>
      </c>
      <c r="BK143" s="20">
        <v>0</v>
      </c>
      <c r="BL143" s="33">
        <v>0</v>
      </c>
      <c r="BM143" s="226">
        <f t="shared" si="448"/>
        <v>0</v>
      </c>
      <c r="BN143" s="4">
        <f t="shared" si="434"/>
        <v>0</v>
      </c>
      <c r="BO143" s="4">
        <v>0</v>
      </c>
      <c r="BP143" s="4">
        <v>0</v>
      </c>
      <c r="BQ143" s="195">
        <v>0</v>
      </c>
      <c r="BR143" s="196">
        <f t="shared" si="415"/>
        <v>0</v>
      </c>
      <c r="BS143" s="275">
        <f t="shared" si="459"/>
        <v>0</v>
      </c>
      <c r="BT143" s="4">
        <f t="shared" si="449"/>
        <v>0</v>
      </c>
      <c r="BU143" s="229">
        <f t="shared" si="349"/>
        <v>0</v>
      </c>
      <c r="BV143" s="193">
        <f t="shared" si="450"/>
        <v>0</v>
      </c>
      <c r="BW143" s="193">
        <f t="shared" si="451"/>
        <v>0</v>
      </c>
      <c r="BX143" s="20">
        <v>0</v>
      </c>
      <c r="BY143" s="19">
        <v>0</v>
      </c>
      <c r="BZ143" s="441">
        <f t="shared" si="452"/>
        <v>0</v>
      </c>
      <c r="CA143" s="4">
        <f t="shared" si="416"/>
        <v>0</v>
      </c>
      <c r="CB143" s="1">
        <v>0</v>
      </c>
      <c r="CC143" s="1">
        <v>0</v>
      </c>
      <c r="CD143" s="19">
        <v>0</v>
      </c>
      <c r="CE143" s="196">
        <v>0</v>
      </c>
      <c r="CF143" s="275">
        <f t="shared" si="453"/>
        <v>0</v>
      </c>
      <c r="CG143" s="1">
        <f t="shared" si="454"/>
        <v>0</v>
      </c>
      <c r="CH143" s="229">
        <f t="shared" si="455"/>
        <v>0</v>
      </c>
      <c r="CI143" s="193">
        <f t="shared" si="456"/>
        <v>0</v>
      </c>
      <c r="CJ143" s="193">
        <f t="shared" si="457"/>
        <v>0</v>
      </c>
      <c r="CK143" s="20">
        <v>0</v>
      </c>
      <c r="CL143" s="33">
        <v>0</v>
      </c>
      <c r="CM143" s="475">
        <f t="shared" si="435"/>
        <v>0</v>
      </c>
      <c r="CN143" s="4">
        <f t="shared" si="417"/>
        <v>0</v>
      </c>
      <c r="CO143" s="1">
        <v>0</v>
      </c>
      <c r="CP143" s="1">
        <v>0</v>
      </c>
      <c r="CQ143" s="19">
        <v>0</v>
      </c>
      <c r="CR143" s="7">
        <f t="shared" si="350"/>
        <v>0</v>
      </c>
      <c r="CS143" s="224">
        <f t="shared" si="436"/>
        <v>0</v>
      </c>
      <c r="CT143" s="1">
        <f t="shared" si="458"/>
        <v>0</v>
      </c>
      <c r="CU143" s="537">
        <f t="shared" si="437"/>
        <v>0</v>
      </c>
      <c r="CV143" s="193">
        <f t="shared" si="438"/>
        <v>0</v>
      </c>
      <c r="CW143" s="193">
        <f t="shared" si="439"/>
        <v>0</v>
      </c>
      <c r="CX143" s="20"/>
      <c r="CY143" s="33"/>
      <c r="CZ143" s="475">
        <f t="shared" si="440"/>
        <v>0</v>
      </c>
      <c r="DA143" s="4">
        <f t="shared" si="418"/>
        <v>0</v>
      </c>
      <c r="DB143" s="700"/>
      <c r="DC143" s="700"/>
      <c r="DE143" s="7">
        <f t="shared" si="419"/>
        <v>0</v>
      </c>
      <c r="DF143" s="224">
        <f t="shared" si="441"/>
        <v>0</v>
      </c>
      <c r="DG143" s="1">
        <f t="shared" si="442"/>
        <v>0</v>
      </c>
      <c r="DH143" s="537">
        <f t="shared" si="443"/>
        <v>0</v>
      </c>
      <c r="DI143" s="193"/>
      <c r="DJ143" s="193"/>
      <c r="DK143" s="20"/>
      <c r="DL143" s="33"/>
      <c r="DM143" s="475">
        <f t="shared" si="444"/>
        <v>0</v>
      </c>
      <c r="DN143" s="4" t="e">
        <f t="shared" si="420"/>
        <v>#DIV/0!</v>
      </c>
      <c r="DO143" s="700"/>
      <c r="DP143" s="700"/>
      <c r="DR143" s="7">
        <f t="shared" si="421"/>
        <v>0</v>
      </c>
      <c r="DS143" s="224">
        <f t="shared" si="445"/>
        <v>0</v>
      </c>
      <c r="DT143" s="1">
        <f t="shared" si="446"/>
        <v>0</v>
      </c>
      <c r="DU143" s="537">
        <f t="shared" si="447"/>
        <v>0</v>
      </c>
    </row>
    <row r="144" spans="1:125" hidden="1" outlineLevel="1" x14ac:dyDescent="0.35">
      <c r="B144" s="5" t="s">
        <v>111</v>
      </c>
      <c r="C144" s="3"/>
      <c r="D144" s="18">
        <v>320100</v>
      </c>
      <c r="E144" s="5" t="s">
        <v>44</v>
      </c>
      <c r="F144" s="5" t="s">
        <v>50</v>
      </c>
      <c r="G144" s="5" t="s">
        <v>73</v>
      </c>
      <c r="H144" s="20">
        <v>225.81800000000001</v>
      </c>
      <c r="I144" s="16">
        <f t="shared" si="422"/>
        <v>0</v>
      </c>
      <c r="J144" s="16">
        <f t="shared" si="423"/>
        <v>0</v>
      </c>
      <c r="K144" s="16">
        <f t="shared" si="424"/>
        <v>0</v>
      </c>
      <c r="L144" s="33">
        <f t="shared" si="425"/>
        <v>0</v>
      </c>
      <c r="M144" s="20">
        <f t="shared" si="426"/>
        <v>0</v>
      </c>
      <c r="N144" s="20">
        <f t="shared" si="427"/>
        <v>0</v>
      </c>
      <c r="O144" s="20">
        <f t="shared" si="428"/>
        <v>0</v>
      </c>
      <c r="P144" s="20">
        <f t="shared" si="429"/>
        <v>0</v>
      </c>
      <c r="Q144" s="20">
        <f t="shared" si="430"/>
        <v>0</v>
      </c>
      <c r="R144" s="20">
        <f t="shared" si="431"/>
        <v>0</v>
      </c>
      <c r="S144" s="20">
        <f t="shared" si="432"/>
        <v>0</v>
      </c>
      <c r="T144" s="20">
        <f t="shared" si="433"/>
        <v>0</v>
      </c>
      <c r="U144" s="182">
        <f t="shared" si="412"/>
        <v>0</v>
      </c>
      <c r="V144" s="33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16">
        <v>0</v>
      </c>
      <c r="AH144" s="179">
        <f t="shared" si="351"/>
        <v>0</v>
      </c>
      <c r="AI144" s="28">
        <v>0</v>
      </c>
      <c r="AJ144" s="28">
        <v>0</v>
      </c>
      <c r="AK144" s="28">
        <v>0</v>
      </c>
      <c r="AL144" s="28">
        <v>0</v>
      </c>
      <c r="AM144" s="28">
        <v>0</v>
      </c>
      <c r="AN144" s="28">
        <v>0</v>
      </c>
      <c r="AO144" s="28">
        <v>0</v>
      </c>
      <c r="AP144" s="28">
        <v>0</v>
      </c>
      <c r="AQ144" s="28">
        <v>0</v>
      </c>
      <c r="AR144" s="28">
        <v>0</v>
      </c>
      <c r="AS144" s="28">
        <v>0</v>
      </c>
      <c r="AT144" s="28">
        <v>0</v>
      </c>
      <c r="AU144" s="329">
        <f t="shared" si="460"/>
        <v>0</v>
      </c>
      <c r="AV144" s="33">
        <v>0</v>
      </c>
      <c r="AW144" s="20">
        <v>0</v>
      </c>
      <c r="AX144" s="20">
        <v>0</v>
      </c>
      <c r="AY144" s="20">
        <v>0</v>
      </c>
      <c r="AZ144" s="20">
        <v>0</v>
      </c>
      <c r="BA144" s="20">
        <v>0</v>
      </c>
      <c r="BB144" s="20">
        <v>0</v>
      </c>
      <c r="BC144" s="20">
        <v>0</v>
      </c>
      <c r="BD144" s="20">
        <v>0</v>
      </c>
      <c r="BE144" s="20">
        <v>0</v>
      </c>
      <c r="BF144" s="20">
        <v>0</v>
      </c>
      <c r="BG144" s="20">
        <v>0</v>
      </c>
      <c r="BH144" s="329">
        <f t="shared" si="461"/>
        <v>0</v>
      </c>
      <c r="BI144" s="193">
        <f t="shared" si="413"/>
        <v>0</v>
      </c>
      <c r="BJ144" s="193">
        <f t="shared" si="414"/>
        <v>0</v>
      </c>
      <c r="BK144" s="20">
        <v>0</v>
      </c>
      <c r="BL144" s="33">
        <v>0</v>
      </c>
      <c r="BM144" s="226">
        <f t="shared" si="448"/>
        <v>0</v>
      </c>
      <c r="BN144" s="4">
        <f t="shared" si="434"/>
        <v>0</v>
      </c>
      <c r="BO144" s="4">
        <v>0</v>
      </c>
      <c r="BP144" s="4">
        <v>0</v>
      </c>
      <c r="BQ144" s="195">
        <v>0</v>
      </c>
      <c r="BR144" s="196">
        <f t="shared" si="415"/>
        <v>0</v>
      </c>
      <c r="BS144" s="275">
        <f t="shared" si="459"/>
        <v>0</v>
      </c>
      <c r="BT144" s="4">
        <f t="shared" si="449"/>
        <v>0</v>
      </c>
      <c r="BU144" s="229">
        <f t="shared" si="349"/>
        <v>0</v>
      </c>
      <c r="BV144" s="193">
        <f t="shared" si="450"/>
        <v>0</v>
      </c>
      <c r="BW144" s="193">
        <f t="shared" si="451"/>
        <v>0</v>
      </c>
      <c r="BX144" s="20">
        <v>0</v>
      </c>
      <c r="BY144" s="19">
        <v>0</v>
      </c>
      <c r="BZ144" s="441">
        <f t="shared" si="452"/>
        <v>0</v>
      </c>
      <c r="CA144" s="4">
        <f t="shared" si="416"/>
        <v>0</v>
      </c>
      <c r="CB144" s="1">
        <v>0</v>
      </c>
      <c r="CC144" s="1">
        <v>0</v>
      </c>
      <c r="CD144" s="19">
        <v>0</v>
      </c>
      <c r="CE144" s="196">
        <v>0</v>
      </c>
      <c r="CF144" s="275">
        <f t="shared" si="453"/>
        <v>0</v>
      </c>
      <c r="CG144" s="1">
        <f t="shared" si="454"/>
        <v>0</v>
      </c>
      <c r="CH144" s="229">
        <f t="shared" si="455"/>
        <v>0</v>
      </c>
      <c r="CI144" s="193">
        <f t="shared" si="456"/>
        <v>0</v>
      </c>
      <c r="CJ144" s="193">
        <f t="shared" si="457"/>
        <v>0</v>
      </c>
      <c r="CK144" s="20">
        <v>0</v>
      </c>
      <c r="CL144" s="33">
        <v>0</v>
      </c>
      <c r="CM144" s="475">
        <f t="shared" si="435"/>
        <v>0</v>
      </c>
      <c r="CN144" s="4">
        <f t="shared" si="417"/>
        <v>0</v>
      </c>
      <c r="CO144" s="1">
        <v>0</v>
      </c>
      <c r="CP144" s="1">
        <v>0</v>
      </c>
      <c r="CQ144" s="19">
        <v>0</v>
      </c>
      <c r="CR144" s="7">
        <f t="shared" si="350"/>
        <v>0</v>
      </c>
      <c r="CS144" s="224">
        <f t="shared" si="436"/>
        <v>0</v>
      </c>
      <c r="CT144" s="1">
        <f t="shared" si="458"/>
        <v>0</v>
      </c>
      <c r="CU144" s="537">
        <f t="shared" si="437"/>
        <v>0</v>
      </c>
      <c r="CV144" s="193">
        <f t="shared" si="438"/>
        <v>0</v>
      </c>
      <c r="CW144" s="193">
        <f t="shared" si="439"/>
        <v>0</v>
      </c>
      <c r="CX144" s="20"/>
      <c r="CY144" s="33"/>
      <c r="CZ144" s="475">
        <f t="shared" si="440"/>
        <v>0</v>
      </c>
      <c r="DA144" s="4">
        <f t="shared" si="418"/>
        <v>0</v>
      </c>
      <c r="DB144" s="700"/>
      <c r="DC144" s="700"/>
      <c r="DE144" s="7">
        <f t="shared" si="419"/>
        <v>0</v>
      </c>
      <c r="DF144" s="224">
        <f t="shared" si="441"/>
        <v>0</v>
      </c>
      <c r="DG144" s="1">
        <f t="shared" si="442"/>
        <v>0</v>
      </c>
      <c r="DH144" s="537">
        <f t="shared" si="443"/>
        <v>0</v>
      </c>
      <c r="DI144" s="193"/>
      <c r="DJ144" s="193"/>
      <c r="DK144" s="20"/>
      <c r="DL144" s="33"/>
      <c r="DM144" s="475">
        <f t="shared" si="444"/>
        <v>0</v>
      </c>
      <c r="DN144" s="4" t="e">
        <f t="shared" si="420"/>
        <v>#DIV/0!</v>
      </c>
      <c r="DO144" s="700"/>
      <c r="DP144" s="700"/>
      <c r="DR144" s="7">
        <f t="shared" si="421"/>
        <v>0</v>
      </c>
      <c r="DS144" s="224">
        <f t="shared" si="445"/>
        <v>0</v>
      </c>
      <c r="DT144" s="1">
        <f t="shared" si="446"/>
        <v>0</v>
      </c>
      <c r="DU144" s="537">
        <f t="shared" si="447"/>
        <v>0</v>
      </c>
    </row>
    <row r="145" spans="2:125" hidden="1" outlineLevel="1" x14ac:dyDescent="0.35">
      <c r="B145" s="5" t="s">
        <v>111</v>
      </c>
      <c r="C145" s="3"/>
      <c r="D145" s="18">
        <v>320400</v>
      </c>
      <c r="E145" s="5" t="s">
        <v>44</v>
      </c>
      <c r="F145" s="5" t="s">
        <v>51</v>
      </c>
      <c r="G145" s="5" t="s">
        <v>73</v>
      </c>
      <c r="H145" s="20">
        <v>225.81800000000001</v>
      </c>
      <c r="I145" s="16">
        <f t="shared" si="422"/>
        <v>0</v>
      </c>
      <c r="J145" s="16">
        <f t="shared" si="423"/>
        <v>0</v>
      </c>
      <c r="K145" s="16">
        <f t="shared" si="424"/>
        <v>0</v>
      </c>
      <c r="L145" s="33">
        <f t="shared" si="425"/>
        <v>0</v>
      </c>
      <c r="M145" s="20">
        <f t="shared" si="426"/>
        <v>0</v>
      </c>
      <c r="N145" s="20">
        <f t="shared" si="427"/>
        <v>0</v>
      </c>
      <c r="O145" s="20">
        <f t="shared" si="428"/>
        <v>0</v>
      </c>
      <c r="P145" s="20">
        <f t="shared" si="429"/>
        <v>0</v>
      </c>
      <c r="Q145" s="20">
        <f t="shared" si="430"/>
        <v>0</v>
      </c>
      <c r="R145" s="20">
        <f t="shared" si="431"/>
        <v>0</v>
      </c>
      <c r="S145" s="20">
        <f t="shared" si="432"/>
        <v>0</v>
      </c>
      <c r="T145" s="20">
        <f t="shared" si="433"/>
        <v>0</v>
      </c>
      <c r="U145" s="182">
        <f t="shared" si="412"/>
        <v>0</v>
      </c>
      <c r="V145" s="33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0</v>
      </c>
      <c r="AF145" s="20">
        <v>0</v>
      </c>
      <c r="AG145" s="16">
        <v>0</v>
      </c>
      <c r="AH145" s="179">
        <f t="shared" si="351"/>
        <v>0</v>
      </c>
      <c r="AI145" s="28">
        <v>0</v>
      </c>
      <c r="AJ145" s="28">
        <v>0</v>
      </c>
      <c r="AK145" s="28">
        <v>0</v>
      </c>
      <c r="AL145" s="28">
        <v>0</v>
      </c>
      <c r="AM145" s="28">
        <v>0</v>
      </c>
      <c r="AN145" s="28">
        <v>0</v>
      </c>
      <c r="AO145" s="28">
        <v>0</v>
      </c>
      <c r="AP145" s="28">
        <v>0</v>
      </c>
      <c r="AQ145" s="28">
        <v>0</v>
      </c>
      <c r="AR145" s="28">
        <v>0</v>
      </c>
      <c r="AS145" s="28">
        <v>0</v>
      </c>
      <c r="AT145" s="28">
        <v>0</v>
      </c>
      <c r="AU145" s="329">
        <f t="shared" si="460"/>
        <v>0</v>
      </c>
      <c r="AV145" s="33">
        <v>0</v>
      </c>
      <c r="AW145" s="20">
        <v>0</v>
      </c>
      <c r="AX145" s="20">
        <v>0</v>
      </c>
      <c r="AY145" s="20">
        <v>0</v>
      </c>
      <c r="AZ145" s="20">
        <v>0</v>
      </c>
      <c r="BA145" s="20">
        <v>0</v>
      </c>
      <c r="BB145" s="20">
        <v>0</v>
      </c>
      <c r="BC145" s="20">
        <v>0</v>
      </c>
      <c r="BD145" s="20">
        <v>0</v>
      </c>
      <c r="BE145" s="20">
        <v>0</v>
      </c>
      <c r="BF145" s="20">
        <v>0</v>
      </c>
      <c r="BG145" s="20">
        <v>0</v>
      </c>
      <c r="BH145" s="329">
        <f t="shared" si="461"/>
        <v>0</v>
      </c>
      <c r="BI145" s="193">
        <f t="shared" si="413"/>
        <v>0</v>
      </c>
      <c r="BJ145" s="193">
        <f t="shared" si="414"/>
        <v>0</v>
      </c>
      <c r="BK145" s="20">
        <v>0</v>
      </c>
      <c r="BL145" s="33">
        <v>0</v>
      </c>
      <c r="BM145" s="226">
        <f t="shared" si="448"/>
        <v>0</v>
      </c>
      <c r="BN145" s="4">
        <f t="shared" si="434"/>
        <v>0</v>
      </c>
      <c r="BO145" s="4">
        <v>0</v>
      </c>
      <c r="BP145" s="4">
        <v>0</v>
      </c>
      <c r="BQ145" s="195">
        <v>0</v>
      </c>
      <c r="BR145" s="196">
        <f t="shared" si="415"/>
        <v>0</v>
      </c>
      <c r="BS145" s="275">
        <f t="shared" si="459"/>
        <v>0</v>
      </c>
      <c r="BT145" s="4">
        <f t="shared" si="449"/>
        <v>0</v>
      </c>
      <c r="BU145" s="229">
        <f t="shared" si="349"/>
        <v>0</v>
      </c>
      <c r="BV145" s="193">
        <f t="shared" si="450"/>
        <v>0</v>
      </c>
      <c r="BW145" s="193">
        <f t="shared" si="451"/>
        <v>0</v>
      </c>
      <c r="BX145" s="20">
        <v>0</v>
      </c>
      <c r="BY145" s="19">
        <v>0</v>
      </c>
      <c r="BZ145" s="441">
        <f t="shared" si="452"/>
        <v>0</v>
      </c>
      <c r="CA145" s="4">
        <f t="shared" si="416"/>
        <v>0</v>
      </c>
      <c r="CB145" s="1">
        <v>0</v>
      </c>
      <c r="CC145" s="1">
        <v>0</v>
      </c>
      <c r="CD145" s="19">
        <v>0</v>
      </c>
      <c r="CE145" s="196">
        <v>0</v>
      </c>
      <c r="CF145" s="275">
        <f t="shared" si="453"/>
        <v>0</v>
      </c>
      <c r="CG145" s="1">
        <f t="shared" si="454"/>
        <v>0</v>
      </c>
      <c r="CH145" s="229">
        <f t="shared" si="455"/>
        <v>0</v>
      </c>
      <c r="CI145" s="193">
        <f t="shared" si="456"/>
        <v>0</v>
      </c>
      <c r="CJ145" s="193">
        <f t="shared" si="457"/>
        <v>0</v>
      </c>
      <c r="CK145" s="20">
        <v>0</v>
      </c>
      <c r="CL145" s="33">
        <v>0</v>
      </c>
      <c r="CM145" s="475">
        <f t="shared" si="435"/>
        <v>0</v>
      </c>
      <c r="CN145" s="4">
        <f t="shared" si="417"/>
        <v>0</v>
      </c>
      <c r="CO145" s="1">
        <v>0</v>
      </c>
      <c r="CP145" s="1">
        <v>0</v>
      </c>
      <c r="CQ145" s="19">
        <v>0</v>
      </c>
      <c r="CR145" s="7">
        <f t="shared" si="350"/>
        <v>0</v>
      </c>
      <c r="CS145" s="224">
        <f t="shared" si="436"/>
        <v>0</v>
      </c>
      <c r="CT145" s="1">
        <f t="shared" si="458"/>
        <v>0</v>
      </c>
      <c r="CU145" s="537">
        <f t="shared" si="437"/>
        <v>0</v>
      </c>
      <c r="CV145" s="193">
        <f t="shared" si="438"/>
        <v>0</v>
      </c>
      <c r="CW145" s="193">
        <f t="shared" si="439"/>
        <v>0</v>
      </c>
      <c r="CX145" s="20"/>
      <c r="CY145" s="33"/>
      <c r="CZ145" s="475">
        <f t="shared" si="440"/>
        <v>0</v>
      </c>
      <c r="DA145" s="4">
        <f t="shared" si="418"/>
        <v>0</v>
      </c>
      <c r="DB145" s="700"/>
      <c r="DC145" s="700"/>
      <c r="DE145" s="7">
        <f t="shared" si="419"/>
        <v>0</v>
      </c>
      <c r="DF145" s="224">
        <f t="shared" si="441"/>
        <v>0</v>
      </c>
      <c r="DG145" s="1">
        <f t="shared" si="442"/>
        <v>0</v>
      </c>
      <c r="DH145" s="537">
        <f t="shared" si="443"/>
        <v>0</v>
      </c>
      <c r="DI145" s="193"/>
      <c r="DJ145" s="193"/>
      <c r="DK145" s="20"/>
      <c r="DL145" s="33"/>
      <c r="DM145" s="475">
        <f t="shared" si="444"/>
        <v>0</v>
      </c>
      <c r="DN145" s="4" t="e">
        <f t="shared" si="420"/>
        <v>#DIV/0!</v>
      </c>
      <c r="DO145" s="700"/>
      <c r="DP145" s="700"/>
      <c r="DR145" s="7">
        <f t="shared" si="421"/>
        <v>0</v>
      </c>
      <c r="DS145" s="224">
        <f t="shared" si="445"/>
        <v>0</v>
      </c>
      <c r="DT145" s="1">
        <f t="shared" si="446"/>
        <v>0</v>
      </c>
      <c r="DU145" s="537">
        <f t="shared" si="447"/>
        <v>0</v>
      </c>
    </row>
    <row r="146" spans="2:125" hidden="1" outlineLevel="1" x14ac:dyDescent="0.35">
      <c r="B146" s="5" t="s">
        <v>111</v>
      </c>
      <c r="C146" s="3"/>
      <c r="D146" s="18">
        <v>320026</v>
      </c>
      <c r="E146" s="5" t="s">
        <v>41</v>
      </c>
      <c r="F146" s="5" t="s">
        <v>52</v>
      </c>
      <c r="G146" s="5" t="s">
        <v>74</v>
      </c>
      <c r="H146" s="20">
        <f>223309/1000</f>
        <v>223.309</v>
      </c>
      <c r="I146" s="16">
        <f t="shared" si="422"/>
        <v>0</v>
      </c>
      <c r="J146" s="16">
        <f t="shared" si="423"/>
        <v>0</v>
      </c>
      <c r="K146" s="16">
        <f t="shared" si="424"/>
        <v>0</v>
      </c>
      <c r="L146" s="33">
        <f t="shared" si="425"/>
        <v>0</v>
      </c>
      <c r="M146" s="20">
        <f t="shared" si="426"/>
        <v>0</v>
      </c>
      <c r="N146" s="20">
        <f t="shared" si="427"/>
        <v>0</v>
      </c>
      <c r="O146" s="20">
        <f t="shared" si="428"/>
        <v>0</v>
      </c>
      <c r="P146" s="20">
        <f t="shared" si="429"/>
        <v>0</v>
      </c>
      <c r="Q146" s="20">
        <f t="shared" si="430"/>
        <v>0</v>
      </c>
      <c r="R146" s="20">
        <f t="shared" si="431"/>
        <v>0</v>
      </c>
      <c r="S146" s="20">
        <f t="shared" si="432"/>
        <v>0</v>
      </c>
      <c r="T146" s="20">
        <f t="shared" si="433"/>
        <v>0</v>
      </c>
      <c r="U146" s="182">
        <f t="shared" si="412"/>
        <v>0</v>
      </c>
      <c r="V146" s="33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16">
        <v>0</v>
      </c>
      <c r="AH146" s="179">
        <f t="shared" si="351"/>
        <v>0</v>
      </c>
      <c r="AI146" s="28">
        <v>0</v>
      </c>
      <c r="AJ146" s="28">
        <v>0</v>
      </c>
      <c r="AK146" s="28">
        <v>0</v>
      </c>
      <c r="AL146" s="28">
        <v>0</v>
      </c>
      <c r="AM146" s="28">
        <v>0</v>
      </c>
      <c r="AN146" s="28">
        <v>0</v>
      </c>
      <c r="AO146" s="28">
        <v>0</v>
      </c>
      <c r="AP146" s="28">
        <v>0</v>
      </c>
      <c r="AQ146" s="28">
        <v>0</v>
      </c>
      <c r="AR146" s="28">
        <v>0</v>
      </c>
      <c r="AS146" s="28">
        <v>0</v>
      </c>
      <c r="AT146" s="28">
        <v>0</v>
      </c>
      <c r="AU146" s="329">
        <f t="shared" si="460"/>
        <v>0</v>
      </c>
      <c r="AV146" s="33">
        <v>0</v>
      </c>
      <c r="AW146" s="20">
        <v>0</v>
      </c>
      <c r="AX146" s="20">
        <v>0</v>
      </c>
      <c r="AY146" s="20">
        <v>0</v>
      </c>
      <c r="AZ146" s="20">
        <v>0</v>
      </c>
      <c r="BA146" s="20">
        <v>0</v>
      </c>
      <c r="BB146" s="20">
        <v>0</v>
      </c>
      <c r="BC146" s="20">
        <v>0</v>
      </c>
      <c r="BD146" s="20">
        <v>0</v>
      </c>
      <c r="BE146" s="20">
        <v>0</v>
      </c>
      <c r="BF146" s="20">
        <v>0</v>
      </c>
      <c r="BG146" s="20">
        <v>0</v>
      </c>
      <c r="BH146" s="329">
        <f t="shared" si="461"/>
        <v>0</v>
      </c>
      <c r="BI146" s="193">
        <f t="shared" si="413"/>
        <v>0</v>
      </c>
      <c r="BJ146" s="193">
        <f t="shared" si="414"/>
        <v>0</v>
      </c>
      <c r="BK146" s="20">
        <v>0</v>
      </c>
      <c r="BL146" s="33">
        <v>0</v>
      </c>
      <c r="BM146" s="226">
        <f t="shared" si="448"/>
        <v>0</v>
      </c>
      <c r="BN146" s="4">
        <f t="shared" si="434"/>
        <v>0</v>
      </c>
      <c r="BO146" s="4">
        <v>0</v>
      </c>
      <c r="BP146" s="4">
        <v>0</v>
      </c>
      <c r="BQ146" s="195">
        <v>0</v>
      </c>
      <c r="BR146" s="196">
        <f t="shared" si="415"/>
        <v>0</v>
      </c>
      <c r="BS146" s="275">
        <f t="shared" si="459"/>
        <v>0</v>
      </c>
      <c r="BT146" s="4">
        <f t="shared" si="449"/>
        <v>0</v>
      </c>
      <c r="BU146" s="229">
        <f t="shared" si="349"/>
        <v>0</v>
      </c>
      <c r="BV146" s="193">
        <f t="shared" si="450"/>
        <v>0</v>
      </c>
      <c r="BW146" s="193">
        <f t="shared" si="451"/>
        <v>0</v>
      </c>
      <c r="BX146" s="20">
        <v>0</v>
      </c>
      <c r="BY146" s="19">
        <v>0</v>
      </c>
      <c r="BZ146" s="441">
        <f t="shared" si="452"/>
        <v>0</v>
      </c>
      <c r="CA146" s="4">
        <f t="shared" si="416"/>
        <v>0</v>
      </c>
      <c r="CB146" s="1">
        <v>0</v>
      </c>
      <c r="CC146" s="1">
        <v>0</v>
      </c>
      <c r="CD146" s="19">
        <v>0</v>
      </c>
      <c r="CE146" s="196">
        <v>0</v>
      </c>
      <c r="CF146" s="275">
        <f t="shared" si="453"/>
        <v>0</v>
      </c>
      <c r="CG146" s="1">
        <f t="shared" si="454"/>
        <v>0</v>
      </c>
      <c r="CH146" s="229">
        <f t="shared" si="455"/>
        <v>0</v>
      </c>
      <c r="CI146" s="193">
        <f t="shared" si="456"/>
        <v>0</v>
      </c>
      <c r="CJ146" s="193">
        <f t="shared" si="457"/>
        <v>0</v>
      </c>
      <c r="CK146" s="20">
        <v>0</v>
      </c>
      <c r="CL146" s="33">
        <v>0</v>
      </c>
      <c r="CM146" s="475">
        <f t="shared" si="435"/>
        <v>0</v>
      </c>
      <c r="CN146" s="4">
        <f t="shared" si="417"/>
        <v>0</v>
      </c>
      <c r="CO146" s="1">
        <v>0</v>
      </c>
      <c r="CP146" s="1">
        <v>0</v>
      </c>
      <c r="CQ146" s="19">
        <v>0</v>
      </c>
      <c r="CR146" s="7">
        <f t="shared" si="350"/>
        <v>0</v>
      </c>
      <c r="CS146" s="224">
        <f t="shared" si="436"/>
        <v>0</v>
      </c>
      <c r="CT146" s="1">
        <f t="shared" si="458"/>
        <v>0</v>
      </c>
      <c r="CU146" s="537">
        <f t="shared" si="437"/>
        <v>0</v>
      </c>
      <c r="CV146" s="193">
        <f t="shared" si="438"/>
        <v>0</v>
      </c>
      <c r="CW146" s="193">
        <f t="shared" si="439"/>
        <v>0</v>
      </c>
      <c r="CX146" s="20"/>
      <c r="CY146" s="33"/>
      <c r="CZ146" s="475">
        <f t="shared" si="440"/>
        <v>0</v>
      </c>
      <c r="DA146" s="4">
        <f t="shared" si="418"/>
        <v>0</v>
      </c>
      <c r="DB146" s="700"/>
      <c r="DC146" s="700"/>
      <c r="DE146" s="7">
        <f t="shared" si="419"/>
        <v>0</v>
      </c>
      <c r="DF146" s="224">
        <f t="shared" si="441"/>
        <v>0</v>
      </c>
      <c r="DG146" s="1">
        <f t="shared" si="442"/>
        <v>0</v>
      </c>
      <c r="DH146" s="537">
        <f t="shared" si="443"/>
        <v>0</v>
      </c>
      <c r="DI146" s="193"/>
      <c r="DJ146" s="193"/>
      <c r="DK146" s="20"/>
      <c r="DL146" s="33"/>
      <c r="DM146" s="475">
        <f t="shared" si="444"/>
        <v>0</v>
      </c>
      <c r="DN146" s="4" t="e">
        <f t="shared" si="420"/>
        <v>#DIV/0!</v>
      </c>
      <c r="DO146" s="700"/>
      <c r="DP146" s="700"/>
      <c r="DR146" s="7">
        <f t="shared" si="421"/>
        <v>0</v>
      </c>
      <c r="DS146" s="224">
        <f t="shared" si="445"/>
        <v>0</v>
      </c>
      <c r="DT146" s="1">
        <f t="shared" si="446"/>
        <v>0</v>
      </c>
      <c r="DU146" s="537">
        <f t="shared" si="447"/>
        <v>0</v>
      </c>
    </row>
    <row r="147" spans="2:125" hidden="1" outlineLevel="1" x14ac:dyDescent="0.35">
      <c r="B147" s="5" t="s">
        <v>111</v>
      </c>
      <c r="C147" s="3"/>
      <c r="D147" s="18">
        <v>320110</v>
      </c>
      <c r="E147" s="5" t="s">
        <v>41</v>
      </c>
      <c r="F147" s="5" t="s">
        <v>53</v>
      </c>
      <c r="G147" s="5" t="s">
        <v>74</v>
      </c>
      <c r="H147" s="20">
        <f>223309/1000</f>
        <v>223.309</v>
      </c>
      <c r="I147" s="16">
        <f t="shared" si="422"/>
        <v>0</v>
      </c>
      <c r="J147" s="16">
        <f t="shared" si="423"/>
        <v>0</v>
      </c>
      <c r="K147" s="16">
        <f t="shared" si="424"/>
        <v>0</v>
      </c>
      <c r="L147" s="33">
        <f t="shared" si="425"/>
        <v>0</v>
      </c>
      <c r="M147" s="20">
        <f t="shared" si="426"/>
        <v>0</v>
      </c>
      <c r="N147" s="20">
        <f t="shared" si="427"/>
        <v>0</v>
      </c>
      <c r="O147" s="20">
        <f t="shared" si="428"/>
        <v>0</v>
      </c>
      <c r="P147" s="20">
        <f t="shared" si="429"/>
        <v>0</v>
      </c>
      <c r="Q147" s="20">
        <f t="shared" si="430"/>
        <v>0</v>
      </c>
      <c r="R147" s="20">
        <f t="shared" si="431"/>
        <v>0</v>
      </c>
      <c r="S147" s="20">
        <f t="shared" si="432"/>
        <v>0</v>
      </c>
      <c r="T147" s="20">
        <f t="shared" si="433"/>
        <v>0</v>
      </c>
      <c r="U147" s="182">
        <f t="shared" si="412"/>
        <v>0</v>
      </c>
      <c r="V147" s="33">
        <v>0</v>
      </c>
      <c r="W147" s="20">
        <v>0</v>
      </c>
      <c r="X147" s="20">
        <v>0</v>
      </c>
      <c r="Y147" s="20">
        <v>0</v>
      </c>
      <c r="Z147" s="20">
        <v>0</v>
      </c>
      <c r="AA147" s="20">
        <v>0</v>
      </c>
      <c r="AB147" s="20">
        <v>0</v>
      </c>
      <c r="AC147" s="20">
        <v>0</v>
      </c>
      <c r="AD147" s="20">
        <v>0</v>
      </c>
      <c r="AE147" s="20">
        <v>0</v>
      </c>
      <c r="AF147" s="20">
        <v>0</v>
      </c>
      <c r="AG147" s="16">
        <v>0</v>
      </c>
      <c r="AH147" s="179">
        <f t="shared" si="351"/>
        <v>0</v>
      </c>
      <c r="AI147" s="28">
        <v>0</v>
      </c>
      <c r="AJ147" s="28">
        <v>0</v>
      </c>
      <c r="AK147" s="28">
        <v>0</v>
      </c>
      <c r="AL147" s="28">
        <v>0</v>
      </c>
      <c r="AM147" s="28">
        <v>0</v>
      </c>
      <c r="AN147" s="28">
        <v>0</v>
      </c>
      <c r="AO147" s="28">
        <v>0</v>
      </c>
      <c r="AP147" s="28">
        <v>0</v>
      </c>
      <c r="AQ147" s="28">
        <v>0</v>
      </c>
      <c r="AR147" s="28">
        <v>0</v>
      </c>
      <c r="AS147" s="28">
        <v>0</v>
      </c>
      <c r="AT147" s="28">
        <v>0</v>
      </c>
      <c r="AU147" s="329">
        <f t="shared" si="460"/>
        <v>0</v>
      </c>
      <c r="AV147" s="33">
        <v>0</v>
      </c>
      <c r="AW147" s="20">
        <v>0</v>
      </c>
      <c r="AX147" s="20">
        <v>0</v>
      </c>
      <c r="AY147" s="20">
        <v>0</v>
      </c>
      <c r="AZ147" s="20">
        <v>0</v>
      </c>
      <c r="BA147" s="20">
        <v>0</v>
      </c>
      <c r="BB147" s="20">
        <v>0</v>
      </c>
      <c r="BC147" s="20">
        <v>0</v>
      </c>
      <c r="BD147" s="20">
        <v>0</v>
      </c>
      <c r="BE147" s="20">
        <v>0</v>
      </c>
      <c r="BF147" s="20">
        <v>0</v>
      </c>
      <c r="BG147" s="20">
        <v>0</v>
      </c>
      <c r="BH147" s="329">
        <f t="shared" si="461"/>
        <v>0</v>
      </c>
      <c r="BI147" s="193">
        <f t="shared" si="413"/>
        <v>0</v>
      </c>
      <c r="BJ147" s="193">
        <f t="shared" si="414"/>
        <v>0</v>
      </c>
      <c r="BK147" s="20">
        <v>0</v>
      </c>
      <c r="BL147" s="33">
        <v>0</v>
      </c>
      <c r="BM147" s="226">
        <f t="shared" si="448"/>
        <v>0</v>
      </c>
      <c r="BN147" s="4">
        <f t="shared" si="434"/>
        <v>0</v>
      </c>
      <c r="BO147" s="4">
        <v>0</v>
      </c>
      <c r="BP147" s="4">
        <v>0</v>
      </c>
      <c r="BQ147" s="195">
        <v>0</v>
      </c>
      <c r="BR147" s="196">
        <f t="shared" si="415"/>
        <v>0</v>
      </c>
      <c r="BS147" s="275">
        <f t="shared" si="459"/>
        <v>0</v>
      </c>
      <c r="BT147" s="4">
        <f t="shared" si="449"/>
        <v>0</v>
      </c>
      <c r="BU147" s="229">
        <f t="shared" si="349"/>
        <v>0</v>
      </c>
      <c r="BV147" s="193">
        <f t="shared" si="450"/>
        <v>0</v>
      </c>
      <c r="BW147" s="193">
        <f t="shared" si="451"/>
        <v>0</v>
      </c>
      <c r="BX147" s="20">
        <v>0</v>
      </c>
      <c r="BY147" s="19">
        <v>0</v>
      </c>
      <c r="BZ147" s="441">
        <f t="shared" si="452"/>
        <v>0</v>
      </c>
      <c r="CA147" s="4">
        <f t="shared" si="416"/>
        <v>0</v>
      </c>
      <c r="CB147" s="1">
        <v>0</v>
      </c>
      <c r="CC147" s="1">
        <v>0</v>
      </c>
      <c r="CD147" s="19">
        <v>0</v>
      </c>
      <c r="CE147" s="196">
        <v>0</v>
      </c>
      <c r="CF147" s="275">
        <f t="shared" si="453"/>
        <v>0</v>
      </c>
      <c r="CG147" s="1">
        <f t="shared" si="454"/>
        <v>0</v>
      </c>
      <c r="CH147" s="229">
        <f t="shared" si="455"/>
        <v>0</v>
      </c>
      <c r="CI147" s="193">
        <f t="shared" si="456"/>
        <v>0</v>
      </c>
      <c r="CJ147" s="193">
        <f t="shared" si="457"/>
        <v>0</v>
      </c>
      <c r="CK147" s="20">
        <v>0</v>
      </c>
      <c r="CL147" s="33">
        <v>0</v>
      </c>
      <c r="CM147" s="475">
        <f t="shared" si="435"/>
        <v>0</v>
      </c>
      <c r="CN147" s="4">
        <f t="shared" si="417"/>
        <v>0</v>
      </c>
      <c r="CO147" s="1">
        <v>0</v>
      </c>
      <c r="CP147" s="1">
        <v>0</v>
      </c>
      <c r="CQ147" s="19">
        <v>0</v>
      </c>
      <c r="CR147" s="7">
        <f t="shared" si="350"/>
        <v>0</v>
      </c>
      <c r="CS147" s="224">
        <f t="shared" si="436"/>
        <v>0</v>
      </c>
      <c r="CT147" s="1">
        <f t="shared" si="458"/>
        <v>0</v>
      </c>
      <c r="CU147" s="537">
        <f t="shared" si="437"/>
        <v>0</v>
      </c>
      <c r="CV147" s="193">
        <f t="shared" si="438"/>
        <v>0</v>
      </c>
      <c r="CW147" s="193">
        <f t="shared" si="439"/>
        <v>0</v>
      </c>
      <c r="CX147" s="20"/>
      <c r="CY147" s="33"/>
      <c r="CZ147" s="475">
        <f t="shared" si="440"/>
        <v>0</v>
      </c>
      <c r="DA147" s="4">
        <f t="shared" si="418"/>
        <v>0</v>
      </c>
      <c r="DB147" s="700"/>
      <c r="DC147" s="700"/>
      <c r="DE147" s="7">
        <f t="shared" si="419"/>
        <v>0</v>
      </c>
      <c r="DF147" s="224">
        <f t="shared" si="441"/>
        <v>0</v>
      </c>
      <c r="DG147" s="1">
        <f t="shared" si="442"/>
        <v>0</v>
      </c>
      <c r="DH147" s="537">
        <f t="shared" si="443"/>
        <v>0</v>
      </c>
      <c r="DI147" s="193"/>
      <c r="DJ147" s="193"/>
      <c r="DK147" s="20"/>
      <c r="DL147" s="33"/>
      <c r="DM147" s="475">
        <f t="shared" si="444"/>
        <v>0</v>
      </c>
      <c r="DN147" s="4" t="e">
        <f t="shared" si="420"/>
        <v>#DIV/0!</v>
      </c>
      <c r="DO147" s="700"/>
      <c r="DP147" s="700"/>
      <c r="DR147" s="7">
        <f t="shared" si="421"/>
        <v>0</v>
      </c>
      <c r="DS147" s="224">
        <f t="shared" si="445"/>
        <v>0</v>
      </c>
      <c r="DT147" s="1">
        <f t="shared" si="446"/>
        <v>0</v>
      </c>
      <c r="DU147" s="537">
        <f t="shared" si="447"/>
        <v>0</v>
      </c>
    </row>
    <row r="148" spans="2:125" hidden="1" outlineLevel="1" x14ac:dyDescent="0.35">
      <c r="B148" s="5" t="s">
        <v>111</v>
      </c>
      <c r="C148" s="3"/>
      <c r="D148" s="18">
        <v>320108</v>
      </c>
      <c r="E148" s="5" t="s">
        <v>44</v>
      </c>
      <c r="F148" s="5" t="s">
        <v>54</v>
      </c>
      <c r="G148" s="5" t="s">
        <v>75</v>
      </c>
      <c r="H148" s="20">
        <v>319.90899999999999</v>
      </c>
      <c r="I148" s="16">
        <f t="shared" si="422"/>
        <v>0</v>
      </c>
      <c r="J148" s="16">
        <f t="shared" si="423"/>
        <v>0</v>
      </c>
      <c r="K148" s="16">
        <f t="shared" si="424"/>
        <v>0</v>
      </c>
      <c r="L148" s="33">
        <f t="shared" si="425"/>
        <v>0</v>
      </c>
      <c r="M148" s="20">
        <f t="shared" si="426"/>
        <v>0</v>
      </c>
      <c r="N148" s="20">
        <f t="shared" si="427"/>
        <v>0</v>
      </c>
      <c r="O148" s="20">
        <f t="shared" si="428"/>
        <v>0</v>
      </c>
      <c r="P148" s="20">
        <f t="shared" si="429"/>
        <v>0</v>
      </c>
      <c r="Q148" s="20">
        <f t="shared" si="430"/>
        <v>0</v>
      </c>
      <c r="R148" s="20">
        <f t="shared" si="431"/>
        <v>0</v>
      </c>
      <c r="S148" s="20">
        <f t="shared" si="432"/>
        <v>21.600001000284458</v>
      </c>
      <c r="T148" s="20">
        <f t="shared" si="433"/>
        <v>32.400002000568918</v>
      </c>
      <c r="U148" s="182">
        <f t="shared" si="412"/>
        <v>54.000003000853376</v>
      </c>
      <c r="V148" s="33">
        <v>56</v>
      </c>
      <c r="W148" s="20">
        <v>34</v>
      </c>
      <c r="X148" s="20">
        <v>11</v>
      </c>
      <c r="Y148" s="20">
        <v>14</v>
      </c>
      <c r="Z148" s="20">
        <v>66</v>
      </c>
      <c r="AA148" s="20">
        <v>22</v>
      </c>
      <c r="AB148" s="20">
        <v>30</v>
      </c>
      <c r="AC148" s="20">
        <v>23</v>
      </c>
      <c r="AD148" s="20">
        <v>17</v>
      </c>
      <c r="AE148" s="20">
        <v>0</v>
      </c>
      <c r="AF148" s="20">
        <v>0</v>
      </c>
      <c r="AG148" s="16">
        <v>0</v>
      </c>
      <c r="AH148" s="179">
        <f t="shared" si="351"/>
        <v>273</v>
      </c>
      <c r="AI148" s="28">
        <v>0</v>
      </c>
      <c r="AJ148" s="28">
        <v>0</v>
      </c>
      <c r="AK148" s="28">
        <v>0</v>
      </c>
      <c r="AL148" s="28">
        <v>0</v>
      </c>
      <c r="AM148" s="28">
        <v>0</v>
      </c>
      <c r="AN148" s="28">
        <v>0</v>
      </c>
      <c r="AO148" s="28">
        <v>0</v>
      </c>
      <c r="AP148" s="28">
        <v>0</v>
      </c>
      <c r="AQ148" s="28">
        <v>0</v>
      </c>
      <c r="AR148" s="28">
        <v>0</v>
      </c>
      <c r="AS148" s="28">
        <v>6910.0347200000006</v>
      </c>
      <c r="AT148" s="28">
        <v>10365.052240000003</v>
      </c>
      <c r="AU148" s="329">
        <f t="shared" si="460"/>
        <v>17275.086960000004</v>
      </c>
      <c r="AV148" s="33">
        <v>19348.094240000006</v>
      </c>
      <c r="AW148" s="20">
        <v>11747.058960000002</v>
      </c>
      <c r="AX148" s="20">
        <v>3800.7154799999998</v>
      </c>
      <c r="AY148" s="20">
        <v>4837.0240799999992</v>
      </c>
      <c r="AZ148" s="20">
        <v>17879.7294</v>
      </c>
      <c r="BA148" s="20">
        <v>7601.0396400000009</v>
      </c>
      <c r="BB148" s="20">
        <v>10365.051600000003</v>
      </c>
      <c r="BC148" s="20">
        <v>7946.5403600000018</v>
      </c>
      <c r="BD148" s="20">
        <v>5873.5292399999998</v>
      </c>
      <c r="BE148" s="20">
        <v>0</v>
      </c>
      <c r="BF148" s="20">
        <v>0</v>
      </c>
      <c r="BG148" s="20">
        <v>0</v>
      </c>
      <c r="BH148" s="329">
        <f t="shared" si="461"/>
        <v>89398.78300000001</v>
      </c>
      <c r="BI148" s="193">
        <f t="shared" si="413"/>
        <v>9371.7698600000003</v>
      </c>
      <c r="BJ148" s="193">
        <f t="shared" si="414"/>
        <v>11948.606880000001</v>
      </c>
      <c r="BK148" s="20">
        <v>15018.684668023459</v>
      </c>
      <c r="BL148" s="33">
        <v>7946.5403600000018</v>
      </c>
      <c r="BM148" s="226">
        <f t="shared" si="448"/>
        <v>0.52911027401215216</v>
      </c>
      <c r="BN148" s="4">
        <f t="shared" si="434"/>
        <v>6.7565186146493275E-3</v>
      </c>
      <c r="BO148" s="4">
        <v>0</v>
      </c>
      <c r="BP148" s="4">
        <v>1.1000000000000001</v>
      </c>
      <c r="BQ148" s="195">
        <v>30</v>
      </c>
      <c r="BR148" s="196">
        <f t="shared" si="415"/>
        <v>10365.051600000001</v>
      </c>
      <c r="BS148" s="275">
        <f t="shared" si="459"/>
        <v>0.6901437661893528</v>
      </c>
      <c r="BT148" s="4">
        <f t="shared" si="449"/>
        <v>0</v>
      </c>
      <c r="BU148" s="229">
        <f t="shared" si="349"/>
        <v>0</v>
      </c>
      <c r="BV148" s="193">
        <f t="shared" si="450"/>
        <v>10440.656720000001</v>
      </c>
      <c r="BW148" s="193">
        <f t="shared" si="451"/>
        <v>8637.5438666666687</v>
      </c>
      <c r="BX148" s="20">
        <v>10621.240984039845</v>
      </c>
      <c r="BY148" s="19">
        <v>5873.5292399999998</v>
      </c>
      <c r="BZ148" s="441">
        <f t="shared" si="452"/>
        <v>0.55299839715772758</v>
      </c>
      <c r="CA148" s="4">
        <f t="shared" si="416"/>
        <v>4.9911403256485201E-3</v>
      </c>
      <c r="CB148" s="1">
        <v>0</v>
      </c>
      <c r="CC148" s="1">
        <v>1</v>
      </c>
      <c r="CD148" s="19">
        <v>25</v>
      </c>
      <c r="CE148" s="196">
        <v>8637.5429999999997</v>
      </c>
      <c r="CF148" s="275">
        <f t="shared" si="453"/>
        <v>0.81323293699665822</v>
      </c>
      <c r="CG148" s="1">
        <f t="shared" si="454"/>
        <v>0</v>
      </c>
      <c r="CH148" s="229">
        <f t="shared" si="455"/>
        <v>0</v>
      </c>
      <c r="CI148" s="193">
        <f t="shared" si="456"/>
        <v>9933.1981111111127</v>
      </c>
      <c r="CJ148" s="193">
        <f t="shared" si="457"/>
        <v>8061.7070666666687</v>
      </c>
      <c r="CK148" s="20">
        <v>10844.306957141376</v>
      </c>
      <c r="CL148" s="33">
        <v>5528.0290000000014</v>
      </c>
      <c r="CM148" s="475">
        <f t="shared" si="435"/>
        <v>0.50976323538680268</v>
      </c>
      <c r="CN148" s="4">
        <f t="shared" si="417"/>
        <v>5.3383054414886232E-3</v>
      </c>
      <c r="CO148" s="1">
        <v>0.3</v>
      </c>
      <c r="CP148" s="1">
        <f t="shared" ref="CP148" si="463">CR148/CJ148-1</f>
        <v>0.49999995038271661</v>
      </c>
      <c r="CQ148" s="19">
        <v>50</v>
      </c>
      <c r="CR148" s="7">
        <f t="shared" si="350"/>
        <v>12092.560199999998</v>
      </c>
      <c r="CS148" s="224">
        <f t="shared" si="436"/>
        <v>1.1151067788648865</v>
      </c>
      <c r="CT148" s="1">
        <f t="shared" si="458"/>
        <v>0</v>
      </c>
      <c r="CU148" s="537">
        <f t="shared" si="437"/>
        <v>0</v>
      </c>
      <c r="CV148" s="193">
        <f t="shared" si="438"/>
        <v>9492.6812000000009</v>
      </c>
      <c r="CW148" s="193">
        <f t="shared" si="439"/>
        <v>6449.3662000000013</v>
      </c>
      <c r="CX148" s="20"/>
      <c r="CY148" s="33"/>
      <c r="CZ148" s="475">
        <f t="shared" si="440"/>
        <v>0</v>
      </c>
      <c r="DA148" s="4">
        <f t="shared" si="418"/>
        <v>5.2550946847442917E-3</v>
      </c>
      <c r="DB148" s="700"/>
      <c r="DC148" s="700"/>
      <c r="DE148" s="7">
        <f t="shared" si="419"/>
        <v>0</v>
      </c>
      <c r="DF148" s="224">
        <f t="shared" si="441"/>
        <v>0</v>
      </c>
      <c r="DG148" s="1">
        <f t="shared" si="442"/>
        <v>-1</v>
      </c>
      <c r="DH148" s="537">
        <f t="shared" si="443"/>
        <v>12.73753039550574</v>
      </c>
      <c r="DI148" s="193"/>
      <c r="DJ148" s="193"/>
      <c r="DK148" s="20"/>
      <c r="DL148" s="33"/>
      <c r="DM148" s="475">
        <f t="shared" si="444"/>
        <v>0</v>
      </c>
      <c r="DN148" s="4" t="e">
        <f t="shared" si="420"/>
        <v>#DIV/0!</v>
      </c>
      <c r="DO148" s="700"/>
      <c r="DP148" s="700"/>
      <c r="DR148" s="7">
        <f t="shared" si="421"/>
        <v>0</v>
      </c>
      <c r="DS148" s="224">
        <f t="shared" si="445"/>
        <v>0</v>
      </c>
      <c r="DT148" s="1">
        <f t="shared" si="446"/>
        <v>-1</v>
      </c>
      <c r="DU148" s="537">
        <f t="shared" si="447"/>
        <v>4.1750120394184105</v>
      </c>
    </row>
    <row r="149" spans="2:125" hidden="1" outlineLevel="1" x14ac:dyDescent="0.35">
      <c r="B149" s="5" t="s">
        <v>111</v>
      </c>
      <c r="C149" s="3"/>
      <c r="D149" s="18">
        <v>322901</v>
      </c>
      <c r="E149" s="5" t="s">
        <v>42</v>
      </c>
      <c r="F149" s="5" t="s">
        <v>55</v>
      </c>
      <c r="G149" s="5" t="s">
        <v>76</v>
      </c>
      <c r="H149" s="20">
        <v>203.864</v>
      </c>
      <c r="I149" s="16">
        <f t="shared" si="422"/>
        <v>0</v>
      </c>
      <c r="J149" s="16">
        <f t="shared" si="423"/>
        <v>0</v>
      </c>
      <c r="K149" s="16">
        <f t="shared" si="424"/>
        <v>0</v>
      </c>
      <c r="L149" s="33">
        <f t="shared" si="425"/>
        <v>0</v>
      </c>
      <c r="M149" s="20">
        <f t="shared" si="426"/>
        <v>0</v>
      </c>
      <c r="N149" s="20">
        <f t="shared" si="427"/>
        <v>0</v>
      </c>
      <c r="O149" s="20">
        <f t="shared" si="428"/>
        <v>0</v>
      </c>
      <c r="P149" s="20">
        <f t="shared" si="429"/>
        <v>0</v>
      </c>
      <c r="Q149" s="20">
        <f t="shared" si="430"/>
        <v>0</v>
      </c>
      <c r="R149" s="20">
        <f t="shared" si="431"/>
        <v>0</v>
      </c>
      <c r="S149" s="20">
        <f t="shared" si="432"/>
        <v>0</v>
      </c>
      <c r="T149" s="20">
        <f t="shared" si="433"/>
        <v>0</v>
      </c>
      <c r="U149" s="182">
        <f t="shared" si="412"/>
        <v>0</v>
      </c>
      <c r="V149" s="33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16</v>
      </c>
      <c r="AC149" s="20">
        <v>58</v>
      </c>
      <c r="AD149" s="20">
        <v>7</v>
      </c>
      <c r="AE149" s="20">
        <v>0</v>
      </c>
      <c r="AF149" s="20">
        <v>0</v>
      </c>
      <c r="AG149" s="16">
        <v>0</v>
      </c>
      <c r="AH149" s="179">
        <f t="shared" si="351"/>
        <v>81</v>
      </c>
      <c r="AI149" s="28">
        <v>0</v>
      </c>
      <c r="AJ149" s="28">
        <v>0</v>
      </c>
      <c r="AK149" s="28">
        <v>0</v>
      </c>
      <c r="AL149" s="28">
        <v>0</v>
      </c>
      <c r="AM149" s="28">
        <v>0</v>
      </c>
      <c r="AN149" s="28">
        <v>0</v>
      </c>
      <c r="AO149" s="28">
        <v>0</v>
      </c>
      <c r="AP149" s="28">
        <v>0</v>
      </c>
      <c r="AQ149" s="28">
        <v>0</v>
      </c>
      <c r="AR149" s="28">
        <v>0</v>
      </c>
      <c r="AS149" s="28">
        <v>0</v>
      </c>
      <c r="AT149" s="28">
        <v>0</v>
      </c>
      <c r="AU149" s="329">
        <f t="shared" si="460"/>
        <v>0</v>
      </c>
      <c r="AV149" s="33">
        <v>0</v>
      </c>
      <c r="AW149" s="20">
        <v>0</v>
      </c>
      <c r="AX149" s="20">
        <v>0</v>
      </c>
      <c r="AY149" s="20">
        <v>0</v>
      </c>
      <c r="AZ149" s="20">
        <v>0</v>
      </c>
      <c r="BA149" s="20">
        <v>0</v>
      </c>
      <c r="BB149" s="20">
        <v>3522.7699199999997</v>
      </c>
      <c r="BC149" s="20">
        <v>12770.039200000003</v>
      </c>
      <c r="BD149" s="20">
        <v>1541.2118399999999</v>
      </c>
      <c r="BE149" s="20">
        <v>0</v>
      </c>
      <c r="BF149" s="20">
        <v>0</v>
      </c>
      <c r="BG149" s="20">
        <v>0</v>
      </c>
      <c r="BH149" s="329">
        <f t="shared" si="461"/>
        <v>17834.020960000002</v>
      </c>
      <c r="BI149" s="193">
        <f t="shared" si="413"/>
        <v>587.12831999999992</v>
      </c>
      <c r="BJ149" s="193">
        <f t="shared" si="414"/>
        <v>1174.2566399999998</v>
      </c>
      <c r="BK149" s="20">
        <v>0</v>
      </c>
      <c r="BL149" s="33">
        <v>12770.039200000003</v>
      </c>
      <c r="BM149" s="226">
        <f t="shared" si="448"/>
        <v>0</v>
      </c>
      <c r="BN149" s="4">
        <f t="shared" si="434"/>
        <v>6.6400099410882714E-4</v>
      </c>
      <c r="BO149" s="4">
        <v>0.25</v>
      </c>
      <c r="BP149" s="4">
        <v>4</v>
      </c>
      <c r="BQ149" s="195">
        <v>75</v>
      </c>
      <c r="BR149" s="196">
        <f t="shared" si="415"/>
        <v>12384.738000000003</v>
      </c>
      <c r="BS149" s="275">
        <f t="shared" si="459"/>
        <v>0</v>
      </c>
      <c r="BT149" s="4">
        <f t="shared" si="449"/>
        <v>0</v>
      </c>
      <c r="BU149" s="229">
        <f t="shared" si="349"/>
        <v>0</v>
      </c>
      <c r="BV149" s="193">
        <f t="shared" si="450"/>
        <v>2036.6011400000002</v>
      </c>
      <c r="BW149" s="193">
        <f t="shared" si="451"/>
        <v>5430.9363733333339</v>
      </c>
      <c r="BX149" s="20">
        <v>6678.2044618919435</v>
      </c>
      <c r="BY149" s="19">
        <v>1541.2118399999999</v>
      </c>
      <c r="BZ149" s="441">
        <f t="shared" si="452"/>
        <v>0.2307823680443849</v>
      </c>
      <c r="CA149" s="4">
        <f t="shared" si="416"/>
        <v>3.138226092672346E-3</v>
      </c>
      <c r="CB149" s="1">
        <v>0.2</v>
      </c>
      <c r="CC149" s="1">
        <v>2</v>
      </c>
      <c r="CD149" s="19">
        <v>49.333333333333336</v>
      </c>
      <c r="CE149" s="196">
        <v>8689.4991360000022</v>
      </c>
      <c r="CF149" s="275">
        <f t="shared" si="453"/>
        <v>1.3011729703073895</v>
      </c>
      <c r="CG149" s="1">
        <f t="shared" si="454"/>
        <v>0</v>
      </c>
      <c r="CH149" s="229">
        <f t="shared" si="455"/>
        <v>0</v>
      </c>
      <c r="CI149" s="193">
        <f t="shared" si="456"/>
        <v>1981.5578844444447</v>
      </c>
      <c r="CJ149" s="193">
        <f t="shared" si="457"/>
        <v>5944.6736533333342</v>
      </c>
      <c r="CK149" s="20">
        <v>7996.552755349976</v>
      </c>
      <c r="CL149" s="33">
        <v>0</v>
      </c>
      <c r="CM149" s="475">
        <f t="shared" si="435"/>
        <v>0</v>
      </c>
      <c r="CN149" s="4">
        <f t="shared" si="417"/>
        <v>3.9364471381847016E-3</v>
      </c>
      <c r="CO149" s="1">
        <v>0</v>
      </c>
      <c r="CP149" s="1">
        <v>0</v>
      </c>
      <c r="CQ149" s="19">
        <v>30</v>
      </c>
      <c r="CR149" s="7">
        <f t="shared" si="350"/>
        <v>6605.1936000000005</v>
      </c>
      <c r="CS149" s="224">
        <f t="shared" si="436"/>
        <v>0.82600513022075583</v>
      </c>
      <c r="CT149" s="1">
        <f t="shared" si="458"/>
        <v>0</v>
      </c>
      <c r="CU149" s="537">
        <f t="shared" si="437"/>
        <v>0</v>
      </c>
      <c r="CV149" s="193">
        <f t="shared" si="438"/>
        <v>1783.4020960000003</v>
      </c>
      <c r="CW149" s="193">
        <f t="shared" si="439"/>
        <v>4770.4170133333346</v>
      </c>
      <c r="CX149" s="20"/>
      <c r="CY149" s="33"/>
      <c r="CZ149" s="475">
        <f t="shared" si="440"/>
        <v>0</v>
      </c>
      <c r="DA149" s="4">
        <f t="shared" si="418"/>
        <v>3.8870475506231515E-3</v>
      </c>
      <c r="DB149" s="700"/>
      <c r="DC149" s="700"/>
      <c r="DE149" s="7">
        <f t="shared" si="419"/>
        <v>0</v>
      </c>
      <c r="DF149" s="224">
        <f t="shared" si="441"/>
        <v>0</v>
      </c>
      <c r="DG149" s="1">
        <f t="shared" si="442"/>
        <v>0</v>
      </c>
      <c r="DH149" s="537">
        <f t="shared" si="443"/>
        <v>0</v>
      </c>
      <c r="DI149" s="193"/>
      <c r="DJ149" s="193"/>
      <c r="DK149" s="20"/>
      <c r="DL149" s="33"/>
      <c r="DM149" s="475">
        <f t="shared" si="444"/>
        <v>0</v>
      </c>
      <c r="DN149" s="4" t="e">
        <f t="shared" si="420"/>
        <v>#DIV/0!</v>
      </c>
      <c r="DO149" s="700"/>
      <c r="DP149" s="700"/>
      <c r="DR149" s="7">
        <f t="shared" si="421"/>
        <v>0</v>
      </c>
      <c r="DS149" s="224">
        <f t="shared" si="445"/>
        <v>0</v>
      </c>
      <c r="DT149" s="1">
        <f t="shared" si="446"/>
        <v>0</v>
      </c>
      <c r="DU149" s="537">
        <f t="shared" si="447"/>
        <v>0</v>
      </c>
    </row>
    <row r="150" spans="2:125" hidden="1" outlineLevel="1" x14ac:dyDescent="0.35">
      <c r="B150" s="5" t="s">
        <v>111</v>
      </c>
      <c r="C150" s="3"/>
      <c r="D150" s="18">
        <v>320030</v>
      </c>
      <c r="E150" s="5" t="s">
        <v>42</v>
      </c>
      <c r="F150" s="5" t="s">
        <v>56</v>
      </c>
      <c r="G150" s="5" t="s">
        <v>74</v>
      </c>
      <c r="H150" s="20">
        <v>223.309</v>
      </c>
      <c r="I150" s="16">
        <f t="shared" si="422"/>
        <v>0</v>
      </c>
      <c r="J150" s="16">
        <f t="shared" si="423"/>
        <v>0</v>
      </c>
      <c r="K150" s="16">
        <f t="shared" si="424"/>
        <v>0</v>
      </c>
      <c r="L150" s="33">
        <f t="shared" si="425"/>
        <v>0</v>
      </c>
      <c r="M150" s="20">
        <f t="shared" si="426"/>
        <v>0</v>
      </c>
      <c r="N150" s="20">
        <f t="shared" si="427"/>
        <v>0</v>
      </c>
      <c r="O150" s="20">
        <f t="shared" si="428"/>
        <v>0</v>
      </c>
      <c r="P150" s="20">
        <f t="shared" si="429"/>
        <v>0</v>
      </c>
      <c r="Q150" s="20">
        <f t="shared" si="430"/>
        <v>0</v>
      </c>
      <c r="R150" s="20">
        <f t="shared" si="431"/>
        <v>0</v>
      </c>
      <c r="S150" s="20">
        <f t="shared" si="432"/>
        <v>0</v>
      </c>
      <c r="T150" s="20">
        <f t="shared" si="433"/>
        <v>0</v>
      </c>
      <c r="U150" s="182">
        <f t="shared" si="412"/>
        <v>0</v>
      </c>
      <c r="V150" s="33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0</v>
      </c>
      <c r="AG150" s="16">
        <v>0</v>
      </c>
      <c r="AH150" s="179">
        <f t="shared" si="351"/>
        <v>0</v>
      </c>
      <c r="AI150" s="28">
        <v>0</v>
      </c>
      <c r="AJ150" s="28">
        <v>0</v>
      </c>
      <c r="AK150" s="28">
        <v>0</v>
      </c>
      <c r="AL150" s="28">
        <v>0</v>
      </c>
      <c r="AM150" s="28">
        <v>0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28">
        <v>0</v>
      </c>
      <c r="AT150" s="28"/>
      <c r="AU150" s="329">
        <f t="shared" si="460"/>
        <v>0</v>
      </c>
      <c r="AV150" s="33">
        <v>0</v>
      </c>
      <c r="AW150" s="20">
        <v>0</v>
      </c>
      <c r="AX150" s="20">
        <v>0</v>
      </c>
      <c r="AY150" s="20">
        <v>0</v>
      </c>
      <c r="AZ150" s="20">
        <v>0</v>
      </c>
      <c r="BA150" s="20">
        <v>0</v>
      </c>
      <c r="BB150" s="20">
        <v>0</v>
      </c>
      <c r="BC150" s="20">
        <v>0</v>
      </c>
      <c r="BD150" s="20">
        <v>0</v>
      </c>
      <c r="BE150" s="20">
        <v>0</v>
      </c>
      <c r="BF150" s="20">
        <v>0</v>
      </c>
      <c r="BG150" s="20">
        <v>0</v>
      </c>
      <c r="BH150" s="329">
        <f t="shared" si="461"/>
        <v>0</v>
      </c>
      <c r="BI150" s="193">
        <f t="shared" si="413"/>
        <v>0</v>
      </c>
      <c r="BJ150" s="193">
        <f t="shared" si="414"/>
        <v>0</v>
      </c>
      <c r="BK150" s="20">
        <v>0</v>
      </c>
      <c r="BL150" s="33">
        <v>0</v>
      </c>
      <c r="BM150" s="226">
        <f t="shared" si="448"/>
        <v>0</v>
      </c>
      <c r="BN150" s="4">
        <f t="shared" si="434"/>
        <v>0</v>
      </c>
      <c r="BO150" s="4">
        <v>0</v>
      </c>
      <c r="BP150" s="4">
        <v>0</v>
      </c>
      <c r="BQ150" s="195">
        <v>0</v>
      </c>
      <c r="BR150" s="196">
        <f t="shared" si="415"/>
        <v>0</v>
      </c>
      <c r="BS150" s="275">
        <f t="shared" si="459"/>
        <v>0</v>
      </c>
      <c r="BT150" s="4">
        <f t="shared" si="449"/>
        <v>0</v>
      </c>
      <c r="BU150" s="229">
        <f t="shared" si="349"/>
        <v>0</v>
      </c>
      <c r="BV150" s="193">
        <f t="shared" si="450"/>
        <v>0</v>
      </c>
      <c r="BW150" s="193">
        <f t="shared" si="451"/>
        <v>0</v>
      </c>
      <c r="BX150" s="20">
        <v>0</v>
      </c>
      <c r="BY150" s="19">
        <v>0</v>
      </c>
      <c r="BZ150" s="441">
        <f t="shared" si="452"/>
        <v>0</v>
      </c>
      <c r="CA150" s="4">
        <f t="shared" si="416"/>
        <v>0</v>
      </c>
      <c r="CB150" s="1">
        <v>0</v>
      </c>
      <c r="CC150" s="1">
        <v>0</v>
      </c>
      <c r="CD150" s="19">
        <v>0</v>
      </c>
      <c r="CE150" s="196">
        <v>0</v>
      </c>
      <c r="CF150" s="275">
        <f t="shared" si="453"/>
        <v>0</v>
      </c>
      <c r="CG150" s="1">
        <f t="shared" si="454"/>
        <v>0</v>
      </c>
      <c r="CH150" s="229">
        <f t="shared" si="455"/>
        <v>0</v>
      </c>
      <c r="CI150" s="193">
        <f t="shared" si="456"/>
        <v>0</v>
      </c>
      <c r="CJ150" s="193">
        <f t="shared" si="457"/>
        <v>0</v>
      </c>
      <c r="CK150" s="20">
        <v>0</v>
      </c>
      <c r="CL150" s="33">
        <v>0</v>
      </c>
      <c r="CM150" s="475">
        <f t="shared" si="435"/>
        <v>0</v>
      </c>
      <c r="CN150" s="4">
        <f t="shared" si="417"/>
        <v>0</v>
      </c>
      <c r="CO150" s="1">
        <v>0</v>
      </c>
      <c r="CP150" s="1">
        <v>0</v>
      </c>
      <c r="CQ150" s="19">
        <v>0</v>
      </c>
      <c r="CR150" s="7">
        <f t="shared" si="350"/>
        <v>0</v>
      </c>
      <c r="CS150" s="224">
        <f t="shared" si="436"/>
        <v>0</v>
      </c>
      <c r="CT150" s="1">
        <f t="shared" si="458"/>
        <v>0</v>
      </c>
      <c r="CU150" s="537">
        <f t="shared" si="437"/>
        <v>0</v>
      </c>
      <c r="CV150" s="193">
        <f t="shared" si="438"/>
        <v>0</v>
      </c>
      <c r="CW150" s="193">
        <f t="shared" si="439"/>
        <v>0</v>
      </c>
      <c r="CX150" s="20"/>
      <c r="CY150" s="33"/>
      <c r="CZ150" s="475">
        <f t="shared" si="440"/>
        <v>0</v>
      </c>
      <c r="DA150" s="4">
        <f t="shared" si="418"/>
        <v>0</v>
      </c>
      <c r="DB150" s="700"/>
      <c r="DC150" s="700"/>
      <c r="DE150" s="7">
        <f t="shared" si="419"/>
        <v>0</v>
      </c>
      <c r="DF150" s="224">
        <f t="shared" si="441"/>
        <v>0</v>
      </c>
      <c r="DG150" s="1">
        <f t="shared" si="442"/>
        <v>0</v>
      </c>
      <c r="DH150" s="537">
        <f t="shared" si="443"/>
        <v>0</v>
      </c>
      <c r="DI150" s="193"/>
      <c r="DJ150" s="193"/>
      <c r="DK150" s="20"/>
      <c r="DL150" s="33"/>
      <c r="DM150" s="475">
        <f t="shared" si="444"/>
        <v>0</v>
      </c>
      <c r="DN150" s="4" t="e">
        <f t="shared" si="420"/>
        <v>#DIV/0!</v>
      </c>
      <c r="DO150" s="700"/>
      <c r="DP150" s="700"/>
      <c r="DR150" s="7">
        <f t="shared" si="421"/>
        <v>0</v>
      </c>
      <c r="DS150" s="224">
        <f t="shared" si="445"/>
        <v>0</v>
      </c>
      <c r="DT150" s="1">
        <f t="shared" si="446"/>
        <v>0</v>
      </c>
      <c r="DU150" s="537">
        <f t="shared" si="447"/>
        <v>0</v>
      </c>
    </row>
    <row r="151" spans="2:125" hidden="1" outlineLevel="1" x14ac:dyDescent="0.35">
      <c r="B151" s="5" t="s">
        <v>111</v>
      </c>
      <c r="C151" s="3"/>
      <c r="D151" s="18">
        <v>322110</v>
      </c>
      <c r="E151" s="5" t="s">
        <v>45</v>
      </c>
      <c r="F151" s="5" t="s">
        <v>57</v>
      </c>
      <c r="G151" s="5" t="s">
        <v>77</v>
      </c>
      <c r="H151" s="20">
        <v>281.01799999999997</v>
      </c>
      <c r="I151" s="16">
        <f t="shared" si="422"/>
        <v>0</v>
      </c>
      <c r="J151" s="16">
        <f t="shared" si="423"/>
        <v>0</v>
      </c>
      <c r="K151" s="16">
        <f t="shared" si="424"/>
        <v>0</v>
      </c>
      <c r="L151" s="33">
        <f t="shared" si="425"/>
        <v>0</v>
      </c>
      <c r="M151" s="20">
        <f t="shared" si="426"/>
        <v>0</v>
      </c>
      <c r="N151" s="20">
        <f t="shared" si="427"/>
        <v>0</v>
      </c>
      <c r="O151" s="20">
        <f t="shared" si="428"/>
        <v>0</v>
      </c>
      <c r="P151" s="20">
        <f t="shared" si="429"/>
        <v>0</v>
      </c>
      <c r="Q151" s="20">
        <f t="shared" si="430"/>
        <v>0</v>
      </c>
      <c r="R151" s="20">
        <f t="shared" si="431"/>
        <v>0</v>
      </c>
      <c r="S151" s="20">
        <f t="shared" si="432"/>
        <v>0</v>
      </c>
      <c r="T151" s="20">
        <f t="shared" si="433"/>
        <v>54.32406393896477</v>
      </c>
      <c r="U151" s="182">
        <f t="shared" si="412"/>
        <v>54.32406393896477</v>
      </c>
      <c r="V151" s="33">
        <v>50</v>
      </c>
      <c r="W151" s="20">
        <v>18</v>
      </c>
      <c r="X151" s="20">
        <v>8</v>
      </c>
      <c r="Y151" s="20">
        <v>17</v>
      </c>
      <c r="Z151" s="20">
        <v>195</v>
      </c>
      <c r="AA151" s="20">
        <v>20</v>
      </c>
      <c r="AB151" s="20">
        <v>40</v>
      </c>
      <c r="AC151" s="20">
        <v>30</v>
      </c>
      <c r="AD151" s="20">
        <v>30.499999999999996</v>
      </c>
      <c r="AE151" s="20">
        <v>0</v>
      </c>
      <c r="AF151" s="20">
        <v>0</v>
      </c>
      <c r="AG151" s="16">
        <v>0</v>
      </c>
      <c r="AH151" s="179">
        <f t="shared" si="351"/>
        <v>408.5</v>
      </c>
      <c r="AI151" s="28">
        <v>0</v>
      </c>
      <c r="AJ151" s="28">
        <v>0</v>
      </c>
      <c r="AK151" s="28">
        <v>0</v>
      </c>
      <c r="AL151" s="28">
        <v>0</v>
      </c>
      <c r="AM151" s="28">
        <v>0</v>
      </c>
      <c r="AN151" s="28">
        <v>0</v>
      </c>
      <c r="AO151" s="28">
        <v>0</v>
      </c>
      <c r="AP151" s="28">
        <v>0</v>
      </c>
      <c r="AQ151" s="28">
        <v>0</v>
      </c>
      <c r="AR151" s="28">
        <v>0</v>
      </c>
      <c r="AS151" s="28">
        <v>0</v>
      </c>
      <c r="AT151" s="28">
        <v>15266.0398</v>
      </c>
      <c r="AU151" s="329">
        <f t="shared" si="460"/>
        <v>15266.0398</v>
      </c>
      <c r="AV151" s="33">
        <v>15174.970519999997</v>
      </c>
      <c r="AW151" s="20">
        <v>5462.9895199999992</v>
      </c>
      <c r="AX151" s="20">
        <v>2427.9955199999999</v>
      </c>
      <c r="AY151" s="20">
        <v>4886.3422799999998</v>
      </c>
      <c r="AZ151" s="20">
        <v>43066.642599999992</v>
      </c>
      <c r="BA151" s="20">
        <v>6069.986719999999</v>
      </c>
      <c r="BB151" s="20">
        <v>12139.977599999997</v>
      </c>
      <c r="BC151" s="20">
        <v>9104.9799599999969</v>
      </c>
      <c r="BD151" s="20">
        <v>7906.1610599999976</v>
      </c>
      <c r="BE151" s="20">
        <v>0</v>
      </c>
      <c r="BF151" s="20">
        <v>0</v>
      </c>
      <c r="BG151" s="20">
        <v>0</v>
      </c>
      <c r="BH151" s="329">
        <f t="shared" si="461"/>
        <v>106240.04577999999</v>
      </c>
      <c r="BI151" s="193">
        <f t="shared" si="413"/>
        <v>12342.322373333331</v>
      </c>
      <c r="BJ151" s="193">
        <f t="shared" si="414"/>
        <v>20425.535639999998</v>
      </c>
      <c r="BK151" s="20">
        <v>18144.971599640452</v>
      </c>
      <c r="BL151" s="33">
        <v>9104.9799599999969</v>
      </c>
      <c r="BM151" s="226">
        <f t="shared" si="448"/>
        <v>0.50179080799335141</v>
      </c>
      <c r="BN151" s="4">
        <f t="shared" si="434"/>
        <v>1.1549924870056754E-2</v>
      </c>
      <c r="BO151" s="4">
        <v>0</v>
      </c>
      <c r="BP151" s="4">
        <v>1</v>
      </c>
      <c r="BQ151" s="195">
        <v>30</v>
      </c>
      <c r="BR151" s="196">
        <f t="shared" si="415"/>
        <v>9104.9831999999988</v>
      </c>
      <c r="BS151" s="275">
        <f t="shared" si="459"/>
        <v>0.50179098655521825</v>
      </c>
      <c r="BT151" s="4">
        <f t="shared" si="449"/>
        <v>0</v>
      </c>
      <c r="BU151" s="229">
        <f t="shared" si="349"/>
        <v>0</v>
      </c>
      <c r="BV151" s="193">
        <f t="shared" si="450"/>
        <v>12291.735589999998</v>
      </c>
      <c r="BW151" s="193">
        <f t="shared" si="451"/>
        <v>9104.9814266666635</v>
      </c>
      <c r="BX151" s="20">
        <v>11196.030188747814</v>
      </c>
      <c r="BY151" s="19">
        <v>7906.1610599999976</v>
      </c>
      <c r="BZ151" s="441">
        <f t="shared" si="452"/>
        <v>0.7061575332251081</v>
      </c>
      <c r="CA151" s="4">
        <f t="shared" si="416"/>
        <v>5.2612456346869179E-3</v>
      </c>
      <c r="CB151" s="1">
        <v>0</v>
      </c>
      <c r="CC151" s="1">
        <v>1</v>
      </c>
      <c r="CD151" s="19">
        <v>30</v>
      </c>
      <c r="CE151" s="196">
        <v>9104.9831999999988</v>
      </c>
      <c r="CF151" s="275">
        <f t="shared" si="453"/>
        <v>0.81323317698362851</v>
      </c>
      <c r="CG151" s="1">
        <f t="shared" si="454"/>
        <v>0</v>
      </c>
      <c r="CH151" s="229">
        <f t="shared" si="455"/>
        <v>0</v>
      </c>
      <c r="CI151" s="193">
        <f t="shared" si="456"/>
        <v>11804.44953111111</v>
      </c>
      <c r="CJ151" s="193">
        <f t="shared" si="457"/>
        <v>9717.0395399999979</v>
      </c>
      <c r="CK151" s="20">
        <v>13070.998315250095</v>
      </c>
      <c r="CL151" s="33">
        <v>9226.3769999999986</v>
      </c>
      <c r="CM151" s="475">
        <f t="shared" si="435"/>
        <v>0.7058662833148307</v>
      </c>
      <c r="CN151" s="4">
        <f t="shared" si="417"/>
        <v>6.4344343725937685E-3</v>
      </c>
      <c r="CO151" s="1">
        <v>0</v>
      </c>
      <c r="CP151" s="1">
        <v>0</v>
      </c>
      <c r="CQ151" s="19">
        <v>35</v>
      </c>
      <c r="CR151" s="7">
        <f t="shared" si="350"/>
        <v>10622.4804</v>
      </c>
      <c r="CS151" s="224">
        <f t="shared" si="436"/>
        <v>0.81267552361372586</v>
      </c>
      <c r="CT151" s="1">
        <f t="shared" ref="CT151:CT199" si="464">IFERROR(CR151/AR151-1,0)</f>
        <v>0</v>
      </c>
      <c r="CU151" s="537">
        <f t="shared" si="437"/>
        <v>0</v>
      </c>
      <c r="CV151" s="193">
        <f t="shared" si="438"/>
        <v>11546.642277999998</v>
      </c>
      <c r="CW151" s="193">
        <f t="shared" si="439"/>
        <v>8745.8393399999968</v>
      </c>
      <c r="CX151" s="20"/>
      <c r="CY151" s="33"/>
      <c r="CZ151" s="475">
        <f t="shared" si="440"/>
        <v>0</v>
      </c>
      <c r="DA151" s="4">
        <f t="shared" si="418"/>
        <v>7.1263148042766591E-3</v>
      </c>
      <c r="DB151" s="700"/>
      <c r="DC151" s="700"/>
      <c r="DE151" s="7">
        <f t="shared" si="419"/>
        <v>0</v>
      </c>
      <c r="DF151" s="224">
        <f t="shared" si="441"/>
        <v>0</v>
      </c>
      <c r="DG151" s="1">
        <f t="shared" si="442"/>
        <v>0</v>
      </c>
      <c r="DH151" s="537">
        <f t="shared" si="443"/>
        <v>0</v>
      </c>
      <c r="DI151" s="193"/>
      <c r="DJ151" s="193"/>
      <c r="DK151" s="20"/>
      <c r="DL151" s="33"/>
      <c r="DM151" s="475">
        <f t="shared" si="444"/>
        <v>0</v>
      </c>
      <c r="DN151" s="4" t="e">
        <f t="shared" si="420"/>
        <v>#DIV/0!</v>
      </c>
      <c r="DO151" s="700"/>
      <c r="DP151" s="700"/>
      <c r="DR151" s="7">
        <f t="shared" si="421"/>
        <v>0</v>
      </c>
      <c r="DS151" s="224">
        <f t="shared" si="445"/>
        <v>0</v>
      </c>
      <c r="DT151" s="1">
        <f t="shared" si="446"/>
        <v>-1</v>
      </c>
      <c r="DU151" s="537">
        <f t="shared" si="447"/>
        <v>5.9592407180806628</v>
      </c>
    </row>
    <row r="152" spans="2:125" hidden="1" outlineLevel="1" x14ac:dyDescent="0.35">
      <c r="B152" s="5" t="s">
        <v>111</v>
      </c>
      <c r="C152" s="3"/>
      <c r="D152" s="18">
        <v>322231</v>
      </c>
      <c r="E152" s="5" t="s">
        <v>45</v>
      </c>
      <c r="F152" s="5" t="s">
        <v>58</v>
      </c>
      <c r="G152" s="5" t="s">
        <v>77</v>
      </c>
      <c r="H152" s="20">
        <v>281.01799999999997</v>
      </c>
      <c r="I152" s="16">
        <f t="shared" si="422"/>
        <v>0</v>
      </c>
      <c r="J152" s="16">
        <f t="shared" si="423"/>
        <v>0</v>
      </c>
      <c r="K152" s="16">
        <f t="shared" si="424"/>
        <v>0</v>
      </c>
      <c r="L152" s="33">
        <f t="shared" si="425"/>
        <v>0</v>
      </c>
      <c r="M152" s="20">
        <f t="shared" si="426"/>
        <v>0</v>
      </c>
      <c r="N152" s="20">
        <f t="shared" si="427"/>
        <v>0</v>
      </c>
      <c r="O152" s="20">
        <f t="shared" si="428"/>
        <v>0</v>
      </c>
      <c r="P152" s="20">
        <f t="shared" si="429"/>
        <v>0</v>
      </c>
      <c r="Q152" s="20">
        <f t="shared" si="430"/>
        <v>0</v>
      </c>
      <c r="R152" s="20">
        <f t="shared" si="431"/>
        <v>0</v>
      </c>
      <c r="S152" s="20">
        <f t="shared" si="432"/>
        <v>0</v>
      </c>
      <c r="T152" s="20">
        <f t="shared" si="433"/>
        <v>61.344086997985897</v>
      </c>
      <c r="U152" s="182">
        <f t="shared" si="412"/>
        <v>61.344086997985897</v>
      </c>
      <c r="V152" s="33">
        <v>47</v>
      </c>
      <c r="W152" s="20">
        <v>23</v>
      </c>
      <c r="X152" s="20">
        <v>10</v>
      </c>
      <c r="Y152" s="20">
        <v>27</v>
      </c>
      <c r="Z152" s="20">
        <v>191</v>
      </c>
      <c r="AA152" s="20">
        <v>14</v>
      </c>
      <c r="AB152" s="20">
        <v>24</v>
      </c>
      <c r="AC152" s="20">
        <v>21</v>
      </c>
      <c r="AD152" s="20">
        <v>33.541666666666671</v>
      </c>
      <c r="AE152" s="20">
        <v>0</v>
      </c>
      <c r="AF152" s="20">
        <v>0</v>
      </c>
      <c r="AG152" s="16">
        <v>0</v>
      </c>
      <c r="AH152" s="179">
        <f t="shared" si="351"/>
        <v>390.54166666666669</v>
      </c>
      <c r="AI152" s="28">
        <v>0</v>
      </c>
      <c r="AJ152" s="28">
        <v>0</v>
      </c>
      <c r="AK152" s="28">
        <v>0</v>
      </c>
      <c r="AL152" s="28">
        <v>0</v>
      </c>
      <c r="AM152" s="28">
        <v>0</v>
      </c>
      <c r="AN152" s="28">
        <v>0</v>
      </c>
      <c r="AO152" s="28">
        <v>0</v>
      </c>
      <c r="AP152" s="28">
        <v>0</v>
      </c>
      <c r="AQ152" s="28">
        <v>0</v>
      </c>
      <c r="AR152" s="28">
        <v>0</v>
      </c>
      <c r="AS152" s="28">
        <v>0</v>
      </c>
      <c r="AT152" s="28">
        <v>17238.79264</v>
      </c>
      <c r="AU152" s="329">
        <f t="shared" si="460"/>
        <v>17238.79264</v>
      </c>
      <c r="AV152" s="33">
        <v>14264.47452</v>
      </c>
      <c r="AW152" s="20">
        <v>6980.4867599999998</v>
      </c>
      <c r="AX152" s="20">
        <v>3034.9944</v>
      </c>
      <c r="AY152" s="20">
        <v>8012.3860799999993</v>
      </c>
      <c r="AZ152" s="20">
        <v>42854.192639999994</v>
      </c>
      <c r="BA152" s="20">
        <v>4248.9913999999999</v>
      </c>
      <c r="BB152" s="20">
        <v>7283.9865599999985</v>
      </c>
      <c r="BC152" s="20">
        <v>6373.4865200000004</v>
      </c>
      <c r="BD152" s="20">
        <v>8522.0098649999964</v>
      </c>
      <c r="BE152" s="20">
        <v>0</v>
      </c>
      <c r="BF152" s="20">
        <v>0</v>
      </c>
      <c r="BG152" s="20">
        <v>0</v>
      </c>
      <c r="BH152" s="329">
        <f t="shared" si="461"/>
        <v>101575.008745</v>
      </c>
      <c r="BI152" s="193">
        <f t="shared" si="413"/>
        <v>12069.172973333332</v>
      </c>
      <c r="BJ152" s="193">
        <f t="shared" si="414"/>
        <v>18129.056866666662</v>
      </c>
      <c r="BK152" s="20">
        <v>17893.345979612393</v>
      </c>
      <c r="BL152" s="33">
        <v>6373.4865200000004</v>
      </c>
      <c r="BM152" s="226">
        <f t="shared" si="448"/>
        <v>0.35619310816780303</v>
      </c>
      <c r="BN152" s="4">
        <f t="shared" si="434"/>
        <v>1.0251346572519382E-2</v>
      </c>
      <c r="BO152" s="4">
        <v>0</v>
      </c>
      <c r="BP152" s="4">
        <v>1</v>
      </c>
      <c r="BQ152" s="195">
        <v>25</v>
      </c>
      <c r="BR152" s="196">
        <f t="shared" si="415"/>
        <v>7587.485999999999</v>
      </c>
      <c r="BS152" s="275">
        <f t="shared" si="459"/>
        <v>0.4240395289201444</v>
      </c>
      <c r="BT152" s="4">
        <f t="shared" si="449"/>
        <v>0</v>
      </c>
      <c r="BU152" s="229">
        <f t="shared" si="349"/>
        <v>0</v>
      </c>
      <c r="BV152" s="193">
        <f t="shared" si="450"/>
        <v>11631.62486</v>
      </c>
      <c r="BW152" s="193">
        <f t="shared" si="451"/>
        <v>5968.8214933333329</v>
      </c>
      <c r="BX152" s="20">
        <v>7339.6202033848886</v>
      </c>
      <c r="BY152" s="19">
        <v>8522.0098649999964</v>
      </c>
      <c r="BZ152" s="441">
        <f t="shared" si="452"/>
        <v>1.1610968454566373</v>
      </c>
      <c r="CA152" s="4">
        <f t="shared" si="416"/>
        <v>3.4490389990309137E-3</v>
      </c>
      <c r="CB152" s="1">
        <v>0</v>
      </c>
      <c r="CC152" s="1">
        <v>1</v>
      </c>
      <c r="CD152" s="19">
        <v>19.666666666666668</v>
      </c>
      <c r="CE152" s="196">
        <v>5968.8223200000002</v>
      </c>
      <c r="CF152" s="275">
        <f t="shared" si="453"/>
        <v>0.81323313122486862</v>
      </c>
      <c r="CG152" s="1">
        <f t="shared" si="454"/>
        <v>0</v>
      </c>
      <c r="CH152" s="229">
        <f t="shared" si="455"/>
        <v>0</v>
      </c>
      <c r="CI152" s="193">
        <f t="shared" si="456"/>
        <v>11286.112082777778</v>
      </c>
      <c r="CJ152" s="193">
        <f t="shared" si="457"/>
        <v>7393.1609816666651</v>
      </c>
      <c r="CK152" s="20">
        <v>9945.0037573622703</v>
      </c>
      <c r="CL152" s="33">
        <v>910.49800000000005</v>
      </c>
      <c r="CM152" s="475">
        <f t="shared" si="435"/>
        <v>9.1553308798496921E-2</v>
      </c>
      <c r="CN152" s="4">
        <f t="shared" si="417"/>
        <v>4.89560724197229E-3</v>
      </c>
      <c r="CO152" s="1">
        <v>0</v>
      </c>
      <c r="CP152" s="1">
        <v>0</v>
      </c>
      <c r="CQ152" s="19">
        <v>30</v>
      </c>
      <c r="CR152" s="7">
        <f t="shared" si="350"/>
        <v>9104.9831999999988</v>
      </c>
      <c r="CS152" s="224">
        <f t="shared" si="436"/>
        <v>0.91553340975458097</v>
      </c>
      <c r="CT152" s="1">
        <f t="shared" si="464"/>
        <v>0</v>
      </c>
      <c r="CU152" s="537">
        <f t="shared" si="437"/>
        <v>0</v>
      </c>
      <c r="CV152" s="193">
        <f t="shared" si="438"/>
        <v>10248.5506745</v>
      </c>
      <c r="CW152" s="193">
        <f t="shared" si="439"/>
        <v>5268.6647949999988</v>
      </c>
      <c r="CX152" s="20"/>
      <c r="CY152" s="33"/>
      <c r="CZ152" s="475">
        <f t="shared" si="440"/>
        <v>0</v>
      </c>
      <c r="DA152" s="4">
        <f t="shared" si="418"/>
        <v>4.2930315167874732E-3</v>
      </c>
      <c r="DB152" s="700"/>
      <c r="DC152" s="700"/>
      <c r="DE152" s="7">
        <f t="shared" si="419"/>
        <v>0</v>
      </c>
      <c r="DF152" s="224">
        <f t="shared" si="441"/>
        <v>0</v>
      </c>
      <c r="DG152" s="1">
        <f t="shared" si="442"/>
        <v>0</v>
      </c>
      <c r="DH152" s="537">
        <f t="shared" si="443"/>
        <v>0</v>
      </c>
      <c r="DI152" s="193"/>
      <c r="DJ152" s="193"/>
      <c r="DK152" s="20"/>
      <c r="DL152" s="33"/>
      <c r="DM152" s="475">
        <f t="shared" si="444"/>
        <v>0</v>
      </c>
      <c r="DN152" s="4" t="e">
        <f t="shared" si="420"/>
        <v>#DIV/0!</v>
      </c>
      <c r="DO152" s="700"/>
      <c r="DP152" s="700"/>
      <c r="DR152" s="7">
        <f t="shared" si="421"/>
        <v>0</v>
      </c>
      <c r="DS152" s="224">
        <f t="shared" si="445"/>
        <v>0</v>
      </c>
      <c r="DT152" s="1">
        <f t="shared" si="446"/>
        <v>-1</v>
      </c>
      <c r="DU152" s="537">
        <f t="shared" si="447"/>
        <v>4.892234500768379</v>
      </c>
    </row>
    <row r="153" spans="2:125" hidden="1" outlineLevel="1" x14ac:dyDescent="0.35">
      <c r="B153" s="5" t="s">
        <v>111</v>
      </c>
      <c r="C153" s="3"/>
      <c r="D153" s="18">
        <v>322000</v>
      </c>
      <c r="E153" s="5" t="s">
        <v>45</v>
      </c>
      <c r="F153" s="5" t="s">
        <v>59</v>
      </c>
      <c r="G153" s="5" t="s">
        <v>77</v>
      </c>
      <c r="H153" s="20">
        <v>281.01799999999997</v>
      </c>
      <c r="I153" s="16">
        <f t="shared" si="422"/>
        <v>0</v>
      </c>
      <c r="J153" s="16">
        <f t="shared" si="423"/>
        <v>0</v>
      </c>
      <c r="K153" s="16">
        <f t="shared" si="424"/>
        <v>0</v>
      </c>
      <c r="L153" s="33">
        <f t="shared" si="425"/>
        <v>0</v>
      </c>
      <c r="M153" s="20">
        <f t="shared" si="426"/>
        <v>0</v>
      </c>
      <c r="N153" s="20">
        <f t="shared" si="427"/>
        <v>0</v>
      </c>
      <c r="O153" s="20">
        <f t="shared" si="428"/>
        <v>0</v>
      </c>
      <c r="P153" s="20">
        <f t="shared" si="429"/>
        <v>0</v>
      </c>
      <c r="Q153" s="20">
        <f t="shared" si="430"/>
        <v>0</v>
      </c>
      <c r="R153" s="20">
        <f t="shared" si="431"/>
        <v>0</v>
      </c>
      <c r="S153" s="20">
        <f t="shared" si="432"/>
        <v>16.199995872150541</v>
      </c>
      <c r="T153" s="20">
        <f t="shared" si="433"/>
        <v>69.012110113942882</v>
      </c>
      <c r="U153" s="182">
        <f t="shared" si="412"/>
        <v>85.21210598609342</v>
      </c>
      <c r="V153" s="33">
        <v>63</v>
      </c>
      <c r="W153" s="20">
        <v>39</v>
      </c>
      <c r="X153" s="20">
        <v>22</v>
      </c>
      <c r="Y153" s="20">
        <v>30</v>
      </c>
      <c r="Z153" s="20">
        <v>273</v>
      </c>
      <c r="AA153" s="20">
        <v>35</v>
      </c>
      <c r="AB153" s="20">
        <v>50</v>
      </c>
      <c r="AC153" s="20">
        <v>44</v>
      </c>
      <c r="AD153" s="20">
        <v>70</v>
      </c>
      <c r="AE153" s="20">
        <v>0</v>
      </c>
      <c r="AF153" s="20">
        <v>0</v>
      </c>
      <c r="AG153" s="16">
        <v>0</v>
      </c>
      <c r="AH153" s="179">
        <f t="shared" si="351"/>
        <v>626</v>
      </c>
      <c r="AI153" s="28">
        <v>0</v>
      </c>
      <c r="AJ153" s="28">
        <v>0</v>
      </c>
      <c r="AK153" s="28">
        <v>0</v>
      </c>
      <c r="AL153" s="28">
        <v>0</v>
      </c>
      <c r="AM153" s="28">
        <v>0</v>
      </c>
      <c r="AN153" s="28">
        <v>0</v>
      </c>
      <c r="AO153" s="28">
        <v>0</v>
      </c>
      <c r="AP153" s="28">
        <v>0</v>
      </c>
      <c r="AQ153" s="28">
        <v>0</v>
      </c>
      <c r="AR153" s="28">
        <v>0</v>
      </c>
      <c r="AS153" s="28">
        <v>4552.4904400000005</v>
      </c>
      <c r="AT153" s="28">
        <v>19393.64516</v>
      </c>
      <c r="AU153" s="329">
        <f t="shared" si="460"/>
        <v>23946.135600000001</v>
      </c>
      <c r="AV153" s="33">
        <v>19120.464079999998</v>
      </c>
      <c r="AW153" s="20">
        <v>11836.476919999999</v>
      </c>
      <c r="AX153" s="20">
        <v>6676.9876800000002</v>
      </c>
      <c r="AY153" s="20">
        <v>8740.7855999999974</v>
      </c>
      <c r="AZ153" s="20">
        <v>61276.634919999997</v>
      </c>
      <c r="BA153" s="20">
        <v>10622.478679999995</v>
      </c>
      <c r="BB153" s="20">
        <v>15174.971999999994</v>
      </c>
      <c r="BC153" s="20">
        <v>13353.972159999996</v>
      </c>
      <c r="BD153" s="20">
        <v>17663.667839999995</v>
      </c>
      <c r="BE153" s="20">
        <v>0</v>
      </c>
      <c r="BF153" s="20">
        <v>0</v>
      </c>
      <c r="BG153" s="20">
        <v>0</v>
      </c>
      <c r="BH153" s="329">
        <f t="shared" si="461"/>
        <v>164466.43988000002</v>
      </c>
      <c r="BI153" s="193">
        <f t="shared" si="413"/>
        <v>19054.722633333331</v>
      </c>
      <c r="BJ153" s="193">
        <f t="shared" si="414"/>
        <v>29024.695199999998</v>
      </c>
      <c r="BK153" s="20">
        <v>27238.423305495187</v>
      </c>
      <c r="BL153" s="33">
        <v>13353.972159999996</v>
      </c>
      <c r="BM153" s="226">
        <f t="shared" si="448"/>
        <v>0.49026230374009616</v>
      </c>
      <c r="BN153" s="4">
        <f t="shared" si="434"/>
        <v>1.6412448360952601E-2</v>
      </c>
      <c r="BO153" s="4">
        <v>0</v>
      </c>
      <c r="BP153" s="4">
        <v>1</v>
      </c>
      <c r="BQ153" s="195">
        <v>119.33333333333333</v>
      </c>
      <c r="BR153" s="196">
        <f t="shared" si="415"/>
        <v>36217.599840000003</v>
      </c>
      <c r="BS153" s="275">
        <f t="shared" si="459"/>
        <v>1.3296511120999182</v>
      </c>
      <c r="BT153" s="4">
        <f t="shared" si="449"/>
        <v>0</v>
      </c>
      <c r="BU153" s="229">
        <f t="shared" si="349"/>
        <v>0</v>
      </c>
      <c r="BV153" s="193">
        <f t="shared" si="450"/>
        <v>18350.346505000001</v>
      </c>
      <c r="BW153" s="193">
        <f t="shared" si="451"/>
        <v>13050.474279999995</v>
      </c>
      <c r="BX153" s="20">
        <v>16047.644379418471</v>
      </c>
      <c r="BY153" s="19">
        <v>17663.667839999995</v>
      </c>
      <c r="BZ153" s="441">
        <f t="shared" si="452"/>
        <v>1.1007015997098064</v>
      </c>
      <c r="CA153" s="4">
        <f t="shared" si="416"/>
        <v>7.5411192641368146E-3</v>
      </c>
      <c r="CB153" s="1">
        <v>0</v>
      </c>
      <c r="CC153" s="1">
        <v>1</v>
      </c>
      <c r="CD153" s="19">
        <v>43</v>
      </c>
      <c r="CE153" s="196">
        <v>13050.475920000001</v>
      </c>
      <c r="CF153" s="275">
        <f t="shared" si="453"/>
        <v>0.81323312078983889</v>
      </c>
      <c r="CG153" s="1">
        <f t="shared" si="454"/>
        <v>0</v>
      </c>
      <c r="CH153" s="229">
        <f t="shared" si="455"/>
        <v>0</v>
      </c>
      <c r="CI153" s="193">
        <f t="shared" si="456"/>
        <v>18274.048875555556</v>
      </c>
      <c r="CJ153" s="193">
        <f t="shared" si="457"/>
        <v>15397.537333333328</v>
      </c>
      <c r="CK153" s="20">
        <v>20712.191580008785</v>
      </c>
      <c r="CL153" s="33">
        <v>10683.174999999997</v>
      </c>
      <c r="CM153" s="475">
        <f t="shared" si="435"/>
        <v>0.51579162729989902</v>
      </c>
      <c r="CN153" s="4">
        <f t="shared" si="417"/>
        <v>1.0195949400335134E-2</v>
      </c>
      <c r="CO153" s="1">
        <v>0</v>
      </c>
      <c r="CP153" s="1">
        <v>0</v>
      </c>
      <c r="CQ153" s="19">
        <v>50</v>
      </c>
      <c r="CR153" s="7">
        <f t="shared" si="350"/>
        <v>15174.971999999998</v>
      </c>
      <c r="CS153" s="224">
        <f t="shared" si="436"/>
        <v>0.7326589241597562</v>
      </c>
      <c r="CT153" s="1">
        <f t="shared" si="464"/>
        <v>0</v>
      </c>
      <c r="CU153" s="537">
        <f t="shared" si="437"/>
        <v>0</v>
      </c>
      <c r="CV153" s="193">
        <f t="shared" si="438"/>
        <v>17514.961488000001</v>
      </c>
      <c r="CW153" s="193">
        <f t="shared" si="439"/>
        <v>13900.271666666662</v>
      </c>
      <c r="CX153" s="20"/>
      <c r="CY153" s="33"/>
      <c r="CZ153" s="475">
        <f t="shared" si="440"/>
        <v>0</v>
      </c>
      <c r="DA153" s="4">
        <f t="shared" si="418"/>
        <v>1.1326267029464328E-2</v>
      </c>
      <c r="DB153" s="700"/>
      <c r="DC153" s="700"/>
      <c r="DE153" s="7">
        <f t="shared" si="419"/>
        <v>0</v>
      </c>
      <c r="DF153" s="224">
        <f t="shared" si="441"/>
        <v>0</v>
      </c>
      <c r="DG153" s="1">
        <f t="shared" si="442"/>
        <v>-1</v>
      </c>
      <c r="DH153" s="537">
        <f t="shared" si="443"/>
        <v>37.473362478933616</v>
      </c>
      <c r="DI153" s="193"/>
      <c r="DJ153" s="193"/>
      <c r="DK153" s="20"/>
      <c r="DL153" s="33"/>
      <c r="DM153" s="475">
        <f t="shared" si="444"/>
        <v>0</v>
      </c>
      <c r="DN153" s="4" t="e">
        <f t="shared" si="420"/>
        <v>#DIV/0!</v>
      </c>
      <c r="DO153" s="700"/>
      <c r="DP153" s="700"/>
      <c r="DR153" s="7">
        <f t="shared" si="421"/>
        <v>0</v>
      </c>
      <c r="DS153" s="224">
        <f t="shared" si="445"/>
        <v>0</v>
      </c>
      <c r="DT153" s="1">
        <f t="shared" si="446"/>
        <v>-1</v>
      </c>
      <c r="DU153" s="537">
        <f t="shared" si="447"/>
        <v>5.8681829347028343</v>
      </c>
    </row>
    <row r="154" spans="2:125" hidden="1" outlineLevel="1" x14ac:dyDescent="0.35">
      <c r="B154" s="5" t="s">
        <v>111</v>
      </c>
      <c r="C154" s="3"/>
      <c r="D154" s="18">
        <v>322002</v>
      </c>
      <c r="E154" s="5" t="s">
        <v>45</v>
      </c>
      <c r="F154" s="5" t="s">
        <v>60</v>
      </c>
      <c r="G154" s="5" t="s">
        <v>72</v>
      </c>
      <c r="H154" s="20">
        <v>100.364</v>
      </c>
      <c r="I154" s="16">
        <f t="shared" si="422"/>
        <v>0</v>
      </c>
      <c r="J154" s="16">
        <f t="shared" si="423"/>
        <v>0</v>
      </c>
      <c r="K154" s="16">
        <f t="shared" si="424"/>
        <v>0</v>
      </c>
      <c r="L154" s="33">
        <f t="shared" si="425"/>
        <v>0</v>
      </c>
      <c r="M154" s="20">
        <f t="shared" si="426"/>
        <v>0</v>
      </c>
      <c r="N154" s="20">
        <f t="shared" si="427"/>
        <v>0</v>
      </c>
      <c r="O154" s="20">
        <f t="shared" si="428"/>
        <v>0</v>
      </c>
      <c r="P154" s="20">
        <f t="shared" si="429"/>
        <v>0</v>
      </c>
      <c r="Q154" s="20">
        <f t="shared" si="430"/>
        <v>0</v>
      </c>
      <c r="R154" s="20">
        <f t="shared" si="431"/>
        <v>0</v>
      </c>
      <c r="S154" s="20">
        <f t="shared" si="432"/>
        <v>0</v>
      </c>
      <c r="T154" s="20">
        <f t="shared" si="433"/>
        <v>0</v>
      </c>
      <c r="U154" s="182">
        <f t="shared" si="412"/>
        <v>0</v>
      </c>
      <c r="V154" s="33">
        <v>0</v>
      </c>
      <c r="W154" s="20">
        <v>0</v>
      </c>
      <c r="X154" s="20">
        <v>0</v>
      </c>
      <c r="Y154" s="20">
        <v>0</v>
      </c>
      <c r="Z154" s="20">
        <v>0</v>
      </c>
      <c r="AA154" s="20">
        <v>0</v>
      </c>
      <c r="AB154" s="20">
        <v>21</v>
      </c>
      <c r="AC154" s="20">
        <v>325</v>
      </c>
      <c r="AD154" s="20">
        <v>161</v>
      </c>
      <c r="AE154" s="20">
        <v>0</v>
      </c>
      <c r="AF154" s="20">
        <v>0</v>
      </c>
      <c r="AG154" s="16">
        <v>0</v>
      </c>
      <c r="AH154" s="179">
        <f t="shared" si="351"/>
        <v>507</v>
      </c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329">
        <f t="shared" si="460"/>
        <v>0</v>
      </c>
      <c r="AV154" s="33">
        <v>0</v>
      </c>
      <c r="AW154" s="20">
        <v>0</v>
      </c>
      <c r="AX154" s="20">
        <v>0</v>
      </c>
      <c r="AY154" s="20">
        <v>0</v>
      </c>
      <c r="AZ154" s="20">
        <v>0</v>
      </c>
      <c r="BA154" s="20">
        <v>0</v>
      </c>
      <c r="BB154" s="20">
        <v>2276.2555199999997</v>
      </c>
      <c r="BC154" s="20">
        <v>28561.586839999996</v>
      </c>
      <c r="BD154" s="20">
        <v>14253.695279999996</v>
      </c>
      <c r="BE154" s="20">
        <v>0</v>
      </c>
      <c r="BF154" s="20">
        <v>0</v>
      </c>
      <c r="BG154" s="20">
        <v>0</v>
      </c>
      <c r="BH154" s="329">
        <f t="shared" si="461"/>
        <v>45091.537639999995</v>
      </c>
      <c r="BI154" s="193">
        <f t="shared" si="413"/>
        <v>379.37591999999995</v>
      </c>
      <c r="BJ154" s="193">
        <f t="shared" si="414"/>
        <v>758.7518399999999</v>
      </c>
      <c r="BK154" s="20">
        <v>4224.2841094331134</v>
      </c>
      <c r="BL154" s="33">
        <v>28561.586839999996</v>
      </c>
      <c r="BM154" s="226">
        <f t="shared" si="448"/>
        <v>6.7612845396028245</v>
      </c>
      <c r="BN154" s="4">
        <f t="shared" si="434"/>
        <v>4.2904758540850303E-4</v>
      </c>
      <c r="BO154" s="4">
        <v>0.25</v>
      </c>
      <c r="BP154" s="4">
        <v>4</v>
      </c>
      <c r="BQ154" s="195">
        <v>300</v>
      </c>
      <c r="BR154" s="196">
        <f t="shared" si="415"/>
        <v>24388.452000000001</v>
      </c>
      <c r="BS154" s="275">
        <f t="shared" si="459"/>
        <v>5.773392927227345</v>
      </c>
      <c r="BT154" s="4">
        <f t="shared" si="449"/>
        <v>0</v>
      </c>
      <c r="BU154" s="229">
        <f t="shared" si="349"/>
        <v>0</v>
      </c>
      <c r="BV154" s="193">
        <f t="shared" si="450"/>
        <v>3854.7302949999994</v>
      </c>
      <c r="BW154" s="193">
        <f t="shared" si="451"/>
        <v>10279.280786666664</v>
      </c>
      <c r="BX154" s="20">
        <v>12640.01897566405</v>
      </c>
      <c r="BY154" s="19">
        <v>14253.695279999996</v>
      </c>
      <c r="BZ154" s="441">
        <f t="shared" si="452"/>
        <v>1.1276640729292235</v>
      </c>
      <c r="CA154" s="4">
        <f t="shared" si="416"/>
        <v>5.9398057648065378E-3</v>
      </c>
      <c r="CB154" s="1">
        <v>0.25</v>
      </c>
      <c r="CC154" s="1">
        <v>3</v>
      </c>
      <c r="CD154" s="19">
        <v>346</v>
      </c>
      <c r="CE154" s="196">
        <v>28128.014640000009</v>
      </c>
      <c r="CF154" s="275">
        <f t="shared" si="453"/>
        <v>2.2253142731949329</v>
      </c>
      <c r="CG154" s="1">
        <f t="shared" si="454"/>
        <v>0</v>
      </c>
      <c r="CH154" s="229">
        <f t="shared" si="455"/>
        <v>0</v>
      </c>
      <c r="CI154" s="193">
        <f t="shared" si="456"/>
        <v>5010.170848888888</v>
      </c>
      <c r="CJ154" s="193">
        <f t="shared" si="457"/>
        <v>15030.512546666665</v>
      </c>
      <c r="CK154" s="20">
        <v>20218.483558298401</v>
      </c>
      <c r="CL154" s="33">
        <v>15717.001000000006</v>
      </c>
      <c r="CM154" s="475">
        <f t="shared" si="435"/>
        <v>0.77735805233272193</v>
      </c>
      <c r="CN154" s="4">
        <f t="shared" si="417"/>
        <v>9.952912733333789E-3</v>
      </c>
      <c r="CO154" s="1">
        <v>0</v>
      </c>
      <c r="CP154" s="1">
        <v>0</v>
      </c>
      <c r="CQ154" s="19">
        <v>150</v>
      </c>
      <c r="CR154" s="7">
        <f t="shared" si="350"/>
        <v>16258.968000000001</v>
      </c>
      <c r="CS154" s="224">
        <f t="shared" si="436"/>
        <v>0.80416357404444061</v>
      </c>
      <c r="CT154" s="1">
        <f t="shared" si="464"/>
        <v>0</v>
      </c>
      <c r="CU154" s="537">
        <f t="shared" si="437"/>
        <v>0</v>
      </c>
      <c r="CV154" s="193">
        <f t="shared" si="438"/>
        <v>6080.8538639999997</v>
      </c>
      <c r="CW154" s="193">
        <f t="shared" si="439"/>
        <v>19510.761040000001</v>
      </c>
      <c r="CX154" s="20"/>
      <c r="CY154" s="33"/>
      <c r="CZ154" s="475">
        <f t="shared" si="440"/>
        <v>0</v>
      </c>
      <c r="DA154" s="4">
        <f t="shared" si="418"/>
        <v>1.5897825221433386E-2</v>
      </c>
      <c r="DB154" s="700"/>
      <c r="DC154" s="700"/>
      <c r="DE154" s="7">
        <f t="shared" si="419"/>
        <v>0</v>
      </c>
      <c r="DF154" s="224">
        <f t="shared" si="441"/>
        <v>0</v>
      </c>
      <c r="DG154" s="1">
        <f t="shared" si="442"/>
        <v>0</v>
      </c>
      <c r="DH154" s="537">
        <f t="shared" si="443"/>
        <v>0</v>
      </c>
      <c r="DI154" s="193"/>
      <c r="DJ154" s="193"/>
      <c r="DK154" s="20"/>
      <c r="DL154" s="33"/>
      <c r="DM154" s="475">
        <f t="shared" si="444"/>
        <v>0</v>
      </c>
      <c r="DN154" s="4" t="e">
        <f t="shared" si="420"/>
        <v>#DIV/0!</v>
      </c>
      <c r="DO154" s="700"/>
      <c r="DP154" s="700"/>
      <c r="DR154" s="7">
        <f t="shared" si="421"/>
        <v>0</v>
      </c>
      <c r="DS154" s="224">
        <f t="shared" si="445"/>
        <v>0</v>
      </c>
      <c r="DT154" s="1">
        <f t="shared" si="446"/>
        <v>0</v>
      </c>
      <c r="DU154" s="537">
        <f t="shared" si="447"/>
        <v>0</v>
      </c>
    </row>
    <row r="155" spans="2:125" hidden="1" outlineLevel="1" x14ac:dyDescent="0.35">
      <c r="B155" s="5" t="s">
        <v>111</v>
      </c>
      <c r="C155" s="3"/>
      <c r="D155" s="18">
        <v>322100</v>
      </c>
      <c r="E155" s="5" t="s">
        <v>45</v>
      </c>
      <c r="F155" s="5" t="s">
        <v>61</v>
      </c>
      <c r="G155" s="5" t="s">
        <v>72</v>
      </c>
      <c r="H155" s="20">
        <v>100.364</v>
      </c>
      <c r="I155" s="16">
        <f t="shared" si="422"/>
        <v>0</v>
      </c>
      <c r="J155" s="16">
        <f t="shared" si="423"/>
        <v>0</v>
      </c>
      <c r="K155" s="16">
        <f t="shared" si="424"/>
        <v>0</v>
      </c>
      <c r="L155" s="33">
        <f t="shared" si="425"/>
        <v>0</v>
      </c>
      <c r="M155" s="20">
        <f t="shared" si="426"/>
        <v>0</v>
      </c>
      <c r="N155" s="20">
        <f t="shared" si="427"/>
        <v>0</v>
      </c>
      <c r="O155" s="20">
        <f t="shared" si="428"/>
        <v>0</v>
      </c>
      <c r="P155" s="20">
        <f t="shared" si="429"/>
        <v>0</v>
      </c>
      <c r="Q155" s="20">
        <f t="shared" si="430"/>
        <v>0</v>
      </c>
      <c r="R155" s="20">
        <f t="shared" si="431"/>
        <v>0</v>
      </c>
      <c r="S155" s="20">
        <f t="shared" si="432"/>
        <v>0</v>
      </c>
      <c r="T155" s="20">
        <f t="shared" si="433"/>
        <v>0</v>
      </c>
      <c r="U155" s="182">
        <f t="shared" si="412"/>
        <v>0</v>
      </c>
      <c r="V155" s="33">
        <v>0</v>
      </c>
      <c r="W155" s="20">
        <v>0</v>
      </c>
      <c r="X155" s="20">
        <v>0</v>
      </c>
      <c r="Y155" s="20">
        <v>0</v>
      </c>
      <c r="Z155" s="20">
        <v>0</v>
      </c>
      <c r="AA155" s="20">
        <v>0</v>
      </c>
      <c r="AB155" s="20">
        <v>16</v>
      </c>
      <c r="AC155" s="20">
        <v>160</v>
      </c>
      <c r="AD155" s="20">
        <v>69</v>
      </c>
      <c r="AE155" s="20">
        <v>0</v>
      </c>
      <c r="AF155" s="20">
        <v>0</v>
      </c>
      <c r="AG155" s="16">
        <v>0</v>
      </c>
      <c r="AH155" s="179">
        <f t="shared" si="351"/>
        <v>245</v>
      </c>
      <c r="AI155" s="28">
        <v>0</v>
      </c>
      <c r="AJ155" s="28">
        <v>0</v>
      </c>
      <c r="AK155" s="28">
        <v>0</v>
      </c>
      <c r="AL155" s="28">
        <v>0</v>
      </c>
      <c r="AM155" s="28">
        <v>0</v>
      </c>
      <c r="AN155" s="28">
        <v>0</v>
      </c>
      <c r="AO155" s="28">
        <v>0</v>
      </c>
      <c r="AP155" s="28">
        <v>0</v>
      </c>
      <c r="AQ155" s="28">
        <v>0</v>
      </c>
      <c r="AR155" s="28">
        <v>0</v>
      </c>
      <c r="AS155" s="28">
        <v>0</v>
      </c>
      <c r="AT155" s="28">
        <v>0</v>
      </c>
      <c r="AU155" s="329">
        <f t="shared" si="460"/>
        <v>0</v>
      </c>
      <c r="AV155" s="33">
        <v>0</v>
      </c>
      <c r="AW155" s="20">
        <v>0</v>
      </c>
      <c r="AX155" s="20">
        <v>0</v>
      </c>
      <c r="AY155" s="20">
        <v>0</v>
      </c>
      <c r="AZ155" s="20">
        <v>0</v>
      </c>
      <c r="BA155" s="20">
        <v>0</v>
      </c>
      <c r="BB155" s="20">
        <v>1734.2899199999997</v>
      </c>
      <c r="BC155" s="20">
        <v>14605.973000000002</v>
      </c>
      <c r="BD155" s="20">
        <v>5771.9336400000002</v>
      </c>
      <c r="BE155" s="20">
        <v>0</v>
      </c>
      <c r="BF155" s="20">
        <v>0</v>
      </c>
      <c r="BG155" s="20">
        <v>0</v>
      </c>
      <c r="BH155" s="329">
        <f t="shared" si="461"/>
        <v>22112.19656</v>
      </c>
      <c r="BI155" s="193">
        <f t="shared" si="413"/>
        <v>289.04831999999993</v>
      </c>
      <c r="BJ155" s="193">
        <f t="shared" si="414"/>
        <v>578.09663999999987</v>
      </c>
      <c r="BK155" s="20">
        <v>6144.413250084529</v>
      </c>
      <c r="BL155" s="33">
        <v>14605.973000000002</v>
      </c>
      <c r="BM155" s="226">
        <f t="shared" si="448"/>
        <v>2.3771143647929387</v>
      </c>
      <c r="BN155" s="4">
        <f t="shared" si="434"/>
        <v>3.2689339840647846E-4</v>
      </c>
      <c r="BO155" s="4">
        <v>0.25</v>
      </c>
      <c r="BP155" s="4">
        <v>4</v>
      </c>
      <c r="BQ155" s="195">
        <v>150</v>
      </c>
      <c r="BR155" s="196">
        <f t="shared" si="415"/>
        <v>12194.226000000001</v>
      </c>
      <c r="BS155" s="275">
        <f t="shared" si="459"/>
        <v>1.9846038187343997</v>
      </c>
      <c r="BT155" s="4">
        <f t="shared" si="449"/>
        <v>0</v>
      </c>
      <c r="BU155" s="229">
        <f t="shared" si="349"/>
        <v>0</v>
      </c>
      <c r="BV155" s="193">
        <f t="shared" si="450"/>
        <v>2042.5328650000001</v>
      </c>
      <c r="BW155" s="193">
        <f t="shared" si="451"/>
        <v>5446.7543066666667</v>
      </c>
      <c r="BX155" s="20">
        <v>6697.6551395841461</v>
      </c>
      <c r="BY155" s="19">
        <v>5771.9336400000002</v>
      </c>
      <c r="BZ155" s="441">
        <f t="shared" si="452"/>
        <v>0.86178423936565607</v>
      </c>
      <c r="CA155" s="4">
        <f t="shared" si="416"/>
        <v>3.1473663675175012E-3</v>
      </c>
      <c r="CB155" s="1">
        <v>0.25</v>
      </c>
      <c r="CC155" s="1">
        <v>3</v>
      </c>
      <c r="CD155" s="19">
        <v>176</v>
      </c>
      <c r="CE155" s="196">
        <v>14307.891840000002</v>
      </c>
      <c r="CF155" s="275">
        <f t="shared" si="453"/>
        <v>2.1362538891317673</v>
      </c>
      <c r="CG155" s="1">
        <f t="shared" si="454"/>
        <v>0</v>
      </c>
      <c r="CH155" s="229">
        <f t="shared" si="455"/>
        <v>0</v>
      </c>
      <c r="CI155" s="193">
        <f t="shared" si="456"/>
        <v>2456.910728888889</v>
      </c>
      <c r="CJ155" s="193">
        <f t="shared" si="457"/>
        <v>7370.7321866666671</v>
      </c>
      <c r="CK155" s="20">
        <v>9914.8333808343941</v>
      </c>
      <c r="CL155" s="33">
        <v>6286.7980000000007</v>
      </c>
      <c r="CM155" s="475">
        <f t="shared" si="435"/>
        <v>0.63408004537449203</v>
      </c>
      <c r="CN155" s="4">
        <f t="shared" si="417"/>
        <v>4.8807553306581732E-3</v>
      </c>
      <c r="CO155" s="1">
        <v>0</v>
      </c>
      <c r="CP155" s="1">
        <v>0</v>
      </c>
      <c r="CQ155" s="19">
        <v>90</v>
      </c>
      <c r="CR155" s="7">
        <f t="shared" si="350"/>
        <v>9755.3808000000008</v>
      </c>
      <c r="CS155" s="224">
        <f t="shared" si="436"/>
        <v>0.98391777504374212</v>
      </c>
      <c r="CT155" s="1">
        <f t="shared" si="464"/>
        <v>0</v>
      </c>
      <c r="CU155" s="537">
        <f t="shared" si="437"/>
        <v>0</v>
      </c>
      <c r="CV155" s="193">
        <f t="shared" si="438"/>
        <v>2839.8994560000001</v>
      </c>
      <c r="CW155" s="193">
        <f t="shared" si="439"/>
        <v>8888.2348800000018</v>
      </c>
      <c r="CX155" s="20"/>
      <c r="CY155" s="33"/>
      <c r="CZ155" s="475">
        <f t="shared" si="440"/>
        <v>0</v>
      </c>
      <c r="DA155" s="4">
        <f t="shared" si="418"/>
        <v>7.242342026515229E-3</v>
      </c>
      <c r="DB155" s="700"/>
      <c r="DC155" s="700"/>
      <c r="DE155" s="7">
        <f t="shared" si="419"/>
        <v>0</v>
      </c>
      <c r="DF155" s="224">
        <f t="shared" si="441"/>
        <v>0</v>
      </c>
      <c r="DG155" s="1">
        <f t="shared" si="442"/>
        <v>0</v>
      </c>
      <c r="DH155" s="537">
        <f t="shared" si="443"/>
        <v>0</v>
      </c>
      <c r="DI155" s="193"/>
      <c r="DJ155" s="193"/>
      <c r="DK155" s="20"/>
      <c r="DL155" s="33"/>
      <c r="DM155" s="475">
        <f t="shared" si="444"/>
        <v>0</v>
      </c>
      <c r="DN155" s="4" t="e">
        <f t="shared" si="420"/>
        <v>#DIV/0!</v>
      </c>
      <c r="DO155" s="700"/>
      <c r="DP155" s="700"/>
      <c r="DR155" s="7">
        <f t="shared" si="421"/>
        <v>0</v>
      </c>
      <c r="DS155" s="224">
        <f t="shared" si="445"/>
        <v>0</v>
      </c>
      <c r="DT155" s="1">
        <f t="shared" si="446"/>
        <v>0</v>
      </c>
      <c r="DU155" s="537">
        <f t="shared" si="447"/>
        <v>0</v>
      </c>
    </row>
    <row r="156" spans="2:125" hidden="1" outlineLevel="1" x14ac:dyDescent="0.35">
      <c r="B156" s="5" t="s">
        <v>111</v>
      </c>
      <c r="C156" s="3"/>
      <c r="D156" s="18">
        <v>322001</v>
      </c>
      <c r="E156" s="5" t="s">
        <v>45</v>
      </c>
      <c r="F156" s="5" t="s">
        <v>62</v>
      </c>
      <c r="G156" s="5" t="s">
        <v>78</v>
      </c>
      <c r="H156" s="20">
        <v>203.864</v>
      </c>
      <c r="I156" s="16">
        <f t="shared" si="422"/>
        <v>0</v>
      </c>
      <c r="J156" s="16">
        <f t="shared" si="423"/>
        <v>0</v>
      </c>
      <c r="K156" s="16">
        <f t="shared" si="424"/>
        <v>0</v>
      </c>
      <c r="L156" s="33">
        <f t="shared" si="425"/>
        <v>0</v>
      </c>
      <c r="M156" s="20">
        <f t="shared" si="426"/>
        <v>0</v>
      </c>
      <c r="N156" s="20">
        <f t="shared" si="427"/>
        <v>0</v>
      </c>
      <c r="O156" s="20">
        <f t="shared" si="428"/>
        <v>0</v>
      </c>
      <c r="P156" s="20">
        <f t="shared" si="429"/>
        <v>0</v>
      </c>
      <c r="Q156" s="20">
        <f t="shared" si="430"/>
        <v>0</v>
      </c>
      <c r="R156" s="20">
        <f t="shared" si="431"/>
        <v>0</v>
      </c>
      <c r="S156" s="20">
        <f t="shared" si="432"/>
        <v>0</v>
      </c>
      <c r="T156" s="20">
        <f t="shared" si="433"/>
        <v>0</v>
      </c>
      <c r="U156" s="182">
        <f t="shared" si="412"/>
        <v>0</v>
      </c>
      <c r="V156" s="33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3</v>
      </c>
      <c r="AC156" s="20">
        <v>111</v>
      </c>
      <c r="AD156" s="20">
        <v>43</v>
      </c>
      <c r="AE156" s="20">
        <v>0</v>
      </c>
      <c r="AF156" s="20">
        <v>0</v>
      </c>
      <c r="AG156" s="16">
        <v>0</v>
      </c>
      <c r="AH156" s="179">
        <f t="shared" si="351"/>
        <v>157</v>
      </c>
      <c r="AI156" s="28">
        <v>0</v>
      </c>
      <c r="AJ156" s="28">
        <v>0</v>
      </c>
      <c r="AK156" s="28">
        <v>0</v>
      </c>
      <c r="AL156" s="28">
        <v>0</v>
      </c>
      <c r="AM156" s="28">
        <v>0</v>
      </c>
      <c r="AN156" s="28">
        <v>0</v>
      </c>
      <c r="AO156" s="28">
        <v>0</v>
      </c>
      <c r="AP156" s="28">
        <v>0</v>
      </c>
      <c r="AQ156" s="28">
        <v>0</v>
      </c>
      <c r="AR156" s="28">
        <v>0</v>
      </c>
      <c r="AS156" s="28">
        <v>0</v>
      </c>
      <c r="AT156" s="28">
        <v>0</v>
      </c>
      <c r="AU156" s="329">
        <f t="shared" si="460"/>
        <v>0</v>
      </c>
      <c r="AV156" s="33">
        <v>0</v>
      </c>
      <c r="AW156" s="20">
        <v>0</v>
      </c>
      <c r="AX156" s="20">
        <v>0</v>
      </c>
      <c r="AY156" s="20">
        <v>0</v>
      </c>
      <c r="AZ156" s="20">
        <v>0</v>
      </c>
      <c r="BA156" s="20">
        <v>0</v>
      </c>
      <c r="BB156" s="20">
        <v>660.51936000000001</v>
      </c>
      <c r="BC156" s="20">
        <v>21301.74956</v>
      </c>
      <c r="BD156" s="20">
        <v>7430.8428000000004</v>
      </c>
      <c r="BE156" s="20">
        <v>0</v>
      </c>
      <c r="BF156" s="20">
        <v>0</v>
      </c>
      <c r="BG156" s="20">
        <v>0</v>
      </c>
      <c r="BH156" s="329">
        <f t="shared" si="461"/>
        <v>29393.111720000001</v>
      </c>
      <c r="BI156" s="193">
        <f t="shared" si="413"/>
        <v>110.08656000000001</v>
      </c>
      <c r="BJ156" s="193">
        <f t="shared" si="414"/>
        <v>220.17312000000001</v>
      </c>
      <c r="BK156" s="20">
        <v>8580.5770972860137</v>
      </c>
      <c r="BL156" s="33">
        <v>21301.74956</v>
      </c>
      <c r="BM156" s="226">
        <f t="shared" si="448"/>
        <v>2.4825544154527344</v>
      </c>
      <c r="BN156" s="4">
        <f t="shared" si="434"/>
        <v>1.2450018639540512E-4</v>
      </c>
      <c r="BO156" s="4">
        <v>0.25</v>
      </c>
      <c r="BP156" s="4">
        <v>30</v>
      </c>
      <c r="BQ156" s="195">
        <v>120</v>
      </c>
      <c r="BR156" s="196">
        <f t="shared" si="415"/>
        <v>19815.580800000003</v>
      </c>
      <c r="BS156" s="275">
        <f t="shared" si="459"/>
        <v>2.3093529229249108</v>
      </c>
      <c r="BT156" s="4">
        <f t="shared" si="449"/>
        <v>0</v>
      </c>
      <c r="BU156" s="229">
        <f t="shared" si="349"/>
        <v>0</v>
      </c>
      <c r="BV156" s="193">
        <f t="shared" si="450"/>
        <v>2745.2836149999998</v>
      </c>
      <c r="BW156" s="193">
        <f t="shared" si="451"/>
        <v>7320.7563066666662</v>
      </c>
      <c r="BX156" s="20">
        <v>9002.0401770234894</v>
      </c>
      <c r="BY156" s="19">
        <v>7430.8428000000004</v>
      </c>
      <c r="BZ156" s="441">
        <f t="shared" si="452"/>
        <v>0.82546207902584556</v>
      </c>
      <c r="CA156" s="4">
        <f t="shared" si="416"/>
        <v>4.2302444514878655E-3</v>
      </c>
      <c r="CB156" s="1">
        <v>0.25</v>
      </c>
      <c r="CC156" s="1">
        <v>3</v>
      </c>
      <c r="CD156" s="19">
        <v>114</v>
      </c>
      <c r="CE156" s="196">
        <v>18824.801760000002</v>
      </c>
      <c r="CF156" s="275">
        <f t="shared" si="453"/>
        <v>2.0911706001988088</v>
      </c>
      <c r="CG156" s="1">
        <f t="shared" si="454"/>
        <v>0</v>
      </c>
      <c r="CH156" s="229">
        <f t="shared" si="455"/>
        <v>0</v>
      </c>
      <c r="CI156" s="193">
        <f t="shared" si="456"/>
        <v>3265.9013022222225</v>
      </c>
      <c r="CJ156" s="193">
        <f t="shared" si="457"/>
        <v>9797.7039066666675</v>
      </c>
      <c r="CK156" s="20">
        <v>13179.505005632542</v>
      </c>
      <c r="CL156" s="33">
        <v>7706.0579999999991</v>
      </c>
      <c r="CM156" s="475">
        <f t="shared" si="435"/>
        <v>0.58470010798635086</v>
      </c>
      <c r="CN156" s="4">
        <f t="shared" si="417"/>
        <v>6.4878487454989057E-3</v>
      </c>
      <c r="CO156" s="1">
        <v>0</v>
      </c>
      <c r="CP156" s="1">
        <v>0</v>
      </c>
      <c r="CQ156" s="19">
        <v>50</v>
      </c>
      <c r="CR156" s="7">
        <f t="shared" si="350"/>
        <v>11008.656000000001</v>
      </c>
      <c r="CS156" s="224">
        <f t="shared" si="436"/>
        <v>0.83528599862401642</v>
      </c>
      <c r="CT156" s="1">
        <f t="shared" si="464"/>
        <v>0</v>
      </c>
      <c r="CU156" s="537">
        <f t="shared" si="437"/>
        <v>0</v>
      </c>
      <c r="CV156" s="193">
        <f t="shared" si="438"/>
        <v>3709.916972</v>
      </c>
      <c r="CW156" s="193">
        <f t="shared" si="439"/>
        <v>12146.216786666666</v>
      </c>
      <c r="CX156" s="20"/>
      <c r="CY156" s="33"/>
      <c r="CZ156" s="475">
        <f t="shared" si="440"/>
        <v>0</v>
      </c>
      <c r="DA156" s="4">
        <f t="shared" si="418"/>
        <v>9.8970220167314861E-3</v>
      </c>
      <c r="DB156" s="700"/>
      <c r="DC156" s="700"/>
      <c r="DE156" s="7">
        <f t="shared" si="419"/>
        <v>0</v>
      </c>
      <c r="DF156" s="224">
        <f t="shared" si="441"/>
        <v>0</v>
      </c>
      <c r="DG156" s="1">
        <f t="shared" si="442"/>
        <v>0</v>
      </c>
      <c r="DH156" s="537">
        <f t="shared" si="443"/>
        <v>0</v>
      </c>
      <c r="DI156" s="193"/>
      <c r="DJ156" s="193"/>
      <c r="DK156" s="20"/>
      <c r="DL156" s="33"/>
      <c r="DM156" s="475">
        <f t="shared" si="444"/>
        <v>0</v>
      </c>
      <c r="DN156" s="4" t="e">
        <f t="shared" si="420"/>
        <v>#DIV/0!</v>
      </c>
      <c r="DO156" s="700"/>
      <c r="DP156" s="700"/>
      <c r="DR156" s="7">
        <f t="shared" si="421"/>
        <v>0</v>
      </c>
      <c r="DS156" s="224">
        <f t="shared" si="445"/>
        <v>0</v>
      </c>
      <c r="DT156" s="1">
        <f t="shared" si="446"/>
        <v>0</v>
      </c>
      <c r="DU156" s="537">
        <f t="shared" si="447"/>
        <v>0</v>
      </c>
    </row>
    <row r="157" spans="2:125" hidden="1" outlineLevel="1" x14ac:dyDescent="0.35">
      <c r="B157" s="5" t="s">
        <v>111</v>
      </c>
      <c r="C157" s="3"/>
      <c r="D157" s="18">
        <v>323004</v>
      </c>
      <c r="E157" s="5" t="s">
        <v>46</v>
      </c>
      <c r="F157" s="5" t="s">
        <v>38</v>
      </c>
      <c r="G157" s="5" t="s">
        <v>79</v>
      </c>
      <c r="H157" s="20">
        <v>281.01799999999997</v>
      </c>
      <c r="I157" s="16">
        <f t="shared" si="422"/>
        <v>0</v>
      </c>
      <c r="J157" s="16">
        <f t="shared" si="423"/>
        <v>0</v>
      </c>
      <c r="K157" s="16">
        <f t="shared" si="424"/>
        <v>0</v>
      </c>
      <c r="L157" s="33">
        <f t="shared" si="425"/>
        <v>0</v>
      </c>
      <c r="M157" s="20">
        <f t="shared" si="426"/>
        <v>0</v>
      </c>
      <c r="N157" s="20">
        <f t="shared" si="427"/>
        <v>0</v>
      </c>
      <c r="O157" s="20">
        <f t="shared" si="428"/>
        <v>0</v>
      </c>
      <c r="P157" s="20">
        <f t="shared" si="429"/>
        <v>0</v>
      </c>
      <c r="Q157" s="20">
        <f t="shared" si="430"/>
        <v>0</v>
      </c>
      <c r="R157" s="20">
        <f t="shared" si="431"/>
        <v>0</v>
      </c>
      <c r="S157" s="20">
        <f t="shared" si="432"/>
        <v>0</v>
      </c>
      <c r="T157" s="20">
        <f t="shared" si="433"/>
        <v>0</v>
      </c>
      <c r="U157" s="182">
        <f t="shared" si="412"/>
        <v>0</v>
      </c>
      <c r="V157" s="33">
        <v>0</v>
      </c>
      <c r="W157" s="20">
        <v>0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20">
        <v>0</v>
      </c>
      <c r="AD157" s="20">
        <v>0</v>
      </c>
      <c r="AE157" s="20">
        <v>0</v>
      </c>
      <c r="AF157" s="20">
        <v>0</v>
      </c>
      <c r="AG157" s="16">
        <v>0</v>
      </c>
      <c r="AH157" s="179">
        <f t="shared" si="351"/>
        <v>0</v>
      </c>
      <c r="AI157" s="28">
        <v>0</v>
      </c>
      <c r="AJ157" s="28">
        <v>0</v>
      </c>
      <c r="AK157" s="28">
        <v>0</v>
      </c>
      <c r="AL157" s="28">
        <v>0</v>
      </c>
      <c r="AM157" s="28">
        <v>0</v>
      </c>
      <c r="AN157" s="28">
        <v>0</v>
      </c>
      <c r="AO157" s="28">
        <v>0</v>
      </c>
      <c r="AP157" s="28">
        <v>0</v>
      </c>
      <c r="AQ157" s="28">
        <v>0</v>
      </c>
      <c r="AR157" s="28">
        <v>0</v>
      </c>
      <c r="AS157" s="28">
        <v>0</v>
      </c>
      <c r="AT157" s="28">
        <v>0</v>
      </c>
      <c r="AU157" s="329">
        <f t="shared" si="460"/>
        <v>0</v>
      </c>
      <c r="AV157" s="33">
        <v>0</v>
      </c>
      <c r="AW157" s="20">
        <v>0</v>
      </c>
      <c r="AX157" s="20">
        <v>0</v>
      </c>
      <c r="AY157" s="20">
        <v>0</v>
      </c>
      <c r="AZ157" s="20">
        <v>0</v>
      </c>
      <c r="BA157" s="20">
        <v>0</v>
      </c>
      <c r="BB157" s="20">
        <v>0</v>
      </c>
      <c r="BC157" s="20">
        <v>0</v>
      </c>
      <c r="BD157" s="20">
        <v>0</v>
      </c>
      <c r="BE157" s="20">
        <v>0</v>
      </c>
      <c r="BF157" s="20">
        <v>0</v>
      </c>
      <c r="BG157" s="20">
        <v>0</v>
      </c>
      <c r="BH157" s="329">
        <f t="shared" si="461"/>
        <v>0</v>
      </c>
      <c r="BI157" s="193">
        <f t="shared" si="413"/>
        <v>0</v>
      </c>
      <c r="BJ157" s="193">
        <f t="shared" si="414"/>
        <v>0</v>
      </c>
      <c r="BK157" s="20">
        <v>0</v>
      </c>
      <c r="BL157" s="33">
        <v>0</v>
      </c>
      <c r="BM157" s="226">
        <f t="shared" si="448"/>
        <v>0</v>
      </c>
      <c r="BN157" s="4">
        <f t="shared" si="434"/>
        <v>0</v>
      </c>
      <c r="BO157" s="4">
        <v>0</v>
      </c>
      <c r="BP157" s="4">
        <v>0</v>
      </c>
      <c r="BQ157" s="195">
        <v>0</v>
      </c>
      <c r="BR157" s="196">
        <f t="shared" si="415"/>
        <v>0</v>
      </c>
      <c r="BS157" s="224">
        <f t="shared" si="459"/>
        <v>0</v>
      </c>
      <c r="BT157" s="4">
        <f t="shared" si="449"/>
        <v>0</v>
      </c>
      <c r="BU157" s="229">
        <f t="shared" si="349"/>
        <v>0</v>
      </c>
      <c r="BV157" s="193">
        <f t="shared" si="450"/>
        <v>0</v>
      </c>
      <c r="BW157" s="193">
        <f t="shared" si="451"/>
        <v>0</v>
      </c>
      <c r="BX157" s="20">
        <v>0</v>
      </c>
      <c r="BY157" s="19">
        <v>0</v>
      </c>
      <c r="BZ157" s="441">
        <f t="shared" si="452"/>
        <v>0</v>
      </c>
      <c r="CA157" s="4">
        <f t="shared" si="416"/>
        <v>0</v>
      </c>
      <c r="CB157" s="1">
        <v>0</v>
      </c>
      <c r="CC157" s="1">
        <v>0</v>
      </c>
      <c r="CD157" s="19">
        <v>0</v>
      </c>
      <c r="CE157" s="196">
        <v>0</v>
      </c>
      <c r="CF157" s="275">
        <f t="shared" si="453"/>
        <v>0</v>
      </c>
      <c r="CG157" s="1">
        <f t="shared" si="454"/>
        <v>0</v>
      </c>
      <c r="CH157" s="229">
        <f t="shared" si="455"/>
        <v>0</v>
      </c>
      <c r="CI157" s="193">
        <f t="shared" si="456"/>
        <v>0</v>
      </c>
      <c r="CJ157" s="193">
        <f t="shared" si="457"/>
        <v>0</v>
      </c>
      <c r="CK157" s="20">
        <v>0</v>
      </c>
      <c r="CL157" s="33">
        <v>0</v>
      </c>
      <c r="CM157" s="475">
        <f t="shared" si="435"/>
        <v>0</v>
      </c>
      <c r="CN157" s="4">
        <f t="shared" si="417"/>
        <v>0</v>
      </c>
      <c r="CO157" s="1">
        <v>0</v>
      </c>
      <c r="CP157" s="1">
        <v>0</v>
      </c>
      <c r="CQ157" s="19">
        <v>0</v>
      </c>
      <c r="CR157" s="7">
        <f t="shared" si="350"/>
        <v>0</v>
      </c>
      <c r="CS157" s="224">
        <f t="shared" si="436"/>
        <v>0</v>
      </c>
      <c r="CT157" s="1">
        <f t="shared" si="464"/>
        <v>0</v>
      </c>
      <c r="CU157" s="537">
        <f t="shared" si="437"/>
        <v>0</v>
      </c>
      <c r="CV157" s="193">
        <f t="shared" si="438"/>
        <v>0</v>
      </c>
      <c r="CW157" s="193">
        <f t="shared" si="439"/>
        <v>0</v>
      </c>
      <c r="CX157" s="20"/>
      <c r="CY157" s="33"/>
      <c r="CZ157" s="475">
        <f t="shared" si="440"/>
        <v>0</v>
      </c>
      <c r="DA157" s="4">
        <f t="shared" si="418"/>
        <v>0</v>
      </c>
      <c r="DB157" s="700"/>
      <c r="DC157" s="700"/>
      <c r="DE157" s="7">
        <f t="shared" si="419"/>
        <v>0</v>
      </c>
      <c r="DF157" s="224">
        <f t="shared" si="441"/>
        <v>0</v>
      </c>
      <c r="DG157" s="1">
        <f t="shared" si="442"/>
        <v>0</v>
      </c>
      <c r="DH157" s="537">
        <f t="shared" si="443"/>
        <v>0</v>
      </c>
      <c r="DI157" s="193"/>
      <c r="DJ157" s="193"/>
      <c r="DK157" s="20"/>
      <c r="DL157" s="33"/>
      <c r="DM157" s="475">
        <f t="shared" si="444"/>
        <v>0</v>
      </c>
      <c r="DN157" s="4" t="e">
        <f t="shared" si="420"/>
        <v>#DIV/0!</v>
      </c>
      <c r="DO157" s="700"/>
      <c r="DP157" s="700"/>
      <c r="DR157" s="7">
        <f t="shared" si="421"/>
        <v>0</v>
      </c>
      <c r="DS157" s="224">
        <f t="shared" si="445"/>
        <v>0</v>
      </c>
      <c r="DT157" s="1">
        <f t="shared" si="446"/>
        <v>0</v>
      </c>
      <c r="DU157" s="537">
        <f t="shared" si="447"/>
        <v>0</v>
      </c>
    </row>
    <row r="158" spans="2:125" hidden="1" outlineLevel="1" x14ac:dyDescent="0.35">
      <c r="B158" s="5" t="s">
        <v>111</v>
      </c>
      <c r="C158" s="3"/>
      <c r="D158" s="18">
        <v>323103</v>
      </c>
      <c r="E158" s="5" t="s">
        <v>46</v>
      </c>
      <c r="F158" s="5" t="s">
        <v>39</v>
      </c>
      <c r="G158" s="5" t="s">
        <v>79</v>
      </c>
      <c r="H158" s="20">
        <v>281.01799999999997</v>
      </c>
      <c r="I158" s="16">
        <f t="shared" si="422"/>
        <v>0</v>
      </c>
      <c r="J158" s="16">
        <f t="shared" si="423"/>
        <v>0</v>
      </c>
      <c r="K158" s="16">
        <f t="shared" si="424"/>
        <v>0</v>
      </c>
      <c r="L158" s="33">
        <f t="shared" si="425"/>
        <v>0</v>
      </c>
      <c r="M158" s="20">
        <f t="shared" si="426"/>
        <v>0</v>
      </c>
      <c r="N158" s="20">
        <f t="shared" si="427"/>
        <v>0</v>
      </c>
      <c r="O158" s="20">
        <f t="shared" si="428"/>
        <v>0</v>
      </c>
      <c r="P158" s="20">
        <f t="shared" si="429"/>
        <v>0</v>
      </c>
      <c r="Q158" s="20">
        <f t="shared" si="430"/>
        <v>0</v>
      </c>
      <c r="R158" s="20">
        <f t="shared" si="431"/>
        <v>0</v>
      </c>
      <c r="S158" s="20">
        <f t="shared" si="432"/>
        <v>0</v>
      </c>
      <c r="T158" s="20">
        <f t="shared" si="433"/>
        <v>0</v>
      </c>
      <c r="U158" s="182">
        <f t="shared" si="412"/>
        <v>0</v>
      </c>
      <c r="V158" s="33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0">
        <v>0</v>
      </c>
      <c r="AF158" s="20">
        <v>0</v>
      </c>
      <c r="AG158" s="16">
        <v>0</v>
      </c>
      <c r="AH158" s="179">
        <f t="shared" si="351"/>
        <v>0</v>
      </c>
      <c r="AI158" s="28">
        <v>0</v>
      </c>
      <c r="AJ158" s="28">
        <v>0</v>
      </c>
      <c r="AK158" s="28">
        <v>0</v>
      </c>
      <c r="AL158" s="28">
        <v>0</v>
      </c>
      <c r="AM158" s="28">
        <v>0</v>
      </c>
      <c r="AN158" s="28">
        <v>0</v>
      </c>
      <c r="AO158" s="28">
        <v>0</v>
      </c>
      <c r="AP158" s="28">
        <v>0</v>
      </c>
      <c r="AQ158" s="28">
        <v>0</v>
      </c>
      <c r="AR158" s="28">
        <v>0</v>
      </c>
      <c r="AS158" s="28">
        <v>0</v>
      </c>
      <c r="AT158" s="28">
        <v>0</v>
      </c>
      <c r="AU158" s="329">
        <f t="shared" si="460"/>
        <v>0</v>
      </c>
      <c r="AV158" s="33">
        <v>0</v>
      </c>
      <c r="AW158" s="20">
        <v>0</v>
      </c>
      <c r="AX158" s="20">
        <v>0</v>
      </c>
      <c r="AY158" s="20">
        <v>0</v>
      </c>
      <c r="AZ158" s="20">
        <v>0</v>
      </c>
      <c r="BA158" s="20">
        <v>0</v>
      </c>
      <c r="BB158" s="20">
        <v>0</v>
      </c>
      <c r="BC158" s="20">
        <v>0</v>
      </c>
      <c r="BD158" s="20">
        <v>0</v>
      </c>
      <c r="BE158" s="20">
        <v>0</v>
      </c>
      <c r="BF158" s="20">
        <v>0</v>
      </c>
      <c r="BG158" s="20">
        <v>0</v>
      </c>
      <c r="BH158" s="329">
        <f t="shared" si="461"/>
        <v>0</v>
      </c>
      <c r="BI158" s="193">
        <f t="shared" si="413"/>
        <v>0</v>
      </c>
      <c r="BJ158" s="193">
        <f t="shared" si="414"/>
        <v>0</v>
      </c>
      <c r="BK158" s="20">
        <v>0</v>
      </c>
      <c r="BL158" s="33">
        <v>0</v>
      </c>
      <c r="BM158" s="226">
        <f t="shared" si="448"/>
        <v>0</v>
      </c>
      <c r="BN158" s="4">
        <f t="shared" si="434"/>
        <v>0</v>
      </c>
      <c r="BO158" s="4">
        <v>0</v>
      </c>
      <c r="BP158" s="4">
        <v>0</v>
      </c>
      <c r="BQ158" s="195">
        <v>0</v>
      </c>
      <c r="BR158" s="196">
        <f t="shared" si="415"/>
        <v>0</v>
      </c>
      <c r="BS158" s="224">
        <f t="shared" si="459"/>
        <v>0</v>
      </c>
      <c r="BT158" s="4">
        <f t="shared" si="449"/>
        <v>0</v>
      </c>
      <c r="BU158" s="229">
        <f t="shared" si="349"/>
        <v>0</v>
      </c>
      <c r="BV158" s="193">
        <f t="shared" si="450"/>
        <v>0</v>
      </c>
      <c r="BW158" s="193">
        <f t="shared" si="451"/>
        <v>0</v>
      </c>
      <c r="BX158" s="20">
        <v>0</v>
      </c>
      <c r="BY158" s="19">
        <v>0</v>
      </c>
      <c r="BZ158" s="441">
        <f t="shared" si="452"/>
        <v>0</v>
      </c>
      <c r="CA158" s="4">
        <f t="shared" si="416"/>
        <v>0</v>
      </c>
      <c r="CB158" s="1">
        <v>0</v>
      </c>
      <c r="CC158" s="1">
        <v>0</v>
      </c>
      <c r="CD158" s="19">
        <v>0</v>
      </c>
      <c r="CE158" s="196">
        <v>0</v>
      </c>
      <c r="CF158" s="275">
        <f t="shared" si="453"/>
        <v>0</v>
      </c>
      <c r="CG158" s="1">
        <f t="shared" si="454"/>
        <v>0</v>
      </c>
      <c r="CH158" s="229">
        <f t="shared" si="455"/>
        <v>0</v>
      </c>
      <c r="CI158" s="193">
        <f t="shared" si="456"/>
        <v>0</v>
      </c>
      <c r="CJ158" s="193">
        <f t="shared" si="457"/>
        <v>0</v>
      </c>
      <c r="CK158" s="20">
        <v>0</v>
      </c>
      <c r="CL158" s="33">
        <v>0</v>
      </c>
      <c r="CM158" s="475">
        <f t="shared" si="435"/>
        <v>0</v>
      </c>
      <c r="CN158" s="4">
        <f t="shared" si="417"/>
        <v>0</v>
      </c>
      <c r="CO158" s="1">
        <v>0</v>
      </c>
      <c r="CP158" s="1">
        <v>0</v>
      </c>
      <c r="CQ158" s="19">
        <v>0</v>
      </c>
      <c r="CR158" s="7">
        <f t="shared" si="350"/>
        <v>0</v>
      </c>
      <c r="CS158" s="224">
        <f t="shared" si="436"/>
        <v>0</v>
      </c>
      <c r="CT158" s="1">
        <f t="shared" si="464"/>
        <v>0</v>
      </c>
      <c r="CU158" s="537">
        <f t="shared" si="437"/>
        <v>0</v>
      </c>
      <c r="CV158" s="193">
        <f t="shared" si="438"/>
        <v>0</v>
      </c>
      <c r="CW158" s="193">
        <f t="shared" si="439"/>
        <v>0</v>
      </c>
      <c r="CX158" s="20"/>
      <c r="CY158" s="33"/>
      <c r="CZ158" s="475">
        <f t="shared" si="440"/>
        <v>0</v>
      </c>
      <c r="DA158" s="4">
        <f t="shared" si="418"/>
        <v>0</v>
      </c>
      <c r="DB158" s="700"/>
      <c r="DC158" s="700"/>
      <c r="DE158" s="7">
        <f t="shared" si="419"/>
        <v>0</v>
      </c>
      <c r="DF158" s="224">
        <f t="shared" si="441"/>
        <v>0</v>
      </c>
      <c r="DG158" s="1">
        <f t="shared" si="442"/>
        <v>0</v>
      </c>
      <c r="DH158" s="537">
        <f t="shared" si="443"/>
        <v>0</v>
      </c>
      <c r="DI158" s="193"/>
      <c r="DJ158" s="193"/>
      <c r="DK158" s="20"/>
      <c r="DL158" s="33"/>
      <c r="DM158" s="475">
        <f t="shared" si="444"/>
        <v>0</v>
      </c>
      <c r="DN158" s="4" t="e">
        <f t="shared" si="420"/>
        <v>#DIV/0!</v>
      </c>
      <c r="DO158" s="700"/>
      <c r="DP158" s="700"/>
      <c r="DR158" s="7">
        <f t="shared" si="421"/>
        <v>0</v>
      </c>
      <c r="DS158" s="224">
        <f t="shared" si="445"/>
        <v>0</v>
      </c>
      <c r="DT158" s="1">
        <f t="shared" si="446"/>
        <v>0</v>
      </c>
      <c r="DU158" s="537">
        <f t="shared" si="447"/>
        <v>0</v>
      </c>
    </row>
    <row r="159" spans="2:125" hidden="1" outlineLevel="1" x14ac:dyDescent="0.35">
      <c r="B159" s="5" t="s">
        <v>111</v>
      </c>
      <c r="C159" s="3"/>
      <c r="D159" s="18">
        <v>323900</v>
      </c>
      <c r="E159" s="5" t="s">
        <v>46</v>
      </c>
      <c r="F159" s="5" t="s">
        <v>37</v>
      </c>
      <c r="G159" s="5" t="s">
        <v>79</v>
      </c>
      <c r="H159" s="20">
        <v>281.01799999999997</v>
      </c>
      <c r="I159" s="16">
        <f t="shared" si="422"/>
        <v>0</v>
      </c>
      <c r="J159" s="16">
        <f t="shared" si="423"/>
        <v>0</v>
      </c>
      <c r="K159" s="16">
        <f t="shared" si="424"/>
        <v>0</v>
      </c>
      <c r="L159" s="33">
        <f t="shared" si="425"/>
        <v>0</v>
      </c>
      <c r="M159" s="20">
        <f t="shared" si="426"/>
        <v>0</v>
      </c>
      <c r="N159" s="20">
        <f t="shared" si="427"/>
        <v>0</v>
      </c>
      <c r="O159" s="20">
        <f t="shared" si="428"/>
        <v>0</v>
      </c>
      <c r="P159" s="20">
        <f t="shared" si="429"/>
        <v>0</v>
      </c>
      <c r="Q159" s="20">
        <f t="shared" si="430"/>
        <v>0</v>
      </c>
      <c r="R159" s="20">
        <f t="shared" si="431"/>
        <v>0</v>
      </c>
      <c r="S159" s="20">
        <f t="shared" si="432"/>
        <v>0</v>
      </c>
      <c r="T159" s="20">
        <f t="shared" si="433"/>
        <v>0</v>
      </c>
      <c r="U159" s="182">
        <f t="shared" si="412"/>
        <v>0</v>
      </c>
      <c r="V159" s="33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0</v>
      </c>
      <c r="AE159" s="20">
        <v>0</v>
      </c>
      <c r="AF159" s="20">
        <v>0</v>
      </c>
      <c r="AG159" s="16">
        <v>0</v>
      </c>
      <c r="AH159" s="179">
        <f t="shared" si="351"/>
        <v>0</v>
      </c>
      <c r="AI159" s="28">
        <v>0</v>
      </c>
      <c r="AJ159" s="28">
        <v>0</v>
      </c>
      <c r="AK159" s="28">
        <v>0</v>
      </c>
      <c r="AL159" s="28">
        <v>0</v>
      </c>
      <c r="AM159" s="28">
        <v>0</v>
      </c>
      <c r="AN159" s="28">
        <v>0</v>
      </c>
      <c r="AO159" s="28">
        <v>0</v>
      </c>
      <c r="AP159" s="28">
        <v>0</v>
      </c>
      <c r="AQ159" s="28">
        <v>0</v>
      </c>
      <c r="AR159" s="28">
        <v>0</v>
      </c>
      <c r="AS159" s="28">
        <v>0</v>
      </c>
      <c r="AT159" s="28">
        <v>0</v>
      </c>
      <c r="AU159" s="329">
        <f t="shared" si="460"/>
        <v>0</v>
      </c>
      <c r="AV159" s="33">
        <v>0</v>
      </c>
      <c r="AW159" s="20">
        <v>0</v>
      </c>
      <c r="AX159" s="20">
        <v>0</v>
      </c>
      <c r="AY159" s="20">
        <v>0</v>
      </c>
      <c r="AZ159" s="20">
        <v>0</v>
      </c>
      <c r="BA159" s="20">
        <v>0</v>
      </c>
      <c r="BB159" s="20">
        <v>0</v>
      </c>
      <c r="BC159" s="20">
        <v>0</v>
      </c>
      <c r="BD159" s="20">
        <v>0</v>
      </c>
      <c r="BE159" s="20">
        <v>0</v>
      </c>
      <c r="BF159" s="20">
        <v>0</v>
      </c>
      <c r="BG159" s="20">
        <v>0</v>
      </c>
      <c r="BH159" s="329">
        <f t="shared" si="461"/>
        <v>0</v>
      </c>
      <c r="BI159" s="193">
        <f t="shared" si="413"/>
        <v>0</v>
      </c>
      <c r="BJ159" s="193">
        <f t="shared" si="414"/>
        <v>0</v>
      </c>
      <c r="BK159" s="20">
        <v>0</v>
      </c>
      <c r="BL159" s="33">
        <v>0</v>
      </c>
      <c r="BM159" s="226">
        <f t="shared" si="448"/>
        <v>0</v>
      </c>
      <c r="BN159" s="4">
        <f t="shared" si="434"/>
        <v>0</v>
      </c>
      <c r="BO159" s="4">
        <v>0</v>
      </c>
      <c r="BP159" s="4">
        <v>0</v>
      </c>
      <c r="BQ159" s="195">
        <v>0</v>
      </c>
      <c r="BR159" s="196">
        <f t="shared" si="415"/>
        <v>0</v>
      </c>
      <c r="BS159" s="224">
        <f t="shared" si="459"/>
        <v>0</v>
      </c>
      <c r="BT159" s="4">
        <f t="shared" si="449"/>
        <v>0</v>
      </c>
      <c r="BU159" s="229">
        <f t="shared" si="349"/>
        <v>0</v>
      </c>
      <c r="BV159" s="193">
        <f t="shared" si="450"/>
        <v>0</v>
      </c>
      <c r="BW159" s="193">
        <f t="shared" si="451"/>
        <v>0</v>
      </c>
      <c r="BX159" s="20">
        <v>0</v>
      </c>
      <c r="BY159" s="19">
        <v>0</v>
      </c>
      <c r="BZ159" s="441">
        <f t="shared" si="452"/>
        <v>0</v>
      </c>
      <c r="CA159" s="4">
        <f t="shared" si="416"/>
        <v>0</v>
      </c>
      <c r="CB159" s="1">
        <v>0</v>
      </c>
      <c r="CC159" s="1">
        <v>0</v>
      </c>
      <c r="CD159" s="19">
        <v>0</v>
      </c>
      <c r="CE159" s="196">
        <v>0</v>
      </c>
      <c r="CF159" s="275">
        <f t="shared" si="453"/>
        <v>0</v>
      </c>
      <c r="CG159" s="1">
        <f t="shared" si="454"/>
        <v>0</v>
      </c>
      <c r="CH159" s="229">
        <f t="shared" si="455"/>
        <v>0</v>
      </c>
      <c r="CI159" s="193">
        <f t="shared" si="456"/>
        <v>0</v>
      </c>
      <c r="CJ159" s="193">
        <f t="shared" si="457"/>
        <v>0</v>
      </c>
      <c r="CK159" s="20">
        <v>0</v>
      </c>
      <c r="CL159" s="33">
        <v>0</v>
      </c>
      <c r="CM159" s="475">
        <f t="shared" si="435"/>
        <v>0</v>
      </c>
      <c r="CN159" s="4">
        <f t="shared" si="417"/>
        <v>0</v>
      </c>
      <c r="CO159" s="1">
        <v>0</v>
      </c>
      <c r="CP159" s="1">
        <v>0</v>
      </c>
      <c r="CQ159" s="19">
        <v>0</v>
      </c>
      <c r="CR159" s="7">
        <f t="shared" si="350"/>
        <v>0</v>
      </c>
      <c r="CS159" s="224">
        <f t="shared" si="436"/>
        <v>0</v>
      </c>
      <c r="CT159" s="1">
        <f t="shared" si="464"/>
        <v>0</v>
      </c>
      <c r="CU159" s="537">
        <f t="shared" si="437"/>
        <v>0</v>
      </c>
      <c r="CV159" s="193">
        <f t="shared" si="438"/>
        <v>0</v>
      </c>
      <c r="CW159" s="193">
        <f t="shared" si="439"/>
        <v>0</v>
      </c>
      <c r="CX159" s="20"/>
      <c r="CY159" s="33"/>
      <c r="CZ159" s="475">
        <f t="shared" si="440"/>
        <v>0</v>
      </c>
      <c r="DA159" s="4">
        <f t="shared" si="418"/>
        <v>0</v>
      </c>
      <c r="DB159" s="700"/>
      <c r="DC159" s="700"/>
      <c r="DE159" s="7">
        <f t="shared" si="419"/>
        <v>0</v>
      </c>
      <c r="DF159" s="224">
        <f t="shared" si="441"/>
        <v>0</v>
      </c>
      <c r="DG159" s="1">
        <f t="shared" si="442"/>
        <v>0</v>
      </c>
      <c r="DH159" s="537">
        <f t="shared" si="443"/>
        <v>0</v>
      </c>
      <c r="DI159" s="193"/>
      <c r="DJ159" s="193"/>
      <c r="DK159" s="20"/>
      <c r="DL159" s="33"/>
      <c r="DM159" s="475">
        <f t="shared" si="444"/>
        <v>0</v>
      </c>
      <c r="DN159" s="4" t="e">
        <f t="shared" si="420"/>
        <v>#DIV/0!</v>
      </c>
      <c r="DO159" s="700"/>
      <c r="DP159" s="700"/>
      <c r="DR159" s="7">
        <f t="shared" si="421"/>
        <v>0</v>
      </c>
      <c r="DS159" s="224">
        <f t="shared" si="445"/>
        <v>0</v>
      </c>
      <c r="DT159" s="1">
        <f t="shared" si="446"/>
        <v>0</v>
      </c>
      <c r="DU159" s="537">
        <f t="shared" si="447"/>
        <v>0</v>
      </c>
    </row>
    <row r="160" spans="2:125" hidden="1" outlineLevel="1" x14ac:dyDescent="0.35">
      <c r="B160" s="5" t="s">
        <v>111</v>
      </c>
      <c r="C160" s="3"/>
      <c r="D160" s="18">
        <v>323104</v>
      </c>
      <c r="E160" s="5" t="s">
        <v>46</v>
      </c>
      <c r="F160" s="5" t="s">
        <v>63</v>
      </c>
      <c r="G160" s="5" t="s">
        <v>76</v>
      </c>
      <c r="H160" s="20">
        <f>200727/1000</f>
        <v>200.727</v>
      </c>
      <c r="I160" s="16">
        <f t="shared" si="422"/>
        <v>0</v>
      </c>
      <c r="J160" s="16">
        <f t="shared" si="423"/>
        <v>0</v>
      </c>
      <c r="K160" s="16">
        <f t="shared" si="424"/>
        <v>0</v>
      </c>
      <c r="L160" s="33">
        <f t="shared" si="425"/>
        <v>0</v>
      </c>
      <c r="M160" s="20">
        <f t="shared" si="426"/>
        <v>0</v>
      </c>
      <c r="N160" s="20">
        <f t="shared" si="427"/>
        <v>0</v>
      </c>
      <c r="O160" s="20">
        <f t="shared" si="428"/>
        <v>0</v>
      </c>
      <c r="P160" s="20">
        <f t="shared" si="429"/>
        <v>0</v>
      </c>
      <c r="Q160" s="20">
        <f t="shared" si="430"/>
        <v>0</v>
      </c>
      <c r="R160" s="20">
        <f t="shared" si="431"/>
        <v>0</v>
      </c>
      <c r="S160" s="20">
        <f t="shared" si="432"/>
        <v>0</v>
      </c>
      <c r="T160" s="20">
        <f t="shared" si="433"/>
        <v>0</v>
      </c>
      <c r="U160" s="182">
        <f t="shared" si="412"/>
        <v>0</v>
      </c>
      <c r="V160" s="33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0">
        <v>0</v>
      </c>
      <c r="AF160" s="20">
        <v>0</v>
      </c>
      <c r="AG160" s="16">
        <v>0</v>
      </c>
      <c r="AH160" s="179">
        <f t="shared" si="351"/>
        <v>0</v>
      </c>
      <c r="AI160" s="28">
        <v>0</v>
      </c>
      <c r="AJ160" s="28">
        <v>0</v>
      </c>
      <c r="AK160" s="28">
        <v>0</v>
      </c>
      <c r="AL160" s="28">
        <v>0</v>
      </c>
      <c r="AM160" s="28">
        <v>0</v>
      </c>
      <c r="AN160" s="28">
        <v>0</v>
      </c>
      <c r="AO160" s="28">
        <v>0</v>
      </c>
      <c r="AP160" s="28">
        <v>0</v>
      </c>
      <c r="AQ160" s="28">
        <v>0</v>
      </c>
      <c r="AR160" s="28">
        <v>0</v>
      </c>
      <c r="AS160" s="28">
        <v>0</v>
      </c>
      <c r="AT160" s="28">
        <v>0</v>
      </c>
      <c r="AU160" s="329">
        <f t="shared" si="460"/>
        <v>0</v>
      </c>
      <c r="AV160" s="33">
        <v>0</v>
      </c>
      <c r="AW160" s="20">
        <v>0</v>
      </c>
      <c r="AX160" s="20">
        <v>0</v>
      </c>
      <c r="AY160" s="20">
        <v>0</v>
      </c>
      <c r="AZ160" s="20">
        <v>0</v>
      </c>
      <c r="BA160" s="20">
        <v>0</v>
      </c>
      <c r="BB160" s="20">
        <v>0</v>
      </c>
      <c r="BC160" s="20">
        <v>0</v>
      </c>
      <c r="BD160" s="20">
        <v>0</v>
      </c>
      <c r="BE160" s="20">
        <v>0</v>
      </c>
      <c r="BF160" s="20">
        <v>0</v>
      </c>
      <c r="BG160" s="20">
        <v>0</v>
      </c>
      <c r="BH160" s="329">
        <f t="shared" si="461"/>
        <v>0</v>
      </c>
      <c r="BI160" s="193">
        <f t="shared" si="413"/>
        <v>0</v>
      </c>
      <c r="BJ160" s="193">
        <f t="shared" si="414"/>
        <v>0</v>
      </c>
      <c r="BK160" s="20">
        <v>0</v>
      </c>
      <c r="BL160" s="33">
        <v>0</v>
      </c>
      <c r="BM160" s="226">
        <f t="shared" si="448"/>
        <v>0</v>
      </c>
      <c r="BN160" s="4">
        <f t="shared" si="434"/>
        <v>0</v>
      </c>
      <c r="BO160" s="4">
        <v>0</v>
      </c>
      <c r="BP160" s="4">
        <v>0</v>
      </c>
      <c r="BQ160" s="195">
        <v>0</v>
      </c>
      <c r="BR160" s="196">
        <f t="shared" si="415"/>
        <v>0</v>
      </c>
      <c r="BS160" s="224">
        <f t="shared" si="459"/>
        <v>0</v>
      </c>
      <c r="BT160" s="4">
        <f t="shared" si="449"/>
        <v>0</v>
      </c>
      <c r="BU160" s="229">
        <f t="shared" si="349"/>
        <v>0</v>
      </c>
      <c r="BV160" s="193">
        <f t="shared" si="450"/>
        <v>0</v>
      </c>
      <c r="BW160" s="193">
        <f t="shared" si="451"/>
        <v>0</v>
      </c>
      <c r="BX160" s="20">
        <v>0</v>
      </c>
      <c r="BY160" s="19">
        <v>0</v>
      </c>
      <c r="BZ160" s="441">
        <f t="shared" si="452"/>
        <v>0</v>
      </c>
      <c r="CA160" s="4">
        <f t="shared" si="416"/>
        <v>0</v>
      </c>
      <c r="CB160" s="1">
        <v>0</v>
      </c>
      <c r="CC160" s="1">
        <v>0</v>
      </c>
      <c r="CD160" s="19">
        <v>0</v>
      </c>
      <c r="CE160" s="196">
        <v>0</v>
      </c>
      <c r="CF160" s="275">
        <f t="shared" si="453"/>
        <v>0</v>
      </c>
      <c r="CG160" s="1">
        <f t="shared" si="454"/>
        <v>0</v>
      </c>
      <c r="CH160" s="229">
        <f t="shared" si="455"/>
        <v>0</v>
      </c>
      <c r="CI160" s="193">
        <f t="shared" si="456"/>
        <v>0</v>
      </c>
      <c r="CJ160" s="193">
        <f t="shared" si="457"/>
        <v>0</v>
      </c>
      <c r="CK160" s="20">
        <v>0</v>
      </c>
      <c r="CL160" s="33">
        <v>0</v>
      </c>
      <c r="CM160" s="475">
        <f t="shared" si="435"/>
        <v>0</v>
      </c>
      <c r="CN160" s="4">
        <f t="shared" si="417"/>
        <v>0</v>
      </c>
      <c r="CO160" s="1">
        <v>0</v>
      </c>
      <c r="CP160" s="1">
        <v>0</v>
      </c>
      <c r="CQ160" s="19">
        <v>0</v>
      </c>
      <c r="CR160" s="7">
        <f t="shared" si="350"/>
        <v>0</v>
      </c>
      <c r="CS160" s="224">
        <f t="shared" si="436"/>
        <v>0</v>
      </c>
      <c r="CT160" s="1">
        <f t="shared" si="464"/>
        <v>0</v>
      </c>
      <c r="CU160" s="229">
        <f t="shared" si="437"/>
        <v>0</v>
      </c>
      <c r="CV160" s="193">
        <f t="shared" si="438"/>
        <v>0</v>
      </c>
      <c r="CW160" s="193">
        <f t="shared" si="439"/>
        <v>0</v>
      </c>
      <c r="CX160" s="20"/>
      <c r="CY160" s="33"/>
      <c r="CZ160" s="475">
        <f t="shared" si="440"/>
        <v>0</v>
      </c>
      <c r="DA160" s="4">
        <f t="shared" si="418"/>
        <v>0</v>
      </c>
      <c r="DB160" s="700"/>
      <c r="DC160" s="700"/>
      <c r="DE160" s="7">
        <f t="shared" si="419"/>
        <v>0</v>
      </c>
      <c r="DF160" s="224">
        <f t="shared" si="441"/>
        <v>0</v>
      </c>
      <c r="DG160" s="1">
        <f t="shared" si="442"/>
        <v>0</v>
      </c>
      <c r="DH160" s="229">
        <f t="shared" si="443"/>
        <v>0</v>
      </c>
      <c r="DI160" s="193"/>
      <c r="DJ160" s="193"/>
      <c r="DK160" s="20"/>
      <c r="DL160" s="33"/>
      <c r="DM160" s="475">
        <f t="shared" si="444"/>
        <v>0</v>
      </c>
      <c r="DN160" s="4" t="e">
        <f t="shared" si="420"/>
        <v>#DIV/0!</v>
      </c>
      <c r="DO160" s="700"/>
      <c r="DP160" s="700"/>
      <c r="DR160" s="7">
        <f t="shared" si="421"/>
        <v>0</v>
      </c>
      <c r="DS160" s="224">
        <f t="shared" si="445"/>
        <v>0</v>
      </c>
      <c r="DT160" s="1">
        <f t="shared" si="446"/>
        <v>0</v>
      </c>
      <c r="DU160" s="229">
        <f t="shared" si="447"/>
        <v>0</v>
      </c>
    </row>
    <row r="161" spans="1:125" hidden="1" outlineLevel="1" x14ac:dyDescent="0.35">
      <c r="B161" s="5" t="s">
        <v>111</v>
      </c>
      <c r="C161" s="3"/>
      <c r="D161" s="18">
        <v>323901</v>
      </c>
      <c r="E161" s="5" t="s">
        <v>46</v>
      </c>
      <c r="F161" s="5" t="s">
        <v>64</v>
      </c>
      <c r="G161" s="5" t="s">
        <v>76</v>
      </c>
      <c r="H161" s="20">
        <f>200727/1000</f>
        <v>200.727</v>
      </c>
      <c r="I161" s="16">
        <f t="shared" si="422"/>
        <v>0</v>
      </c>
      <c r="J161" s="16">
        <f t="shared" si="423"/>
        <v>0</v>
      </c>
      <c r="K161" s="16">
        <f t="shared" si="424"/>
        <v>0</v>
      </c>
      <c r="L161" s="33">
        <f t="shared" si="425"/>
        <v>0</v>
      </c>
      <c r="M161" s="20">
        <f t="shared" si="426"/>
        <v>0</v>
      </c>
      <c r="N161" s="20">
        <f t="shared" si="427"/>
        <v>0</v>
      </c>
      <c r="O161" s="20">
        <f t="shared" si="428"/>
        <v>0</v>
      </c>
      <c r="P161" s="20">
        <f t="shared" si="429"/>
        <v>0</v>
      </c>
      <c r="Q161" s="20">
        <f t="shared" si="430"/>
        <v>0</v>
      </c>
      <c r="R161" s="20">
        <f t="shared" si="431"/>
        <v>0</v>
      </c>
      <c r="S161" s="20">
        <f t="shared" si="432"/>
        <v>0</v>
      </c>
      <c r="T161" s="20">
        <f t="shared" si="433"/>
        <v>0</v>
      </c>
      <c r="U161" s="182">
        <f t="shared" si="412"/>
        <v>0</v>
      </c>
      <c r="V161" s="33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0</v>
      </c>
      <c r="AC161" s="20">
        <v>0</v>
      </c>
      <c r="AD161" s="20">
        <v>0</v>
      </c>
      <c r="AE161" s="20">
        <v>0</v>
      </c>
      <c r="AF161" s="20">
        <v>0</v>
      </c>
      <c r="AG161" s="16">
        <v>0</v>
      </c>
      <c r="AH161" s="179">
        <f t="shared" si="351"/>
        <v>0</v>
      </c>
      <c r="AI161" s="28">
        <v>0</v>
      </c>
      <c r="AJ161" s="28">
        <v>0</v>
      </c>
      <c r="AK161" s="28">
        <v>0</v>
      </c>
      <c r="AL161" s="28">
        <v>0</v>
      </c>
      <c r="AM161" s="28">
        <v>0</v>
      </c>
      <c r="AN161" s="28">
        <v>0</v>
      </c>
      <c r="AO161" s="28">
        <v>0</v>
      </c>
      <c r="AP161" s="28">
        <v>0</v>
      </c>
      <c r="AQ161" s="28">
        <v>0</v>
      </c>
      <c r="AR161" s="28">
        <v>0</v>
      </c>
      <c r="AS161" s="28">
        <v>0</v>
      </c>
      <c r="AT161" s="28"/>
      <c r="AU161" s="329">
        <f t="shared" si="460"/>
        <v>0</v>
      </c>
      <c r="AV161" s="33">
        <v>0</v>
      </c>
      <c r="AW161" s="20">
        <v>0</v>
      </c>
      <c r="AX161" s="20">
        <v>0</v>
      </c>
      <c r="AY161" s="20">
        <v>0</v>
      </c>
      <c r="AZ161" s="20">
        <v>0</v>
      </c>
      <c r="BA161" s="20">
        <v>0</v>
      </c>
      <c r="BB161" s="20">
        <v>0</v>
      </c>
      <c r="BC161" s="20">
        <v>0</v>
      </c>
      <c r="BD161" s="20">
        <v>0</v>
      </c>
      <c r="BE161" s="20">
        <v>0</v>
      </c>
      <c r="BF161" s="20">
        <v>0</v>
      </c>
      <c r="BG161" s="20">
        <v>0</v>
      </c>
      <c r="BH161" s="329">
        <f t="shared" si="461"/>
        <v>0</v>
      </c>
      <c r="BI161" s="193">
        <f t="shared" si="413"/>
        <v>0</v>
      </c>
      <c r="BJ161" s="193">
        <f t="shared" si="414"/>
        <v>0</v>
      </c>
      <c r="BK161" s="20">
        <v>0</v>
      </c>
      <c r="BL161" s="33">
        <v>0</v>
      </c>
      <c r="BM161" s="226">
        <f t="shared" si="448"/>
        <v>0</v>
      </c>
      <c r="BN161" s="4">
        <f t="shared" si="434"/>
        <v>0</v>
      </c>
      <c r="BO161" s="4">
        <v>0</v>
      </c>
      <c r="BP161" s="4">
        <v>0</v>
      </c>
      <c r="BQ161" s="195">
        <v>0</v>
      </c>
      <c r="BR161" s="196">
        <f t="shared" si="415"/>
        <v>0</v>
      </c>
      <c r="BS161" s="224">
        <f t="shared" si="459"/>
        <v>0</v>
      </c>
      <c r="BT161" s="4">
        <f t="shared" si="449"/>
        <v>0</v>
      </c>
      <c r="BU161" s="229">
        <f t="shared" si="349"/>
        <v>0</v>
      </c>
      <c r="BV161" s="193">
        <f t="shared" si="450"/>
        <v>0</v>
      </c>
      <c r="BW161" s="193">
        <f t="shared" si="451"/>
        <v>0</v>
      </c>
      <c r="BX161" s="20">
        <v>0</v>
      </c>
      <c r="BY161" s="19">
        <v>0</v>
      </c>
      <c r="BZ161" s="441">
        <f t="shared" si="452"/>
        <v>0</v>
      </c>
      <c r="CA161" s="4">
        <f t="shared" si="416"/>
        <v>0</v>
      </c>
      <c r="CB161" s="1">
        <v>0</v>
      </c>
      <c r="CC161" s="1">
        <v>0</v>
      </c>
      <c r="CD161" s="19">
        <v>0</v>
      </c>
      <c r="CE161" s="196">
        <v>0</v>
      </c>
      <c r="CF161" s="275">
        <f t="shared" si="453"/>
        <v>0</v>
      </c>
      <c r="CG161" s="1">
        <f t="shared" si="454"/>
        <v>0</v>
      </c>
      <c r="CH161" s="229">
        <f t="shared" si="455"/>
        <v>0</v>
      </c>
      <c r="CI161" s="193">
        <f t="shared" si="456"/>
        <v>0</v>
      </c>
      <c r="CJ161" s="193">
        <f t="shared" si="457"/>
        <v>0</v>
      </c>
      <c r="CK161" s="20">
        <v>0</v>
      </c>
      <c r="CL161" s="33">
        <v>0</v>
      </c>
      <c r="CM161" s="475">
        <f t="shared" si="435"/>
        <v>0</v>
      </c>
      <c r="CN161" s="4">
        <f t="shared" si="417"/>
        <v>0</v>
      </c>
      <c r="CO161" s="1">
        <v>0</v>
      </c>
      <c r="CP161" s="1">
        <v>0</v>
      </c>
      <c r="CQ161" s="19">
        <v>0</v>
      </c>
      <c r="CR161" s="7">
        <f t="shared" si="350"/>
        <v>0</v>
      </c>
      <c r="CS161" s="224">
        <f t="shared" si="436"/>
        <v>0</v>
      </c>
      <c r="CT161" s="1">
        <f t="shared" si="464"/>
        <v>0</v>
      </c>
      <c r="CU161" s="229">
        <f t="shared" si="437"/>
        <v>0</v>
      </c>
      <c r="CV161" s="193">
        <f t="shared" si="438"/>
        <v>0</v>
      </c>
      <c r="CW161" s="193">
        <f t="shared" si="439"/>
        <v>0</v>
      </c>
      <c r="CX161" s="20"/>
      <c r="CY161" s="33"/>
      <c r="CZ161" s="475">
        <f t="shared" si="440"/>
        <v>0</v>
      </c>
      <c r="DA161" s="4">
        <f t="shared" si="418"/>
        <v>0</v>
      </c>
      <c r="DB161" s="700"/>
      <c r="DC161" s="700"/>
      <c r="DE161" s="7">
        <f t="shared" si="419"/>
        <v>0</v>
      </c>
      <c r="DF161" s="224">
        <f t="shared" si="441"/>
        <v>0</v>
      </c>
      <c r="DG161" s="1">
        <f t="shared" si="442"/>
        <v>0</v>
      </c>
      <c r="DH161" s="229">
        <f t="shared" si="443"/>
        <v>0</v>
      </c>
      <c r="DI161" s="193"/>
      <c r="DJ161" s="193"/>
      <c r="DK161" s="20"/>
      <c r="DL161" s="33"/>
      <c r="DM161" s="475">
        <f t="shared" si="444"/>
        <v>0</v>
      </c>
      <c r="DN161" s="4" t="e">
        <f t="shared" si="420"/>
        <v>#DIV/0!</v>
      </c>
      <c r="DO161" s="700"/>
      <c r="DP161" s="700"/>
      <c r="DR161" s="7">
        <f t="shared" si="421"/>
        <v>0</v>
      </c>
      <c r="DS161" s="224">
        <f t="shared" si="445"/>
        <v>0</v>
      </c>
      <c r="DT161" s="1">
        <f t="shared" si="446"/>
        <v>0</v>
      </c>
      <c r="DU161" s="229">
        <f t="shared" si="447"/>
        <v>0</v>
      </c>
    </row>
    <row r="162" spans="1:125" hidden="1" outlineLevel="1" x14ac:dyDescent="0.35">
      <c r="B162" s="5" t="s">
        <v>111</v>
      </c>
      <c r="C162" s="3"/>
      <c r="D162" s="18">
        <v>320022</v>
      </c>
      <c r="E162" s="5" t="s">
        <v>47</v>
      </c>
      <c r="F162" s="5" t="s">
        <v>65</v>
      </c>
      <c r="G162" s="5" t="s">
        <v>80</v>
      </c>
      <c r="H162" s="20">
        <v>259.25925925925924</v>
      </c>
      <c r="I162" s="16">
        <f t="shared" si="422"/>
        <v>0</v>
      </c>
      <c r="J162" s="16">
        <f t="shared" si="423"/>
        <v>0</v>
      </c>
      <c r="K162" s="16">
        <f t="shared" si="424"/>
        <v>0</v>
      </c>
      <c r="L162" s="33">
        <f t="shared" si="425"/>
        <v>0</v>
      </c>
      <c r="M162" s="20">
        <f t="shared" si="426"/>
        <v>0</v>
      </c>
      <c r="N162" s="20">
        <f t="shared" si="427"/>
        <v>0</v>
      </c>
      <c r="O162" s="20">
        <f t="shared" si="428"/>
        <v>0</v>
      </c>
      <c r="P162" s="20">
        <f t="shared" si="429"/>
        <v>0</v>
      </c>
      <c r="Q162" s="20">
        <f t="shared" si="430"/>
        <v>0</v>
      </c>
      <c r="R162" s="20">
        <f t="shared" si="431"/>
        <v>0</v>
      </c>
      <c r="S162" s="20">
        <f t="shared" si="432"/>
        <v>0</v>
      </c>
      <c r="T162" s="20">
        <f t="shared" si="433"/>
        <v>0</v>
      </c>
      <c r="U162" s="182">
        <f t="shared" si="412"/>
        <v>0</v>
      </c>
      <c r="V162" s="33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0">
        <v>0</v>
      </c>
      <c r="AF162" s="20">
        <v>0</v>
      </c>
      <c r="AG162" s="16">
        <v>0</v>
      </c>
      <c r="AH162" s="179">
        <f t="shared" si="351"/>
        <v>0</v>
      </c>
      <c r="AI162" s="28">
        <v>0</v>
      </c>
      <c r="AJ162" s="28">
        <v>0</v>
      </c>
      <c r="AK162" s="28">
        <v>0</v>
      </c>
      <c r="AL162" s="28">
        <v>0</v>
      </c>
      <c r="AM162" s="28">
        <v>0</v>
      </c>
      <c r="AN162" s="28">
        <v>0</v>
      </c>
      <c r="AO162" s="28">
        <v>0</v>
      </c>
      <c r="AP162" s="28">
        <v>0</v>
      </c>
      <c r="AQ162" s="28">
        <v>0</v>
      </c>
      <c r="AR162" s="28">
        <v>0</v>
      </c>
      <c r="AS162" s="28">
        <v>0</v>
      </c>
      <c r="AT162" s="28">
        <v>0</v>
      </c>
      <c r="AU162" s="329">
        <f t="shared" si="460"/>
        <v>0</v>
      </c>
      <c r="AV162" s="33">
        <v>0</v>
      </c>
      <c r="AW162" s="20">
        <v>0</v>
      </c>
      <c r="AX162" s="20">
        <v>0</v>
      </c>
      <c r="AY162" s="20">
        <v>0</v>
      </c>
      <c r="AZ162" s="20">
        <v>0</v>
      </c>
      <c r="BA162" s="20">
        <v>0</v>
      </c>
      <c r="BB162" s="20">
        <v>0</v>
      </c>
      <c r="BC162" s="20">
        <v>0</v>
      </c>
      <c r="BD162" s="20">
        <v>0</v>
      </c>
      <c r="BE162" s="20">
        <v>0</v>
      </c>
      <c r="BF162" s="20">
        <v>0</v>
      </c>
      <c r="BG162" s="20">
        <v>0</v>
      </c>
      <c r="BH162" s="329">
        <f t="shared" si="461"/>
        <v>0</v>
      </c>
      <c r="BI162" s="193"/>
      <c r="BJ162" s="193"/>
      <c r="BK162" s="20"/>
      <c r="BL162" s="33">
        <v>0</v>
      </c>
      <c r="BM162" s="226"/>
      <c r="BN162" s="4"/>
      <c r="BO162" s="4"/>
      <c r="BP162" s="4"/>
      <c r="BQ162" s="195"/>
      <c r="BR162" s="196"/>
      <c r="BS162" s="224"/>
      <c r="BT162" s="4">
        <f t="shared" si="449"/>
        <v>0</v>
      </c>
      <c r="BU162" s="3">
        <f t="shared" si="349"/>
        <v>0</v>
      </c>
      <c r="BV162" s="193">
        <f t="shared" si="450"/>
        <v>0</v>
      </c>
      <c r="BW162" s="193">
        <f t="shared" si="451"/>
        <v>0</v>
      </c>
      <c r="BX162" s="20">
        <v>0</v>
      </c>
      <c r="BY162" s="19">
        <v>0</v>
      </c>
      <c r="BZ162" s="441">
        <f t="shared" si="452"/>
        <v>0</v>
      </c>
      <c r="CA162" s="4"/>
      <c r="CB162" s="1">
        <v>0</v>
      </c>
      <c r="CC162" s="1">
        <v>0</v>
      </c>
      <c r="CD162" s="19">
        <v>0</v>
      </c>
      <c r="CE162" s="196">
        <v>0</v>
      </c>
      <c r="CF162" s="275">
        <f t="shared" si="453"/>
        <v>0</v>
      </c>
      <c r="CG162" s="1">
        <f t="shared" si="454"/>
        <v>0</v>
      </c>
      <c r="CH162" s="229">
        <f t="shared" si="455"/>
        <v>0</v>
      </c>
      <c r="CI162" s="193">
        <f t="shared" si="456"/>
        <v>0</v>
      </c>
      <c r="CJ162" s="193">
        <f t="shared" si="457"/>
        <v>0</v>
      </c>
      <c r="CK162" s="20">
        <v>0</v>
      </c>
      <c r="CL162" s="33">
        <v>0</v>
      </c>
      <c r="CM162" s="475">
        <f t="shared" si="435"/>
        <v>0</v>
      </c>
      <c r="CN162" s="4">
        <f t="shared" si="417"/>
        <v>0</v>
      </c>
      <c r="CO162" s="1">
        <v>0</v>
      </c>
      <c r="CP162" s="1">
        <v>0</v>
      </c>
      <c r="CQ162" s="19">
        <v>0</v>
      </c>
      <c r="CR162" s="7">
        <f t="shared" si="350"/>
        <v>0</v>
      </c>
      <c r="CS162" s="224">
        <f t="shared" si="436"/>
        <v>0</v>
      </c>
      <c r="CT162" s="1">
        <f t="shared" si="464"/>
        <v>0</v>
      </c>
      <c r="CU162" s="229">
        <f t="shared" si="437"/>
        <v>0</v>
      </c>
      <c r="CV162" s="193">
        <f t="shared" si="438"/>
        <v>0</v>
      </c>
      <c r="CW162" s="193">
        <f t="shared" si="439"/>
        <v>0</v>
      </c>
      <c r="CX162" s="20"/>
      <c r="CY162" s="33"/>
      <c r="CZ162" s="475">
        <f t="shared" si="440"/>
        <v>0</v>
      </c>
      <c r="DA162" s="4">
        <f t="shared" si="418"/>
        <v>0</v>
      </c>
      <c r="DB162" s="700"/>
      <c r="DC162" s="700"/>
      <c r="DE162" s="7">
        <f t="shared" si="419"/>
        <v>0</v>
      </c>
      <c r="DF162" s="224">
        <f t="shared" si="441"/>
        <v>0</v>
      </c>
      <c r="DG162" s="1">
        <f t="shared" si="442"/>
        <v>0</v>
      </c>
      <c r="DH162" s="229">
        <f t="shared" si="443"/>
        <v>0</v>
      </c>
      <c r="DI162" s="193"/>
      <c r="DJ162" s="193"/>
      <c r="DK162" s="20"/>
      <c r="DL162" s="33"/>
      <c r="DM162" s="475">
        <f t="shared" si="444"/>
        <v>0</v>
      </c>
      <c r="DN162" s="4" t="e">
        <f t="shared" si="420"/>
        <v>#DIV/0!</v>
      </c>
      <c r="DO162" s="700"/>
      <c r="DP162" s="700"/>
      <c r="DR162" s="7">
        <f t="shared" si="421"/>
        <v>0</v>
      </c>
      <c r="DS162" s="224">
        <f t="shared" si="445"/>
        <v>0</v>
      </c>
      <c r="DT162" s="1">
        <f t="shared" si="446"/>
        <v>0</v>
      </c>
      <c r="DU162" s="229">
        <f t="shared" si="447"/>
        <v>0</v>
      </c>
    </row>
    <row r="163" spans="1:125" hidden="1" outlineLevel="1" x14ac:dyDescent="0.35">
      <c r="B163" s="5" t="s">
        <v>111</v>
      </c>
      <c r="C163" s="3"/>
      <c r="D163" s="18">
        <v>320117</v>
      </c>
      <c r="E163" s="5" t="s">
        <v>47</v>
      </c>
      <c r="F163" s="5" t="s">
        <v>66</v>
      </c>
      <c r="G163" s="5" t="s">
        <v>80</v>
      </c>
      <c r="H163" s="20">
        <v>259.25925925925924</v>
      </c>
      <c r="I163" s="16">
        <f t="shared" si="422"/>
        <v>0</v>
      </c>
      <c r="J163" s="16">
        <f t="shared" si="423"/>
        <v>0</v>
      </c>
      <c r="K163" s="16">
        <f t="shared" si="424"/>
        <v>0</v>
      </c>
      <c r="L163" s="33">
        <f t="shared" si="425"/>
        <v>0</v>
      </c>
      <c r="M163" s="20">
        <f t="shared" si="426"/>
        <v>0</v>
      </c>
      <c r="N163" s="20">
        <f t="shared" si="427"/>
        <v>0</v>
      </c>
      <c r="O163" s="20">
        <f t="shared" si="428"/>
        <v>0</v>
      </c>
      <c r="P163" s="20">
        <f t="shared" si="429"/>
        <v>0</v>
      </c>
      <c r="Q163" s="20">
        <f t="shared" si="430"/>
        <v>0</v>
      </c>
      <c r="R163" s="20">
        <f t="shared" si="431"/>
        <v>0</v>
      </c>
      <c r="S163" s="20">
        <f t="shared" si="432"/>
        <v>0</v>
      </c>
      <c r="T163" s="20">
        <f t="shared" si="433"/>
        <v>0</v>
      </c>
      <c r="U163" s="182">
        <f t="shared" si="412"/>
        <v>0</v>
      </c>
      <c r="V163" s="33">
        <v>0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0">
        <v>0</v>
      </c>
      <c r="AF163" s="20">
        <v>0</v>
      </c>
      <c r="AG163" s="16">
        <v>0</v>
      </c>
      <c r="AH163" s="179">
        <f t="shared" si="351"/>
        <v>0</v>
      </c>
      <c r="AI163" s="28">
        <v>0</v>
      </c>
      <c r="AJ163" s="28">
        <v>0</v>
      </c>
      <c r="AK163" s="28">
        <v>0</v>
      </c>
      <c r="AL163" s="28">
        <v>0</v>
      </c>
      <c r="AM163" s="28">
        <v>0</v>
      </c>
      <c r="AN163" s="28">
        <v>0</v>
      </c>
      <c r="AO163" s="28">
        <v>0</v>
      </c>
      <c r="AP163" s="28">
        <v>0</v>
      </c>
      <c r="AQ163" s="28">
        <v>0</v>
      </c>
      <c r="AR163" s="28">
        <v>0</v>
      </c>
      <c r="AS163" s="28">
        <v>0</v>
      </c>
      <c r="AT163" s="28">
        <v>0</v>
      </c>
      <c r="AU163" s="329">
        <f t="shared" si="460"/>
        <v>0</v>
      </c>
      <c r="AV163" s="33">
        <v>0</v>
      </c>
      <c r="AW163" s="20">
        <v>0</v>
      </c>
      <c r="AX163" s="20">
        <v>0</v>
      </c>
      <c r="AY163" s="20">
        <v>0</v>
      </c>
      <c r="AZ163" s="20">
        <v>0</v>
      </c>
      <c r="BA163" s="20">
        <v>0</v>
      </c>
      <c r="BB163" s="20">
        <v>0</v>
      </c>
      <c r="BC163" s="20">
        <v>0</v>
      </c>
      <c r="BD163" s="20">
        <v>0</v>
      </c>
      <c r="BE163" s="20">
        <v>0</v>
      </c>
      <c r="BF163" s="20">
        <v>0</v>
      </c>
      <c r="BG163" s="20">
        <v>0</v>
      </c>
      <c r="BH163" s="329">
        <f t="shared" si="461"/>
        <v>0</v>
      </c>
      <c r="BI163" s="193"/>
      <c r="BJ163" s="193"/>
      <c r="BK163" s="20"/>
      <c r="BL163" s="33">
        <v>0</v>
      </c>
      <c r="BM163" s="226"/>
      <c r="BN163" s="4"/>
      <c r="BO163" s="4"/>
      <c r="BP163" s="4"/>
      <c r="BQ163" s="195"/>
      <c r="BR163" s="196"/>
      <c r="BS163" s="224"/>
      <c r="BT163" s="4">
        <f t="shared" si="449"/>
        <v>0</v>
      </c>
      <c r="BU163" s="3">
        <f t="shared" si="349"/>
        <v>0</v>
      </c>
      <c r="BV163" s="193">
        <f t="shared" si="450"/>
        <v>0</v>
      </c>
      <c r="BW163" s="193">
        <f t="shared" si="451"/>
        <v>0</v>
      </c>
      <c r="BX163" s="20">
        <v>0</v>
      </c>
      <c r="BY163" s="19">
        <v>0</v>
      </c>
      <c r="BZ163" s="441">
        <f t="shared" si="452"/>
        <v>0</v>
      </c>
      <c r="CA163" s="4"/>
      <c r="CB163" s="1">
        <v>0</v>
      </c>
      <c r="CC163" s="1">
        <v>0</v>
      </c>
      <c r="CD163" s="19">
        <v>0</v>
      </c>
      <c r="CE163" s="196">
        <v>0</v>
      </c>
      <c r="CF163" s="275">
        <f t="shared" si="453"/>
        <v>0</v>
      </c>
      <c r="CG163" s="1">
        <f t="shared" si="454"/>
        <v>0</v>
      </c>
      <c r="CH163" s="229">
        <f t="shared" si="455"/>
        <v>0</v>
      </c>
      <c r="CI163" s="193">
        <f t="shared" si="456"/>
        <v>0</v>
      </c>
      <c r="CJ163" s="193">
        <f t="shared" si="457"/>
        <v>0</v>
      </c>
      <c r="CK163" s="20">
        <v>0</v>
      </c>
      <c r="CL163" s="33">
        <v>0</v>
      </c>
      <c r="CM163" s="475">
        <f t="shared" si="435"/>
        <v>0</v>
      </c>
      <c r="CN163" s="4">
        <f t="shared" si="417"/>
        <v>0</v>
      </c>
      <c r="CO163" s="1">
        <v>0</v>
      </c>
      <c r="CP163" s="1">
        <v>0</v>
      </c>
      <c r="CQ163" s="19">
        <v>0</v>
      </c>
      <c r="CR163" s="7">
        <f t="shared" si="350"/>
        <v>0</v>
      </c>
      <c r="CS163" s="224">
        <f t="shared" si="436"/>
        <v>0</v>
      </c>
      <c r="CT163" s="1">
        <f t="shared" si="464"/>
        <v>0</v>
      </c>
      <c r="CU163" s="229">
        <f t="shared" si="437"/>
        <v>0</v>
      </c>
      <c r="CV163" s="193">
        <f t="shared" si="438"/>
        <v>0</v>
      </c>
      <c r="CW163" s="193">
        <f t="shared" si="439"/>
        <v>0</v>
      </c>
      <c r="CX163" s="20"/>
      <c r="CY163" s="33"/>
      <c r="CZ163" s="475">
        <f t="shared" si="440"/>
        <v>0</v>
      </c>
      <c r="DA163" s="4">
        <f t="shared" si="418"/>
        <v>0</v>
      </c>
      <c r="DB163" s="700"/>
      <c r="DC163" s="700"/>
      <c r="DE163" s="7">
        <f t="shared" si="419"/>
        <v>0</v>
      </c>
      <c r="DF163" s="224">
        <f t="shared" si="441"/>
        <v>0</v>
      </c>
      <c r="DG163" s="1">
        <f t="shared" si="442"/>
        <v>0</v>
      </c>
      <c r="DH163" s="229">
        <f t="shared" si="443"/>
        <v>0</v>
      </c>
      <c r="DI163" s="193"/>
      <c r="DJ163" s="193"/>
      <c r="DK163" s="20"/>
      <c r="DL163" s="33"/>
      <c r="DM163" s="475">
        <f t="shared" si="444"/>
        <v>0</v>
      </c>
      <c r="DN163" s="4" t="e">
        <f t="shared" si="420"/>
        <v>#DIV/0!</v>
      </c>
      <c r="DO163" s="700"/>
      <c r="DP163" s="700"/>
      <c r="DR163" s="7">
        <f t="shared" si="421"/>
        <v>0</v>
      </c>
      <c r="DS163" s="224">
        <f t="shared" si="445"/>
        <v>0</v>
      </c>
      <c r="DT163" s="1">
        <f t="shared" si="446"/>
        <v>0</v>
      </c>
      <c r="DU163" s="229">
        <f t="shared" si="447"/>
        <v>0</v>
      </c>
    </row>
    <row r="164" spans="1:125" hidden="1" outlineLevel="1" x14ac:dyDescent="0.35">
      <c r="B164" s="5" t="s">
        <v>111</v>
      </c>
      <c r="C164" s="3"/>
      <c r="D164" s="18">
        <v>320927</v>
      </c>
      <c r="E164" s="5" t="s">
        <v>47</v>
      </c>
      <c r="F164" s="5" t="s">
        <v>67</v>
      </c>
      <c r="G164" s="5" t="s">
        <v>80</v>
      </c>
      <c r="H164" s="20">
        <v>229.58199999999999</v>
      </c>
      <c r="I164" s="16">
        <f t="shared" si="422"/>
        <v>0</v>
      </c>
      <c r="J164" s="16">
        <f t="shared" si="423"/>
        <v>0</v>
      </c>
      <c r="K164" s="16">
        <f t="shared" si="424"/>
        <v>0</v>
      </c>
      <c r="L164" s="33">
        <f t="shared" si="425"/>
        <v>0</v>
      </c>
      <c r="M164" s="20">
        <f t="shared" si="426"/>
        <v>0</v>
      </c>
      <c r="N164" s="20">
        <f t="shared" si="427"/>
        <v>0</v>
      </c>
      <c r="O164" s="20">
        <f t="shared" si="428"/>
        <v>0</v>
      </c>
      <c r="P164" s="20">
        <f t="shared" si="429"/>
        <v>0</v>
      </c>
      <c r="Q164" s="20">
        <f t="shared" si="430"/>
        <v>0</v>
      </c>
      <c r="R164" s="20">
        <f t="shared" si="431"/>
        <v>0</v>
      </c>
      <c r="S164" s="20">
        <f t="shared" si="432"/>
        <v>0</v>
      </c>
      <c r="T164" s="20">
        <f t="shared" si="433"/>
        <v>0</v>
      </c>
      <c r="U164" s="182">
        <f t="shared" si="412"/>
        <v>0</v>
      </c>
      <c r="V164" s="33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20">
        <v>0</v>
      </c>
      <c r="AE164" s="20">
        <v>0</v>
      </c>
      <c r="AF164" s="20">
        <v>0</v>
      </c>
      <c r="AG164" s="16">
        <v>0</v>
      </c>
      <c r="AH164" s="179">
        <f t="shared" si="351"/>
        <v>0</v>
      </c>
      <c r="AI164" s="28">
        <v>0</v>
      </c>
      <c r="AJ164" s="28">
        <v>0</v>
      </c>
      <c r="AK164" s="28">
        <v>0</v>
      </c>
      <c r="AL164" s="28">
        <v>0</v>
      </c>
      <c r="AM164" s="28">
        <v>0</v>
      </c>
      <c r="AN164" s="28">
        <v>0</v>
      </c>
      <c r="AO164" s="28">
        <v>0</v>
      </c>
      <c r="AP164" s="28">
        <v>0</v>
      </c>
      <c r="AQ164" s="28">
        <v>0</v>
      </c>
      <c r="AR164" s="28">
        <v>0</v>
      </c>
      <c r="AS164" s="28">
        <v>0</v>
      </c>
      <c r="AT164" s="28">
        <v>0</v>
      </c>
      <c r="AU164" s="329">
        <f t="shared" si="460"/>
        <v>0</v>
      </c>
      <c r="AV164" s="33">
        <v>0</v>
      </c>
      <c r="AW164" s="20">
        <v>0</v>
      </c>
      <c r="AX164" s="20">
        <v>0</v>
      </c>
      <c r="AY164" s="20">
        <v>0</v>
      </c>
      <c r="AZ164" s="20">
        <v>0</v>
      </c>
      <c r="BA164" s="20">
        <v>0</v>
      </c>
      <c r="BB164" s="20">
        <v>0</v>
      </c>
      <c r="BC164" s="20">
        <v>0</v>
      </c>
      <c r="BD164" s="20">
        <v>0</v>
      </c>
      <c r="BE164" s="20">
        <v>0</v>
      </c>
      <c r="BF164" s="20">
        <v>0</v>
      </c>
      <c r="BG164" s="20">
        <v>0</v>
      </c>
      <c r="BH164" s="329">
        <f t="shared" si="461"/>
        <v>0</v>
      </c>
      <c r="BI164" s="193"/>
      <c r="BJ164" s="193"/>
      <c r="BK164" s="20"/>
      <c r="BL164" s="33">
        <v>0</v>
      </c>
      <c r="BM164" s="226"/>
      <c r="BN164" s="4"/>
      <c r="BO164" s="4"/>
      <c r="BP164" s="4"/>
      <c r="BQ164" s="195"/>
      <c r="BR164" s="196"/>
      <c r="BS164" s="224"/>
      <c r="BT164" s="4">
        <f t="shared" si="449"/>
        <v>0</v>
      </c>
      <c r="BU164" s="3">
        <f t="shared" si="349"/>
        <v>0</v>
      </c>
      <c r="BV164" s="193">
        <f t="shared" si="450"/>
        <v>0</v>
      </c>
      <c r="BW164" s="193">
        <f t="shared" si="451"/>
        <v>0</v>
      </c>
      <c r="BX164" s="20">
        <v>0</v>
      </c>
      <c r="BY164" s="19">
        <v>0</v>
      </c>
      <c r="BZ164" s="441">
        <f t="shared" si="452"/>
        <v>0</v>
      </c>
      <c r="CA164" s="4"/>
      <c r="CB164" s="1">
        <v>0</v>
      </c>
      <c r="CC164" s="1">
        <v>0</v>
      </c>
      <c r="CD164" s="19">
        <v>0</v>
      </c>
      <c r="CE164" s="196">
        <v>0</v>
      </c>
      <c r="CF164" s="275">
        <f t="shared" si="453"/>
        <v>0</v>
      </c>
      <c r="CG164" s="1">
        <f t="shared" si="454"/>
        <v>0</v>
      </c>
      <c r="CH164" s="229">
        <f t="shared" si="455"/>
        <v>0</v>
      </c>
      <c r="CI164" s="193">
        <f t="shared" si="456"/>
        <v>0</v>
      </c>
      <c r="CJ164" s="193">
        <f t="shared" si="457"/>
        <v>0</v>
      </c>
      <c r="CK164" s="20">
        <v>0</v>
      </c>
      <c r="CL164" s="33">
        <v>0</v>
      </c>
      <c r="CM164" s="475">
        <f t="shared" si="435"/>
        <v>0</v>
      </c>
      <c r="CN164" s="4">
        <f t="shared" si="417"/>
        <v>0</v>
      </c>
      <c r="CO164" s="1">
        <v>0</v>
      </c>
      <c r="CP164" s="1">
        <v>0</v>
      </c>
      <c r="CQ164" s="19">
        <v>0</v>
      </c>
      <c r="CR164" s="7">
        <f t="shared" si="350"/>
        <v>0</v>
      </c>
      <c r="CS164" s="224">
        <f t="shared" si="436"/>
        <v>0</v>
      </c>
      <c r="CT164" s="1">
        <f t="shared" si="464"/>
        <v>0</v>
      </c>
      <c r="CU164" s="229">
        <f t="shared" si="437"/>
        <v>0</v>
      </c>
      <c r="CV164" s="193">
        <f t="shared" si="438"/>
        <v>0</v>
      </c>
      <c r="CW164" s="193">
        <f t="shared" si="439"/>
        <v>0</v>
      </c>
      <c r="CX164" s="20"/>
      <c r="CY164" s="33"/>
      <c r="CZ164" s="475">
        <f t="shared" si="440"/>
        <v>0</v>
      </c>
      <c r="DA164" s="4">
        <f t="shared" si="418"/>
        <v>0</v>
      </c>
      <c r="DB164" s="700"/>
      <c r="DC164" s="700"/>
      <c r="DE164" s="7">
        <f t="shared" si="419"/>
        <v>0</v>
      </c>
      <c r="DF164" s="224">
        <f t="shared" si="441"/>
        <v>0</v>
      </c>
      <c r="DG164" s="1">
        <f t="shared" si="442"/>
        <v>0</v>
      </c>
      <c r="DH164" s="229">
        <f t="shared" si="443"/>
        <v>0</v>
      </c>
      <c r="DI164" s="193"/>
      <c r="DJ164" s="193"/>
      <c r="DK164" s="20"/>
      <c r="DL164" s="33"/>
      <c r="DM164" s="475">
        <f t="shared" si="444"/>
        <v>0</v>
      </c>
      <c r="DN164" s="4" t="e">
        <f t="shared" si="420"/>
        <v>#DIV/0!</v>
      </c>
      <c r="DO164" s="700"/>
      <c r="DP164" s="700"/>
      <c r="DR164" s="7">
        <f t="shared" si="421"/>
        <v>0</v>
      </c>
      <c r="DS164" s="224">
        <f t="shared" si="445"/>
        <v>0</v>
      </c>
      <c r="DT164" s="1">
        <f t="shared" si="446"/>
        <v>0</v>
      </c>
      <c r="DU164" s="229">
        <f t="shared" si="447"/>
        <v>0</v>
      </c>
    </row>
    <row r="165" spans="1:125" hidden="1" outlineLevel="1" x14ac:dyDescent="0.35">
      <c r="B165" s="5" t="s">
        <v>111</v>
      </c>
      <c r="C165" s="3"/>
      <c r="D165" s="18">
        <v>320029</v>
      </c>
      <c r="E165" s="5" t="s">
        <v>47</v>
      </c>
      <c r="F165" s="5" t="s">
        <v>68</v>
      </c>
      <c r="G165" s="5" t="s">
        <v>81</v>
      </c>
      <c r="H165" s="20">
        <v>255.55600000000001</v>
      </c>
      <c r="I165" s="16">
        <f t="shared" si="422"/>
        <v>0</v>
      </c>
      <c r="J165" s="16">
        <f t="shared" si="423"/>
        <v>0</v>
      </c>
      <c r="K165" s="16">
        <f t="shared" si="424"/>
        <v>0</v>
      </c>
      <c r="L165" s="33">
        <f t="shared" si="425"/>
        <v>0</v>
      </c>
      <c r="M165" s="20">
        <f t="shared" si="426"/>
        <v>0</v>
      </c>
      <c r="N165" s="20">
        <f t="shared" si="427"/>
        <v>0</v>
      </c>
      <c r="O165" s="20">
        <f t="shared" si="428"/>
        <v>0</v>
      </c>
      <c r="P165" s="20">
        <f t="shared" si="429"/>
        <v>0</v>
      </c>
      <c r="Q165" s="20">
        <f t="shared" si="430"/>
        <v>0</v>
      </c>
      <c r="R165" s="20">
        <f t="shared" si="431"/>
        <v>0</v>
      </c>
      <c r="S165" s="20">
        <f t="shared" si="432"/>
        <v>0</v>
      </c>
      <c r="T165" s="20">
        <f t="shared" si="433"/>
        <v>0</v>
      </c>
      <c r="U165" s="182">
        <f t="shared" si="412"/>
        <v>0</v>
      </c>
      <c r="V165" s="33">
        <v>0</v>
      </c>
      <c r="W165" s="20">
        <v>0</v>
      </c>
      <c r="X165" s="20">
        <v>0</v>
      </c>
      <c r="Y165" s="20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0">
        <v>0</v>
      </c>
      <c r="AF165" s="20">
        <v>0</v>
      </c>
      <c r="AG165" s="16">
        <v>0</v>
      </c>
      <c r="AH165" s="179">
        <f t="shared" si="351"/>
        <v>0</v>
      </c>
      <c r="AI165" s="28">
        <v>0</v>
      </c>
      <c r="AJ165" s="28">
        <v>0</v>
      </c>
      <c r="AK165" s="28">
        <v>0</v>
      </c>
      <c r="AL165" s="28">
        <v>0</v>
      </c>
      <c r="AM165" s="28">
        <v>0</v>
      </c>
      <c r="AN165" s="28">
        <v>0</v>
      </c>
      <c r="AO165" s="28">
        <v>0</v>
      </c>
      <c r="AP165" s="28">
        <v>0</v>
      </c>
      <c r="AQ165" s="28">
        <v>0</v>
      </c>
      <c r="AR165" s="28">
        <v>0</v>
      </c>
      <c r="AS165" s="28">
        <v>0</v>
      </c>
      <c r="AT165" s="28">
        <v>0</v>
      </c>
      <c r="AU165" s="329">
        <f t="shared" si="460"/>
        <v>0</v>
      </c>
      <c r="AV165" s="33">
        <v>0</v>
      </c>
      <c r="AW165" s="20">
        <v>0</v>
      </c>
      <c r="AX165" s="20">
        <v>0</v>
      </c>
      <c r="AY165" s="20">
        <v>0</v>
      </c>
      <c r="AZ165" s="20">
        <v>0</v>
      </c>
      <c r="BA165" s="20">
        <v>0</v>
      </c>
      <c r="BB165" s="20">
        <v>0</v>
      </c>
      <c r="BC165" s="20">
        <v>0</v>
      </c>
      <c r="BD165" s="20">
        <v>0</v>
      </c>
      <c r="BE165" s="20">
        <v>0</v>
      </c>
      <c r="BF165" s="20">
        <v>0</v>
      </c>
      <c r="BG165" s="20">
        <v>0</v>
      </c>
      <c r="BH165" s="329">
        <f t="shared" si="461"/>
        <v>0</v>
      </c>
      <c r="BI165" s="193"/>
      <c r="BJ165" s="193"/>
      <c r="BK165" s="20"/>
      <c r="BL165" s="33">
        <v>0</v>
      </c>
      <c r="BM165" s="226"/>
      <c r="BN165" s="4"/>
      <c r="BO165" s="4"/>
      <c r="BP165" s="4"/>
      <c r="BQ165" s="195"/>
      <c r="BR165" s="196"/>
      <c r="BS165" s="224"/>
      <c r="BT165" s="4">
        <f t="shared" si="449"/>
        <v>0</v>
      </c>
      <c r="BU165" s="3">
        <f t="shared" si="349"/>
        <v>0</v>
      </c>
      <c r="BV165" s="193">
        <f t="shared" si="450"/>
        <v>0</v>
      </c>
      <c r="BW165" s="193">
        <f t="shared" si="451"/>
        <v>0</v>
      </c>
      <c r="BX165" s="20">
        <v>0</v>
      </c>
      <c r="BY165" s="19">
        <v>0</v>
      </c>
      <c r="BZ165" s="441">
        <f t="shared" si="452"/>
        <v>0</v>
      </c>
      <c r="CA165" s="4"/>
      <c r="CB165" s="1">
        <v>0</v>
      </c>
      <c r="CC165" s="1">
        <v>0</v>
      </c>
      <c r="CD165" s="19">
        <v>0</v>
      </c>
      <c r="CE165" s="196">
        <v>0</v>
      </c>
      <c r="CF165" s="275">
        <f t="shared" si="453"/>
        <v>0</v>
      </c>
      <c r="CG165" s="1">
        <f t="shared" si="454"/>
        <v>0</v>
      </c>
      <c r="CH165" s="229">
        <f t="shared" si="455"/>
        <v>0</v>
      </c>
      <c r="CI165" s="193">
        <f t="shared" si="456"/>
        <v>0</v>
      </c>
      <c r="CJ165" s="193">
        <f t="shared" si="457"/>
        <v>0</v>
      </c>
      <c r="CK165" s="20">
        <v>0</v>
      </c>
      <c r="CL165" s="33">
        <v>0</v>
      </c>
      <c r="CM165" s="475">
        <f t="shared" si="435"/>
        <v>0</v>
      </c>
      <c r="CN165" s="4">
        <f t="shared" si="417"/>
        <v>0</v>
      </c>
      <c r="CO165" s="1">
        <v>0</v>
      </c>
      <c r="CP165" s="1">
        <v>0</v>
      </c>
      <c r="CQ165" s="19">
        <v>0</v>
      </c>
      <c r="CR165" s="7">
        <f t="shared" si="350"/>
        <v>0</v>
      </c>
      <c r="CS165" s="224">
        <f t="shared" si="436"/>
        <v>0</v>
      </c>
      <c r="CT165" s="1">
        <f t="shared" si="464"/>
        <v>0</v>
      </c>
      <c r="CU165" s="229">
        <f t="shared" si="437"/>
        <v>0</v>
      </c>
      <c r="CV165" s="193">
        <f t="shared" si="438"/>
        <v>0</v>
      </c>
      <c r="CW165" s="193">
        <f t="shared" si="439"/>
        <v>0</v>
      </c>
      <c r="CX165" s="20"/>
      <c r="CY165" s="33"/>
      <c r="CZ165" s="475">
        <f t="shared" si="440"/>
        <v>0</v>
      </c>
      <c r="DA165" s="4">
        <f t="shared" si="418"/>
        <v>0</v>
      </c>
      <c r="DB165" s="700"/>
      <c r="DC165" s="700"/>
      <c r="DE165" s="7">
        <f t="shared" si="419"/>
        <v>0</v>
      </c>
      <c r="DF165" s="224">
        <f t="shared" si="441"/>
        <v>0</v>
      </c>
      <c r="DG165" s="1">
        <f t="shared" si="442"/>
        <v>0</v>
      </c>
      <c r="DH165" s="229">
        <f t="shared" si="443"/>
        <v>0</v>
      </c>
      <c r="DI165" s="193"/>
      <c r="DJ165" s="193"/>
      <c r="DK165" s="20"/>
      <c r="DL165" s="33"/>
      <c r="DM165" s="475">
        <f t="shared" si="444"/>
        <v>0</v>
      </c>
      <c r="DN165" s="4" t="e">
        <f t="shared" si="420"/>
        <v>#DIV/0!</v>
      </c>
      <c r="DO165" s="700"/>
      <c r="DP165" s="700"/>
      <c r="DR165" s="7">
        <f t="shared" si="421"/>
        <v>0</v>
      </c>
      <c r="DS165" s="224">
        <f t="shared" si="445"/>
        <v>0</v>
      </c>
      <c r="DT165" s="1">
        <f t="shared" si="446"/>
        <v>0</v>
      </c>
      <c r="DU165" s="229">
        <f t="shared" si="447"/>
        <v>0</v>
      </c>
    </row>
    <row r="166" spans="1:125" hidden="1" outlineLevel="1" x14ac:dyDescent="0.35">
      <c r="B166" s="5" t="s">
        <v>111</v>
      </c>
      <c r="C166" s="3"/>
      <c r="D166" s="18">
        <v>320020</v>
      </c>
      <c r="E166" s="5" t="s">
        <v>47</v>
      </c>
      <c r="F166" s="5" t="s">
        <v>29</v>
      </c>
      <c r="G166" s="5" t="s">
        <v>130</v>
      </c>
      <c r="H166" s="20">
        <v>317.77800000000002</v>
      </c>
      <c r="I166" s="16">
        <f t="shared" si="422"/>
        <v>0</v>
      </c>
      <c r="J166" s="16">
        <f t="shared" si="423"/>
        <v>0</v>
      </c>
      <c r="K166" s="16">
        <f t="shared" si="424"/>
        <v>0</v>
      </c>
      <c r="L166" s="33">
        <f t="shared" si="425"/>
        <v>0</v>
      </c>
      <c r="M166" s="20">
        <f t="shared" si="426"/>
        <v>0</v>
      </c>
      <c r="N166" s="20">
        <f t="shared" si="427"/>
        <v>0</v>
      </c>
      <c r="O166" s="20">
        <f t="shared" si="428"/>
        <v>0</v>
      </c>
      <c r="P166" s="20">
        <f t="shared" si="429"/>
        <v>0</v>
      </c>
      <c r="Q166" s="20">
        <f t="shared" si="430"/>
        <v>0</v>
      </c>
      <c r="R166" s="20">
        <f t="shared" si="431"/>
        <v>0</v>
      </c>
      <c r="S166" s="20">
        <f t="shared" si="432"/>
        <v>0</v>
      </c>
      <c r="T166" s="20">
        <f t="shared" si="433"/>
        <v>656.63946541296127</v>
      </c>
      <c r="U166" s="182">
        <f t="shared" si="412"/>
        <v>656.63946541296127</v>
      </c>
      <c r="V166" s="33">
        <v>587</v>
      </c>
      <c r="W166" s="20">
        <v>50</v>
      </c>
      <c r="X166" s="20">
        <v>0</v>
      </c>
      <c r="Y166" s="20">
        <v>0</v>
      </c>
      <c r="Z166" s="20">
        <v>0</v>
      </c>
      <c r="AA166" s="20">
        <v>0</v>
      </c>
      <c r="AB166" s="20">
        <v>0</v>
      </c>
      <c r="AC166" s="20">
        <v>0</v>
      </c>
      <c r="AD166" s="20">
        <v>0</v>
      </c>
      <c r="AE166" s="20">
        <v>0</v>
      </c>
      <c r="AF166" s="20">
        <v>0</v>
      </c>
      <c r="AG166" s="16">
        <v>0</v>
      </c>
      <c r="AH166" s="179">
        <f t="shared" ref="AH166" si="465">+SUM(V166:AG166)</f>
        <v>637</v>
      </c>
      <c r="AI166" s="28">
        <v>0</v>
      </c>
      <c r="AJ166" s="28">
        <v>0</v>
      </c>
      <c r="AK166" s="28">
        <v>0</v>
      </c>
      <c r="AL166" s="28">
        <v>0</v>
      </c>
      <c r="AM166" s="28">
        <v>0</v>
      </c>
      <c r="AN166" s="28">
        <v>0</v>
      </c>
      <c r="AO166" s="28">
        <v>0</v>
      </c>
      <c r="AP166" s="28">
        <v>0</v>
      </c>
      <c r="AQ166" s="28">
        <v>0</v>
      </c>
      <c r="AR166" s="28">
        <v>0</v>
      </c>
      <c r="AS166" s="28">
        <v>0</v>
      </c>
      <c r="AT166" s="28">
        <v>208665.57604000001</v>
      </c>
      <c r="AU166" s="329">
        <f t="shared" si="460"/>
        <v>208665.57604000001</v>
      </c>
      <c r="AV166" s="33">
        <v>161166.69080000001</v>
      </c>
      <c r="AW166" s="20">
        <v>13728.01</v>
      </c>
      <c r="AX166" s="20">
        <v>0</v>
      </c>
      <c r="AY166" s="20">
        <v>0</v>
      </c>
      <c r="AZ166" s="20">
        <v>0</v>
      </c>
      <c r="BA166" s="20">
        <v>0</v>
      </c>
      <c r="BB166" s="20">
        <v>0</v>
      </c>
      <c r="BC166" s="20">
        <v>0</v>
      </c>
      <c r="BD166" s="20">
        <v>0</v>
      </c>
      <c r="BE166" s="20">
        <v>0</v>
      </c>
      <c r="BF166" s="20">
        <v>0</v>
      </c>
      <c r="BG166" s="20">
        <v>0</v>
      </c>
      <c r="BH166" s="329">
        <f t="shared" si="461"/>
        <v>174894.70080000002</v>
      </c>
      <c r="BI166" s="193"/>
      <c r="BJ166" s="193"/>
      <c r="BK166" s="20"/>
      <c r="BL166" s="33">
        <v>0</v>
      </c>
      <c r="BM166" s="226"/>
      <c r="BN166" s="4"/>
      <c r="BO166" s="4"/>
      <c r="BP166" s="4"/>
      <c r="BQ166" s="195"/>
      <c r="BR166" s="196"/>
      <c r="BS166" s="224"/>
      <c r="BT166" s="4">
        <f t="shared" si="449"/>
        <v>0</v>
      </c>
      <c r="BU166" s="3">
        <f t="shared" si="349"/>
        <v>0</v>
      </c>
      <c r="BV166" s="193">
        <f t="shared" si="450"/>
        <v>21861.837600000003</v>
      </c>
      <c r="BW166" s="193">
        <f t="shared" si="451"/>
        <v>0</v>
      </c>
      <c r="BX166" s="20">
        <v>0</v>
      </c>
      <c r="BY166" s="19">
        <v>0</v>
      </c>
      <c r="BZ166" s="441">
        <f t="shared" si="452"/>
        <v>0</v>
      </c>
      <c r="CA166" s="4"/>
      <c r="CB166" s="1">
        <v>0</v>
      </c>
      <c r="CC166" s="1">
        <v>0</v>
      </c>
      <c r="CD166" s="19">
        <v>0</v>
      </c>
      <c r="CE166" s="196">
        <v>0</v>
      </c>
      <c r="CF166" s="275">
        <f t="shared" si="453"/>
        <v>0</v>
      </c>
      <c r="CG166" s="1">
        <f t="shared" si="454"/>
        <v>0</v>
      </c>
      <c r="CH166" s="229">
        <f t="shared" si="455"/>
        <v>0</v>
      </c>
      <c r="CI166" s="193">
        <f t="shared" si="456"/>
        <v>19432.744533333334</v>
      </c>
      <c r="CJ166" s="193">
        <f t="shared" si="457"/>
        <v>0</v>
      </c>
      <c r="CK166" s="20">
        <v>0</v>
      </c>
      <c r="CL166" s="33">
        <v>0</v>
      </c>
      <c r="CM166" s="475">
        <f t="shared" si="435"/>
        <v>0</v>
      </c>
      <c r="CN166" s="4">
        <f t="shared" si="417"/>
        <v>0</v>
      </c>
      <c r="CO166" s="1">
        <v>0</v>
      </c>
      <c r="CP166" s="1">
        <v>0</v>
      </c>
      <c r="CQ166" s="19">
        <v>0</v>
      </c>
      <c r="CR166" s="7">
        <f t="shared" si="350"/>
        <v>0</v>
      </c>
      <c r="CS166" s="224">
        <f t="shared" si="436"/>
        <v>0</v>
      </c>
      <c r="CT166" s="1">
        <f t="shared" si="464"/>
        <v>0</v>
      </c>
      <c r="CU166" s="229">
        <f t="shared" si="437"/>
        <v>0</v>
      </c>
      <c r="CV166" s="193">
        <f t="shared" si="438"/>
        <v>17489.470080000003</v>
      </c>
      <c r="CW166" s="193">
        <f t="shared" si="439"/>
        <v>0</v>
      </c>
      <c r="CX166" s="20"/>
      <c r="CY166" s="33"/>
      <c r="CZ166" s="475">
        <f t="shared" si="440"/>
        <v>0</v>
      </c>
      <c r="DA166" s="4">
        <f t="shared" si="418"/>
        <v>0</v>
      </c>
      <c r="DB166" s="700"/>
      <c r="DC166" s="700"/>
      <c r="DE166" s="7">
        <f t="shared" si="419"/>
        <v>0</v>
      </c>
      <c r="DF166" s="224">
        <f t="shared" si="441"/>
        <v>0</v>
      </c>
      <c r="DG166" s="1">
        <f t="shared" si="442"/>
        <v>0</v>
      </c>
      <c r="DH166" s="229">
        <f t="shared" si="443"/>
        <v>0</v>
      </c>
      <c r="DI166" s="193"/>
      <c r="DJ166" s="193"/>
      <c r="DK166" s="20"/>
      <c r="DL166" s="33"/>
      <c r="DM166" s="475">
        <f t="shared" si="444"/>
        <v>0</v>
      </c>
      <c r="DN166" s="4" t="e">
        <f t="shared" si="420"/>
        <v>#DIV/0!</v>
      </c>
      <c r="DO166" s="700"/>
      <c r="DP166" s="700"/>
      <c r="DR166" s="7">
        <f t="shared" si="421"/>
        <v>0</v>
      </c>
      <c r="DS166" s="224">
        <f t="shared" si="445"/>
        <v>0</v>
      </c>
      <c r="DT166" s="1">
        <f t="shared" si="446"/>
        <v>-1</v>
      </c>
      <c r="DU166" s="229">
        <f t="shared" si="447"/>
        <v>-0.1618421010350376</v>
      </c>
    </row>
    <row r="167" spans="1:125" collapsed="1" x14ac:dyDescent="0.35">
      <c r="B167" s="5" t="s">
        <v>111</v>
      </c>
      <c r="C167" s="3"/>
      <c r="D167" s="18"/>
      <c r="E167" s="5" t="s">
        <v>194</v>
      </c>
      <c r="F167" s="14" t="s">
        <v>82</v>
      </c>
      <c r="G167" s="5"/>
      <c r="H167" s="2"/>
      <c r="I167" s="27">
        <f t="shared" ref="I167:S167" si="466">+SUM(I168:I170)</f>
        <v>34.199998111889428</v>
      </c>
      <c r="J167" s="27">
        <f t="shared" si="466"/>
        <v>22.000006293701894</v>
      </c>
      <c r="K167" s="27">
        <f t="shared" si="466"/>
        <v>34.100010069923023</v>
      </c>
      <c r="L167" s="34">
        <f t="shared" si="466"/>
        <v>26.400008811182648</v>
      </c>
      <c r="M167" s="26">
        <f t="shared" si="466"/>
        <v>22.00000314685094</v>
      </c>
      <c r="N167" s="26">
        <f t="shared" si="466"/>
        <v>0</v>
      </c>
      <c r="O167" s="26">
        <f t="shared" si="466"/>
        <v>0</v>
      </c>
      <c r="P167" s="26">
        <f t="shared" si="466"/>
        <v>52.919985020989515</v>
      </c>
      <c r="Q167" s="26">
        <f t="shared" si="466"/>
        <v>47.519982503508729</v>
      </c>
      <c r="R167" s="26">
        <f t="shared" si="466"/>
        <v>92.879999999999953</v>
      </c>
      <c r="S167" s="26">
        <f t="shared" si="466"/>
        <v>97.200010504798129</v>
      </c>
      <c r="T167" s="26">
        <f t="shared" ref="T167:AU167" si="467">+SUM(T168:T170)</f>
        <v>130.68000032036912</v>
      </c>
      <c r="U167" s="182">
        <f t="shared" si="412"/>
        <v>559.90000478321326</v>
      </c>
      <c r="V167" s="34">
        <f>+SUM(V168:V170)</f>
        <v>80</v>
      </c>
      <c r="W167" s="26">
        <f t="shared" si="467"/>
        <v>55</v>
      </c>
      <c r="X167" s="26">
        <f t="shared" si="467"/>
        <v>27</v>
      </c>
      <c r="Y167" s="26">
        <f t="shared" si="467"/>
        <v>47</v>
      </c>
      <c r="Z167" s="26">
        <f t="shared" si="467"/>
        <v>26</v>
      </c>
      <c r="AA167" s="26">
        <f t="shared" si="467"/>
        <v>2</v>
      </c>
      <c r="AB167" s="26">
        <f t="shared" si="467"/>
        <v>0</v>
      </c>
      <c r="AC167" s="26">
        <f t="shared" si="467"/>
        <v>0</v>
      </c>
      <c r="AD167" s="20">
        <v>0</v>
      </c>
      <c r="AE167" s="20">
        <f t="shared" si="467"/>
        <v>0</v>
      </c>
      <c r="AF167" s="20">
        <f t="shared" si="467"/>
        <v>0</v>
      </c>
      <c r="AG167" s="16">
        <f t="shared" si="467"/>
        <v>0</v>
      </c>
      <c r="AH167" s="179">
        <f t="shared" si="467"/>
        <v>237</v>
      </c>
      <c r="AI167" s="23">
        <f t="shared" si="467"/>
        <v>10868.007</v>
      </c>
      <c r="AJ167" s="23">
        <f t="shared" si="467"/>
        <v>6991.1180000000004</v>
      </c>
      <c r="AK167" s="23">
        <f t="shared" si="467"/>
        <v>10836.232999999998</v>
      </c>
      <c r="AL167" s="23">
        <f t="shared" si="467"/>
        <v>8389.3420000000006</v>
      </c>
      <c r="AM167" s="23">
        <f t="shared" si="467"/>
        <v>6991.1169999999984</v>
      </c>
      <c r="AN167" s="23">
        <f t="shared" si="467"/>
        <v>0</v>
      </c>
      <c r="AO167" s="23">
        <f t="shared" si="467"/>
        <v>0</v>
      </c>
      <c r="AP167" s="23">
        <f t="shared" si="467"/>
        <v>16816.807000000008</v>
      </c>
      <c r="AQ167" s="23">
        <f t="shared" si="467"/>
        <v>15100.804999999998</v>
      </c>
      <c r="AR167" s="23">
        <f t="shared" si="467"/>
        <v>29515.220639999989</v>
      </c>
      <c r="AS167" s="23">
        <f t="shared" si="467"/>
        <v>31252.60168</v>
      </c>
      <c r="AT167" s="23">
        <f t="shared" si="467"/>
        <v>42335.63824</v>
      </c>
      <c r="AU167" s="329">
        <f t="shared" si="467"/>
        <v>179096.88955999998</v>
      </c>
      <c r="AV167" s="33">
        <f t="shared" ref="AV167" si="468">+SUM(AV168:AV170)</f>
        <v>28296.129840000005</v>
      </c>
      <c r="AW167" s="20">
        <f t="shared" ref="AW167" si="469">+SUM(AW168:AW170)</f>
        <v>19430.80184</v>
      </c>
      <c r="AX167" s="20">
        <f t="shared" ref="AX167" si="470">+SUM(AX168:AX170)</f>
        <v>9456.6203999999998</v>
      </c>
      <c r="AY167" s="20">
        <f t="shared" ref="AY167" si="471">+SUM(AY168:AY170)</f>
        <v>16590.094920000003</v>
      </c>
      <c r="AZ167" s="20">
        <f t="shared" ref="AZ167" si="472">+SUM(AZ168:AZ170)</f>
        <v>9145.1224799999982</v>
      </c>
      <c r="BA167" s="20">
        <f t="shared" ref="BA167" si="473">+SUM(BA168:BA170)</f>
        <v>686.4</v>
      </c>
      <c r="BB167" s="20">
        <f t="shared" ref="BB167" si="474">+SUM(BB168:BB170)</f>
        <v>0</v>
      </c>
      <c r="BC167" s="20">
        <v>0</v>
      </c>
      <c r="BD167" s="20">
        <v>0</v>
      </c>
      <c r="BE167" s="20">
        <f t="shared" ref="BE167" si="475">+SUM(BE168:BE170)</f>
        <v>0</v>
      </c>
      <c r="BF167" s="20">
        <f t="shared" ref="BF167" si="476">+SUM(BF168:BF170)</f>
        <v>0</v>
      </c>
      <c r="BG167" s="20">
        <f t="shared" ref="BG167" si="477">+SUM(BG168:BG170)</f>
        <v>0</v>
      </c>
      <c r="BH167" s="329">
        <f t="shared" ref="BH167" si="478">+SUM(BH168:BH170)</f>
        <v>83605.169480000011</v>
      </c>
      <c r="BI167" s="193"/>
      <c r="BJ167" s="193"/>
      <c r="BK167" s="20"/>
      <c r="BL167" s="33">
        <v>0</v>
      </c>
      <c r="BM167" s="226"/>
      <c r="BN167" s="4"/>
      <c r="BO167" s="4"/>
      <c r="BP167" s="4"/>
      <c r="BQ167" s="195"/>
      <c r="BR167" s="196"/>
      <c r="BS167" s="224"/>
      <c r="BT167" s="4">
        <f t="shared" si="449"/>
        <v>-1</v>
      </c>
      <c r="BU167" s="3">
        <f t="shared" si="349"/>
        <v>0.37299337732596327</v>
      </c>
      <c r="BV167" s="193"/>
      <c r="BW167" s="193">
        <f t="shared" si="451"/>
        <v>228.79999999999998</v>
      </c>
      <c r="BX167" s="20">
        <v>0</v>
      </c>
      <c r="BZ167" s="441">
        <f t="shared" si="452"/>
        <v>0</v>
      </c>
      <c r="CA167" s="4"/>
      <c r="CB167" s="1">
        <v>0</v>
      </c>
      <c r="CC167" s="1">
        <v>0</v>
      </c>
      <c r="CD167" s="19"/>
      <c r="CE167" s="196">
        <v>0</v>
      </c>
      <c r="CF167" s="275">
        <f t="shared" si="453"/>
        <v>0</v>
      </c>
      <c r="CG167" s="1">
        <f t="shared" si="454"/>
        <v>-1</v>
      </c>
      <c r="CH167" s="229">
        <f t="shared" si="455"/>
        <v>0.10016314015781558</v>
      </c>
      <c r="CI167" s="193">
        <f t="shared" si="456"/>
        <v>9289.4632755555576</v>
      </c>
      <c r="CJ167" s="193">
        <f t="shared" si="457"/>
        <v>0</v>
      </c>
      <c r="CK167" s="20">
        <v>0</v>
      </c>
      <c r="CL167" s="33">
        <v>0</v>
      </c>
      <c r="CM167" s="475">
        <f t="shared" si="435"/>
        <v>0</v>
      </c>
      <c r="CN167" s="4">
        <f t="shared" si="417"/>
        <v>0</v>
      </c>
      <c r="CO167" s="1">
        <v>0</v>
      </c>
      <c r="CP167" s="1">
        <v>0</v>
      </c>
      <c r="CQ167" s="19">
        <v>0</v>
      </c>
      <c r="CR167" s="7">
        <f t="shared" si="350"/>
        <v>0</v>
      </c>
      <c r="CS167" s="224">
        <f t="shared" si="436"/>
        <v>0</v>
      </c>
      <c r="CT167" s="1">
        <f t="shared" si="464"/>
        <v>-1</v>
      </c>
      <c r="CU167" s="229">
        <f t="shared" si="437"/>
        <v>-0.2075989052531293</v>
      </c>
      <c r="CV167" s="193">
        <f t="shared" si="438"/>
        <v>8360.5169480000004</v>
      </c>
      <c r="CW167" s="193">
        <f t="shared" si="439"/>
        <v>0</v>
      </c>
      <c r="CX167" s="20"/>
      <c r="CY167" s="33"/>
      <c r="CZ167" s="475">
        <f t="shared" si="440"/>
        <v>0</v>
      </c>
      <c r="DA167" s="4">
        <f t="shared" si="418"/>
        <v>0</v>
      </c>
      <c r="DB167" s="700"/>
      <c r="DC167" s="700"/>
      <c r="DE167" s="7">
        <f t="shared" si="419"/>
        <v>0</v>
      </c>
      <c r="DF167" s="224">
        <f t="shared" si="441"/>
        <v>0</v>
      </c>
      <c r="DG167" s="1">
        <f t="shared" si="442"/>
        <v>-1</v>
      </c>
      <c r="DH167" s="229">
        <f t="shared" si="443"/>
        <v>-0.38867794296224323</v>
      </c>
      <c r="DI167" s="193"/>
      <c r="DJ167" s="193"/>
      <c r="DK167" s="20"/>
      <c r="DL167" s="33"/>
      <c r="DM167" s="475">
        <f t="shared" si="444"/>
        <v>0</v>
      </c>
      <c r="DN167" s="4" t="e">
        <f t="shared" si="420"/>
        <v>#DIV/0!</v>
      </c>
      <c r="DO167" s="700"/>
      <c r="DP167" s="700"/>
      <c r="DR167" s="7">
        <f t="shared" si="421"/>
        <v>0</v>
      </c>
      <c r="DS167" s="224">
        <f t="shared" si="445"/>
        <v>0</v>
      </c>
      <c r="DT167" s="1">
        <f t="shared" si="446"/>
        <v>-1</v>
      </c>
      <c r="DU167" s="229">
        <f t="shared" si="447"/>
        <v>-0.53318469301505589</v>
      </c>
    </row>
    <row r="168" spans="1:125" hidden="1" outlineLevel="1" x14ac:dyDescent="0.35">
      <c r="B168" s="5" t="s">
        <v>111</v>
      </c>
      <c r="C168" s="3"/>
      <c r="D168" s="18">
        <v>320917</v>
      </c>
      <c r="E168" s="5" t="s">
        <v>194</v>
      </c>
      <c r="F168" s="5" t="s">
        <v>84</v>
      </c>
      <c r="G168" s="5" t="s">
        <v>70</v>
      </c>
      <c r="H168" s="20">
        <v>317.77800000000002</v>
      </c>
      <c r="I168" s="16">
        <f t="shared" ref="I168" si="479">+IFERROR(AI168/$H168,0)</f>
        <v>34.199998111889428</v>
      </c>
      <c r="J168" s="16">
        <f t="shared" ref="J168" si="480">+IFERROR(AJ168/$H168,0)</f>
        <v>22.000006293701894</v>
      </c>
      <c r="K168" s="16">
        <f t="shared" ref="K168" si="481">+IFERROR(AK168/$H168,0)</f>
        <v>34.100010069923023</v>
      </c>
      <c r="L168" s="33">
        <f t="shared" ref="L168" si="482">+IFERROR(AL168/$H168,0)</f>
        <v>26.400008811182648</v>
      </c>
      <c r="M168" s="20">
        <f t="shared" ref="M168" si="483">+IFERROR(AM168/$H168,0)</f>
        <v>22.00000314685094</v>
      </c>
      <c r="N168" s="20">
        <f t="shared" ref="N168" si="484">+IFERROR(AN168/$H168,0)</f>
        <v>0</v>
      </c>
      <c r="O168" s="20">
        <f t="shared" ref="O168" si="485">+IFERROR(AO168/$H168,0)</f>
        <v>0</v>
      </c>
      <c r="P168" s="20">
        <f t="shared" ref="P168" si="486">+IFERROR(AP168/$H168,0)</f>
        <v>52.919985020989515</v>
      </c>
      <c r="Q168" s="20">
        <f t="shared" ref="Q168" si="487">+IFERROR(AQ168/$H168,0)</f>
        <v>47.519982503508729</v>
      </c>
      <c r="R168" s="20">
        <f t="shared" ref="R168" si="488">+IFERROR(AR168/$H168,0)</f>
        <v>92.879999999999953</v>
      </c>
      <c r="S168" s="20">
        <f t="shared" ref="S168" si="489">+IFERROR(AS168/$H168,0)</f>
        <v>72.360006293701886</v>
      </c>
      <c r="T168" s="20">
        <f t="shared" ref="T168" si="490">+IFERROR(AT168/$H168,0)</f>
        <v>75.600004531465345</v>
      </c>
      <c r="U168" s="182">
        <f t="shared" si="412"/>
        <v>479.9800047832133</v>
      </c>
      <c r="V168" s="33">
        <v>27</v>
      </c>
      <c r="W168" s="20">
        <v>20</v>
      </c>
      <c r="X168" s="20">
        <v>15</v>
      </c>
      <c r="Y168" s="20">
        <v>18</v>
      </c>
      <c r="Z168" s="20">
        <v>12</v>
      </c>
      <c r="AA168" s="20">
        <v>2</v>
      </c>
      <c r="AB168" s="20">
        <v>0</v>
      </c>
      <c r="AC168" s="20">
        <v>0</v>
      </c>
      <c r="AD168" s="20">
        <v>0</v>
      </c>
      <c r="AE168" s="20">
        <v>0</v>
      </c>
      <c r="AF168" s="20">
        <v>0</v>
      </c>
      <c r="AG168" s="16">
        <v>0</v>
      </c>
      <c r="AH168" s="179">
        <f t="shared" si="351"/>
        <v>94</v>
      </c>
      <c r="AI168" s="28">
        <v>10868.007</v>
      </c>
      <c r="AJ168" s="28">
        <v>6991.1180000000004</v>
      </c>
      <c r="AK168" s="28">
        <v>10836.232999999998</v>
      </c>
      <c r="AL168" s="28">
        <v>8389.3420000000006</v>
      </c>
      <c r="AM168" s="28">
        <v>6991.1169999999984</v>
      </c>
      <c r="AN168" s="28">
        <v>0</v>
      </c>
      <c r="AO168" s="28">
        <v>0</v>
      </c>
      <c r="AP168" s="28">
        <v>16816.807000000008</v>
      </c>
      <c r="AQ168" s="28">
        <v>15100.804999999998</v>
      </c>
      <c r="AR168" s="28">
        <v>29515.220639999989</v>
      </c>
      <c r="AS168" s="28">
        <v>22994.418079999999</v>
      </c>
      <c r="AT168" s="28">
        <v>24024.018239999998</v>
      </c>
      <c r="AU168" s="329">
        <f t="shared" si="460"/>
        <v>152527.08596</v>
      </c>
      <c r="AV168" s="33">
        <v>9266.4070400000019</v>
      </c>
      <c r="AW168" s="20">
        <v>6864.0036400000008</v>
      </c>
      <c r="AX168" s="20">
        <v>5148.0036000000009</v>
      </c>
      <c r="AY168" s="20">
        <v>6177.6043200000013</v>
      </c>
      <c r="AZ168" s="20">
        <v>4118.4028799999996</v>
      </c>
      <c r="BA168" s="20">
        <v>686.4</v>
      </c>
      <c r="BB168" s="20">
        <v>0</v>
      </c>
      <c r="BC168" s="20">
        <v>0</v>
      </c>
      <c r="BD168" s="20">
        <v>0</v>
      </c>
      <c r="BE168" s="20">
        <v>0</v>
      </c>
      <c r="BF168" s="20">
        <v>0</v>
      </c>
      <c r="BG168" s="20">
        <v>0</v>
      </c>
      <c r="BH168" s="329">
        <f t="shared" si="461"/>
        <v>32260.821480000006</v>
      </c>
      <c r="BI168" s="193"/>
      <c r="BJ168" s="193"/>
      <c r="BK168" s="20"/>
      <c r="BL168" s="33">
        <v>0</v>
      </c>
      <c r="BM168" s="226">
        <f t="shared" si="448"/>
        <v>0</v>
      </c>
      <c r="BN168" s="4">
        <f t="shared" si="434"/>
        <v>0</v>
      </c>
      <c r="BO168" s="4">
        <v>0</v>
      </c>
      <c r="BP168" s="4">
        <v>0</v>
      </c>
      <c r="BQ168" s="195">
        <v>0</v>
      </c>
      <c r="BR168" s="196">
        <f>BQ168*H168*1.08*(1-BO168)</f>
        <v>0</v>
      </c>
      <c r="BS168" s="224">
        <f t="shared" si="459"/>
        <v>0</v>
      </c>
      <c r="BT168" s="4">
        <f t="shared" si="449"/>
        <v>-1</v>
      </c>
      <c r="BU168" s="3">
        <f t="shared" si="349"/>
        <v>-0.47020148975678888</v>
      </c>
      <c r="BV168" s="193"/>
      <c r="BW168" s="193">
        <f t="shared" si="451"/>
        <v>228.79999999999998</v>
      </c>
      <c r="BX168" s="20">
        <v>0</v>
      </c>
      <c r="BY168" s="19">
        <v>0</v>
      </c>
      <c r="BZ168" s="441">
        <f t="shared" si="452"/>
        <v>0</v>
      </c>
      <c r="CA168" s="4">
        <f>BW168/$BW$134</f>
        <v>1.3221037416844775E-4</v>
      </c>
      <c r="CB168" s="1">
        <v>0</v>
      </c>
      <c r="CC168" s="1">
        <v>0</v>
      </c>
      <c r="CD168" s="19"/>
      <c r="CE168" s="196">
        <v>0</v>
      </c>
      <c r="CF168" s="275">
        <f t="shared" si="453"/>
        <v>0</v>
      </c>
      <c r="CG168" s="1">
        <f t="shared" si="454"/>
        <v>-1</v>
      </c>
      <c r="CH168" s="229">
        <f t="shared" si="455"/>
        <v>-0.57547880251593853</v>
      </c>
      <c r="CI168" s="193">
        <f t="shared" si="456"/>
        <v>3584.5357200000008</v>
      </c>
      <c r="CJ168" s="193">
        <f t="shared" si="457"/>
        <v>0</v>
      </c>
      <c r="CK168" s="20">
        <v>0</v>
      </c>
      <c r="CL168" s="33">
        <v>0</v>
      </c>
      <c r="CM168" s="475">
        <f t="shared" si="435"/>
        <v>0</v>
      </c>
      <c r="CN168" s="4"/>
      <c r="CO168" s="1">
        <v>0</v>
      </c>
      <c r="CP168" s="1">
        <v>0</v>
      </c>
      <c r="CQ168" s="19">
        <v>0</v>
      </c>
      <c r="CR168" s="7">
        <f t="shared" si="350"/>
        <v>0</v>
      </c>
      <c r="CS168" s="224">
        <f t="shared" si="436"/>
        <v>0</v>
      </c>
      <c r="CT168" s="1">
        <f t="shared" si="464"/>
        <v>-1</v>
      </c>
      <c r="CU168" s="229">
        <f t="shared" si="437"/>
        <v>-0.69423529170285747</v>
      </c>
      <c r="CV168" s="193">
        <f t="shared" si="438"/>
        <v>3226.0821480000004</v>
      </c>
      <c r="CW168" s="193">
        <f t="shared" si="439"/>
        <v>0</v>
      </c>
      <c r="CX168" s="20">
        <v>0</v>
      </c>
      <c r="CY168" s="33"/>
      <c r="CZ168" s="475">
        <f t="shared" si="440"/>
        <v>0</v>
      </c>
      <c r="DA168" s="4"/>
      <c r="DB168" s="700"/>
      <c r="DC168" s="700"/>
      <c r="DE168" s="7">
        <f t="shared" si="419"/>
        <v>0</v>
      </c>
      <c r="DF168" s="224">
        <f t="shared" si="441"/>
        <v>0</v>
      </c>
      <c r="DG168" s="1">
        <f t="shared" si="442"/>
        <v>-1</v>
      </c>
      <c r="DH168" s="229">
        <f t="shared" si="443"/>
        <v>-0.74894901691923588</v>
      </c>
      <c r="DI168" s="193"/>
      <c r="DJ168" s="193"/>
      <c r="DK168" s="20">
        <v>0</v>
      </c>
      <c r="DL168" s="33"/>
      <c r="DM168" s="475">
        <f t="shared" si="444"/>
        <v>0</v>
      </c>
      <c r="DN168" s="4"/>
      <c r="DO168" s="700"/>
      <c r="DP168" s="700"/>
      <c r="DR168" s="7">
        <f t="shared" si="421"/>
        <v>0</v>
      </c>
      <c r="DS168" s="224">
        <f t="shared" si="445"/>
        <v>0</v>
      </c>
      <c r="DT168" s="1">
        <f t="shared" si="446"/>
        <v>-1</v>
      </c>
      <c r="DU168" s="229">
        <f t="shared" si="447"/>
        <v>-0.78849119632128573</v>
      </c>
    </row>
    <row r="169" spans="1:125" hidden="1" outlineLevel="1" x14ac:dyDescent="0.35">
      <c r="B169" s="5" t="s">
        <v>111</v>
      </c>
      <c r="C169" s="3"/>
      <c r="D169" s="18">
        <v>320921</v>
      </c>
      <c r="E169" s="5" t="s">
        <v>194</v>
      </c>
      <c r="F169" s="5" t="s">
        <v>85</v>
      </c>
      <c r="G169" s="5" t="s">
        <v>70</v>
      </c>
      <c r="H169" s="20">
        <v>332.45499999999998</v>
      </c>
      <c r="I169" s="16">
        <f t="shared" ref="I169:I170" si="491">+IFERROR(AI169/$H169,0)</f>
        <v>0</v>
      </c>
      <c r="J169" s="16">
        <f t="shared" ref="J169:J170" si="492">+IFERROR(AJ169/$H169,0)</f>
        <v>0</v>
      </c>
      <c r="K169" s="16">
        <f t="shared" ref="K169:K170" si="493">+IFERROR(AK169/$H169,0)</f>
        <v>0</v>
      </c>
      <c r="L169" s="33">
        <f t="shared" ref="L169:L170" si="494">+IFERROR(AL169/$H169,0)</f>
        <v>0</v>
      </c>
      <c r="M169" s="20">
        <f t="shared" ref="M169:M170" si="495">+IFERROR(AM169/$H169,0)</f>
        <v>0</v>
      </c>
      <c r="N169" s="20">
        <f t="shared" ref="N169:N170" si="496">+IFERROR(AN169/$H169,0)</f>
        <v>0</v>
      </c>
      <c r="O169" s="20">
        <f t="shared" ref="O169:O170" si="497">+IFERROR(AO169/$H169,0)</f>
        <v>0</v>
      </c>
      <c r="P169" s="20">
        <f t="shared" ref="P169:P170" si="498">+IFERROR(AP169/$H169,0)</f>
        <v>0</v>
      </c>
      <c r="Q169" s="20">
        <f t="shared" ref="Q169:Q170" si="499">+IFERROR(AQ169/$H169,0)</f>
        <v>0</v>
      </c>
      <c r="R169" s="20">
        <f t="shared" ref="R169:R170" si="500">+IFERROR(AR169/$H169,0)</f>
        <v>0</v>
      </c>
      <c r="S169" s="20">
        <f t="shared" ref="S169:S170" si="501">+IFERROR(AS169/$H169,0)</f>
        <v>24.840004211096247</v>
      </c>
      <c r="T169" s="20">
        <f t="shared" ref="T169:T170" si="502">+IFERROR(AT169/$H169,0)</f>
        <v>55.079995788903759</v>
      </c>
      <c r="U169" s="182">
        <f t="shared" si="412"/>
        <v>79.92</v>
      </c>
      <c r="V169" s="33">
        <v>53</v>
      </c>
      <c r="W169" s="20">
        <v>35</v>
      </c>
      <c r="X169" s="20">
        <v>12</v>
      </c>
      <c r="Y169" s="20">
        <v>29</v>
      </c>
      <c r="Z169" s="20">
        <v>14</v>
      </c>
      <c r="AA169" s="20">
        <v>0</v>
      </c>
      <c r="AB169" s="20">
        <v>0</v>
      </c>
      <c r="AC169" s="20">
        <v>0</v>
      </c>
      <c r="AD169" s="20">
        <v>0</v>
      </c>
      <c r="AE169" s="20">
        <v>0</v>
      </c>
      <c r="AF169" s="20">
        <v>0</v>
      </c>
      <c r="AG169" s="16">
        <v>0</v>
      </c>
      <c r="AH169" s="179">
        <f t="shared" si="351"/>
        <v>143</v>
      </c>
      <c r="AI169" s="28">
        <v>0</v>
      </c>
      <c r="AJ169" s="28">
        <v>0</v>
      </c>
      <c r="AK169" s="28">
        <v>0</v>
      </c>
      <c r="AL169" s="28">
        <v>0</v>
      </c>
      <c r="AM169" s="28">
        <v>0</v>
      </c>
      <c r="AN169" s="28">
        <v>0</v>
      </c>
      <c r="AO169" s="28">
        <v>0</v>
      </c>
      <c r="AP169" s="28">
        <v>0</v>
      </c>
      <c r="AQ169" s="28">
        <v>0</v>
      </c>
      <c r="AR169" s="28">
        <v>0</v>
      </c>
      <c r="AS169" s="28">
        <v>8258.1836000000021</v>
      </c>
      <c r="AT169" s="28">
        <v>18311.62</v>
      </c>
      <c r="AU169" s="329">
        <f t="shared" si="460"/>
        <v>26569.803599999999</v>
      </c>
      <c r="AV169" s="33">
        <v>19029.722800000003</v>
      </c>
      <c r="AW169" s="20">
        <v>12566.798200000001</v>
      </c>
      <c r="AX169" s="20">
        <v>4308.6167999999998</v>
      </c>
      <c r="AY169" s="20">
        <v>10412.490600000001</v>
      </c>
      <c r="AZ169" s="20">
        <v>5026.7195999999994</v>
      </c>
      <c r="BA169" s="20">
        <v>0</v>
      </c>
      <c r="BB169" s="20">
        <v>0</v>
      </c>
      <c r="BC169" s="20">
        <v>0</v>
      </c>
      <c r="BD169" s="20">
        <v>0</v>
      </c>
      <c r="BE169" s="20">
        <v>0</v>
      </c>
      <c r="BF169" s="20">
        <v>0</v>
      </c>
      <c r="BG169" s="20">
        <v>0</v>
      </c>
      <c r="BH169" s="329">
        <f t="shared" si="461"/>
        <v>51344.347999999998</v>
      </c>
      <c r="BI169" s="193"/>
      <c r="BJ169" s="193"/>
      <c r="BK169" s="20"/>
      <c r="BL169" s="33">
        <v>0</v>
      </c>
      <c r="BM169" s="226">
        <f t="shared" si="448"/>
        <v>0</v>
      </c>
      <c r="BN169" s="4">
        <f t="shared" si="434"/>
        <v>0</v>
      </c>
      <c r="BO169" s="4">
        <v>0</v>
      </c>
      <c r="BP169" s="4">
        <v>1.5</v>
      </c>
      <c r="BQ169" s="195">
        <v>0</v>
      </c>
      <c r="BR169" s="196">
        <f>BQ169*H169*1.08*(1-BO169)</f>
        <v>0</v>
      </c>
      <c r="BS169" s="224">
        <f t="shared" si="459"/>
        <v>0</v>
      </c>
      <c r="BT169" s="4">
        <f t="shared" si="449"/>
        <v>0</v>
      </c>
      <c r="BU169" s="3">
        <f t="shared" si="349"/>
        <v>0</v>
      </c>
      <c r="BV169" s="193"/>
      <c r="BW169" s="193">
        <f t="shared" si="451"/>
        <v>0</v>
      </c>
      <c r="BX169" s="20">
        <v>0</v>
      </c>
      <c r="BY169" s="19">
        <v>0</v>
      </c>
      <c r="BZ169" s="441">
        <f t="shared" si="452"/>
        <v>0</v>
      </c>
      <c r="CA169" s="4">
        <f>BW169/$BW$134</f>
        <v>0</v>
      </c>
      <c r="CB169" s="1">
        <v>0</v>
      </c>
      <c r="CC169" s="1">
        <v>0</v>
      </c>
      <c r="CD169" s="19"/>
      <c r="CE169" s="196">
        <v>0</v>
      </c>
      <c r="CF169" s="275">
        <f t="shared" si="453"/>
        <v>0</v>
      </c>
      <c r="CG169" s="1">
        <f t="shared" si="454"/>
        <v>0</v>
      </c>
      <c r="CH169" s="229">
        <f t="shared" si="455"/>
        <v>0</v>
      </c>
      <c r="CI169" s="193">
        <f t="shared" si="456"/>
        <v>5704.927555555555</v>
      </c>
      <c r="CJ169" s="193">
        <f t="shared" si="457"/>
        <v>0</v>
      </c>
      <c r="CK169" s="20">
        <v>0</v>
      </c>
      <c r="CL169" s="33">
        <v>0</v>
      </c>
      <c r="CM169" s="475">
        <f t="shared" si="435"/>
        <v>0</v>
      </c>
      <c r="CN169" s="4"/>
      <c r="CO169" s="1">
        <v>0</v>
      </c>
      <c r="CP169" s="1">
        <v>1</v>
      </c>
      <c r="CQ169" s="19">
        <v>0</v>
      </c>
      <c r="CR169" s="7">
        <f t="shared" si="350"/>
        <v>0</v>
      </c>
      <c r="CS169" s="224">
        <f t="shared" si="436"/>
        <v>0</v>
      </c>
      <c r="CT169" s="1">
        <f t="shared" si="464"/>
        <v>0</v>
      </c>
      <c r="CU169" s="229">
        <f t="shared" si="437"/>
        <v>0</v>
      </c>
      <c r="CV169" s="193">
        <f t="shared" si="438"/>
        <v>5134.4348</v>
      </c>
      <c r="CW169" s="193">
        <f t="shared" si="439"/>
        <v>0</v>
      </c>
      <c r="CX169" s="20">
        <v>0</v>
      </c>
      <c r="CY169" s="33"/>
      <c r="CZ169" s="475">
        <f t="shared" si="440"/>
        <v>0</v>
      </c>
      <c r="DA169" s="4"/>
      <c r="DB169" s="700"/>
      <c r="DC169" s="700"/>
      <c r="DE169" s="7">
        <f t="shared" si="419"/>
        <v>0</v>
      </c>
      <c r="DF169" s="224">
        <f t="shared" si="441"/>
        <v>0</v>
      </c>
      <c r="DG169" s="1">
        <f t="shared" si="442"/>
        <v>-1</v>
      </c>
      <c r="DH169" s="229">
        <f t="shared" si="443"/>
        <v>5.2173899839184958</v>
      </c>
      <c r="DI169" s="193"/>
      <c r="DJ169" s="193"/>
      <c r="DK169" s="20">
        <v>0</v>
      </c>
      <c r="DL169" s="33"/>
      <c r="DM169" s="475">
        <f t="shared" si="444"/>
        <v>0</v>
      </c>
      <c r="DN169" s="4"/>
      <c r="DO169" s="700"/>
      <c r="DP169" s="700"/>
      <c r="DR169" s="7">
        <f t="shared" si="421"/>
        <v>0</v>
      </c>
      <c r="DS169" s="224">
        <f t="shared" si="445"/>
        <v>0</v>
      </c>
      <c r="DT169" s="1">
        <f t="shared" si="446"/>
        <v>-1</v>
      </c>
      <c r="DU169" s="229">
        <f t="shared" si="447"/>
        <v>0.93243234963166977</v>
      </c>
    </row>
    <row r="170" spans="1:125" hidden="1" outlineLevel="1" x14ac:dyDescent="0.35">
      <c r="B170" s="5" t="s">
        <v>111</v>
      </c>
      <c r="C170" s="3"/>
      <c r="D170" s="18">
        <v>320925</v>
      </c>
      <c r="E170" s="5" t="s">
        <v>194</v>
      </c>
      <c r="F170" s="5" t="s">
        <v>86</v>
      </c>
      <c r="G170" s="5" t="s">
        <v>71</v>
      </c>
      <c r="H170" s="20">
        <v>210.833</v>
      </c>
      <c r="I170" s="16">
        <f t="shared" si="491"/>
        <v>0</v>
      </c>
      <c r="J170" s="16">
        <f t="shared" si="492"/>
        <v>0</v>
      </c>
      <c r="K170" s="16">
        <f t="shared" si="493"/>
        <v>0</v>
      </c>
      <c r="L170" s="33">
        <f t="shared" si="494"/>
        <v>0</v>
      </c>
      <c r="M170" s="20">
        <f t="shared" si="495"/>
        <v>0</v>
      </c>
      <c r="N170" s="20">
        <f t="shared" si="496"/>
        <v>0</v>
      </c>
      <c r="O170" s="20">
        <f t="shared" si="497"/>
        <v>0</v>
      </c>
      <c r="P170" s="20">
        <f t="shared" si="498"/>
        <v>0</v>
      </c>
      <c r="Q170" s="20">
        <f t="shared" si="499"/>
        <v>0</v>
      </c>
      <c r="R170" s="20">
        <f t="shared" si="500"/>
        <v>0</v>
      </c>
      <c r="S170" s="20">
        <f t="shared" si="501"/>
        <v>0</v>
      </c>
      <c r="T170" s="20">
        <f t="shared" si="502"/>
        <v>0</v>
      </c>
      <c r="U170" s="182">
        <f t="shared" si="412"/>
        <v>0</v>
      </c>
      <c r="V170" s="33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0">
        <v>0</v>
      </c>
      <c r="AF170" s="20">
        <v>0</v>
      </c>
      <c r="AG170" s="16">
        <v>0</v>
      </c>
      <c r="AH170" s="179">
        <f t="shared" si="351"/>
        <v>0</v>
      </c>
      <c r="AI170" s="28">
        <v>0</v>
      </c>
      <c r="AJ170" s="28">
        <v>0</v>
      </c>
      <c r="AK170" s="28">
        <v>0</v>
      </c>
      <c r="AL170" s="28">
        <v>0</v>
      </c>
      <c r="AM170" s="28">
        <v>0</v>
      </c>
      <c r="AN170" s="28">
        <v>0</v>
      </c>
      <c r="AO170" s="28">
        <v>0</v>
      </c>
      <c r="AP170" s="28">
        <v>0</v>
      </c>
      <c r="AQ170" s="28">
        <v>0</v>
      </c>
      <c r="AR170" s="28">
        <v>0</v>
      </c>
      <c r="AS170" s="28">
        <v>0</v>
      </c>
      <c r="AT170" s="28">
        <v>0</v>
      </c>
      <c r="AU170" s="329">
        <f t="shared" si="460"/>
        <v>0</v>
      </c>
      <c r="AV170" s="33">
        <v>0</v>
      </c>
      <c r="AW170" s="20">
        <v>0</v>
      </c>
      <c r="AX170" s="20">
        <v>0</v>
      </c>
      <c r="AY170" s="20">
        <v>0</v>
      </c>
      <c r="AZ170" s="20">
        <v>0</v>
      </c>
      <c r="BA170" s="20">
        <v>0</v>
      </c>
      <c r="BB170" s="20">
        <v>0</v>
      </c>
      <c r="BC170" s="20">
        <v>0</v>
      </c>
      <c r="BD170" s="20">
        <v>0</v>
      </c>
      <c r="BE170" s="20">
        <v>0</v>
      </c>
      <c r="BF170" s="20">
        <v>0</v>
      </c>
      <c r="BG170" s="20">
        <v>0</v>
      </c>
      <c r="BH170" s="329">
        <f t="shared" si="461"/>
        <v>0</v>
      </c>
      <c r="BI170" s="193"/>
      <c r="BJ170" s="193"/>
      <c r="BK170" s="20"/>
      <c r="BL170" s="33">
        <v>0</v>
      </c>
      <c r="BM170" s="226">
        <f t="shared" si="448"/>
        <v>0</v>
      </c>
      <c r="BN170" s="4">
        <f t="shared" si="434"/>
        <v>0</v>
      </c>
      <c r="BO170" s="4">
        <v>0</v>
      </c>
      <c r="BP170" s="4">
        <v>0</v>
      </c>
      <c r="BQ170" s="195">
        <v>0</v>
      </c>
      <c r="BR170" s="196">
        <f>BQ170*H170*1.08*(1-BO170)</f>
        <v>0</v>
      </c>
      <c r="BS170" s="224">
        <f t="shared" si="459"/>
        <v>0</v>
      </c>
      <c r="BT170" s="4">
        <f t="shared" si="449"/>
        <v>0</v>
      </c>
      <c r="BU170" s="3">
        <f t="shared" si="349"/>
        <v>0</v>
      </c>
      <c r="BV170" s="193"/>
      <c r="BW170" s="193">
        <f t="shared" si="451"/>
        <v>0</v>
      </c>
      <c r="BX170" s="20">
        <v>0</v>
      </c>
      <c r="BY170" s="19">
        <v>0</v>
      </c>
      <c r="BZ170" s="441">
        <f t="shared" si="452"/>
        <v>0</v>
      </c>
      <c r="CA170" s="4">
        <f>BW170/$BW$134</f>
        <v>0</v>
      </c>
      <c r="CB170" s="1">
        <v>0</v>
      </c>
      <c r="CC170" s="1">
        <v>0</v>
      </c>
      <c r="CD170" s="19">
        <v>0</v>
      </c>
      <c r="CE170" s="196">
        <v>0</v>
      </c>
      <c r="CF170" s="275">
        <f t="shared" si="453"/>
        <v>0</v>
      </c>
      <c r="CG170" s="1">
        <f t="shared" si="454"/>
        <v>0</v>
      </c>
      <c r="CH170" s="229">
        <f t="shared" si="455"/>
        <v>0</v>
      </c>
      <c r="CI170" s="193">
        <f t="shared" si="456"/>
        <v>0</v>
      </c>
      <c r="CJ170" s="193">
        <f t="shared" si="457"/>
        <v>0</v>
      </c>
      <c r="CK170" s="20">
        <v>0</v>
      </c>
      <c r="CL170" s="33">
        <v>0</v>
      </c>
      <c r="CM170" s="475">
        <f t="shared" si="435"/>
        <v>0</v>
      </c>
      <c r="CN170" s="4"/>
      <c r="CO170" s="1">
        <v>0</v>
      </c>
      <c r="CP170" s="1">
        <v>0</v>
      </c>
      <c r="CQ170" s="19">
        <v>0</v>
      </c>
      <c r="CR170" s="7">
        <f t="shared" si="350"/>
        <v>0</v>
      </c>
      <c r="CS170" s="224">
        <f t="shared" si="436"/>
        <v>0</v>
      </c>
      <c r="CT170" s="1">
        <f t="shared" si="464"/>
        <v>0</v>
      </c>
      <c r="CU170" s="229">
        <f t="shared" si="437"/>
        <v>0</v>
      </c>
      <c r="CV170" s="193">
        <f t="shared" si="438"/>
        <v>0</v>
      </c>
      <c r="CW170" s="193">
        <f t="shared" si="439"/>
        <v>0</v>
      </c>
      <c r="CX170" s="20">
        <v>0</v>
      </c>
      <c r="CY170" s="33"/>
      <c r="CZ170" s="475">
        <f t="shared" si="440"/>
        <v>0</v>
      </c>
      <c r="DA170" s="4"/>
      <c r="DB170" s="700"/>
      <c r="DC170" s="700"/>
      <c r="DE170" s="7">
        <f t="shared" si="419"/>
        <v>0</v>
      </c>
      <c r="DF170" s="224">
        <f t="shared" si="441"/>
        <v>0</v>
      </c>
      <c r="DG170" s="1">
        <f t="shared" si="442"/>
        <v>0</v>
      </c>
      <c r="DH170" s="229">
        <f t="shared" si="443"/>
        <v>0</v>
      </c>
      <c r="DI170" s="193"/>
      <c r="DJ170" s="193"/>
      <c r="DK170" s="20">
        <v>0</v>
      </c>
      <c r="DL170" s="33"/>
      <c r="DM170" s="475">
        <f t="shared" si="444"/>
        <v>0</v>
      </c>
      <c r="DN170" s="4"/>
      <c r="DO170" s="700"/>
      <c r="DP170" s="700"/>
      <c r="DR170" s="7">
        <f t="shared" si="421"/>
        <v>0</v>
      </c>
      <c r="DS170" s="224">
        <f t="shared" si="445"/>
        <v>0</v>
      </c>
      <c r="DT170" s="1">
        <f t="shared" si="446"/>
        <v>0</v>
      </c>
      <c r="DU170" s="229">
        <f t="shared" si="447"/>
        <v>0</v>
      </c>
    </row>
    <row r="171" spans="1:125" hidden="1" outlineLevel="1" x14ac:dyDescent="0.35">
      <c r="B171" s="5" t="s">
        <v>111</v>
      </c>
      <c r="C171" s="3"/>
      <c r="D171" s="17" t="s">
        <v>88</v>
      </c>
      <c r="E171" s="5" t="s">
        <v>194</v>
      </c>
      <c r="F171" s="14" t="s">
        <v>88</v>
      </c>
      <c r="G171" s="5"/>
      <c r="H171" s="20"/>
      <c r="I171" s="5"/>
      <c r="J171" s="5"/>
      <c r="K171" s="5"/>
      <c r="M171" s="2"/>
      <c r="N171" s="2"/>
      <c r="O171" s="2"/>
      <c r="P171" s="2"/>
      <c r="Q171" s="2"/>
      <c r="R171" s="2"/>
      <c r="S171" s="2"/>
      <c r="T171" s="2"/>
      <c r="U171" s="183"/>
      <c r="V171" s="33">
        <v>0</v>
      </c>
      <c r="W171" s="20">
        <v>0</v>
      </c>
      <c r="X171" s="20">
        <v>0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16">
        <v>0</v>
      </c>
      <c r="AH171" s="179">
        <f t="shared" si="351"/>
        <v>0</v>
      </c>
      <c r="AI171" s="28"/>
      <c r="AJ171" s="28">
        <v>-134985.33684000003</v>
      </c>
      <c r="AK171" s="28">
        <v>-112563.5126</v>
      </c>
      <c r="AL171" s="28">
        <v>-160351.03589999999</v>
      </c>
      <c r="AM171" s="28"/>
      <c r="AN171" s="28"/>
      <c r="AO171" s="28">
        <v>-213091.00670000003</v>
      </c>
      <c r="AP171" s="28">
        <v>-117836.16480000001</v>
      </c>
      <c r="AQ171" s="28">
        <v>-126079.37388</v>
      </c>
      <c r="AR171" s="28">
        <v>-118533.49919999998</v>
      </c>
      <c r="AS171" s="28">
        <v>-108419.01731999998</v>
      </c>
      <c r="AT171" s="28">
        <v>-107142.49296</v>
      </c>
      <c r="AU171" s="329">
        <f t="shared" si="460"/>
        <v>-1199001.4402000001</v>
      </c>
      <c r="AV171" s="33">
        <v>-121607.46539999999</v>
      </c>
      <c r="AW171" s="20">
        <v>-152399.99555999998</v>
      </c>
      <c r="AX171" s="20">
        <v>-389518.67534000007</v>
      </c>
      <c r="AY171" s="20">
        <v>-91713.50496000002</v>
      </c>
      <c r="AZ171" s="20">
        <v>-101781.62136000002</v>
      </c>
      <c r="BA171" s="20">
        <v>-113678.62488</v>
      </c>
      <c r="BB171" s="20">
        <v>-119053.55916000002</v>
      </c>
      <c r="BC171" s="20">
        <v>-138126.16260000004</v>
      </c>
      <c r="BD171" s="20">
        <v>-140996.23343999998</v>
      </c>
      <c r="BE171" s="20">
        <v>0</v>
      </c>
      <c r="BF171" s="20">
        <v>0</v>
      </c>
      <c r="BG171" s="20">
        <v>0</v>
      </c>
      <c r="BH171" s="329">
        <f t="shared" si="461"/>
        <v>-1368875.8427000004</v>
      </c>
      <c r="BI171" s="193"/>
      <c r="BJ171" s="193"/>
      <c r="BK171" s="20"/>
      <c r="BL171" s="33">
        <v>-138126.16260000004</v>
      </c>
      <c r="BM171" s="226">
        <f t="shared" si="448"/>
        <v>0</v>
      </c>
      <c r="BN171" s="4">
        <f t="shared" si="434"/>
        <v>0</v>
      </c>
      <c r="BO171" s="4">
        <v>0</v>
      </c>
      <c r="BP171" s="4">
        <v>0</v>
      </c>
      <c r="BQ171" s="195">
        <v>0</v>
      </c>
      <c r="BR171" s="196">
        <f>BQ171*H171*1.08*(1-BO171)</f>
        <v>0</v>
      </c>
      <c r="BS171" s="224">
        <f t="shared" si="459"/>
        <v>0</v>
      </c>
      <c r="BT171" s="4">
        <f t="shared" si="449"/>
        <v>0.17218820584018224</v>
      </c>
      <c r="BU171" s="3">
        <f t="shared" si="349"/>
        <v>0.66193102687887762</v>
      </c>
      <c r="BV171" s="193"/>
      <c r="BW171" s="193">
        <f t="shared" si="451"/>
        <v>-123619.44888000003</v>
      </c>
      <c r="BX171" s="20"/>
      <c r="BY171" s="19">
        <v>-140996.23343999998</v>
      </c>
      <c r="BZ171" s="441">
        <f t="shared" si="452"/>
        <v>0</v>
      </c>
      <c r="CA171" s="4">
        <f>BW171/$BW$134</f>
        <v>-7.1432576883400808E-2</v>
      </c>
      <c r="CB171" s="1">
        <v>0</v>
      </c>
      <c r="CC171" s="1">
        <v>0</v>
      </c>
      <c r="CD171" s="19">
        <v>0</v>
      </c>
      <c r="CE171" s="196">
        <v>0</v>
      </c>
      <c r="CF171" s="275">
        <f t="shared" si="453"/>
        <v>0</v>
      </c>
      <c r="CG171" s="1">
        <f t="shared" si="454"/>
        <v>-1</v>
      </c>
      <c r="CH171" s="229">
        <f t="shared" si="455"/>
        <v>0.58268662837951846</v>
      </c>
      <c r="CI171" s="193">
        <f t="shared" si="456"/>
        <v>-152097.31585555559</v>
      </c>
      <c r="CJ171" s="193">
        <f t="shared" si="457"/>
        <v>-132725.31840000002</v>
      </c>
      <c r="CK171" s="20">
        <v>0</v>
      </c>
      <c r="CL171" s="33"/>
      <c r="CM171" s="475">
        <f t="shared" si="435"/>
        <v>0</v>
      </c>
      <c r="CN171" s="4">
        <f>CJ171/$CJ$134</f>
        <v>-8.7888121408880512E-2</v>
      </c>
      <c r="CO171" s="1">
        <v>0</v>
      </c>
      <c r="CP171" s="1">
        <v>0</v>
      </c>
      <c r="CQ171" s="19">
        <v>0</v>
      </c>
      <c r="CR171" s="7">
        <f t="shared" si="350"/>
        <v>0</v>
      </c>
      <c r="CS171" s="224">
        <f t="shared" si="436"/>
        <v>0</v>
      </c>
      <c r="CT171" s="1">
        <f t="shared" si="464"/>
        <v>-1</v>
      </c>
      <c r="CU171" s="229">
        <f t="shared" si="437"/>
        <v>0.39192623876005772</v>
      </c>
      <c r="CV171" s="193">
        <f t="shared" si="438"/>
        <v>-152097.31585555559</v>
      </c>
      <c r="CW171" s="193">
        <f t="shared" si="439"/>
        <v>-139561.19802000001</v>
      </c>
      <c r="CX171" s="20">
        <v>0</v>
      </c>
      <c r="CY171" s="33"/>
      <c r="CZ171" s="475">
        <f t="shared" si="440"/>
        <v>0</v>
      </c>
      <c r="DA171" s="4">
        <f>CW171/$CW$134</f>
        <v>-0.11371773398623999</v>
      </c>
      <c r="DB171" s="700"/>
      <c r="DC171" s="700"/>
      <c r="DE171" s="7">
        <f t="shared" si="419"/>
        <v>0</v>
      </c>
      <c r="DF171" s="224">
        <f t="shared" si="441"/>
        <v>0</v>
      </c>
      <c r="DG171" s="1">
        <f t="shared" si="442"/>
        <v>-1</v>
      </c>
      <c r="DH171" s="229">
        <f t="shared" si="443"/>
        <v>0.25371124737333828</v>
      </c>
      <c r="DI171" s="193"/>
      <c r="DJ171" s="193"/>
      <c r="DK171" s="20">
        <v>0</v>
      </c>
      <c r="DL171" s="33"/>
      <c r="DM171" s="475">
        <f t="shared" si="444"/>
        <v>0</v>
      </c>
      <c r="DN171" s="4" t="e">
        <f>DJ171/$DJ$134</f>
        <v>#DIV/0!</v>
      </c>
      <c r="DO171" s="700"/>
      <c r="DP171" s="700"/>
      <c r="DR171" s="7">
        <f t="shared" si="421"/>
        <v>0</v>
      </c>
      <c r="DS171" s="224">
        <f t="shared" si="445"/>
        <v>0</v>
      </c>
      <c r="DT171" s="1">
        <f t="shared" si="446"/>
        <v>-1</v>
      </c>
      <c r="DU171" s="229">
        <f t="shared" si="447"/>
        <v>0.14167989862603036</v>
      </c>
    </row>
    <row r="172" spans="1:125" hidden="1" outlineLevel="1" x14ac:dyDescent="0.35">
      <c r="B172" s="5" t="s">
        <v>111</v>
      </c>
      <c r="C172" s="3"/>
      <c r="D172" s="17" t="s">
        <v>89</v>
      </c>
      <c r="E172" s="5" t="s">
        <v>194</v>
      </c>
      <c r="F172" s="14" t="s">
        <v>89</v>
      </c>
      <c r="G172" s="5"/>
      <c r="H172" s="20"/>
      <c r="I172" s="5"/>
      <c r="J172" s="5"/>
      <c r="K172" s="5"/>
      <c r="M172" s="2"/>
      <c r="N172" s="2"/>
      <c r="O172" s="2"/>
      <c r="P172" s="2"/>
      <c r="Q172" s="2"/>
      <c r="R172" s="2"/>
      <c r="S172" s="2"/>
      <c r="T172" s="2"/>
      <c r="U172" s="183"/>
      <c r="V172" s="33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0">
        <v>0</v>
      </c>
      <c r="AF172" s="20">
        <v>0</v>
      </c>
      <c r="AG172" s="16">
        <v>0</v>
      </c>
      <c r="AH172" s="179">
        <f t="shared" si="351"/>
        <v>0</v>
      </c>
      <c r="AI172" s="28">
        <v>-253.04299999999998</v>
      </c>
      <c r="AJ172" s="28"/>
      <c r="AK172" s="28"/>
      <c r="AL172" s="28"/>
      <c r="AM172" s="28"/>
      <c r="AN172" s="28"/>
      <c r="AO172" s="28">
        <v>-4403.8559999999998</v>
      </c>
      <c r="AP172" s="28"/>
      <c r="AQ172" s="28">
        <v>-2635.634</v>
      </c>
      <c r="AR172" s="28"/>
      <c r="AS172" s="28">
        <v>-3079.5020000000004</v>
      </c>
      <c r="AT172" s="28">
        <v>-739.2</v>
      </c>
      <c r="AU172" s="329">
        <f t="shared" si="460"/>
        <v>-11111.235000000001</v>
      </c>
      <c r="AV172" s="33">
        <v>0</v>
      </c>
      <c r="AW172" s="20">
        <v>0</v>
      </c>
      <c r="AX172" s="20">
        <v>0</v>
      </c>
      <c r="AY172" s="20">
        <v>-8877.3629999999976</v>
      </c>
      <c r="AZ172" s="20">
        <v>-2676.451</v>
      </c>
      <c r="BA172" s="20">
        <v>-4601.3689999999997</v>
      </c>
      <c r="BB172" s="20">
        <v>0</v>
      </c>
      <c r="BC172" s="20">
        <v>0</v>
      </c>
      <c r="BD172" s="20">
        <v>0</v>
      </c>
      <c r="BE172" s="20">
        <v>0</v>
      </c>
      <c r="BF172" s="20">
        <v>0</v>
      </c>
      <c r="BG172" s="20">
        <v>0</v>
      </c>
      <c r="BH172" s="329">
        <f t="shared" si="461"/>
        <v>-16155.182999999997</v>
      </c>
      <c r="BI172" s="193"/>
      <c r="BJ172" s="193"/>
      <c r="BK172" s="20">
        <v>0</v>
      </c>
      <c r="BL172" s="33">
        <v>0</v>
      </c>
      <c r="BM172" s="226">
        <f t="shared" si="448"/>
        <v>0</v>
      </c>
      <c r="BN172" s="4">
        <f t="shared" si="434"/>
        <v>0</v>
      </c>
      <c r="BO172" s="4">
        <v>0</v>
      </c>
      <c r="BP172" s="4">
        <v>0</v>
      </c>
      <c r="BQ172" s="195">
        <v>0</v>
      </c>
      <c r="BR172" s="196">
        <f>BQ172*H172*1.08*(1-BO172)</f>
        <v>0</v>
      </c>
      <c r="BS172" s="224">
        <f t="shared" si="459"/>
        <v>0</v>
      </c>
      <c r="BT172" s="4">
        <f t="shared" si="449"/>
        <v>0</v>
      </c>
      <c r="BU172" s="3">
        <f t="shared" si="349"/>
        <v>2.469085973305412</v>
      </c>
      <c r="BV172" s="193"/>
      <c r="BW172" s="193">
        <f t="shared" si="451"/>
        <v>-1533.7896666666666</v>
      </c>
      <c r="BX172" s="20">
        <v>0</v>
      </c>
      <c r="BZ172" s="441">
        <f t="shared" si="452"/>
        <v>0</v>
      </c>
      <c r="CA172" s="4">
        <f>BW172/$BW$134</f>
        <v>-8.862889236263057E-4</v>
      </c>
      <c r="CB172" s="1">
        <v>0</v>
      </c>
      <c r="CC172" s="1">
        <v>0</v>
      </c>
      <c r="CD172" s="19">
        <v>0</v>
      </c>
      <c r="CE172" s="196">
        <v>0</v>
      </c>
      <c r="CF172" s="275">
        <f t="shared" si="453"/>
        <v>0</v>
      </c>
      <c r="CG172" s="1">
        <f t="shared" si="454"/>
        <v>-1</v>
      </c>
      <c r="CH172" s="229">
        <f t="shared" si="455"/>
        <v>1.2153047507635546</v>
      </c>
      <c r="CI172" s="193">
        <f t="shared" si="456"/>
        <v>-1795.0203333333329</v>
      </c>
      <c r="CJ172" s="193">
        <f t="shared" si="457"/>
        <v>0</v>
      </c>
      <c r="CK172" s="20">
        <v>0</v>
      </c>
      <c r="CL172" s="33">
        <v>-411.84100000000001</v>
      </c>
      <c r="CM172" s="475">
        <f t="shared" si="435"/>
        <v>0</v>
      </c>
      <c r="CN172" s="4">
        <f>CJ172/$CJ$134</f>
        <v>0</v>
      </c>
      <c r="CO172" s="1">
        <v>0</v>
      </c>
      <c r="CP172" s="1">
        <v>0</v>
      </c>
      <c r="CQ172" s="19">
        <v>0</v>
      </c>
      <c r="CR172" s="7">
        <f t="shared" si="350"/>
        <v>0</v>
      </c>
      <c r="CS172" s="224">
        <f t="shared" si="436"/>
        <v>0</v>
      </c>
      <c r="CT172" s="1">
        <f t="shared" si="464"/>
        <v>0</v>
      </c>
      <c r="CU172" s="229">
        <f t="shared" si="437"/>
        <v>1.2153047507635546</v>
      </c>
      <c r="CV172" s="193">
        <f t="shared" si="438"/>
        <v>-1656.7023999999997</v>
      </c>
      <c r="CW172" s="193">
        <f t="shared" si="439"/>
        <v>-137.28033333333335</v>
      </c>
      <c r="CX172" s="20">
        <v>0</v>
      </c>
      <c r="CY172" s="33"/>
      <c r="CZ172" s="475">
        <f t="shared" si="440"/>
        <v>0</v>
      </c>
      <c r="DA172" s="4">
        <f>CW172/$CW$134</f>
        <v>-1.1185923200018083E-4</v>
      </c>
      <c r="DB172" s="700"/>
      <c r="DC172" s="700"/>
      <c r="DE172" s="7">
        <f t="shared" si="419"/>
        <v>0</v>
      </c>
      <c r="DF172" s="224">
        <f t="shared" si="441"/>
        <v>0</v>
      </c>
      <c r="DG172" s="1">
        <f t="shared" si="442"/>
        <v>-1</v>
      </c>
      <c r="DH172" s="229">
        <f t="shared" si="443"/>
        <v>0.5972780654905232</v>
      </c>
      <c r="DI172" s="193"/>
      <c r="DJ172" s="193"/>
      <c r="DK172" s="20">
        <v>0</v>
      </c>
      <c r="DL172" s="33"/>
      <c r="DM172" s="475">
        <f t="shared" si="444"/>
        <v>0</v>
      </c>
      <c r="DN172" s="4" t="e">
        <f>DJ172/$DJ$134</f>
        <v>#DIV/0!</v>
      </c>
      <c r="DO172" s="700"/>
      <c r="DP172" s="700"/>
      <c r="DR172" s="7">
        <f t="shared" si="421"/>
        <v>0</v>
      </c>
      <c r="DS172" s="224">
        <f t="shared" si="445"/>
        <v>0</v>
      </c>
      <c r="DT172" s="1">
        <f t="shared" si="446"/>
        <v>-1</v>
      </c>
      <c r="DU172" s="229">
        <f t="shared" si="447"/>
        <v>0.45395025845461801</v>
      </c>
    </row>
    <row r="173" spans="1:125" s="11" customFormat="1" collapsed="1" x14ac:dyDescent="0.35">
      <c r="A173" s="204"/>
      <c r="B173" s="199"/>
      <c r="C173" s="200"/>
      <c r="D173" s="201"/>
      <c r="E173" s="199" t="s">
        <v>93</v>
      </c>
      <c r="F173" s="199"/>
      <c r="G173" s="199"/>
      <c r="H173" s="205"/>
      <c r="I173" s="206">
        <f>+SUM(I174:I205)</f>
        <v>78.61469575789846</v>
      </c>
      <c r="J173" s="206">
        <f t="shared" ref="J173" si="503">+SUM(J174:J205)</f>
        <v>65.730448757526275</v>
      </c>
      <c r="K173" s="206">
        <f t="shared" ref="K173" si="504">+SUM(K174:K205)</f>
        <v>91.282799756638823</v>
      </c>
      <c r="L173" s="207">
        <f t="shared" ref="L173" si="505">+SUM(L174:L205)</f>
        <v>97.878828325885053</v>
      </c>
      <c r="M173" s="208">
        <f t="shared" ref="M173" si="506">+SUM(M174:M205)</f>
        <v>159.54175994571415</v>
      </c>
      <c r="N173" s="208">
        <f t="shared" ref="N173" si="507">+SUM(N174:N205)</f>
        <v>109.22183889742944</v>
      </c>
      <c r="O173" s="208">
        <f t="shared" ref="O173" si="508">+SUM(O174:O205)</f>
        <v>136.80883052029355</v>
      </c>
      <c r="P173" s="208">
        <f t="shared" ref="P173" si="509">+SUM(P174:P205)</f>
        <v>107.69230432692487</v>
      </c>
      <c r="Q173" s="208">
        <f t="shared" ref="Q173" si="510">+SUM(Q174:Q205)</f>
        <v>83.97849598382254</v>
      </c>
      <c r="R173" s="208">
        <f t="shared" ref="R173" si="511">+SUM(R174:R205)</f>
        <v>138.4071330058207</v>
      </c>
      <c r="S173" s="208">
        <f t="shared" ref="S173" si="512">+SUM(S174:S205)</f>
        <v>109.85794312521108</v>
      </c>
      <c r="T173" s="208">
        <f t="shared" ref="T173" si="513">+SUM(T174:T205)</f>
        <v>94.860026363782794</v>
      </c>
      <c r="U173" s="202">
        <f t="shared" ref="U173" si="514">+SUM(U174:U205)</f>
        <v>1273.8751047669475</v>
      </c>
      <c r="V173" s="207">
        <f>+SUM(V174:V205)</f>
        <v>129.88333333333333</v>
      </c>
      <c r="W173" s="208">
        <f t="shared" ref="W173:AT173" si="515">+SUM(W174:W205)</f>
        <v>83.85</v>
      </c>
      <c r="X173" s="208">
        <f t="shared" si="515"/>
        <v>174.55</v>
      </c>
      <c r="Y173" s="208">
        <f t="shared" si="515"/>
        <v>115.81666666666668</v>
      </c>
      <c r="Z173" s="208">
        <f t="shared" si="515"/>
        <v>172.89999999999998</v>
      </c>
      <c r="AA173" s="208">
        <f t="shared" si="515"/>
        <v>161.81666666666666</v>
      </c>
      <c r="AB173" s="208">
        <f t="shared" si="515"/>
        <v>216.98333333333332</v>
      </c>
      <c r="AC173" s="208">
        <f t="shared" si="515"/>
        <v>212.3</v>
      </c>
      <c r="AD173" s="208">
        <f t="shared" si="515"/>
        <v>153.35</v>
      </c>
      <c r="AE173" s="208">
        <f t="shared" si="515"/>
        <v>0</v>
      </c>
      <c r="AF173" s="208">
        <f t="shared" si="515"/>
        <v>0</v>
      </c>
      <c r="AG173" s="206">
        <f t="shared" si="515"/>
        <v>0</v>
      </c>
      <c r="AH173" s="203">
        <f t="shared" si="515"/>
        <v>1421.45</v>
      </c>
      <c r="AI173" s="209">
        <f t="shared" si="515"/>
        <v>22376.071200000002</v>
      </c>
      <c r="AJ173" s="209">
        <f t="shared" si="515"/>
        <v>19206.925800000001</v>
      </c>
      <c r="AK173" s="209">
        <f t="shared" si="515"/>
        <v>26782.694600000003</v>
      </c>
      <c r="AL173" s="209">
        <f t="shared" si="515"/>
        <v>28522.966400000001</v>
      </c>
      <c r="AM173" s="209">
        <f t="shared" si="515"/>
        <v>45157.242100000003</v>
      </c>
      <c r="AN173" s="209">
        <f t="shared" si="515"/>
        <v>31142.622500000005</v>
      </c>
      <c r="AO173" s="209">
        <f t="shared" si="515"/>
        <v>38490.515039999998</v>
      </c>
      <c r="AP173" s="209">
        <f t="shared" si="515"/>
        <v>29842.054319999999</v>
      </c>
      <c r="AQ173" s="209">
        <f t="shared" si="515"/>
        <v>24078.95824</v>
      </c>
      <c r="AR173" s="209">
        <f t="shared" si="515"/>
        <v>38833.119839999999</v>
      </c>
      <c r="AS173" s="209">
        <f t="shared" si="515"/>
        <v>30574.98792</v>
      </c>
      <c r="AT173" s="209">
        <f t="shared" si="515"/>
        <v>26662.809959999999</v>
      </c>
      <c r="AU173" s="330">
        <f t="shared" ref="AU173" si="516">+SUM(AU174:AU205)</f>
        <v>361670.96791999997</v>
      </c>
      <c r="AV173" s="207">
        <f t="shared" ref="AV173" si="517">+SUM(AV174:AV205)</f>
        <v>38206.153440000002</v>
      </c>
      <c r="AW173" s="208">
        <f t="shared" ref="AW173" si="518">+SUM(AW174:AW205)</f>
        <v>24849.940319999994</v>
      </c>
      <c r="AX173" s="208">
        <f t="shared" ref="AX173" si="519">+SUM(AX174:AX205)</f>
        <v>51053.864760000004</v>
      </c>
      <c r="AY173" s="208">
        <f t="shared" ref="AY173" si="520">+SUM(AY174:AY205)</f>
        <v>34147.325520000006</v>
      </c>
      <c r="AZ173" s="208">
        <f t="shared" ref="AZ173" si="521">+SUM(AZ174:AZ205)</f>
        <v>50592.457439999998</v>
      </c>
      <c r="BA173" s="208">
        <f t="shared" ref="BA173" si="522">+SUM(BA174:BA205)</f>
        <v>46675.525320000008</v>
      </c>
      <c r="BB173" s="208">
        <f t="shared" ref="BB173" si="523">+SUM(BB174:BB205)</f>
        <v>63595.227599999998</v>
      </c>
      <c r="BC173" s="208">
        <v>62864.785800000005</v>
      </c>
      <c r="BD173" s="208">
        <v>45074.460960000004</v>
      </c>
      <c r="BE173" s="208">
        <f t="shared" ref="BE173" si="524">+SUM(BE174:BE205)</f>
        <v>0</v>
      </c>
      <c r="BF173" s="208">
        <f t="shared" ref="BF173" si="525">+SUM(BF174:BF205)</f>
        <v>0</v>
      </c>
      <c r="BG173" s="208">
        <f t="shared" ref="BG173" si="526">+SUM(BG174:BG205)</f>
        <v>0</v>
      </c>
      <c r="BH173" s="330">
        <f t="shared" ref="BH173:CR173" si="527">+SUM(BH174:BH205)</f>
        <v>417059.74116000003</v>
      </c>
      <c r="BI173" s="208">
        <f t="shared" si="527"/>
        <v>43113.514860000003</v>
      </c>
      <c r="BJ173" s="207">
        <f t="shared" si="527"/>
        <v>51938.188920000001</v>
      </c>
      <c r="BK173" s="208">
        <f t="shared" si="527"/>
        <v>53132.207757843018</v>
      </c>
      <c r="BL173" s="207">
        <f t="shared" si="527"/>
        <v>62864.785800000005</v>
      </c>
      <c r="BM173" s="250">
        <f>BL173/BK173</f>
        <v>1.1831766164604807</v>
      </c>
      <c r="BN173" s="252">
        <f>BJ173/BJ7</f>
        <v>4.7013527311581763E-3</v>
      </c>
      <c r="BO173" s="207"/>
      <c r="BP173" s="207"/>
      <c r="BQ173" s="207">
        <f t="shared" si="527"/>
        <v>173.81481481481481</v>
      </c>
      <c r="BR173" s="253">
        <f t="shared" si="527"/>
        <v>53281.039799999999</v>
      </c>
      <c r="BS173" s="230">
        <f t="shared" si="459"/>
        <v>1.0028011642737547</v>
      </c>
      <c r="BT173" s="231">
        <f t="shared" si="449"/>
        <v>1.1065837199374151</v>
      </c>
      <c r="BU173" s="232">
        <f t="shared" si="349"/>
        <v>0.54017720432303729</v>
      </c>
      <c r="BV173" s="208">
        <f t="shared" si="527"/>
        <v>44643.060899999997</v>
      </c>
      <c r="BW173" s="207">
        <f t="shared" si="451"/>
        <v>57711.846240000006</v>
      </c>
      <c r="BX173" s="208">
        <f t="shared" ref="BX173" si="528">+SUM(BX174:BX205)</f>
        <v>70215.509373576817</v>
      </c>
      <c r="BY173" s="208">
        <f t="shared" si="527"/>
        <v>45074.460960000004</v>
      </c>
      <c r="BZ173" s="387">
        <f t="shared" si="452"/>
        <v>0.64194451285946552</v>
      </c>
      <c r="CA173" s="387">
        <f>BW173/BW7</f>
        <v>5.0461307773287207E-3</v>
      </c>
      <c r="CB173" s="208"/>
      <c r="CC173" s="208"/>
      <c r="CD173" s="208">
        <v>210.71666666666664</v>
      </c>
      <c r="CE173" s="208">
        <v>64327.669001999995</v>
      </c>
      <c r="CF173" s="387">
        <f t="shared" si="453"/>
        <v>0.91614615596889049</v>
      </c>
      <c r="CG173" s="387">
        <f t="shared" si="454"/>
        <v>1.6715304026375519</v>
      </c>
      <c r="CH173" s="387">
        <f t="shared" si="455"/>
        <v>0.57025475276058524</v>
      </c>
      <c r="CI173" s="208">
        <f t="shared" si="456"/>
        <v>46339.971240000006</v>
      </c>
      <c r="CJ173" s="207">
        <f t="shared" si="457"/>
        <v>57178.15812</v>
      </c>
      <c r="CK173" s="208">
        <f t="shared" si="527"/>
        <v>76913.920683256147</v>
      </c>
      <c r="CL173" s="208">
        <f t="shared" si="527"/>
        <v>52716.578000000001</v>
      </c>
      <c r="CM173" s="387">
        <f t="shared" si="435"/>
        <v>0.68539709758257306</v>
      </c>
      <c r="CN173" s="387">
        <f>CJ173/CJ7</f>
        <v>5.1872479400628096E-3</v>
      </c>
      <c r="CO173" s="208"/>
      <c r="CP173" s="208"/>
      <c r="CQ173" s="208">
        <v>197.05</v>
      </c>
      <c r="CR173" s="208">
        <f t="shared" si="527"/>
        <v>80019.591119999997</v>
      </c>
      <c r="CS173" s="387">
        <f t="shared" si="436"/>
        <v>1.0403785219782711</v>
      </c>
      <c r="CT173" s="387">
        <f t="shared" si="464"/>
        <v>1.0606016578038608</v>
      </c>
      <c r="CU173" s="387">
        <f t="shared" si="437"/>
        <v>0.63280279942782824</v>
      </c>
      <c r="CV173" s="208">
        <f t="shared" ref="CV173:CW173" si="529">+SUM(CV174:CV205)</f>
        <v>46977.631915999998</v>
      </c>
      <c r="CW173" s="207">
        <f t="shared" si="529"/>
        <v>53551.941586666668</v>
      </c>
      <c r="CX173" s="208">
        <f t="shared" ref="CX173:CY173" si="530">+SUM(CX174:CX205)</f>
        <v>0</v>
      </c>
      <c r="CY173" s="208">
        <f t="shared" si="530"/>
        <v>0</v>
      </c>
      <c r="CZ173" s="387">
        <f t="shared" si="440"/>
        <v>0</v>
      </c>
      <c r="DA173" s="387">
        <f>CW173/CW7</f>
        <v>5.3834941222678278E-3</v>
      </c>
      <c r="DB173" s="208"/>
      <c r="DC173" s="208"/>
      <c r="DD173" s="208">
        <v>197.05</v>
      </c>
      <c r="DE173" s="208">
        <f t="shared" ref="DE173" si="531">+SUM(DE174:DE205)</f>
        <v>0</v>
      </c>
      <c r="DF173" s="387">
        <f t="shared" si="441"/>
        <v>0</v>
      </c>
      <c r="DG173" s="387">
        <f t="shared" si="442"/>
        <v>-1</v>
      </c>
      <c r="DH173" s="387">
        <f t="shared" si="443"/>
        <v>0.40228322205840539</v>
      </c>
      <c r="DI173" s="208"/>
      <c r="DJ173" s="207"/>
      <c r="DK173" s="208">
        <f t="shared" ref="DK173:DL173" si="532">+SUM(DK174:DK205)</f>
        <v>0</v>
      </c>
      <c r="DL173" s="208">
        <f t="shared" si="532"/>
        <v>0</v>
      </c>
      <c r="DM173" s="387">
        <f t="shared" si="444"/>
        <v>0</v>
      </c>
      <c r="DN173" s="387" t="e">
        <f>DJ173/DJ7</f>
        <v>#DIV/0!</v>
      </c>
      <c r="DO173" s="208"/>
      <c r="DP173" s="208"/>
      <c r="DQ173" s="208">
        <v>197.05</v>
      </c>
      <c r="DR173" s="208">
        <f t="shared" ref="DR173" si="533">+SUM(DR174:DR205)</f>
        <v>0</v>
      </c>
      <c r="DS173" s="387">
        <f t="shared" si="445"/>
        <v>0</v>
      </c>
      <c r="DT173" s="387">
        <f t="shared" si="446"/>
        <v>-1</v>
      </c>
      <c r="DU173" s="387">
        <f t="shared" si="447"/>
        <v>0.15314686041444125</v>
      </c>
    </row>
    <row r="174" spans="1:125" x14ac:dyDescent="0.35">
      <c r="B174" s="5" t="s">
        <v>114</v>
      </c>
      <c r="C174" s="3"/>
      <c r="D174" s="18">
        <v>324003</v>
      </c>
      <c r="E174" s="5" t="s">
        <v>40</v>
      </c>
      <c r="F174" s="5" t="s">
        <v>36</v>
      </c>
      <c r="G174" s="5" t="s">
        <v>69</v>
      </c>
      <c r="H174" s="20">
        <v>366.66699999999997</v>
      </c>
      <c r="I174" s="16">
        <f t="shared" ref="I174" si="534">+IFERROR(AI174/$H174,0)</f>
        <v>0</v>
      </c>
      <c r="J174" s="16">
        <f t="shared" ref="J174" si="535">+IFERROR(AJ174/$H174,0)</f>
        <v>0</v>
      </c>
      <c r="K174" s="16">
        <f t="shared" ref="K174" si="536">+IFERROR(AK174/$H174,0)</f>
        <v>0</v>
      </c>
      <c r="L174" s="33">
        <f t="shared" ref="L174" si="537">+IFERROR(AL174/$H174,0)</f>
        <v>0</v>
      </c>
      <c r="M174" s="20">
        <f t="shared" ref="M174" si="538">+IFERROR(AM174/$H174,0)</f>
        <v>0</v>
      </c>
      <c r="N174" s="20">
        <f t="shared" ref="N174" si="539">+IFERROR(AN174/$H174,0)</f>
        <v>0</v>
      </c>
      <c r="O174" s="20">
        <f t="shared" ref="O174" si="540">+IFERROR(AO174/$H174,0)</f>
        <v>0</v>
      </c>
      <c r="P174" s="20">
        <f t="shared" ref="P174" si="541">+IFERROR(AP174/$H174,0)</f>
        <v>0</v>
      </c>
      <c r="Q174" s="20">
        <f t="shared" ref="Q174" si="542">+IFERROR(AQ174/$H174,0)</f>
        <v>0</v>
      </c>
      <c r="R174" s="20">
        <f t="shared" ref="R174" si="543">+IFERROR(AR174/$H174,0)</f>
        <v>0</v>
      </c>
      <c r="S174" s="20">
        <f t="shared" ref="S174" si="544">+IFERROR(AS174/$H174,0)</f>
        <v>0</v>
      </c>
      <c r="T174" s="20">
        <f t="shared" ref="T174" si="545">+IFERROR(AT174/$H174,0)</f>
        <v>0</v>
      </c>
      <c r="U174" s="182">
        <f t="shared" ref="U174:U204" si="546">+SUM(I174:T174)</f>
        <v>0</v>
      </c>
      <c r="V174" s="33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>
        <v>0</v>
      </c>
      <c r="AC174" s="20">
        <v>0</v>
      </c>
      <c r="AD174" s="20">
        <v>0</v>
      </c>
      <c r="AE174" s="20">
        <v>0</v>
      </c>
      <c r="AF174" s="20">
        <v>0</v>
      </c>
      <c r="AG174" s="16">
        <v>0</v>
      </c>
      <c r="AH174" s="179">
        <f t="shared" si="351"/>
        <v>0</v>
      </c>
      <c r="AI174" s="28">
        <v>0</v>
      </c>
      <c r="AJ174" s="28">
        <v>0</v>
      </c>
      <c r="AK174" s="28">
        <v>0</v>
      </c>
      <c r="AL174" s="28">
        <v>0</v>
      </c>
      <c r="AM174" s="28">
        <v>0</v>
      </c>
      <c r="AN174" s="28">
        <v>0</v>
      </c>
      <c r="AO174" s="28">
        <v>0</v>
      </c>
      <c r="AP174" s="28">
        <v>0</v>
      </c>
      <c r="AQ174" s="28">
        <v>0</v>
      </c>
      <c r="AR174" s="28">
        <v>0</v>
      </c>
      <c r="AS174" s="28">
        <v>0</v>
      </c>
      <c r="AT174" s="28">
        <v>0</v>
      </c>
      <c r="AU174" s="329">
        <f t="shared" si="460"/>
        <v>0</v>
      </c>
      <c r="AV174" s="33">
        <v>0</v>
      </c>
      <c r="AW174" s="20">
        <v>0</v>
      </c>
      <c r="AX174" s="20">
        <v>0</v>
      </c>
      <c r="AY174" s="20">
        <v>0</v>
      </c>
      <c r="AZ174" s="20">
        <v>0</v>
      </c>
      <c r="BA174" s="20">
        <v>0</v>
      </c>
      <c r="BB174" s="20">
        <v>0</v>
      </c>
      <c r="BC174" s="20">
        <v>0</v>
      </c>
      <c r="BD174" s="20">
        <v>0</v>
      </c>
      <c r="BE174" s="20">
        <v>0</v>
      </c>
      <c r="BF174" s="20">
        <v>0</v>
      </c>
      <c r="BG174" s="20">
        <v>0</v>
      </c>
      <c r="BH174" s="329">
        <f t="shared" si="461"/>
        <v>0</v>
      </c>
      <c r="BI174" s="193">
        <f t="shared" ref="BI174:BI200" si="547">+AVERAGE(AW174:BB174)</f>
        <v>0</v>
      </c>
      <c r="BJ174" s="193">
        <f t="shared" ref="BJ174:BJ200" si="548">+AVERAGE(AZ174:BB174)</f>
        <v>0</v>
      </c>
      <c r="BK174" s="20">
        <v>0</v>
      </c>
      <c r="BL174" s="33">
        <v>0</v>
      </c>
      <c r="BM174" s="226">
        <f t="shared" si="448"/>
        <v>0</v>
      </c>
      <c r="BN174" s="4">
        <f>BJ174/$BJ$173</f>
        <v>0</v>
      </c>
      <c r="BO174" s="4">
        <v>0</v>
      </c>
      <c r="BP174" s="4">
        <v>0</v>
      </c>
      <c r="BQ174" s="195">
        <v>0</v>
      </c>
      <c r="BR174" s="196">
        <f t="shared" ref="BR174:BR200" si="549">BQ174*H174*1.08*(1-BO174)</f>
        <v>0</v>
      </c>
      <c r="BS174" s="224">
        <f t="shared" si="459"/>
        <v>0</v>
      </c>
      <c r="BT174" s="4">
        <f t="shared" si="449"/>
        <v>0</v>
      </c>
      <c r="BU174" s="229">
        <f t="shared" si="349"/>
        <v>0</v>
      </c>
      <c r="BV174" s="193">
        <f t="shared" si="450"/>
        <v>0</v>
      </c>
      <c r="BW174" s="193">
        <f t="shared" si="451"/>
        <v>0</v>
      </c>
      <c r="BX174" s="20">
        <v>0</v>
      </c>
      <c r="BY174" s="19">
        <v>0</v>
      </c>
      <c r="BZ174" s="441">
        <f t="shared" si="452"/>
        <v>0</v>
      </c>
      <c r="CA174" s="4">
        <f t="shared" ref="CA174:CA200" si="550">BW174/$BW$173</f>
        <v>0</v>
      </c>
      <c r="CB174" s="1">
        <v>0</v>
      </c>
      <c r="CC174" s="1">
        <v>0</v>
      </c>
      <c r="CD174" s="19">
        <v>0</v>
      </c>
      <c r="CE174" s="196">
        <v>0</v>
      </c>
      <c r="CF174" s="275">
        <f t="shared" si="453"/>
        <v>0</v>
      </c>
      <c r="CG174" s="1">
        <f t="shared" si="454"/>
        <v>0</v>
      </c>
      <c r="CH174" s="229">
        <f t="shared" si="455"/>
        <v>0</v>
      </c>
      <c r="CI174" s="193">
        <f t="shared" si="456"/>
        <v>0</v>
      </c>
      <c r="CJ174" s="193">
        <f t="shared" si="457"/>
        <v>0</v>
      </c>
      <c r="CK174" s="20">
        <v>0</v>
      </c>
      <c r="CL174" s="33">
        <v>0</v>
      </c>
      <c r="CM174" s="475">
        <f t="shared" si="435"/>
        <v>0</v>
      </c>
      <c r="CN174" s="4">
        <f t="shared" ref="CN174:CN205" si="551">CJ174/$CJ$173</f>
        <v>0</v>
      </c>
      <c r="CO174" s="1">
        <v>0</v>
      </c>
      <c r="CP174" s="1">
        <v>1</v>
      </c>
      <c r="CQ174" s="19">
        <v>22</v>
      </c>
      <c r="CR174" s="7">
        <f t="shared" si="350"/>
        <v>8712.00792</v>
      </c>
      <c r="CS174" s="224">
        <f t="shared" si="436"/>
        <v>0</v>
      </c>
      <c r="CT174" s="1">
        <f t="shared" si="464"/>
        <v>0</v>
      </c>
      <c r="CU174" s="229">
        <f t="shared" si="437"/>
        <v>0</v>
      </c>
      <c r="CV174" s="193">
        <f t="shared" si="438"/>
        <v>0</v>
      </c>
      <c r="CW174" s="193">
        <f t="shared" si="439"/>
        <v>0</v>
      </c>
      <c r="CX174" s="20"/>
      <c r="CY174" s="33"/>
      <c r="CZ174" s="475">
        <f t="shared" si="440"/>
        <v>0</v>
      </c>
      <c r="DA174" s="4">
        <f t="shared" ref="DA174:DA205" si="552">CW174/$CW$173</f>
        <v>0</v>
      </c>
      <c r="DB174" s="700"/>
      <c r="DC174" s="700"/>
      <c r="DE174" s="7">
        <f t="shared" ref="DE174:DE208" si="553">DD174*$H174*1.08*(1-DB174)</f>
        <v>0</v>
      </c>
      <c r="DF174" s="224">
        <f t="shared" si="441"/>
        <v>0</v>
      </c>
      <c r="DG174" s="1">
        <f t="shared" si="442"/>
        <v>0</v>
      </c>
      <c r="DH174" s="229">
        <f t="shared" si="443"/>
        <v>0</v>
      </c>
      <c r="DI174" s="193"/>
      <c r="DJ174" s="193"/>
      <c r="DK174" s="20"/>
      <c r="DL174" s="33"/>
      <c r="DM174" s="475">
        <f t="shared" si="444"/>
        <v>0</v>
      </c>
      <c r="DN174" s="4" t="e">
        <f t="shared" ref="DN174:DN205" si="554">DJ174/$DJ$173</f>
        <v>#DIV/0!</v>
      </c>
      <c r="DO174" s="700"/>
      <c r="DP174" s="700"/>
      <c r="DR174" s="7">
        <f t="shared" ref="DR174:DR208" si="555">DQ174*$H174*1.08*(1-DO174)</f>
        <v>0</v>
      </c>
      <c r="DS174" s="224">
        <f t="shared" si="445"/>
        <v>0</v>
      </c>
      <c r="DT174" s="1">
        <f t="shared" si="446"/>
        <v>0</v>
      </c>
      <c r="DU174" s="229">
        <f t="shared" si="447"/>
        <v>0</v>
      </c>
    </row>
    <row r="175" spans="1:125" hidden="1" outlineLevel="1" x14ac:dyDescent="0.35">
      <c r="B175" s="5" t="s">
        <v>114</v>
      </c>
      <c r="C175" s="3"/>
      <c r="D175" s="18">
        <v>320015</v>
      </c>
      <c r="E175" s="5" t="s">
        <v>41</v>
      </c>
      <c r="F175" s="5" t="s">
        <v>32</v>
      </c>
      <c r="G175" s="5" t="s">
        <v>70</v>
      </c>
      <c r="H175" s="20">
        <v>332.45499999999998</v>
      </c>
      <c r="I175" s="16">
        <f t="shared" ref="I175:I204" si="556">+IFERROR(AI175/$H175,0)</f>
        <v>28.894706952820691</v>
      </c>
      <c r="J175" s="16">
        <f t="shared" ref="J175:J204" si="557">+IFERROR(AJ175/$H175,0)</f>
        <v>26.85508174038592</v>
      </c>
      <c r="K175" s="16">
        <f t="shared" ref="K175:K204" si="558">+IFERROR(AK175/$H175,0)</f>
        <v>36.900236122181958</v>
      </c>
      <c r="L175" s="33">
        <f t="shared" ref="L175:L204" si="559">+IFERROR(AL175/$H175,0)</f>
        <v>37.342158186822282</v>
      </c>
      <c r="M175" s="20">
        <f t="shared" ref="M175:M204" si="560">+IFERROR(AM175/$H175,0)</f>
        <v>53.835266727827829</v>
      </c>
      <c r="N175" s="20">
        <f t="shared" ref="N175:N204" si="561">+IFERROR(AN175/$H175,0)</f>
        <v>37.478276458468066</v>
      </c>
      <c r="O175" s="20">
        <f t="shared" ref="O175:O204" si="562">+IFERROR(AO175/$H175,0)</f>
        <v>41.552755831616309</v>
      </c>
      <c r="P175" s="20">
        <f t="shared" ref="P175:P204" si="563">+IFERROR(AP175/$H175,0)</f>
        <v>30.939283451895754</v>
      </c>
      <c r="Q175" s="20">
        <f t="shared" ref="Q175:Q204" si="564">+IFERROR(AQ175/$H175,0)</f>
        <v>27.234572017265496</v>
      </c>
      <c r="R175" s="20">
        <f t="shared" ref="R175:R204" si="565">+IFERROR(AR175/$H175,0)</f>
        <v>42.249020168143055</v>
      </c>
      <c r="S175" s="20">
        <f t="shared" ref="S175:S204" si="566">+IFERROR(AS175/$H175,0)</f>
        <v>32.250485028048899</v>
      </c>
      <c r="T175" s="20">
        <f t="shared" ref="T175:T204" si="567">+IFERROR(AT175/$H175,0)</f>
        <v>30.434540012934082</v>
      </c>
      <c r="U175" s="182">
        <f t="shared" si="546"/>
        <v>425.96638269841026</v>
      </c>
      <c r="V175" s="33">
        <v>26.899999999999995</v>
      </c>
      <c r="W175" s="20">
        <v>18.083333333333336</v>
      </c>
      <c r="X175" s="20">
        <v>33.65</v>
      </c>
      <c r="Y175" s="20">
        <v>29.033333333333335</v>
      </c>
      <c r="Z175" s="20">
        <v>36.633333333333333</v>
      </c>
      <c r="AA175" s="20">
        <v>28.416666666666664</v>
      </c>
      <c r="AB175" s="20">
        <v>34.433333333333337</v>
      </c>
      <c r="AC175" s="20">
        <v>40.416666666666664</v>
      </c>
      <c r="AD175" s="20">
        <v>25.6</v>
      </c>
      <c r="AE175" s="20">
        <v>0</v>
      </c>
      <c r="AF175" s="20">
        <v>0</v>
      </c>
      <c r="AG175" s="16">
        <v>0</v>
      </c>
      <c r="AH175" s="179">
        <f t="shared" si="351"/>
        <v>273.16666666666663</v>
      </c>
      <c r="AI175" s="28">
        <v>9606.1898000000019</v>
      </c>
      <c r="AJ175" s="28">
        <v>8928.1062000000002</v>
      </c>
      <c r="AK175" s="28">
        <v>12267.668000000001</v>
      </c>
      <c r="AL175" s="28">
        <v>12414.5872</v>
      </c>
      <c r="AM175" s="28">
        <v>17897.803599999999</v>
      </c>
      <c r="AN175" s="28">
        <v>12459.840400000001</v>
      </c>
      <c r="AO175" s="28">
        <v>13814.42144</v>
      </c>
      <c r="AP175" s="28">
        <v>10285.919480000002</v>
      </c>
      <c r="AQ175" s="28">
        <v>9054.2696400000004</v>
      </c>
      <c r="AR175" s="28">
        <v>14045.897999999999</v>
      </c>
      <c r="AS175" s="28">
        <v>10721.834999999997</v>
      </c>
      <c r="AT175" s="28">
        <v>10118.115</v>
      </c>
      <c r="AU175" s="329">
        <f t="shared" si="460"/>
        <v>141614.65375999999</v>
      </c>
      <c r="AV175" s="33">
        <v>9369.27</v>
      </c>
      <c r="AW175" s="20">
        <v>6298.4249999999993</v>
      </c>
      <c r="AX175" s="20">
        <v>11720.295</v>
      </c>
      <c r="AY175" s="20">
        <v>10112.310000000001</v>
      </c>
      <c r="AZ175" s="20">
        <v>12759.390000000001</v>
      </c>
      <c r="BA175" s="20">
        <v>9897.5249999999996</v>
      </c>
      <c r="BB175" s="20">
        <v>11993.130000000001</v>
      </c>
      <c r="BC175" s="20">
        <v>14077.125</v>
      </c>
      <c r="BD175" s="20">
        <v>8916.4800000000014</v>
      </c>
      <c r="BE175" s="20">
        <v>0</v>
      </c>
      <c r="BF175" s="20">
        <v>0</v>
      </c>
      <c r="BG175" s="20">
        <v>0</v>
      </c>
      <c r="BH175" s="329">
        <f t="shared" si="461"/>
        <v>95143.95</v>
      </c>
      <c r="BI175" s="193">
        <f t="shared" si="547"/>
        <v>10463.512500000003</v>
      </c>
      <c r="BJ175" s="193">
        <f t="shared" si="548"/>
        <v>11550.014999999999</v>
      </c>
      <c r="BK175" s="20">
        <v>13854.186648226076</v>
      </c>
      <c r="BL175" s="33">
        <v>14077.125</v>
      </c>
      <c r="BM175" s="226">
        <f t="shared" si="448"/>
        <v>1.0160917675959324</v>
      </c>
      <c r="BN175" s="4">
        <f t="shared" ref="BN175:BN208" si="568">BJ175/$BJ$173</f>
        <v>0.22238001055043333</v>
      </c>
      <c r="BO175" s="4">
        <v>0</v>
      </c>
      <c r="BP175" s="4">
        <v>0</v>
      </c>
      <c r="BQ175" s="195">
        <v>25</v>
      </c>
      <c r="BR175" s="196">
        <f t="shared" si="549"/>
        <v>8976.2849999999999</v>
      </c>
      <c r="BS175" s="224">
        <f t="shared" si="459"/>
        <v>0.64791136628358803</v>
      </c>
      <c r="BT175" s="4">
        <f t="shared" si="449"/>
        <v>0.36858207254797581</v>
      </c>
      <c r="BU175" s="229">
        <f t="shared" si="349"/>
        <v>-0.11719601213090458</v>
      </c>
      <c r="BV175" s="193">
        <f t="shared" si="450"/>
        <v>10778.43375</v>
      </c>
      <c r="BW175" s="193">
        <f t="shared" si="451"/>
        <v>11989.26</v>
      </c>
      <c r="BX175" s="20">
        <v>14742.711776172073</v>
      </c>
      <c r="BY175" s="19">
        <v>8916.4800000000014</v>
      </c>
      <c r="BZ175" s="441">
        <f t="shared" si="452"/>
        <v>0.60480596347350923</v>
      </c>
      <c r="CA175" s="4">
        <f t="shared" si="550"/>
        <v>0.20774348389655675</v>
      </c>
      <c r="CB175" s="1">
        <v>0</v>
      </c>
      <c r="CC175" s="1">
        <v>1</v>
      </c>
      <c r="CD175" s="19">
        <v>40.416666666666664</v>
      </c>
      <c r="CE175" s="196">
        <v>14511.660749999999</v>
      </c>
      <c r="CF175" s="275">
        <f t="shared" si="453"/>
        <v>0.98432777974093544</v>
      </c>
      <c r="CG175" s="1">
        <f t="shared" si="454"/>
        <v>0.60274227817231196</v>
      </c>
      <c r="CH175" s="229">
        <f t="shared" si="455"/>
        <v>-0.10854478954866931</v>
      </c>
      <c r="CI175" s="193">
        <f t="shared" si="456"/>
        <v>10571.55</v>
      </c>
      <c r="CJ175" s="193">
        <f t="shared" si="457"/>
        <v>11662.245000000001</v>
      </c>
      <c r="CK175" s="20">
        <v>15687.615978048587</v>
      </c>
      <c r="CL175" s="33">
        <v>12602.654999999999</v>
      </c>
      <c r="CM175" s="475">
        <f t="shared" si="435"/>
        <v>0.80335055483476125</v>
      </c>
      <c r="CN175" s="4">
        <f t="shared" si="551"/>
        <v>0.20396328569249128</v>
      </c>
      <c r="CO175" s="538">
        <v>0</v>
      </c>
      <c r="CP175" s="1">
        <v>1</v>
      </c>
      <c r="CQ175" s="19">
        <v>40</v>
      </c>
      <c r="CR175" s="7">
        <f t="shared" si="350"/>
        <v>14362.056</v>
      </c>
      <c r="CS175" s="224">
        <f t="shared" si="436"/>
        <v>0.91550277748362663</v>
      </c>
      <c r="CT175" s="1">
        <f t="shared" si="464"/>
        <v>2.250892039796959E-2</v>
      </c>
      <c r="CU175" s="229">
        <f t="shared" si="437"/>
        <v>-9.3303460154974482E-2</v>
      </c>
      <c r="CV175" s="193">
        <f t="shared" si="438"/>
        <v>10774.6605</v>
      </c>
      <c r="CW175" s="193">
        <f t="shared" si="439"/>
        <v>11865.42</v>
      </c>
      <c r="CX175" s="20"/>
      <c r="CY175" s="33"/>
      <c r="CZ175" s="475">
        <f t="shared" si="440"/>
        <v>0</v>
      </c>
      <c r="DA175" s="4">
        <f t="shared" si="552"/>
        <v>0.22156843708079943</v>
      </c>
      <c r="DB175" s="700"/>
      <c r="DC175" s="700"/>
      <c r="DE175" s="7">
        <f t="shared" si="553"/>
        <v>0</v>
      </c>
      <c r="DF175" s="224">
        <f t="shared" si="441"/>
        <v>0</v>
      </c>
      <c r="DG175" s="1">
        <f t="shared" si="442"/>
        <v>-1</v>
      </c>
      <c r="DH175" s="229">
        <f t="shared" si="443"/>
        <v>-0.18061261523656547</v>
      </c>
      <c r="DI175" s="193"/>
      <c r="DJ175" s="193"/>
      <c r="DK175" s="20"/>
      <c r="DL175" s="33"/>
      <c r="DM175" s="475">
        <f t="shared" si="444"/>
        <v>0</v>
      </c>
      <c r="DN175" s="4" t="e">
        <f t="shared" si="554"/>
        <v>#DIV/0!</v>
      </c>
      <c r="DO175" s="700"/>
      <c r="DP175" s="700"/>
      <c r="DR175" s="7">
        <f t="shared" si="555"/>
        <v>0</v>
      </c>
      <c r="DS175" s="224">
        <f t="shared" si="445"/>
        <v>0</v>
      </c>
      <c r="DT175" s="1">
        <f t="shared" si="446"/>
        <v>-1</v>
      </c>
      <c r="DU175" s="229">
        <f t="shared" si="447"/>
        <v>-0.32814897700315493</v>
      </c>
    </row>
    <row r="176" spans="1:125" hidden="1" outlineLevel="1" x14ac:dyDescent="0.35">
      <c r="B176" s="5" t="s">
        <v>114</v>
      </c>
      <c r="C176" s="3"/>
      <c r="D176" s="18">
        <v>320107</v>
      </c>
      <c r="E176" s="5" t="s">
        <v>41</v>
      </c>
      <c r="F176" s="5" t="s">
        <v>33</v>
      </c>
      <c r="G176" s="5" t="s">
        <v>70</v>
      </c>
      <c r="H176" s="20">
        <v>317.77800000000002</v>
      </c>
      <c r="I176" s="16">
        <f t="shared" si="556"/>
        <v>16.252665068066385</v>
      </c>
      <c r="J176" s="16">
        <f t="shared" si="557"/>
        <v>12.589592734550534</v>
      </c>
      <c r="K176" s="16">
        <f t="shared" si="558"/>
        <v>15.630300398391327</v>
      </c>
      <c r="L176" s="33">
        <f t="shared" si="559"/>
        <v>18.315368590651335</v>
      </c>
      <c r="M176" s="20">
        <f t="shared" si="560"/>
        <v>21.397818602924051</v>
      </c>
      <c r="N176" s="20">
        <f t="shared" si="561"/>
        <v>18.497534756968701</v>
      </c>
      <c r="O176" s="20">
        <f t="shared" si="562"/>
        <v>23.254860940656677</v>
      </c>
      <c r="P176" s="20">
        <f t="shared" si="563"/>
        <v>16.952303935451788</v>
      </c>
      <c r="Q176" s="20">
        <f t="shared" si="564"/>
        <v>17.441145076122321</v>
      </c>
      <c r="R176" s="20">
        <f t="shared" si="565"/>
        <v>25.402265858555342</v>
      </c>
      <c r="S176" s="20">
        <f t="shared" si="566"/>
        <v>17.284017144043954</v>
      </c>
      <c r="T176" s="20">
        <f t="shared" si="567"/>
        <v>17.196724128164949</v>
      </c>
      <c r="U176" s="182">
        <f t="shared" si="546"/>
        <v>220.2145972345474</v>
      </c>
      <c r="V176" s="33">
        <v>17.066666666666666</v>
      </c>
      <c r="W176" s="20">
        <v>10.433333333333334</v>
      </c>
      <c r="X176" s="20">
        <v>22.65</v>
      </c>
      <c r="Y176" s="20">
        <v>14.95</v>
      </c>
      <c r="Z176" s="20">
        <v>21.43333333333333</v>
      </c>
      <c r="AA176" s="20">
        <v>19.566666666666666</v>
      </c>
      <c r="AB176" s="20">
        <v>25.799999999999997</v>
      </c>
      <c r="AC176" s="20">
        <v>24.3</v>
      </c>
      <c r="AD176" s="20">
        <v>19.583333333333332</v>
      </c>
      <c r="AE176" s="20">
        <v>0</v>
      </c>
      <c r="AF176" s="20">
        <v>0</v>
      </c>
      <c r="AG176" s="16">
        <v>0</v>
      </c>
      <c r="AH176" s="179">
        <f t="shared" si="351"/>
        <v>175.78333333333333</v>
      </c>
      <c r="AI176" s="28">
        <v>5164.7394000000004</v>
      </c>
      <c r="AJ176" s="28">
        <v>4000.6956</v>
      </c>
      <c r="AK176" s="28">
        <v>4966.9655999999995</v>
      </c>
      <c r="AL176" s="28">
        <v>5820.2212</v>
      </c>
      <c r="AM176" s="28">
        <v>6799.7559999999994</v>
      </c>
      <c r="AN176" s="28">
        <v>5878.1096000000007</v>
      </c>
      <c r="AO176" s="28">
        <v>7389.8831999999975</v>
      </c>
      <c r="AP176" s="28">
        <v>5387.0692399999989</v>
      </c>
      <c r="AQ176" s="28">
        <v>5542.4121999999998</v>
      </c>
      <c r="AR176" s="28">
        <v>8072.2812400000003</v>
      </c>
      <c r="AS176" s="28">
        <v>5492.4804000000004</v>
      </c>
      <c r="AT176" s="28">
        <v>5464.740600000001</v>
      </c>
      <c r="AU176" s="329">
        <f t="shared" si="460"/>
        <v>69979.35428</v>
      </c>
      <c r="AV176" s="33">
        <v>5681.1110399999998</v>
      </c>
      <c r="AW176" s="20">
        <v>3473.0229600000002</v>
      </c>
      <c r="AX176" s="20">
        <v>7539.6776399999999</v>
      </c>
      <c r="AY176" s="20">
        <v>4976.520120000001</v>
      </c>
      <c r="AZ176" s="20">
        <v>7134.6765600000008</v>
      </c>
      <c r="BA176" s="20">
        <v>6513.3050400000011</v>
      </c>
      <c r="BB176" s="20">
        <v>8588.2420800000036</v>
      </c>
      <c r="BC176" s="20">
        <v>8088.9256800000003</v>
      </c>
      <c r="BD176" s="20">
        <v>6518.853000000001</v>
      </c>
      <c r="BE176" s="20">
        <v>0</v>
      </c>
      <c r="BF176" s="20">
        <v>0</v>
      </c>
      <c r="BG176" s="20">
        <v>0</v>
      </c>
      <c r="BH176" s="329">
        <f t="shared" si="461"/>
        <v>58514.334120000007</v>
      </c>
      <c r="BI176" s="193">
        <f t="shared" si="547"/>
        <v>6370.907400000001</v>
      </c>
      <c r="BJ176" s="193">
        <f t="shared" si="548"/>
        <v>7412.0745600000018</v>
      </c>
      <c r="BK176" s="20">
        <v>8133.7958446044495</v>
      </c>
      <c r="BL176" s="33">
        <v>8088.9256800000003</v>
      </c>
      <c r="BM176" s="226">
        <f t="shared" si="448"/>
        <v>0.99448349018567839</v>
      </c>
      <c r="BN176" s="4">
        <f t="shared" si="568"/>
        <v>0.14270953058099051</v>
      </c>
      <c r="BO176" s="4">
        <v>0</v>
      </c>
      <c r="BP176" s="4">
        <v>0</v>
      </c>
      <c r="BQ176" s="195">
        <v>20</v>
      </c>
      <c r="BR176" s="196">
        <f t="shared" si="549"/>
        <v>6864.0048000000006</v>
      </c>
      <c r="BS176" s="224">
        <f t="shared" si="459"/>
        <v>0.8438870277956676</v>
      </c>
      <c r="BT176" s="4">
        <f t="shared" si="449"/>
        <v>0.50154477687760357</v>
      </c>
      <c r="BU176" s="229">
        <f t="shared" si="349"/>
        <v>0.14508726550569606</v>
      </c>
      <c r="BV176" s="193">
        <f t="shared" si="450"/>
        <v>6499.4351400000005</v>
      </c>
      <c r="BW176" s="193">
        <f t="shared" si="451"/>
        <v>7730.1576000000014</v>
      </c>
      <c r="BX176" s="20">
        <v>9505.4645141723558</v>
      </c>
      <c r="BY176" s="19">
        <v>6518.853000000001</v>
      </c>
      <c r="BZ176" s="441">
        <f t="shared" si="452"/>
        <v>0.68580057190057264</v>
      </c>
      <c r="CA176" s="4">
        <f t="shared" si="550"/>
        <v>0.13394403581984593</v>
      </c>
      <c r="CB176" s="1">
        <v>0</v>
      </c>
      <c r="CC176" s="1">
        <v>1</v>
      </c>
      <c r="CD176" s="19">
        <v>24.3</v>
      </c>
      <c r="CE176" s="196">
        <v>8339.765832000001</v>
      </c>
      <c r="CF176" s="275">
        <f t="shared" si="453"/>
        <v>0.87736541644710431</v>
      </c>
      <c r="CG176" s="1">
        <f t="shared" si="454"/>
        <v>0.50471771695364009</v>
      </c>
      <c r="CH176" s="229">
        <f t="shared" si="455"/>
        <v>0.14846916678111732</v>
      </c>
      <c r="CI176" s="193">
        <f t="shared" si="456"/>
        <v>6501.5926800000007</v>
      </c>
      <c r="CJ176" s="193">
        <f t="shared" si="457"/>
        <v>7732.0069200000025</v>
      </c>
      <c r="CK176" s="20">
        <v>10400.806645767971</v>
      </c>
      <c r="CL176" s="33">
        <v>7750.5</v>
      </c>
      <c r="CM176" s="475">
        <f t="shared" si="435"/>
        <v>0.7451825866942382</v>
      </c>
      <c r="CN176" s="4">
        <f t="shared" si="551"/>
        <v>0.13522658256624517</v>
      </c>
      <c r="CO176" s="538">
        <v>0</v>
      </c>
      <c r="CP176" s="1">
        <v>1</v>
      </c>
      <c r="CQ176" s="19">
        <v>30</v>
      </c>
      <c r="CR176" s="7">
        <f t="shared" si="350"/>
        <v>10296.0072</v>
      </c>
      <c r="CS176" s="224">
        <f t="shared" si="436"/>
        <v>0.98992391173711392</v>
      </c>
      <c r="CT176" s="1">
        <f t="shared" si="464"/>
        <v>0.27547676968697887</v>
      </c>
      <c r="CU176" s="229">
        <f t="shared" si="437"/>
        <v>0.16583961805590652</v>
      </c>
      <c r="CV176" s="193">
        <f t="shared" si="438"/>
        <v>6626.4834120000014</v>
      </c>
      <c r="CW176" s="193">
        <f t="shared" si="439"/>
        <v>7452.7595600000013</v>
      </c>
      <c r="CX176" s="20"/>
      <c r="CY176" s="33"/>
      <c r="CZ176" s="475">
        <f t="shared" si="440"/>
        <v>0</v>
      </c>
      <c r="DA176" s="4">
        <f t="shared" si="552"/>
        <v>0.1391688020860776</v>
      </c>
      <c r="DB176" s="700"/>
      <c r="DC176" s="700"/>
      <c r="DE176" s="7">
        <f t="shared" si="553"/>
        <v>0</v>
      </c>
      <c r="DF176" s="224">
        <f t="shared" si="441"/>
        <v>0</v>
      </c>
      <c r="DG176" s="1">
        <f t="shared" si="442"/>
        <v>-1</v>
      </c>
      <c r="DH176" s="229">
        <f t="shared" si="443"/>
        <v>2.712905402613619E-2</v>
      </c>
      <c r="DI176" s="193"/>
      <c r="DJ176" s="193"/>
      <c r="DK176" s="20"/>
      <c r="DL176" s="33"/>
      <c r="DM176" s="475">
        <f t="shared" si="444"/>
        <v>0</v>
      </c>
      <c r="DN176" s="4" t="e">
        <f t="shared" si="554"/>
        <v>#DIV/0!</v>
      </c>
      <c r="DO176" s="700"/>
      <c r="DP176" s="700"/>
      <c r="DR176" s="7">
        <f t="shared" si="555"/>
        <v>0</v>
      </c>
      <c r="DS176" s="224">
        <f t="shared" si="445"/>
        <v>0</v>
      </c>
      <c r="DT176" s="1">
        <f t="shared" si="446"/>
        <v>-1</v>
      </c>
      <c r="DU176" s="229">
        <f t="shared" si="447"/>
        <v>-0.16383432339381676</v>
      </c>
    </row>
    <row r="177" spans="2:125" hidden="1" outlineLevel="1" x14ac:dyDescent="0.35">
      <c r="B177" s="5" t="s">
        <v>114</v>
      </c>
      <c r="C177" s="3"/>
      <c r="D177" s="18">
        <v>320926</v>
      </c>
      <c r="E177" s="5" t="s">
        <v>42</v>
      </c>
      <c r="F177" s="5" t="s">
        <v>48</v>
      </c>
      <c r="G177" s="5" t="s">
        <v>70</v>
      </c>
      <c r="H177" s="20">
        <v>332.45499999999998</v>
      </c>
      <c r="I177" s="16">
        <f t="shared" si="556"/>
        <v>0</v>
      </c>
      <c r="J177" s="16">
        <f t="shared" si="557"/>
        <v>0</v>
      </c>
      <c r="K177" s="16">
        <f t="shared" si="558"/>
        <v>0</v>
      </c>
      <c r="L177" s="33">
        <f t="shared" si="559"/>
        <v>0</v>
      </c>
      <c r="M177" s="20">
        <f t="shared" si="560"/>
        <v>0</v>
      </c>
      <c r="N177" s="20">
        <f t="shared" si="561"/>
        <v>0</v>
      </c>
      <c r="O177" s="20">
        <f t="shared" si="562"/>
        <v>0</v>
      </c>
      <c r="P177" s="20">
        <f t="shared" si="563"/>
        <v>0</v>
      </c>
      <c r="Q177" s="20">
        <f t="shared" si="564"/>
        <v>0</v>
      </c>
      <c r="R177" s="20">
        <f t="shared" si="565"/>
        <v>0</v>
      </c>
      <c r="S177" s="20">
        <f t="shared" si="566"/>
        <v>0</v>
      </c>
      <c r="T177" s="20">
        <f t="shared" si="567"/>
        <v>0</v>
      </c>
      <c r="U177" s="182">
        <f t="shared" si="546"/>
        <v>0</v>
      </c>
      <c r="V177" s="33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16.000000000000004</v>
      </c>
      <c r="AC177" s="20">
        <v>13.166666666666664</v>
      </c>
      <c r="AD177" s="20">
        <v>8.25</v>
      </c>
      <c r="AE177" s="20">
        <v>0</v>
      </c>
      <c r="AF177" s="20">
        <v>0</v>
      </c>
      <c r="AG177" s="16">
        <v>0</v>
      </c>
      <c r="AH177" s="179">
        <f t="shared" si="351"/>
        <v>37.416666666666671</v>
      </c>
      <c r="AI177" s="28">
        <v>0</v>
      </c>
      <c r="AJ177" s="28">
        <v>0</v>
      </c>
      <c r="AK177" s="28">
        <v>0</v>
      </c>
      <c r="AL177" s="28">
        <v>0</v>
      </c>
      <c r="AM177" s="28">
        <v>0</v>
      </c>
      <c r="AN177" s="28">
        <v>0</v>
      </c>
      <c r="AO177" s="28">
        <v>0</v>
      </c>
      <c r="AP177" s="28">
        <v>0</v>
      </c>
      <c r="AQ177" s="28">
        <v>0</v>
      </c>
      <c r="AR177" s="28">
        <v>0</v>
      </c>
      <c r="AS177" s="28">
        <v>0</v>
      </c>
      <c r="AT177" s="28">
        <v>0</v>
      </c>
      <c r="AU177" s="329">
        <f t="shared" si="460"/>
        <v>0</v>
      </c>
      <c r="AV177" s="33">
        <v>0</v>
      </c>
      <c r="AW177" s="20">
        <v>0</v>
      </c>
      <c r="AX177" s="20">
        <v>0</v>
      </c>
      <c r="AY177" s="20">
        <v>0</v>
      </c>
      <c r="AZ177" s="20">
        <v>0</v>
      </c>
      <c r="BA177" s="20">
        <v>0</v>
      </c>
      <c r="BB177" s="20">
        <v>5572.8000000000011</v>
      </c>
      <c r="BC177" s="20">
        <v>4585.95</v>
      </c>
      <c r="BD177" s="20">
        <v>2873.4750000000004</v>
      </c>
      <c r="BE177" s="20">
        <v>0</v>
      </c>
      <c r="BF177" s="20">
        <v>0</v>
      </c>
      <c r="BG177" s="20">
        <v>0</v>
      </c>
      <c r="BH177" s="329">
        <f t="shared" si="461"/>
        <v>13032.225</v>
      </c>
      <c r="BI177" s="193">
        <f t="shared" si="547"/>
        <v>928.80000000000018</v>
      </c>
      <c r="BJ177" s="193">
        <f t="shared" si="548"/>
        <v>1857.6000000000004</v>
      </c>
      <c r="BK177" s="20">
        <v>0</v>
      </c>
      <c r="BL177" s="33">
        <v>4585.95</v>
      </c>
      <c r="BM177" s="226">
        <f t="shared" si="448"/>
        <v>0</v>
      </c>
      <c r="BN177" s="4">
        <f t="shared" si="568"/>
        <v>3.5765590572694933E-2</v>
      </c>
      <c r="BO177" s="4">
        <v>0</v>
      </c>
      <c r="BP177" s="4">
        <v>2</v>
      </c>
      <c r="BQ177" s="195">
        <v>18</v>
      </c>
      <c r="BR177" s="196">
        <f t="shared" si="549"/>
        <v>6462.9251999999997</v>
      </c>
      <c r="BS177" s="224">
        <f t="shared" si="459"/>
        <v>0</v>
      </c>
      <c r="BT177" s="4">
        <f t="shared" si="449"/>
        <v>0</v>
      </c>
      <c r="BU177" s="229">
        <f t="shared" si="349"/>
        <v>0</v>
      </c>
      <c r="BV177" s="193">
        <f t="shared" si="450"/>
        <v>1269.84375</v>
      </c>
      <c r="BW177" s="193">
        <f t="shared" si="451"/>
        <v>3386.25</v>
      </c>
      <c r="BX177" s="20">
        <v>4163.93570179166</v>
      </c>
      <c r="BY177" s="19">
        <v>2873.4750000000004</v>
      </c>
      <c r="BZ177" s="441">
        <f t="shared" si="452"/>
        <v>0.69008630434989671</v>
      </c>
      <c r="CA177" s="4">
        <f t="shared" si="550"/>
        <v>5.8675128602158538E-2</v>
      </c>
      <c r="CB177" s="1">
        <v>0</v>
      </c>
      <c r="CC177" s="1">
        <v>1</v>
      </c>
      <c r="CD177" s="19">
        <v>13.166666666666664</v>
      </c>
      <c r="CE177" s="196">
        <v>4727.5100999999986</v>
      </c>
      <c r="CF177" s="275">
        <f t="shared" si="453"/>
        <v>1.1353465659822373</v>
      </c>
      <c r="CG177" s="1">
        <f t="shared" si="454"/>
        <v>0</v>
      </c>
      <c r="CH177" s="229">
        <f t="shared" si="455"/>
        <v>0</v>
      </c>
      <c r="CI177" s="193">
        <f t="shared" si="456"/>
        <v>1448.0250000000001</v>
      </c>
      <c r="CJ177" s="193">
        <f t="shared" si="457"/>
        <v>4344.0749999999998</v>
      </c>
      <c r="CK177" s="20">
        <v>5843.4872856676748</v>
      </c>
      <c r="CL177" s="33">
        <v>3629.1690000000003</v>
      </c>
      <c r="CM177" s="475">
        <f t="shared" si="435"/>
        <v>0.62106218813913838</v>
      </c>
      <c r="CN177" s="4">
        <f t="shared" si="551"/>
        <v>7.5974378028810838E-2</v>
      </c>
      <c r="CO177" s="538">
        <v>0</v>
      </c>
      <c r="CP177" s="1">
        <v>1</v>
      </c>
      <c r="CQ177" s="19">
        <v>30</v>
      </c>
      <c r="CR177" s="7">
        <f t="shared" si="350"/>
        <v>10771.541999999999</v>
      </c>
      <c r="CS177" s="224">
        <f t="shared" si="436"/>
        <v>1.843341394173881</v>
      </c>
      <c r="CT177" s="1">
        <f t="shared" si="464"/>
        <v>0</v>
      </c>
      <c r="CU177" s="229">
        <f t="shared" si="437"/>
        <v>0</v>
      </c>
      <c r="CV177" s="193">
        <f t="shared" si="438"/>
        <v>1666.1394</v>
      </c>
      <c r="CW177" s="193">
        <f t="shared" si="439"/>
        <v>3696.1980000000003</v>
      </c>
      <c r="CX177" s="20"/>
      <c r="CY177" s="33"/>
      <c r="CZ177" s="475">
        <f t="shared" si="440"/>
        <v>0</v>
      </c>
      <c r="DA177" s="4">
        <f t="shared" si="552"/>
        <v>6.9020802803539769E-2</v>
      </c>
      <c r="DB177" s="700"/>
      <c r="DC177" s="700"/>
      <c r="DE177" s="7">
        <f t="shared" si="553"/>
        <v>0</v>
      </c>
      <c r="DF177" s="224">
        <f t="shared" si="441"/>
        <v>0</v>
      </c>
      <c r="DG177" s="1">
        <f t="shared" si="442"/>
        <v>0</v>
      </c>
      <c r="DH177" s="229">
        <f t="shared" si="443"/>
        <v>0</v>
      </c>
      <c r="DI177" s="193"/>
      <c r="DJ177" s="193"/>
      <c r="DK177" s="20"/>
      <c r="DL177" s="33"/>
      <c r="DM177" s="475">
        <f t="shared" si="444"/>
        <v>0</v>
      </c>
      <c r="DN177" s="4" t="e">
        <f t="shared" si="554"/>
        <v>#DIV/0!</v>
      </c>
      <c r="DO177" s="700"/>
      <c r="DP177" s="700"/>
      <c r="DR177" s="7">
        <f t="shared" si="555"/>
        <v>0</v>
      </c>
      <c r="DS177" s="224">
        <f t="shared" si="445"/>
        <v>0</v>
      </c>
      <c r="DT177" s="1">
        <f t="shared" si="446"/>
        <v>0</v>
      </c>
      <c r="DU177" s="229">
        <f t="shared" si="447"/>
        <v>0</v>
      </c>
    </row>
    <row r="178" spans="2:125" hidden="1" outlineLevel="1" x14ac:dyDescent="0.35">
      <c r="B178" s="5" t="s">
        <v>114</v>
      </c>
      <c r="C178" s="3"/>
      <c r="D178" s="18">
        <v>324903</v>
      </c>
      <c r="E178" s="5" t="s">
        <v>43</v>
      </c>
      <c r="F178" s="5" t="s">
        <v>49</v>
      </c>
      <c r="G178" s="5" t="s">
        <v>69</v>
      </c>
      <c r="H178" s="20">
        <v>382.63600000000002</v>
      </c>
      <c r="I178" s="16">
        <f t="shared" si="556"/>
        <v>0</v>
      </c>
      <c r="J178" s="16">
        <f t="shared" si="557"/>
        <v>0</v>
      </c>
      <c r="K178" s="16">
        <f t="shared" si="558"/>
        <v>0</v>
      </c>
      <c r="L178" s="33">
        <f t="shared" si="559"/>
        <v>0</v>
      </c>
      <c r="M178" s="20">
        <f t="shared" si="560"/>
        <v>0</v>
      </c>
      <c r="N178" s="20">
        <f t="shared" si="561"/>
        <v>0</v>
      </c>
      <c r="O178" s="20">
        <f t="shared" si="562"/>
        <v>0</v>
      </c>
      <c r="P178" s="20">
        <f t="shared" si="563"/>
        <v>0</v>
      </c>
      <c r="Q178" s="20">
        <f t="shared" si="564"/>
        <v>0</v>
      </c>
      <c r="R178" s="20">
        <f t="shared" si="565"/>
        <v>0</v>
      </c>
      <c r="S178" s="20">
        <f t="shared" si="566"/>
        <v>0</v>
      </c>
      <c r="T178" s="20">
        <f t="shared" si="567"/>
        <v>0</v>
      </c>
      <c r="U178" s="182">
        <f t="shared" si="546"/>
        <v>0</v>
      </c>
      <c r="V178" s="33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0">
        <v>0</v>
      </c>
      <c r="AF178" s="20">
        <v>0</v>
      </c>
      <c r="AG178" s="16">
        <v>0</v>
      </c>
      <c r="AH178" s="179">
        <f t="shared" si="351"/>
        <v>0</v>
      </c>
      <c r="AI178" s="28">
        <v>0</v>
      </c>
      <c r="AJ178" s="28">
        <v>0</v>
      </c>
      <c r="AK178" s="28">
        <v>0</v>
      </c>
      <c r="AL178" s="28">
        <v>0</v>
      </c>
      <c r="AM178" s="28">
        <v>0</v>
      </c>
      <c r="AN178" s="28">
        <v>0</v>
      </c>
      <c r="AO178" s="28">
        <v>0</v>
      </c>
      <c r="AP178" s="28">
        <v>0</v>
      </c>
      <c r="AQ178" s="28">
        <v>0</v>
      </c>
      <c r="AR178" s="28">
        <v>0</v>
      </c>
      <c r="AS178" s="28">
        <v>0</v>
      </c>
      <c r="AT178" s="28">
        <v>0</v>
      </c>
      <c r="AU178" s="329">
        <f t="shared" si="460"/>
        <v>0</v>
      </c>
      <c r="AV178" s="33">
        <v>0</v>
      </c>
      <c r="AW178" s="20">
        <v>0</v>
      </c>
      <c r="AX178" s="20">
        <v>0</v>
      </c>
      <c r="AY178" s="20">
        <v>0</v>
      </c>
      <c r="AZ178" s="20">
        <v>0</v>
      </c>
      <c r="BA178" s="20">
        <v>0</v>
      </c>
      <c r="BB178" s="20">
        <v>0</v>
      </c>
      <c r="BC178" s="20">
        <v>0</v>
      </c>
      <c r="BD178" s="20">
        <v>0</v>
      </c>
      <c r="BE178" s="20">
        <v>0</v>
      </c>
      <c r="BF178" s="20">
        <v>0</v>
      </c>
      <c r="BG178" s="20">
        <v>0</v>
      </c>
      <c r="BH178" s="329">
        <f t="shared" si="461"/>
        <v>0</v>
      </c>
      <c r="BI178" s="193">
        <f t="shared" si="547"/>
        <v>0</v>
      </c>
      <c r="BJ178" s="193">
        <f t="shared" si="548"/>
        <v>0</v>
      </c>
      <c r="BK178" s="20">
        <v>0</v>
      </c>
      <c r="BL178" s="33">
        <v>0</v>
      </c>
      <c r="BM178" s="226">
        <f t="shared" si="448"/>
        <v>0</v>
      </c>
      <c r="BN178" s="4">
        <f t="shared" si="568"/>
        <v>0</v>
      </c>
      <c r="BO178" s="4">
        <v>0</v>
      </c>
      <c r="BP178" s="4">
        <v>0</v>
      </c>
      <c r="BQ178" s="195">
        <v>0</v>
      </c>
      <c r="BR178" s="196">
        <f t="shared" si="549"/>
        <v>0</v>
      </c>
      <c r="BS178" s="224">
        <f t="shared" si="459"/>
        <v>0</v>
      </c>
      <c r="BT178" s="4">
        <f t="shared" si="449"/>
        <v>0</v>
      </c>
      <c r="BU178" s="229">
        <f t="shared" si="349"/>
        <v>0</v>
      </c>
      <c r="BV178" s="193">
        <f t="shared" si="450"/>
        <v>0</v>
      </c>
      <c r="BW178" s="193">
        <f t="shared" si="451"/>
        <v>0</v>
      </c>
      <c r="BX178" s="20">
        <v>0</v>
      </c>
      <c r="BY178" s="19">
        <v>0</v>
      </c>
      <c r="BZ178" s="441">
        <f t="shared" si="452"/>
        <v>0</v>
      </c>
      <c r="CA178" s="4">
        <f t="shared" si="550"/>
        <v>0</v>
      </c>
      <c r="CB178" s="1">
        <v>0</v>
      </c>
      <c r="CC178" s="1">
        <v>0</v>
      </c>
      <c r="CD178" s="19">
        <v>0</v>
      </c>
      <c r="CE178" s="196">
        <v>0</v>
      </c>
      <c r="CF178" s="275">
        <f t="shared" si="453"/>
        <v>0</v>
      </c>
      <c r="CG178" s="1">
        <f t="shared" si="454"/>
        <v>0</v>
      </c>
      <c r="CH178" s="229">
        <f t="shared" si="455"/>
        <v>0</v>
      </c>
      <c r="CI178" s="193">
        <f t="shared" si="456"/>
        <v>0</v>
      </c>
      <c r="CJ178" s="193">
        <f t="shared" si="457"/>
        <v>0</v>
      </c>
      <c r="CK178" s="20">
        <v>0</v>
      </c>
      <c r="CL178" s="33">
        <v>0</v>
      </c>
      <c r="CM178" s="475">
        <f t="shared" si="435"/>
        <v>0</v>
      </c>
      <c r="CN178" s="4">
        <f t="shared" si="551"/>
        <v>0</v>
      </c>
      <c r="CO178" s="1">
        <v>0</v>
      </c>
      <c r="CP178" s="1">
        <v>0</v>
      </c>
      <c r="CQ178" s="19">
        <v>0</v>
      </c>
      <c r="CR178" s="7">
        <f t="shared" si="350"/>
        <v>0</v>
      </c>
      <c r="CS178" s="224">
        <f t="shared" si="436"/>
        <v>0</v>
      </c>
      <c r="CT178" s="1">
        <f t="shared" si="464"/>
        <v>0</v>
      </c>
      <c r="CU178" s="229">
        <f t="shared" si="437"/>
        <v>0</v>
      </c>
      <c r="CV178" s="193">
        <f t="shared" si="438"/>
        <v>0</v>
      </c>
      <c r="CW178" s="193">
        <f t="shared" si="439"/>
        <v>0</v>
      </c>
      <c r="CX178" s="20"/>
      <c r="CY178" s="33"/>
      <c r="CZ178" s="475">
        <f t="shared" si="440"/>
        <v>0</v>
      </c>
      <c r="DA178" s="4">
        <f t="shared" si="552"/>
        <v>0</v>
      </c>
      <c r="DB178" s="700"/>
      <c r="DC178" s="700"/>
      <c r="DE178" s="7">
        <f t="shared" si="553"/>
        <v>0</v>
      </c>
      <c r="DF178" s="224">
        <f t="shared" si="441"/>
        <v>0</v>
      </c>
      <c r="DG178" s="1">
        <f t="shared" si="442"/>
        <v>0</v>
      </c>
      <c r="DH178" s="229">
        <f t="shared" si="443"/>
        <v>0</v>
      </c>
      <c r="DI178" s="193"/>
      <c r="DJ178" s="193"/>
      <c r="DK178" s="20"/>
      <c r="DL178" s="33"/>
      <c r="DM178" s="475">
        <f t="shared" si="444"/>
        <v>0</v>
      </c>
      <c r="DN178" s="4" t="e">
        <f t="shared" si="554"/>
        <v>#DIV/0!</v>
      </c>
      <c r="DO178" s="700"/>
      <c r="DP178" s="700"/>
      <c r="DR178" s="7">
        <f t="shared" si="555"/>
        <v>0</v>
      </c>
      <c r="DS178" s="224">
        <f t="shared" si="445"/>
        <v>0</v>
      </c>
      <c r="DT178" s="1">
        <f t="shared" si="446"/>
        <v>0</v>
      </c>
      <c r="DU178" s="229">
        <f t="shared" si="447"/>
        <v>0</v>
      </c>
    </row>
    <row r="179" spans="2:125" hidden="1" outlineLevel="1" x14ac:dyDescent="0.35">
      <c r="B179" s="5" t="s">
        <v>114</v>
      </c>
      <c r="C179" s="3"/>
      <c r="D179" s="18">
        <v>320023</v>
      </c>
      <c r="E179" s="5" t="s">
        <v>41</v>
      </c>
      <c r="F179" s="5" t="s">
        <v>30</v>
      </c>
      <c r="G179" s="5" t="s">
        <v>71</v>
      </c>
      <c r="H179" s="20">
        <v>220.79999999999995</v>
      </c>
      <c r="I179" s="16">
        <f t="shared" si="556"/>
        <v>31.244583333333342</v>
      </c>
      <c r="J179" s="16">
        <f t="shared" si="557"/>
        <v>21.395747282608703</v>
      </c>
      <c r="K179" s="16">
        <f t="shared" si="558"/>
        <v>28.527663043478263</v>
      </c>
      <c r="L179" s="33">
        <f t="shared" si="559"/>
        <v>32.263428442028989</v>
      </c>
      <c r="M179" s="20">
        <f t="shared" si="560"/>
        <v>65.290679347826099</v>
      </c>
      <c r="N179" s="20">
        <f t="shared" si="561"/>
        <v>42.439972826086972</v>
      </c>
      <c r="O179" s="20">
        <f t="shared" si="562"/>
        <v>57.685158514492763</v>
      </c>
      <c r="P179" s="20">
        <f t="shared" si="563"/>
        <v>49.849312500000003</v>
      </c>
      <c r="Q179" s="20">
        <f t="shared" si="564"/>
        <v>31.009941123188415</v>
      </c>
      <c r="R179" s="20">
        <f t="shared" si="565"/>
        <v>59.495049818840585</v>
      </c>
      <c r="S179" s="20">
        <f t="shared" si="566"/>
        <v>49.586400000000012</v>
      </c>
      <c r="T179" s="20">
        <f t="shared" si="567"/>
        <v>40.507200000000012</v>
      </c>
      <c r="U179" s="182">
        <f t="shared" si="546"/>
        <v>509.29513623188416</v>
      </c>
      <c r="V179" s="33">
        <v>38.666666666666664</v>
      </c>
      <c r="W179" s="20">
        <v>22</v>
      </c>
      <c r="X179" s="20">
        <v>54</v>
      </c>
      <c r="Y179" s="20">
        <v>37.333333333333336</v>
      </c>
      <c r="Z179" s="20">
        <v>55.166666666666664</v>
      </c>
      <c r="AA179" s="20">
        <v>54.833333333333336</v>
      </c>
      <c r="AB179" s="20">
        <v>63.333333333333329</v>
      </c>
      <c r="AC179" s="20">
        <v>54.833333333333329</v>
      </c>
      <c r="AD179" s="20">
        <v>42</v>
      </c>
      <c r="AE179" s="20">
        <v>0</v>
      </c>
      <c r="AF179" s="20">
        <v>0</v>
      </c>
      <c r="AG179" s="16">
        <v>0</v>
      </c>
      <c r="AH179" s="179">
        <f t="shared" si="351"/>
        <v>422.16666666666663</v>
      </c>
      <c r="AI179" s="28">
        <v>6898.8040000000001</v>
      </c>
      <c r="AJ179" s="28">
        <v>4724.1810000000005</v>
      </c>
      <c r="AK179" s="28">
        <v>6298.9079999999994</v>
      </c>
      <c r="AL179" s="28">
        <v>7123.7649999999994</v>
      </c>
      <c r="AM179" s="28">
        <v>14416.182000000001</v>
      </c>
      <c r="AN179" s="28">
        <v>9370.746000000001</v>
      </c>
      <c r="AO179" s="28">
        <v>12736.883</v>
      </c>
      <c r="AP179" s="28">
        <v>11006.728199999998</v>
      </c>
      <c r="AQ179" s="28">
        <v>6846.9950000000008</v>
      </c>
      <c r="AR179" s="28">
        <v>13136.506999999998</v>
      </c>
      <c r="AS179" s="28">
        <v>10948.67712</v>
      </c>
      <c r="AT179" s="28">
        <v>8943.9897600000004</v>
      </c>
      <c r="AU179" s="329">
        <f t="shared" si="460"/>
        <v>112452.36607999998</v>
      </c>
      <c r="AV179" s="33">
        <v>8943.9897600000004</v>
      </c>
      <c r="AW179" s="20">
        <v>5088.8217599999998</v>
      </c>
      <c r="AX179" s="20">
        <v>12490.744320000002</v>
      </c>
      <c r="AY179" s="20">
        <v>8635.5763200000001</v>
      </c>
      <c r="AZ179" s="20">
        <v>12760.606079999998</v>
      </c>
      <c r="BA179" s="20">
        <v>12683.50272</v>
      </c>
      <c r="BB179" s="20">
        <v>14649.6384</v>
      </c>
      <c r="BC179" s="20">
        <v>12683.50272</v>
      </c>
      <c r="BD179" s="20">
        <v>9715.0233599999992</v>
      </c>
      <c r="BE179" s="20">
        <v>0</v>
      </c>
      <c r="BF179" s="20">
        <v>0</v>
      </c>
      <c r="BG179" s="20">
        <v>0</v>
      </c>
      <c r="BH179" s="329">
        <f t="shared" si="461"/>
        <v>97651.405440000002</v>
      </c>
      <c r="BI179" s="193">
        <f t="shared" si="547"/>
        <v>11051.481599999999</v>
      </c>
      <c r="BJ179" s="193">
        <f t="shared" si="548"/>
        <v>13364.582399999999</v>
      </c>
      <c r="BK179" s="20">
        <v>13956.906278777355</v>
      </c>
      <c r="BL179" s="33">
        <v>12683.50272</v>
      </c>
      <c r="BM179" s="226">
        <f t="shared" si="448"/>
        <v>0.90876176042582801</v>
      </c>
      <c r="BN179" s="4">
        <f t="shared" si="568"/>
        <v>0.25731706626477419</v>
      </c>
      <c r="BO179" s="4">
        <v>0</v>
      </c>
      <c r="BP179" s="4">
        <v>0</v>
      </c>
      <c r="BQ179" s="195">
        <v>40.814814814814817</v>
      </c>
      <c r="BR179" s="196">
        <f t="shared" si="549"/>
        <v>9732.8639999999978</v>
      </c>
      <c r="BS179" s="224">
        <f t="shared" si="459"/>
        <v>0.69735110386172283</v>
      </c>
      <c r="BT179" s="4">
        <f t="shared" si="449"/>
        <v>0.15234086728879181</v>
      </c>
      <c r="BU179" s="229">
        <f t="shared" si="349"/>
        <v>0.21164218397488588</v>
      </c>
      <c r="BV179" s="193">
        <f t="shared" si="450"/>
        <v>10992.047759999999</v>
      </c>
      <c r="BW179" s="193">
        <f t="shared" si="451"/>
        <v>13338.881280000001</v>
      </c>
      <c r="BX179" s="20">
        <v>16402.286890735311</v>
      </c>
      <c r="BY179" s="19">
        <v>9715.0233599999992</v>
      </c>
      <c r="BZ179" s="441">
        <f t="shared" si="452"/>
        <v>0.59229688059458618</v>
      </c>
      <c r="CA179" s="4">
        <f t="shared" si="550"/>
        <v>0.23112899948702109</v>
      </c>
      <c r="CB179" s="1">
        <v>0</v>
      </c>
      <c r="CC179" s="1">
        <v>1</v>
      </c>
      <c r="CD179" s="19">
        <v>54.833333333333329</v>
      </c>
      <c r="CE179" s="196">
        <v>13075.775999999998</v>
      </c>
      <c r="CF179" s="275">
        <f t="shared" si="453"/>
        <v>0.79719225051390463</v>
      </c>
      <c r="CG179" s="1">
        <f t="shared" si="454"/>
        <v>0.90971017212660388</v>
      </c>
      <c r="CH179" s="229">
        <f t="shared" si="455"/>
        <v>0.22950743649409766</v>
      </c>
      <c r="CI179" s="193">
        <f t="shared" si="456"/>
        <v>10850.15616</v>
      </c>
      <c r="CJ179" s="193">
        <f t="shared" si="457"/>
        <v>12349.38816</v>
      </c>
      <c r="CK179" s="20">
        <v>16611.93526786138</v>
      </c>
      <c r="CL179" s="33">
        <v>6630.8889999999992</v>
      </c>
      <c r="CM179" s="475">
        <f t="shared" si="435"/>
        <v>0.399164148732784</v>
      </c>
      <c r="CN179" s="4">
        <f t="shared" si="551"/>
        <v>0.21598086692618354</v>
      </c>
      <c r="CO179" s="1">
        <v>0</v>
      </c>
      <c r="CP179" s="1">
        <v>1</v>
      </c>
      <c r="CQ179" s="19">
        <v>55</v>
      </c>
      <c r="CR179" s="7">
        <f t="shared" si="350"/>
        <v>13115.519999999999</v>
      </c>
      <c r="CS179" s="224">
        <f t="shared" si="436"/>
        <v>0.78952390486219914</v>
      </c>
      <c r="CT179" s="1">
        <f t="shared" si="464"/>
        <v>-1.597608862081823E-3</v>
      </c>
      <c r="CU179" s="229">
        <f t="shared" si="437"/>
        <v>0.19670792361434142</v>
      </c>
      <c r="CV179" s="193">
        <f t="shared" si="438"/>
        <v>10428.229444000001</v>
      </c>
      <c r="CW179" s="193">
        <f t="shared" si="439"/>
        <v>9676.471693333333</v>
      </c>
      <c r="CX179" s="20"/>
      <c r="CY179" s="33"/>
      <c r="CZ179" s="475">
        <f t="shared" si="440"/>
        <v>0</v>
      </c>
      <c r="DA179" s="4">
        <f t="shared" si="552"/>
        <v>0.18069320003408756</v>
      </c>
      <c r="DB179" s="700"/>
      <c r="DC179" s="700"/>
      <c r="DE179" s="7">
        <f t="shared" si="553"/>
        <v>0</v>
      </c>
      <c r="DF179" s="224">
        <f t="shared" si="441"/>
        <v>0</v>
      </c>
      <c r="DG179" s="1">
        <f t="shared" si="442"/>
        <v>-1</v>
      </c>
      <c r="DH179" s="229">
        <f t="shared" si="443"/>
        <v>7.4768646511025327E-3</v>
      </c>
      <c r="DI179" s="193"/>
      <c r="DJ179" s="193"/>
      <c r="DK179" s="20"/>
      <c r="DL179" s="33"/>
      <c r="DM179" s="475">
        <f t="shared" si="444"/>
        <v>0</v>
      </c>
      <c r="DN179" s="4" t="e">
        <f t="shared" si="554"/>
        <v>#DIV/0!</v>
      </c>
      <c r="DO179" s="700"/>
      <c r="DP179" s="700"/>
      <c r="DR179" s="7">
        <f t="shared" si="555"/>
        <v>0</v>
      </c>
      <c r="DS179" s="224">
        <f t="shared" si="445"/>
        <v>0</v>
      </c>
      <c r="DT179" s="1">
        <f t="shared" si="446"/>
        <v>-1</v>
      </c>
      <c r="DU179" s="229">
        <f t="shared" si="447"/>
        <v>-0.13161982407262462</v>
      </c>
    </row>
    <row r="180" spans="2:125" hidden="1" outlineLevel="1" x14ac:dyDescent="0.35">
      <c r="B180" s="5" t="s">
        <v>114</v>
      </c>
      <c r="C180" s="3"/>
      <c r="D180" s="18">
        <v>320118</v>
      </c>
      <c r="E180" s="5" t="s">
        <v>41</v>
      </c>
      <c r="F180" s="5" t="s">
        <v>31</v>
      </c>
      <c r="G180" s="5" t="s">
        <v>71</v>
      </c>
      <c r="H180" s="20">
        <v>210.833</v>
      </c>
      <c r="I180" s="16">
        <f t="shared" si="556"/>
        <v>0</v>
      </c>
      <c r="J180" s="16">
        <f t="shared" si="557"/>
        <v>0</v>
      </c>
      <c r="K180" s="16">
        <f t="shared" si="558"/>
        <v>0</v>
      </c>
      <c r="L180" s="33">
        <f t="shared" si="559"/>
        <v>0</v>
      </c>
      <c r="M180" s="20">
        <f t="shared" si="560"/>
        <v>0</v>
      </c>
      <c r="N180" s="20">
        <f t="shared" si="561"/>
        <v>0</v>
      </c>
      <c r="O180" s="20">
        <f t="shared" si="562"/>
        <v>0</v>
      </c>
      <c r="P180" s="20">
        <f t="shared" si="563"/>
        <v>0</v>
      </c>
      <c r="Q180" s="20">
        <f t="shared" si="564"/>
        <v>0</v>
      </c>
      <c r="R180" s="20">
        <f t="shared" si="565"/>
        <v>0</v>
      </c>
      <c r="S180" s="20">
        <f t="shared" si="566"/>
        <v>0</v>
      </c>
      <c r="T180" s="20">
        <f t="shared" si="567"/>
        <v>0</v>
      </c>
      <c r="U180" s="182">
        <f t="shared" si="546"/>
        <v>0</v>
      </c>
      <c r="V180" s="33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16">
        <v>0</v>
      </c>
      <c r="AH180" s="179">
        <f t="shared" si="351"/>
        <v>0</v>
      </c>
      <c r="AI180" s="28">
        <v>0</v>
      </c>
      <c r="AJ180" s="28">
        <v>0</v>
      </c>
      <c r="AK180" s="28">
        <v>0</v>
      </c>
      <c r="AL180" s="28">
        <v>0</v>
      </c>
      <c r="AM180" s="28">
        <v>0</v>
      </c>
      <c r="AN180" s="28">
        <v>0</v>
      </c>
      <c r="AO180" s="28">
        <v>0</v>
      </c>
      <c r="AP180" s="28">
        <v>0</v>
      </c>
      <c r="AQ180" s="28">
        <v>0</v>
      </c>
      <c r="AR180" s="28">
        <v>0</v>
      </c>
      <c r="AS180" s="28">
        <v>0</v>
      </c>
      <c r="AT180" s="28">
        <v>0</v>
      </c>
      <c r="AU180" s="329">
        <f t="shared" si="460"/>
        <v>0</v>
      </c>
      <c r="AV180" s="33">
        <v>0</v>
      </c>
      <c r="AW180" s="20">
        <v>0</v>
      </c>
      <c r="AX180" s="20">
        <v>0</v>
      </c>
      <c r="AY180" s="20">
        <v>0</v>
      </c>
      <c r="AZ180" s="20">
        <v>0</v>
      </c>
      <c r="BA180" s="20">
        <v>0</v>
      </c>
      <c r="BB180" s="20">
        <v>0</v>
      </c>
      <c r="BC180" s="20">
        <v>0</v>
      </c>
      <c r="BD180" s="20">
        <v>0</v>
      </c>
      <c r="BE180" s="20">
        <v>0</v>
      </c>
      <c r="BF180" s="20">
        <v>0</v>
      </c>
      <c r="BG180" s="20">
        <v>0</v>
      </c>
      <c r="BH180" s="329">
        <f t="shared" si="461"/>
        <v>0</v>
      </c>
      <c r="BI180" s="193">
        <f t="shared" si="547"/>
        <v>0</v>
      </c>
      <c r="BJ180" s="193">
        <f t="shared" si="548"/>
        <v>0</v>
      </c>
      <c r="BK180" s="20">
        <v>0</v>
      </c>
      <c r="BL180" s="33">
        <v>0</v>
      </c>
      <c r="BM180" s="226">
        <f t="shared" si="448"/>
        <v>0</v>
      </c>
      <c r="BN180" s="4">
        <f t="shared" si="568"/>
        <v>0</v>
      </c>
      <c r="BO180" s="4">
        <v>0</v>
      </c>
      <c r="BP180" s="4">
        <v>0</v>
      </c>
      <c r="BQ180" s="195">
        <v>0</v>
      </c>
      <c r="BR180" s="196">
        <f t="shared" si="549"/>
        <v>0</v>
      </c>
      <c r="BS180" s="224">
        <f t="shared" si="459"/>
        <v>0</v>
      </c>
      <c r="BT180" s="4">
        <f t="shared" si="449"/>
        <v>0</v>
      </c>
      <c r="BU180" s="229">
        <f t="shared" si="349"/>
        <v>0</v>
      </c>
      <c r="BV180" s="193">
        <f t="shared" si="450"/>
        <v>0</v>
      </c>
      <c r="BW180" s="193">
        <f t="shared" si="451"/>
        <v>0</v>
      </c>
      <c r="BX180" s="20">
        <v>0</v>
      </c>
      <c r="BY180" s="19">
        <v>0</v>
      </c>
      <c r="BZ180" s="441">
        <f t="shared" si="452"/>
        <v>0</v>
      </c>
      <c r="CA180" s="4">
        <f t="shared" si="550"/>
        <v>0</v>
      </c>
      <c r="CB180" s="1">
        <v>0</v>
      </c>
      <c r="CC180" s="1">
        <v>0</v>
      </c>
      <c r="CD180" s="19">
        <v>0</v>
      </c>
      <c r="CE180" s="196">
        <v>0</v>
      </c>
      <c r="CF180" s="275">
        <f t="shared" si="453"/>
        <v>0</v>
      </c>
      <c r="CG180" s="1">
        <f t="shared" si="454"/>
        <v>0</v>
      </c>
      <c r="CH180" s="229">
        <f t="shared" si="455"/>
        <v>0</v>
      </c>
      <c r="CI180" s="193">
        <f t="shared" si="456"/>
        <v>0</v>
      </c>
      <c r="CJ180" s="193">
        <f t="shared" si="457"/>
        <v>0</v>
      </c>
      <c r="CK180" s="20">
        <v>0</v>
      </c>
      <c r="CL180" s="33">
        <v>0</v>
      </c>
      <c r="CM180" s="475">
        <f t="shared" si="435"/>
        <v>0</v>
      </c>
      <c r="CN180" s="4">
        <f t="shared" si="551"/>
        <v>0</v>
      </c>
      <c r="CO180" s="1">
        <v>0</v>
      </c>
      <c r="CP180" s="1">
        <v>0</v>
      </c>
      <c r="CQ180" s="19">
        <v>0</v>
      </c>
      <c r="CR180" s="7">
        <f t="shared" si="350"/>
        <v>0</v>
      </c>
      <c r="CS180" s="224">
        <f t="shared" si="436"/>
        <v>0</v>
      </c>
      <c r="CT180" s="1">
        <f t="shared" si="464"/>
        <v>0</v>
      </c>
      <c r="CU180" s="229">
        <f t="shared" si="437"/>
        <v>0</v>
      </c>
      <c r="CV180" s="193">
        <f t="shared" si="438"/>
        <v>0</v>
      </c>
      <c r="CW180" s="193">
        <f t="shared" si="439"/>
        <v>0</v>
      </c>
      <c r="CX180" s="20"/>
      <c r="CY180" s="33"/>
      <c r="CZ180" s="475">
        <f t="shared" si="440"/>
        <v>0</v>
      </c>
      <c r="DA180" s="4">
        <f t="shared" si="552"/>
        <v>0</v>
      </c>
      <c r="DB180" s="700"/>
      <c r="DC180" s="700"/>
      <c r="DE180" s="7">
        <f t="shared" si="553"/>
        <v>0</v>
      </c>
      <c r="DF180" s="224">
        <f t="shared" si="441"/>
        <v>0</v>
      </c>
      <c r="DG180" s="1">
        <f t="shared" si="442"/>
        <v>0</v>
      </c>
      <c r="DH180" s="229">
        <f t="shared" si="443"/>
        <v>0</v>
      </c>
      <c r="DI180" s="193"/>
      <c r="DJ180" s="193"/>
      <c r="DK180" s="20"/>
      <c r="DL180" s="33"/>
      <c r="DM180" s="475">
        <f t="shared" si="444"/>
        <v>0</v>
      </c>
      <c r="DN180" s="4" t="e">
        <f t="shared" si="554"/>
        <v>#DIV/0!</v>
      </c>
      <c r="DO180" s="700"/>
      <c r="DP180" s="700"/>
      <c r="DR180" s="7">
        <f t="shared" si="555"/>
        <v>0</v>
      </c>
      <c r="DS180" s="224">
        <f t="shared" si="445"/>
        <v>0</v>
      </c>
      <c r="DT180" s="1">
        <f t="shared" si="446"/>
        <v>0</v>
      </c>
      <c r="DU180" s="229">
        <f t="shared" si="447"/>
        <v>0</v>
      </c>
    </row>
    <row r="181" spans="2:125" hidden="1" outlineLevel="1" x14ac:dyDescent="0.35">
      <c r="B181" s="5" t="s">
        <v>114</v>
      </c>
      <c r="C181" s="3"/>
      <c r="D181" s="18">
        <v>320028</v>
      </c>
      <c r="E181" s="5" t="s">
        <v>41</v>
      </c>
      <c r="F181" s="5" t="s">
        <v>34</v>
      </c>
      <c r="G181" s="5" t="s">
        <v>72</v>
      </c>
      <c r="H181" s="20">
        <v>167.22200000000001</v>
      </c>
      <c r="I181" s="16">
        <f t="shared" si="556"/>
        <v>0</v>
      </c>
      <c r="J181" s="16">
        <f t="shared" si="557"/>
        <v>0</v>
      </c>
      <c r="K181" s="16">
        <f t="shared" si="558"/>
        <v>0</v>
      </c>
      <c r="L181" s="33">
        <f t="shared" si="559"/>
        <v>0</v>
      </c>
      <c r="M181" s="20">
        <f t="shared" si="560"/>
        <v>0</v>
      </c>
      <c r="N181" s="20">
        <f t="shared" si="561"/>
        <v>0</v>
      </c>
      <c r="O181" s="20">
        <f t="shared" si="562"/>
        <v>0</v>
      </c>
      <c r="P181" s="20">
        <f t="shared" si="563"/>
        <v>0</v>
      </c>
      <c r="Q181" s="20">
        <f t="shared" si="564"/>
        <v>0</v>
      </c>
      <c r="R181" s="20">
        <f t="shared" si="565"/>
        <v>0</v>
      </c>
      <c r="S181" s="20">
        <f t="shared" si="566"/>
        <v>0</v>
      </c>
      <c r="T181" s="20">
        <f t="shared" si="567"/>
        <v>0</v>
      </c>
      <c r="U181" s="182">
        <f t="shared" si="546"/>
        <v>0</v>
      </c>
      <c r="V181" s="33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>
        <v>0</v>
      </c>
      <c r="AE181" s="20">
        <v>0</v>
      </c>
      <c r="AF181" s="20">
        <v>0</v>
      </c>
      <c r="AG181" s="16">
        <v>0</v>
      </c>
      <c r="AH181" s="179">
        <f t="shared" si="351"/>
        <v>0</v>
      </c>
      <c r="AI181" s="28">
        <v>0</v>
      </c>
      <c r="AJ181" s="28">
        <v>0</v>
      </c>
      <c r="AK181" s="28">
        <v>0</v>
      </c>
      <c r="AL181" s="28">
        <v>0</v>
      </c>
      <c r="AM181" s="28">
        <v>0</v>
      </c>
      <c r="AN181" s="28">
        <v>0</v>
      </c>
      <c r="AO181" s="28">
        <v>0</v>
      </c>
      <c r="AP181" s="28">
        <v>0</v>
      </c>
      <c r="AQ181" s="28">
        <v>0</v>
      </c>
      <c r="AR181" s="28">
        <v>0</v>
      </c>
      <c r="AS181" s="28">
        <v>0</v>
      </c>
      <c r="AT181" s="28">
        <v>0</v>
      </c>
      <c r="AU181" s="329">
        <f t="shared" si="460"/>
        <v>0</v>
      </c>
      <c r="AV181" s="33">
        <v>0</v>
      </c>
      <c r="AW181" s="20">
        <v>0</v>
      </c>
      <c r="AX181" s="20">
        <v>0</v>
      </c>
      <c r="AY181" s="20">
        <v>0</v>
      </c>
      <c r="AZ181" s="20">
        <v>0</v>
      </c>
      <c r="BA181" s="20">
        <v>0</v>
      </c>
      <c r="BB181" s="20">
        <v>0</v>
      </c>
      <c r="BC181" s="20">
        <v>0</v>
      </c>
      <c r="BD181" s="20">
        <v>0</v>
      </c>
      <c r="BE181" s="20">
        <v>0</v>
      </c>
      <c r="BF181" s="20">
        <v>0</v>
      </c>
      <c r="BG181" s="20">
        <v>0</v>
      </c>
      <c r="BH181" s="329">
        <f t="shared" si="461"/>
        <v>0</v>
      </c>
      <c r="BI181" s="193">
        <f t="shared" si="547"/>
        <v>0</v>
      </c>
      <c r="BJ181" s="193">
        <f t="shared" si="548"/>
        <v>0</v>
      </c>
      <c r="BK181" s="20">
        <v>0</v>
      </c>
      <c r="BL181" s="33">
        <v>0</v>
      </c>
      <c r="BM181" s="226">
        <f t="shared" si="448"/>
        <v>0</v>
      </c>
      <c r="BN181" s="4">
        <f t="shared" si="568"/>
        <v>0</v>
      </c>
      <c r="BO181" s="4">
        <v>0</v>
      </c>
      <c r="BP181" s="4">
        <v>0</v>
      </c>
      <c r="BQ181" s="195">
        <v>0</v>
      </c>
      <c r="BR181" s="196">
        <f t="shared" si="549"/>
        <v>0</v>
      </c>
      <c r="BS181" s="224">
        <f t="shared" si="459"/>
        <v>0</v>
      </c>
      <c r="BT181" s="4">
        <f t="shared" si="449"/>
        <v>0</v>
      </c>
      <c r="BU181" s="229">
        <f t="shared" ref="BU181:BU244" si="569">IFERROR(SUM(AV181:BC181)/SUM(AI181:AP181)-1,0)</f>
        <v>0</v>
      </c>
      <c r="BV181" s="193">
        <f t="shared" si="450"/>
        <v>0</v>
      </c>
      <c r="BW181" s="193">
        <f t="shared" si="451"/>
        <v>0</v>
      </c>
      <c r="BX181" s="20">
        <v>0</v>
      </c>
      <c r="BY181" s="19">
        <v>0</v>
      </c>
      <c r="BZ181" s="441">
        <f t="shared" si="452"/>
        <v>0</v>
      </c>
      <c r="CA181" s="4">
        <f t="shared" si="550"/>
        <v>0</v>
      </c>
      <c r="CB181" s="1">
        <v>0</v>
      </c>
      <c r="CC181" s="1">
        <v>0</v>
      </c>
      <c r="CD181" s="19">
        <v>0</v>
      </c>
      <c r="CE181" s="196">
        <v>0</v>
      </c>
      <c r="CF181" s="275">
        <f t="shared" si="453"/>
        <v>0</v>
      </c>
      <c r="CG181" s="1">
        <f t="shared" si="454"/>
        <v>0</v>
      </c>
      <c r="CH181" s="229">
        <f t="shared" si="455"/>
        <v>0</v>
      </c>
      <c r="CI181" s="193">
        <f t="shared" si="456"/>
        <v>0</v>
      </c>
      <c r="CJ181" s="193">
        <f t="shared" si="457"/>
        <v>0</v>
      </c>
      <c r="CK181" s="20">
        <v>0</v>
      </c>
      <c r="CL181" s="33">
        <v>0</v>
      </c>
      <c r="CM181" s="475">
        <f t="shared" si="435"/>
        <v>0</v>
      </c>
      <c r="CN181" s="4">
        <f t="shared" si="551"/>
        <v>0</v>
      </c>
      <c r="CO181" s="1">
        <v>0</v>
      </c>
      <c r="CP181" s="1">
        <v>0</v>
      </c>
      <c r="CQ181" s="19">
        <v>0</v>
      </c>
      <c r="CR181" s="7">
        <f t="shared" si="350"/>
        <v>0</v>
      </c>
      <c r="CS181" s="224">
        <f t="shared" si="436"/>
        <v>0</v>
      </c>
      <c r="CT181" s="1">
        <f t="shared" si="464"/>
        <v>0</v>
      </c>
      <c r="CU181" s="229">
        <f t="shared" si="437"/>
        <v>0</v>
      </c>
      <c r="CV181" s="193">
        <f t="shared" si="438"/>
        <v>0</v>
      </c>
      <c r="CW181" s="193">
        <f t="shared" si="439"/>
        <v>0</v>
      </c>
      <c r="CX181" s="20"/>
      <c r="CY181" s="33"/>
      <c r="CZ181" s="475">
        <f t="shared" si="440"/>
        <v>0</v>
      </c>
      <c r="DA181" s="4">
        <f t="shared" si="552"/>
        <v>0</v>
      </c>
      <c r="DB181" s="700"/>
      <c r="DC181" s="700"/>
      <c r="DE181" s="7">
        <f t="shared" si="553"/>
        <v>0</v>
      </c>
      <c r="DF181" s="224">
        <f t="shared" si="441"/>
        <v>0</v>
      </c>
      <c r="DG181" s="1">
        <f t="shared" si="442"/>
        <v>0</v>
      </c>
      <c r="DH181" s="229">
        <f t="shared" si="443"/>
        <v>0</v>
      </c>
      <c r="DI181" s="193"/>
      <c r="DJ181" s="193"/>
      <c r="DK181" s="20"/>
      <c r="DL181" s="33"/>
      <c r="DM181" s="475">
        <f t="shared" si="444"/>
        <v>0</v>
      </c>
      <c r="DN181" s="4" t="e">
        <f t="shared" si="554"/>
        <v>#DIV/0!</v>
      </c>
      <c r="DO181" s="700"/>
      <c r="DP181" s="700"/>
      <c r="DR181" s="7">
        <f t="shared" si="555"/>
        <v>0</v>
      </c>
      <c r="DS181" s="224">
        <f t="shared" si="445"/>
        <v>0</v>
      </c>
      <c r="DT181" s="1">
        <f t="shared" si="446"/>
        <v>0</v>
      </c>
      <c r="DU181" s="229">
        <f t="shared" si="447"/>
        <v>0</v>
      </c>
    </row>
    <row r="182" spans="2:125" hidden="1" outlineLevel="1" x14ac:dyDescent="0.35">
      <c r="B182" s="5" t="s">
        <v>114</v>
      </c>
      <c r="C182" s="3"/>
      <c r="D182" s="18">
        <v>320120</v>
      </c>
      <c r="E182" s="5" t="s">
        <v>41</v>
      </c>
      <c r="F182" s="5" t="s">
        <v>35</v>
      </c>
      <c r="G182" s="5" t="s">
        <v>72</v>
      </c>
      <c r="H182" s="20">
        <v>167.22200000000001</v>
      </c>
      <c r="I182" s="16">
        <f t="shared" si="556"/>
        <v>0</v>
      </c>
      <c r="J182" s="16">
        <f t="shared" si="557"/>
        <v>0</v>
      </c>
      <c r="K182" s="16">
        <f t="shared" si="558"/>
        <v>0</v>
      </c>
      <c r="L182" s="33">
        <f t="shared" si="559"/>
        <v>0</v>
      </c>
      <c r="M182" s="20">
        <f t="shared" si="560"/>
        <v>0</v>
      </c>
      <c r="N182" s="20">
        <f t="shared" si="561"/>
        <v>0</v>
      </c>
      <c r="O182" s="20">
        <f t="shared" si="562"/>
        <v>0</v>
      </c>
      <c r="P182" s="20">
        <f t="shared" si="563"/>
        <v>0</v>
      </c>
      <c r="Q182" s="20">
        <f t="shared" si="564"/>
        <v>0</v>
      </c>
      <c r="R182" s="20">
        <f t="shared" si="565"/>
        <v>0</v>
      </c>
      <c r="S182" s="20">
        <f t="shared" si="566"/>
        <v>0</v>
      </c>
      <c r="T182" s="20">
        <f t="shared" si="567"/>
        <v>0</v>
      </c>
      <c r="U182" s="182">
        <f t="shared" si="546"/>
        <v>0</v>
      </c>
      <c r="V182" s="33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0</v>
      </c>
      <c r="AD182" s="20">
        <v>0</v>
      </c>
      <c r="AE182" s="20">
        <v>0</v>
      </c>
      <c r="AF182" s="20">
        <v>0</v>
      </c>
      <c r="AG182" s="16">
        <v>0</v>
      </c>
      <c r="AH182" s="179">
        <f t="shared" si="351"/>
        <v>0</v>
      </c>
      <c r="AI182" s="28">
        <v>0</v>
      </c>
      <c r="AJ182" s="28">
        <v>0</v>
      </c>
      <c r="AK182" s="28">
        <v>0</v>
      </c>
      <c r="AL182" s="28">
        <v>0</v>
      </c>
      <c r="AM182" s="28">
        <v>0</v>
      </c>
      <c r="AN182" s="28">
        <v>0</v>
      </c>
      <c r="AO182" s="28">
        <v>0</v>
      </c>
      <c r="AP182" s="28">
        <v>0</v>
      </c>
      <c r="AQ182" s="28">
        <v>0</v>
      </c>
      <c r="AR182" s="28">
        <v>0</v>
      </c>
      <c r="AS182" s="28">
        <v>0</v>
      </c>
      <c r="AT182" s="28">
        <v>0</v>
      </c>
      <c r="AU182" s="329">
        <f t="shared" si="460"/>
        <v>0</v>
      </c>
      <c r="AV182" s="33">
        <v>0</v>
      </c>
      <c r="AW182" s="20">
        <v>0</v>
      </c>
      <c r="AX182" s="20">
        <v>0</v>
      </c>
      <c r="AY182" s="20">
        <v>0</v>
      </c>
      <c r="AZ182" s="20">
        <v>0</v>
      </c>
      <c r="BA182" s="20">
        <v>0</v>
      </c>
      <c r="BB182" s="20">
        <v>0</v>
      </c>
      <c r="BC182" s="20">
        <v>0</v>
      </c>
      <c r="BD182" s="20">
        <v>0</v>
      </c>
      <c r="BE182" s="20">
        <v>0</v>
      </c>
      <c r="BF182" s="20">
        <v>0</v>
      </c>
      <c r="BG182" s="20">
        <v>0</v>
      </c>
      <c r="BH182" s="329">
        <f t="shared" si="461"/>
        <v>0</v>
      </c>
      <c r="BI182" s="193">
        <f t="shared" si="547"/>
        <v>0</v>
      </c>
      <c r="BJ182" s="193">
        <f t="shared" si="548"/>
        <v>0</v>
      </c>
      <c r="BK182" s="20">
        <v>0</v>
      </c>
      <c r="BL182" s="33">
        <v>0</v>
      </c>
      <c r="BM182" s="226">
        <f t="shared" si="448"/>
        <v>0</v>
      </c>
      <c r="BN182" s="4">
        <f t="shared" si="568"/>
        <v>0</v>
      </c>
      <c r="BO182" s="4">
        <v>0</v>
      </c>
      <c r="BP182" s="4">
        <v>0</v>
      </c>
      <c r="BQ182" s="195">
        <v>0</v>
      </c>
      <c r="BR182" s="196">
        <f t="shared" si="549"/>
        <v>0</v>
      </c>
      <c r="BS182" s="224">
        <f t="shared" si="459"/>
        <v>0</v>
      </c>
      <c r="BT182" s="4">
        <f t="shared" si="449"/>
        <v>0</v>
      </c>
      <c r="BU182" s="229">
        <f t="shared" si="569"/>
        <v>0</v>
      </c>
      <c r="BV182" s="193">
        <f t="shared" si="450"/>
        <v>0</v>
      </c>
      <c r="BW182" s="193">
        <f t="shared" si="451"/>
        <v>0</v>
      </c>
      <c r="BX182" s="20">
        <v>0</v>
      </c>
      <c r="BY182" s="19">
        <v>0</v>
      </c>
      <c r="BZ182" s="441">
        <f t="shared" si="452"/>
        <v>0</v>
      </c>
      <c r="CA182" s="4">
        <f t="shared" si="550"/>
        <v>0</v>
      </c>
      <c r="CB182" s="1">
        <v>0</v>
      </c>
      <c r="CC182" s="1">
        <v>0</v>
      </c>
      <c r="CD182" s="19">
        <v>0</v>
      </c>
      <c r="CE182" s="196">
        <v>0</v>
      </c>
      <c r="CF182" s="275">
        <f t="shared" si="453"/>
        <v>0</v>
      </c>
      <c r="CG182" s="1">
        <f t="shared" si="454"/>
        <v>0</v>
      </c>
      <c r="CH182" s="229">
        <f t="shared" si="455"/>
        <v>0</v>
      </c>
      <c r="CI182" s="193">
        <f t="shared" si="456"/>
        <v>0</v>
      </c>
      <c r="CJ182" s="193">
        <f t="shared" si="457"/>
        <v>0</v>
      </c>
      <c r="CK182" s="20">
        <v>0</v>
      </c>
      <c r="CL182" s="33">
        <v>0</v>
      </c>
      <c r="CM182" s="475">
        <f t="shared" si="435"/>
        <v>0</v>
      </c>
      <c r="CN182" s="4">
        <f t="shared" si="551"/>
        <v>0</v>
      </c>
      <c r="CO182" s="1">
        <v>0</v>
      </c>
      <c r="CP182" s="1">
        <v>0</v>
      </c>
      <c r="CQ182" s="19">
        <v>0</v>
      </c>
      <c r="CR182" s="7">
        <f t="shared" ref="CR182:CR244" si="570">CQ182*$H182*1.08*(1-CO182)</f>
        <v>0</v>
      </c>
      <c r="CS182" s="224">
        <f t="shared" si="436"/>
        <v>0</v>
      </c>
      <c r="CT182" s="1">
        <f t="shared" si="464"/>
        <v>0</v>
      </c>
      <c r="CU182" s="229">
        <f t="shared" si="437"/>
        <v>0</v>
      </c>
      <c r="CV182" s="193">
        <f t="shared" si="438"/>
        <v>0</v>
      </c>
      <c r="CW182" s="193">
        <f t="shared" si="439"/>
        <v>0</v>
      </c>
      <c r="CX182" s="20"/>
      <c r="CY182" s="33"/>
      <c r="CZ182" s="475">
        <f t="shared" si="440"/>
        <v>0</v>
      </c>
      <c r="DA182" s="4">
        <f t="shared" si="552"/>
        <v>0</v>
      </c>
      <c r="DB182" s="700"/>
      <c r="DC182" s="700"/>
      <c r="DE182" s="7">
        <f t="shared" si="553"/>
        <v>0</v>
      </c>
      <c r="DF182" s="224">
        <f t="shared" si="441"/>
        <v>0</v>
      </c>
      <c r="DG182" s="1">
        <f t="shared" si="442"/>
        <v>0</v>
      </c>
      <c r="DH182" s="229">
        <f t="shared" si="443"/>
        <v>0</v>
      </c>
      <c r="DI182" s="193"/>
      <c r="DJ182" s="193"/>
      <c r="DK182" s="20"/>
      <c r="DL182" s="33"/>
      <c r="DM182" s="475">
        <f t="shared" si="444"/>
        <v>0</v>
      </c>
      <c r="DN182" s="4" t="e">
        <f t="shared" si="554"/>
        <v>#DIV/0!</v>
      </c>
      <c r="DO182" s="700"/>
      <c r="DP182" s="700"/>
      <c r="DR182" s="7">
        <f t="shared" si="555"/>
        <v>0</v>
      </c>
      <c r="DS182" s="224">
        <f t="shared" si="445"/>
        <v>0</v>
      </c>
      <c r="DT182" s="1">
        <f t="shared" si="446"/>
        <v>0</v>
      </c>
      <c r="DU182" s="229">
        <f t="shared" si="447"/>
        <v>0</v>
      </c>
    </row>
    <row r="183" spans="2:125" hidden="1" outlineLevel="1" x14ac:dyDescent="0.35">
      <c r="B183" s="5" t="s">
        <v>114</v>
      </c>
      <c r="C183" s="3"/>
      <c r="D183" s="18">
        <v>320100</v>
      </c>
      <c r="E183" s="5" t="s">
        <v>44</v>
      </c>
      <c r="F183" s="5" t="s">
        <v>50</v>
      </c>
      <c r="G183" s="5" t="s">
        <v>73</v>
      </c>
      <c r="H183" s="20">
        <v>225.81800000000001</v>
      </c>
      <c r="I183" s="16">
        <f t="shared" si="556"/>
        <v>0</v>
      </c>
      <c r="J183" s="16">
        <f t="shared" si="557"/>
        <v>0</v>
      </c>
      <c r="K183" s="16">
        <f t="shared" si="558"/>
        <v>0</v>
      </c>
      <c r="L183" s="33">
        <f t="shared" si="559"/>
        <v>0</v>
      </c>
      <c r="M183" s="20">
        <f t="shared" si="560"/>
        <v>0</v>
      </c>
      <c r="N183" s="20">
        <f t="shared" si="561"/>
        <v>0</v>
      </c>
      <c r="O183" s="20">
        <f t="shared" si="562"/>
        <v>0</v>
      </c>
      <c r="P183" s="20">
        <f t="shared" si="563"/>
        <v>0</v>
      </c>
      <c r="Q183" s="20">
        <f t="shared" si="564"/>
        <v>0</v>
      </c>
      <c r="R183" s="20">
        <f t="shared" si="565"/>
        <v>0</v>
      </c>
      <c r="S183" s="20">
        <f t="shared" si="566"/>
        <v>0</v>
      </c>
      <c r="T183" s="20">
        <f t="shared" si="567"/>
        <v>0</v>
      </c>
      <c r="U183" s="182">
        <f t="shared" si="546"/>
        <v>0</v>
      </c>
      <c r="V183" s="33">
        <v>0</v>
      </c>
      <c r="W183" s="20">
        <v>0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16">
        <v>0</v>
      </c>
      <c r="AH183" s="179">
        <f t="shared" si="351"/>
        <v>0</v>
      </c>
      <c r="AI183" s="28">
        <v>0</v>
      </c>
      <c r="AJ183" s="28">
        <v>0</v>
      </c>
      <c r="AK183" s="28">
        <v>0</v>
      </c>
      <c r="AL183" s="28">
        <v>0</v>
      </c>
      <c r="AM183" s="28">
        <v>0</v>
      </c>
      <c r="AN183" s="28">
        <v>0</v>
      </c>
      <c r="AO183" s="28">
        <v>0</v>
      </c>
      <c r="AP183" s="28">
        <v>0</v>
      </c>
      <c r="AQ183" s="28">
        <v>0</v>
      </c>
      <c r="AR183" s="28">
        <v>0</v>
      </c>
      <c r="AS183" s="28">
        <v>0</v>
      </c>
      <c r="AT183" s="28">
        <v>0</v>
      </c>
      <c r="AU183" s="329">
        <f t="shared" si="460"/>
        <v>0</v>
      </c>
      <c r="AV183" s="33">
        <v>0</v>
      </c>
      <c r="AW183" s="20">
        <v>0</v>
      </c>
      <c r="AX183" s="20">
        <v>0</v>
      </c>
      <c r="AY183" s="20">
        <v>0</v>
      </c>
      <c r="AZ183" s="20">
        <v>0</v>
      </c>
      <c r="BA183" s="20">
        <v>0</v>
      </c>
      <c r="BB183" s="20">
        <v>0</v>
      </c>
      <c r="BC183" s="20">
        <v>0</v>
      </c>
      <c r="BD183" s="20">
        <v>0</v>
      </c>
      <c r="BE183" s="20">
        <v>0</v>
      </c>
      <c r="BF183" s="20">
        <v>0</v>
      </c>
      <c r="BG183" s="20">
        <v>0</v>
      </c>
      <c r="BH183" s="329">
        <f t="shared" si="461"/>
        <v>0</v>
      </c>
      <c r="BI183" s="193">
        <f t="shared" si="547"/>
        <v>0</v>
      </c>
      <c r="BJ183" s="193">
        <f t="shared" si="548"/>
        <v>0</v>
      </c>
      <c r="BK183" s="20">
        <v>0</v>
      </c>
      <c r="BL183" s="33">
        <v>0</v>
      </c>
      <c r="BM183" s="226">
        <f t="shared" si="448"/>
        <v>0</v>
      </c>
      <c r="BN183" s="4">
        <f t="shared" si="568"/>
        <v>0</v>
      </c>
      <c r="BO183" s="4">
        <v>0</v>
      </c>
      <c r="BP183" s="4">
        <v>0</v>
      </c>
      <c r="BQ183" s="195">
        <v>0</v>
      </c>
      <c r="BR183" s="196">
        <f t="shared" si="549"/>
        <v>0</v>
      </c>
      <c r="BS183" s="224">
        <f t="shared" si="459"/>
        <v>0</v>
      </c>
      <c r="BT183" s="4">
        <f t="shared" si="449"/>
        <v>0</v>
      </c>
      <c r="BU183" s="229">
        <f t="shared" si="569"/>
        <v>0</v>
      </c>
      <c r="BV183" s="193">
        <f t="shared" si="450"/>
        <v>0</v>
      </c>
      <c r="BW183" s="193">
        <f t="shared" si="451"/>
        <v>0</v>
      </c>
      <c r="BX183" s="20">
        <v>0</v>
      </c>
      <c r="BY183" s="19">
        <v>0</v>
      </c>
      <c r="BZ183" s="441">
        <f t="shared" si="452"/>
        <v>0</v>
      </c>
      <c r="CA183" s="4">
        <f t="shared" si="550"/>
        <v>0</v>
      </c>
      <c r="CB183" s="1">
        <v>0</v>
      </c>
      <c r="CC183" s="1">
        <v>0</v>
      </c>
      <c r="CD183" s="19">
        <v>0</v>
      </c>
      <c r="CE183" s="196">
        <v>0</v>
      </c>
      <c r="CF183" s="275">
        <f t="shared" si="453"/>
        <v>0</v>
      </c>
      <c r="CG183" s="1">
        <f t="shared" si="454"/>
        <v>0</v>
      </c>
      <c r="CH183" s="229">
        <f t="shared" si="455"/>
        <v>0</v>
      </c>
      <c r="CI183" s="193">
        <f t="shared" si="456"/>
        <v>0</v>
      </c>
      <c r="CJ183" s="193">
        <f t="shared" si="457"/>
        <v>0</v>
      </c>
      <c r="CK183" s="20">
        <v>0</v>
      </c>
      <c r="CL183" s="33">
        <v>0</v>
      </c>
      <c r="CM183" s="475">
        <f t="shared" si="435"/>
        <v>0</v>
      </c>
      <c r="CN183" s="4">
        <f t="shared" si="551"/>
        <v>0</v>
      </c>
      <c r="CO183" s="1">
        <v>0</v>
      </c>
      <c r="CP183" s="1">
        <v>0</v>
      </c>
      <c r="CQ183" s="19">
        <v>0</v>
      </c>
      <c r="CR183" s="7">
        <f t="shared" si="570"/>
        <v>0</v>
      </c>
      <c r="CS183" s="224">
        <f t="shared" si="436"/>
        <v>0</v>
      </c>
      <c r="CT183" s="1">
        <f t="shared" si="464"/>
        <v>0</v>
      </c>
      <c r="CU183" s="229">
        <f t="shared" si="437"/>
        <v>0</v>
      </c>
      <c r="CV183" s="193">
        <f t="shared" si="438"/>
        <v>0</v>
      </c>
      <c r="CW183" s="193">
        <f t="shared" si="439"/>
        <v>0</v>
      </c>
      <c r="CX183" s="20"/>
      <c r="CY183" s="33"/>
      <c r="CZ183" s="475">
        <f t="shared" si="440"/>
        <v>0</v>
      </c>
      <c r="DA183" s="4">
        <f t="shared" si="552"/>
        <v>0</v>
      </c>
      <c r="DB183" s="700"/>
      <c r="DC183" s="700"/>
      <c r="DE183" s="7">
        <f t="shared" si="553"/>
        <v>0</v>
      </c>
      <c r="DF183" s="224">
        <f t="shared" si="441"/>
        <v>0</v>
      </c>
      <c r="DG183" s="1">
        <f t="shared" si="442"/>
        <v>0</v>
      </c>
      <c r="DH183" s="229">
        <f t="shared" si="443"/>
        <v>0</v>
      </c>
      <c r="DI183" s="193"/>
      <c r="DJ183" s="193"/>
      <c r="DK183" s="20"/>
      <c r="DL183" s="33"/>
      <c r="DM183" s="475">
        <f t="shared" si="444"/>
        <v>0</v>
      </c>
      <c r="DN183" s="4" t="e">
        <f t="shared" si="554"/>
        <v>#DIV/0!</v>
      </c>
      <c r="DO183" s="700"/>
      <c r="DP183" s="700"/>
      <c r="DR183" s="7">
        <f t="shared" si="555"/>
        <v>0</v>
      </c>
      <c r="DS183" s="224">
        <f t="shared" si="445"/>
        <v>0</v>
      </c>
      <c r="DT183" s="1">
        <f t="shared" si="446"/>
        <v>0</v>
      </c>
      <c r="DU183" s="229">
        <f t="shared" si="447"/>
        <v>0</v>
      </c>
    </row>
    <row r="184" spans="2:125" hidden="1" outlineLevel="1" x14ac:dyDescent="0.35">
      <c r="B184" s="5" t="s">
        <v>114</v>
      </c>
      <c r="C184" s="3"/>
      <c r="D184" s="18">
        <v>320400</v>
      </c>
      <c r="E184" s="5" t="s">
        <v>44</v>
      </c>
      <c r="F184" s="5" t="s">
        <v>51</v>
      </c>
      <c r="G184" s="5" t="s">
        <v>73</v>
      </c>
      <c r="H184" s="20">
        <v>225.81800000000001</v>
      </c>
      <c r="I184" s="16">
        <f t="shared" si="556"/>
        <v>0</v>
      </c>
      <c r="J184" s="16">
        <f t="shared" si="557"/>
        <v>0</v>
      </c>
      <c r="K184" s="16">
        <f t="shared" si="558"/>
        <v>0</v>
      </c>
      <c r="L184" s="33">
        <f t="shared" si="559"/>
        <v>0</v>
      </c>
      <c r="M184" s="20">
        <f t="shared" si="560"/>
        <v>0</v>
      </c>
      <c r="N184" s="20">
        <f t="shared" si="561"/>
        <v>0</v>
      </c>
      <c r="O184" s="20">
        <f t="shared" si="562"/>
        <v>0</v>
      </c>
      <c r="P184" s="20">
        <f t="shared" si="563"/>
        <v>0</v>
      </c>
      <c r="Q184" s="20">
        <f t="shared" si="564"/>
        <v>0</v>
      </c>
      <c r="R184" s="20">
        <f t="shared" si="565"/>
        <v>0</v>
      </c>
      <c r="S184" s="20">
        <f t="shared" si="566"/>
        <v>0</v>
      </c>
      <c r="T184" s="20">
        <f t="shared" si="567"/>
        <v>0</v>
      </c>
      <c r="U184" s="182">
        <f t="shared" si="546"/>
        <v>0</v>
      </c>
      <c r="V184" s="33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0</v>
      </c>
      <c r="AF184" s="20">
        <v>0</v>
      </c>
      <c r="AG184" s="16">
        <v>0</v>
      </c>
      <c r="AH184" s="179">
        <f t="shared" si="351"/>
        <v>0</v>
      </c>
      <c r="AI184" s="28">
        <v>0</v>
      </c>
      <c r="AJ184" s="28">
        <v>0</v>
      </c>
      <c r="AK184" s="28">
        <v>0</v>
      </c>
      <c r="AL184" s="28">
        <v>0</v>
      </c>
      <c r="AM184" s="28">
        <v>0</v>
      </c>
      <c r="AN184" s="28">
        <v>0</v>
      </c>
      <c r="AO184" s="28">
        <v>0</v>
      </c>
      <c r="AP184" s="28">
        <v>0</v>
      </c>
      <c r="AQ184" s="28">
        <v>0</v>
      </c>
      <c r="AR184" s="28">
        <v>0</v>
      </c>
      <c r="AS184" s="28">
        <v>0</v>
      </c>
      <c r="AT184" s="28">
        <v>0</v>
      </c>
      <c r="AU184" s="329">
        <f t="shared" si="460"/>
        <v>0</v>
      </c>
      <c r="AV184" s="33">
        <v>0</v>
      </c>
      <c r="AW184" s="20">
        <v>0</v>
      </c>
      <c r="AX184" s="20">
        <v>0</v>
      </c>
      <c r="AY184" s="20">
        <v>0</v>
      </c>
      <c r="AZ184" s="20">
        <v>0</v>
      </c>
      <c r="BA184" s="20">
        <v>0</v>
      </c>
      <c r="BB184" s="20">
        <v>0</v>
      </c>
      <c r="BC184" s="20">
        <v>0</v>
      </c>
      <c r="BD184" s="20">
        <v>0</v>
      </c>
      <c r="BE184" s="20">
        <v>0</v>
      </c>
      <c r="BF184" s="20">
        <v>0</v>
      </c>
      <c r="BG184" s="20">
        <v>0</v>
      </c>
      <c r="BH184" s="329">
        <f t="shared" si="461"/>
        <v>0</v>
      </c>
      <c r="BI184" s="193">
        <f t="shared" si="547"/>
        <v>0</v>
      </c>
      <c r="BJ184" s="193">
        <f t="shared" si="548"/>
        <v>0</v>
      </c>
      <c r="BK184" s="20">
        <v>0</v>
      </c>
      <c r="BL184" s="33">
        <v>0</v>
      </c>
      <c r="BM184" s="226">
        <f t="shared" si="448"/>
        <v>0</v>
      </c>
      <c r="BN184" s="4">
        <f t="shared" si="568"/>
        <v>0</v>
      </c>
      <c r="BO184" s="4">
        <v>0</v>
      </c>
      <c r="BP184" s="4">
        <v>0</v>
      </c>
      <c r="BQ184" s="195">
        <v>0</v>
      </c>
      <c r="BR184" s="196">
        <f t="shared" si="549"/>
        <v>0</v>
      </c>
      <c r="BS184" s="224">
        <f t="shared" si="459"/>
        <v>0</v>
      </c>
      <c r="BT184" s="4">
        <f t="shared" si="449"/>
        <v>0</v>
      </c>
      <c r="BU184" s="229">
        <f t="shared" si="569"/>
        <v>0</v>
      </c>
      <c r="BV184" s="193">
        <f t="shared" si="450"/>
        <v>0</v>
      </c>
      <c r="BW184" s="193">
        <f t="shared" si="451"/>
        <v>0</v>
      </c>
      <c r="BX184" s="20">
        <v>0</v>
      </c>
      <c r="BY184" s="19">
        <v>0</v>
      </c>
      <c r="BZ184" s="441">
        <f t="shared" si="452"/>
        <v>0</v>
      </c>
      <c r="CA184" s="4">
        <f t="shared" si="550"/>
        <v>0</v>
      </c>
      <c r="CB184" s="1">
        <v>0</v>
      </c>
      <c r="CC184" s="1">
        <v>0</v>
      </c>
      <c r="CD184" s="19">
        <v>0</v>
      </c>
      <c r="CE184" s="196">
        <v>0</v>
      </c>
      <c r="CF184" s="275">
        <f t="shared" si="453"/>
        <v>0</v>
      </c>
      <c r="CG184" s="1">
        <f t="shared" si="454"/>
        <v>0</v>
      </c>
      <c r="CH184" s="229">
        <f t="shared" si="455"/>
        <v>0</v>
      </c>
      <c r="CI184" s="193">
        <f t="shared" si="456"/>
        <v>0</v>
      </c>
      <c r="CJ184" s="193">
        <f t="shared" si="457"/>
        <v>0</v>
      </c>
      <c r="CK184" s="20">
        <v>0</v>
      </c>
      <c r="CL184" s="33">
        <v>0</v>
      </c>
      <c r="CM184" s="475">
        <f t="shared" si="435"/>
        <v>0</v>
      </c>
      <c r="CN184" s="4">
        <f t="shared" si="551"/>
        <v>0</v>
      </c>
      <c r="CO184" s="1">
        <v>0</v>
      </c>
      <c r="CP184" s="1">
        <v>0</v>
      </c>
      <c r="CQ184" s="19">
        <v>0</v>
      </c>
      <c r="CR184" s="7">
        <f t="shared" si="570"/>
        <v>0</v>
      </c>
      <c r="CS184" s="224">
        <f t="shared" si="436"/>
        <v>0</v>
      </c>
      <c r="CT184" s="1">
        <f t="shared" si="464"/>
        <v>0</v>
      </c>
      <c r="CU184" s="229">
        <f t="shared" si="437"/>
        <v>0</v>
      </c>
      <c r="CV184" s="193">
        <f t="shared" si="438"/>
        <v>0</v>
      </c>
      <c r="CW184" s="193">
        <f t="shared" si="439"/>
        <v>0</v>
      </c>
      <c r="CX184" s="20"/>
      <c r="CY184" s="33"/>
      <c r="CZ184" s="475">
        <f t="shared" si="440"/>
        <v>0</v>
      </c>
      <c r="DA184" s="4">
        <f t="shared" si="552"/>
        <v>0</v>
      </c>
      <c r="DB184" s="700"/>
      <c r="DC184" s="700"/>
      <c r="DE184" s="7">
        <f t="shared" si="553"/>
        <v>0</v>
      </c>
      <c r="DF184" s="224">
        <f t="shared" si="441"/>
        <v>0</v>
      </c>
      <c r="DG184" s="1">
        <f t="shared" si="442"/>
        <v>0</v>
      </c>
      <c r="DH184" s="229">
        <f t="shared" si="443"/>
        <v>0</v>
      </c>
      <c r="DI184" s="193"/>
      <c r="DJ184" s="193"/>
      <c r="DK184" s="20"/>
      <c r="DL184" s="33"/>
      <c r="DM184" s="475">
        <f t="shared" si="444"/>
        <v>0</v>
      </c>
      <c r="DN184" s="4" t="e">
        <f t="shared" si="554"/>
        <v>#DIV/0!</v>
      </c>
      <c r="DO184" s="700"/>
      <c r="DP184" s="700"/>
      <c r="DR184" s="7">
        <f t="shared" si="555"/>
        <v>0</v>
      </c>
      <c r="DS184" s="224">
        <f t="shared" si="445"/>
        <v>0</v>
      </c>
      <c r="DT184" s="1">
        <f t="shared" si="446"/>
        <v>0</v>
      </c>
      <c r="DU184" s="229">
        <f t="shared" si="447"/>
        <v>0</v>
      </c>
    </row>
    <row r="185" spans="2:125" hidden="1" outlineLevel="1" x14ac:dyDescent="0.35">
      <c r="B185" s="5" t="s">
        <v>114</v>
      </c>
      <c r="C185" s="3"/>
      <c r="D185" s="18">
        <v>320026</v>
      </c>
      <c r="E185" s="5" t="s">
        <v>41</v>
      </c>
      <c r="F185" s="5" t="s">
        <v>52</v>
      </c>
      <c r="G185" s="5" t="s">
        <v>74</v>
      </c>
      <c r="H185" s="20">
        <f>223309/1000</f>
        <v>223.309</v>
      </c>
      <c r="I185" s="16">
        <f t="shared" si="556"/>
        <v>0</v>
      </c>
      <c r="J185" s="16">
        <f t="shared" si="557"/>
        <v>0</v>
      </c>
      <c r="K185" s="16">
        <f t="shared" si="558"/>
        <v>0</v>
      </c>
      <c r="L185" s="33">
        <f t="shared" si="559"/>
        <v>0</v>
      </c>
      <c r="M185" s="20">
        <f t="shared" si="560"/>
        <v>0</v>
      </c>
      <c r="N185" s="20">
        <f t="shared" si="561"/>
        <v>0</v>
      </c>
      <c r="O185" s="20">
        <f t="shared" si="562"/>
        <v>0</v>
      </c>
      <c r="P185" s="20">
        <f t="shared" si="563"/>
        <v>0</v>
      </c>
      <c r="Q185" s="20">
        <f t="shared" si="564"/>
        <v>0</v>
      </c>
      <c r="R185" s="20">
        <f t="shared" si="565"/>
        <v>0</v>
      </c>
      <c r="S185" s="20">
        <f t="shared" si="566"/>
        <v>0</v>
      </c>
      <c r="T185" s="20">
        <f t="shared" si="567"/>
        <v>0</v>
      </c>
      <c r="U185" s="182">
        <f t="shared" si="546"/>
        <v>0</v>
      </c>
      <c r="V185" s="33">
        <v>0</v>
      </c>
      <c r="W185" s="20">
        <v>0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0">
        <v>0</v>
      </c>
      <c r="AF185" s="20">
        <v>0</v>
      </c>
      <c r="AG185" s="16">
        <v>0</v>
      </c>
      <c r="AH185" s="179">
        <f t="shared" si="351"/>
        <v>0</v>
      </c>
      <c r="AI185" s="28">
        <v>0</v>
      </c>
      <c r="AJ185" s="28">
        <v>0</v>
      </c>
      <c r="AK185" s="28">
        <v>0</v>
      </c>
      <c r="AL185" s="28">
        <v>0</v>
      </c>
      <c r="AM185" s="28">
        <v>0</v>
      </c>
      <c r="AN185" s="28">
        <v>0</v>
      </c>
      <c r="AO185" s="28">
        <v>0</v>
      </c>
      <c r="AP185" s="28">
        <v>0</v>
      </c>
      <c r="AQ185" s="28">
        <v>0</v>
      </c>
      <c r="AR185" s="28">
        <v>0</v>
      </c>
      <c r="AS185" s="28">
        <v>0</v>
      </c>
      <c r="AT185" s="28">
        <v>0</v>
      </c>
      <c r="AU185" s="329">
        <f t="shared" si="460"/>
        <v>0</v>
      </c>
      <c r="AV185" s="33">
        <v>0</v>
      </c>
      <c r="AW185" s="20">
        <v>0</v>
      </c>
      <c r="AX185" s="20">
        <v>0</v>
      </c>
      <c r="AY185" s="20">
        <v>0</v>
      </c>
      <c r="AZ185" s="20">
        <v>0</v>
      </c>
      <c r="BA185" s="20">
        <v>0</v>
      </c>
      <c r="BB185" s="20">
        <v>0</v>
      </c>
      <c r="BC185" s="20">
        <v>0</v>
      </c>
      <c r="BD185" s="20">
        <v>0</v>
      </c>
      <c r="BE185" s="20">
        <v>0</v>
      </c>
      <c r="BF185" s="20">
        <v>0</v>
      </c>
      <c r="BG185" s="20">
        <v>0</v>
      </c>
      <c r="BH185" s="329">
        <f t="shared" si="461"/>
        <v>0</v>
      </c>
      <c r="BI185" s="193">
        <f t="shared" si="547"/>
        <v>0</v>
      </c>
      <c r="BJ185" s="193">
        <f t="shared" si="548"/>
        <v>0</v>
      </c>
      <c r="BK185" s="20">
        <v>0</v>
      </c>
      <c r="BL185" s="33">
        <v>0</v>
      </c>
      <c r="BM185" s="226">
        <f t="shared" si="448"/>
        <v>0</v>
      </c>
      <c r="BN185" s="4">
        <f t="shared" si="568"/>
        <v>0</v>
      </c>
      <c r="BO185" s="4">
        <v>0</v>
      </c>
      <c r="BP185" s="4">
        <v>0</v>
      </c>
      <c r="BQ185" s="195">
        <v>0</v>
      </c>
      <c r="BR185" s="196">
        <f t="shared" si="549"/>
        <v>0</v>
      </c>
      <c r="BS185" s="224">
        <f t="shared" si="459"/>
        <v>0</v>
      </c>
      <c r="BT185" s="4">
        <f t="shared" si="449"/>
        <v>0</v>
      </c>
      <c r="BU185" s="229">
        <f t="shared" si="569"/>
        <v>0</v>
      </c>
      <c r="BV185" s="193">
        <f t="shared" si="450"/>
        <v>0</v>
      </c>
      <c r="BW185" s="193">
        <f t="shared" si="451"/>
        <v>0</v>
      </c>
      <c r="BX185" s="20">
        <v>0</v>
      </c>
      <c r="BY185" s="19">
        <v>0</v>
      </c>
      <c r="BZ185" s="441">
        <f t="shared" si="452"/>
        <v>0</v>
      </c>
      <c r="CA185" s="4">
        <f t="shared" si="550"/>
        <v>0</v>
      </c>
      <c r="CB185" s="1">
        <v>0</v>
      </c>
      <c r="CC185" s="1">
        <v>0</v>
      </c>
      <c r="CD185" s="19">
        <v>0</v>
      </c>
      <c r="CE185" s="196">
        <v>0</v>
      </c>
      <c r="CF185" s="275">
        <f t="shared" si="453"/>
        <v>0</v>
      </c>
      <c r="CG185" s="1">
        <f t="shared" si="454"/>
        <v>0</v>
      </c>
      <c r="CH185" s="229">
        <f t="shared" si="455"/>
        <v>0</v>
      </c>
      <c r="CI185" s="193">
        <f t="shared" si="456"/>
        <v>0</v>
      </c>
      <c r="CJ185" s="193">
        <f t="shared" si="457"/>
        <v>0</v>
      </c>
      <c r="CK185" s="20">
        <v>0</v>
      </c>
      <c r="CL185" s="33">
        <v>0</v>
      </c>
      <c r="CM185" s="475">
        <f t="shared" si="435"/>
        <v>0</v>
      </c>
      <c r="CN185" s="4">
        <f t="shared" si="551"/>
        <v>0</v>
      </c>
      <c r="CO185" s="1">
        <v>0</v>
      </c>
      <c r="CP185" s="1">
        <v>0</v>
      </c>
      <c r="CQ185" s="19">
        <v>0</v>
      </c>
      <c r="CR185" s="7">
        <f t="shared" si="570"/>
        <v>0</v>
      </c>
      <c r="CS185" s="224">
        <f t="shared" si="436"/>
        <v>0</v>
      </c>
      <c r="CT185" s="1">
        <f t="shared" si="464"/>
        <v>0</v>
      </c>
      <c r="CU185" s="229">
        <f t="shared" si="437"/>
        <v>0</v>
      </c>
      <c r="CV185" s="193">
        <f t="shared" si="438"/>
        <v>0</v>
      </c>
      <c r="CW185" s="193">
        <f t="shared" si="439"/>
        <v>0</v>
      </c>
      <c r="CX185" s="20"/>
      <c r="CY185" s="33"/>
      <c r="CZ185" s="475">
        <f t="shared" si="440"/>
        <v>0</v>
      </c>
      <c r="DA185" s="4">
        <f t="shared" si="552"/>
        <v>0</v>
      </c>
      <c r="DB185" s="700"/>
      <c r="DC185" s="700"/>
      <c r="DE185" s="7">
        <f t="shared" si="553"/>
        <v>0</v>
      </c>
      <c r="DF185" s="224">
        <f t="shared" si="441"/>
        <v>0</v>
      </c>
      <c r="DG185" s="1">
        <f t="shared" si="442"/>
        <v>0</v>
      </c>
      <c r="DH185" s="229">
        <f t="shared" si="443"/>
        <v>0</v>
      </c>
      <c r="DI185" s="193"/>
      <c r="DJ185" s="193"/>
      <c r="DK185" s="20"/>
      <c r="DL185" s="33"/>
      <c r="DM185" s="475">
        <f t="shared" si="444"/>
        <v>0</v>
      </c>
      <c r="DN185" s="4" t="e">
        <f t="shared" si="554"/>
        <v>#DIV/0!</v>
      </c>
      <c r="DO185" s="700"/>
      <c r="DP185" s="700"/>
      <c r="DR185" s="7">
        <f t="shared" si="555"/>
        <v>0</v>
      </c>
      <c r="DS185" s="224">
        <f t="shared" si="445"/>
        <v>0</v>
      </c>
      <c r="DT185" s="1">
        <f t="shared" si="446"/>
        <v>0</v>
      </c>
      <c r="DU185" s="229">
        <f t="shared" si="447"/>
        <v>0</v>
      </c>
    </row>
    <row r="186" spans="2:125" hidden="1" outlineLevel="1" x14ac:dyDescent="0.35">
      <c r="B186" s="5" t="s">
        <v>114</v>
      </c>
      <c r="C186" s="3"/>
      <c r="D186" s="18">
        <v>320110</v>
      </c>
      <c r="E186" s="5" t="s">
        <v>41</v>
      </c>
      <c r="F186" s="5" t="s">
        <v>53</v>
      </c>
      <c r="G186" s="5" t="s">
        <v>74</v>
      </c>
      <c r="H186" s="20">
        <f>223309/1000</f>
        <v>223.309</v>
      </c>
      <c r="I186" s="16">
        <f t="shared" si="556"/>
        <v>0</v>
      </c>
      <c r="J186" s="16">
        <f t="shared" si="557"/>
        <v>0</v>
      </c>
      <c r="K186" s="16">
        <f t="shared" si="558"/>
        <v>0</v>
      </c>
      <c r="L186" s="33">
        <f t="shared" si="559"/>
        <v>0</v>
      </c>
      <c r="M186" s="20">
        <f t="shared" si="560"/>
        <v>0</v>
      </c>
      <c r="N186" s="20">
        <f t="shared" si="561"/>
        <v>0</v>
      </c>
      <c r="O186" s="20">
        <f t="shared" si="562"/>
        <v>0</v>
      </c>
      <c r="P186" s="20">
        <f t="shared" si="563"/>
        <v>0</v>
      </c>
      <c r="Q186" s="20">
        <f t="shared" si="564"/>
        <v>0</v>
      </c>
      <c r="R186" s="20">
        <f t="shared" si="565"/>
        <v>0</v>
      </c>
      <c r="S186" s="20">
        <f t="shared" si="566"/>
        <v>0</v>
      </c>
      <c r="T186" s="20">
        <f t="shared" si="567"/>
        <v>0</v>
      </c>
      <c r="U186" s="182">
        <f t="shared" si="546"/>
        <v>0</v>
      </c>
      <c r="V186" s="33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20">
        <v>0</v>
      </c>
      <c r="AD186" s="20">
        <v>0</v>
      </c>
      <c r="AE186" s="20">
        <v>0</v>
      </c>
      <c r="AF186" s="20">
        <v>0</v>
      </c>
      <c r="AG186" s="16">
        <v>0</v>
      </c>
      <c r="AH186" s="179">
        <f t="shared" si="351"/>
        <v>0</v>
      </c>
      <c r="AI186" s="28">
        <v>0</v>
      </c>
      <c r="AJ186" s="28">
        <v>0</v>
      </c>
      <c r="AK186" s="28">
        <v>0</v>
      </c>
      <c r="AL186" s="28">
        <v>0</v>
      </c>
      <c r="AM186" s="28">
        <v>0</v>
      </c>
      <c r="AN186" s="28">
        <v>0</v>
      </c>
      <c r="AO186" s="28">
        <v>0</v>
      </c>
      <c r="AP186" s="28">
        <v>0</v>
      </c>
      <c r="AQ186" s="28">
        <v>0</v>
      </c>
      <c r="AR186" s="28">
        <v>0</v>
      </c>
      <c r="AS186" s="28">
        <v>0</v>
      </c>
      <c r="AT186" s="28">
        <v>0</v>
      </c>
      <c r="AU186" s="329">
        <f t="shared" si="460"/>
        <v>0</v>
      </c>
      <c r="AV186" s="33">
        <v>0</v>
      </c>
      <c r="AW186" s="20">
        <v>0</v>
      </c>
      <c r="AX186" s="20">
        <v>0</v>
      </c>
      <c r="AY186" s="20">
        <v>0</v>
      </c>
      <c r="AZ186" s="20">
        <v>0</v>
      </c>
      <c r="BA186" s="20">
        <v>0</v>
      </c>
      <c r="BB186" s="20">
        <v>0</v>
      </c>
      <c r="BC186" s="20">
        <v>0</v>
      </c>
      <c r="BD186" s="20">
        <v>0</v>
      </c>
      <c r="BE186" s="20">
        <v>0</v>
      </c>
      <c r="BF186" s="20">
        <v>0</v>
      </c>
      <c r="BG186" s="20">
        <v>0</v>
      </c>
      <c r="BH186" s="329">
        <f t="shared" si="461"/>
        <v>0</v>
      </c>
      <c r="BI186" s="193">
        <f t="shared" si="547"/>
        <v>0</v>
      </c>
      <c r="BJ186" s="193">
        <f t="shared" si="548"/>
        <v>0</v>
      </c>
      <c r="BK186" s="20">
        <v>0</v>
      </c>
      <c r="BL186" s="33">
        <v>0</v>
      </c>
      <c r="BM186" s="226">
        <f t="shared" si="448"/>
        <v>0</v>
      </c>
      <c r="BN186" s="4">
        <f t="shared" si="568"/>
        <v>0</v>
      </c>
      <c r="BO186" s="4">
        <v>0</v>
      </c>
      <c r="BP186" s="4">
        <v>0</v>
      </c>
      <c r="BQ186" s="195">
        <v>0</v>
      </c>
      <c r="BR186" s="196">
        <f t="shared" si="549"/>
        <v>0</v>
      </c>
      <c r="BS186" s="224">
        <f t="shared" si="459"/>
        <v>0</v>
      </c>
      <c r="BT186" s="4">
        <f t="shared" si="449"/>
        <v>0</v>
      </c>
      <c r="BU186" s="229">
        <f t="shared" si="569"/>
        <v>0</v>
      </c>
      <c r="BV186" s="193">
        <f t="shared" si="450"/>
        <v>0</v>
      </c>
      <c r="BW186" s="193">
        <f t="shared" si="451"/>
        <v>0</v>
      </c>
      <c r="BX186" s="20">
        <v>0</v>
      </c>
      <c r="BY186" s="19">
        <v>0</v>
      </c>
      <c r="BZ186" s="441">
        <f t="shared" si="452"/>
        <v>0</v>
      </c>
      <c r="CA186" s="4">
        <f t="shared" si="550"/>
        <v>0</v>
      </c>
      <c r="CB186" s="1">
        <v>0</v>
      </c>
      <c r="CC186" s="1">
        <v>0</v>
      </c>
      <c r="CD186" s="19">
        <v>0</v>
      </c>
      <c r="CE186" s="196">
        <v>0</v>
      </c>
      <c r="CF186" s="275">
        <f t="shared" si="453"/>
        <v>0</v>
      </c>
      <c r="CG186" s="1">
        <f t="shared" si="454"/>
        <v>0</v>
      </c>
      <c r="CH186" s="229">
        <f t="shared" si="455"/>
        <v>0</v>
      </c>
      <c r="CI186" s="193">
        <f t="shared" si="456"/>
        <v>0</v>
      </c>
      <c r="CJ186" s="193">
        <f t="shared" si="457"/>
        <v>0</v>
      </c>
      <c r="CK186" s="20">
        <v>0</v>
      </c>
      <c r="CL186" s="33">
        <v>0</v>
      </c>
      <c r="CM186" s="475">
        <f t="shared" si="435"/>
        <v>0</v>
      </c>
      <c r="CN186" s="4">
        <f t="shared" si="551"/>
        <v>0</v>
      </c>
      <c r="CO186" s="1">
        <v>0</v>
      </c>
      <c r="CP186" s="1">
        <v>0</v>
      </c>
      <c r="CQ186" s="19">
        <v>0</v>
      </c>
      <c r="CR186" s="7">
        <f t="shared" si="570"/>
        <v>0</v>
      </c>
      <c r="CS186" s="224">
        <f t="shared" si="436"/>
        <v>0</v>
      </c>
      <c r="CT186" s="1">
        <f t="shared" si="464"/>
        <v>0</v>
      </c>
      <c r="CU186" s="229">
        <f t="shared" si="437"/>
        <v>0</v>
      </c>
      <c r="CV186" s="193">
        <f t="shared" si="438"/>
        <v>0</v>
      </c>
      <c r="CW186" s="193">
        <f t="shared" si="439"/>
        <v>0</v>
      </c>
      <c r="CX186" s="20"/>
      <c r="CY186" s="33"/>
      <c r="CZ186" s="475">
        <f t="shared" si="440"/>
        <v>0</v>
      </c>
      <c r="DA186" s="4">
        <f t="shared" si="552"/>
        <v>0</v>
      </c>
      <c r="DB186" s="700"/>
      <c r="DC186" s="700"/>
      <c r="DE186" s="7">
        <f t="shared" si="553"/>
        <v>0</v>
      </c>
      <c r="DF186" s="224">
        <f t="shared" si="441"/>
        <v>0</v>
      </c>
      <c r="DG186" s="1">
        <f t="shared" si="442"/>
        <v>0</v>
      </c>
      <c r="DH186" s="229">
        <f t="shared" si="443"/>
        <v>0</v>
      </c>
      <c r="DI186" s="193"/>
      <c r="DJ186" s="193"/>
      <c r="DK186" s="20"/>
      <c r="DL186" s="33"/>
      <c r="DM186" s="475">
        <f t="shared" si="444"/>
        <v>0</v>
      </c>
      <c r="DN186" s="4" t="e">
        <f t="shared" si="554"/>
        <v>#DIV/0!</v>
      </c>
      <c r="DO186" s="700"/>
      <c r="DP186" s="700"/>
      <c r="DR186" s="7">
        <f t="shared" si="555"/>
        <v>0</v>
      </c>
      <c r="DS186" s="224">
        <f t="shared" si="445"/>
        <v>0</v>
      </c>
      <c r="DT186" s="1">
        <f t="shared" si="446"/>
        <v>0</v>
      </c>
      <c r="DU186" s="229">
        <f t="shared" si="447"/>
        <v>0</v>
      </c>
    </row>
    <row r="187" spans="2:125" hidden="1" outlineLevel="1" x14ac:dyDescent="0.35">
      <c r="B187" s="5" t="s">
        <v>114</v>
      </c>
      <c r="C187" s="3"/>
      <c r="D187" s="18">
        <v>320108</v>
      </c>
      <c r="E187" s="5" t="s">
        <v>44</v>
      </c>
      <c r="F187" s="5" t="s">
        <v>54</v>
      </c>
      <c r="G187" s="5" t="s">
        <v>75</v>
      </c>
      <c r="H187" s="20">
        <v>319.90899999999999</v>
      </c>
      <c r="I187" s="16">
        <f t="shared" si="556"/>
        <v>0</v>
      </c>
      <c r="J187" s="16">
        <f t="shared" si="557"/>
        <v>0</v>
      </c>
      <c r="K187" s="16">
        <f t="shared" si="558"/>
        <v>0</v>
      </c>
      <c r="L187" s="33">
        <f t="shared" si="559"/>
        <v>0</v>
      </c>
      <c r="M187" s="20">
        <f t="shared" si="560"/>
        <v>0</v>
      </c>
      <c r="N187" s="20">
        <f t="shared" si="561"/>
        <v>0</v>
      </c>
      <c r="O187" s="20">
        <f t="shared" si="562"/>
        <v>0</v>
      </c>
      <c r="P187" s="20">
        <f t="shared" si="563"/>
        <v>0</v>
      </c>
      <c r="Q187" s="20">
        <f t="shared" si="564"/>
        <v>0</v>
      </c>
      <c r="R187" s="20">
        <f t="shared" si="565"/>
        <v>0</v>
      </c>
      <c r="S187" s="20">
        <f t="shared" si="566"/>
        <v>0</v>
      </c>
      <c r="T187" s="20">
        <f t="shared" si="567"/>
        <v>0</v>
      </c>
      <c r="U187" s="182">
        <f t="shared" si="546"/>
        <v>0</v>
      </c>
      <c r="V187" s="33">
        <v>0</v>
      </c>
      <c r="W187" s="20">
        <v>0</v>
      </c>
      <c r="X187" s="20">
        <v>0</v>
      </c>
      <c r="Y187" s="20">
        <v>0</v>
      </c>
      <c r="Z187" s="20">
        <v>0</v>
      </c>
      <c r="AA187" s="20">
        <v>0</v>
      </c>
      <c r="AB187" s="20">
        <v>0</v>
      </c>
      <c r="AC187" s="20">
        <v>0</v>
      </c>
      <c r="AD187" s="20">
        <v>0</v>
      </c>
      <c r="AE187" s="20">
        <v>0</v>
      </c>
      <c r="AF187" s="20">
        <v>0</v>
      </c>
      <c r="AG187" s="16">
        <v>0</v>
      </c>
      <c r="AH187" s="179">
        <f t="shared" si="351"/>
        <v>0</v>
      </c>
      <c r="AI187" s="28">
        <v>0</v>
      </c>
      <c r="AJ187" s="28">
        <v>0</v>
      </c>
      <c r="AK187" s="28">
        <v>0</v>
      </c>
      <c r="AL187" s="28">
        <v>0</v>
      </c>
      <c r="AM187" s="28">
        <v>0</v>
      </c>
      <c r="AN187" s="28">
        <v>0</v>
      </c>
      <c r="AO187" s="28">
        <v>0</v>
      </c>
      <c r="AP187" s="28">
        <v>0</v>
      </c>
      <c r="AQ187" s="28">
        <v>0</v>
      </c>
      <c r="AR187" s="28">
        <v>0</v>
      </c>
      <c r="AS187" s="28">
        <v>0</v>
      </c>
      <c r="AT187" s="28">
        <v>0</v>
      </c>
      <c r="AU187" s="329">
        <f t="shared" si="460"/>
        <v>0</v>
      </c>
      <c r="AV187" s="33">
        <v>0</v>
      </c>
      <c r="AW187" s="20">
        <v>0</v>
      </c>
      <c r="AX187" s="20">
        <v>0</v>
      </c>
      <c r="AY187" s="20">
        <v>0</v>
      </c>
      <c r="AZ187" s="20">
        <v>0</v>
      </c>
      <c r="BA187" s="20">
        <v>0</v>
      </c>
      <c r="BB187" s="20">
        <v>0</v>
      </c>
      <c r="BC187" s="20">
        <v>0</v>
      </c>
      <c r="BD187" s="20">
        <v>0</v>
      </c>
      <c r="BE187" s="20">
        <v>0</v>
      </c>
      <c r="BF187" s="20">
        <v>0</v>
      </c>
      <c r="BG187" s="20">
        <v>0</v>
      </c>
      <c r="BH187" s="329">
        <f t="shared" si="461"/>
        <v>0</v>
      </c>
      <c r="BI187" s="193">
        <f t="shared" si="547"/>
        <v>0</v>
      </c>
      <c r="BJ187" s="193">
        <f t="shared" si="548"/>
        <v>0</v>
      </c>
      <c r="BK187" s="20">
        <v>0</v>
      </c>
      <c r="BL187" s="33">
        <v>0</v>
      </c>
      <c r="BM187" s="226">
        <f t="shared" si="448"/>
        <v>0</v>
      </c>
      <c r="BN187" s="4">
        <f t="shared" si="568"/>
        <v>0</v>
      </c>
      <c r="BO187" s="4">
        <v>0</v>
      </c>
      <c r="BP187" s="4">
        <v>0</v>
      </c>
      <c r="BQ187" s="195">
        <v>0</v>
      </c>
      <c r="BR187" s="196">
        <f t="shared" si="549"/>
        <v>0</v>
      </c>
      <c r="BS187" s="224">
        <f t="shared" si="459"/>
        <v>0</v>
      </c>
      <c r="BT187" s="4">
        <f t="shared" si="449"/>
        <v>0</v>
      </c>
      <c r="BU187" s="229">
        <f t="shared" si="569"/>
        <v>0</v>
      </c>
      <c r="BV187" s="193">
        <f t="shared" si="450"/>
        <v>0</v>
      </c>
      <c r="BW187" s="193">
        <f t="shared" si="451"/>
        <v>0</v>
      </c>
      <c r="BX187" s="20">
        <v>0</v>
      </c>
      <c r="BY187" s="19">
        <v>0</v>
      </c>
      <c r="BZ187" s="441">
        <f t="shared" si="452"/>
        <v>0</v>
      </c>
      <c r="CA187" s="4">
        <f t="shared" si="550"/>
        <v>0</v>
      </c>
      <c r="CB187" s="1">
        <v>0</v>
      </c>
      <c r="CC187" s="1">
        <v>0</v>
      </c>
      <c r="CD187" s="19">
        <v>0</v>
      </c>
      <c r="CE187" s="196">
        <v>0</v>
      </c>
      <c r="CF187" s="275">
        <f t="shared" si="453"/>
        <v>0</v>
      </c>
      <c r="CG187" s="1">
        <f t="shared" si="454"/>
        <v>0</v>
      </c>
      <c r="CH187" s="229">
        <f t="shared" si="455"/>
        <v>0</v>
      </c>
      <c r="CI187" s="193">
        <f t="shared" si="456"/>
        <v>0</v>
      </c>
      <c r="CJ187" s="193">
        <f t="shared" si="457"/>
        <v>0</v>
      </c>
      <c r="CK187" s="20">
        <v>0</v>
      </c>
      <c r="CL187" s="33">
        <v>0</v>
      </c>
      <c r="CM187" s="475">
        <f t="shared" si="435"/>
        <v>0</v>
      </c>
      <c r="CN187" s="4">
        <f t="shared" si="551"/>
        <v>0</v>
      </c>
      <c r="CO187" s="1">
        <v>0</v>
      </c>
      <c r="CP187" s="1">
        <v>0</v>
      </c>
      <c r="CQ187" s="19">
        <v>0</v>
      </c>
      <c r="CR187" s="7">
        <f t="shared" si="570"/>
        <v>0</v>
      </c>
      <c r="CS187" s="224">
        <f t="shared" si="436"/>
        <v>0</v>
      </c>
      <c r="CT187" s="1">
        <f t="shared" si="464"/>
        <v>0</v>
      </c>
      <c r="CU187" s="229">
        <f t="shared" si="437"/>
        <v>0</v>
      </c>
      <c r="CV187" s="193">
        <f t="shared" si="438"/>
        <v>0</v>
      </c>
      <c r="CW187" s="193">
        <f t="shared" si="439"/>
        <v>0</v>
      </c>
      <c r="CX187" s="20"/>
      <c r="CY187" s="33"/>
      <c r="CZ187" s="475">
        <f t="shared" si="440"/>
        <v>0</v>
      </c>
      <c r="DA187" s="4">
        <f t="shared" si="552"/>
        <v>0</v>
      </c>
      <c r="DB187" s="700"/>
      <c r="DC187" s="700"/>
      <c r="DE187" s="7">
        <f t="shared" si="553"/>
        <v>0</v>
      </c>
      <c r="DF187" s="224">
        <f t="shared" si="441"/>
        <v>0</v>
      </c>
      <c r="DG187" s="1">
        <f t="shared" si="442"/>
        <v>0</v>
      </c>
      <c r="DH187" s="229">
        <f t="shared" si="443"/>
        <v>0</v>
      </c>
      <c r="DI187" s="193"/>
      <c r="DJ187" s="193"/>
      <c r="DK187" s="20"/>
      <c r="DL187" s="33"/>
      <c r="DM187" s="475">
        <f t="shared" si="444"/>
        <v>0</v>
      </c>
      <c r="DN187" s="4" t="e">
        <f t="shared" si="554"/>
        <v>#DIV/0!</v>
      </c>
      <c r="DO187" s="700"/>
      <c r="DP187" s="700"/>
      <c r="DR187" s="7">
        <f t="shared" si="555"/>
        <v>0</v>
      </c>
      <c r="DS187" s="224">
        <f t="shared" si="445"/>
        <v>0</v>
      </c>
      <c r="DT187" s="1">
        <f t="shared" si="446"/>
        <v>0</v>
      </c>
      <c r="DU187" s="229">
        <f t="shared" si="447"/>
        <v>0</v>
      </c>
    </row>
    <row r="188" spans="2:125" hidden="1" outlineLevel="1" x14ac:dyDescent="0.35">
      <c r="B188" s="5" t="s">
        <v>114</v>
      </c>
      <c r="C188" s="3"/>
      <c r="D188" s="18">
        <v>322901</v>
      </c>
      <c r="E188" s="5" t="s">
        <v>42</v>
      </c>
      <c r="F188" s="5" t="s">
        <v>55</v>
      </c>
      <c r="G188" s="5" t="s">
        <v>76</v>
      </c>
      <c r="H188" s="20">
        <v>203.864</v>
      </c>
      <c r="I188" s="16">
        <f t="shared" si="556"/>
        <v>0</v>
      </c>
      <c r="J188" s="16">
        <f t="shared" si="557"/>
        <v>0</v>
      </c>
      <c r="K188" s="16">
        <f t="shared" si="558"/>
        <v>0</v>
      </c>
      <c r="L188" s="33">
        <f t="shared" si="559"/>
        <v>0</v>
      </c>
      <c r="M188" s="20">
        <f t="shared" si="560"/>
        <v>0</v>
      </c>
      <c r="N188" s="20">
        <f t="shared" si="561"/>
        <v>0</v>
      </c>
      <c r="O188" s="20">
        <f t="shared" si="562"/>
        <v>0</v>
      </c>
      <c r="P188" s="20">
        <f t="shared" si="563"/>
        <v>0</v>
      </c>
      <c r="Q188" s="20">
        <f t="shared" si="564"/>
        <v>0</v>
      </c>
      <c r="R188" s="20">
        <f t="shared" si="565"/>
        <v>0</v>
      </c>
      <c r="S188" s="20">
        <f t="shared" si="566"/>
        <v>0</v>
      </c>
      <c r="T188" s="20">
        <f t="shared" si="567"/>
        <v>0</v>
      </c>
      <c r="U188" s="182">
        <f t="shared" si="546"/>
        <v>0</v>
      </c>
      <c r="V188" s="33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0">
        <v>0</v>
      </c>
      <c r="AF188" s="20">
        <v>0</v>
      </c>
      <c r="AG188" s="16">
        <v>0</v>
      </c>
      <c r="AH188" s="179">
        <f t="shared" si="351"/>
        <v>0</v>
      </c>
      <c r="AI188" s="28">
        <v>0</v>
      </c>
      <c r="AJ188" s="28">
        <v>0</v>
      </c>
      <c r="AK188" s="28">
        <v>0</v>
      </c>
      <c r="AL188" s="28">
        <v>0</v>
      </c>
      <c r="AM188" s="28">
        <v>0</v>
      </c>
      <c r="AN188" s="28">
        <v>0</v>
      </c>
      <c r="AO188" s="28">
        <v>0</v>
      </c>
      <c r="AP188" s="28">
        <v>0</v>
      </c>
      <c r="AQ188" s="28">
        <v>0</v>
      </c>
      <c r="AR188" s="28">
        <v>0</v>
      </c>
      <c r="AS188" s="28">
        <v>0</v>
      </c>
      <c r="AT188" s="28">
        <v>0</v>
      </c>
      <c r="AU188" s="329">
        <f t="shared" si="460"/>
        <v>0</v>
      </c>
      <c r="AV188" s="33">
        <v>0</v>
      </c>
      <c r="AW188" s="20">
        <v>0</v>
      </c>
      <c r="AX188" s="20">
        <v>0</v>
      </c>
      <c r="AY188" s="20">
        <v>0</v>
      </c>
      <c r="AZ188" s="20">
        <v>0</v>
      </c>
      <c r="BA188" s="20">
        <v>0</v>
      </c>
      <c r="BB188" s="20">
        <v>0</v>
      </c>
      <c r="BC188" s="20">
        <v>0</v>
      </c>
      <c r="BD188" s="20">
        <v>0</v>
      </c>
      <c r="BE188" s="20">
        <v>0</v>
      </c>
      <c r="BF188" s="20">
        <v>0</v>
      </c>
      <c r="BG188" s="20">
        <v>0</v>
      </c>
      <c r="BH188" s="329">
        <f t="shared" si="461"/>
        <v>0</v>
      </c>
      <c r="BI188" s="193">
        <f t="shared" si="547"/>
        <v>0</v>
      </c>
      <c r="BJ188" s="193">
        <f t="shared" si="548"/>
        <v>0</v>
      </c>
      <c r="BK188" s="20">
        <v>0</v>
      </c>
      <c r="BL188" s="33">
        <v>0</v>
      </c>
      <c r="BM188" s="226">
        <f t="shared" si="448"/>
        <v>0</v>
      </c>
      <c r="BN188" s="4">
        <f t="shared" si="568"/>
        <v>0</v>
      </c>
      <c r="BO188" s="4">
        <v>0</v>
      </c>
      <c r="BP188" s="4">
        <v>0</v>
      </c>
      <c r="BQ188" s="195">
        <v>0</v>
      </c>
      <c r="BR188" s="196">
        <f t="shared" si="549"/>
        <v>0</v>
      </c>
      <c r="BS188" s="224">
        <f t="shared" si="459"/>
        <v>0</v>
      </c>
      <c r="BT188" s="4">
        <f t="shared" si="449"/>
        <v>0</v>
      </c>
      <c r="BU188" s="229">
        <f t="shared" si="569"/>
        <v>0</v>
      </c>
      <c r="BV188" s="193">
        <f t="shared" si="450"/>
        <v>0</v>
      </c>
      <c r="BW188" s="193">
        <f t="shared" si="451"/>
        <v>0</v>
      </c>
      <c r="BX188" s="20">
        <v>0</v>
      </c>
      <c r="BY188" s="19">
        <v>0</v>
      </c>
      <c r="BZ188" s="441">
        <f t="shared" si="452"/>
        <v>0</v>
      </c>
      <c r="CA188" s="4">
        <f t="shared" si="550"/>
        <v>0</v>
      </c>
      <c r="CB188" s="1">
        <v>0</v>
      </c>
      <c r="CC188" s="1">
        <v>0</v>
      </c>
      <c r="CD188" s="19">
        <v>0</v>
      </c>
      <c r="CE188" s="196">
        <v>0</v>
      </c>
      <c r="CF188" s="275">
        <f t="shared" si="453"/>
        <v>0</v>
      </c>
      <c r="CG188" s="1">
        <f t="shared" si="454"/>
        <v>0</v>
      </c>
      <c r="CH188" s="229">
        <f t="shared" si="455"/>
        <v>0</v>
      </c>
      <c r="CI188" s="193">
        <f t="shared" si="456"/>
        <v>0</v>
      </c>
      <c r="CJ188" s="193">
        <f t="shared" si="457"/>
        <v>0</v>
      </c>
      <c r="CK188" s="20">
        <v>0</v>
      </c>
      <c r="CL188" s="33">
        <v>0</v>
      </c>
      <c r="CM188" s="475">
        <f t="shared" si="435"/>
        <v>0</v>
      </c>
      <c r="CN188" s="4">
        <f t="shared" si="551"/>
        <v>0</v>
      </c>
      <c r="CO188" s="1">
        <v>0</v>
      </c>
      <c r="CP188" s="1">
        <v>0</v>
      </c>
      <c r="CQ188" s="19">
        <v>0</v>
      </c>
      <c r="CR188" s="7">
        <f t="shared" si="570"/>
        <v>0</v>
      </c>
      <c r="CS188" s="224">
        <f t="shared" si="436"/>
        <v>0</v>
      </c>
      <c r="CT188" s="1">
        <f t="shared" si="464"/>
        <v>0</v>
      </c>
      <c r="CU188" s="229">
        <f t="shared" si="437"/>
        <v>0</v>
      </c>
      <c r="CV188" s="193">
        <f t="shared" si="438"/>
        <v>0</v>
      </c>
      <c r="CW188" s="193">
        <f t="shared" si="439"/>
        <v>0</v>
      </c>
      <c r="CX188" s="20"/>
      <c r="CY188" s="33"/>
      <c r="CZ188" s="475">
        <f t="shared" si="440"/>
        <v>0</v>
      </c>
      <c r="DA188" s="4">
        <f t="shared" si="552"/>
        <v>0</v>
      </c>
      <c r="DB188" s="700"/>
      <c r="DC188" s="700"/>
      <c r="DE188" s="7">
        <f t="shared" si="553"/>
        <v>0</v>
      </c>
      <c r="DF188" s="224">
        <f t="shared" si="441"/>
        <v>0</v>
      </c>
      <c r="DG188" s="1">
        <f t="shared" si="442"/>
        <v>0</v>
      </c>
      <c r="DH188" s="229">
        <f t="shared" si="443"/>
        <v>0</v>
      </c>
      <c r="DI188" s="193"/>
      <c r="DJ188" s="193"/>
      <c r="DK188" s="20"/>
      <c r="DL188" s="33"/>
      <c r="DM188" s="475">
        <f t="shared" si="444"/>
        <v>0</v>
      </c>
      <c r="DN188" s="4" t="e">
        <f t="shared" si="554"/>
        <v>#DIV/0!</v>
      </c>
      <c r="DO188" s="700"/>
      <c r="DP188" s="700"/>
      <c r="DR188" s="7">
        <f t="shared" si="555"/>
        <v>0</v>
      </c>
      <c r="DS188" s="224">
        <f t="shared" si="445"/>
        <v>0</v>
      </c>
      <c r="DT188" s="1">
        <f t="shared" si="446"/>
        <v>0</v>
      </c>
      <c r="DU188" s="229">
        <f t="shared" si="447"/>
        <v>0</v>
      </c>
    </row>
    <row r="189" spans="2:125" hidden="1" outlineLevel="1" x14ac:dyDescent="0.35">
      <c r="B189" s="5" t="s">
        <v>114</v>
      </c>
      <c r="C189" s="3"/>
      <c r="D189" s="18">
        <v>320030</v>
      </c>
      <c r="E189" s="5" t="s">
        <v>42</v>
      </c>
      <c r="F189" s="5" t="s">
        <v>56</v>
      </c>
      <c r="G189" s="5" t="s">
        <v>74</v>
      </c>
      <c r="H189" s="20">
        <v>223.309</v>
      </c>
      <c r="I189" s="16">
        <f t="shared" si="556"/>
        <v>0</v>
      </c>
      <c r="J189" s="16">
        <f t="shared" si="557"/>
        <v>0</v>
      </c>
      <c r="K189" s="16">
        <f t="shared" si="558"/>
        <v>0</v>
      </c>
      <c r="L189" s="33">
        <f t="shared" si="559"/>
        <v>0</v>
      </c>
      <c r="M189" s="20">
        <f t="shared" si="560"/>
        <v>0</v>
      </c>
      <c r="N189" s="20">
        <f t="shared" si="561"/>
        <v>0</v>
      </c>
      <c r="O189" s="20">
        <f t="shared" si="562"/>
        <v>0</v>
      </c>
      <c r="P189" s="20">
        <f t="shared" si="563"/>
        <v>0</v>
      </c>
      <c r="Q189" s="20">
        <f t="shared" si="564"/>
        <v>0</v>
      </c>
      <c r="R189" s="20">
        <f t="shared" si="565"/>
        <v>0</v>
      </c>
      <c r="S189" s="20">
        <f t="shared" si="566"/>
        <v>0</v>
      </c>
      <c r="T189" s="20">
        <f t="shared" si="567"/>
        <v>0</v>
      </c>
      <c r="U189" s="182">
        <f t="shared" si="546"/>
        <v>0</v>
      </c>
      <c r="V189" s="33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0</v>
      </c>
      <c r="AD189" s="20">
        <v>0</v>
      </c>
      <c r="AE189" s="20">
        <v>0</v>
      </c>
      <c r="AF189" s="20">
        <v>0</v>
      </c>
      <c r="AG189" s="16">
        <v>0</v>
      </c>
      <c r="AH189" s="179">
        <f t="shared" ref="AH189:AH252" si="571">+SUM(V189:AG189)</f>
        <v>0</v>
      </c>
      <c r="AI189" s="28">
        <v>0</v>
      </c>
      <c r="AJ189" s="28">
        <v>0</v>
      </c>
      <c r="AK189" s="28">
        <v>0</v>
      </c>
      <c r="AL189" s="28">
        <v>0</v>
      </c>
      <c r="AM189" s="28">
        <v>0</v>
      </c>
      <c r="AN189" s="28">
        <v>0</v>
      </c>
      <c r="AO189" s="28">
        <v>0</v>
      </c>
      <c r="AP189" s="28">
        <v>0</v>
      </c>
      <c r="AQ189" s="28">
        <v>0</v>
      </c>
      <c r="AR189" s="28">
        <v>0</v>
      </c>
      <c r="AS189" s="28">
        <v>0</v>
      </c>
      <c r="AT189" s="28">
        <v>0</v>
      </c>
      <c r="AU189" s="329">
        <f t="shared" si="460"/>
        <v>0</v>
      </c>
      <c r="AV189" s="33">
        <v>0</v>
      </c>
      <c r="AW189" s="20">
        <v>0</v>
      </c>
      <c r="AX189" s="20">
        <v>0</v>
      </c>
      <c r="AY189" s="20">
        <v>0</v>
      </c>
      <c r="AZ189" s="20">
        <v>0</v>
      </c>
      <c r="BA189" s="20">
        <v>0</v>
      </c>
      <c r="BB189" s="20">
        <v>0</v>
      </c>
      <c r="BC189" s="20">
        <v>0</v>
      </c>
      <c r="BD189" s="20">
        <v>0</v>
      </c>
      <c r="BE189" s="20">
        <v>0</v>
      </c>
      <c r="BF189" s="20">
        <v>0</v>
      </c>
      <c r="BG189" s="20">
        <v>0</v>
      </c>
      <c r="BH189" s="329">
        <f t="shared" si="461"/>
        <v>0</v>
      </c>
      <c r="BI189" s="193">
        <f t="shared" si="547"/>
        <v>0</v>
      </c>
      <c r="BJ189" s="193">
        <f t="shared" si="548"/>
        <v>0</v>
      </c>
      <c r="BK189" s="20">
        <v>0</v>
      </c>
      <c r="BL189" s="33">
        <v>0</v>
      </c>
      <c r="BM189" s="226">
        <f t="shared" si="448"/>
        <v>0</v>
      </c>
      <c r="BN189" s="4">
        <f t="shared" si="568"/>
        <v>0</v>
      </c>
      <c r="BO189" s="4">
        <v>0</v>
      </c>
      <c r="BP189" s="4">
        <v>0</v>
      </c>
      <c r="BQ189" s="195">
        <v>0</v>
      </c>
      <c r="BR189" s="196">
        <f t="shared" si="549"/>
        <v>0</v>
      </c>
      <c r="BS189" s="224">
        <f t="shared" si="459"/>
        <v>0</v>
      </c>
      <c r="BT189" s="4">
        <f t="shared" si="449"/>
        <v>0</v>
      </c>
      <c r="BU189" s="229">
        <f t="shared" si="569"/>
        <v>0</v>
      </c>
      <c r="BV189" s="193">
        <f t="shared" si="450"/>
        <v>0</v>
      </c>
      <c r="BW189" s="193">
        <f t="shared" si="451"/>
        <v>0</v>
      </c>
      <c r="BX189" s="20">
        <v>0</v>
      </c>
      <c r="BY189" s="19">
        <v>0</v>
      </c>
      <c r="BZ189" s="441">
        <f t="shared" si="452"/>
        <v>0</v>
      </c>
      <c r="CA189" s="4">
        <f t="shared" si="550"/>
        <v>0</v>
      </c>
      <c r="CB189" s="1">
        <v>0</v>
      </c>
      <c r="CC189" s="1">
        <v>0</v>
      </c>
      <c r="CD189" s="19">
        <v>0</v>
      </c>
      <c r="CE189" s="196">
        <v>0</v>
      </c>
      <c r="CF189" s="275">
        <f t="shared" si="453"/>
        <v>0</v>
      </c>
      <c r="CG189" s="1">
        <f t="shared" si="454"/>
        <v>0</v>
      </c>
      <c r="CH189" s="229">
        <f t="shared" si="455"/>
        <v>0</v>
      </c>
      <c r="CI189" s="193">
        <f t="shared" si="456"/>
        <v>0</v>
      </c>
      <c r="CJ189" s="193">
        <f t="shared" si="457"/>
        <v>0</v>
      </c>
      <c r="CK189" s="20">
        <v>0</v>
      </c>
      <c r="CL189" s="33">
        <v>0</v>
      </c>
      <c r="CM189" s="475">
        <f t="shared" si="435"/>
        <v>0</v>
      </c>
      <c r="CN189" s="4">
        <f t="shared" si="551"/>
        <v>0</v>
      </c>
      <c r="CO189" s="1">
        <v>0</v>
      </c>
      <c r="CP189" s="1">
        <v>0</v>
      </c>
      <c r="CQ189" s="19">
        <v>0</v>
      </c>
      <c r="CR189" s="7">
        <f t="shared" si="570"/>
        <v>0</v>
      </c>
      <c r="CS189" s="224">
        <f t="shared" si="436"/>
        <v>0</v>
      </c>
      <c r="CT189" s="1">
        <f t="shared" si="464"/>
        <v>0</v>
      </c>
      <c r="CU189" s="229">
        <f t="shared" si="437"/>
        <v>0</v>
      </c>
      <c r="CV189" s="193">
        <f t="shared" si="438"/>
        <v>0</v>
      </c>
      <c r="CW189" s="193">
        <f t="shared" si="439"/>
        <v>0</v>
      </c>
      <c r="CX189" s="20"/>
      <c r="CY189" s="33"/>
      <c r="CZ189" s="475">
        <f t="shared" si="440"/>
        <v>0</v>
      </c>
      <c r="DA189" s="4">
        <f t="shared" si="552"/>
        <v>0</v>
      </c>
      <c r="DB189" s="700"/>
      <c r="DC189" s="700"/>
      <c r="DE189" s="7">
        <f t="shared" si="553"/>
        <v>0</v>
      </c>
      <c r="DF189" s="224">
        <f t="shared" si="441"/>
        <v>0</v>
      </c>
      <c r="DG189" s="1">
        <f t="shared" si="442"/>
        <v>0</v>
      </c>
      <c r="DH189" s="229">
        <f t="shared" si="443"/>
        <v>0</v>
      </c>
      <c r="DI189" s="193"/>
      <c r="DJ189" s="193"/>
      <c r="DK189" s="20"/>
      <c r="DL189" s="33"/>
      <c r="DM189" s="475">
        <f t="shared" si="444"/>
        <v>0</v>
      </c>
      <c r="DN189" s="4" t="e">
        <f t="shared" si="554"/>
        <v>#DIV/0!</v>
      </c>
      <c r="DO189" s="700"/>
      <c r="DP189" s="700"/>
      <c r="DR189" s="7">
        <f t="shared" si="555"/>
        <v>0</v>
      </c>
      <c r="DS189" s="224">
        <f t="shared" si="445"/>
        <v>0</v>
      </c>
      <c r="DT189" s="1">
        <f t="shared" si="446"/>
        <v>0</v>
      </c>
      <c r="DU189" s="229">
        <f t="shared" si="447"/>
        <v>0</v>
      </c>
    </row>
    <row r="190" spans="2:125" hidden="1" outlineLevel="1" x14ac:dyDescent="0.35">
      <c r="B190" s="5" t="s">
        <v>114</v>
      </c>
      <c r="C190" s="3"/>
      <c r="D190" s="18">
        <v>322110</v>
      </c>
      <c r="E190" s="5" t="s">
        <v>45</v>
      </c>
      <c r="F190" s="5" t="s">
        <v>57</v>
      </c>
      <c r="G190" s="5" t="s">
        <v>77</v>
      </c>
      <c r="H190" s="20">
        <v>281.01799999999997</v>
      </c>
      <c r="I190" s="16">
        <f t="shared" si="556"/>
        <v>0</v>
      </c>
      <c r="J190" s="16">
        <f t="shared" si="557"/>
        <v>0</v>
      </c>
      <c r="K190" s="16">
        <f t="shared" si="558"/>
        <v>0</v>
      </c>
      <c r="L190" s="33">
        <f t="shared" si="559"/>
        <v>0</v>
      </c>
      <c r="M190" s="20">
        <f t="shared" si="560"/>
        <v>0</v>
      </c>
      <c r="N190" s="20">
        <f t="shared" si="561"/>
        <v>0</v>
      </c>
      <c r="O190" s="20">
        <f t="shared" si="562"/>
        <v>0</v>
      </c>
      <c r="P190" s="20">
        <f t="shared" si="563"/>
        <v>0</v>
      </c>
      <c r="Q190" s="20">
        <f t="shared" si="564"/>
        <v>0</v>
      </c>
      <c r="R190" s="20">
        <f t="shared" si="565"/>
        <v>0</v>
      </c>
      <c r="S190" s="20">
        <f t="shared" si="566"/>
        <v>0</v>
      </c>
      <c r="T190" s="20">
        <f t="shared" si="567"/>
        <v>0</v>
      </c>
      <c r="U190" s="182">
        <f t="shared" si="546"/>
        <v>0</v>
      </c>
      <c r="V190" s="33">
        <v>0</v>
      </c>
      <c r="W190" s="20">
        <v>0</v>
      </c>
      <c r="X190" s="20">
        <v>0</v>
      </c>
      <c r="Y190" s="20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0">
        <v>0</v>
      </c>
      <c r="AF190" s="20">
        <v>0</v>
      </c>
      <c r="AG190" s="16">
        <v>0</v>
      </c>
      <c r="AH190" s="179">
        <f t="shared" si="571"/>
        <v>0</v>
      </c>
      <c r="AI190" s="28">
        <v>0</v>
      </c>
      <c r="AJ190" s="28">
        <v>0</v>
      </c>
      <c r="AK190" s="28">
        <v>0</v>
      </c>
      <c r="AL190" s="28">
        <v>0</v>
      </c>
      <c r="AM190" s="28">
        <v>0</v>
      </c>
      <c r="AN190" s="28">
        <v>0</v>
      </c>
      <c r="AO190" s="28">
        <v>0</v>
      </c>
      <c r="AP190" s="28">
        <v>0</v>
      </c>
      <c r="AQ190" s="28">
        <v>0</v>
      </c>
      <c r="AR190" s="28">
        <v>0</v>
      </c>
      <c r="AS190" s="28">
        <v>0</v>
      </c>
      <c r="AT190" s="28">
        <v>0</v>
      </c>
      <c r="AU190" s="329">
        <f t="shared" si="460"/>
        <v>0</v>
      </c>
      <c r="AV190" s="33">
        <v>0</v>
      </c>
      <c r="AW190" s="20">
        <v>0</v>
      </c>
      <c r="AX190" s="20">
        <v>0</v>
      </c>
      <c r="AY190" s="20">
        <v>0</v>
      </c>
      <c r="AZ190" s="20">
        <v>0</v>
      </c>
      <c r="BA190" s="20">
        <v>0</v>
      </c>
      <c r="BB190" s="20">
        <v>0</v>
      </c>
      <c r="BC190" s="20">
        <v>0</v>
      </c>
      <c r="BD190" s="20">
        <v>0</v>
      </c>
      <c r="BE190" s="20">
        <v>0</v>
      </c>
      <c r="BF190" s="20">
        <v>0</v>
      </c>
      <c r="BG190" s="20">
        <v>0</v>
      </c>
      <c r="BH190" s="329">
        <f t="shared" si="461"/>
        <v>0</v>
      </c>
      <c r="BI190" s="193">
        <f t="shared" si="547"/>
        <v>0</v>
      </c>
      <c r="BJ190" s="193">
        <f t="shared" si="548"/>
        <v>0</v>
      </c>
      <c r="BK190" s="20">
        <v>0</v>
      </c>
      <c r="BL190" s="33">
        <v>0</v>
      </c>
      <c r="BM190" s="226">
        <f t="shared" si="448"/>
        <v>0</v>
      </c>
      <c r="BN190" s="4">
        <f t="shared" si="568"/>
        <v>0</v>
      </c>
      <c r="BO190" s="4">
        <v>0</v>
      </c>
      <c r="BP190" s="4">
        <v>0</v>
      </c>
      <c r="BQ190" s="195">
        <v>0</v>
      </c>
      <c r="BR190" s="196">
        <f t="shared" si="549"/>
        <v>0</v>
      </c>
      <c r="BS190" s="224">
        <f t="shared" si="459"/>
        <v>0</v>
      </c>
      <c r="BT190" s="4">
        <f t="shared" si="449"/>
        <v>0</v>
      </c>
      <c r="BU190" s="229">
        <f t="shared" si="569"/>
        <v>0</v>
      </c>
      <c r="BV190" s="193">
        <f t="shared" si="450"/>
        <v>0</v>
      </c>
      <c r="BW190" s="193">
        <f t="shared" si="451"/>
        <v>0</v>
      </c>
      <c r="BX190" s="20">
        <v>0</v>
      </c>
      <c r="BY190" s="19">
        <v>0</v>
      </c>
      <c r="BZ190" s="441">
        <f t="shared" si="452"/>
        <v>0</v>
      </c>
      <c r="CA190" s="4">
        <f t="shared" si="550"/>
        <v>0</v>
      </c>
      <c r="CB190" s="1">
        <v>0</v>
      </c>
      <c r="CC190" s="1">
        <v>0</v>
      </c>
      <c r="CD190" s="19">
        <v>0</v>
      </c>
      <c r="CE190" s="196">
        <v>0</v>
      </c>
      <c r="CF190" s="275">
        <f t="shared" si="453"/>
        <v>0</v>
      </c>
      <c r="CG190" s="1">
        <f t="shared" si="454"/>
        <v>0</v>
      </c>
      <c r="CH190" s="229">
        <f t="shared" si="455"/>
        <v>0</v>
      </c>
      <c r="CI190" s="193">
        <f t="shared" si="456"/>
        <v>0</v>
      </c>
      <c r="CJ190" s="193">
        <f t="shared" si="457"/>
        <v>0</v>
      </c>
      <c r="CK190" s="20">
        <v>0</v>
      </c>
      <c r="CL190" s="33">
        <v>0</v>
      </c>
      <c r="CM190" s="475">
        <f t="shared" si="435"/>
        <v>0</v>
      </c>
      <c r="CN190" s="4">
        <f t="shared" si="551"/>
        <v>0</v>
      </c>
      <c r="CO190" s="1">
        <v>0</v>
      </c>
      <c r="CP190" s="1">
        <v>0</v>
      </c>
      <c r="CQ190" s="19">
        <v>0</v>
      </c>
      <c r="CR190" s="7">
        <f t="shared" si="570"/>
        <v>0</v>
      </c>
      <c r="CS190" s="224">
        <f t="shared" si="436"/>
        <v>0</v>
      </c>
      <c r="CT190" s="1">
        <f t="shared" si="464"/>
        <v>0</v>
      </c>
      <c r="CU190" s="229">
        <f t="shared" si="437"/>
        <v>0</v>
      </c>
      <c r="CV190" s="193">
        <f t="shared" si="438"/>
        <v>0</v>
      </c>
      <c r="CW190" s="193">
        <f t="shared" si="439"/>
        <v>0</v>
      </c>
      <c r="CX190" s="20"/>
      <c r="CY190" s="33"/>
      <c r="CZ190" s="475">
        <f t="shared" si="440"/>
        <v>0</v>
      </c>
      <c r="DA190" s="4">
        <f t="shared" si="552"/>
        <v>0</v>
      </c>
      <c r="DB190" s="700"/>
      <c r="DC190" s="700"/>
      <c r="DE190" s="7">
        <f t="shared" si="553"/>
        <v>0</v>
      </c>
      <c r="DF190" s="224">
        <f t="shared" si="441"/>
        <v>0</v>
      </c>
      <c r="DG190" s="1">
        <f t="shared" si="442"/>
        <v>0</v>
      </c>
      <c r="DH190" s="229">
        <f t="shared" si="443"/>
        <v>0</v>
      </c>
      <c r="DI190" s="193"/>
      <c r="DJ190" s="193"/>
      <c r="DK190" s="20"/>
      <c r="DL190" s="33"/>
      <c r="DM190" s="475">
        <f t="shared" si="444"/>
        <v>0</v>
      </c>
      <c r="DN190" s="4" t="e">
        <f t="shared" si="554"/>
        <v>#DIV/0!</v>
      </c>
      <c r="DO190" s="700"/>
      <c r="DP190" s="700"/>
      <c r="DR190" s="7">
        <f t="shared" si="555"/>
        <v>0</v>
      </c>
      <c r="DS190" s="224">
        <f t="shared" si="445"/>
        <v>0</v>
      </c>
      <c r="DT190" s="1">
        <f t="shared" si="446"/>
        <v>0</v>
      </c>
      <c r="DU190" s="229">
        <f t="shared" si="447"/>
        <v>0</v>
      </c>
    </row>
    <row r="191" spans="2:125" hidden="1" outlineLevel="1" x14ac:dyDescent="0.35">
      <c r="B191" s="5" t="s">
        <v>114</v>
      </c>
      <c r="C191" s="3"/>
      <c r="D191" s="18">
        <v>322231</v>
      </c>
      <c r="E191" s="5" t="s">
        <v>45</v>
      </c>
      <c r="F191" s="5" t="s">
        <v>58</v>
      </c>
      <c r="G191" s="5" t="s">
        <v>77</v>
      </c>
      <c r="H191" s="20">
        <v>281.01799999999997</v>
      </c>
      <c r="I191" s="16">
        <f t="shared" si="556"/>
        <v>0</v>
      </c>
      <c r="J191" s="16">
        <f t="shared" si="557"/>
        <v>0</v>
      </c>
      <c r="K191" s="16">
        <f t="shared" si="558"/>
        <v>0</v>
      </c>
      <c r="L191" s="33">
        <f t="shared" si="559"/>
        <v>0</v>
      </c>
      <c r="M191" s="20">
        <f t="shared" si="560"/>
        <v>0</v>
      </c>
      <c r="N191" s="20">
        <f t="shared" si="561"/>
        <v>0</v>
      </c>
      <c r="O191" s="20">
        <f t="shared" si="562"/>
        <v>0</v>
      </c>
      <c r="P191" s="20">
        <f t="shared" si="563"/>
        <v>0</v>
      </c>
      <c r="Q191" s="20">
        <f t="shared" si="564"/>
        <v>0</v>
      </c>
      <c r="R191" s="20">
        <f t="shared" si="565"/>
        <v>0</v>
      </c>
      <c r="S191" s="20">
        <f t="shared" si="566"/>
        <v>0</v>
      </c>
      <c r="T191" s="20">
        <f t="shared" si="567"/>
        <v>0</v>
      </c>
      <c r="U191" s="182">
        <f t="shared" si="546"/>
        <v>0</v>
      </c>
      <c r="V191" s="33">
        <v>0</v>
      </c>
      <c r="W191" s="20">
        <v>0</v>
      </c>
      <c r="X191" s="20">
        <v>0</v>
      </c>
      <c r="Y191" s="20">
        <v>0</v>
      </c>
      <c r="Z191" s="20">
        <v>0</v>
      </c>
      <c r="AA191" s="20">
        <v>0</v>
      </c>
      <c r="AB191" s="20">
        <v>0</v>
      </c>
      <c r="AC191" s="20">
        <v>0</v>
      </c>
      <c r="AD191" s="20">
        <v>0</v>
      </c>
      <c r="AE191" s="20">
        <v>0</v>
      </c>
      <c r="AF191" s="20">
        <v>0</v>
      </c>
      <c r="AG191" s="16">
        <v>0</v>
      </c>
      <c r="AH191" s="179">
        <f t="shared" si="571"/>
        <v>0</v>
      </c>
      <c r="AI191" s="28">
        <v>0</v>
      </c>
      <c r="AJ191" s="28">
        <v>0</v>
      </c>
      <c r="AK191" s="28">
        <v>0</v>
      </c>
      <c r="AL191" s="28">
        <v>0</v>
      </c>
      <c r="AM191" s="28">
        <v>0</v>
      </c>
      <c r="AN191" s="28">
        <v>0</v>
      </c>
      <c r="AO191" s="28">
        <v>0</v>
      </c>
      <c r="AP191" s="28">
        <v>0</v>
      </c>
      <c r="AQ191" s="28">
        <v>0</v>
      </c>
      <c r="AR191" s="28">
        <v>0</v>
      </c>
      <c r="AS191" s="28">
        <v>0</v>
      </c>
      <c r="AT191" s="28">
        <v>0</v>
      </c>
      <c r="AU191" s="329">
        <f t="shared" si="460"/>
        <v>0</v>
      </c>
      <c r="AV191" s="33">
        <v>0</v>
      </c>
      <c r="AW191" s="20">
        <v>0</v>
      </c>
      <c r="AX191" s="20">
        <v>0</v>
      </c>
      <c r="AY191" s="20">
        <v>0</v>
      </c>
      <c r="AZ191" s="20">
        <v>0</v>
      </c>
      <c r="BA191" s="20">
        <v>0</v>
      </c>
      <c r="BB191" s="20">
        <v>0</v>
      </c>
      <c r="BC191" s="20">
        <v>0</v>
      </c>
      <c r="BD191" s="20">
        <v>0</v>
      </c>
      <c r="BE191" s="20">
        <v>0</v>
      </c>
      <c r="BF191" s="20">
        <v>0</v>
      </c>
      <c r="BG191" s="20">
        <v>0</v>
      </c>
      <c r="BH191" s="329">
        <f t="shared" si="461"/>
        <v>0</v>
      </c>
      <c r="BI191" s="193">
        <f t="shared" si="547"/>
        <v>0</v>
      </c>
      <c r="BJ191" s="193">
        <f t="shared" si="548"/>
        <v>0</v>
      </c>
      <c r="BK191" s="20">
        <v>0</v>
      </c>
      <c r="BL191" s="33">
        <v>0</v>
      </c>
      <c r="BM191" s="226">
        <f t="shared" si="448"/>
        <v>0</v>
      </c>
      <c r="BN191" s="4">
        <f t="shared" si="568"/>
        <v>0</v>
      </c>
      <c r="BO191" s="4">
        <v>0</v>
      </c>
      <c r="BP191" s="4">
        <v>0</v>
      </c>
      <c r="BQ191" s="195">
        <v>0</v>
      </c>
      <c r="BR191" s="196">
        <f t="shared" si="549"/>
        <v>0</v>
      </c>
      <c r="BS191" s="224">
        <f t="shared" si="459"/>
        <v>0</v>
      </c>
      <c r="BT191" s="4">
        <f t="shared" si="449"/>
        <v>0</v>
      </c>
      <c r="BU191" s="229">
        <f t="shared" si="569"/>
        <v>0</v>
      </c>
      <c r="BV191" s="193">
        <f t="shared" si="450"/>
        <v>0</v>
      </c>
      <c r="BW191" s="193">
        <f t="shared" si="451"/>
        <v>0</v>
      </c>
      <c r="BX191" s="20">
        <v>0</v>
      </c>
      <c r="BY191" s="19">
        <v>0</v>
      </c>
      <c r="BZ191" s="441">
        <f t="shared" si="452"/>
        <v>0</v>
      </c>
      <c r="CA191" s="4">
        <f t="shared" si="550"/>
        <v>0</v>
      </c>
      <c r="CB191" s="1">
        <v>0</v>
      </c>
      <c r="CC191" s="1">
        <v>0</v>
      </c>
      <c r="CD191" s="19">
        <v>0</v>
      </c>
      <c r="CE191" s="196">
        <v>0</v>
      </c>
      <c r="CF191" s="275">
        <f t="shared" si="453"/>
        <v>0</v>
      </c>
      <c r="CG191" s="1">
        <f t="shared" si="454"/>
        <v>0</v>
      </c>
      <c r="CH191" s="229">
        <f t="shared" si="455"/>
        <v>0</v>
      </c>
      <c r="CI191" s="193">
        <f t="shared" si="456"/>
        <v>0</v>
      </c>
      <c r="CJ191" s="193">
        <f t="shared" si="457"/>
        <v>0</v>
      </c>
      <c r="CK191" s="20">
        <v>0</v>
      </c>
      <c r="CL191" s="33">
        <v>0</v>
      </c>
      <c r="CM191" s="475">
        <f t="shared" si="435"/>
        <v>0</v>
      </c>
      <c r="CN191" s="4">
        <f t="shared" si="551"/>
        <v>0</v>
      </c>
      <c r="CO191" s="1">
        <v>0</v>
      </c>
      <c r="CP191" s="1">
        <v>0</v>
      </c>
      <c r="CQ191" s="19">
        <v>0</v>
      </c>
      <c r="CR191" s="7">
        <f t="shared" si="570"/>
        <v>0</v>
      </c>
      <c r="CS191" s="224">
        <f t="shared" si="436"/>
        <v>0</v>
      </c>
      <c r="CT191" s="1">
        <f t="shared" si="464"/>
        <v>0</v>
      </c>
      <c r="CU191" s="229">
        <f t="shared" si="437"/>
        <v>0</v>
      </c>
      <c r="CV191" s="193">
        <f t="shared" si="438"/>
        <v>0</v>
      </c>
      <c r="CW191" s="193">
        <f t="shared" si="439"/>
        <v>0</v>
      </c>
      <c r="CX191" s="20"/>
      <c r="CY191" s="33"/>
      <c r="CZ191" s="475">
        <f t="shared" si="440"/>
        <v>0</v>
      </c>
      <c r="DA191" s="4">
        <f t="shared" si="552"/>
        <v>0</v>
      </c>
      <c r="DB191" s="700"/>
      <c r="DC191" s="700"/>
      <c r="DE191" s="7">
        <f t="shared" si="553"/>
        <v>0</v>
      </c>
      <c r="DF191" s="224">
        <f t="shared" si="441"/>
        <v>0</v>
      </c>
      <c r="DG191" s="1">
        <f t="shared" si="442"/>
        <v>0</v>
      </c>
      <c r="DH191" s="229">
        <f t="shared" si="443"/>
        <v>0</v>
      </c>
      <c r="DI191" s="193"/>
      <c r="DJ191" s="193"/>
      <c r="DK191" s="20"/>
      <c r="DL191" s="33"/>
      <c r="DM191" s="475">
        <f t="shared" si="444"/>
        <v>0</v>
      </c>
      <c r="DN191" s="4" t="e">
        <f t="shared" si="554"/>
        <v>#DIV/0!</v>
      </c>
      <c r="DO191" s="700"/>
      <c r="DP191" s="700"/>
      <c r="DR191" s="7">
        <f t="shared" si="555"/>
        <v>0</v>
      </c>
      <c r="DS191" s="224">
        <f t="shared" si="445"/>
        <v>0</v>
      </c>
      <c r="DT191" s="1">
        <f t="shared" si="446"/>
        <v>0</v>
      </c>
      <c r="DU191" s="229">
        <f t="shared" si="447"/>
        <v>0</v>
      </c>
    </row>
    <row r="192" spans="2:125" hidden="1" outlineLevel="1" x14ac:dyDescent="0.35">
      <c r="B192" s="5" t="s">
        <v>114</v>
      </c>
      <c r="C192" s="3"/>
      <c r="D192" s="18">
        <v>322000</v>
      </c>
      <c r="E192" s="5" t="s">
        <v>45</v>
      </c>
      <c r="F192" s="5" t="s">
        <v>59</v>
      </c>
      <c r="G192" s="5" t="s">
        <v>77</v>
      </c>
      <c r="H192" s="20">
        <v>281.01799999999997</v>
      </c>
      <c r="I192" s="16">
        <f t="shared" si="556"/>
        <v>0</v>
      </c>
      <c r="J192" s="16">
        <f t="shared" si="557"/>
        <v>0</v>
      </c>
      <c r="K192" s="16">
        <f t="shared" si="558"/>
        <v>0</v>
      </c>
      <c r="L192" s="33">
        <f t="shared" si="559"/>
        <v>0</v>
      </c>
      <c r="M192" s="20">
        <f t="shared" si="560"/>
        <v>0</v>
      </c>
      <c r="N192" s="20">
        <f t="shared" si="561"/>
        <v>0</v>
      </c>
      <c r="O192" s="20">
        <f t="shared" si="562"/>
        <v>0</v>
      </c>
      <c r="P192" s="20">
        <f t="shared" si="563"/>
        <v>0</v>
      </c>
      <c r="Q192" s="20">
        <f t="shared" si="564"/>
        <v>0</v>
      </c>
      <c r="R192" s="20">
        <f t="shared" si="565"/>
        <v>0</v>
      </c>
      <c r="S192" s="20">
        <f t="shared" si="566"/>
        <v>0</v>
      </c>
      <c r="T192" s="20">
        <f t="shared" si="567"/>
        <v>0</v>
      </c>
      <c r="U192" s="182">
        <f t="shared" si="546"/>
        <v>0</v>
      </c>
      <c r="V192" s="33">
        <v>8.25</v>
      </c>
      <c r="W192" s="20">
        <v>7.333333333333333</v>
      </c>
      <c r="X192" s="20">
        <v>19.666666666666668</v>
      </c>
      <c r="Y192" s="20">
        <v>15.416666666666666</v>
      </c>
      <c r="Z192" s="20">
        <v>33.5</v>
      </c>
      <c r="AA192" s="20">
        <v>25.833333333333336</v>
      </c>
      <c r="AB192" s="20">
        <v>38.666666666666664</v>
      </c>
      <c r="AC192" s="20">
        <v>37.916666666666671</v>
      </c>
      <c r="AD192" s="20">
        <v>25.833333333333332</v>
      </c>
      <c r="AE192" s="20">
        <v>0</v>
      </c>
      <c r="AF192" s="20">
        <v>0</v>
      </c>
      <c r="AG192" s="16">
        <v>0</v>
      </c>
      <c r="AH192" s="179">
        <f t="shared" si="571"/>
        <v>212.41666666666666</v>
      </c>
      <c r="AI192" s="28">
        <v>0</v>
      </c>
      <c r="AJ192" s="28">
        <v>0</v>
      </c>
      <c r="AK192" s="28">
        <v>0</v>
      </c>
      <c r="AL192" s="28">
        <v>0</v>
      </c>
      <c r="AM192" s="28">
        <v>0</v>
      </c>
      <c r="AN192" s="28">
        <v>0</v>
      </c>
      <c r="AO192" s="28">
        <v>0</v>
      </c>
      <c r="AP192" s="28">
        <v>0</v>
      </c>
      <c r="AQ192" s="28">
        <v>0</v>
      </c>
      <c r="AR192" s="28">
        <v>0</v>
      </c>
      <c r="AS192" s="28">
        <v>0</v>
      </c>
      <c r="AT192" s="28">
        <v>0</v>
      </c>
      <c r="AU192" s="329">
        <f t="shared" si="460"/>
        <v>0</v>
      </c>
      <c r="AV192" s="33">
        <v>2428.7947199999994</v>
      </c>
      <c r="AW192" s="20">
        <v>2158.9286399999996</v>
      </c>
      <c r="AX192" s="20">
        <v>5789.854080000001</v>
      </c>
      <c r="AY192" s="20">
        <v>4538.6567999999997</v>
      </c>
      <c r="AZ192" s="20">
        <v>9862.378560000001</v>
      </c>
      <c r="BA192" s="20">
        <v>7605.3168000000005</v>
      </c>
      <c r="BB192" s="20">
        <v>11383.441919999997</v>
      </c>
      <c r="BC192" s="20">
        <v>11162.642400000002</v>
      </c>
      <c r="BD192" s="20">
        <v>7605.3167999999987</v>
      </c>
      <c r="BE192" s="20">
        <v>0</v>
      </c>
      <c r="BF192" s="20">
        <v>0</v>
      </c>
      <c r="BG192" s="20">
        <v>0</v>
      </c>
      <c r="BH192" s="329">
        <f t="shared" si="461"/>
        <v>62535.330720000005</v>
      </c>
      <c r="BI192" s="193">
        <f t="shared" si="547"/>
        <v>6889.7627999999995</v>
      </c>
      <c r="BJ192" s="193">
        <f t="shared" si="548"/>
        <v>9617.0457599999991</v>
      </c>
      <c r="BK192" s="20">
        <v>7463.658244844386</v>
      </c>
      <c r="BL192" s="33">
        <v>11162.642400000002</v>
      </c>
      <c r="BM192" s="226">
        <f t="shared" si="448"/>
        <v>1.4955993473724143</v>
      </c>
      <c r="BN192" s="4">
        <f t="shared" si="568"/>
        <v>0.18516328659077932</v>
      </c>
      <c r="BO192" s="4">
        <v>0</v>
      </c>
      <c r="BP192" s="4">
        <v>0</v>
      </c>
      <c r="BQ192" s="195">
        <v>40</v>
      </c>
      <c r="BR192" s="196">
        <f t="shared" si="549"/>
        <v>12139.9776</v>
      </c>
      <c r="BS192" s="224">
        <f t="shared" si="459"/>
        <v>1.6265452143907901</v>
      </c>
      <c r="BT192" s="4">
        <f t="shared" si="449"/>
        <v>0</v>
      </c>
      <c r="BU192" s="229">
        <f t="shared" si="569"/>
        <v>0</v>
      </c>
      <c r="BV192" s="193">
        <f t="shared" si="450"/>
        <v>6866.2517400000006</v>
      </c>
      <c r="BW192" s="193">
        <f t="shared" si="451"/>
        <v>10050.467040000001</v>
      </c>
      <c r="BX192" s="20">
        <v>12358.655895913285</v>
      </c>
      <c r="BY192" s="19">
        <v>7605.3167999999987</v>
      </c>
      <c r="BZ192" s="441">
        <f t="shared" si="452"/>
        <v>0.61538381390769981</v>
      </c>
      <c r="CA192" s="4">
        <f t="shared" si="550"/>
        <v>0.17414911659911575</v>
      </c>
      <c r="CB192" s="1">
        <v>0</v>
      </c>
      <c r="CC192" s="1">
        <v>1</v>
      </c>
      <c r="CD192" s="19">
        <v>38</v>
      </c>
      <c r="CE192" s="196">
        <v>11532.978719999999</v>
      </c>
      <c r="CF192" s="275">
        <f t="shared" si="453"/>
        <v>0.93319037419058504</v>
      </c>
      <c r="CG192" s="1">
        <f t="shared" si="454"/>
        <v>0</v>
      </c>
      <c r="CH192" s="229">
        <f t="shared" si="455"/>
        <v>0</v>
      </c>
      <c r="CI192" s="193">
        <f t="shared" si="456"/>
        <v>6948.3700800000006</v>
      </c>
      <c r="CJ192" s="193">
        <f t="shared" si="457"/>
        <v>10050.467040000001</v>
      </c>
      <c r="CK192" s="20">
        <v>13519.51252297947</v>
      </c>
      <c r="CL192" s="33">
        <v>10180.189999999999</v>
      </c>
      <c r="CM192" s="475">
        <f t="shared" si="435"/>
        <v>0.75299978329074091</v>
      </c>
      <c r="CN192" s="4">
        <f t="shared" si="551"/>
        <v>0.17577458544409652</v>
      </c>
      <c r="CO192" s="1">
        <v>0</v>
      </c>
      <c r="CP192" s="1">
        <v>1</v>
      </c>
      <c r="CQ192" s="19">
        <v>40</v>
      </c>
      <c r="CR192" s="7">
        <f t="shared" si="570"/>
        <v>12139.9776</v>
      </c>
      <c r="CS192" s="224">
        <f t="shared" si="436"/>
        <v>0.89795971410695186</v>
      </c>
      <c r="CT192" s="1">
        <f t="shared" si="464"/>
        <v>0</v>
      </c>
      <c r="CU192" s="229">
        <f t="shared" si="437"/>
        <v>0</v>
      </c>
      <c r="CV192" s="193">
        <f t="shared" si="438"/>
        <v>7271.5520720000004</v>
      </c>
      <c r="CW192" s="193">
        <f t="shared" si="439"/>
        <v>9649.3830666666672</v>
      </c>
      <c r="CX192" s="20"/>
      <c r="CY192" s="33"/>
      <c r="CZ192" s="475">
        <f t="shared" si="440"/>
        <v>0</v>
      </c>
      <c r="DA192" s="4">
        <f t="shared" si="552"/>
        <v>0.18018736166737165</v>
      </c>
      <c r="DB192" s="700"/>
      <c r="DC192" s="700"/>
      <c r="DE192" s="7">
        <f t="shared" si="553"/>
        <v>0</v>
      </c>
      <c r="DF192" s="224">
        <f t="shared" si="441"/>
        <v>0</v>
      </c>
      <c r="DG192" s="1">
        <f t="shared" si="442"/>
        <v>0</v>
      </c>
      <c r="DH192" s="229">
        <f t="shared" si="443"/>
        <v>0</v>
      </c>
      <c r="DI192" s="193"/>
      <c r="DJ192" s="193"/>
      <c r="DK192" s="20"/>
      <c r="DL192" s="33"/>
      <c r="DM192" s="475">
        <f t="shared" si="444"/>
        <v>0</v>
      </c>
      <c r="DN192" s="4" t="e">
        <f t="shared" si="554"/>
        <v>#DIV/0!</v>
      </c>
      <c r="DO192" s="700"/>
      <c r="DP192" s="700"/>
      <c r="DR192" s="7">
        <f t="shared" si="555"/>
        <v>0</v>
      </c>
      <c r="DS192" s="224">
        <f t="shared" si="445"/>
        <v>0</v>
      </c>
      <c r="DT192" s="1">
        <f t="shared" si="446"/>
        <v>0</v>
      </c>
      <c r="DU192" s="229">
        <f t="shared" si="447"/>
        <v>0</v>
      </c>
    </row>
    <row r="193" spans="2:125" hidden="1" outlineLevel="1" x14ac:dyDescent="0.35">
      <c r="B193" s="5" t="s">
        <v>114</v>
      </c>
      <c r="C193" s="3"/>
      <c r="D193" s="18">
        <v>322002</v>
      </c>
      <c r="E193" s="5" t="s">
        <v>45</v>
      </c>
      <c r="F193" s="5" t="s">
        <v>60</v>
      </c>
      <c r="G193" s="5" t="s">
        <v>72</v>
      </c>
      <c r="H193" s="20">
        <v>100.364</v>
      </c>
      <c r="I193" s="16">
        <f t="shared" si="556"/>
        <v>0</v>
      </c>
      <c r="J193" s="16">
        <f t="shared" si="557"/>
        <v>0</v>
      </c>
      <c r="K193" s="16">
        <f t="shared" si="558"/>
        <v>0</v>
      </c>
      <c r="L193" s="33">
        <f t="shared" si="559"/>
        <v>0</v>
      </c>
      <c r="M193" s="20">
        <f t="shared" si="560"/>
        <v>0</v>
      </c>
      <c r="N193" s="20">
        <f t="shared" si="561"/>
        <v>0</v>
      </c>
      <c r="O193" s="20">
        <f t="shared" si="562"/>
        <v>0</v>
      </c>
      <c r="P193" s="20">
        <f t="shared" si="563"/>
        <v>0</v>
      </c>
      <c r="Q193" s="20">
        <f t="shared" si="564"/>
        <v>0</v>
      </c>
      <c r="R193" s="20">
        <f t="shared" si="565"/>
        <v>0</v>
      </c>
      <c r="S193" s="20">
        <f t="shared" si="566"/>
        <v>0</v>
      </c>
      <c r="T193" s="20">
        <f t="shared" si="567"/>
        <v>0</v>
      </c>
      <c r="U193" s="182">
        <f t="shared" si="546"/>
        <v>0</v>
      </c>
      <c r="V193" s="33">
        <v>0</v>
      </c>
      <c r="W193" s="20">
        <v>0</v>
      </c>
      <c r="X193" s="20">
        <v>0</v>
      </c>
      <c r="Y193" s="20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0">
        <v>0</v>
      </c>
      <c r="AF193" s="20">
        <v>0</v>
      </c>
      <c r="AG193" s="16">
        <v>0</v>
      </c>
      <c r="AH193" s="179">
        <f t="shared" si="571"/>
        <v>0</v>
      </c>
      <c r="AI193" s="28">
        <v>0</v>
      </c>
      <c r="AJ193" s="28">
        <v>0</v>
      </c>
      <c r="AK193" s="28">
        <v>0</v>
      </c>
      <c r="AL193" s="28">
        <v>0</v>
      </c>
      <c r="AM193" s="28">
        <v>0</v>
      </c>
      <c r="AN193" s="28">
        <v>0</v>
      </c>
      <c r="AO193" s="28">
        <v>0</v>
      </c>
      <c r="AP193" s="28">
        <v>0</v>
      </c>
      <c r="AQ193" s="28">
        <v>0</v>
      </c>
      <c r="AR193" s="28">
        <v>0</v>
      </c>
      <c r="AS193" s="28">
        <v>0</v>
      </c>
      <c r="AT193" s="28">
        <v>0</v>
      </c>
      <c r="AU193" s="329">
        <f t="shared" si="460"/>
        <v>0</v>
      </c>
      <c r="AV193" s="33">
        <v>0</v>
      </c>
      <c r="AW193" s="20">
        <v>0</v>
      </c>
      <c r="AX193" s="20">
        <v>0</v>
      </c>
      <c r="AY193" s="20">
        <v>0</v>
      </c>
      <c r="AZ193" s="20">
        <v>0</v>
      </c>
      <c r="BA193" s="20">
        <v>0</v>
      </c>
      <c r="BB193" s="20">
        <v>0</v>
      </c>
      <c r="BC193" s="20">
        <v>0</v>
      </c>
      <c r="BD193" s="20">
        <v>0</v>
      </c>
      <c r="BE193" s="20">
        <v>0</v>
      </c>
      <c r="BF193" s="20">
        <v>0</v>
      </c>
      <c r="BG193" s="20">
        <v>0</v>
      </c>
      <c r="BH193" s="329">
        <f t="shared" si="461"/>
        <v>0</v>
      </c>
      <c r="BI193" s="193">
        <f t="shared" si="547"/>
        <v>0</v>
      </c>
      <c r="BJ193" s="193">
        <f t="shared" si="548"/>
        <v>0</v>
      </c>
      <c r="BK193" s="20">
        <v>0</v>
      </c>
      <c r="BL193" s="33">
        <v>0</v>
      </c>
      <c r="BM193" s="226">
        <f t="shared" si="448"/>
        <v>0</v>
      </c>
      <c r="BN193" s="4">
        <f t="shared" si="568"/>
        <v>0</v>
      </c>
      <c r="BO193" s="4">
        <v>0</v>
      </c>
      <c r="BP193" s="4">
        <v>0</v>
      </c>
      <c r="BQ193" s="195">
        <v>0</v>
      </c>
      <c r="BR193" s="196">
        <f t="shared" si="549"/>
        <v>0</v>
      </c>
      <c r="BS193" s="224">
        <f t="shared" si="459"/>
        <v>0</v>
      </c>
      <c r="BT193" s="4">
        <f t="shared" si="449"/>
        <v>0</v>
      </c>
      <c r="BU193" s="229">
        <f t="shared" si="569"/>
        <v>0</v>
      </c>
      <c r="BV193" s="193">
        <f t="shared" si="450"/>
        <v>0</v>
      </c>
      <c r="BW193" s="193">
        <f t="shared" si="451"/>
        <v>0</v>
      </c>
      <c r="BX193" s="20">
        <v>0</v>
      </c>
      <c r="BY193" s="19">
        <v>0</v>
      </c>
      <c r="BZ193" s="441">
        <f t="shared" si="452"/>
        <v>0</v>
      </c>
      <c r="CA193" s="4">
        <f t="shared" si="550"/>
        <v>0</v>
      </c>
      <c r="CB193" s="1">
        <v>0</v>
      </c>
      <c r="CC193" s="1">
        <v>0</v>
      </c>
      <c r="CD193" s="19">
        <v>0</v>
      </c>
      <c r="CE193" s="196">
        <v>0</v>
      </c>
      <c r="CF193" s="275">
        <f t="shared" si="453"/>
        <v>0</v>
      </c>
      <c r="CG193" s="1">
        <f t="shared" si="454"/>
        <v>0</v>
      </c>
      <c r="CH193" s="229">
        <f t="shared" si="455"/>
        <v>0</v>
      </c>
      <c r="CI193" s="193">
        <f t="shared" si="456"/>
        <v>0</v>
      </c>
      <c r="CJ193" s="193">
        <f t="shared" si="457"/>
        <v>0</v>
      </c>
      <c r="CK193" s="20">
        <v>0</v>
      </c>
      <c r="CL193" s="33">
        <v>0</v>
      </c>
      <c r="CM193" s="475">
        <f t="shared" si="435"/>
        <v>0</v>
      </c>
      <c r="CN193" s="4">
        <f t="shared" si="551"/>
        <v>0</v>
      </c>
      <c r="CO193" s="1">
        <v>0</v>
      </c>
      <c r="CP193" s="1">
        <v>0</v>
      </c>
      <c r="CQ193" s="19">
        <v>0</v>
      </c>
      <c r="CR193" s="7">
        <f t="shared" si="570"/>
        <v>0</v>
      </c>
      <c r="CS193" s="224">
        <f t="shared" si="436"/>
        <v>0</v>
      </c>
      <c r="CT193" s="1">
        <f t="shared" si="464"/>
        <v>0</v>
      </c>
      <c r="CU193" s="229">
        <f t="shared" si="437"/>
        <v>0</v>
      </c>
      <c r="CV193" s="193">
        <f t="shared" si="438"/>
        <v>0</v>
      </c>
      <c r="CW193" s="193">
        <f t="shared" si="439"/>
        <v>0</v>
      </c>
      <c r="CX193" s="20"/>
      <c r="CY193" s="33"/>
      <c r="CZ193" s="475">
        <f t="shared" si="440"/>
        <v>0</v>
      </c>
      <c r="DA193" s="4">
        <f t="shared" si="552"/>
        <v>0</v>
      </c>
      <c r="DB193" s="700"/>
      <c r="DC193" s="700"/>
      <c r="DE193" s="7">
        <f t="shared" si="553"/>
        <v>0</v>
      </c>
      <c r="DF193" s="224">
        <f t="shared" si="441"/>
        <v>0</v>
      </c>
      <c r="DG193" s="1">
        <f t="shared" si="442"/>
        <v>0</v>
      </c>
      <c r="DH193" s="229">
        <f t="shared" si="443"/>
        <v>0</v>
      </c>
      <c r="DI193" s="193"/>
      <c r="DJ193" s="193"/>
      <c r="DK193" s="20"/>
      <c r="DL193" s="33"/>
      <c r="DM193" s="475">
        <f t="shared" si="444"/>
        <v>0</v>
      </c>
      <c r="DN193" s="4" t="e">
        <f t="shared" si="554"/>
        <v>#DIV/0!</v>
      </c>
      <c r="DO193" s="700"/>
      <c r="DP193" s="700"/>
      <c r="DR193" s="7">
        <f t="shared" si="555"/>
        <v>0</v>
      </c>
      <c r="DS193" s="224">
        <f t="shared" si="445"/>
        <v>0</v>
      </c>
      <c r="DT193" s="1">
        <f t="shared" si="446"/>
        <v>0</v>
      </c>
      <c r="DU193" s="229">
        <f t="shared" si="447"/>
        <v>0</v>
      </c>
    </row>
    <row r="194" spans="2:125" hidden="1" outlineLevel="1" x14ac:dyDescent="0.35">
      <c r="B194" s="5" t="s">
        <v>114</v>
      </c>
      <c r="C194" s="3"/>
      <c r="D194" s="18">
        <v>322100</v>
      </c>
      <c r="E194" s="5" t="s">
        <v>45</v>
      </c>
      <c r="F194" s="5" t="s">
        <v>61</v>
      </c>
      <c r="G194" s="5" t="s">
        <v>72</v>
      </c>
      <c r="H194" s="20">
        <v>100.364</v>
      </c>
      <c r="I194" s="16">
        <f t="shared" si="556"/>
        <v>0</v>
      </c>
      <c r="J194" s="16">
        <f t="shared" si="557"/>
        <v>0</v>
      </c>
      <c r="K194" s="16">
        <f t="shared" si="558"/>
        <v>0</v>
      </c>
      <c r="L194" s="33">
        <f t="shared" si="559"/>
        <v>0</v>
      </c>
      <c r="M194" s="20">
        <f t="shared" si="560"/>
        <v>0</v>
      </c>
      <c r="N194" s="20">
        <f t="shared" si="561"/>
        <v>0</v>
      </c>
      <c r="O194" s="20">
        <f t="shared" si="562"/>
        <v>0</v>
      </c>
      <c r="P194" s="20">
        <f t="shared" si="563"/>
        <v>0</v>
      </c>
      <c r="Q194" s="20">
        <f t="shared" si="564"/>
        <v>0</v>
      </c>
      <c r="R194" s="20">
        <f t="shared" si="565"/>
        <v>0</v>
      </c>
      <c r="S194" s="20">
        <f t="shared" si="566"/>
        <v>0</v>
      </c>
      <c r="T194" s="20">
        <f t="shared" si="567"/>
        <v>0</v>
      </c>
      <c r="U194" s="182">
        <f t="shared" si="546"/>
        <v>0</v>
      </c>
      <c r="V194" s="33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20">
        <v>0</v>
      </c>
      <c r="AE194" s="20">
        <v>0</v>
      </c>
      <c r="AF194" s="20">
        <v>0</v>
      </c>
      <c r="AG194" s="16">
        <v>0</v>
      </c>
      <c r="AH194" s="179">
        <f t="shared" si="571"/>
        <v>0</v>
      </c>
      <c r="AI194" s="28">
        <v>0</v>
      </c>
      <c r="AJ194" s="28">
        <v>0</v>
      </c>
      <c r="AK194" s="28">
        <v>0</v>
      </c>
      <c r="AL194" s="28">
        <v>0</v>
      </c>
      <c r="AM194" s="28">
        <v>0</v>
      </c>
      <c r="AN194" s="28">
        <v>0</v>
      </c>
      <c r="AO194" s="28">
        <v>0</v>
      </c>
      <c r="AP194" s="28">
        <v>0</v>
      </c>
      <c r="AQ194" s="28">
        <v>0</v>
      </c>
      <c r="AR194" s="28">
        <v>0</v>
      </c>
      <c r="AS194" s="28">
        <v>0</v>
      </c>
      <c r="AT194" s="28">
        <v>0</v>
      </c>
      <c r="AU194" s="329">
        <f t="shared" si="460"/>
        <v>0</v>
      </c>
      <c r="AV194" s="33">
        <v>0</v>
      </c>
      <c r="AW194" s="20">
        <v>0</v>
      </c>
      <c r="AX194" s="20">
        <v>0</v>
      </c>
      <c r="AY194" s="20">
        <v>0</v>
      </c>
      <c r="AZ194" s="20">
        <v>0</v>
      </c>
      <c r="BA194" s="20">
        <v>0</v>
      </c>
      <c r="BB194" s="20">
        <v>0</v>
      </c>
      <c r="BC194" s="20">
        <v>0</v>
      </c>
      <c r="BD194" s="20">
        <v>0</v>
      </c>
      <c r="BE194" s="20">
        <v>0</v>
      </c>
      <c r="BF194" s="20">
        <v>0</v>
      </c>
      <c r="BG194" s="20">
        <v>0</v>
      </c>
      <c r="BH194" s="329">
        <f t="shared" si="461"/>
        <v>0</v>
      </c>
      <c r="BI194" s="193">
        <f t="shared" si="547"/>
        <v>0</v>
      </c>
      <c r="BJ194" s="193">
        <f t="shared" si="548"/>
        <v>0</v>
      </c>
      <c r="BK194" s="20">
        <v>0</v>
      </c>
      <c r="BL194" s="33">
        <v>0</v>
      </c>
      <c r="BM194" s="226">
        <f t="shared" si="448"/>
        <v>0</v>
      </c>
      <c r="BN194" s="4">
        <f t="shared" si="568"/>
        <v>0</v>
      </c>
      <c r="BO194" s="4">
        <v>0</v>
      </c>
      <c r="BP194" s="4">
        <v>0</v>
      </c>
      <c r="BQ194" s="195">
        <v>0</v>
      </c>
      <c r="BR194" s="196">
        <f t="shared" si="549"/>
        <v>0</v>
      </c>
      <c r="BS194" s="224">
        <f t="shared" si="459"/>
        <v>0</v>
      </c>
      <c r="BT194" s="4">
        <f t="shared" si="449"/>
        <v>0</v>
      </c>
      <c r="BU194" s="229">
        <f t="shared" si="569"/>
        <v>0</v>
      </c>
      <c r="BV194" s="193">
        <f t="shared" si="450"/>
        <v>0</v>
      </c>
      <c r="BW194" s="193">
        <f t="shared" si="451"/>
        <v>0</v>
      </c>
      <c r="BX194" s="20">
        <v>0</v>
      </c>
      <c r="BY194" s="19">
        <v>0</v>
      </c>
      <c r="BZ194" s="441">
        <f t="shared" si="452"/>
        <v>0</v>
      </c>
      <c r="CA194" s="4">
        <f t="shared" si="550"/>
        <v>0</v>
      </c>
      <c r="CB194" s="1">
        <v>0</v>
      </c>
      <c r="CC194" s="1">
        <v>0</v>
      </c>
      <c r="CD194" s="19">
        <v>0</v>
      </c>
      <c r="CE194" s="196">
        <v>0</v>
      </c>
      <c r="CF194" s="275">
        <f t="shared" si="453"/>
        <v>0</v>
      </c>
      <c r="CG194" s="1">
        <f t="shared" si="454"/>
        <v>0</v>
      </c>
      <c r="CH194" s="229">
        <f t="shared" si="455"/>
        <v>0</v>
      </c>
      <c r="CI194" s="193">
        <f t="shared" si="456"/>
        <v>0</v>
      </c>
      <c r="CJ194" s="193">
        <f t="shared" si="457"/>
        <v>0</v>
      </c>
      <c r="CK194" s="20">
        <v>0</v>
      </c>
      <c r="CL194" s="33">
        <v>0</v>
      </c>
      <c r="CM194" s="475">
        <f t="shared" si="435"/>
        <v>0</v>
      </c>
      <c r="CN194" s="4">
        <f t="shared" si="551"/>
        <v>0</v>
      </c>
      <c r="CO194" s="1">
        <v>0</v>
      </c>
      <c r="CP194" s="1">
        <v>0</v>
      </c>
      <c r="CQ194" s="19">
        <v>0</v>
      </c>
      <c r="CR194" s="7">
        <f t="shared" si="570"/>
        <v>0</v>
      </c>
      <c r="CS194" s="224">
        <f t="shared" si="436"/>
        <v>0</v>
      </c>
      <c r="CT194" s="1">
        <f t="shared" si="464"/>
        <v>0</v>
      </c>
      <c r="CU194" s="229">
        <f t="shared" si="437"/>
        <v>0</v>
      </c>
      <c r="CV194" s="193">
        <f t="shared" si="438"/>
        <v>0</v>
      </c>
      <c r="CW194" s="193">
        <f t="shared" si="439"/>
        <v>0</v>
      </c>
      <c r="CX194" s="20"/>
      <c r="CY194" s="33"/>
      <c r="CZ194" s="475">
        <f t="shared" si="440"/>
        <v>0</v>
      </c>
      <c r="DA194" s="4">
        <f t="shared" si="552"/>
        <v>0</v>
      </c>
      <c r="DB194" s="700"/>
      <c r="DC194" s="700"/>
      <c r="DE194" s="7">
        <f t="shared" si="553"/>
        <v>0</v>
      </c>
      <c r="DF194" s="224">
        <f t="shared" si="441"/>
        <v>0</v>
      </c>
      <c r="DG194" s="1">
        <f t="shared" si="442"/>
        <v>0</v>
      </c>
      <c r="DH194" s="229">
        <f t="shared" si="443"/>
        <v>0</v>
      </c>
      <c r="DI194" s="193"/>
      <c r="DJ194" s="193"/>
      <c r="DK194" s="20"/>
      <c r="DL194" s="33"/>
      <c r="DM194" s="475">
        <f t="shared" si="444"/>
        <v>0</v>
      </c>
      <c r="DN194" s="4" t="e">
        <f t="shared" si="554"/>
        <v>#DIV/0!</v>
      </c>
      <c r="DO194" s="700"/>
      <c r="DP194" s="700"/>
      <c r="DR194" s="7">
        <f t="shared" si="555"/>
        <v>0</v>
      </c>
      <c r="DS194" s="224">
        <f t="shared" si="445"/>
        <v>0</v>
      </c>
      <c r="DT194" s="1">
        <f t="shared" si="446"/>
        <v>0</v>
      </c>
      <c r="DU194" s="229">
        <f t="shared" si="447"/>
        <v>0</v>
      </c>
    </row>
    <row r="195" spans="2:125" hidden="1" outlineLevel="1" x14ac:dyDescent="0.35">
      <c r="B195" s="5" t="s">
        <v>114</v>
      </c>
      <c r="C195" s="3"/>
      <c r="D195" s="18">
        <v>322001</v>
      </c>
      <c r="E195" s="5" t="s">
        <v>45</v>
      </c>
      <c r="F195" s="5" t="s">
        <v>62</v>
      </c>
      <c r="G195" s="5" t="s">
        <v>78</v>
      </c>
      <c r="H195" s="20">
        <v>203.864</v>
      </c>
      <c r="I195" s="16">
        <f t="shared" si="556"/>
        <v>0</v>
      </c>
      <c r="J195" s="16">
        <f t="shared" si="557"/>
        <v>0</v>
      </c>
      <c r="K195" s="16">
        <f t="shared" si="558"/>
        <v>0</v>
      </c>
      <c r="L195" s="33">
        <f t="shared" si="559"/>
        <v>0</v>
      </c>
      <c r="M195" s="20">
        <f t="shared" si="560"/>
        <v>0</v>
      </c>
      <c r="N195" s="20">
        <f t="shared" si="561"/>
        <v>0</v>
      </c>
      <c r="O195" s="20">
        <f t="shared" si="562"/>
        <v>0</v>
      </c>
      <c r="P195" s="20">
        <f t="shared" si="563"/>
        <v>0</v>
      </c>
      <c r="Q195" s="20">
        <f t="shared" si="564"/>
        <v>0</v>
      </c>
      <c r="R195" s="20">
        <f t="shared" si="565"/>
        <v>0</v>
      </c>
      <c r="S195" s="20">
        <f t="shared" si="566"/>
        <v>0</v>
      </c>
      <c r="T195" s="20">
        <f t="shared" si="567"/>
        <v>0</v>
      </c>
      <c r="U195" s="182">
        <f t="shared" si="546"/>
        <v>0</v>
      </c>
      <c r="V195" s="33">
        <v>0</v>
      </c>
      <c r="W195" s="20">
        <v>0</v>
      </c>
      <c r="X195" s="20">
        <v>0</v>
      </c>
      <c r="Y195" s="20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0">
        <v>0</v>
      </c>
      <c r="AF195" s="20">
        <v>0</v>
      </c>
      <c r="AG195" s="16">
        <v>0</v>
      </c>
      <c r="AH195" s="179">
        <f t="shared" si="571"/>
        <v>0</v>
      </c>
      <c r="AI195" s="28">
        <v>0</v>
      </c>
      <c r="AJ195" s="28">
        <v>0</v>
      </c>
      <c r="AK195" s="28">
        <v>0</v>
      </c>
      <c r="AL195" s="28">
        <v>0</v>
      </c>
      <c r="AM195" s="28">
        <v>0</v>
      </c>
      <c r="AN195" s="28">
        <v>0</v>
      </c>
      <c r="AO195" s="28">
        <v>0</v>
      </c>
      <c r="AP195" s="28">
        <v>0</v>
      </c>
      <c r="AQ195" s="28">
        <v>0</v>
      </c>
      <c r="AR195" s="28">
        <v>0</v>
      </c>
      <c r="AS195" s="28">
        <v>0</v>
      </c>
      <c r="AT195" s="28">
        <v>0</v>
      </c>
      <c r="AU195" s="329">
        <f t="shared" si="460"/>
        <v>0</v>
      </c>
      <c r="AV195" s="33">
        <v>0</v>
      </c>
      <c r="AW195" s="20">
        <v>0</v>
      </c>
      <c r="AX195" s="20">
        <v>0</v>
      </c>
      <c r="AY195" s="20">
        <v>0</v>
      </c>
      <c r="AZ195" s="20">
        <v>0</v>
      </c>
      <c r="BA195" s="20">
        <v>0</v>
      </c>
      <c r="BB195" s="20">
        <v>0</v>
      </c>
      <c r="BC195" s="20">
        <v>0</v>
      </c>
      <c r="BD195" s="20">
        <v>0</v>
      </c>
      <c r="BE195" s="20">
        <v>0</v>
      </c>
      <c r="BF195" s="20">
        <v>0</v>
      </c>
      <c r="BG195" s="20">
        <v>0</v>
      </c>
      <c r="BH195" s="329">
        <f t="shared" si="461"/>
        <v>0</v>
      </c>
      <c r="BI195" s="193">
        <f t="shared" si="547"/>
        <v>0</v>
      </c>
      <c r="BJ195" s="193">
        <f t="shared" si="548"/>
        <v>0</v>
      </c>
      <c r="BK195" s="20">
        <v>0</v>
      </c>
      <c r="BL195" s="33">
        <v>0</v>
      </c>
      <c r="BM195" s="226">
        <f t="shared" si="448"/>
        <v>0</v>
      </c>
      <c r="BN195" s="4">
        <f t="shared" si="568"/>
        <v>0</v>
      </c>
      <c r="BO195" s="4">
        <v>0</v>
      </c>
      <c r="BP195" s="4">
        <v>0</v>
      </c>
      <c r="BQ195" s="195">
        <v>0</v>
      </c>
      <c r="BR195" s="196">
        <f t="shared" si="549"/>
        <v>0</v>
      </c>
      <c r="BS195" s="224">
        <f t="shared" si="459"/>
        <v>0</v>
      </c>
      <c r="BT195" s="4">
        <f t="shared" si="449"/>
        <v>0</v>
      </c>
      <c r="BU195" s="229">
        <f t="shared" si="569"/>
        <v>0</v>
      </c>
      <c r="BV195" s="193">
        <f t="shared" si="450"/>
        <v>0</v>
      </c>
      <c r="BW195" s="193">
        <f t="shared" si="451"/>
        <v>0</v>
      </c>
      <c r="BX195" s="20">
        <v>0</v>
      </c>
      <c r="BY195" s="19">
        <v>0</v>
      </c>
      <c r="BZ195" s="441">
        <f t="shared" si="452"/>
        <v>0</v>
      </c>
      <c r="CA195" s="4">
        <f t="shared" si="550"/>
        <v>0</v>
      </c>
      <c r="CB195" s="1">
        <v>0</v>
      </c>
      <c r="CC195" s="1">
        <v>0</v>
      </c>
      <c r="CD195" s="19">
        <v>0</v>
      </c>
      <c r="CE195" s="196">
        <v>0</v>
      </c>
      <c r="CF195" s="275">
        <f t="shared" si="453"/>
        <v>0</v>
      </c>
      <c r="CG195" s="1">
        <f t="shared" si="454"/>
        <v>0</v>
      </c>
      <c r="CH195" s="229">
        <f t="shared" si="455"/>
        <v>0</v>
      </c>
      <c r="CI195" s="193">
        <f t="shared" si="456"/>
        <v>0</v>
      </c>
      <c r="CJ195" s="193">
        <f t="shared" si="457"/>
        <v>0</v>
      </c>
      <c r="CK195" s="20">
        <v>0</v>
      </c>
      <c r="CL195" s="33">
        <v>0</v>
      </c>
      <c r="CM195" s="475">
        <f t="shared" si="435"/>
        <v>0</v>
      </c>
      <c r="CN195" s="4">
        <f t="shared" si="551"/>
        <v>0</v>
      </c>
      <c r="CO195" s="1">
        <v>0</v>
      </c>
      <c r="CP195" s="1">
        <v>0</v>
      </c>
      <c r="CQ195" s="19">
        <v>0</v>
      </c>
      <c r="CR195" s="7">
        <f t="shared" si="570"/>
        <v>0</v>
      </c>
      <c r="CS195" s="224">
        <f t="shared" si="436"/>
        <v>0</v>
      </c>
      <c r="CT195" s="1">
        <f t="shared" si="464"/>
        <v>0</v>
      </c>
      <c r="CU195" s="229">
        <f t="shared" si="437"/>
        <v>0</v>
      </c>
      <c r="CV195" s="193">
        <f t="shared" si="438"/>
        <v>0</v>
      </c>
      <c r="CW195" s="193">
        <f t="shared" si="439"/>
        <v>0</v>
      </c>
      <c r="CX195" s="20"/>
      <c r="CY195" s="33"/>
      <c r="CZ195" s="475">
        <f t="shared" si="440"/>
        <v>0</v>
      </c>
      <c r="DA195" s="4">
        <f t="shared" si="552"/>
        <v>0</v>
      </c>
      <c r="DB195" s="700"/>
      <c r="DC195" s="700"/>
      <c r="DE195" s="7">
        <f t="shared" si="553"/>
        <v>0</v>
      </c>
      <c r="DF195" s="224">
        <f t="shared" si="441"/>
        <v>0</v>
      </c>
      <c r="DG195" s="1">
        <f t="shared" si="442"/>
        <v>0</v>
      </c>
      <c r="DH195" s="229">
        <f t="shared" si="443"/>
        <v>0</v>
      </c>
      <c r="DI195" s="193"/>
      <c r="DJ195" s="193"/>
      <c r="DK195" s="20"/>
      <c r="DL195" s="33"/>
      <c r="DM195" s="475">
        <f t="shared" si="444"/>
        <v>0</v>
      </c>
      <c r="DN195" s="4" t="e">
        <f t="shared" si="554"/>
        <v>#DIV/0!</v>
      </c>
      <c r="DO195" s="700"/>
      <c r="DP195" s="700"/>
      <c r="DR195" s="7">
        <f t="shared" si="555"/>
        <v>0</v>
      </c>
      <c r="DS195" s="224">
        <f t="shared" si="445"/>
        <v>0</v>
      </c>
      <c r="DT195" s="1">
        <f t="shared" si="446"/>
        <v>0</v>
      </c>
      <c r="DU195" s="229">
        <f t="shared" si="447"/>
        <v>0</v>
      </c>
    </row>
    <row r="196" spans="2:125" hidden="1" outlineLevel="1" x14ac:dyDescent="0.35">
      <c r="B196" s="5" t="s">
        <v>114</v>
      </c>
      <c r="C196" s="3"/>
      <c r="D196" s="18">
        <v>323004</v>
      </c>
      <c r="E196" s="5" t="s">
        <v>46</v>
      </c>
      <c r="F196" s="5" t="s">
        <v>38</v>
      </c>
      <c r="G196" s="5" t="s">
        <v>79</v>
      </c>
      <c r="H196" s="20">
        <v>281.01799999999997</v>
      </c>
      <c r="I196" s="16">
        <f t="shared" si="556"/>
        <v>0</v>
      </c>
      <c r="J196" s="16">
        <f t="shared" si="557"/>
        <v>0</v>
      </c>
      <c r="K196" s="16">
        <f t="shared" si="558"/>
        <v>0</v>
      </c>
      <c r="L196" s="33">
        <f t="shared" si="559"/>
        <v>0</v>
      </c>
      <c r="M196" s="20">
        <f t="shared" si="560"/>
        <v>0</v>
      </c>
      <c r="N196" s="20">
        <f t="shared" si="561"/>
        <v>0</v>
      </c>
      <c r="O196" s="20">
        <f t="shared" si="562"/>
        <v>0</v>
      </c>
      <c r="P196" s="20">
        <f t="shared" si="563"/>
        <v>0</v>
      </c>
      <c r="Q196" s="20">
        <f t="shared" si="564"/>
        <v>0</v>
      </c>
      <c r="R196" s="20">
        <f t="shared" si="565"/>
        <v>0</v>
      </c>
      <c r="S196" s="20">
        <f t="shared" si="566"/>
        <v>0</v>
      </c>
      <c r="T196" s="20">
        <f t="shared" si="567"/>
        <v>0</v>
      </c>
      <c r="U196" s="182">
        <f t="shared" si="546"/>
        <v>0</v>
      </c>
      <c r="V196" s="33">
        <v>31.166666666666664</v>
      </c>
      <c r="W196" s="20">
        <v>21.416666666666664</v>
      </c>
      <c r="X196" s="20">
        <v>34.5</v>
      </c>
      <c r="Y196" s="20">
        <v>12.166666666666668</v>
      </c>
      <c r="Z196" s="20">
        <v>16.5</v>
      </c>
      <c r="AA196" s="20">
        <v>27.666666666666664</v>
      </c>
      <c r="AB196" s="20">
        <v>38.749999999999993</v>
      </c>
      <c r="AC196" s="20">
        <v>41.666666666666671</v>
      </c>
      <c r="AD196" s="20">
        <v>32.083333333333329</v>
      </c>
      <c r="AE196" s="20">
        <v>0</v>
      </c>
      <c r="AF196" s="20">
        <v>0</v>
      </c>
      <c r="AG196" s="16">
        <v>0</v>
      </c>
      <c r="AH196" s="179">
        <f t="shared" si="571"/>
        <v>255.91666666666663</v>
      </c>
      <c r="AI196" s="28">
        <v>0</v>
      </c>
      <c r="AJ196" s="28">
        <v>0</v>
      </c>
      <c r="AK196" s="28">
        <v>0</v>
      </c>
      <c r="AL196" s="28">
        <v>0</v>
      </c>
      <c r="AM196" s="28">
        <v>0</v>
      </c>
      <c r="AN196" s="28">
        <v>0</v>
      </c>
      <c r="AO196" s="28">
        <v>0</v>
      </c>
      <c r="AP196" s="28">
        <v>0</v>
      </c>
      <c r="AQ196" s="28">
        <v>0</v>
      </c>
      <c r="AR196" s="28">
        <v>0</v>
      </c>
      <c r="AS196" s="28">
        <v>0</v>
      </c>
      <c r="AT196" s="28">
        <v>0</v>
      </c>
      <c r="AU196" s="329">
        <f t="shared" si="460"/>
        <v>0</v>
      </c>
      <c r="AV196" s="33">
        <v>9175.4467200000017</v>
      </c>
      <c r="AW196" s="20">
        <v>6305.0529599999991</v>
      </c>
      <c r="AX196" s="20">
        <v>10156.77792</v>
      </c>
      <c r="AY196" s="20">
        <v>3581.8588799999998</v>
      </c>
      <c r="AZ196" s="20">
        <v>4857.5894399999997</v>
      </c>
      <c r="BA196" s="20">
        <v>8145.0489600000001</v>
      </c>
      <c r="BB196" s="20">
        <v>11407.975199999997</v>
      </c>
      <c r="BC196" s="20">
        <v>12266.64</v>
      </c>
      <c r="BD196" s="20">
        <v>9445.3127999999979</v>
      </c>
      <c r="BE196" s="20">
        <v>0</v>
      </c>
      <c r="BF196" s="20">
        <v>0</v>
      </c>
      <c r="BG196" s="20">
        <v>0</v>
      </c>
      <c r="BH196" s="329">
        <f t="shared" si="461"/>
        <v>75341.702879999997</v>
      </c>
      <c r="BI196" s="193">
        <f t="shared" si="547"/>
        <v>7409.0505600000006</v>
      </c>
      <c r="BJ196" s="193">
        <f t="shared" si="548"/>
        <v>8136.8711999999987</v>
      </c>
      <c r="BK196" s="20">
        <v>9723.6607413907514</v>
      </c>
      <c r="BL196" s="33">
        <v>12266.64</v>
      </c>
      <c r="BM196" s="226">
        <f t="shared" si="448"/>
        <v>1.2615248851478884</v>
      </c>
      <c r="BN196" s="4">
        <f t="shared" si="568"/>
        <v>0.15666451544032772</v>
      </c>
      <c r="BO196" s="4">
        <v>0</v>
      </c>
      <c r="BP196" s="4">
        <v>0</v>
      </c>
      <c r="BQ196" s="195">
        <v>30</v>
      </c>
      <c r="BR196" s="196">
        <f t="shared" si="549"/>
        <v>9104.9831999999988</v>
      </c>
      <c r="BS196" s="224">
        <f t="shared" si="459"/>
        <v>0.93637400996959663</v>
      </c>
      <c r="BT196" s="4">
        <f t="shared" si="449"/>
        <v>0</v>
      </c>
      <c r="BU196" s="229">
        <f t="shared" si="569"/>
        <v>0</v>
      </c>
      <c r="BV196" s="193">
        <f t="shared" si="450"/>
        <v>8237.0487599999997</v>
      </c>
      <c r="BW196" s="193">
        <f t="shared" si="451"/>
        <v>10606.554719999998</v>
      </c>
      <c r="BX196" s="20">
        <v>13042.454594792129</v>
      </c>
      <c r="BY196" s="19">
        <v>9445.3127999999979</v>
      </c>
      <c r="BZ196" s="441">
        <f t="shared" si="452"/>
        <v>0.72419748379047644</v>
      </c>
      <c r="CA196" s="4">
        <f t="shared" si="550"/>
        <v>0.18378470645162984</v>
      </c>
      <c r="CB196" s="1">
        <v>0</v>
      </c>
      <c r="CC196" s="1">
        <v>1</v>
      </c>
      <c r="CD196" s="19">
        <v>40</v>
      </c>
      <c r="CE196" s="196">
        <v>12139.9776</v>
      </c>
      <c r="CF196" s="275">
        <f t="shared" si="453"/>
        <v>0.93080466654240923</v>
      </c>
      <c r="CG196" s="1">
        <f t="shared" si="454"/>
        <v>0</v>
      </c>
      <c r="CH196" s="229">
        <f t="shared" si="455"/>
        <v>0</v>
      </c>
      <c r="CI196" s="193">
        <f t="shared" si="456"/>
        <v>8371.3003200000003</v>
      </c>
      <c r="CJ196" s="193">
        <f t="shared" si="457"/>
        <v>11039.975999999997</v>
      </c>
      <c r="CK196" s="20">
        <v>14850.562982931064</v>
      </c>
      <c r="CL196" s="33">
        <v>11923.175000000001</v>
      </c>
      <c r="CM196" s="475">
        <f t="shared" si="435"/>
        <v>0.80287696929094587</v>
      </c>
      <c r="CN196" s="4">
        <f t="shared" si="551"/>
        <v>0.19308030134217266</v>
      </c>
      <c r="CO196" s="1">
        <v>0</v>
      </c>
      <c r="CP196" s="1">
        <v>1</v>
      </c>
      <c r="CQ196" s="19">
        <v>35</v>
      </c>
      <c r="CR196" s="7">
        <f t="shared" si="570"/>
        <v>10622.4804</v>
      </c>
      <c r="CS196" s="224">
        <f t="shared" si="436"/>
        <v>0.71529142782056576</v>
      </c>
      <c r="CT196" s="1">
        <f t="shared" si="464"/>
        <v>0</v>
      </c>
      <c r="CU196" s="229">
        <f t="shared" si="437"/>
        <v>0</v>
      </c>
      <c r="CV196" s="193">
        <f t="shared" si="438"/>
        <v>8726.4877880000004</v>
      </c>
      <c r="CW196" s="193">
        <f t="shared" si="439"/>
        <v>11211.709266666667</v>
      </c>
      <c r="CX196" s="20"/>
      <c r="CY196" s="33"/>
      <c r="CZ196" s="475">
        <f t="shared" si="440"/>
        <v>0</v>
      </c>
      <c r="DA196" s="4">
        <f t="shared" si="552"/>
        <v>0.20936139632812401</v>
      </c>
      <c r="DB196" s="700"/>
      <c r="DC196" s="700"/>
      <c r="DE196" s="7">
        <f t="shared" si="553"/>
        <v>0</v>
      </c>
      <c r="DF196" s="224">
        <f t="shared" si="441"/>
        <v>0</v>
      </c>
      <c r="DG196" s="1">
        <f t="shared" si="442"/>
        <v>0</v>
      </c>
      <c r="DH196" s="229">
        <f t="shared" si="443"/>
        <v>0</v>
      </c>
      <c r="DI196" s="193"/>
      <c r="DJ196" s="193"/>
      <c r="DK196" s="20"/>
      <c r="DL196" s="33"/>
      <c r="DM196" s="475">
        <f t="shared" si="444"/>
        <v>0</v>
      </c>
      <c r="DN196" s="4" t="e">
        <f t="shared" si="554"/>
        <v>#DIV/0!</v>
      </c>
      <c r="DO196" s="700"/>
      <c r="DP196" s="700"/>
      <c r="DR196" s="7">
        <f t="shared" si="555"/>
        <v>0</v>
      </c>
      <c r="DS196" s="224">
        <f t="shared" si="445"/>
        <v>0</v>
      </c>
      <c r="DT196" s="1">
        <f t="shared" si="446"/>
        <v>0</v>
      </c>
      <c r="DU196" s="229">
        <f t="shared" si="447"/>
        <v>0</v>
      </c>
    </row>
    <row r="197" spans="2:125" hidden="1" outlineLevel="1" x14ac:dyDescent="0.35">
      <c r="B197" s="5" t="s">
        <v>114</v>
      </c>
      <c r="C197" s="3"/>
      <c r="D197" s="18">
        <v>323103</v>
      </c>
      <c r="E197" s="5" t="s">
        <v>46</v>
      </c>
      <c r="F197" s="5" t="s">
        <v>39</v>
      </c>
      <c r="G197" s="5" t="s">
        <v>79</v>
      </c>
      <c r="H197" s="20">
        <v>281.01799999999997</v>
      </c>
      <c r="I197" s="16">
        <f t="shared" si="556"/>
        <v>0</v>
      </c>
      <c r="J197" s="16">
        <f t="shared" si="557"/>
        <v>0</v>
      </c>
      <c r="K197" s="16">
        <f t="shared" si="558"/>
        <v>0</v>
      </c>
      <c r="L197" s="33">
        <f t="shared" si="559"/>
        <v>0</v>
      </c>
      <c r="M197" s="20">
        <f t="shared" si="560"/>
        <v>0</v>
      </c>
      <c r="N197" s="20">
        <f t="shared" si="561"/>
        <v>0</v>
      </c>
      <c r="O197" s="20">
        <f t="shared" si="562"/>
        <v>0</v>
      </c>
      <c r="P197" s="20">
        <f t="shared" si="563"/>
        <v>0</v>
      </c>
      <c r="Q197" s="20">
        <f t="shared" si="564"/>
        <v>0</v>
      </c>
      <c r="R197" s="20">
        <f t="shared" si="565"/>
        <v>0</v>
      </c>
      <c r="S197" s="20">
        <f t="shared" si="566"/>
        <v>0</v>
      </c>
      <c r="T197" s="20">
        <f t="shared" si="567"/>
        <v>0</v>
      </c>
      <c r="U197" s="182">
        <f t="shared" si="546"/>
        <v>0</v>
      </c>
      <c r="V197" s="33">
        <v>0</v>
      </c>
      <c r="W197" s="20">
        <v>0</v>
      </c>
      <c r="X197" s="20">
        <v>0</v>
      </c>
      <c r="Y197" s="20">
        <v>0</v>
      </c>
      <c r="Z197" s="20">
        <v>0</v>
      </c>
      <c r="AA197" s="20">
        <v>0</v>
      </c>
      <c r="AB197" s="20">
        <v>0</v>
      </c>
      <c r="AC197" s="20">
        <v>0</v>
      </c>
      <c r="AD197" s="20">
        <v>0</v>
      </c>
      <c r="AE197" s="20">
        <v>0</v>
      </c>
      <c r="AF197" s="20">
        <v>0</v>
      </c>
      <c r="AG197" s="16">
        <v>0</v>
      </c>
      <c r="AH197" s="179">
        <f t="shared" si="571"/>
        <v>0</v>
      </c>
      <c r="AI197" s="28">
        <v>0</v>
      </c>
      <c r="AJ197" s="28">
        <v>0</v>
      </c>
      <c r="AK197" s="28">
        <v>0</v>
      </c>
      <c r="AL197" s="28">
        <v>0</v>
      </c>
      <c r="AM197" s="28">
        <v>0</v>
      </c>
      <c r="AN197" s="28">
        <v>0</v>
      </c>
      <c r="AO197" s="28">
        <v>0</v>
      </c>
      <c r="AP197" s="28">
        <v>0</v>
      </c>
      <c r="AQ197" s="28">
        <v>0</v>
      </c>
      <c r="AR197" s="28">
        <v>0</v>
      </c>
      <c r="AS197" s="28">
        <v>0</v>
      </c>
      <c r="AT197" s="28">
        <v>0</v>
      </c>
      <c r="AU197" s="329">
        <f t="shared" si="460"/>
        <v>0</v>
      </c>
      <c r="AV197" s="33">
        <v>0</v>
      </c>
      <c r="AW197" s="20">
        <v>0</v>
      </c>
      <c r="AX197" s="20">
        <v>0</v>
      </c>
      <c r="AY197" s="20">
        <v>0</v>
      </c>
      <c r="AZ197" s="20">
        <v>0</v>
      </c>
      <c r="BA197" s="20">
        <v>0</v>
      </c>
      <c r="BB197" s="20">
        <v>0</v>
      </c>
      <c r="BC197" s="20">
        <v>0</v>
      </c>
      <c r="BD197" s="20">
        <v>0</v>
      </c>
      <c r="BE197" s="20">
        <v>0</v>
      </c>
      <c r="BF197" s="20">
        <v>0</v>
      </c>
      <c r="BG197" s="20">
        <v>0</v>
      </c>
      <c r="BH197" s="329">
        <f t="shared" si="461"/>
        <v>0</v>
      </c>
      <c r="BI197" s="193">
        <f t="shared" si="547"/>
        <v>0</v>
      </c>
      <c r="BJ197" s="193">
        <f t="shared" si="548"/>
        <v>0</v>
      </c>
      <c r="BK197" s="20">
        <v>0</v>
      </c>
      <c r="BL197" s="33">
        <v>0</v>
      </c>
      <c r="BM197" s="226">
        <f t="shared" si="448"/>
        <v>0</v>
      </c>
      <c r="BN197" s="4">
        <f t="shared" si="568"/>
        <v>0</v>
      </c>
      <c r="BO197" s="4">
        <v>0</v>
      </c>
      <c r="BP197" s="4">
        <v>0</v>
      </c>
      <c r="BQ197" s="195">
        <v>0</v>
      </c>
      <c r="BR197" s="196">
        <f t="shared" si="549"/>
        <v>0</v>
      </c>
      <c r="BS197" s="224">
        <f t="shared" si="459"/>
        <v>0</v>
      </c>
      <c r="BT197" s="4">
        <f t="shared" si="449"/>
        <v>0</v>
      </c>
      <c r="BU197" s="229">
        <f t="shared" si="569"/>
        <v>0</v>
      </c>
      <c r="BV197" s="193">
        <f t="shared" si="450"/>
        <v>0</v>
      </c>
      <c r="BW197" s="193">
        <f t="shared" si="451"/>
        <v>0</v>
      </c>
      <c r="BX197" s="20">
        <v>0</v>
      </c>
      <c r="BY197" s="19">
        <v>0</v>
      </c>
      <c r="BZ197" s="441">
        <f t="shared" si="452"/>
        <v>0</v>
      </c>
      <c r="CA197" s="4">
        <f t="shared" si="550"/>
        <v>0</v>
      </c>
      <c r="CB197" s="1">
        <v>0</v>
      </c>
      <c r="CC197" s="1">
        <v>0</v>
      </c>
      <c r="CD197" s="19">
        <v>0</v>
      </c>
      <c r="CE197" s="196">
        <v>0</v>
      </c>
      <c r="CF197" s="275">
        <f t="shared" si="453"/>
        <v>0</v>
      </c>
      <c r="CG197" s="1">
        <f t="shared" si="454"/>
        <v>0</v>
      </c>
      <c r="CH197" s="229">
        <f t="shared" si="455"/>
        <v>0</v>
      </c>
      <c r="CI197" s="193">
        <f t="shared" si="456"/>
        <v>0</v>
      </c>
      <c r="CJ197" s="193">
        <f t="shared" si="457"/>
        <v>0</v>
      </c>
      <c r="CK197" s="20">
        <v>0</v>
      </c>
      <c r="CL197" s="33">
        <v>0</v>
      </c>
      <c r="CM197" s="475">
        <f t="shared" si="435"/>
        <v>0</v>
      </c>
      <c r="CN197" s="4">
        <f t="shared" si="551"/>
        <v>0</v>
      </c>
      <c r="CO197" s="1">
        <v>0</v>
      </c>
      <c r="CP197" s="1">
        <v>0</v>
      </c>
      <c r="CQ197" s="19">
        <v>0</v>
      </c>
      <c r="CR197" s="7">
        <f t="shared" si="570"/>
        <v>0</v>
      </c>
      <c r="CS197" s="224">
        <f t="shared" si="436"/>
        <v>0</v>
      </c>
      <c r="CT197" s="1">
        <f t="shared" si="464"/>
        <v>0</v>
      </c>
      <c r="CU197" s="229">
        <f t="shared" si="437"/>
        <v>0</v>
      </c>
      <c r="CV197" s="193">
        <f t="shared" si="438"/>
        <v>0</v>
      </c>
      <c r="CW197" s="193">
        <f t="shared" si="439"/>
        <v>0</v>
      </c>
      <c r="CX197" s="20"/>
      <c r="CY197" s="33"/>
      <c r="CZ197" s="475">
        <f t="shared" si="440"/>
        <v>0</v>
      </c>
      <c r="DA197" s="4">
        <f t="shared" si="552"/>
        <v>0</v>
      </c>
      <c r="DB197" s="700"/>
      <c r="DC197" s="700"/>
      <c r="DE197" s="7">
        <f t="shared" si="553"/>
        <v>0</v>
      </c>
      <c r="DF197" s="224">
        <f t="shared" si="441"/>
        <v>0</v>
      </c>
      <c r="DG197" s="1">
        <f t="shared" si="442"/>
        <v>0</v>
      </c>
      <c r="DH197" s="229">
        <f t="shared" si="443"/>
        <v>0</v>
      </c>
      <c r="DI197" s="193"/>
      <c r="DJ197" s="193"/>
      <c r="DK197" s="20"/>
      <c r="DL197" s="33"/>
      <c r="DM197" s="475">
        <f t="shared" si="444"/>
        <v>0</v>
      </c>
      <c r="DN197" s="4" t="e">
        <f t="shared" si="554"/>
        <v>#DIV/0!</v>
      </c>
      <c r="DO197" s="700"/>
      <c r="DP197" s="700"/>
      <c r="DR197" s="7">
        <f t="shared" si="555"/>
        <v>0</v>
      </c>
      <c r="DS197" s="224">
        <f t="shared" si="445"/>
        <v>0</v>
      </c>
      <c r="DT197" s="1">
        <f t="shared" si="446"/>
        <v>0</v>
      </c>
      <c r="DU197" s="229">
        <f t="shared" si="447"/>
        <v>0</v>
      </c>
    </row>
    <row r="198" spans="2:125" hidden="1" outlineLevel="1" x14ac:dyDescent="0.35">
      <c r="B198" s="5" t="s">
        <v>114</v>
      </c>
      <c r="C198" s="3"/>
      <c r="D198" s="18">
        <v>323900</v>
      </c>
      <c r="E198" s="5" t="s">
        <v>46</v>
      </c>
      <c r="F198" s="5" t="s">
        <v>37</v>
      </c>
      <c r="G198" s="5" t="s">
        <v>79</v>
      </c>
      <c r="H198" s="20">
        <v>281.01799999999997</v>
      </c>
      <c r="I198" s="16">
        <f t="shared" si="556"/>
        <v>0</v>
      </c>
      <c r="J198" s="16">
        <f t="shared" si="557"/>
        <v>0</v>
      </c>
      <c r="K198" s="16">
        <f t="shared" si="558"/>
        <v>0</v>
      </c>
      <c r="L198" s="33">
        <f t="shared" si="559"/>
        <v>0</v>
      </c>
      <c r="M198" s="20">
        <f t="shared" si="560"/>
        <v>0</v>
      </c>
      <c r="N198" s="20">
        <f t="shared" si="561"/>
        <v>0</v>
      </c>
      <c r="O198" s="20">
        <f t="shared" si="562"/>
        <v>0</v>
      </c>
      <c r="P198" s="20">
        <f t="shared" si="563"/>
        <v>0</v>
      </c>
      <c r="Q198" s="20">
        <f t="shared" si="564"/>
        <v>0</v>
      </c>
      <c r="R198" s="20">
        <f t="shared" si="565"/>
        <v>0</v>
      </c>
      <c r="S198" s="20">
        <f t="shared" si="566"/>
        <v>0</v>
      </c>
      <c r="T198" s="20">
        <f t="shared" si="567"/>
        <v>0</v>
      </c>
      <c r="U198" s="182">
        <f t="shared" si="546"/>
        <v>0</v>
      </c>
      <c r="V198" s="33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20">
        <v>0</v>
      </c>
      <c r="AF198" s="20">
        <v>0</v>
      </c>
      <c r="AG198" s="16">
        <v>0</v>
      </c>
      <c r="AH198" s="179">
        <f t="shared" si="571"/>
        <v>0</v>
      </c>
      <c r="AI198" s="28">
        <v>0</v>
      </c>
      <c r="AJ198" s="28">
        <v>0</v>
      </c>
      <c r="AK198" s="28">
        <v>0</v>
      </c>
      <c r="AL198" s="28">
        <v>0</v>
      </c>
      <c r="AM198" s="28">
        <v>0</v>
      </c>
      <c r="AN198" s="28">
        <v>0</v>
      </c>
      <c r="AO198" s="28">
        <v>0</v>
      </c>
      <c r="AP198" s="28">
        <v>0</v>
      </c>
      <c r="AQ198" s="28">
        <v>0</v>
      </c>
      <c r="AR198" s="28">
        <v>0</v>
      </c>
      <c r="AS198" s="28">
        <v>0</v>
      </c>
      <c r="AT198" s="28">
        <v>0</v>
      </c>
      <c r="AU198" s="329">
        <f t="shared" si="460"/>
        <v>0</v>
      </c>
      <c r="AV198" s="33">
        <v>0</v>
      </c>
      <c r="AW198" s="20">
        <v>0</v>
      </c>
      <c r="AX198" s="20">
        <v>0</v>
      </c>
      <c r="AY198" s="20">
        <v>0</v>
      </c>
      <c r="AZ198" s="20">
        <v>0</v>
      </c>
      <c r="BA198" s="20">
        <v>0</v>
      </c>
      <c r="BB198" s="20">
        <v>0</v>
      </c>
      <c r="BC198" s="20">
        <v>0</v>
      </c>
      <c r="BD198" s="20">
        <v>0</v>
      </c>
      <c r="BE198" s="20">
        <v>0</v>
      </c>
      <c r="BF198" s="20">
        <v>0</v>
      </c>
      <c r="BG198" s="20">
        <v>0</v>
      </c>
      <c r="BH198" s="329">
        <f t="shared" si="461"/>
        <v>0</v>
      </c>
      <c r="BI198" s="193">
        <f t="shared" si="547"/>
        <v>0</v>
      </c>
      <c r="BJ198" s="193">
        <f t="shared" si="548"/>
        <v>0</v>
      </c>
      <c r="BK198" s="20">
        <v>0</v>
      </c>
      <c r="BL198" s="33">
        <v>0</v>
      </c>
      <c r="BM198" s="226">
        <f t="shared" si="448"/>
        <v>0</v>
      </c>
      <c r="BN198" s="4">
        <f t="shared" si="568"/>
        <v>0</v>
      </c>
      <c r="BO198" s="4">
        <v>0</v>
      </c>
      <c r="BP198" s="4">
        <v>0</v>
      </c>
      <c r="BQ198" s="195">
        <v>0</v>
      </c>
      <c r="BR198" s="196">
        <f t="shared" si="549"/>
        <v>0</v>
      </c>
      <c r="BS198" s="224">
        <f t="shared" si="459"/>
        <v>0</v>
      </c>
      <c r="BT198" s="4">
        <f t="shared" si="449"/>
        <v>0</v>
      </c>
      <c r="BU198" s="229">
        <f t="shared" si="569"/>
        <v>0</v>
      </c>
      <c r="BV198" s="193">
        <f t="shared" si="450"/>
        <v>0</v>
      </c>
      <c r="BW198" s="193">
        <f t="shared" si="451"/>
        <v>0</v>
      </c>
      <c r="BX198" s="20">
        <v>0</v>
      </c>
      <c r="BY198" s="19">
        <v>0</v>
      </c>
      <c r="BZ198" s="441">
        <f t="shared" si="452"/>
        <v>0</v>
      </c>
      <c r="CA198" s="4">
        <f t="shared" si="550"/>
        <v>0</v>
      </c>
      <c r="CB198" s="1">
        <v>0</v>
      </c>
      <c r="CC198" s="1">
        <v>0</v>
      </c>
      <c r="CD198" s="19">
        <v>0</v>
      </c>
      <c r="CE198" s="196">
        <v>0</v>
      </c>
      <c r="CF198" s="275">
        <f t="shared" si="453"/>
        <v>0</v>
      </c>
      <c r="CG198" s="1">
        <f t="shared" si="454"/>
        <v>0</v>
      </c>
      <c r="CH198" s="229">
        <f t="shared" si="455"/>
        <v>0</v>
      </c>
      <c r="CI198" s="193">
        <f t="shared" si="456"/>
        <v>0</v>
      </c>
      <c r="CJ198" s="193">
        <f t="shared" si="457"/>
        <v>0</v>
      </c>
      <c r="CK198" s="20">
        <v>0</v>
      </c>
      <c r="CL198" s="33">
        <v>0</v>
      </c>
      <c r="CM198" s="475">
        <f t="shared" si="435"/>
        <v>0</v>
      </c>
      <c r="CN198" s="4">
        <f t="shared" si="551"/>
        <v>0</v>
      </c>
      <c r="CO198" s="1">
        <v>0</v>
      </c>
      <c r="CP198" s="1">
        <v>0</v>
      </c>
      <c r="CQ198" s="19">
        <v>0</v>
      </c>
      <c r="CR198" s="7">
        <f t="shared" si="570"/>
        <v>0</v>
      </c>
      <c r="CS198" s="224">
        <f t="shared" si="436"/>
        <v>0</v>
      </c>
      <c r="CT198" s="1">
        <f t="shared" si="464"/>
        <v>0</v>
      </c>
      <c r="CU198" s="229">
        <f t="shared" si="437"/>
        <v>0</v>
      </c>
      <c r="CV198" s="193">
        <f t="shared" si="438"/>
        <v>0</v>
      </c>
      <c r="CW198" s="193">
        <f t="shared" si="439"/>
        <v>0</v>
      </c>
      <c r="CX198" s="20"/>
      <c r="CY198" s="33"/>
      <c r="CZ198" s="475">
        <f t="shared" si="440"/>
        <v>0</v>
      </c>
      <c r="DA198" s="4">
        <f t="shared" si="552"/>
        <v>0</v>
      </c>
      <c r="DB198" s="700"/>
      <c r="DC198" s="700"/>
      <c r="DE198" s="7">
        <f t="shared" si="553"/>
        <v>0</v>
      </c>
      <c r="DF198" s="224">
        <f t="shared" si="441"/>
        <v>0</v>
      </c>
      <c r="DG198" s="1">
        <f t="shared" si="442"/>
        <v>0</v>
      </c>
      <c r="DH198" s="229">
        <f t="shared" si="443"/>
        <v>0</v>
      </c>
      <c r="DI198" s="193"/>
      <c r="DJ198" s="193"/>
      <c r="DK198" s="20"/>
      <c r="DL198" s="33"/>
      <c r="DM198" s="475">
        <f t="shared" si="444"/>
        <v>0</v>
      </c>
      <c r="DN198" s="4" t="e">
        <f t="shared" si="554"/>
        <v>#DIV/0!</v>
      </c>
      <c r="DO198" s="700"/>
      <c r="DP198" s="700"/>
      <c r="DR198" s="7">
        <f t="shared" si="555"/>
        <v>0</v>
      </c>
      <c r="DS198" s="224">
        <f t="shared" si="445"/>
        <v>0</v>
      </c>
      <c r="DT198" s="1">
        <f t="shared" si="446"/>
        <v>0</v>
      </c>
      <c r="DU198" s="229">
        <f t="shared" si="447"/>
        <v>0</v>
      </c>
    </row>
    <row r="199" spans="2:125" hidden="1" outlineLevel="1" x14ac:dyDescent="0.35">
      <c r="B199" s="5" t="s">
        <v>114</v>
      </c>
      <c r="C199" s="3"/>
      <c r="D199" s="18">
        <v>323104</v>
      </c>
      <c r="E199" s="5" t="s">
        <v>46</v>
      </c>
      <c r="F199" s="5" t="s">
        <v>63</v>
      </c>
      <c r="G199" s="5" t="s">
        <v>76</v>
      </c>
      <c r="H199" s="20">
        <f>200727/1000</f>
        <v>200.727</v>
      </c>
      <c r="I199" s="16">
        <f t="shared" si="556"/>
        <v>0</v>
      </c>
      <c r="J199" s="16">
        <f t="shared" si="557"/>
        <v>0</v>
      </c>
      <c r="K199" s="16">
        <f t="shared" si="558"/>
        <v>0</v>
      </c>
      <c r="L199" s="33">
        <f t="shared" si="559"/>
        <v>0</v>
      </c>
      <c r="M199" s="20">
        <f t="shared" si="560"/>
        <v>0</v>
      </c>
      <c r="N199" s="20">
        <f t="shared" si="561"/>
        <v>0</v>
      </c>
      <c r="O199" s="20">
        <f t="shared" si="562"/>
        <v>0</v>
      </c>
      <c r="P199" s="20">
        <f t="shared" si="563"/>
        <v>0</v>
      </c>
      <c r="Q199" s="20">
        <f t="shared" si="564"/>
        <v>0</v>
      </c>
      <c r="R199" s="20">
        <f t="shared" si="565"/>
        <v>0</v>
      </c>
      <c r="S199" s="20">
        <f t="shared" si="566"/>
        <v>0</v>
      </c>
      <c r="T199" s="20">
        <f t="shared" si="567"/>
        <v>0</v>
      </c>
      <c r="U199" s="182">
        <f t="shared" si="546"/>
        <v>0</v>
      </c>
      <c r="V199" s="33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16">
        <v>0</v>
      </c>
      <c r="AH199" s="179">
        <f t="shared" si="571"/>
        <v>0</v>
      </c>
      <c r="AI199" s="28">
        <v>0</v>
      </c>
      <c r="AJ199" s="28">
        <v>0</v>
      </c>
      <c r="AK199" s="28">
        <v>0</v>
      </c>
      <c r="AL199" s="28">
        <v>0</v>
      </c>
      <c r="AM199" s="28">
        <v>0</v>
      </c>
      <c r="AN199" s="28">
        <v>0</v>
      </c>
      <c r="AO199" s="28">
        <v>0</v>
      </c>
      <c r="AP199" s="28">
        <v>0</v>
      </c>
      <c r="AQ199" s="28">
        <v>0</v>
      </c>
      <c r="AR199" s="28">
        <v>0</v>
      </c>
      <c r="AS199" s="28">
        <v>0</v>
      </c>
      <c r="AT199" s="28">
        <v>0</v>
      </c>
      <c r="AU199" s="329">
        <f t="shared" si="460"/>
        <v>0</v>
      </c>
      <c r="AV199" s="33">
        <v>0</v>
      </c>
      <c r="AW199" s="20">
        <v>0</v>
      </c>
      <c r="AX199" s="20">
        <v>0</v>
      </c>
      <c r="AY199" s="20">
        <v>0</v>
      </c>
      <c r="AZ199" s="20">
        <v>0</v>
      </c>
      <c r="BA199" s="20">
        <v>0</v>
      </c>
      <c r="BB199" s="20">
        <v>0</v>
      </c>
      <c r="BC199" s="20">
        <v>0</v>
      </c>
      <c r="BD199" s="20">
        <v>0</v>
      </c>
      <c r="BE199" s="20">
        <v>0</v>
      </c>
      <c r="BF199" s="20">
        <v>0</v>
      </c>
      <c r="BG199" s="20">
        <v>0</v>
      </c>
      <c r="BH199" s="329">
        <f t="shared" si="461"/>
        <v>0</v>
      </c>
      <c r="BI199" s="193">
        <f t="shared" si="547"/>
        <v>0</v>
      </c>
      <c r="BJ199" s="193">
        <f t="shared" si="548"/>
        <v>0</v>
      </c>
      <c r="BK199" s="20">
        <v>0</v>
      </c>
      <c r="BL199" s="33">
        <v>0</v>
      </c>
      <c r="BM199" s="226">
        <f t="shared" si="448"/>
        <v>0</v>
      </c>
      <c r="BN199" s="4">
        <f t="shared" si="568"/>
        <v>0</v>
      </c>
      <c r="BO199" s="4">
        <v>0</v>
      </c>
      <c r="BP199" s="4">
        <v>0</v>
      </c>
      <c r="BQ199" s="195">
        <v>0</v>
      </c>
      <c r="BR199" s="196">
        <f t="shared" si="549"/>
        <v>0</v>
      </c>
      <c r="BS199" s="224">
        <f t="shared" si="459"/>
        <v>0</v>
      </c>
      <c r="BT199" s="4">
        <f t="shared" si="449"/>
        <v>0</v>
      </c>
      <c r="BU199" s="229">
        <f t="shared" si="569"/>
        <v>0</v>
      </c>
      <c r="BV199" s="193">
        <f t="shared" si="450"/>
        <v>0</v>
      </c>
      <c r="BW199" s="193">
        <f t="shared" si="451"/>
        <v>0</v>
      </c>
      <c r="BX199" s="20">
        <v>0</v>
      </c>
      <c r="BY199" s="19">
        <v>0</v>
      </c>
      <c r="BZ199" s="441">
        <f t="shared" si="452"/>
        <v>0</v>
      </c>
      <c r="CA199" s="4">
        <f t="shared" si="550"/>
        <v>0</v>
      </c>
      <c r="CB199" s="1">
        <v>0</v>
      </c>
      <c r="CC199" s="1">
        <v>0</v>
      </c>
      <c r="CD199" s="19">
        <v>0</v>
      </c>
      <c r="CE199" s="196">
        <v>0</v>
      </c>
      <c r="CF199" s="275">
        <f t="shared" si="453"/>
        <v>0</v>
      </c>
      <c r="CG199" s="1">
        <f t="shared" si="454"/>
        <v>0</v>
      </c>
      <c r="CH199" s="229">
        <f t="shared" si="455"/>
        <v>0</v>
      </c>
      <c r="CI199" s="193">
        <f t="shared" si="456"/>
        <v>0</v>
      </c>
      <c r="CJ199" s="193">
        <f t="shared" si="457"/>
        <v>0</v>
      </c>
      <c r="CK199" s="20">
        <v>0</v>
      </c>
      <c r="CL199" s="33">
        <v>0</v>
      </c>
      <c r="CM199" s="475">
        <f t="shared" si="435"/>
        <v>0</v>
      </c>
      <c r="CN199" s="4">
        <f t="shared" si="551"/>
        <v>0</v>
      </c>
      <c r="CO199" s="1">
        <v>0</v>
      </c>
      <c r="CP199" s="1">
        <v>0</v>
      </c>
      <c r="CQ199" s="19">
        <v>0</v>
      </c>
      <c r="CR199" s="7">
        <f t="shared" si="570"/>
        <v>0</v>
      </c>
      <c r="CS199" s="224">
        <f t="shared" si="436"/>
        <v>0</v>
      </c>
      <c r="CT199" s="1">
        <f t="shared" si="464"/>
        <v>0</v>
      </c>
      <c r="CU199" s="229">
        <f t="shared" si="437"/>
        <v>0</v>
      </c>
      <c r="CV199" s="193">
        <f t="shared" si="438"/>
        <v>0</v>
      </c>
      <c r="CW199" s="193">
        <f t="shared" si="439"/>
        <v>0</v>
      </c>
      <c r="CX199" s="20"/>
      <c r="CY199" s="33"/>
      <c r="CZ199" s="475">
        <f t="shared" si="440"/>
        <v>0</v>
      </c>
      <c r="DA199" s="4">
        <f t="shared" si="552"/>
        <v>0</v>
      </c>
      <c r="DB199" s="700"/>
      <c r="DC199" s="700"/>
      <c r="DE199" s="7">
        <f t="shared" si="553"/>
        <v>0</v>
      </c>
      <c r="DF199" s="224">
        <f t="shared" si="441"/>
        <v>0</v>
      </c>
      <c r="DG199" s="1">
        <f t="shared" si="442"/>
        <v>0</v>
      </c>
      <c r="DH199" s="229">
        <f t="shared" si="443"/>
        <v>0</v>
      </c>
      <c r="DI199" s="193"/>
      <c r="DJ199" s="193"/>
      <c r="DK199" s="20"/>
      <c r="DL199" s="33"/>
      <c r="DM199" s="475">
        <f t="shared" si="444"/>
        <v>0</v>
      </c>
      <c r="DN199" s="4" t="e">
        <f t="shared" si="554"/>
        <v>#DIV/0!</v>
      </c>
      <c r="DO199" s="700"/>
      <c r="DP199" s="700"/>
      <c r="DR199" s="7">
        <f t="shared" si="555"/>
        <v>0</v>
      </c>
      <c r="DS199" s="224">
        <f t="shared" si="445"/>
        <v>0</v>
      </c>
      <c r="DT199" s="1">
        <f t="shared" si="446"/>
        <v>0</v>
      </c>
      <c r="DU199" s="229">
        <f t="shared" si="447"/>
        <v>0</v>
      </c>
    </row>
    <row r="200" spans="2:125" hidden="1" outlineLevel="1" x14ac:dyDescent="0.35">
      <c r="B200" s="5" t="s">
        <v>114</v>
      </c>
      <c r="C200" s="3"/>
      <c r="D200" s="18">
        <v>323901</v>
      </c>
      <c r="E200" s="5" t="s">
        <v>46</v>
      </c>
      <c r="F200" s="5" t="s">
        <v>64</v>
      </c>
      <c r="G200" s="5" t="s">
        <v>76</v>
      </c>
      <c r="H200" s="20">
        <f>200727/1000</f>
        <v>200.727</v>
      </c>
      <c r="I200" s="16">
        <f t="shared" si="556"/>
        <v>0</v>
      </c>
      <c r="J200" s="16">
        <f t="shared" si="557"/>
        <v>0</v>
      </c>
      <c r="K200" s="16">
        <f t="shared" si="558"/>
        <v>0</v>
      </c>
      <c r="L200" s="33">
        <f t="shared" si="559"/>
        <v>0</v>
      </c>
      <c r="M200" s="20">
        <f t="shared" si="560"/>
        <v>0</v>
      </c>
      <c r="N200" s="20">
        <f t="shared" si="561"/>
        <v>0</v>
      </c>
      <c r="O200" s="20">
        <f t="shared" si="562"/>
        <v>0</v>
      </c>
      <c r="P200" s="20">
        <f t="shared" si="563"/>
        <v>0</v>
      </c>
      <c r="Q200" s="20">
        <f t="shared" si="564"/>
        <v>0</v>
      </c>
      <c r="R200" s="20">
        <f t="shared" si="565"/>
        <v>0</v>
      </c>
      <c r="S200" s="20">
        <f t="shared" si="566"/>
        <v>0</v>
      </c>
      <c r="T200" s="20">
        <f t="shared" si="567"/>
        <v>0</v>
      </c>
      <c r="U200" s="182">
        <f t="shared" si="546"/>
        <v>0</v>
      </c>
      <c r="V200" s="33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  <c r="AC200" s="20">
        <v>0</v>
      </c>
      <c r="AD200" s="20">
        <v>0</v>
      </c>
      <c r="AE200" s="20">
        <v>0</v>
      </c>
      <c r="AF200" s="20">
        <v>0</v>
      </c>
      <c r="AG200" s="16">
        <v>0</v>
      </c>
      <c r="AH200" s="179">
        <f t="shared" si="571"/>
        <v>0</v>
      </c>
      <c r="AI200" s="28">
        <v>0</v>
      </c>
      <c r="AJ200" s="28">
        <v>0</v>
      </c>
      <c r="AK200" s="28">
        <v>0</v>
      </c>
      <c r="AL200" s="28">
        <v>0</v>
      </c>
      <c r="AM200" s="28">
        <v>0</v>
      </c>
      <c r="AN200" s="28">
        <v>0</v>
      </c>
      <c r="AO200" s="28">
        <v>0</v>
      </c>
      <c r="AP200" s="28">
        <v>0</v>
      </c>
      <c r="AQ200" s="28">
        <v>0</v>
      </c>
      <c r="AR200" s="28">
        <v>0</v>
      </c>
      <c r="AS200" s="28">
        <v>0</v>
      </c>
      <c r="AT200" s="28">
        <v>0</v>
      </c>
      <c r="AU200" s="329">
        <f t="shared" si="460"/>
        <v>0</v>
      </c>
      <c r="AV200" s="33">
        <v>0</v>
      </c>
      <c r="AW200" s="20">
        <v>0</v>
      </c>
      <c r="AX200" s="20">
        <v>0</v>
      </c>
      <c r="AY200" s="20">
        <v>0</v>
      </c>
      <c r="AZ200" s="20">
        <v>0</v>
      </c>
      <c r="BA200" s="20">
        <v>0</v>
      </c>
      <c r="BB200" s="20">
        <v>0</v>
      </c>
      <c r="BC200" s="20">
        <v>0</v>
      </c>
      <c r="BD200" s="20">
        <v>0</v>
      </c>
      <c r="BE200" s="20">
        <v>0</v>
      </c>
      <c r="BF200" s="20">
        <v>0</v>
      </c>
      <c r="BG200" s="20">
        <v>0</v>
      </c>
      <c r="BH200" s="329">
        <f t="shared" si="461"/>
        <v>0</v>
      </c>
      <c r="BI200" s="193">
        <f t="shared" si="547"/>
        <v>0</v>
      </c>
      <c r="BJ200" s="193">
        <f t="shared" si="548"/>
        <v>0</v>
      </c>
      <c r="BK200" s="20">
        <v>0</v>
      </c>
      <c r="BL200" s="33">
        <v>0</v>
      </c>
      <c r="BM200" s="226">
        <f t="shared" si="448"/>
        <v>0</v>
      </c>
      <c r="BN200" s="4">
        <f t="shared" si="568"/>
        <v>0</v>
      </c>
      <c r="BO200" s="4">
        <v>0</v>
      </c>
      <c r="BP200" s="4">
        <v>0</v>
      </c>
      <c r="BQ200" s="195">
        <v>0</v>
      </c>
      <c r="BR200" s="196">
        <f t="shared" si="549"/>
        <v>0</v>
      </c>
      <c r="BS200" s="224">
        <f t="shared" si="459"/>
        <v>0</v>
      </c>
      <c r="BT200" s="4">
        <f t="shared" si="449"/>
        <v>0</v>
      </c>
      <c r="BU200" s="229">
        <f t="shared" si="569"/>
        <v>0</v>
      </c>
      <c r="BV200" s="193">
        <f t="shared" si="450"/>
        <v>0</v>
      </c>
      <c r="BW200" s="193">
        <f t="shared" si="451"/>
        <v>0</v>
      </c>
      <c r="BX200" s="20">
        <v>0</v>
      </c>
      <c r="BY200" s="19">
        <v>0</v>
      </c>
      <c r="BZ200" s="441">
        <f t="shared" si="452"/>
        <v>0</v>
      </c>
      <c r="CA200" s="4">
        <f t="shared" si="550"/>
        <v>0</v>
      </c>
      <c r="CB200" s="1">
        <v>0</v>
      </c>
      <c r="CC200" s="1">
        <v>0</v>
      </c>
      <c r="CD200" s="19">
        <v>0</v>
      </c>
      <c r="CE200" s="196">
        <v>0</v>
      </c>
      <c r="CF200" s="275">
        <f t="shared" si="453"/>
        <v>0</v>
      </c>
      <c r="CG200" s="1">
        <f t="shared" si="454"/>
        <v>0</v>
      </c>
      <c r="CH200" s="229">
        <f t="shared" si="455"/>
        <v>0</v>
      </c>
      <c r="CI200" s="193">
        <f t="shared" si="456"/>
        <v>0</v>
      </c>
      <c r="CJ200" s="193">
        <f t="shared" si="457"/>
        <v>0</v>
      </c>
      <c r="CK200" s="20">
        <v>0</v>
      </c>
      <c r="CL200" s="33">
        <v>0</v>
      </c>
      <c r="CM200" s="475">
        <f t="shared" ref="CM200:CM263" si="572">+IFERROR(CL200/CK200,0)</f>
        <v>0</v>
      </c>
      <c r="CN200" s="4">
        <f t="shared" si="551"/>
        <v>0</v>
      </c>
      <c r="CO200" s="1">
        <v>0</v>
      </c>
      <c r="CP200" s="1">
        <v>0</v>
      </c>
      <c r="CQ200" s="19">
        <v>0</v>
      </c>
      <c r="CR200" s="7">
        <f t="shared" si="570"/>
        <v>0</v>
      </c>
      <c r="CS200" s="224">
        <f t="shared" ref="CS200:CS263" si="573">+IFERROR(CR200/CK200,0)</f>
        <v>0</v>
      </c>
      <c r="CT200" s="1">
        <f t="shared" ref="CT200:CT263" si="574">IFERROR(CR200/AR200-1,0)</f>
        <v>0</v>
      </c>
      <c r="CU200" s="229">
        <f t="shared" ref="CU200:CU263" si="575">IFERROR(SUM(AV200:BD200,CR200)/SUM(AI200:AR200)-1,0)</f>
        <v>0</v>
      </c>
      <c r="CV200" s="193">
        <f t="shared" ref="CV200:CV263" si="576">+AVERAGE(AV200:BD200,CL200)</f>
        <v>0</v>
      </c>
      <c r="CW200" s="193">
        <f t="shared" ref="CW200:CW263" si="577">+IFERROR(AVERAGE(CL200,BD200,BC200),"")</f>
        <v>0</v>
      </c>
      <c r="CX200" s="20"/>
      <c r="CY200" s="33"/>
      <c r="CZ200" s="475">
        <f t="shared" ref="CZ200:CZ263" si="578">+IFERROR(CY200/CX200,0)</f>
        <v>0</v>
      </c>
      <c r="DA200" s="4">
        <f t="shared" si="552"/>
        <v>0</v>
      </c>
      <c r="DB200" s="700"/>
      <c r="DC200" s="700"/>
      <c r="DE200" s="7">
        <f t="shared" si="553"/>
        <v>0</v>
      </c>
      <c r="DF200" s="224">
        <f t="shared" ref="DF200:DF263" si="579">+IFERROR(DE200/CX200,0)</f>
        <v>0</v>
      </c>
      <c r="DG200" s="1">
        <f t="shared" ref="DG200:DG263" si="580">IFERROR(DE200/AS200-1,0)</f>
        <v>0</v>
      </c>
      <c r="DH200" s="229">
        <f t="shared" ref="DH200:DH263" si="581">IFERROR(SUM(AV200:BD200,CL200)/SUM(AI200:AS200)-1,0)</f>
        <v>0</v>
      </c>
      <c r="DI200" s="193"/>
      <c r="DJ200" s="193"/>
      <c r="DK200" s="20"/>
      <c r="DL200" s="33"/>
      <c r="DM200" s="475">
        <f t="shared" ref="DM200:DM263" si="582">+IFERROR(DL200/DK200,0)</f>
        <v>0</v>
      </c>
      <c r="DN200" s="4" t="e">
        <f t="shared" si="554"/>
        <v>#DIV/0!</v>
      </c>
      <c r="DO200" s="700"/>
      <c r="DP200" s="700"/>
      <c r="DR200" s="7">
        <f t="shared" si="555"/>
        <v>0</v>
      </c>
      <c r="DS200" s="224">
        <f t="shared" ref="DS200:DS263" si="583">+IFERROR(DR200/DK200,0)</f>
        <v>0</v>
      </c>
      <c r="DT200" s="1">
        <f t="shared" ref="DT200:DT263" si="584">IFERROR(DR200/AT200-1,0)</f>
        <v>0</v>
      </c>
      <c r="DU200" s="229">
        <f t="shared" ref="DU200:DU263" si="585">IFERROR(BH200/AU200-1,0)</f>
        <v>0</v>
      </c>
    </row>
    <row r="201" spans="2:125" hidden="1" outlineLevel="1" x14ac:dyDescent="0.35">
      <c r="B201" s="5" t="s">
        <v>114</v>
      </c>
      <c r="C201" s="3"/>
      <c r="D201" s="18">
        <v>320022</v>
      </c>
      <c r="E201" s="5" t="s">
        <v>47</v>
      </c>
      <c r="F201" s="5" t="s">
        <v>65</v>
      </c>
      <c r="G201" s="5" t="s">
        <v>80</v>
      </c>
      <c r="H201" s="20">
        <v>259.25925925925924</v>
      </c>
      <c r="I201" s="16">
        <f t="shared" si="556"/>
        <v>0</v>
      </c>
      <c r="J201" s="16">
        <f t="shared" si="557"/>
        <v>0</v>
      </c>
      <c r="K201" s="16">
        <f t="shared" si="558"/>
        <v>0</v>
      </c>
      <c r="L201" s="33">
        <f t="shared" si="559"/>
        <v>0</v>
      </c>
      <c r="M201" s="20">
        <f t="shared" si="560"/>
        <v>0</v>
      </c>
      <c r="N201" s="20">
        <f t="shared" si="561"/>
        <v>0</v>
      </c>
      <c r="O201" s="20">
        <f t="shared" si="562"/>
        <v>0</v>
      </c>
      <c r="P201" s="20">
        <f t="shared" si="563"/>
        <v>0</v>
      </c>
      <c r="Q201" s="20">
        <f t="shared" si="564"/>
        <v>0</v>
      </c>
      <c r="R201" s="20">
        <f t="shared" si="565"/>
        <v>0</v>
      </c>
      <c r="S201" s="20">
        <f t="shared" si="566"/>
        <v>0</v>
      </c>
      <c r="T201" s="20">
        <f t="shared" si="567"/>
        <v>0</v>
      </c>
      <c r="U201" s="182">
        <f t="shared" si="546"/>
        <v>0</v>
      </c>
      <c r="V201" s="33">
        <v>0</v>
      </c>
      <c r="W201" s="20">
        <v>0</v>
      </c>
      <c r="X201" s="20">
        <v>0</v>
      </c>
      <c r="Y201" s="20">
        <v>0</v>
      </c>
      <c r="Z201" s="20">
        <v>0</v>
      </c>
      <c r="AA201" s="20">
        <v>0</v>
      </c>
      <c r="AB201" s="20">
        <v>0</v>
      </c>
      <c r="AC201" s="20">
        <v>0</v>
      </c>
      <c r="AD201" s="20">
        <v>0</v>
      </c>
      <c r="AE201" s="20">
        <v>0</v>
      </c>
      <c r="AF201" s="20">
        <v>0</v>
      </c>
      <c r="AG201" s="16">
        <v>0</v>
      </c>
      <c r="AH201" s="179">
        <f t="shared" si="571"/>
        <v>0</v>
      </c>
      <c r="AI201" s="28">
        <v>0</v>
      </c>
      <c r="AJ201" s="28">
        <v>0</v>
      </c>
      <c r="AK201" s="28">
        <v>0</v>
      </c>
      <c r="AL201" s="28">
        <v>0</v>
      </c>
      <c r="AM201" s="28">
        <v>0</v>
      </c>
      <c r="AN201" s="28">
        <v>0</v>
      </c>
      <c r="AO201" s="28">
        <v>0</v>
      </c>
      <c r="AP201" s="28">
        <v>0</v>
      </c>
      <c r="AQ201" s="28">
        <v>0</v>
      </c>
      <c r="AR201" s="28">
        <v>0</v>
      </c>
      <c r="AS201" s="28">
        <v>0</v>
      </c>
      <c r="AT201" s="28">
        <v>0</v>
      </c>
      <c r="AU201" s="329">
        <f t="shared" si="460"/>
        <v>0</v>
      </c>
      <c r="AV201" s="33">
        <v>0</v>
      </c>
      <c r="AW201" s="20">
        <v>0</v>
      </c>
      <c r="AX201" s="20">
        <v>0</v>
      </c>
      <c r="AY201" s="20">
        <v>0</v>
      </c>
      <c r="AZ201" s="20">
        <v>0</v>
      </c>
      <c r="BA201" s="20">
        <v>0</v>
      </c>
      <c r="BB201" s="20">
        <v>0</v>
      </c>
      <c r="BC201" s="20">
        <v>0</v>
      </c>
      <c r="BD201" s="20">
        <v>0</v>
      </c>
      <c r="BE201" s="20">
        <v>0</v>
      </c>
      <c r="BF201" s="20">
        <v>0</v>
      </c>
      <c r="BG201" s="20">
        <v>0</v>
      </c>
      <c r="BH201" s="329">
        <f t="shared" si="461"/>
        <v>0</v>
      </c>
      <c r="BI201" s="193"/>
      <c r="BJ201" s="193"/>
      <c r="BK201" s="20"/>
      <c r="BL201" s="33">
        <v>0</v>
      </c>
      <c r="BM201" s="226"/>
      <c r="BN201" s="4"/>
      <c r="BO201" s="4"/>
      <c r="BP201" s="4"/>
      <c r="BQ201" s="195"/>
      <c r="BR201" s="196"/>
      <c r="BS201" s="224"/>
      <c r="BT201" s="4">
        <f t="shared" ref="BT201:BT264" si="586">IFERROR(BL201/AP201-1,0)</f>
        <v>0</v>
      </c>
      <c r="BU201" s="3">
        <f t="shared" si="569"/>
        <v>0</v>
      </c>
      <c r="BV201" s="193">
        <f t="shared" ref="BV201:BV264" si="587">+IFERROR(AVERAGE(AV201:BC201),0)</f>
        <v>0</v>
      </c>
      <c r="BW201" s="193">
        <f t="shared" ref="BW201:BW264" si="588">+IFERROR(AVERAGE(BA201:BC201),0)</f>
        <v>0</v>
      </c>
      <c r="BX201" s="20">
        <v>0</v>
      </c>
      <c r="BY201" s="19">
        <v>0</v>
      </c>
      <c r="BZ201" s="441">
        <f t="shared" ref="BZ201:BZ264" si="589">+IFERROR(BY201/BX201,0)</f>
        <v>0</v>
      </c>
      <c r="CA201" s="4"/>
      <c r="CB201" s="1">
        <v>0</v>
      </c>
      <c r="CC201" s="1">
        <v>0</v>
      </c>
      <c r="CD201" s="19">
        <v>0</v>
      </c>
      <c r="CE201" s="196">
        <v>0</v>
      </c>
      <c r="CF201" s="275">
        <f t="shared" ref="CF201:CF264" si="590">+IFERROR(CE201/BX201,0)</f>
        <v>0</v>
      </c>
      <c r="CG201" s="1">
        <f t="shared" ref="CG201:CG264" si="591">IFERROR(CE201/AQ201-1,0)</f>
        <v>0</v>
      </c>
      <c r="CH201" s="229">
        <f t="shared" ref="CH201:CH264" si="592">IFERROR(SUM(AV201:BC201,BY201)/SUM(AI201:AQ201)-1,0)</f>
        <v>0</v>
      </c>
      <c r="CI201" s="193">
        <f t="shared" ref="CI201:CI264" si="593">+AVERAGE(AV201:BD201)</f>
        <v>0</v>
      </c>
      <c r="CJ201" s="193">
        <f t="shared" ref="CJ201:CJ264" si="594">+AVERAGE(BB201:BD201)</f>
        <v>0</v>
      </c>
      <c r="CK201" s="20">
        <v>0</v>
      </c>
      <c r="CL201" s="33">
        <v>0</v>
      </c>
      <c r="CM201" s="475">
        <f t="shared" si="572"/>
        <v>0</v>
      </c>
      <c r="CN201" s="4">
        <f t="shared" si="551"/>
        <v>0</v>
      </c>
      <c r="CO201" s="1">
        <v>0</v>
      </c>
      <c r="CP201" s="1">
        <v>0</v>
      </c>
      <c r="CQ201" s="19">
        <v>0</v>
      </c>
      <c r="CR201" s="7">
        <f t="shared" si="570"/>
        <v>0</v>
      </c>
      <c r="CS201" s="224">
        <f t="shared" si="573"/>
        <v>0</v>
      </c>
      <c r="CT201" s="1">
        <f t="shared" si="574"/>
        <v>0</v>
      </c>
      <c r="CU201" s="229">
        <f t="shared" si="575"/>
        <v>0</v>
      </c>
      <c r="CV201" s="193">
        <f t="shared" si="576"/>
        <v>0</v>
      </c>
      <c r="CW201" s="193">
        <f t="shared" si="577"/>
        <v>0</v>
      </c>
      <c r="CX201" s="20"/>
      <c r="CY201" s="33"/>
      <c r="CZ201" s="475">
        <f t="shared" si="578"/>
        <v>0</v>
      </c>
      <c r="DA201" s="4">
        <f t="shared" si="552"/>
        <v>0</v>
      </c>
      <c r="DB201" s="700"/>
      <c r="DC201" s="700"/>
      <c r="DE201" s="7">
        <f t="shared" si="553"/>
        <v>0</v>
      </c>
      <c r="DF201" s="224">
        <f t="shared" si="579"/>
        <v>0</v>
      </c>
      <c r="DG201" s="1">
        <f t="shared" si="580"/>
        <v>0</v>
      </c>
      <c r="DH201" s="229">
        <f t="shared" si="581"/>
        <v>0</v>
      </c>
      <c r="DI201" s="193"/>
      <c r="DJ201" s="193"/>
      <c r="DK201" s="20"/>
      <c r="DL201" s="33"/>
      <c r="DM201" s="475">
        <f t="shared" si="582"/>
        <v>0</v>
      </c>
      <c r="DN201" s="4" t="e">
        <f t="shared" si="554"/>
        <v>#DIV/0!</v>
      </c>
      <c r="DO201" s="700"/>
      <c r="DP201" s="700"/>
      <c r="DR201" s="7">
        <f t="shared" si="555"/>
        <v>0</v>
      </c>
      <c r="DS201" s="224">
        <f t="shared" si="583"/>
        <v>0</v>
      </c>
      <c r="DT201" s="1">
        <f t="shared" si="584"/>
        <v>0</v>
      </c>
      <c r="DU201" s="229">
        <f t="shared" si="585"/>
        <v>0</v>
      </c>
    </row>
    <row r="202" spans="2:125" hidden="1" outlineLevel="1" x14ac:dyDescent="0.35">
      <c r="B202" s="5" t="s">
        <v>114</v>
      </c>
      <c r="C202" s="3"/>
      <c r="D202" s="18">
        <v>320117</v>
      </c>
      <c r="E202" s="5" t="s">
        <v>47</v>
      </c>
      <c r="F202" s="5" t="s">
        <v>66</v>
      </c>
      <c r="G202" s="5" t="s">
        <v>80</v>
      </c>
      <c r="H202" s="20">
        <v>259.25925925925924</v>
      </c>
      <c r="I202" s="16">
        <f t="shared" si="556"/>
        <v>0</v>
      </c>
      <c r="J202" s="16">
        <f t="shared" si="557"/>
        <v>0</v>
      </c>
      <c r="K202" s="16">
        <f t="shared" si="558"/>
        <v>0</v>
      </c>
      <c r="L202" s="33">
        <f t="shared" si="559"/>
        <v>0</v>
      </c>
      <c r="M202" s="20">
        <f t="shared" si="560"/>
        <v>0</v>
      </c>
      <c r="N202" s="20">
        <f t="shared" si="561"/>
        <v>0</v>
      </c>
      <c r="O202" s="20">
        <f t="shared" si="562"/>
        <v>0</v>
      </c>
      <c r="P202" s="20">
        <f t="shared" si="563"/>
        <v>0</v>
      </c>
      <c r="Q202" s="20">
        <f t="shared" si="564"/>
        <v>0</v>
      </c>
      <c r="R202" s="20">
        <f t="shared" si="565"/>
        <v>0</v>
      </c>
      <c r="S202" s="20">
        <f t="shared" si="566"/>
        <v>0</v>
      </c>
      <c r="T202" s="20">
        <f t="shared" si="567"/>
        <v>0</v>
      </c>
      <c r="U202" s="182">
        <f t="shared" si="546"/>
        <v>0</v>
      </c>
      <c r="V202" s="33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>
        <v>0</v>
      </c>
      <c r="AC202" s="20">
        <v>0</v>
      </c>
      <c r="AD202" s="20">
        <v>0</v>
      </c>
      <c r="AE202" s="20">
        <v>0</v>
      </c>
      <c r="AF202" s="20">
        <v>0</v>
      </c>
      <c r="AG202" s="16">
        <v>0</v>
      </c>
      <c r="AH202" s="179">
        <f t="shared" si="571"/>
        <v>0</v>
      </c>
      <c r="AI202" s="28">
        <v>0</v>
      </c>
      <c r="AJ202" s="28">
        <v>0</v>
      </c>
      <c r="AK202" s="28">
        <v>0</v>
      </c>
      <c r="AL202" s="28">
        <v>0</v>
      </c>
      <c r="AM202" s="28">
        <v>0</v>
      </c>
      <c r="AN202" s="28">
        <v>0</v>
      </c>
      <c r="AO202" s="28">
        <v>0</v>
      </c>
      <c r="AP202" s="28">
        <v>0</v>
      </c>
      <c r="AQ202" s="28">
        <v>0</v>
      </c>
      <c r="AR202" s="28">
        <v>0</v>
      </c>
      <c r="AS202" s="28">
        <v>0</v>
      </c>
      <c r="AT202" s="28">
        <v>0</v>
      </c>
      <c r="AU202" s="329">
        <f t="shared" si="460"/>
        <v>0</v>
      </c>
      <c r="AV202" s="33">
        <v>0</v>
      </c>
      <c r="AW202" s="20">
        <v>0</v>
      </c>
      <c r="AX202" s="20">
        <v>0</v>
      </c>
      <c r="AY202" s="20">
        <v>0</v>
      </c>
      <c r="AZ202" s="20">
        <v>0</v>
      </c>
      <c r="BA202" s="20">
        <v>0</v>
      </c>
      <c r="BB202" s="20">
        <v>0</v>
      </c>
      <c r="BC202" s="20">
        <v>0</v>
      </c>
      <c r="BD202" s="20">
        <v>0</v>
      </c>
      <c r="BE202" s="20">
        <v>0</v>
      </c>
      <c r="BF202" s="20">
        <v>0</v>
      </c>
      <c r="BG202" s="20">
        <v>0</v>
      </c>
      <c r="BH202" s="329">
        <f t="shared" si="461"/>
        <v>0</v>
      </c>
      <c r="BI202" s="193"/>
      <c r="BJ202" s="193"/>
      <c r="BK202" s="20"/>
      <c r="BL202" s="33">
        <v>0</v>
      </c>
      <c r="BM202" s="226"/>
      <c r="BN202" s="4"/>
      <c r="BO202" s="4"/>
      <c r="BP202" s="4"/>
      <c r="BQ202" s="195"/>
      <c r="BR202" s="196"/>
      <c r="BS202" s="224"/>
      <c r="BT202" s="4">
        <f t="shared" si="586"/>
        <v>0</v>
      </c>
      <c r="BU202" s="3">
        <f t="shared" si="569"/>
        <v>0</v>
      </c>
      <c r="BV202" s="193">
        <f t="shared" si="587"/>
        <v>0</v>
      </c>
      <c r="BW202" s="193">
        <f t="shared" si="588"/>
        <v>0</v>
      </c>
      <c r="BX202" s="20">
        <v>0</v>
      </c>
      <c r="BY202" s="19">
        <v>0</v>
      </c>
      <c r="BZ202" s="441">
        <f t="shared" si="589"/>
        <v>0</v>
      </c>
      <c r="CA202" s="4"/>
      <c r="CB202" s="1">
        <v>0</v>
      </c>
      <c r="CC202" s="1">
        <v>0</v>
      </c>
      <c r="CD202" s="19">
        <v>0</v>
      </c>
      <c r="CE202" s="196">
        <v>0</v>
      </c>
      <c r="CF202" s="275">
        <f t="shared" si="590"/>
        <v>0</v>
      </c>
      <c r="CG202" s="1">
        <f t="shared" si="591"/>
        <v>0</v>
      </c>
      <c r="CH202" s="229">
        <f t="shared" si="592"/>
        <v>0</v>
      </c>
      <c r="CI202" s="193">
        <f t="shared" si="593"/>
        <v>0</v>
      </c>
      <c r="CJ202" s="193">
        <f t="shared" si="594"/>
        <v>0</v>
      </c>
      <c r="CK202" s="20">
        <v>0</v>
      </c>
      <c r="CL202" s="33">
        <v>0</v>
      </c>
      <c r="CM202" s="475">
        <f t="shared" si="572"/>
        <v>0</v>
      </c>
      <c r="CN202" s="4">
        <f t="shared" si="551"/>
        <v>0</v>
      </c>
      <c r="CO202" s="1">
        <v>0</v>
      </c>
      <c r="CP202" s="1">
        <v>0</v>
      </c>
      <c r="CQ202" s="19">
        <v>0</v>
      </c>
      <c r="CR202" s="7">
        <f t="shared" si="570"/>
        <v>0</v>
      </c>
      <c r="CS202" s="224">
        <f t="shared" si="573"/>
        <v>0</v>
      </c>
      <c r="CT202" s="1">
        <f t="shared" si="574"/>
        <v>0</v>
      </c>
      <c r="CU202" s="229">
        <f t="shared" si="575"/>
        <v>0</v>
      </c>
      <c r="CV202" s="193">
        <f t="shared" si="576"/>
        <v>0</v>
      </c>
      <c r="CW202" s="193">
        <f t="shared" si="577"/>
        <v>0</v>
      </c>
      <c r="CX202" s="20"/>
      <c r="CY202" s="33"/>
      <c r="CZ202" s="475">
        <f t="shared" si="578"/>
        <v>0</v>
      </c>
      <c r="DA202" s="4">
        <f t="shared" si="552"/>
        <v>0</v>
      </c>
      <c r="DB202" s="700"/>
      <c r="DC202" s="700"/>
      <c r="DE202" s="7">
        <f t="shared" si="553"/>
        <v>0</v>
      </c>
      <c r="DF202" s="224">
        <f t="shared" si="579"/>
        <v>0</v>
      </c>
      <c r="DG202" s="1">
        <f t="shared" si="580"/>
        <v>0</v>
      </c>
      <c r="DH202" s="229">
        <f t="shared" si="581"/>
        <v>0</v>
      </c>
      <c r="DI202" s="193"/>
      <c r="DJ202" s="193"/>
      <c r="DK202" s="20"/>
      <c r="DL202" s="33"/>
      <c r="DM202" s="475">
        <f t="shared" si="582"/>
        <v>0</v>
      </c>
      <c r="DN202" s="4" t="e">
        <f t="shared" si="554"/>
        <v>#DIV/0!</v>
      </c>
      <c r="DO202" s="700"/>
      <c r="DP202" s="700"/>
      <c r="DR202" s="7">
        <f t="shared" si="555"/>
        <v>0</v>
      </c>
      <c r="DS202" s="224">
        <f t="shared" si="583"/>
        <v>0</v>
      </c>
      <c r="DT202" s="1">
        <f t="shared" si="584"/>
        <v>0</v>
      </c>
      <c r="DU202" s="229">
        <f t="shared" si="585"/>
        <v>0</v>
      </c>
    </row>
    <row r="203" spans="2:125" hidden="1" outlineLevel="1" x14ac:dyDescent="0.35">
      <c r="B203" s="5" t="s">
        <v>114</v>
      </c>
      <c r="C203" s="3"/>
      <c r="D203" s="18">
        <v>320927</v>
      </c>
      <c r="E203" s="5" t="s">
        <v>47</v>
      </c>
      <c r="F203" s="5" t="s">
        <v>67</v>
      </c>
      <c r="G203" s="5" t="s">
        <v>80</v>
      </c>
      <c r="H203" s="20">
        <v>229.58199999999999</v>
      </c>
      <c r="I203" s="16">
        <f t="shared" si="556"/>
        <v>0</v>
      </c>
      <c r="J203" s="16">
        <f t="shared" si="557"/>
        <v>0</v>
      </c>
      <c r="K203" s="16">
        <f t="shared" si="558"/>
        <v>0</v>
      </c>
      <c r="L203" s="33">
        <f t="shared" si="559"/>
        <v>0</v>
      </c>
      <c r="M203" s="20">
        <f t="shared" si="560"/>
        <v>0</v>
      </c>
      <c r="N203" s="20">
        <f t="shared" si="561"/>
        <v>0</v>
      </c>
      <c r="O203" s="20">
        <f t="shared" si="562"/>
        <v>0</v>
      </c>
      <c r="P203" s="20">
        <f t="shared" si="563"/>
        <v>0</v>
      </c>
      <c r="Q203" s="20">
        <f t="shared" si="564"/>
        <v>0</v>
      </c>
      <c r="R203" s="20">
        <f t="shared" si="565"/>
        <v>0</v>
      </c>
      <c r="S203" s="20">
        <f t="shared" si="566"/>
        <v>0</v>
      </c>
      <c r="T203" s="20">
        <f t="shared" si="567"/>
        <v>0</v>
      </c>
      <c r="U203" s="182">
        <f t="shared" si="546"/>
        <v>0</v>
      </c>
      <c r="V203" s="33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0">
        <v>0</v>
      </c>
      <c r="AF203" s="20">
        <v>0</v>
      </c>
      <c r="AG203" s="16">
        <v>0</v>
      </c>
      <c r="AH203" s="179">
        <f t="shared" si="571"/>
        <v>0</v>
      </c>
      <c r="AI203" s="28">
        <v>0</v>
      </c>
      <c r="AJ203" s="28">
        <v>0</v>
      </c>
      <c r="AK203" s="28">
        <v>0</v>
      </c>
      <c r="AL203" s="28">
        <v>0</v>
      </c>
      <c r="AM203" s="28">
        <v>0</v>
      </c>
      <c r="AN203" s="28">
        <v>0</v>
      </c>
      <c r="AO203" s="28">
        <v>0</v>
      </c>
      <c r="AP203" s="28">
        <v>0</v>
      </c>
      <c r="AQ203" s="28">
        <v>0</v>
      </c>
      <c r="AR203" s="28">
        <v>0</v>
      </c>
      <c r="AS203" s="28">
        <v>0</v>
      </c>
      <c r="AT203" s="28">
        <v>0</v>
      </c>
      <c r="AU203" s="329">
        <f t="shared" ref="AU203:AU266" si="595">+SUM(AI203:AT203)</f>
        <v>0</v>
      </c>
      <c r="AV203" s="33">
        <v>0</v>
      </c>
      <c r="AW203" s="20">
        <v>0</v>
      </c>
      <c r="AX203" s="20">
        <v>0</v>
      </c>
      <c r="AY203" s="20">
        <v>0</v>
      </c>
      <c r="AZ203" s="20">
        <v>0</v>
      </c>
      <c r="BA203" s="20">
        <v>0</v>
      </c>
      <c r="BB203" s="20">
        <v>0</v>
      </c>
      <c r="BC203" s="20">
        <v>0</v>
      </c>
      <c r="BD203" s="20">
        <v>0</v>
      </c>
      <c r="BE203" s="20">
        <v>0</v>
      </c>
      <c r="BF203" s="20">
        <v>0</v>
      </c>
      <c r="BG203" s="20">
        <v>0</v>
      </c>
      <c r="BH203" s="329">
        <f t="shared" ref="BH203:BH266" si="596">+SUM(AV203:BG203)</f>
        <v>0</v>
      </c>
      <c r="BI203" s="193"/>
      <c r="BJ203" s="193"/>
      <c r="BK203" s="20"/>
      <c r="BL203" s="33">
        <v>0</v>
      </c>
      <c r="BM203" s="226"/>
      <c r="BN203" s="4"/>
      <c r="BO203" s="4"/>
      <c r="BP203" s="4"/>
      <c r="BQ203" s="195"/>
      <c r="BR203" s="196"/>
      <c r="BS203" s="224"/>
      <c r="BT203" s="4">
        <f t="shared" si="586"/>
        <v>0</v>
      </c>
      <c r="BU203" s="3">
        <f t="shared" si="569"/>
        <v>0</v>
      </c>
      <c r="BV203" s="193">
        <f t="shared" si="587"/>
        <v>0</v>
      </c>
      <c r="BW203" s="193">
        <f t="shared" si="588"/>
        <v>0</v>
      </c>
      <c r="BX203" s="20">
        <v>0</v>
      </c>
      <c r="BY203" s="19">
        <v>0</v>
      </c>
      <c r="BZ203" s="441">
        <f t="shared" si="589"/>
        <v>0</v>
      </c>
      <c r="CA203" s="4"/>
      <c r="CB203" s="1">
        <v>0</v>
      </c>
      <c r="CC203" s="1">
        <v>0</v>
      </c>
      <c r="CD203" s="19">
        <v>0</v>
      </c>
      <c r="CE203" s="196">
        <v>0</v>
      </c>
      <c r="CF203" s="275">
        <f t="shared" si="590"/>
        <v>0</v>
      </c>
      <c r="CG203" s="1">
        <f t="shared" si="591"/>
        <v>0</v>
      </c>
      <c r="CH203" s="229">
        <f t="shared" si="592"/>
        <v>0</v>
      </c>
      <c r="CI203" s="193">
        <f t="shared" si="593"/>
        <v>0</v>
      </c>
      <c r="CJ203" s="193">
        <f t="shared" si="594"/>
        <v>0</v>
      </c>
      <c r="CK203" s="20">
        <v>0</v>
      </c>
      <c r="CL203" s="33">
        <v>0</v>
      </c>
      <c r="CM203" s="475">
        <f t="shared" si="572"/>
        <v>0</v>
      </c>
      <c r="CN203" s="4">
        <f t="shared" si="551"/>
        <v>0</v>
      </c>
      <c r="CO203" s="1">
        <v>0</v>
      </c>
      <c r="CP203" s="1">
        <v>0</v>
      </c>
      <c r="CQ203" s="19">
        <v>0</v>
      </c>
      <c r="CR203" s="7">
        <f t="shared" si="570"/>
        <v>0</v>
      </c>
      <c r="CS203" s="224">
        <f t="shared" si="573"/>
        <v>0</v>
      </c>
      <c r="CT203" s="1">
        <f t="shared" si="574"/>
        <v>0</v>
      </c>
      <c r="CU203" s="229">
        <f t="shared" si="575"/>
        <v>0</v>
      </c>
      <c r="CV203" s="193">
        <f t="shared" si="576"/>
        <v>0</v>
      </c>
      <c r="CW203" s="193">
        <f t="shared" si="577"/>
        <v>0</v>
      </c>
      <c r="CX203" s="20"/>
      <c r="CY203" s="33"/>
      <c r="CZ203" s="475">
        <f t="shared" si="578"/>
        <v>0</v>
      </c>
      <c r="DA203" s="4">
        <f t="shared" si="552"/>
        <v>0</v>
      </c>
      <c r="DB203" s="700"/>
      <c r="DC203" s="700"/>
      <c r="DE203" s="7">
        <f t="shared" si="553"/>
        <v>0</v>
      </c>
      <c r="DF203" s="224">
        <f t="shared" si="579"/>
        <v>0</v>
      </c>
      <c r="DG203" s="1">
        <f t="shared" si="580"/>
        <v>0</v>
      </c>
      <c r="DH203" s="229">
        <f t="shared" si="581"/>
        <v>0</v>
      </c>
      <c r="DI203" s="193"/>
      <c r="DJ203" s="193"/>
      <c r="DK203" s="20"/>
      <c r="DL203" s="33"/>
      <c r="DM203" s="475">
        <f t="shared" si="582"/>
        <v>0</v>
      </c>
      <c r="DN203" s="4" t="e">
        <f t="shared" si="554"/>
        <v>#DIV/0!</v>
      </c>
      <c r="DO203" s="700"/>
      <c r="DP203" s="700"/>
      <c r="DR203" s="7">
        <f t="shared" si="555"/>
        <v>0</v>
      </c>
      <c r="DS203" s="224">
        <f t="shared" si="583"/>
        <v>0</v>
      </c>
      <c r="DT203" s="1">
        <f t="shared" si="584"/>
        <v>0</v>
      </c>
      <c r="DU203" s="229">
        <f t="shared" si="585"/>
        <v>0</v>
      </c>
    </row>
    <row r="204" spans="2:125" hidden="1" outlineLevel="1" x14ac:dyDescent="0.35">
      <c r="B204" s="5" t="s">
        <v>114</v>
      </c>
      <c r="C204" s="3"/>
      <c r="D204" s="18">
        <v>320029</v>
      </c>
      <c r="E204" s="5" t="s">
        <v>47</v>
      </c>
      <c r="F204" s="5" t="s">
        <v>68</v>
      </c>
      <c r="G204" s="5" t="s">
        <v>81</v>
      </c>
      <c r="H204" s="20">
        <v>255.55600000000001</v>
      </c>
      <c r="I204" s="16">
        <f t="shared" si="556"/>
        <v>0</v>
      </c>
      <c r="J204" s="16">
        <f t="shared" si="557"/>
        <v>0</v>
      </c>
      <c r="K204" s="16">
        <f t="shared" si="558"/>
        <v>0</v>
      </c>
      <c r="L204" s="33">
        <f t="shared" si="559"/>
        <v>0</v>
      </c>
      <c r="M204" s="20">
        <f t="shared" si="560"/>
        <v>0</v>
      </c>
      <c r="N204" s="20">
        <f t="shared" si="561"/>
        <v>0</v>
      </c>
      <c r="O204" s="20">
        <f t="shared" si="562"/>
        <v>0</v>
      </c>
      <c r="P204" s="20">
        <f t="shared" si="563"/>
        <v>0</v>
      </c>
      <c r="Q204" s="20">
        <f t="shared" si="564"/>
        <v>0</v>
      </c>
      <c r="R204" s="20">
        <f t="shared" si="565"/>
        <v>0</v>
      </c>
      <c r="S204" s="20">
        <f t="shared" si="566"/>
        <v>0</v>
      </c>
      <c r="T204" s="20">
        <f t="shared" si="567"/>
        <v>0</v>
      </c>
      <c r="U204" s="182">
        <f t="shared" si="546"/>
        <v>0</v>
      </c>
      <c r="V204" s="33">
        <v>0</v>
      </c>
      <c r="W204" s="20">
        <v>0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>
        <v>0</v>
      </c>
      <c r="AD204" s="20">
        <v>0</v>
      </c>
      <c r="AE204" s="20">
        <v>0</v>
      </c>
      <c r="AF204" s="20">
        <v>0</v>
      </c>
      <c r="AG204" s="16">
        <v>0</v>
      </c>
      <c r="AH204" s="179">
        <f t="shared" si="571"/>
        <v>0</v>
      </c>
      <c r="AI204" s="28">
        <v>0</v>
      </c>
      <c r="AJ204" s="28">
        <v>0</v>
      </c>
      <c r="AK204" s="28">
        <v>0</v>
      </c>
      <c r="AL204" s="28">
        <v>0</v>
      </c>
      <c r="AM204" s="28">
        <v>0</v>
      </c>
      <c r="AN204" s="28">
        <v>0</v>
      </c>
      <c r="AO204" s="28">
        <v>0</v>
      </c>
      <c r="AP204" s="28">
        <v>0</v>
      </c>
      <c r="AQ204" s="28">
        <v>0</v>
      </c>
      <c r="AR204" s="28">
        <v>0</v>
      </c>
      <c r="AS204" s="28">
        <v>0</v>
      </c>
      <c r="AT204" s="28">
        <v>0</v>
      </c>
      <c r="AU204" s="329">
        <f t="shared" si="595"/>
        <v>0</v>
      </c>
      <c r="AV204" s="33">
        <v>0</v>
      </c>
      <c r="AW204" s="20">
        <v>0</v>
      </c>
      <c r="AX204" s="20">
        <v>0</v>
      </c>
      <c r="AY204" s="20">
        <v>0</v>
      </c>
      <c r="AZ204" s="20">
        <v>0</v>
      </c>
      <c r="BA204" s="20">
        <v>0</v>
      </c>
      <c r="BB204" s="20">
        <v>0</v>
      </c>
      <c r="BC204" s="20">
        <v>0</v>
      </c>
      <c r="BD204" s="20">
        <v>0</v>
      </c>
      <c r="BE204" s="20">
        <v>0</v>
      </c>
      <c r="BF204" s="20">
        <v>0</v>
      </c>
      <c r="BG204" s="20">
        <v>0</v>
      </c>
      <c r="BH204" s="329">
        <f t="shared" si="596"/>
        <v>0</v>
      </c>
      <c r="BI204" s="193"/>
      <c r="BJ204" s="193"/>
      <c r="BK204" s="20"/>
      <c r="BL204" s="33">
        <v>0</v>
      </c>
      <c r="BM204" s="226"/>
      <c r="BN204" s="4"/>
      <c r="BO204" s="4"/>
      <c r="BP204" s="4"/>
      <c r="BQ204" s="195"/>
      <c r="BR204" s="196"/>
      <c r="BS204" s="224"/>
      <c r="BT204" s="4">
        <f t="shared" si="586"/>
        <v>0</v>
      </c>
      <c r="BU204" s="3">
        <f t="shared" si="569"/>
        <v>0</v>
      </c>
      <c r="BV204" s="193">
        <f t="shared" si="587"/>
        <v>0</v>
      </c>
      <c r="BW204" s="193">
        <f t="shared" si="588"/>
        <v>0</v>
      </c>
      <c r="BX204" s="20">
        <v>0</v>
      </c>
      <c r="BY204" s="19">
        <v>0</v>
      </c>
      <c r="BZ204" s="441">
        <f t="shared" si="589"/>
        <v>0</v>
      </c>
      <c r="CA204" s="4"/>
      <c r="CB204" s="1">
        <v>0</v>
      </c>
      <c r="CC204" s="1">
        <v>0</v>
      </c>
      <c r="CD204" s="19">
        <v>0</v>
      </c>
      <c r="CE204" s="196">
        <v>0</v>
      </c>
      <c r="CF204" s="275">
        <f t="shared" si="590"/>
        <v>0</v>
      </c>
      <c r="CG204" s="1">
        <f t="shared" si="591"/>
        <v>0</v>
      </c>
      <c r="CH204" s="229">
        <f t="shared" si="592"/>
        <v>0</v>
      </c>
      <c r="CI204" s="193">
        <f t="shared" si="593"/>
        <v>0</v>
      </c>
      <c r="CJ204" s="193">
        <f t="shared" si="594"/>
        <v>0</v>
      </c>
      <c r="CK204" s="20">
        <v>0</v>
      </c>
      <c r="CL204" s="33">
        <v>0</v>
      </c>
      <c r="CM204" s="475">
        <f t="shared" si="572"/>
        <v>0</v>
      </c>
      <c r="CN204" s="4">
        <f t="shared" si="551"/>
        <v>0</v>
      </c>
      <c r="CO204" s="1">
        <v>0</v>
      </c>
      <c r="CP204" s="1">
        <v>0</v>
      </c>
      <c r="CQ204" s="19">
        <v>0</v>
      </c>
      <c r="CR204" s="7">
        <f t="shared" si="570"/>
        <v>0</v>
      </c>
      <c r="CS204" s="224">
        <f t="shared" si="573"/>
        <v>0</v>
      </c>
      <c r="CT204" s="1">
        <f t="shared" si="574"/>
        <v>0</v>
      </c>
      <c r="CU204" s="229">
        <f t="shared" si="575"/>
        <v>0</v>
      </c>
      <c r="CV204" s="193">
        <f t="shared" si="576"/>
        <v>0</v>
      </c>
      <c r="CW204" s="193">
        <f t="shared" si="577"/>
        <v>0</v>
      </c>
      <c r="CX204" s="20"/>
      <c r="CY204" s="33"/>
      <c r="CZ204" s="475">
        <f t="shared" si="578"/>
        <v>0</v>
      </c>
      <c r="DA204" s="4">
        <f t="shared" si="552"/>
        <v>0</v>
      </c>
      <c r="DB204" s="700"/>
      <c r="DC204" s="700"/>
      <c r="DE204" s="7">
        <f t="shared" si="553"/>
        <v>0</v>
      </c>
      <c r="DF204" s="224">
        <f t="shared" si="579"/>
        <v>0</v>
      </c>
      <c r="DG204" s="1">
        <f t="shared" si="580"/>
        <v>0</v>
      </c>
      <c r="DH204" s="229">
        <f t="shared" si="581"/>
        <v>0</v>
      </c>
      <c r="DI204" s="193"/>
      <c r="DJ204" s="193"/>
      <c r="DK204" s="20"/>
      <c r="DL204" s="33"/>
      <c r="DM204" s="475">
        <f t="shared" si="582"/>
        <v>0</v>
      </c>
      <c r="DN204" s="4" t="e">
        <f t="shared" si="554"/>
        <v>#DIV/0!</v>
      </c>
      <c r="DO204" s="700"/>
      <c r="DP204" s="700"/>
      <c r="DR204" s="7">
        <f t="shared" si="555"/>
        <v>0</v>
      </c>
      <c r="DS204" s="224">
        <f t="shared" si="583"/>
        <v>0</v>
      </c>
      <c r="DT204" s="1">
        <f t="shared" si="584"/>
        <v>0</v>
      </c>
      <c r="DU204" s="229">
        <f t="shared" si="585"/>
        <v>0</v>
      </c>
    </row>
    <row r="205" spans="2:125" collapsed="1" x14ac:dyDescent="0.35">
      <c r="B205" s="5" t="s">
        <v>114</v>
      </c>
      <c r="C205" s="3"/>
      <c r="D205" s="18"/>
      <c r="E205" s="5" t="s">
        <v>194</v>
      </c>
      <c r="F205" s="14" t="s">
        <v>82</v>
      </c>
      <c r="G205" s="5"/>
      <c r="H205" s="2"/>
      <c r="I205" s="27">
        <f>+SUM(I206:I208)</f>
        <v>2.2227404036780389</v>
      </c>
      <c r="J205" s="27">
        <f t="shared" ref="J205:U205" si="597">+SUM(J206:J208)</f>
        <v>4.8900269999811181</v>
      </c>
      <c r="K205" s="27">
        <f t="shared" si="597"/>
        <v>10.224600192587278</v>
      </c>
      <c r="L205" s="34">
        <f t="shared" si="597"/>
        <v>9.9578731063824417</v>
      </c>
      <c r="M205" s="26">
        <f t="shared" si="597"/>
        <v>19.017995267136175</v>
      </c>
      <c r="N205" s="26">
        <f t="shared" si="597"/>
        <v>10.806054855905696</v>
      </c>
      <c r="O205" s="26">
        <f t="shared" si="597"/>
        <v>14.316055233527809</v>
      </c>
      <c r="P205" s="26">
        <f t="shared" si="597"/>
        <v>9.9514044395773134</v>
      </c>
      <c r="Q205" s="26">
        <f t="shared" si="597"/>
        <v>8.2928377672463149</v>
      </c>
      <c r="R205" s="26">
        <f t="shared" si="597"/>
        <v>11.260797160281706</v>
      </c>
      <c r="S205" s="26">
        <f t="shared" si="597"/>
        <v>10.737040953118216</v>
      </c>
      <c r="T205" s="26">
        <f t="shared" si="597"/>
        <v>6.7215622226837608</v>
      </c>
      <c r="U205" s="182">
        <f t="shared" si="597"/>
        <v>118.39898860210587</v>
      </c>
      <c r="V205" s="34">
        <f>+SUM(V206:V208)</f>
        <v>7.833333333333333</v>
      </c>
      <c r="W205" s="26">
        <f t="shared" ref="W205:AG205" si="598">+SUM(W206:W208)</f>
        <v>4.583333333333333</v>
      </c>
      <c r="X205" s="26">
        <f t="shared" si="598"/>
        <v>10.083333333333332</v>
      </c>
      <c r="Y205" s="26">
        <f t="shared" si="598"/>
        <v>6.916666666666667</v>
      </c>
      <c r="Z205" s="26">
        <f t="shared" si="598"/>
        <v>9.6666666666666661</v>
      </c>
      <c r="AA205" s="26">
        <f t="shared" si="598"/>
        <v>5.5</v>
      </c>
      <c r="AB205" s="26">
        <f t="shared" si="598"/>
        <v>0</v>
      </c>
      <c r="AC205" s="26">
        <f t="shared" si="598"/>
        <v>0</v>
      </c>
      <c r="AD205" s="26">
        <v>0</v>
      </c>
      <c r="AE205" s="26">
        <f t="shared" si="598"/>
        <v>0</v>
      </c>
      <c r="AF205" s="26">
        <f t="shared" si="598"/>
        <v>0</v>
      </c>
      <c r="AG205" s="27">
        <f t="shared" si="598"/>
        <v>0</v>
      </c>
      <c r="AH205" s="179">
        <f t="shared" si="571"/>
        <v>44.583333333333336</v>
      </c>
      <c r="AI205" s="23">
        <f t="shared" ref="AI205:AT205" si="599">+SUM(AI206:AI208)</f>
        <v>706.33799999999997</v>
      </c>
      <c r="AJ205" s="23">
        <f t="shared" si="599"/>
        <v>1553.943</v>
      </c>
      <c r="AK205" s="23">
        <f t="shared" si="599"/>
        <v>3249.1530000000002</v>
      </c>
      <c r="AL205" s="23">
        <f t="shared" si="599"/>
        <v>3164.393</v>
      </c>
      <c r="AM205" s="23">
        <f t="shared" si="599"/>
        <v>6043.5005000000001</v>
      </c>
      <c r="AN205" s="23">
        <f t="shared" si="599"/>
        <v>3433.9265000000005</v>
      </c>
      <c r="AO205" s="23">
        <f t="shared" si="599"/>
        <v>4549.3274000000001</v>
      </c>
      <c r="AP205" s="23">
        <f t="shared" si="599"/>
        <v>3162.3373999999999</v>
      </c>
      <c r="AQ205" s="23">
        <f t="shared" si="599"/>
        <v>2635.2813999999998</v>
      </c>
      <c r="AR205" s="23">
        <f t="shared" si="599"/>
        <v>3578.4336000000003</v>
      </c>
      <c r="AS205" s="23">
        <f t="shared" si="599"/>
        <v>3411.9954000000007</v>
      </c>
      <c r="AT205" s="23">
        <f t="shared" si="599"/>
        <v>2135.9646000000002</v>
      </c>
      <c r="AU205" s="329">
        <f t="shared" ref="AU205" si="600">+SUM(AU206:AU208)</f>
        <v>37624.593800000002</v>
      </c>
      <c r="AV205" s="34">
        <f t="shared" ref="AV205" si="601">+SUM(AV206:AV208)</f>
        <v>2607.5412000000006</v>
      </c>
      <c r="AW205" s="26">
        <f t="shared" ref="AW205" si="602">+SUM(AW206:AW208)</f>
        <v>1525.6890000000001</v>
      </c>
      <c r="AX205" s="26">
        <f t="shared" ref="AX205" si="603">+SUM(AX206:AX208)</f>
        <v>3356.5158000000006</v>
      </c>
      <c r="AY205" s="26">
        <f t="shared" ref="AY205" si="604">+SUM(AY206:AY208)</f>
        <v>2302.4034000000001</v>
      </c>
      <c r="AZ205" s="26">
        <f t="shared" ref="AZ205" si="605">+SUM(AZ206:AZ208)</f>
        <v>3217.8168000000001</v>
      </c>
      <c r="BA205" s="26">
        <f t="shared" ref="BA205" si="606">+SUM(BA206:BA208)</f>
        <v>1830.8268000000003</v>
      </c>
      <c r="BB205" s="26">
        <f t="shared" ref="BB205" si="607">+SUM(BB206:BB208)</f>
        <v>0</v>
      </c>
      <c r="BC205" s="26">
        <v>0</v>
      </c>
      <c r="BD205" s="26">
        <v>0</v>
      </c>
      <c r="BE205" s="26">
        <f t="shared" ref="BE205" si="608">+SUM(BE206:BE208)</f>
        <v>0</v>
      </c>
      <c r="BF205" s="26">
        <f t="shared" ref="BF205" si="609">+SUM(BF206:BF208)</f>
        <v>0</v>
      </c>
      <c r="BG205" s="26">
        <f t="shared" ref="BG205" si="610">+SUM(BG206:BG208)</f>
        <v>0</v>
      </c>
      <c r="BH205" s="329">
        <f t="shared" ref="BH205" si="611">+SUM(BH206:BH208)</f>
        <v>14840.793000000003</v>
      </c>
      <c r="BI205" s="193"/>
      <c r="BJ205" s="193"/>
      <c r="BK205" s="20"/>
      <c r="BL205" s="33">
        <v>0</v>
      </c>
      <c r="BM205" s="226"/>
      <c r="BN205" s="4"/>
      <c r="BO205" s="4"/>
      <c r="BP205" s="4"/>
      <c r="BQ205" s="195"/>
      <c r="BR205" s="196"/>
      <c r="BS205" s="224"/>
      <c r="BT205" s="4">
        <f t="shared" si="586"/>
        <v>-1</v>
      </c>
      <c r="BU205" s="3">
        <f t="shared" si="569"/>
        <v>-0.4261748600471188</v>
      </c>
      <c r="BV205" s="193"/>
      <c r="BW205" s="193">
        <f t="shared" si="588"/>
        <v>610.27560000000005</v>
      </c>
      <c r="BX205" s="20">
        <v>0</v>
      </c>
      <c r="BY205" s="19">
        <v>0</v>
      </c>
      <c r="BZ205" s="441">
        <f t="shared" si="589"/>
        <v>0</v>
      </c>
      <c r="CA205" s="4"/>
      <c r="CB205" s="1">
        <v>0</v>
      </c>
      <c r="CC205" s="1">
        <v>0</v>
      </c>
      <c r="CD205" s="19">
        <v>0</v>
      </c>
      <c r="CE205" s="196">
        <v>0</v>
      </c>
      <c r="CF205" s="275">
        <f t="shared" si="590"/>
        <v>0</v>
      </c>
      <c r="CG205" s="1">
        <f t="shared" si="591"/>
        <v>-1</v>
      </c>
      <c r="CH205" s="229">
        <f t="shared" si="592"/>
        <v>-0.4792375344461226</v>
      </c>
      <c r="CI205" s="193">
        <f t="shared" si="593"/>
        <v>1648.9770000000003</v>
      </c>
      <c r="CJ205" s="193">
        <f t="shared" si="594"/>
        <v>0</v>
      </c>
      <c r="CK205" s="20">
        <v>0</v>
      </c>
      <c r="CL205" s="33">
        <v>0</v>
      </c>
      <c r="CM205" s="475">
        <f t="shared" si="572"/>
        <v>0</v>
      </c>
      <c r="CN205" s="4">
        <f t="shared" si="551"/>
        <v>0</v>
      </c>
      <c r="CO205" s="1">
        <v>0</v>
      </c>
      <c r="CP205" s="1">
        <v>0</v>
      </c>
      <c r="CQ205" s="19">
        <v>0</v>
      </c>
      <c r="CR205" s="7">
        <f t="shared" si="570"/>
        <v>0</v>
      </c>
      <c r="CS205" s="224">
        <f t="shared" si="573"/>
        <v>0</v>
      </c>
      <c r="CT205" s="1">
        <f t="shared" si="574"/>
        <v>-1</v>
      </c>
      <c r="CU205" s="229">
        <f t="shared" si="575"/>
        <v>-0.53733321605585682</v>
      </c>
      <c r="CV205" s="193">
        <f t="shared" si="576"/>
        <v>1484.0793000000003</v>
      </c>
      <c r="CW205" s="193">
        <f t="shared" si="577"/>
        <v>0</v>
      </c>
      <c r="CX205" s="20"/>
      <c r="CY205" s="33"/>
      <c r="CZ205" s="475">
        <f t="shared" si="578"/>
        <v>0</v>
      </c>
      <c r="DA205" s="4">
        <f t="shared" si="552"/>
        <v>0</v>
      </c>
      <c r="DB205" s="700"/>
      <c r="DC205" s="700"/>
      <c r="DE205" s="7">
        <f t="shared" si="553"/>
        <v>0</v>
      </c>
      <c r="DF205" s="224">
        <f t="shared" si="579"/>
        <v>0</v>
      </c>
      <c r="DG205" s="1">
        <f t="shared" si="580"/>
        <v>-1</v>
      </c>
      <c r="DH205" s="229">
        <f t="shared" si="581"/>
        <v>-0.58181554671038116</v>
      </c>
      <c r="DI205" s="193"/>
      <c r="DJ205" s="193"/>
      <c r="DK205" s="20"/>
      <c r="DL205" s="33"/>
      <c r="DM205" s="475">
        <f t="shared" si="582"/>
        <v>0</v>
      </c>
      <c r="DN205" s="4" t="e">
        <f t="shared" si="554"/>
        <v>#DIV/0!</v>
      </c>
      <c r="DO205" s="700"/>
      <c r="DP205" s="700"/>
      <c r="DR205" s="7">
        <f t="shared" si="555"/>
        <v>0</v>
      </c>
      <c r="DS205" s="224">
        <f t="shared" si="583"/>
        <v>0</v>
      </c>
      <c r="DT205" s="1">
        <f t="shared" si="584"/>
        <v>-1</v>
      </c>
      <c r="DU205" s="229">
        <f t="shared" si="585"/>
        <v>-0.60555606051486455</v>
      </c>
    </row>
    <row r="206" spans="2:125" hidden="1" outlineLevel="1" x14ac:dyDescent="0.35">
      <c r="B206" s="5" t="s">
        <v>114</v>
      </c>
      <c r="C206" s="3"/>
      <c r="D206" s="18">
        <v>320917</v>
      </c>
      <c r="E206" s="5" t="s">
        <v>194</v>
      </c>
      <c r="F206" s="5" t="s">
        <v>84</v>
      </c>
      <c r="G206" s="5" t="s">
        <v>70</v>
      </c>
      <c r="H206" s="20">
        <v>317.77800000000002</v>
      </c>
      <c r="I206" s="16">
        <f t="shared" ref="I206:I208" si="612">+IFERROR(AI206/$H206,0)</f>
        <v>2.2227404036780389</v>
      </c>
      <c r="J206" s="16">
        <f t="shared" ref="J206:J208" si="613">+IFERROR(AJ206/$H206,0)</f>
        <v>4.8900269999811181</v>
      </c>
      <c r="K206" s="16">
        <f t="shared" ref="K206:K208" si="614">+IFERROR(AK206/$H206,0)</f>
        <v>10.224600192587278</v>
      </c>
      <c r="L206" s="33">
        <f t="shared" ref="L206:L208" si="615">+IFERROR(AL206/$H206,0)</f>
        <v>9.9578731063824417</v>
      </c>
      <c r="M206" s="20">
        <f t="shared" ref="M206:M208" si="616">+IFERROR(AM206/$H206,0)</f>
        <v>19.017995267136175</v>
      </c>
      <c r="N206" s="20">
        <f t="shared" ref="N206:N208" si="617">+IFERROR(AN206/$H206,0)</f>
        <v>10.806054855905696</v>
      </c>
      <c r="O206" s="20">
        <f t="shared" ref="O206:O208" si="618">+IFERROR(AO206/$H206,0)</f>
        <v>14.316055233527809</v>
      </c>
      <c r="P206" s="20">
        <f t="shared" ref="P206:P208" si="619">+IFERROR(AP206/$H206,0)</f>
        <v>9.9514044395773134</v>
      </c>
      <c r="Q206" s="20">
        <f t="shared" ref="Q206:Q208" si="620">+IFERROR(AQ206/$H206,0)</f>
        <v>8.2928377672463149</v>
      </c>
      <c r="R206" s="20">
        <f t="shared" ref="R206:R208" si="621">+IFERROR(AR206/$H206,0)</f>
        <v>11.260797160281706</v>
      </c>
      <c r="S206" s="20">
        <f t="shared" ref="S206:S208" si="622">+IFERROR(AS206/$H206,0)</f>
        <v>10.737040953118216</v>
      </c>
      <c r="T206" s="20">
        <f t="shared" ref="T206:T208" si="623">+IFERROR(AT206/$H206,0)</f>
        <v>6.7215622226837608</v>
      </c>
      <c r="U206" s="182">
        <f t="shared" ref="U206" si="624">+SUM(I206:T206)</f>
        <v>118.39898860210587</v>
      </c>
      <c r="V206" s="33">
        <v>7.833333333333333</v>
      </c>
      <c r="W206" s="20">
        <v>4.583333333333333</v>
      </c>
      <c r="X206" s="20">
        <v>10.083333333333332</v>
      </c>
      <c r="Y206" s="20">
        <v>6.916666666666667</v>
      </c>
      <c r="Z206" s="20">
        <v>9.6666666666666661</v>
      </c>
      <c r="AA206" s="20">
        <v>5.5</v>
      </c>
      <c r="AB206" s="20">
        <v>0</v>
      </c>
      <c r="AC206" s="20">
        <v>0</v>
      </c>
      <c r="AD206" s="20">
        <v>0</v>
      </c>
      <c r="AE206" s="20">
        <v>0</v>
      </c>
      <c r="AF206" s="20">
        <v>0</v>
      </c>
      <c r="AG206" s="16">
        <v>0</v>
      </c>
      <c r="AH206" s="179">
        <f t="shared" si="571"/>
        <v>44.583333333333336</v>
      </c>
      <c r="AI206" s="28">
        <v>706.33799999999997</v>
      </c>
      <c r="AJ206" s="28">
        <v>1553.943</v>
      </c>
      <c r="AK206" s="28">
        <v>3249.1530000000002</v>
      </c>
      <c r="AL206" s="28">
        <v>3164.393</v>
      </c>
      <c r="AM206" s="28">
        <v>6043.5005000000001</v>
      </c>
      <c r="AN206" s="28">
        <v>3433.9265000000005</v>
      </c>
      <c r="AO206" s="28">
        <v>4549.3274000000001</v>
      </c>
      <c r="AP206" s="28">
        <v>3162.3373999999999</v>
      </c>
      <c r="AQ206" s="28">
        <v>2635.2813999999998</v>
      </c>
      <c r="AR206" s="28">
        <v>3578.4336000000003</v>
      </c>
      <c r="AS206" s="28">
        <v>3411.9954000000007</v>
      </c>
      <c r="AT206" s="28">
        <v>2135.9646000000002</v>
      </c>
      <c r="AU206" s="329">
        <f t="shared" si="595"/>
        <v>37624.593800000002</v>
      </c>
      <c r="AV206" s="33">
        <v>2607.5412000000006</v>
      </c>
      <c r="AW206" s="20">
        <v>1525.6890000000001</v>
      </c>
      <c r="AX206" s="20">
        <v>3356.5158000000006</v>
      </c>
      <c r="AY206" s="20">
        <v>2302.4034000000001</v>
      </c>
      <c r="AZ206" s="20">
        <v>3217.8168000000001</v>
      </c>
      <c r="BA206" s="20">
        <v>1830.8268000000003</v>
      </c>
      <c r="BB206" s="20">
        <v>0</v>
      </c>
      <c r="BC206" s="20">
        <v>0</v>
      </c>
      <c r="BD206" s="20">
        <v>0</v>
      </c>
      <c r="BE206" s="20">
        <v>0</v>
      </c>
      <c r="BF206" s="20">
        <v>0</v>
      </c>
      <c r="BG206" s="20">
        <v>0</v>
      </c>
      <c r="BH206" s="329">
        <f t="shared" si="596"/>
        <v>14840.793000000003</v>
      </c>
      <c r="BI206" s="193"/>
      <c r="BJ206" s="193"/>
      <c r="BK206" s="20"/>
      <c r="BL206" s="33"/>
      <c r="BM206" s="226">
        <f t="shared" ref="BM206:BM264" si="625">+IFERROR(BL206/BK206,0)</f>
        <v>0</v>
      </c>
      <c r="BN206" s="4">
        <f t="shared" si="568"/>
        <v>0</v>
      </c>
      <c r="BO206" s="4">
        <v>0</v>
      </c>
      <c r="BP206" s="4">
        <v>0</v>
      </c>
      <c r="BQ206" s="195">
        <v>0</v>
      </c>
      <c r="BR206" s="196">
        <f>BQ206*H206*1.08*(1-BO206)</f>
        <v>0</v>
      </c>
      <c r="BS206" s="224">
        <f t="shared" ref="BS206:BS265" si="626">IFERROR(BR206/BK206,0)</f>
        <v>0</v>
      </c>
      <c r="BT206" s="4">
        <f t="shared" si="586"/>
        <v>-1</v>
      </c>
      <c r="BU206" s="3">
        <f t="shared" si="569"/>
        <v>-0.4261748600471188</v>
      </c>
      <c r="BV206" s="193"/>
      <c r="BW206" s="193">
        <f t="shared" si="588"/>
        <v>610.27560000000005</v>
      </c>
      <c r="BX206" s="20"/>
      <c r="BY206" s="19">
        <v>0</v>
      </c>
      <c r="BZ206" s="441">
        <f t="shared" si="589"/>
        <v>0</v>
      </c>
      <c r="CA206" s="4">
        <f>BW206/$BW$173</f>
        <v>1.0574529143672046E-2</v>
      </c>
      <c r="CB206" s="1">
        <v>0</v>
      </c>
      <c r="CC206" s="1">
        <v>0</v>
      </c>
      <c r="CD206" s="19">
        <v>0</v>
      </c>
      <c r="CE206" s="196">
        <v>0</v>
      </c>
      <c r="CF206" s="275">
        <f t="shared" si="590"/>
        <v>0</v>
      </c>
      <c r="CG206" s="1">
        <f t="shared" si="591"/>
        <v>-1</v>
      </c>
      <c r="CH206" s="229">
        <f t="shared" si="592"/>
        <v>-0.4792375344461226</v>
      </c>
      <c r="CI206" s="193">
        <f t="shared" si="593"/>
        <v>1648.9770000000003</v>
      </c>
      <c r="CJ206" s="193">
        <f t="shared" si="594"/>
        <v>0</v>
      </c>
      <c r="CK206" s="20">
        <v>0</v>
      </c>
      <c r="CL206" s="33">
        <v>0</v>
      </c>
      <c r="CM206" s="475">
        <f t="shared" si="572"/>
        <v>0</v>
      </c>
      <c r="CN206" s="4"/>
      <c r="CO206" s="1">
        <v>0</v>
      </c>
      <c r="CP206" s="1">
        <v>0</v>
      </c>
      <c r="CQ206" s="19">
        <v>0</v>
      </c>
      <c r="CR206" s="7">
        <f t="shared" si="570"/>
        <v>0</v>
      </c>
      <c r="CS206" s="224">
        <f t="shared" si="573"/>
        <v>0</v>
      </c>
      <c r="CT206" s="1">
        <f t="shared" si="574"/>
        <v>-1</v>
      </c>
      <c r="CU206" s="229">
        <f t="shared" si="575"/>
        <v>-0.53733321605585682</v>
      </c>
      <c r="CV206" s="193">
        <f t="shared" si="576"/>
        <v>1484.0793000000003</v>
      </c>
      <c r="CW206" s="193">
        <f t="shared" si="577"/>
        <v>0</v>
      </c>
      <c r="CX206" s="20">
        <v>0</v>
      </c>
      <c r="CY206" s="33"/>
      <c r="CZ206" s="475">
        <f t="shared" si="578"/>
        <v>0</v>
      </c>
      <c r="DA206" s="4"/>
      <c r="DB206" s="700"/>
      <c r="DC206" s="700"/>
      <c r="DE206" s="7">
        <f t="shared" si="553"/>
        <v>0</v>
      </c>
      <c r="DF206" s="224">
        <f t="shared" si="579"/>
        <v>0</v>
      </c>
      <c r="DG206" s="1">
        <f t="shared" si="580"/>
        <v>-1</v>
      </c>
      <c r="DH206" s="229">
        <f t="shared" si="581"/>
        <v>-0.58181554671038116</v>
      </c>
      <c r="DI206" s="193"/>
      <c r="DJ206" s="193"/>
      <c r="DK206" s="20">
        <v>0</v>
      </c>
      <c r="DL206" s="33"/>
      <c r="DM206" s="475">
        <f t="shared" si="582"/>
        <v>0</v>
      </c>
      <c r="DN206" s="4"/>
      <c r="DO206" s="700"/>
      <c r="DP206" s="700"/>
      <c r="DR206" s="7">
        <f t="shared" si="555"/>
        <v>0</v>
      </c>
      <c r="DS206" s="224">
        <f t="shared" si="583"/>
        <v>0</v>
      </c>
      <c r="DT206" s="1">
        <f t="shared" si="584"/>
        <v>-1</v>
      </c>
      <c r="DU206" s="229">
        <f t="shared" si="585"/>
        <v>-0.60555606051486455</v>
      </c>
    </row>
    <row r="207" spans="2:125" hidden="1" outlineLevel="1" x14ac:dyDescent="0.35">
      <c r="B207" s="5" t="s">
        <v>114</v>
      </c>
      <c r="C207" s="3"/>
      <c r="D207" s="18">
        <v>320921</v>
      </c>
      <c r="E207" s="5" t="s">
        <v>194</v>
      </c>
      <c r="F207" s="5" t="s">
        <v>85</v>
      </c>
      <c r="G207" s="5" t="s">
        <v>70</v>
      </c>
      <c r="H207" s="20">
        <v>332.45499999999998</v>
      </c>
      <c r="I207" s="16">
        <f t="shared" si="612"/>
        <v>0</v>
      </c>
      <c r="J207" s="16">
        <f t="shared" si="613"/>
        <v>0</v>
      </c>
      <c r="K207" s="16">
        <f t="shared" si="614"/>
        <v>0</v>
      </c>
      <c r="L207" s="33">
        <f t="shared" si="615"/>
        <v>0</v>
      </c>
      <c r="M207" s="20">
        <f t="shared" si="616"/>
        <v>0</v>
      </c>
      <c r="N207" s="20">
        <f t="shared" si="617"/>
        <v>0</v>
      </c>
      <c r="O207" s="20">
        <f t="shared" si="618"/>
        <v>0</v>
      </c>
      <c r="P207" s="20">
        <f t="shared" si="619"/>
        <v>0</v>
      </c>
      <c r="Q207" s="20">
        <f t="shared" si="620"/>
        <v>0</v>
      </c>
      <c r="R207" s="20">
        <f t="shared" si="621"/>
        <v>0</v>
      </c>
      <c r="S207" s="20">
        <f t="shared" si="622"/>
        <v>0</v>
      </c>
      <c r="T207" s="20">
        <f t="shared" si="623"/>
        <v>0</v>
      </c>
      <c r="U207" s="182">
        <f t="shared" ref="U207:U208" si="627">+SUM(I207:T207)</f>
        <v>0</v>
      </c>
      <c r="V207" s="33">
        <v>0</v>
      </c>
      <c r="W207" s="20">
        <v>0</v>
      </c>
      <c r="X207" s="20">
        <v>0</v>
      </c>
      <c r="Y207" s="20">
        <v>0</v>
      </c>
      <c r="Z207" s="20">
        <v>0</v>
      </c>
      <c r="AA207" s="20">
        <v>0</v>
      </c>
      <c r="AB207" s="20">
        <v>0</v>
      </c>
      <c r="AC207" s="20">
        <v>0</v>
      </c>
      <c r="AD207" s="20">
        <v>0</v>
      </c>
      <c r="AE207" s="20">
        <v>0</v>
      </c>
      <c r="AF207" s="20">
        <v>0</v>
      </c>
      <c r="AG207" s="16">
        <v>0</v>
      </c>
      <c r="AH207" s="179">
        <f t="shared" si="571"/>
        <v>0</v>
      </c>
      <c r="AI207" s="28">
        <v>0</v>
      </c>
      <c r="AJ207" s="28">
        <v>0</v>
      </c>
      <c r="AK207" s="28">
        <v>0</v>
      </c>
      <c r="AL207" s="28">
        <v>0</v>
      </c>
      <c r="AM207" s="28">
        <v>0</v>
      </c>
      <c r="AN207" s="28">
        <v>0</v>
      </c>
      <c r="AO207" s="28">
        <v>0</v>
      </c>
      <c r="AP207" s="28">
        <v>0</v>
      </c>
      <c r="AQ207" s="28">
        <v>0</v>
      </c>
      <c r="AR207" s="28">
        <v>0</v>
      </c>
      <c r="AS207" s="28">
        <v>0</v>
      </c>
      <c r="AT207" s="28">
        <v>0</v>
      </c>
      <c r="AU207" s="329">
        <f t="shared" si="595"/>
        <v>0</v>
      </c>
      <c r="AV207" s="33">
        <v>0</v>
      </c>
      <c r="AW207" s="20">
        <v>0</v>
      </c>
      <c r="AX207" s="20">
        <v>0</v>
      </c>
      <c r="AY207" s="20">
        <v>0</v>
      </c>
      <c r="AZ207" s="20">
        <v>0</v>
      </c>
      <c r="BA207" s="20">
        <v>0</v>
      </c>
      <c r="BB207" s="20">
        <v>0</v>
      </c>
      <c r="BC207" s="20">
        <v>0</v>
      </c>
      <c r="BD207" s="20">
        <v>0</v>
      </c>
      <c r="BE207" s="20">
        <v>0</v>
      </c>
      <c r="BF207" s="20">
        <v>0</v>
      </c>
      <c r="BG207" s="20">
        <v>0</v>
      </c>
      <c r="BH207" s="329">
        <f t="shared" si="596"/>
        <v>0</v>
      </c>
      <c r="BI207" s="193"/>
      <c r="BJ207" s="193"/>
      <c r="BK207" s="20"/>
      <c r="BL207" s="33"/>
      <c r="BM207" s="226">
        <f t="shared" si="625"/>
        <v>0</v>
      </c>
      <c r="BN207" s="4">
        <f t="shared" si="568"/>
        <v>0</v>
      </c>
      <c r="BO207" s="4">
        <v>0</v>
      </c>
      <c r="BP207" s="4">
        <v>0</v>
      </c>
      <c r="BQ207" s="195">
        <v>0</v>
      </c>
      <c r="BR207" s="196">
        <f>BQ207*H207*1.08*(1-BO207)</f>
        <v>0</v>
      </c>
      <c r="BS207" s="224">
        <f t="shared" si="626"/>
        <v>0</v>
      </c>
      <c r="BT207" s="4">
        <f t="shared" si="586"/>
        <v>0</v>
      </c>
      <c r="BU207" s="3">
        <f t="shared" si="569"/>
        <v>0</v>
      </c>
      <c r="BV207" s="193"/>
      <c r="BW207" s="193">
        <f t="shared" si="588"/>
        <v>0</v>
      </c>
      <c r="BX207" s="20"/>
      <c r="BY207" s="19">
        <v>0</v>
      </c>
      <c r="BZ207" s="441">
        <f t="shared" si="589"/>
        <v>0</v>
      </c>
      <c r="CA207" s="4">
        <f>BW207/$BW$173</f>
        <v>0</v>
      </c>
      <c r="CB207" s="1">
        <v>0</v>
      </c>
      <c r="CC207" s="1">
        <v>0</v>
      </c>
      <c r="CD207" s="19">
        <v>0</v>
      </c>
      <c r="CE207" s="196">
        <v>0</v>
      </c>
      <c r="CF207" s="275">
        <f t="shared" si="590"/>
        <v>0</v>
      </c>
      <c r="CG207" s="1">
        <f t="shared" si="591"/>
        <v>0</v>
      </c>
      <c r="CH207" s="229">
        <f t="shared" si="592"/>
        <v>0</v>
      </c>
      <c r="CI207" s="193">
        <f t="shared" si="593"/>
        <v>0</v>
      </c>
      <c r="CJ207" s="193">
        <f t="shared" si="594"/>
        <v>0</v>
      </c>
      <c r="CK207" s="20">
        <v>0</v>
      </c>
      <c r="CL207" s="33">
        <v>0</v>
      </c>
      <c r="CM207" s="475">
        <f t="shared" si="572"/>
        <v>0</v>
      </c>
      <c r="CN207" s="4"/>
      <c r="CO207" s="1">
        <v>0</v>
      </c>
      <c r="CP207" s="1">
        <v>0</v>
      </c>
      <c r="CQ207" s="19">
        <v>0</v>
      </c>
      <c r="CR207" s="7">
        <f t="shared" si="570"/>
        <v>0</v>
      </c>
      <c r="CS207" s="224">
        <f t="shared" si="573"/>
        <v>0</v>
      </c>
      <c r="CT207" s="1">
        <f t="shared" si="574"/>
        <v>0</v>
      </c>
      <c r="CU207" s="229">
        <f t="shared" si="575"/>
        <v>0</v>
      </c>
      <c r="CV207" s="193">
        <f t="shared" si="576"/>
        <v>0</v>
      </c>
      <c r="CW207" s="193">
        <f t="shared" si="577"/>
        <v>0</v>
      </c>
      <c r="CX207" s="20">
        <v>0</v>
      </c>
      <c r="CY207" s="33"/>
      <c r="CZ207" s="475">
        <f t="shared" si="578"/>
        <v>0</v>
      </c>
      <c r="DA207" s="4"/>
      <c r="DB207" s="700"/>
      <c r="DC207" s="700"/>
      <c r="DE207" s="7">
        <f t="shared" si="553"/>
        <v>0</v>
      </c>
      <c r="DF207" s="224">
        <f t="shared" si="579"/>
        <v>0</v>
      </c>
      <c r="DG207" s="1">
        <f t="shared" si="580"/>
        <v>0</v>
      </c>
      <c r="DH207" s="229">
        <f t="shared" si="581"/>
        <v>0</v>
      </c>
      <c r="DI207" s="193"/>
      <c r="DJ207" s="193"/>
      <c r="DK207" s="20">
        <v>0</v>
      </c>
      <c r="DL207" s="33"/>
      <c r="DM207" s="475">
        <f t="shared" si="582"/>
        <v>0</v>
      </c>
      <c r="DN207" s="4"/>
      <c r="DO207" s="700"/>
      <c r="DP207" s="700"/>
      <c r="DR207" s="7">
        <f t="shared" si="555"/>
        <v>0</v>
      </c>
      <c r="DS207" s="224">
        <f t="shared" si="583"/>
        <v>0</v>
      </c>
      <c r="DT207" s="1">
        <f t="shared" si="584"/>
        <v>0</v>
      </c>
      <c r="DU207" s="229">
        <f t="shared" si="585"/>
        <v>0</v>
      </c>
    </row>
    <row r="208" spans="2:125" hidden="1" outlineLevel="1" x14ac:dyDescent="0.35">
      <c r="B208" s="5" t="s">
        <v>114</v>
      </c>
      <c r="C208" s="3"/>
      <c r="D208" s="18">
        <v>320925</v>
      </c>
      <c r="E208" s="5" t="s">
        <v>194</v>
      </c>
      <c r="F208" s="5" t="s">
        <v>86</v>
      </c>
      <c r="G208" s="5" t="s">
        <v>71</v>
      </c>
      <c r="H208" s="20">
        <v>210.833</v>
      </c>
      <c r="I208" s="16">
        <f t="shared" si="612"/>
        <v>0</v>
      </c>
      <c r="J208" s="16">
        <f t="shared" si="613"/>
        <v>0</v>
      </c>
      <c r="K208" s="16">
        <f t="shared" si="614"/>
        <v>0</v>
      </c>
      <c r="L208" s="33">
        <f t="shared" si="615"/>
        <v>0</v>
      </c>
      <c r="M208" s="20">
        <f t="shared" si="616"/>
        <v>0</v>
      </c>
      <c r="N208" s="20">
        <f t="shared" si="617"/>
        <v>0</v>
      </c>
      <c r="O208" s="20">
        <f t="shared" si="618"/>
        <v>0</v>
      </c>
      <c r="P208" s="20">
        <f t="shared" si="619"/>
        <v>0</v>
      </c>
      <c r="Q208" s="20">
        <f t="shared" si="620"/>
        <v>0</v>
      </c>
      <c r="R208" s="20">
        <f t="shared" si="621"/>
        <v>0</v>
      </c>
      <c r="S208" s="20">
        <f t="shared" si="622"/>
        <v>0</v>
      </c>
      <c r="T208" s="20">
        <f t="shared" si="623"/>
        <v>0</v>
      </c>
      <c r="U208" s="182">
        <f t="shared" si="627"/>
        <v>0</v>
      </c>
      <c r="V208" s="33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0">
        <v>0</v>
      </c>
      <c r="AF208" s="20">
        <v>0</v>
      </c>
      <c r="AG208" s="16">
        <v>0</v>
      </c>
      <c r="AH208" s="179">
        <f t="shared" si="571"/>
        <v>0</v>
      </c>
      <c r="AI208" s="28">
        <v>0</v>
      </c>
      <c r="AJ208" s="28">
        <v>0</v>
      </c>
      <c r="AK208" s="28">
        <v>0</v>
      </c>
      <c r="AL208" s="28">
        <v>0</v>
      </c>
      <c r="AM208" s="28">
        <v>0</v>
      </c>
      <c r="AN208" s="28">
        <v>0</v>
      </c>
      <c r="AO208" s="28">
        <v>0</v>
      </c>
      <c r="AP208" s="28">
        <v>0</v>
      </c>
      <c r="AQ208" s="28">
        <v>0</v>
      </c>
      <c r="AR208" s="28">
        <v>0</v>
      </c>
      <c r="AS208" s="28">
        <v>0</v>
      </c>
      <c r="AT208" s="28">
        <v>0</v>
      </c>
      <c r="AU208" s="329">
        <f t="shared" si="595"/>
        <v>0</v>
      </c>
      <c r="AV208" s="33">
        <v>0</v>
      </c>
      <c r="AW208" s="20">
        <v>0</v>
      </c>
      <c r="AX208" s="20">
        <v>0</v>
      </c>
      <c r="AY208" s="20">
        <v>0</v>
      </c>
      <c r="AZ208" s="20">
        <v>0</v>
      </c>
      <c r="BA208" s="20">
        <v>0</v>
      </c>
      <c r="BB208" s="20">
        <v>0</v>
      </c>
      <c r="BC208" s="20">
        <v>0</v>
      </c>
      <c r="BD208" s="20">
        <v>0</v>
      </c>
      <c r="BE208" s="20">
        <v>0</v>
      </c>
      <c r="BF208" s="20">
        <v>0</v>
      </c>
      <c r="BG208" s="20">
        <v>0</v>
      </c>
      <c r="BH208" s="329">
        <f t="shared" si="596"/>
        <v>0</v>
      </c>
      <c r="BI208" s="193"/>
      <c r="BJ208" s="193"/>
      <c r="BK208" s="20"/>
      <c r="BL208" s="33"/>
      <c r="BM208" s="226">
        <f t="shared" si="625"/>
        <v>0</v>
      </c>
      <c r="BN208" s="4">
        <f t="shared" si="568"/>
        <v>0</v>
      </c>
      <c r="BO208" s="4">
        <v>0</v>
      </c>
      <c r="BP208" s="4">
        <v>0</v>
      </c>
      <c r="BQ208" s="195">
        <v>0</v>
      </c>
      <c r="BR208" s="196">
        <f>BQ208*H208*1.08*(1-BO208)</f>
        <v>0</v>
      </c>
      <c r="BS208" s="224">
        <f t="shared" si="626"/>
        <v>0</v>
      </c>
      <c r="BT208" s="4">
        <f t="shared" si="586"/>
        <v>0</v>
      </c>
      <c r="BU208" s="3">
        <f t="shared" si="569"/>
        <v>0</v>
      </c>
      <c r="BV208" s="193"/>
      <c r="BW208" s="193">
        <f t="shared" si="588"/>
        <v>0</v>
      </c>
      <c r="BX208" s="20"/>
      <c r="BZ208" s="441">
        <f t="shared" si="589"/>
        <v>0</v>
      </c>
      <c r="CA208" s="4">
        <f>BW208/$BW$173</f>
        <v>0</v>
      </c>
      <c r="CB208" s="1">
        <v>0</v>
      </c>
      <c r="CC208" s="1">
        <v>0</v>
      </c>
      <c r="CD208" s="19">
        <v>0</v>
      </c>
      <c r="CE208" s="196">
        <v>0</v>
      </c>
      <c r="CF208" s="275">
        <f t="shared" si="590"/>
        <v>0</v>
      </c>
      <c r="CG208" s="1">
        <f t="shared" si="591"/>
        <v>0</v>
      </c>
      <c r="CH208" s="229">
        <f t="shared" si="592"/>
        <v>0</v>
      </c>
      <c r="CI208" s="193">
        <f t="shared" si="593"/>
        <v>0</v>
      </c>
      <c r="CJ208" s="193">
        <f t="shared" si="594"/>
        <v>0</v>
      </c>
      <c r="CK208" s="20">
        <v>0</v>
      </c>
      <c r="CL208" s="33">
        <v>0</v>
      </c>
      <c r="CM208" s="475">
        <f t="shared" si="572"/>
        <v>0</v>
      </c>
      <c r="CN208" s="4"/>
      <c r="CO208" s="1">
        <v>0</v>
      </c>
      <c r="CP208" s="1">
        <v>0</v>
      </c>
      <c r="CQ208" s="19">
        <v>0</v>
      </c>
      <c r="CR208" s="7">
        <f t="shared" si="570"/>
        <v>0</v>
      </c>
      <c r="CS208" s="224">
        <f t="shared" si="573"/>
        <v>0</v>
      </c>
      <c r="CT208" s="1">
        <f t="shared" si="574"/>
        <v>0</v>
      </c>
      <c r="CU208" s="229">
        <f t="shared" si="575"/>
        <v>0</v>
      </c>
      <c r="CV208" s="193">
        <f t="shared" si="576"/>
        <v>0</v>
      </c>
      <c r="CW208" s="193">
        <f t="shared" si="577"/>
        <v>0</v>
      </c>
      <c r="CX208" s="20">
        <v>0</v>
      </c>
      <c r="CY208" s="33"/>
      <c r="CZ208" s="475">
        <f t="shared" si="578"/>
        <v>0</v>
      </c>
      <c r="DA208" s="4"/>
      <c r="DB208" s="700"/>
      <c r="DC208" s="700"/>
      <c r="DE208" s="7">
        <f t="shared" si="553"/>
        <v>0</v>
      </c>
      <c r="DF208" s="224">
        <f t="shared" si="579"/>
        <v>0</v>
      </c>
      <c r="DG208" s="1">
        <f t="shared" si="580"/>
        <v>0</v>
      </c>
      <c r="DH208" s="229">
        <f t="shared" si="581"/>
        <v>0</v>
      </c>
      <c r="DI208" s="193"/>
      <c r="DJ208" s="193"/>
      <c r="DK208" s="20">
        <v>0</v>
      </c>
      <c r="DL208" s="33"/>
      <c r="DM208" s="475">
        <f t="shared" si="582"/>
        <v>0</v>
      </c>
      <c r="DN208" s="4"/>
      <c r="DO208" s="700"/>
      <c r="DP208" s="700"/>
      <c r="DR208" s="7">
        <f t="shared" si="555"/>
        <v>0</v>
      </c>
      <c r="DS208" s="224">
        <f t="shared" si="583"/>
        <v>0</v>
      </c>
      <c r="DT208" s="1">
        <f t="shared" si="584"/>
        <v>0</v>
      </c>
      <c r="DU208" s="229">
        <f t="shared" si="585"/>
        <v>0</v>
      </c>
    </row>
    <row r="209" spans="1:125" s="11" customFormat="1" collapsed="1" x14ac:dyDescent="0.35">
      <c r="A209" s="204"/>
      <c r="B209" s="199"/>
      <c r="C209" s="200"/>
      <c r="D209" s="201"/>
      <c r="E209" s="199" t="s">
        <v>94</v>
      </c>
      <c r="F209" s="199"/>
      <c r="G209" s="199"/>
      <c r="H209" s="205"/>
      <c r="I209" s="206">
        <f>+SUM(I210:I241)</f>
        <v>527.05467366795756</v>
      </c>
      <c r="J209" s="206">
        <f t="shared" ref="J209" si="628">+SUM(J210:J241)</f>
        <v>317.83580424332183</v>
      </c>
      <c r="K209" s="206">
        <f t="shared" ref="K209" si="629">+SUM(K210:K241)</f>
        <v>455.91803354831467</v>
      </c>
      <c r="L209" s="207">
        <f t="shared" ref="L209" si="630">+SUM(L210:L241)</f>
        <v>451.57762601480073</v>
      </c>
      <c r="M209" s="208">
        <f t="shared" ref="M209" si="631">+SUM(M210:M241)</f>
        <v>426.78346415788496</v>
      </c>
      <c r="N209" s="208">
        <f t="shared" ref="N209" si="632">+SUM(N210:N241)</f>
        <v>391.12271823698245</v>
      </c>
      <c r="O209" s="208">
        <f t="shared" ref="O209" si="633">+SUM(O210:O241)</f>
        <v>342.8742175185879</v>
      </c>
      <c r="P209" s="208">
        <f t="shared" ref="P209" si="634">+SUM(P210:P241)</f>
        <v>572.26371313011225</v>
      </c>
      <c r="Q209" s="208">
        <f t="shared" ref="Q209" si="635">+SUM(Q210:Q241)</f>
        <v>487.53224955140308</v>
      </c>
      <c r="R209" s="208">
        <f t="shared" ref="R209" si="636">+SUM(R210:R241)</f>
        <v>887.14387765435742</v>
      </c>
      <c r="S209" s="208">
        <f t="shared" ref="S209" si="637">+SUM(S210:S241)</f>
        <v>406.14066226911149</v>
      </c>
      <c r="T209" s="208">
        <f t="shared" ref="T209" si="638">+SUM(T210:T241)</f>
        <v>522.49737866274279</v>
      </c>
      <c r="U209" s="202">
        <f t="shared" ref="U209" si="639">+SUM(I209:T209)</f>
        <v>5788.7444186555758</v>
      </c>
      <c r="V209" s="207">
        <f>+SUM(V210:V241)</f>
        <v>641</v>
      </c>
      <c r="W209" s="208">
        <f t="shared" ref="W209:AB209" si="640">+SUM(W210:W241)</f>
        <v>345</v>
      </c>
      <c r="X209" s="208">
        <f t="shared" si="640"/>
        <v>309</v>
      </c>
      <c r="Y209" s="208">
        <f t="shared" si="640"/>
        <v>354</v>
      </c>
      <c r="Z209" s="208">
        <f t="shared" si="640"/>
        <v>409</v>
      </c>
      <c r="AA209" s="208">
        <f t="shared" si="640"/>
        <v>329</v>
      </c>
      <c r="AB209" s="208">
        <f t="shared" si="640"/>
        <v>529</v>
      </c>
      <c r="AC209" s="208">
        <f t="shared" ref="AC209:AD209" si="641">+SUM(AC210:AC241)</f>
        <v>259</v>
      </c>
      <c r="AD209" s="208">
        <f t="shared" si="641"/>
        <v>320</v>
      </c>
      <c r="AE209" s="208">
        <f t="shared" ref="AE209" si="642">+SUM(AE210:AE241)</f>
        <v>0</v>
      </c>
      <c r="AF209" s="208">
        <f t="shared" ref="AF209" si="643">+SUM(AF210:AF241)</f>
        <v>0</v>
      </c>
      <c r="AG209" s="206">
        <f t="shared" ref="AG209" si="644">+SUM(AG210:AG241)</f>
        <v>0</v>
      </c>
      <c r="AH209" s="203">
        <f t="shared" si="571"/>
        <v>3495</v>
      </c>
      <c r="AI209" s="209">
        <f t="shared" ref="AI209:AT209" si="645">+SUM(AI210:AI241)</f>
        <v>142376.9754</v>
      </c>
      <c r="AJ209" s="209">
        <f t="shared" si="645"/>
        <v>89393.458000000028</v>
      </c>
      <c r="AK209" s="209">
        <f t="shared" si="645"/>
        <v>125787.52599999998</v>
      </c>
      <c r="AL209" s="209">
        <f t="shared" si="645"/>
        <v>126785.47599999998</v>
      </c>
      <c r="AM209" s="209">
        <f t="shared" si="645"/>
        <v>116439.569</v>
      </c>
      <c r="AN209" s="209">
        <f t="shared" si="645"/>
        <v>110806.402</v>
      </c>
      <c r="AO209" s="209">
        <f t="shared" si="645"/>
        <v>96050.214999999997</v>
      </c>
      <c r="AP209" s="209">
        <f t="shared" si="645"/>
        <v>161618.065</v>
      </c>
      <c r="AQ209" s="209">
        <f t="shared" si="645"/>
        <v>135196.14199999999</v>
      </c>
      <c r="AR209" s="209">
        <f t="shared" si="645"/>
        <v>246674.99595999997</v>
      </c>
      <c r="AS209" s="209">
        <f t="shared" si="645"/>
        <v>112367.66039999999</v>
      </c>
      <c r="AT209" s="209">
        <f t="shared" si="645"/>
        <v>151356.74255999998</v>
      </c>
      <c r="AU209" s="330">
        <f t="shared" ref="AU209" si="646">+SUM(AU210:AU241)</f>
        <v>1614853.2273199998</v>
      </c>
      <c r="AV209" s="207">
        <f t="shared" ref="AV209" si="647">+SUM(AV210:AV241)</f>
        <v>181913.45688000001</v>
      </c>
      <c r="AW209" s="208">
        <f t="shared" ref="AW209" si="648">+SUM(AW210:AW241)</f>
        <v>89525.487599999993</v>
      </c>
      <c r="AX209" s="208">
        <f t="shared" ref="AX209" si="649">+SUM(AX210:AX241)</f>
        <v>89343.056160000007</v>
      </c>
      <c r="AY209" s="208">
        <f t="shared" ref="AY209" si="650">+SUM(AY210:AY241)</f>
        <v>100540.55448000002</v>
      </c>
      <c r="AZ209" s="208">
        <f t="shared" ref="AZ209" si="651">+SUM(AZ210:AZ241)</f>
        <v>123321.05064</v>
      </c>
      <c r="BA209" s="208">
        <f t="shared" ref="BA209" si="652">+SUM(BA210:BA241)</f>
        <v>102246.89183999998</v>
      </c>
      <c r="BB209" s="208">
        <f t="shared" ref="BB209" si="653">+SUM(BB210:BB241)</f>
        <v>159632.72855999999</v>
      </c>
      <c r="BC209" s="208">
        <v>79455.779280000002</v>
      </c>
      <c r="BD209" s="208">
        <v>96226.706160000002</v>
      </c>
      <c r="BE209" s="208">
        <f t="shared" ref="BE209" si="654">+SUM(BE210:BE241)</f>
        <v>0</v>
      </c>
      <c r="BF209" s="208">
        <f t="shared" ref="BF209" si="655">+SUM(BF210:BF241)</f>
        <v>0</v>
      </c>
      <c r="BG209" s="208">
        <f t="shared" ref="BG209" si="656">+SUM(BG210:BG241)</f>
        <v>0</v>
      </c>
      <c r="BH209" s="330">
        <f t="shared" ref="BH209:CR209" si="657">+SUM(BH210:BH241)</f>
        <v>1022205.7116</v>
      </c>
      <c r="BI209" s="208">
        <f t="shared" si="657"/>
        <v>105133.68432000001</v>
      </c>
      <c r="BJ209" s="207">
        <f t="shared" si="657"/>
        <v>122600.01888</v>
      </c>
      <c r="BK209" s="208">
        <f t="shared" si="657"/>
        <v>153000.91847977944</v>
      </c>
      <c r="BL209" s="207">
        <f t="shared" si="657"/>
        <v>79455.779280000002</v>
      </c>
      <c r="BM209" s="250">
        <f>BL209/BK209</f>
        <v>0.51931570130084448</v>
      </c>
      <c r="BN209" s="252">
        <f>BJ209/BJ7</f>
        <v>1.109753623657026E-2</v>
      </c>
      <c r="BO209" s="207"/>
      <c r="BP209" s="207"/>
      <c r="BQ209" s="207">
        <f t="shared" si="657"/>
        <v>382.33333333333331</v>
      </c>
      <c r="BR209" s="251">
        <f t="shared" si="657"/>
        <v>117513.33372</v>
      </c>
      <c r="BS209" s="230">
        <f t="shared" si="626"/>
        <v>0.76805639395903702</v>
      </c>
      <c r="BT209" s="231">
        <f t="shared" si="586"/>
        <v>-0.50837315568652552</v>
      </c>
      <c r="BU209" s="232">
        <f t="shared" si="569"/>
        <v>-4.4651367296085098E-2</v>
      </c>
      <c r="BV209" s="208">
        <f t="shared" si="657"/>
        <v>109914.19470000001</v>
      </c>
      <c r="BW209" s="207">
        <f t="shared" si="588"/>
        <v>113778.46655999999</v>
      </c>
      <c r="BX209" s="208">
        <f t="shared" ref="BX209" si="658">+SUM(BX210:BX241)</f>
        <v>109422.44481043972</v>
      </c>
      <c r="BY209" s="208">
        <f t="shared" si="657"/>
        <v>96226.706160000002</v>
      </c>
      <c r="BZ209" s="387">
        <f t="shared" si="589"/>
        <v>0.87940555821705835</v>
      </c>
      <c r="CA209" s="387">
        <f>BW209/BW7</f>
        <v>9.9484085038289097E-3</v>
      </c>
      <c r="CB209" s="208"/>
      <c r="CC209" s="208"/>
      <c r="CD209" s="208">
        <v>420</v>
      </c>
      <c r="CE209" s="208">
        <v>129395.27034000002</v>
      </c>
      <c r="CF209" s="387">
        <f t="shared" si="590"/>
        <v>1.1825295126987945</v>
      </c>
      <c r="CG209" s="387">
        <f t="shared" si="591"/>
        <v>-4.2907079848476526E-2</v>
      </c>
      <c r="CH209" s="387">
        <f t="shared" si="592"/>
        <v>-7.4469493142281129E-2</v>
      </c>
      <c r="CI209" s="208">
        <f t="shared" si="593"/>
        <v>113578.4124</v>
      </c>
      <c r="CJ209" s="207">
        <f t="shared" si="594"/>
        <v>111771.738</v>
      </c>
      <c r="CK209" s="208">
        <f t="shared" si="657"/>
        <v>147500.35268082027</v>
      </c>
      <c r="CL209" s="208">
        <f t="shared" si="657"/>
        <v>101554.34000000001</v>
      </c>
      <c r="CM209" s="387">
        <f t="shared" si="572"/>
        <v>0.68850235375203472</v>
      </c>
      <c r="CN209" s="387">
        <f>CJ209/CJ7</f>
        <v>1.0140020888412276E-2</v>
      </c>
      <c r="CO209" s="208"/>
      <c r="CP209" s="208"/>
      <c r="CQ209" s="208">
        <v>496</v>
      </c>
      <c r="CR209" s="208">
        <f t="shared" si="657"/>
        <v>150517.42920000001</v>
      </c>
      <c r="CS209" s="387">
        <f t="shared" si="573"/>
        <v>1.020454707153877</v>
      </c>
      <c r="CT209" s="387">
        <f t="shared" si="574"/>
        <v>-0.38981481031661824</v>
      </c>
      <c r="CU209" s="387">
        <f t="shared" si="575"/>
        <v>-0.13204194917868517</v>
      </c>
      <c r="CV209" s="208">
        <f t="shared" ref="CV209:CW209" si="659">+SUM(CV210:CV241)</f>
        <v>112376.00515999999</v>
      </c>
      <c r="CW209" s="207">
        <f t="shared" si="659"/>
        <v>92412.275146666667</v>
      </c>
      <c r="CX209" s="208">
        <f t="shared" ref="CX209:CY209" si="660">+SUM(CX210:CX241)</f>
        <v>0</v>
      </c>
      <c r="CY209" s="208">
        <f t="shared" si="660"/>
        <v>0</v>
      </c>
      <c r="CZ209" s="387">
        <f t="shared" si="578"/>
        <v>0</v>
      </c>
      <c r="DA209" s="387">
        <f>CW209/CW7</f>
        <v>9.2900635408771949E-3</v>
      </c>
      <c r="DB209" s="208"/>
      <c r="DC209" s="208"/>
      <c r="DD209" s="208">
        <v>496</v>
      </c>
      <c r="DE209" s="208">
        <f t="shared" ref="DE209" si="661">+SUM(DE210:DE241)</f>
        <v>0</v>
      </c>
      <c r="DF209" s="387">
        <f t="shared" si="579"/>
        <v>0</v>
      </c>
      <c r="DG209" s="387">
        <f t="shared" si="580"/>
        <v>-1</v>
      </c>
      <c r="DH209" s="387">
        <f t="shared" si="581"/>
        <v>-0.23214024543127854</v>
      </c>
      <c r="DI209" s="208"/>
      <c r="DJ209" s="207"/>
      <c r="DK209" s="208">
        <f t="shared" ref="DK209:DL209" si="662">+SUM(DK210:DK241)</f>
        <v>0</v>
      </c>
      <c r="DL209" s="208">
        <f t="shared" si="662"/>
        <v>0</v>
      </c>
      <c r="DM209" s="387">
        <f t="shared" si="582"/>
        <v>0</v>
      </c>
      <c r="DN209" s="387" t="e">
        <f>DJ209/DJ7</f>
        <v>#DIV/0!</v>
      </c>
      <c r="DO209" s="208"/>
      <c r="DP209" s="208"/>
      <c r="DQ209" s="208">
        <v>496</v>
      </c>
      <c r="DR209" s="208">
        <f t="shared" ref="DR209" si="663">+SUM(DR210:DR241)</f>
        <v>0</v>
      </c>
      <c r="DS209" s="387">
        <f t="shared" si="583"/>
        <v>0</v>
      </c>
      <c r="DT209" s="387">
        <f t="shared" si="584"/>
        <v>-1</v>
      </c>
      <c r="DU209" s="387">
        <f t="shared" si="585"/>
        <v>-0.36699775911124377</v>
      </c>
    </row>
    <row r="210" spans="1:125" x14ac:dyDescent="0.35">
      <c r="B210" s="5" t="s">
        <v>115</v>
      </c>
      <c r="C210" s="3"/>
      <c r="D210" s="18">
        <v>324003</v>
      </c>
      <c r="E210" s="5" t="s">
        <v>40</v>
      </c>
      <c r="F210" s="5" t="s">
        <v>36</v>
      </c>
      <c r="G210" s="5" t="s">
        <v>69</v>
      </c>
      <c r="H210" s="20">
        <v>366.66699999999997</v>
      </c>
      <c r="I210" s="16">
        <f t="shared" ref="I210" si="664">+IFERROR(AI210/$H210,0)</f>
        <v>55.769949300046093</v>
      </c>
      <c r="J210" s="16">
        <f t="shared" ref="J210" si="665">+IFERROR(AJ210/$H210,0)</f>
        <v>75.074931750062049</v>
      </c>
      <c r="K210" s="16">
        <f t="shared" ref="K210" si="666">+IFERROR(AK210/$H210,0)</f>
        <v>77.219929800063824</v>
      </c>
      <c r="L210" s="33">
        <f t="shared" ref="L210" si="667">+IFERROR(AL210/$H210,0)</f>
        <v>76.147430775062944</v>
      </c>
      <c r="M210" s="20">
        <f t="shared" ref="M210" si="668">+IFERROR(AM210/$H210,0)</f>
        <v>67.567438575055846</v>
      </c>
      <c r="N210" s="20">
        <f t="shared" ref="N210" si="669">+IFERROR(AN210/$H210,0)</f>
        <v>69.71243662505762</v>
      </c>
      <c r="O210" s="20">
        <f t="shared" ref="O210" si="670">+IFERROR(AO210/$H210,0)</f>
        <v>63.179942563688584</v>
      </c>
      <c r="P210" s="20">
        <f t="shared" ref="P210" si="671">+IFERROR(AP210/$H210,0)</f>
        <v>92.663915760076577</v>
      </c>
      <c r="Q210" s="20">
        <f t="shared" ref="Q210" si="672">+IFERROR(AQ210/$H210,0)</f>
        <v>47.384956922766435</v>
      </c>
      <c r="R210" s="20">
        <f t="shared" ref="R210" si="673">+IFERROR(AR210/$H210,0)</f>
        <v>88.451919589164021</v>
      </c>
      <c r="S210" s="20">
        <f t="shared" ref="S210" si="674">+IFERROR(AS210/$H210,0)</f>
        <v>45.278958837310149</v>
      </c>
      <c r="T210" s="20">
        <f t="shared" ref="T210" si="675">+IFERROR(AT210/$H210,0)</f>
        <v>96.561573307660638</v>
      </c>
      <c r="U210" s="182">
        <f t="shared" ref="U210" si="676">+SUM(I210:T210)</f>
        <v>855.01338380601487</v>
      </c>
      <c r="V210" s="33">
        <v>58</v>
      </c>
      <c r="W210" s="20">
        <v>2</v>
      </c>
      <c r="X210" s="20">
        <v>62</v>
      </c>
      <c r="Y210" s="20">
        <v>44</v>
      </c>
      <c r="Z210" s="20">
        <v>58</v>
      </c>
      <c r="AA210" s="20">
        <v>55</v>
      </c>
      <c r="AB210" s="20">
        <v>49</v>
      </c>
      <c r="AC210" s="20">
        <v>37</v>
      </c>
      <c r="AD210" s="20">
        <v>13</v>
      </c>
      <c r="AE210" s="20">
        <v>0</v>
      </c>
      <c r="AF210" s="20">
        <v>0</v>
      </c>
      <c r="AG210" s="16">
        <v>0</v>
      </c>
      <c r="AH210" s="179">
        <f t="shared" si="571"/>
        <v>378</v>
      </c>
      <c r="AI210" s="28">
        <v>20449</v>
      </c>
      <c r="AJ210" s="28">
        <v>27527.5</v>
      </c>
      <c r="AK210" s="28">
        <v>28314</v>
      </c>
      <c r="AL210" s="28">
        <v>27920.75</v>
      </c>
      <c r="AM210" s="28">
        <v>24774.75</v>
      </c>
      <c r="AN210" s="28">
        <v>25561.25</v>
      </c>
      <c r="AO210" s="28">
        <v>23166</v>
      </c>
      <c r="AP210" s="28">
        <v>33976.799999999996</v>
      </c>
      <c r="AQ210" s="28">
        <v>17374.5</v>
      </c>
      <c r="AR210" s="28">
        <v>32432.400000000001</v>
      </c>
      <c r="AS210" s="28">
        <v>16602.3</v>
      </c>
      <c r="AT210" s="28">
        <v>35405.9424</v>
      </c>
      <c r="AU210" s="329">
        <f t="shared" si="595"/>
        <v>313505.1924</v>
      </c>
      <c r="AV210" s="33">
        <v>22278.002400000001</v>
      </c>
      <c r="AW210" s="20">
        <v>772.2</v>
      </c>
      <c r="AX210" s="20">
        <v>23706.604800000001</v>
      </c>
      <c r="AY210" s="20">
        <v>16988.399999999998</v>
      </c>
      <c r="AZ210" s="20">
        <v>22393.8</v>
      </c>
      <c r="BA210" s="20">
        <v>21235.5</v>
      </c>
      <c r="BB210" s="20">
        <v>18918.900000000001</v>
      </c>
      <c r="BC210" s="20">
        <v>14285.7</v>
      </c>
      <c r="BD210" s="20">
        <v>5019.3</v>
      </c>
      <c r="BE210" s="20">
        <v>0</v>
      </c>
      <c r="BF210" s="20">
        <v>0</v>
      </c>
      <c r="BG210" s="20">
        <v>0</v>
      </c>
      <c r="BH210" s="329">
        <f t="shared" si="596"/>
        <v>145598.40720000002</v>
      </c>
      <c r="BI210" s="193">
        <f t="shared" ref="BI210:BI236" si="677">+AVERAGE(AW210:BB210)</f>
        <v>17335.900799999999</v>
      </c>
      <c r="BJ210" s="193">
        <f t="shared" ref="BJ210:BJ236" si="678">+AVERAGE(AZ210:BB210)</f>
        <v>20849.400000000001</v>
      </c>
      <c r="BK210" s="20">
        <v>24728.313370392803</v>
      </c>
      <c r="BL210" s="33">
        <v>14285.7</v>
      </c>
      <c r="BM210" s="226">
        <f t="shared" si="625"/>
        <v>0.57770620203738854</v>
      </c>
      <c r="BN210" s="4">
        <f>BJ210/$BJ$209</f>
        <v>0.17006033270196508</v>
      </c>
      <c r="BO210" s="4">
        <v>0</v>
      </c>
      <c r="BP210" s="4">
        <v>1</v>
      </c>
      <c r="BQ210" s="195">
        <v>54</v>
      </c>
      <c r="BR210" s="196">
        <f t="shared" ref="BR210:BR236" si="679">BQ210*H210*1.08*(1-BO210)</f>
        <v>21384.01944</v>
      </c>
      <c r="BS210" s="224">
        <f t="shared" si="626"/>
        <v>0.86475851060683639</v>
      </c>
      <c r="BT210" s="4">
        <f t="shared" si="586"/>
        <v>-0.57954545454545447</v>
      </c>
      <c r="BU210" s="229">
        <f t="shared" si="569"/>
        <v>-0.33592010016531226</v>
      </c>
      <c r="BV210" s="193">
        <f t="shared" si="587"/>
        <v>17572.388400000003</v>
      </c>
      <c r="BW210" s="193">
        <f t="shared" si="588"/>
        <v>18146.7</v>
      </c>
      <c r="BX210" s="20">
        <v>17314.26858610638</v>
      </c>
      <c r="BY210" s="19">
        <v>5019.3</v>
      </c>
      <c r="BZ210" s="441">
        <f t="shared" si="589"/>
        <v>0.28989385113429944</v>
      </c>
      <c r="CA210" s="4">
        <f t="shared" ref="CA210:CA236" si="680">BW210/$BW$209</f>
        <v>0.1594915149469914</v>
      </c>
      <c r="CB210" s="1">
        <v>0</v>
      </c>
      <c r="CC210" s="1">
        <v>1</v>
      </c>
      <c r="CD210" s="19">
        <v>45</v>
      </c>
      <c r="CE210" s="196">
        <v>17820.016200000002</v>
      </c>
      <c r="CF210" s="275">
        <f t="shared" si="590"/>
        <v>1.0292098745828313</v>
      </c>
      <c r="CG210" s="1">
        <f t="shared" si="591"/>
        <v>2.5641958041958235E-2</v>
      </c>
      <c r="CH210" s="229">
        <f t="shared" si="592"/>
        <v>-0.36437826280845276</v>
      </c>
      <c r="CI210" s="193">
        <f t="shared" si="593"/>
        <v>16177.600800000002</v>
      </c>
      <c r="CJ210" s="193">
        <f t="shared" si="594"/>
        <v>12741.300000000003</v>
      </c>
      <c r="CK210" s="20">
        <v>17139.120423307049</v>
      </c>
      <c r="CL210" s="33">
        <v>8590.7520000000004</v>
      </c>
      <c r="CM210" s="475">
        <f t="shared" si="572"/>
        <v>0.50123645717067589</v>
      </c>
      <c r="CN210" s="4">
        <f t="shared" ref="CN210:CN241" si="681">CJ210/$CJ$209</f>
        <v>0.11399393288489441</v>
      </c>
      <c r="CO210" s="1">
        <v>0</v>
      </c>
      <c r="CP210" s="1">
        <v>0</v>
      </c>
      <c r="CQ210" s="19">
        <v>50</v>
      </c>
      <c r="CR210" s="7">
        <f t="shared" si="570"/>
        <v>19800.018</v>
      </c>
      <c r="CS210" s="224">
        <f t="shared" si="573"/>
        <v>1.1552528665983619</v>
      </c>
      <c r="CT210" s="1">
        <f t="shared" si="574"/>
        <v>-0.38949883449883449</v>
      </c>
      <c r="CU210" s="229">
        <f t="shared" si="575"/>
        <v>-0.36749386484240054</v>
      </c>
      <c r="CV210" s="193">
        <f t="shared" si="576"/>
        <v>15418.915920000003</v>
      </c>
      <c r="CW210" s="193">
        <f t="shared" si="577"/>
        <v>9298.5840000000007</v>
      </c>
      <c r="CX210" s="20"/>
      <c r="CY210" s="33"/>
      <c r="CZ210" s="475">
        <f t="shared" si="578"/>
        <v>0</v>
      </c>
      <c r="DA210" s="4">
        <f t="shared" ref="DA210:DA241" si="682">CW210/$CW$209</f>
        <v>0.10062065873004754</v>
      </c>
      <c r="DE210" s="7">
        <f t="shared" ref="DE210:DE244" si="683">DD210*$H210*1.08*(1-DB210)</f>
        <v>0</v>
      </c>
      <c r="DF210" s="224">
        <f t="shared" si="579"/>
        <v>0</v>
      </c>
      <c r="DG210" s="1">
        <f t="shared" si="580"/>
        <v>-1</v>
      </c>
      <c r="DH210" s="229">
        <f t="shared" si="581"/>
        <v>-0.44556067950560807</v>
      </c>
      <c r="DI210" s="193"/>
      <c r="DJ210" s="193"/>
      <c r="DK210" s="20"/>
      <c r="DL210" s="33"/>
      <c r="DM210" s="475">
        <f t="shared" si="582"/>
        <v>0</v>
      </c>
      <c r="DN210" s="4" t="e">
        <f t="shared" ref="DN210:DN241" si="684">DJ210/$DJ$209</f>
        <v>#DIV/0!</v>
      </c>
      <c r="DR210" s="7">
        <f t="shared" ref="DR210:DR244" si="685">DQ210*$H210*1.08*(1-DO210)</f>
        <v>0</v>
      </c>
      <c r="DS210" s="224">
        <f t="shared" si="583"/>
        <v>0</v>
      </c>
      <c r="DT210" s="1">
        <f t="shared" si="584"/>
        <v>-1</v>
      </c>
      <c r="DU210" s="229">
        <f t="shared" si="585"/>
        <v>-0.53557896095630975</v>
      </c>
    </row>
    <row r="211" spans="1:125" hidden="1" outlineLevel="1" x14ac:dyDescent="0.35">
      <c r="B211" s="5" t="s">
        <v>115</v>
      </c>
      <c r="C211" s="3"/>
      <c r="D211" s="18">
        <v>320015</v>
      </c>
      <c r="E211" s="5" t="s">
        <v>41</v>
      </c>
      <c r="F211" s="5" t="s">
        <v>32</v>
      </c>
      <c r="G211" s="5" t="s">
        <v>70</v>
      </c>
      <c r="H211" s="20">
        <v>332.45499999999998</v>
      </c>
      <c r="I211" s="16">
        <f t="shared" ref="I211:I240" si="686">+IFERROR(AI211/$H211,0)</f>
        <v>100.4669865094524</v>
      </c>
      <c r="J211" s="16">
        <f t="shared" ref="J211:J240" si="687">+IFERROR(AJ211/$H211,0)</f>
        <v>34.855893278789608</v>
      </c>
      <c r="K211" s="16">
        <f t="shared" ref="K211:K240" si="688">+IFERROR(AK211/$H211,0)</f>
        <v>72.581636612473858</v>
      </c>
      <c r="L211" s="33">
        <f t="shared" ref="L211:L240" si="689">+IFERROR(AL211/$H211,0)</f>
        <v>88.874428118091174</v>
      </c>
      <c r="M211" s="20">
        <f t="shared" ref="M211:M240" si="690">+IFERROR(AM211/$H211,0)</f>
        <v>63.559158382337458</v>
      </c>
      <c r="N211" s="20">
        <f t="shared" ref="N211:N240" si="691">+IFERROR(AN211/$H211,0)</f>
        <v>75.862826547953858</v>
      </c>
      <c r="O211" s="20">
        <f t="shared" ref="O211:O240" si="692">+IFERROR(AO211/$H211,0)</f>
        <v>60.392028996405521</v>
      </c>
      <c r="P211" s="20">
        <f t="shared" ref="P211:P240" si="693">+IFERROR(AP211/$H211,0)</f>
        <v>100.35165360725514</v>
      </c>
      <c r="Q211" s="20">
        <f t="shared" ref="Q211:Q240" si="694">+IFERROR(AQ211/$H211,0)</f>
        <v>57.910778902407841</v>
      </c>
      <c r="R211" s="20">
        <f t="shared" ref="R211:R240" si="695">+IFERROR(AR211/$H211,0)</f>
        <v>95.816020213261922</v>
      </c>
      <c r="S211" s="20">
        <f t="shared" ref="S211:S240" si="696">+IFERROR(AS211/$H211,0)</f>
        <v>60.016625407949938</v>
      </c>
      <c r="T211" s="20">
        <f t="shared" ref="T211:T240" si="697">+IFERROR(AT211/$H211,0)</f>
        <v>58.963702155178893</v>
      </c>
      <c r="U211" s="182">
        <f t="shared" ref="U211:U274" si="698">+SUM(I211:T211)</f>
        <v>869.65173873155766</v>
      </c>
      <c r="V211" s="33">
        <v>78</v>
      </c>
      <c r="W211" s="20">
        <v>42</v>
      </c>
      <c r="X211" s="20">
        <v>32</v>
      </c>
      <c r="Y211" s="20">
        <v>55</v>
      </c>
      <c r="Z211" s="20">
        <v>64</v>
      </c>
      <c r="AA211" s="20">
        <v>58</v>
      </c>
      <c r="AB211" s="20">
        <v>101</v>
      </c>
      <c r="AC211" s="20">
        <v>27</v>
      </c>
      <c r="AD211" s="20">
        <v>64</v>
      </c>
      <c r="AE211" s="20">
        <v>0</v>
      </c>
      <c r="AF211" s="20">
        <v>0</v>
      </c>
      <c r="AG211" s="16">
        <v>0</v>
      </c>
      <c r="AH211" s="179">
        <f t="shared" si="571"/>
        <v>521</v>
      </c>
      <c r="AI211" s="28">
        <v>33400.751999999993</v>
      </c>
      <c r="AJ211" s="28">
        <v>11588.016</v>
      </c>
      <c r="AK211" s="28">
        <v>24130.127999999997</v>
      </c>
      <c r="AL211" s="28">
        <v>29546.748</v>
      </c>
      <c r="AM211" s="28">
        <v>21130.559999999998</v>
      </c>
      <c r="AN211" s="28">
        <v>25220.975999999999</v>
      </c>
      <c r="AO211" s="28">
        <v>20077.631999999998</v>
      </c>
      <c r="AP211" s="28">
        <v>33362.409000000007</v>
      </c>
      <c r="AQ211" s="28">
        <v>19252.727999999999</v>
      </c>
      <c r="AR211" s="28">
        <v>31854.514999999992</v>
      </c>
      <c r="AS211" s="28">
        <v>19952.827199999996</v>
      </c>
      <c r="AT211" s="28">
        <v>19602.777599999998</v>
      </c>
      <c r="AU211" s="329">
        <f t="shared" si="595"/>
        <v>289120.06879999995</v>
      </c>
      <c r="AV211" s="33">
        <v>27198.892800000001</v>
      </c>
      <c r="AW211" s="20">
        <v>14702.083200000001</v>
      </c>
      <c r="AX211" s="20">
        <v>11131.603200000001</v>
      </c>
      <c r="AY211" s="20">
        <v>19252.727999999999</v>
      </c>
      <c r="AZ211" s="20">
        <v>22403.174399999996</v>
      </c>
      <c r="BA211" s="20">
        <v>20302.876799999998</v>
      </c>
      <c r="BB211" s="20">
        <v>35355.009599999998</v>
      </c>
      <c r="BC211" s="20">
        <v>9451.3391999999985</v>
      </c>
      <c r="BD211" s="20">
        <v>22403.174399999996</v>
      </c>
      <c r="BE211" s="20">
        <v>0</v>
      </c>
      <c r="BF211" s="20">
        <v>0</v>
      </c>
      <c r="BG211" s="20">
        <v>0</v>
      </c>
      <c r="BH211" s="329">
        <f t="shared" si="596"/>
        <v>182200.88159999996</v>
      </c>
      <c r="BI211" s="193">
        <f t="shared" si="677"/>
        <v>20524.579199999996</v>
      </c>
      <c r="BJ211" s="193">
        <f t="shared" si="678"/>
        <v>26020.353599999999</v>
      </c>
      <c r="BK211" s="20">
        <v>26482.471673707951</v>
      </c>
      <c r="BL211" s="33">
        <v>9451.3391999999985</v>
      </c>
      <c r="BM211" s="226">
        <f t="shared" si="625"/>
        <v>0.35689037324198775</v>
      </c>
      <c r="BN211" s="4">
        <f t="shared" ref="BN211:BN244" si="699">BJ211/$BJ$209</f>
        <v>0.21223776176958448</v>
      </c>
      <c r="BO211" s="4">
        <v>0</v>
      </c>
      <c r="BP211" s="4">
        <v>1</v>
      </c>
      <c r="BQ211" s="195">
        <v>50</v>
      </c>
      <c r="BR211" s="196">
        <f t="shared" si="679"/>
        <v>17952.57</v>
      </c>
      <c r="BS211" s="224">
        <f t="shared" si="626"/>
        <v>0.67790386868698072</v>
      </c>
      <c r="BT211" s="4">
        <f t="shared" si="586"/>
        <v>-0.71670693204438574</v>
      </c>
      <c r="BU211" s="229">
        <f t="shared" si="569"/>
        <v>-0.19480023757865694</v>
      </c>
      <c r="BV211" s="193">
        <f t="shared" si="587"/>
        <v>19974.713399999997</v>
      </c>
      <c r="BW211" s="193">
        <f t="shared" si="588"/>
        <v>21703.075199999996</v>
      </c>
      <c r="BX211" s="20">
        <v>21687.400417556048</v>
      </c>
      <c r="BY211" s="19">
        <v>22403.174399999996</v>
      </c>
      <c r="BZ211" s="441">
        <f t="shared" si="589"/>
        <v>1.0330041392081517</v>
      </c>
      <c r="CA211" s="4">
        <f t="shared" si="680"/>
        <v>0.19074852963108874</v>
      </c>
      <c r="CB211" s="1">
        <v>0</v>
      </c>
      <c r="CC211" s="1">
        <v>1</v>
      </c>
      <c r="CD211" s="19">
        <v>78</v>
      </c>
      <c r="CE211" s="196">
        <v>28006.0092</v>
      </c>
      <c r="CF211" s="275">
        <f t="shared" si="590"/>
        <v>1.2913492931743451</v>
      </c>
      <c r="CG211" s="1">
        <f t="shared" si="591"/>
        <v>0.45465147588435273</v>
      </c>
      <c r="CH211" s="229">
        <f t="shared" si="592"/>
        <v>-0.16310263983388296</v>
      </c>
      <c r="CI211" s="193">
        <f t="shared" si="593"/>
        <v>20244.542399999995</v>
      </c>
      <c r="CJ211" s="193">
        <f t="shared" si="594"/>
        <v>22403.1744</v>
      </c>
      <c r="CK211" s="20">
        <v>30135.912654591724</v>
      </c>
      <c r="CL211" s="33">
        <v>29193.687999999998</v>
      </c>
      <c r="CM211" s="475">
        <f t="shared" si="572"/>
        <v>0.9687341589620595</v>
      </c>
      <c r="CN211" s="4">
        <f t="shared" si="681"/>
        <v>0.20043684388266381</v>
      </c>
      <c r="CO211" s="1">
        <v>0</v>
      </c>
      <c r="CP211" s="1">
        <v>0</v>
      </c>
      <c r="CQ211" s="19">
        <v>90</v>
      </c>
      <c r="CR211" s="7">
        <f t="shared" si="570"/>
        <v>32314.626</v>
      </c>
      <c r="CS211" s="224">
        <f t="shared" si="573"/>
        <v>1.0722962456913119</v>
      </c>
      <c r="CT211" s="1">
        <f t="shared" si="574"/>
        <v>1.4444137667768864E-2</v>
      </c>
      <c r="CU211" s="229">
        <f t="shared" si="575"/>
        <v>-0.14044049316252027</v>
      </c>
      <c r="CV211" s="193">
        <f t="shared" si="576"/>
        <v>21139.456959999996</v>
      </c>
      <c r="CW211" s="193">
        <f t="shared" si="577"/>
        <v>20349.400533333333</v>
      </c>
      <c r="CX211" s="20"/>
      <c r="CY211" s="33"/>
      <c r="CZ211" s="475">
        <f t="shared" si="578"/>
        <v>0</v>
      </c>
      <c r="DA211" s="4">
        <f t="shared" si="682"/>
        <v>0.22020235408160863</v>
      </c>
      <c r="DE211" s="7">
        <f t="shared" si="683"/>
        <v>0</v>
      </c>
      <c r="DF211" s="224">
        <f t="shared" si="579"/>
        <v>0</v>
      </c>
      <c r="DG211" s="1">
        <f t="shared" si="580"/>
        <v>-1</v>
      </c>
      <c r="DH211" s="229">
        <f t="shared" si="581"/>
        <v>-0.21565488930678312</v>
      </c>
      <c r="DI211" s="193"/>
      <c r="DJ211" s="193"/>
      <c r="DK211" s="20"/>
      <c r="DL211" s="33"/>
      <c r="DM211" s="475">
        <f t="shared" si="582"/>
        <v>0</v>
      </c>
      <c r="DN211" s="4" t="e">
        <f t="shared" si="684"/>
        <v>#DIV/0!</v>
      </c>
      <c r="DR211" s="7">
        <f t="shared" si="685"/>
        <v>0</v>
      </c>
      <c r="DS211" s="224">
        <f t="shared" si="583"/>
        <v>0</v>
      </c>
      <c r="DT211" s="1">
        <f t="shared" si="584"/>
        <v>-1</v>
      </c>
      <c r="DU211" s="229">
        <f t="shared" si="585"/>
        <v>-0.36980894354297411</v>
      </c>
    </row>
    <row r="212" spans="1:125" hidden="1" outlineLevel="1" x14ac:dyDescent="0.35">
      <c r="B212" s="5" t="s">
        <v>115</v>
      </c>
      <c r="C212" s="3"/>
      <c r="D212" s="18">
        <v>320107</v>
      </c>
      <c r="E212" s="5" t="s">
        <v>41</v>
      </c>
      <c r="F212" s="5" t="s">
        <v>33</v>
      </c>
      <c r="G212" s="5" t="s">
        <v>70</v>
      </c>
      <c r="H212" s="20">
        <v>317.77800000000002</v>
      </c>
      <c r="I212" s="16">
        <f t="shared" si="686"/>
        <v>42.900893076298523</v>
      </c>
      <c r="J212" s="16">
        <f t="shared" si="687"/>
        <v>22.522968865056736</v>
      </c>
      <c r="K212" s="16">
        <f t="shared" si="688"/>
        <v>47.190982383928393</v>
      </c>
      <c r="L212" s="33">
        <f t="shared" si="689"/>
        <v>45.045937730113465</v>
      </c>
      <c r="M212" s="20">
        <f t="shared" si="690"/>
        <v>41.828370749391077</v>
      </c>
      <c r="N212" s="20">
        <f t="shared" si="691"/>
        <v>43.973415403206005</v>
      </c>
      <c r="O212" s="20">
        <f t="shared" si="692"/>
        <v>34.749724650542198</v>
      </c>
      <c r="P212" s="20">
        <f t="shared" si="693"/>
        <v>55.599720559635976</v>
      </c>
      <c r="Q212" s="20">
        <f t="shared" si="694"/>
        <v>36.855770380580147</v>
      </c>
      <c r="R212" s="20">
        <f t="shared" si="695"/>
        <v>65.287360987859444</v>
      </c>
      <c r="S212" s="20">
        <f t="shared" si="696"/>
        <v>26.325548024092285</v>
      </c>
      <c r="T212" s="20">
        <f t="shared" si="697"/>
        <v>43.173898759511353</v>
      </c>
      <c r="U212" s="182">
        <f t="shared" si="698"/>
        <v>505.45459157021565</v>
      </c>
      <c r="V212" s="33">
        <v>54</v>
      </c>
      <c r="W212" s="20">
        <v>24</v>
      </c>
      <c r="X212" s="20">
        <v>22</v>
      </c>
      <c r="Y212" s="20">
        <v>40</v>
      </c>
      <c r="Z212" s="20">
        <v>38</v>
      </c>
      <c r="AA212" s="20">
        <v>26</v>
      </c>
      <c r="AB212" s="20">
        <v>59</v>
      </c>
      <c r="AC212" s="20">
        <v>42</v>
      </c>
      <c r="AD212" s="20">
        <v>43</v>
      </c>
      <c r="AE212" s="20">
        <v>0</v>
      </c>
      <c r="AF212" s="20">
        <v>0</v>
      </c>
      <c r="AG212" s="16">
        <v>0</v>
      </c>
      <c r="AH212" s="179">
        <f t="shared" si="571"/>
        <v>348</v>
      </c>
      <c r="AI212" s="28">
        <v>13632.959999999992</v>
      </c>
      <c r="AJ212" s="28">
        <v>7157.3040000000001</v>
      </c>
      <c r="AK212" s="28">
        <v>14996.255999999998</v>
      </c>
      <c r="AL212" s="28">
        <v>14314.607999999998</v>
      </c>
      <c r="AM212" s="28">
        <v>13292.135999999999</v>
      </c>
      <c r="AN212" s="28">
        <v>13973.784</v>
      </c>
      <c r="AO212" s="28">
        <v>11042.698</v>
      </c>
      <c r="AP212" s="28">
        <v>17668.368000000002</v>
      </c>
      <c r="AQ212" s="28">
        <v>11711.953</v>
      </c>
      <c r="AR212" s="28">
        <v>20746.886999999999</v>
      </c>
      <c r="AS212" s="28">
        <v>8365.6799999999985</v>
      </c>
      <c r="AT212" s="28">
        <v>13719.715200000001</v>
      </c>
      <c r="AU212" s="329">
        <f t="shared" si="595"/>
        <v>160622.34919999997</v>
      </c>
      <c r="AV212" s="33">
        <v>17969.558400000002</v>
      </c>
      <c r="AW212" s="20">
        <v>8031.0527999999995</v>
      </c>
      <c r="AX212" s="20">
        <v>7294.9247999999989</v>
      </c>
      <c r="AY212" s="20">
        <v>13385.088</v>
      </c>
      <c r="AZ212" s="20">
        <v>12715.8336</v>
      </c>
      <c r="BA212" s="20">
        <v>8700.3071999999993</v>
      </c>
      <c r="BB212" s="20">
        <v>19743.004799999995</v>
      </c>
      <c r="BC212" s="20">
        <v>14054.3424</v>
      </c>
      <c r="BD212" s="20">
        <v>14388.9696</v>
      </c>
      <c r="BE212" s="20">
        <v>0</v>
      </c>
      <c r="BF212" s="20">
        <v>0</v>
      </c>
      <c r="BG212" s="20">
        <v>0</v>
      </c>
      <c r="BH212" s="329">
        <f t="shared" si="596"/>
        <v>116283.08159999998</v>
      </c>
      <c r="BI212" s="193">
        <f t="shared" si="677"/>
        <v>11645.035199999998</v>
      </c>
      <c r="BJ212" s="193">
        <f t="shared" si="678"/>
        <v>13719.715199999999</v>
      </c>
      <c r="BK212" s="20">
        <v>15682.662332017051</v>
      </c>
      <c r="BL212" s="33">
        <v>14054.3424</v>
      </c>
      <c r="BM212" s="226">
        <f t="shared" si="625"/>
        <v>0.89617069490218226</v>
      </c>
      <c r="BN212" s="4">
        <f t="shared" si="699"/>
        <v>0.11190630576842533</v>
      </c>
      <c r="BO212" s="4">
        <v>0</v>
      </c>
      <c r="BP212" s="4">
        <v>1</v>
      </c>
      <c r="BQ212" s="195">
        <v>41</v>
      </c>
      <c r="BR212" s="196">
        <f t="shared" si="679"/>
        <v>14071.209840000001</v>
      </c>
      <c r="BS212" s="224">
        <f t="shared" si="626"/>
        <v>0.8972462418751963</v>
      </c>
      <c r="BT212" s="4">
        <f t="shared" si="586"/>
        <v>-0.20454778845448551</v>
      </c>
      <c r="BU212" s="229">
        <f t="shared" si="569"/>
        <v>-3.9442650724352157E-2</v>
      </c>
      <c r="BV212" s="193">
        <f t="shared" si="587"/>
        <v>12736.763999999997</v>
      </c>
      <c r="BW212" s="193">
        <f t="shared" si="588"/>
        <v>14165.884799999998</v>
      </c>
      <c r="BX212" s="20">
        <v>14419.219923569675</v>
      </c>
      <c r="BY212" s="19">
        <v>14388.9696</v>
      </c>
      <c r="BZ212" s="441">
        <f t="shared" si="589"/>
        <v>0.99790208321046359</v>
      </c>
      <c r="CA212" s="4">
        <f t="shared" si="680"/>
        <v>0.12450409315834604</v>
      </c>
      <c r="CB212" s="1">
        <v>0</v>
      </c>
      <c r="CC212" s="1">
        <v>1</v>
      </c>
      <c r="CD212" s="19">
        <v>42</v>
      </c>
      <c r="CE212" s="196">
        <v>14414.410080000001</v>
      </c>
      <c r="CF212" s="275">
        <f t="shared" si="590"/>
        <v>0.99966642830921726</v>
      </c>
      <c r="CG212" s="1">
        <f t="shared" si="591"/>
        <v>0.23074350452055281</v>
      </c>
      <c r="CH212" s="229">
        <f t="shared" si="592"/>
        <v>-1.2793824117614316E-2</v>
      </c>
      <c r="CI212" s="193">
        <f t="shared" si="593"/>
        <v>12920.342399999998</v>
      </c>
      <c r="CJ212" s="193">
        <f t="shared" si="594"/>
        <v>16062.105600000001</v>
      </c>
      <c r="CK212" s="20">
        <v>21606.143967277629</v>
      </c>
      <c r="CL212" s="33">
        <v>19492.034</v>
      </c>
      <c r="CM212" s="475">
        <f t="shared" si="572"/>
        <v>0.90215237061830955</v>
      </c>
      <c r="CN212" s="4">
        <f t="shared" si="681"/>
        <v>0.14370453468299832</v>
      </c>
      <c r="CO212" s="1">
        <v>0</v>
      </c>
      <c r="CP212" s="1">
        <v>0</v>
      </c>
      <c r="CQ212" s="19">
        <v>80</v>
      </c>
      <c r="CR212" s="7">
        <f t="shared" si="570"/>
        <v>27456.019200000002</v>
      </c>
      <c r="CS212" s="224">
        <f t="shared" si="573"/>
        <v>1.2707505439925779</v>
      </c>
      <c r="CT212" s="1">
        <f t="shared" si="574"/>
        <v>0.32338018710951699</v>
      </c>
      <c r="CU212" s="229">
        <f t="shared" si="575"/>
        <v>3.7550607616217757E-2</v>
      </c>
      <c r="CV212" s="193">
        <f t="shared" si="576"/>
        <v>13577.511559999995</v>
      </c>
      <c r="CW212" s="193">
        <f t="shared" si="577"/>
        <v>15978.448666666665</v>
      </c>
      <c r="CX212" s="20"/>
      <c r="CY212" s="33"/>
      <c r="CZ212" s="475">
        <f t="shared" si="578"/>
        <v>0</v>
      </c>
      <c r="DA212" s="4">
        <f t="shared" si="682"/>
        <v>0.17290396369213307</v>
      </c>
      <c r="DE212" s="7">
        <f t="shared" si="683"/>
        <v>0</v>
      </c>
      <c r="DF212" s="224">
        <f t="shared" si="579"/>
        <v>0</v>
      </c>
      <c r="DG212" s="1">
        <f t="shared" si="580"/>
        <v>-1</v>
      </c>
      <c r="DH212" s="229">
        <f t="shared" si="581"/>
        <v>-7.5747575771854425E-2</v>
      </c>
      <c r="DI212" s="193"/>
      <c r="DJ212" s="193"/>
      <c r="DK212" s="20"/>
      <c r="DL212" s="33"/>
      <c r="DM212" s="475">
        <f t="shared" si="582"/>
        <v>0</v>
      </c>
      <c r="DN212" s="4" t="e">
        <f t="shared" si="684"/>
        <v>#DIV/0!</v>
      </c>
      <c r="DR212" s="7">
        <f t="shared" si="685"/>
        <v>0</v>
      </c>
      <c r="DS212" s="224">
        <f t="shared" si="583"/>
        <v>0</v>
      </c>
      <c r="DT212" s="1">
        <f t="shared" si="584"/>
        <v>-1</v>
      </c>
      <c r="DU212" s="229">
        <f t="shared" si="585"/>
        <v>-0.27604668852645575</v>
      </c>
    </row>
    <row r="213" spans="1:125" hidden="1" outlineLevel="1" x14ac:dyDescent="0.35">
      <c r="B213" s="5" t="s">
        <v>115</v>
      </c>
      <c r="C213" s="3"/>
      <c r="D213" s="18">
        <v>320926</v>
      </c>
      <c r="E213" s="5" t="s">
        <v>42</v>
      </c>
      <c r="F213" s="5" t="s">
        <v>48</v>
      </c>
      <c r="G213" s="5" t="s">
        <v>70</v>
      </c>
      <c r="H213" s="20">
        <v>332.45499999999998</v>
      </c>
      <c r="I213" s="16">
        <f t="shared" si="686"/>
        <v>0</v>
      </c>
      <c r="J213" s="16">
        <f t="shared" si="687"/>
        <v>0</v>
      </c>
      <c r="K213" s="16">
        <f t="shared" si="688"/>
        <v>0</v>
      </c>
      <c r="L213" s="33">
        <f t="shared" si="689"/>
        <v>0</v>
      </c>
      <c r="M213" s="20">
        <f t="shared" si="690"/>
        <v>0</v>
      </c>
      <c r="N213" s="20">
        <f t="shared" si="691"/>
        <v>0</v>
      </c>
      <c r="O213" s="20">
        <f t="shared" si="692"/>
        <v>0</v>
      </c>
      <c r="P213" s="20">
        <f t="shared" si="693"/>
        <v>0</v>
      </c>
      <c r="Q213" s="20">
        <f t="shared" si="694"/>
        <v>0</v>
      </c>
      <c r="R213" s="20">
        <f t="shared" si="695"/>
        <v>0</v>
      </c>
      <c r="S213" s="20">
        <f t="shared" si="696"/>
        <v>0</v>
      </c>
      <c r="T213" s="20">
        <f t="shared" si="697"/>
        <v>0</v>
      </c>
      <c r="U213" s="182">
        <f t="shared" si="698"/>
        <v>0</v>
      </c>
      <c r="V213" s="33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0</v>
      </c>
      <c r="AB213" s="20">
        <v>0</v>
      </c>
      <c r="AC213" s="20">
        <v>0</v>
      </c>
      <c r="AD213" s="20">
        <v>0</v>
      </c>
      <c r="AE213" s="20">
        <v>0</v>
      </c>
      <c r="AF213" s="20">
        <v>0</v>
      </c>
      <c r="AG213" s="16">
        <v>0</v>
      </c>
      <c r="AH213" s="179">
        <f t="shared" si="571"/>
        <v>0</v>
      </c>
      <c r="AI213" s="28">
        <v>0</v>
      </c>
      <c r="AJ213" s="28">
        <v>0</v>
      </c>
      <c r="AK213" s="28">
        <v>0</v>
      </c>
      <c r="AL213" s="28">
        <v>0</v>
      </c>
      <c r="AM213" s="28">
        <v>0</v>
      </c>
      <c r="AN213" s="28">
        <v>0</v>
      </c>
      <c r="AO213" s="28">
        <v>0</v>
      </c>
      <c r="AP213" s="28">
        <v>0</v>
      </c>
      <c r="AQ213" s="28">
        <v>0</v>
      </c>
      <c r="AR213" s="28">
        <v>0</v>
      </c>
      <c r="AS213" s="28">
        <v>0</v>
      </c>
      <c r="AT213" s="28">
        <v>0</v>
      </c>
      <c r="AU213" s="329">
        <f t="shared" si="595"/>
        <v>0</v>
      </c>
      <c r="AV213" s="33">
        <v>0</v>
      </c>
      <c r="AW213" s="20">
        <v>0</v>
      </c>
      <c r="AX213" s="20">
        <v>0</v>
      </c>
      <c r="AY213" s="20">
        <v>0</v>
      </c>
      <c r="AZ213" s="20">
        <v>0</v>
      </c>
      <c r="BA213" s="20">
        <v>0</v>
      </c>
      <c r="BB213" s="20">
        <v>0</v>
      </c>
      <c r="BC213" s="20">
        <v>0</v>
      </c>
      <c r="BD213" s="20">
        <v>0</v>
      </c>
      <c r="BE213" s="20">
        <v>0</v>
      </c>
      <c r="BF213" s="20">
        <v>0</v>
      </c>
      <c r="BG213" s="20">
        <v>0</v>
      </c>
      <c r="BH213" s="329">
        <f t="shared" si="596"/>
        <v>0</v>
      </c>
      <c r="BI213" s="193">
        <f t="shared" si="677"/>
        <v>0</v>
      </c>
      <c r="BJ213" s="193">
        <f t="shared" si="678"/>
        <v>0</v>
      </c>
      <c r="BK213" s="20">
        <v>0</v>
      </c>
      <c r="BL213" s="33">
        <v>0</v>
      </c>
      <c r="BM213" s="226">
        <f t="shared" si="625"/>
        <v>0</v>
      </c>
      <c r="BN213" s="4">
        <f t="shared" si="699"/>
        <v>0</v>
      </c>
      <c r="BO213" s="4">
        <v>0</v>
      </c>
      <c r="BP213" s="4">
        <v>0</v>
      </c>
      <c r="BQ213" s="195">
        <v>0</v>
      </c>
      <c r="BR213" s="196">
        <f t="shared" si="679"/>
        <v>0</v>
      </c>
      <c r="BS213" s="224">
        <f t="shared" si="626"/>
        <v>0</v>
      </c>
      <c r="BT213" s="4">
        <f t="shared" si="586"/>
        <v>0</v>
      </c>
      <c r="BU213" s="229">
        <f t="shared" si="569"/>
        <v>0</v>
      </c>
      <c r="BV213" s="193">
        <f t="shared" si="587"/>
        <v>0</v>
      </c>
      <c r="BW213" s="193">
        <f t="shared" si="588"/>
        <v>0</v>
      </c>
      <c r="BX213" s="20">
        <v>0</v>
      </c>
      <c r="BY213" s="19">
        <v>0</v>
      </c>
      <c r="BZ213" s="441">
        <f t="shared" si="589"/>
        <v>0</v>
      </c>
      <c r="CA213" s="4">
        <f t="shared" si="680"/>
        <v>0</v>
      </c>
      <c r="CB213" s="1">
        <v>0</v>
      </c>
      <c r="CC213" s="1">
        <v>0</v>
      </c>
      <c r="CD213" s="19">
        <v>20</v>
      </c>
      <c r="CE213" s="196">
        <v>7181.0280000000002</v>
      </c>
      <c r="CF213" s="275">
        <f t="shared" si="590"/>
        <v>0</v>
      </c>
      <c r="CG213" s="1">
        <f t="shared" si="591"/>
        <v>0</v>
      </c>
      <c r="CH213" s="229">
        <f t="shared" si="592"/>
        <v>0</v>
      </c>
      <c r="CI213" s="193">
        <f t="shared" si="593"/>
        <v>0</v>
      </c>
      <c r="CJ213" s="193">
        <f t="shared" si="594"/>
        <v>0</v>
      </c>
      <c r="CK213" s="20">
        <v>0</v>
      </c>
      <c r="CL213" s="33">
        <v>0</v>
      </c>
      <c r="CM213" s="475">
        <f t="shared" si="572"/>
        <v>0</v>
      </c>
      <c r="CN213" s="4">
        <f t="shared" si="681"/>
        <v>0</v>
      </c>
      <c r="CO213" s="1">
        <v>0</v>
      </c>
      <c r="CP213" s="1">
        <v>0</v>
      </c>
      <c r="CR213" s="7">
        <f t="shared" si="570"/>
        <v>0</v>
      </c>
      <c r="CS213" s="224">
        <f t="shared" si="573"/>
        <v>0</v>
      </c>
      <c r="CT213" s="1">
        <f t="shared" si="574"/>
        <v>0</v>
      </c>
      <c r="CU213" s="229">
        <f t="shared" si="575"/>
        <v>0</v>
      </c>
      <c r="CV213" s="193">
        <f t="shared" si="576"/>
        <v>0</v>
      </c>
      <c r="CW213" s="193">
        <f t="shared" si="577"/>
        <v>0</v>
      </c>
      <c r="CX213" s="20"/>
      <c r="CY213" s="33"/>
      <c r="CZ213" s="475">
        <f t="shared" si="578"/>
        <v>0</v>
      </c>
      <c r="DA213" s="4">
        <f t="shared" si="682"/>
        <v>0</v>
      </c>
      <c r="DE213" s="7">
        <f t="shared" si="683"/>
        <v>0</v>
      </c>
      <c r="DF213" s="224">
        <f t="shared" si="579"/>
        <v>0</v>
      </c>
      <c r="DG213" s="1">
        <f t="shared" si="580"/>
        <v>0</v>
      </c>
      <c r="DH213" s="229">
        <f t="shared" si="581"/>
        <v>0</v>
      </c>
      <c r="DI213" s="193"/>
      <c r="DJ213" s="193"/>
      <c r="DK213" s="20"/>
      <c r="DL213" s="33"/>
      <c r="DM213" s="475">
        <f t="shared" si="582"/>
        <v>0</v>
      </c>
      <c r="DN213" s="4" t="e">
        <f t="shared" si="684"/>
        <v>#DIV/0!</v>
      </c>
      <c r="DR213" s="7">
        <f t="shared" si="685"/>
        <v>0</v>
      </c>
      <c r="DS213" s="224">
        <f t="shared" si="583"/>
        <v>0</v>
      </c>
      <c r="DT213" s="1">
        <f t="shared" si="584"/>
        <v>0</v>
      </c>
      <c r="DU213" s="229">
        <f t="shared" si="585"/>
        <v>0</v>
      </c>
    </row>
    <row r="214" spans="1:125" hidden="1" outlineLevel="1" x14ac:dyDescent="0.35">
      <c r="B214" s="5" t="s">
        <v>115</v>
      </c>
      <c r="C214" s="3"/>
      <c r="D214" s="18">
        <v>324903</v>
      </c>
      <c r="E214" s="5" t="s">
        <v>43</v>
      </c>
      <c r="F214" s="5" t="s">
        <v>49</v>
      </c>
      <c r="G214" s="5" t="s">
        <v>69</v>
      </c>
      <c r="H214" s="20">
        <v>382.63600000000002</v>
      </c>
      <c r="I214" s="16">
        <f t="shared" si="686"/>
        <v>0</v>
      </c>
      <c r="J214" s="16">
        <f t="shared" si="687"/>
        <v>0</v>
      </c>
      <c r="K214" s="16">
        <f t="shared" si="688"/>
        <v>0</v>
      </c>
      <c r="L214" s="33">
        <f t="shared" si="689"/>
        <v>0</v>
      </c>
      <c r="M214" s="20">
        <f t="shared" si="690"/>
        <v>0</v>
      </c>
      <c r="N214" s="20">
        <f t="shared" si="691"/>
        <v>0</v>
      </c>
      <c r="O214" s="20">
        <f t="shared" si="692"/>
        <v>0</v>
      </c>
      <c r="P214" s="20">
        <f t="shared" si="693"/>
        <v>0</v>
      </c>
      <c r="Q214" s="20">
        <f t="shared" si="694"/>
        <v>0</v>
      </c>
      <c r="R214" s="20">
        <f t="shared" si="695"/>
        <v>0</v>
      </c>
      <c r="S214" s="20">
        <f t="shared" si="696"/>
        <v>0</v>
      </c>
      <c r="T214" s="20">
        <f t="shared" si="697"/>
        <v>0</v>
      </c>
      <c r="U214" s="182">
        <f t="shared" si="698"/>
        <v>0</v>
      </c>
      <c r="V214" s="33">
        <v>0</v>
      </c>
      <c r="W214" s="20">
        <v>0</v>
      </c>
      <c r="X214" s="20">
        <v>0</v>
      </c>
      <c r="Y214" s="20">
        <v>0</v>
      </c>
      <c r="Z214" s="20">
        <v>0</v>
      </c>
      <c r="AA214" s="20">
        <v>0</v>
      </c>
      <c r="AB214" s="20">
        <v>0</v>
      </c>
      <c r="AC214" s="20">
        <v>0</v>
      </c>
      <c r="AD214" s="20">
        <v>0</v>
      </c>
      <c r="AE214" s="20">
        <v>0</v>
      </c>
      <c r="AF214" s="20">
        <v>0</v>
      </c>
      <c r="AG214" s="16">
        <v>0</v>
      </c>
      <c r="AH214" s="179">
        <f t="shared" si="571"/>
        <v>0</v>
      </c>
      <c r="AI214" s="28">
        <v>0</v>
      </c>
      <c r="AJ214" s="28">
        <v>0</v>
      </c>
      <c r="AK214" s="28">
        <v>0</v>
      </c>
      <c r="AL214" s="28">
        <v>0</v>
      </c>
      <c r="AM214" s="28">
        <v>0</v>
      </c>
      <c r="AN214" s="28">
        <v>0</v>
      </c>
      <c r="AO214" s="28">
        <v>0</v>
      </c>
      <c r="AP214" s="28">
        <v>0</v>
      </c>
      <c r="AQ214" s="28">
        <v>0</v>
      </c>
      <c r="AR214" s="28">
        <v>0</v>
      </c>
      <c r="AS214" s="28">
        <v>0</v>
      </c>
      <c r="AT214" s="28">
        <v>0</v>
      </c>
      <c r="AU214" s="329">
        <f t="shared" si="595"/>
        <v>0</v>
      </c>
      <c r="AV214" s="33">
        <v>0</v>
      </c>
      <c r="AW214" s="20">
        <v>0</v>
      </c>
      <c r="AX214" s="20">
        <v>0</v>
      </c>
      <c r="AY214" s="20">
        <v>0</v>
      </c>
      <c r="AZ214" s="20">
        <v>0</v>
      </c>
      <c r="BA214" s="20">
        <v>0</v>
      </c>
      <c r="BB214" s="20">
        <v>0</v>
      </c>
      <c r="BC214" s="20">
        <v>0</v>
      </c>
      <c r="BD214" s="20">
        <v>0</v>
      </c>
      <c r="BE214" s="20">
        <v>0</v>
      </c>
      <c r="BF214" s="20">
        <v>0</v>
      </c>
      <c r="BG214" s="20">
        <v>0</v>
      </c>
      <c r="BH214" s="329">
        <f t="shared" si="596"/>
        <v>0</v>
      </c>
      <c r="BI214" s="193">
        <f t="shared" si="677"/>
        <v>0</v>
      </c>
      <c r="BJ214" s="193">
        <f t="shared" si="678"/>
        <v>0</v>
      </c>
      <c r="BK214" s="20">
        <v>0</v>
      </c>
      <c r="BL214" s="33">
        <v>0</v>
      </c>
      <c r="BM214" s="226">
        <f t="shared" si="625"/>
        <v>0</v>
      </c>
      <c r="BN214" s="4">
        <f t="shared" si="699"/>
        <v>0</v>
      </c>
      <c r="BO214" s="4">
        <v>0</v>
      </c>
      <c r="BP214" s="4">
        <v>0</v>
      </c>
      <c r="BQ214" s="195">
        <v>0</v>
      </c>
      <c r="BR214" s="196">
        <f t="shared" si="679"/>
        <v>0</v>
      </c>
      <c r="BS214" s="224">
        <f t="shared" si="626"/>
        <v>0</v>
      </c>
      <c r="BT214" s="4">
        <f t="shared" si="586"/>
        <v>0</v>
      </c>
      <c r="BU214" s="229">
        <f t="shared" si="569"/>
        <v>0</v>
      </c>
      <c r="BV214" s="193">
        <f t="shared" si="587"/>
        <v>0</v>
      </c>
      <c r="BW214" s="193">
        <f t="shared" si="588"/>
        <v>0</v>
      </c>
      <c r="BX214" s="20">
        <v>0</v>
      </c>
      <c r="BY214" s="19">
        <v>0</v>
      </c>
      <c r="BZ214" s="441">
        <f t="shared" si="589"/>
        <v>0</v>
      </c>
      <c r="CA214" s="4">
        <f t="shared" si="680"/>
        <v>0</v>
      </c>
      <c r="CB214" s="1">
        <v>0</v>
      </c>
      <c r="CC214" s="1">
        <v>0</v>
      </c>
      <c r="CD214" s="19">
        <v>20</v>
      </c>
      <c r="CE214" s="196">
        <v>8264.9376000000011</v>
      </c>
      <c r="CF214" s="275">
        <f t="shared" si="590"/>
        <v>0</v>
      </c>
      <c r="CG214" s="1">
        <f t="shared" si="591"/>
        <v>0</v>
      </c>
      <c r="CH214" s="229">
        <f t="shared" si="592"/>
        <v>0</v>
      </c>
      <c r="CI214" s="193">
        <f t="shared" si="593"/>
        <v>0</v>
      </c>
      <c r="CJ214" s="193">
        <f t="shared" si="594"/>
        <v>0</v>
      </c>
      <c r="CK214" s="20">
        <v>0</v>
      </c>
      <c r="CL214" s="33">
        <v>0</v>
      </c>
      <c r="CM214" s="475">
        <f t="shared" si="572"/>
        <v>0</v>
      </c>
      <c r="CN214" s="4">
        <f t="shared" si="681"/>
        <v>0</v>
      </c>
      <c r="CO214" s="1">
        <v>0</v>
      </c>
      <c r="CP214" s="1">
        <v>0</v>
      </c>
      <c r="CR214" s="7">
        <f t="shared" si="570"/>
        <v>0</v>
      </c>
      <c r="CS214" s="224">
        <f t="shared" si="573"/>
        <v>0</v>
      </c>
      <c r="CT214" s="1">
        <f t="shared" si="574"/>
        <v>0</v>
      </c>
      <c r="CU214" s="229">
        <f t="shared" si="575"/>
        <v>0</v>
      </c>
      <c r="CV214" s="193">
        <f t="shared" si="576"/>
        <v>0</v>
      </c>
      <c r="CW214" s="193">
        <f t="shared" si="577"/>
        <v>0</v>
      </c>
      <c r="CX214" s="20"/>
      <c r="CY214" s="33"/>
      <c r="CZ214" s="475">
        <f t="shared" si="578"/>
        <v>0</v>
      </c>
      <c r="DA214" s="4">
        <f t="shared" si="682"/>
        <v>0</v>
      </c>
      <c r="DE214" s="7">
        <f t="shared" si="683"/>
        <v>0</v>
      </c>
      <c r="DF214" s="224">
        <f t="shared" si="579"/>
        <v>0</v>
      </c>
      <c r="DG214" s="1">
        <f t="shared" si="580"/>
        <v>0</v>
      </c>
      <c r="DH214" s="229">
        <f t="shared" si="581"/>
        <v>0</v>
      </c>
      <c r="DI214" s="193"/>
      <c r="DJ214" s="193"/>
      <c r="DK214" s="20"/>
      <c r="DL214" s="33"/>
      <c r="DM214" s="475">
        <f t="shared" si="582"/>
        <v>0</v>
      </c>
      <c r="DN214" s="4" t="e">
        <f t="shared" si="684"/>
        <v>#DIV/0!</v>
      </c>
      <c r="DR214" s="7">
        <f t="shared" si="685"/>
        <v>0</v>
      </c>
      <c r="DS214" s="224">
        <f t="shared" si="583"/>
        <v>0</v>
      </c>
      <c r="DT214" s="1">
        <f t="shared" si="584"/>
        <v>0</v>
      </c>
      <c r="DU214" s="229">
        <f t="shared" si="585"/>
        <v>0</v>
      </c>
    </row>
    <row r="215" spans="1:125" hidden="1" outlineLevel="1" x14ac:dyDescent="0.35">
      <c r="B215" s="5" t="s">
        <v>115</v>
      </c>
      <c r="C215" s="3"/>
      <c r="D215" s="18">
        <v>320023</v>
      </c>
      <c r="E215" s="5" t="s">
        <v>41</v>
      </c>
      <c r="F215" s="5" t="s">
        <v>30</v>
      </c>
      <c r="G215" s="5" t="s">
        <v>71</v>
      </c>
      <c r="H215" s="20">
        <v>220.79999999999995</v>
      </c>
      <c r="I215" s="16">
        <f t="shared" si="686"/>
        <v>163.85695652173914</v>
      </c>
      <c r="J215" s="16">
        <f t="shared" si="687"/>
        <v>94.217749094202929</v>
      </c>
      <c r="K215" s="16">
        <f t="shared" si="688"/>
        <v>125.5041123188406</v>
      </c>
      <c r="L215" s="33">
        <f t="shared" si="689"/>
        <v>126.2173777173913</v>
      </c>
      <c r="M215" s="20">
        <f t="shared" si="690"/>
        <v>137.99739130434784</v>
      </c>
      <c r="N215" s="20">
        <f t="shared" si="691"/>
        <v>114.69986865942032</v>
      </c>
      <c r="O215" s="20">
        <f t="shared" si="692"/>
        <v>105.57601449275364</v>
      </c>
      <c r="P215" s="20">
        <f t="shared" si="693"/>
        <v>145.79545742753623</v>
      </c>
      <c r="Q215" s="20">
        <f t="shared" si="694"/>
        <v>96.876000905797127</v>
      </c>
      <c r="R215" s="20">
        <f t="shared" si="695"/>
        <v>167.42700181159424</v>
      </c>
      <c r="S215" s="20">
        <f t="shared" si="696"/>
        <v>93.13785</v>
      </c>
      <c r="T215" s="20">
        <f t="shared" si="697"/>
        <v>98.982000000000042</v>
      </c>
      <c r="U215" s="182">
        <f t="shared" si="698"/>
        <v>1470.2877802536234</v>
      </c>
      <c r="V215" s="33">
        <v>121</v>
      </c>
      <c r="W215" s="20">
        <v>100</v>
      </c>
      <c r="X215" s="20">
        <v>98</v>
      </c>
      <c r="Y215" s="20">
        <v>69.999999999999986</v>
      </c>
      <c r="Z215" s="20">
        <v>104</v>
      </c>
      <c r="AA215" s="20">
        <v>54</v>
      </c>
      <c r="AB215" s="20">
        <v>121</v>
      </c>
      <c r="AC215" s="20">
        <v>49</v>
      </c>
      <c r="AD215" s="20">
        <v>57</v>
      </c>
      <c r="AE215" s="20">
        <v>0</v>
      </c>
      <c r="AF215" s="20">
        <v>0</v>
      </c>
      <c r="AG215" s="16">
        <v>0</v>
      </c>
      <c r="AH215" s="179">
        <f t="shared" si="571"/>
        <v>774</v>
      </c>
      <c r="AI215" s="28">
        <v>36179.615999999995</v>
      </c>
      <c r="AJ215" s="28">
        <v>20803.279000000002</v>
      </c>
      <c r="AK215" s="28">
        <v>27711.307999999997</v>
      </c>
      <c r="AL215" s="28">
        <v>27868.796999999995</v>
      </c>
      <c r="AM215" s="28">
        <v>30469.823999999997</v>
      </c>
      <c r="AN215" s="28">
        <v>25325.731</v>
      </c>
      <c r="AO215" s="28">
        <v>23311.184000000001</v>
      </c>
      <c r="AP215" s="28">
        <v>32191.636999999992</v>
      </c>
      <c r="AQ215" s="28">
        <v>21390.221000000001</v>
      </c>
      <c r="AR215" s="28">
        <v>36967.881999999998</v>
      </c>
      <c r="AS215" s="28">
        <v>20564.837279999996</v>
      </c>
      <c r="AT215" s="28">
        <v>21855.225600000005</v>
      </c>
      <c r="AU215" s="329">
        <f t="shared" si="595"/>
        <v>324639.54187999998</v>
      </c>
      <c r="AV215" s="33">
        <v>28063.039680000002</v>
      </c>
      <c r="AW215" s="20">
        <v>23250.240000000002</v>
      </c>
      <c r="AX215" s="20">
        <v>22645.733760000003</v>
      </c>
      <c r="AY215" s="20">
        <v>16275.168000000001</v>
      </c>
      <c r="AZ215" s="20">
        <v>24180.249600000006</v>
      </c>
      <c r="BA215" s="20">
        <v>12555.1296</v>
      </c>
      <c r="BB215" s="20">
        <v>28132.790400000002</v>
      </c>
      <c r="BC215" s="20">
        <v>11392.617600000001</v>
      </c>
      <c r="BD215" s="20">
        <v>13252.6368</v>
      </c>
      <c r="BE215" s="20">
        <v>0</v>
      </c>
      <c r="BF215" s="20">
        <v>0</v>
      </c>
      <c r="BG215" s="20">
        <v>0</v>
      </c>
      <c r="BH215" s="329">
        <f t="shared" si="596"/>
        <v>179747.60544000004</v>
      </c>
      <c r="BI215" s="193">
        <f t="shared" si="677"/>
        <v>21173.218560000005</v>
      </c>
      <c r="BJ215" s="193">
        <f t="shared" si="678"/>
        <v>21622.723200000004</v>
      </c>
      <c r="BK215" s="20">
        <v>29241.047673995861</v>
      </c>
      <c r="BL215" s="33">
        <v>11392.617600000001</v>
      </c>
      <c r="BM215" s="226">
        <f t="shared" si="625"/>
        <v>0.38961044511860926</v>
      </c>
      <c r="BN215" s="4">
        <f t="shared" si="699"/>
        <v>0.17636802504218344</v>
      </c>
      <c r="BO215" s="4">
        <v>0</v>
      </c>
      <c r="BP215" s="4">
        <v>1</v>
      </c>
      <c r="BQ215" s="195">
        <v>93</v>
      </c>
      <c r="BR215" s="196">
        <f t="shared" si="679"/>
        <v>22177.151999999995</v>
      </c>
      <c r="BS215" s="224">
        <f t="shared" si="626"/>
        <v>0.75842535627484353</v>
      </c>
      <c r="BT215" s="4">
        <f t="shared" si="586"/>
        <v>-0.64610008493820914</v>
      </c>
      <c r="BU215" s="229">
        <f t="shared" si="569"/>
        <v>-0.25625862033475555</v>
      </c>
      <c r="BV215" s="193">
        <f t="shared" si="587"/>
        <v>20811.871080000004</v>
      </c>
      <c r="BW215" s="193">
        <f t="shared" si="588"/>
        <v>17360.179199999999</v>
      </c>
      <c r="BX215" s="20">
        <v>18347.115529089991</v>
      </c>
      <c r="BY215" s="19">
        <v>13252.6368</v>
      </c>
      <c r="BZ215" s="441">
        <f t="shared" si="589"/>
        <v>0.72232808361551337</v>
      </c>
      <c r="CA215" s="4">
        <f t="shared" si="680"/>
        <v>0.15257877632623282</v>
      </c>
      <c r="CB215" s="1">
        <v>0</v>
      </c>
      <c r="CC215" s="1">
        <v>1</v>
      </c>
      <c r="CD215" s="19">
        <v>70</v>
      </c>
      <c r="CE215" s="196">
        <v>16692.479999999996</v>
      </c>
      <c r="CF215" s="275">
        <f t="shared" si="590"/>
        <v>0.90981495012300362</v>
      </c>
      <c r="CG215" s="1">
        <f t="shared" si="591"/>
        <v>-0.21962096604799008</v>
      </c>
      <c r="CH215" s="229">
        <f t="shared" si="592"/>
        <v>-0.26708895012822254</v>
      </c>
      <c r="CI215" s="193">
        <f t="shared" si="593"/>
        <v>19971.956160000005</v>
      </c>
      <c r="CJ215" s="193">
        <f t="shared" si="594"/>
        <v>17592.6816</v>
      </c>
      <c r="CK215" s="20">
        <v>23665.017581510368</v>
      </c>
      <c r="CL215" s="33">
        <v>0</v>
      </c>
      <c r="CM215" s="475">
        <f t="shared" si="572"/>
        <v>0</v>
      </c>
      <c r="CN215" s="4">
        <f t="shared" si="681"/>
        <v>0.15739830045409153</v>
      </c>
      <c r="CO215" s="1">
        <v>0</v>
      </c>
      <c r="CP215" s="1">
        <v>0</v>
      </c>
      <c r="CQ215" s="19">
        <v>90</v>
      </c>
      <c r="CR215" s="7">
        <f t="shared" si="570"/>
        <v>21461.759999999998</v>
      </c>
      <c r="CS215" s="224">
        <f t="shared" si="573"/>
        <v>0.90689812192525943</v>
      </c>
      <c r="CT215" s="1">
        <f t="shared" si="574"/>
        <v>-0.41944848233393517</v>
      </c>
      <c r="CU215" s="229">
        <f t="shared" si="575"/>
        <v>-0.28704649957914474</v>
      </c>
      <c r="CV215" s="193">
        <f t="shared" si="576"/>
        <v>17974.760544000004</v>
      </c>
      <c r="CW215" s="193">
        <f t="shared" si="577"/>
        <v>8215.0848000000005</v>
      </c>
      <c r="CX215" s="20"/>
      <c r="CY215" s="33"/>
      <c r="CZ215" s="475">
        <f t="shared" si="578"/>
        <v>0</v>
      </c>
      <c r="DA215" s="4">
        <f t="shared" si="682"/>
        <v>8.8896034503662152E-2</v>
      </c>
      <c r="DE215" s="7">
        <f t="shared" si="683"/>
        <v>0</v>
      </c>
      <c r="DF215" s="224">
        <f t="shared" si="579"/>
        <v>0</v>
      </c>
      <c r="DG215" s="1">
        <f t="shared" si="580"/>
        <v>-1</v>
      </c>
      <c r="DH215" s="229">
        <f t="shared" si="581"/>
        <v>-0.40635100374955235</v>
      </c>
      <c r="DI215" s="193"/>
      <c r="DJ215" s="193"/>
      <c r="DK215" s="20"/>
      <c r="DL215" s="33"/>
      <c r="DM215" s="475">
        <f t="shared" si="582"/>
        <v>0</v>
      </c>
      <c r="DN215" s="4" t="e">
        <f t="shared" si="684"/>
        <v>#DIV/0!</v>
      </c>
      <c r="DR215" s="7">
        <f t="shared" si="685"/>
        <v>0</v>
      </c>
      <c r="DS215" s="224">
        <f t="shared" si="583"/>
        <v>0</v>
      </c>
      <c r="DT215" s="1">
        <f t="shared" si="584"/>
        <v>-1</v>
      </c>
      <c r="DU215" s="229">
        <f t="shared" si="585"/>
        <v>-0.4463163532110882</v>
      </c>
    </row>
    <row r="216" spans="1:125" hidden="1" outlineLevel="1" x14ac:dyDescent="0.35">
      <c r="B216" s="5" t="s">
        <v>115</v>
      </c>
      <c r="C216" s="3"/>
      <c r="D216" s="18">
        <v>320118</v>
      </c>
      <c r="E216" s="5" t="s">
        <v>41</v>
      </c>
      <c r="F216" s="5" t="s">
        <v>31</v>
      </c>
      <c r="G216" s="5" t="s">
        <v>71</v>
      </c>
      <c r="H216" s="20">
        <v>210.833</v>
      </c>
      <c r="I216" s="16">
        <f t="shared" si="686"/>
        <v>72.931357994241893</v>
      </c>
      <c r="J216" s="16">
        <f t="shared" si="687"/>
        <v>39.683237443853677</v>
      </c>
      <c r="K216" s="16">
        <f t="shared" si="688"/>
        <v>67.568758211475441</v>
      </c>
      <c r="L216" s="33">
        <f t="shared" si="689"/>
        <v>51.480958863176063</v>
      </c>
      <c r="M216" s="20">
        <f t="shared" si="690"/>
        <v>63.278675539407971</v>
      </c>
      <c r="N216" s="20">
        <f t="shared" si="691"/>
        <v>38.610720333154681</v>
      </c>
      <c r="O216" s="20">
        <f t="shared" si="692"/>
        <v>62.128153562298117</v>
      </c>
      <c r="P216" s="20">
        <f t="shared" si="693"/>
        <v>64.234194836671676</v>
      </c>
      <c r="Q216" s="20">
        <f t="shared" si="694"/>
        <v>40.01474626837355</v>
      </c>
      <c r="R216" s="20">
        <f t="shared" si="695"/>
        <v>82.135528119412044</v>
      </c>
      <c r="S216" s="20">
        <f t="shared" si="696"/>
        <v>47.385881716809052</v>
      </c>
      <c r="T216" s="20">
        <f t="shared" si="697"/>
        <v>52.650979685343373</v>
      </c>
      <c r="U216" s="182">
        <f t="shared" si="698"/>
        <v>682.10319257421759</v>
      </c>
      <c r="V216" s="33">
        <v>43</v>
      </c>
      <c r="W216" s="20">
        <v>43</v>
      </c>
      <c r="X216" s="20">
        <v>36</v>
      </c>
      <c r="Y216" s="20">
        <v>51</v>
      </c>
      <c r="Z216" s="20">
        <v>43</v>
      </c>
      <c r="AA216" s="20">
        <v>40</v>
      </c>
      <c r="AB216" s="20">
        <v>55</v>
      </c>
      <c r="AC216" s="20">
        <v>19</v>
      </c>
      <c r="AD216" s="20">
        <v>35</v>
      </c>
      <c r="AE216" s="20">
        <v>0</v>
      </c>
      <c r="AF216" s="20">
        <v>0</v>
      </c>
      <c r="AG216" s="16">
        <v>0</v>
      </c>
      <c r="AH216" s="179">
        <f t="shared" si="571"/>
        <v>365</v>
      </c>
      <c r="AI216" s="28">
        <v>15376.337000000001</v>
      </c>
      <c r="AJ216" s="28">
        <v>8366.5360000000019</v>
      </c>
      <c r="AK216" s="28">
        <v>14245.724</v>
      </c>
      <c r="AL216" s="28">
        <v>10853.884999999998</v>
      </c>
      <c r="AM216" s="28">
        <v>13341.233</v>
      </c>
      <c r="AN216" s="28">
        <v>8140.4140000000007</v>
      </c>
      <c r="AO216" s="28">
        <v>13098.664999999999</v>
      </c>
      <c r="AP216" s="28">
        <v>13542.688</v>
      </c>
      <c r="AQ216" s="28">
        <v>8436.4290000000001</v>
      </c>
      <c r="AR216" s="28">
        <v>17316.879799999999</v>
      </c>
      <c r="AS216" s="28">
        <v>9990.5076000000026</v>
      </c>
      <c r="AT216" s="28">
        <v>11100.563999999998</v>
      </c>
      <c r="AU216" s="329">
        <f t="shared" si="595"/>
        <v>143809.86239999998</v>
      </c>
      <c r="AV216" s="33">
        <v>9479.8835999999992</v>
      </c>
      <c r="AW216" s="20">
        <v>9546.4850399999996</v>
      </c>
      <c r="AX216" s="20">
        <v>7859.2031999999999</v>
      </c>
      <c r="AY216" s="20">
        <v>11322.575280000001</v>
      </c>
      <c r="AZ216" s="20">
        <v>9546.4850400000014</v>
      </c>
      <c r="BA216" s="20">
        <v>8880.4511999999995</v>
      </c>
      <c r="BB216" s="20">
        <v>12210.6204</v>
      </c>
      <c r="BC216" s="20">
        <v>4218.21432</v>
      </c>
      <c r="BD216" s="20">
        <v>7770.3948</v>
      </c>
      <c r="BE216" s="20">
        <v>0</v>
      </c>
      <c r="BF216" s="20">
        <v>0</v>
      </c>
      <c r="BG216" s="20">
        <v>0</v>
      </c>
      <c r="BH216" s="329">
        <f t="shared" si="596"/>
        <v>80834.312879999998</v>
      </c>
      <c r="BI216" s="193">
        <f t="shared" si="677"/>
        <v>9894.3033599999999</v>
      </c>
      <c r="BJ216" s="193">
        <f t="shared" si="678"/>
        <v>10212.518880000001</v>
      </c>
      <c r="BK216" s="20">
        <v>13043.040900535083</v>
      </c>
      <c r="BL216" s="33">
        <v>4218.21432</v>
      </c>
      <c r="BM216" s="226">
        <f t="shared" si="625"/>
        <v>0.32340727535608282</v>
      </c>
      <c r="BN216" s="4">
        <f t="shared" si="699"/>
        <v>8.3299488640339772E-2</v>
      </c>
      <c r="BO216" s="4">
        <v>0</v>
      </c>
      <c r="BP216" s="4">
        <v>1</v>
      </c>
      <c r="BQ216" s="195">
        <v>46</v>
      </c>
      <c r="BR216" s="196">
        <f t="shared" si="679"/>
        <v>10474.183440000001</v>
      </c>
      <c r="BS216" s="224">
        <f t="shared" si="626"/>
        <v>0.8030476573580555</v>
      </c>
      <c r="BT216" s="4">
        <f t="shared" si="586"/>
        <v>-0.68852458832397234</v>
      </c>
      <c r="BU216" s="229">
        <f t="shared" si="569"/>
        <v>-0.24649559231809925</v>
      </c>
      <c r="BV216" s="193">
        <f t="shared" si="587"/>
        <v>9132.9897600000004</v>
      </c>
      <c r="BW216" s="193">
        <f t="shared" si="588"/>
        <v>8436.4286400000001</v>
      </c>
      <c r="BX216" s="20">
        <v>8373.93766252157</v>
      </c>
      <c r="BY216" s="19">
        <v>7770.3948</v>
      </c>
      <c r="BZ216" s="441">
        <f t="shared" si="589"/>
        <v>0.92792603828151377</v>
      </c>
      <c r="CA216" s="4">
        <f t="shared" si="680"/>
        <v>7.4147849721204764E-2</v>
      </c>
      <c r="CB216" s="1">
        <v>0</v>
      </c>
      <c r="CC216" s="1">
        <v>1</v>
      </c>
      <c r="CD216" s="19">
        <v>40</v>
      </c>
      <c r="CE216" s="196">
        <v>9107.9856</v>
      </c>
      <c r="CF216" s="275">
        <f t="shared" si="590"/>
        <v>1.0876586340932222</v>
      </c>
      <c r="CG216" s="1">
        <f t="shared" si="591"/>
        <v>7.9601997480213571E-2</v>
      </c>
      <c r="CH216" s="229">
        <f t="shared" si="592"/>
        <v>-0.23308494017722314</v>
      </c>
      <c r="CI216" s="193">
        <f t="shared" si="593"/>
        <v>8981.5903199999993</v>
      </c>
      <c r="CJ216" s="193">
        <f t="shared" si="594"/>
        <v>8066.4098400000003</v>
      </c>
      <c r="CK216" s="20">
        <v>10850.632952015016</v>
      </c>
      <c r="CL216" s="33">
        <v>8436.4290000000001</v>
      </c>
      <c r="CM216" s="475">
        <f t="shared" si="572"/>
        <v>0.77750570287545429</v>
      </c>
      <c r="CN216" s="4">
        <f t="shared" si="681"/>
        <v>7.2168599901345373E-2</v>
      </c>
      <c r="CO216" s="1">
        <v>0</v>
      </c>
      <c r="CP216" s="1">
        <v>0</v>
      </c>
      <c r="CQ216" s="19">
        <v>50</v>
      </c>
      <c r="CR216" s="7">
        <f t="shared" si="570"/>
        <v>11384.982</v>
      </c>
      <c r="CS216" s="224">
        <f t="shared" si="573"/>
        <v>1.0492458873457473</v>
      </c>
      <c r="CT216" s="1">
        <f t="shared" si="574"/>
        <v>-0.34255003606365619</v>
      </c>
      <c r="CU216" s="229">
        <f t="shared" si="575"/>
        <v>-0.2485315877150901</v>
      </c>
      <c r="CV216" s="193">
        <f t="shared" si="576"/>
        <v>8927.0741880000005</v>
      </c>
      <c r="CW216" s="193">
        <f t="shared" si="577"/>
        <v>6808.3460400000004</v>
      </c>
      <c r="CX216" s="20"/>
      <c r="CY216" s="33"/>
      <c r="CZ216" s="475">
        <f t="shared" si="578"/>
        <v>0</v>
      </c>
      <c r="DA216" s="4">
        <f t="shared" si="682"/>
        <v>7.367361131618648E-2</v>
      </c>
      <c r="DE216" s="7">
        <f t="shared" si="683"/>
        <v>0</v>
      </c>
      <c r="DF216" s="224">
        <f t="shared" si="579"/>
        <v>0</v>
      </c>
      <c r="DG216" s="1">
        <f t="shared" si="580"/>
        <v>-1</v>
      </c>
      <c r="DH216" s="229">
        <f t="shared" si="581"/>
        <v>-0.32732112251148782</v>
      </c>
      <c r="DI216" s="193"/>
      <c r="DJ216" s="193"/>
      <c r="DK216" s="20"/>
      <c r="DL216" s="33"/>
      <c r="DM216" s="475">
        <f t="shared" si="582"/>
        <v>0</v>
      </c>
      <c r="DN216" s="4" t="e">
        <f t="shared" si="684"/>
        <v>#DIV/0!</v>
      </c>
      <c r="DR216" s="7">
        <f t="shared" si="685"/>
        <v>0</v>
      </c>
      <c r="DS216" s="224">
        <f t="shared" si="583"/>
        <v>0</v>
      </c>
      <c r="DT216" s="1">
        <f t="shared" si="584"/>
        <v>-1</v>
      </c>
      <c r="DU216" s="229">
        <f t="shared" si="585"/>
        <v>-0.43790841927681301</v>
      </c>
    </row>
    <row r="217" spans="1:125" hidden="1" outlineLevel="1" x14ac:dyDescent="0.35">
      <c r="B217" s="5" t="s">
        <v>115</v>
      </c>
      <c r="C217" s="3"/>
      <c r="D217" s="18">
        <v>320028</v>
      </c>
      <c r="E217" s="5" t="s">
        <v>41</v>
      </c>
      <c r="F217" s="5" t="s">
        <v>34</v>
      </c>
      <c r="G217" s="5" t="s">
        <v>72</v>
      </c>
      <c r="H217" s="20">
        <v>167.22200000000001</v>
      </c>
      <c r="I217" s="16">
        <f t="shared" si="686"/>
        <v>0</v>
      </c>
      <c r="J217" s="16">
        <f t="shared" si="687"/>
        <v>0</v>
      </c>
      <c r="K217" s="16">
        <f t="shared" si="688"/>
        <v>0</v>
      </c>
      <c r="L217" s="33">
        <f t="shared" si="689"/>
        <v>0</v>
      </c>
      <c r="M217" s="20">
        <f t="shared" si="690"/>
        <v>0</v>
      </c>
      <c r="N217" s="20">
        <f t="shared" si="691"/>
        <v>0</v>
      </c>
      <c r="O217" s="20">
        <f t="shared" si="692"/>
        <v>0</v>
      </c>
      <c r="P217" s="20">
        <f t="shared" si="693"/>
        <v>0</v>
      </c>
      <c r="Q217" s="20">
        <f t="shared" si="694"/>
        <v>0</v>
      </c>
      <c r="R217" s="20">
        <f t="shared" si="695"/>
        <v>0</v>
      </c>
      <c r="S217" s="20">
        <f t="shared" si="696"/>
        <v>0</v>
      </c>
      <c r="T217" s="20">
        <f t="shared" si="697"/>
        <v>0</v>
      </c>
      <c r="U217" s="182">
        <f t="shared" si="698"/>
        <v>0</v>
      </c>
      <c r="V217" s="33">
        <v>0</v>
      </c>
      <c r="W217" s="20">
        <v>0</v>
      </c>
      <c r="X217" s="20">
        <v>0</v>
      </c>
      <c r="Y217" s="20">
        <v>0</v>
      </c>
      <c r="Z217" s="20">
        <v>0</v>
      </c>
      <c r="AA217" s="20">
        <v>0</v>
      </c>
      <c r="AB217" s="20">
        <v>0</v>
      </c>
      <c r="AC217" s="20">
        <v>0</v>
      </c>
      <c r="AD217" s="20">
        <v>0</v>
      </c>
      <c r="AE217" s="20">
        <v>0</v>
      </c>
      <c r="AF217" s="20">
        <v>0</v>
      </c>
      <c r="AG217" s="16">
        <v>0</v>
      </c>
      <c r="AH217" s="179">
        <f t="shared" si="571"/>
        <v>0</v>
      </c>
      <c r="AI217" s="28">
        <v>0</v>
      </c>
      <c r="AJ217" s="28">
        <v>0</v>
      </c>
      <c r="AK217" s="28">
        <v>0</v>
      </c>
      <c r="AL217" s="28">
        <v>0</v>
      </c>
      <c r="AM217" s="28">
        <v>0</v>
      </c>
      <c r="AN217" s="28">
        <v>0</v>
      </c>
      <c r="AO217" s="28">
        <v>0</v>
      </c>
      <c r="AP217" s="28">
        <v>0</v>
      </c>
      <c r="AQ217" s="28">
        <v>0</v>
      </c>
      <c r="AR217" s="28">
        <v>0</v>
      </c>
      <c r="AS217" s="28">
        <v>0</v>
      </c>
      <c r="AT217" s="28">
        <v>0</v>
      </c>
      <c r="AU217" s="329">
        <f t="shared" si="595"/>
        <v>0</v>
      </c>
      <c r="AV217" s="33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0</v>
      </c>
      <c r="BB217" s="20">
        <v>0</v>
      </c>
      <c r="BC217" s="20">
        <v>0</v>
      </c>
      <c r="BD217" s="20">
        <v>0</v>
      </c>
      <c r="BE217" s="20">
        <v>0</v>
      </c>
      <c r="BF217" s="20">
        <v>0</v>
      </c>
      <c r="BG217" s="20">
        <v>0</v>
      </c>
      <c r="BH217" s="329">
        <f t="shared" si="596"/>
        <v>0</v>
      </c>
      <c r="BI217" s="193">
        <f t="shared" si="677"/>
        <v>0</v>
      </c>
      <c r="BJ217" s="193">
        <f t="shared" si="678"/>
        <v>0</v>
      </c>
      <c r="BK217" s="20">
        <v>0</v>
      </c>
      <c r="BL217" s="33">
        <v>0</v>
      </c>
      <c r="BM217" s="226">
        <f t="shared" si="625"/>
        <v>0</v>
      </c>
      <c r="BN217" s="4">
        <f t="shared" si="699"/>
        <v>0</v>
      </c>
      <c r="BO217" s="4">
        <v>0</v>
      </c>
      <c r="BP217" s="4">
        <v>0</v>
      </c>
      <c r="BQ217" s="195">
        <v>0</v>
      </c>
      <c r="BR217" s="196">
        <f t="shared" si="679"/>
        <v>0</v>
      </c>
      <c r="BS217" s="224">
        <f t="shared" si="626"/>
        <v>0</v>
      </c>
      <c r="BT217" s="4">
        <f t="shared" si="586"/>
        <v>0</v>
      </c>
      <c r="BU217" s="229">
        <f t="shared" si="569"/>
        <v>0</v>
      </c>
      <c r="BV217" s="193">
        <f t="shared" si="587"/>
        <v>0</v>
      </c>
      <c r="BW217" s="193">
        <f t="shared" si="588"/>
        <v>0</v>
      </c>
      <c r="BX217" s="20">
        <v>0</v>
      </c>
      <c r="BY217" s="19">
        <v>0</v>
      </c>
      <c r="BZ217" s="441">
        <f t="shared" si="589"/>
        <v>0</v>
      </c>
      <c r="CA217" s="4">
        <f t="shared" si="680"/>
        <v>0</v>
      </c>
      <c r="CB217" s="1">
        <v>0</v>
      </c>
      <c r="CC217" s="1">
        <v>0</v>
      </c>
      <c r="CD217" s="19">
        <v>0</v>
      </c>
      <c r="CE217" s="196">
        <v>0</v>
      </c>
      <c r="CF217" s="275">
        <f t="shared" si="590"/>
        <v>0</v>
      </c>
      <c r="CG217" s="1">
        <f t="shared" si="591"/>
        <v>0</v>
      </c>
      <c r="CH217" s="229">
        <f t="shared" si="592"/>
        <v>0</v>
      </c>
      <c r="CI217" s="193">
        <f t="shared" si="593"/>
        <v>0</v>
      </c>
      <c r="CJ217" s="193">
        <f t="shared" si="594"/>
        <v>0</v>
      </c>
      <c r="CK217" s="20">
        <v>0</v>
      </c>
      <c r="CL217" s="33">
        <v>0</v>
      </c>
      <c r="CM217" s="475">
        <f t="shared" si="572"/>
        <v>0</v>
      </c>
      <c r="CN217" s="4">
        <f t="shared" si="681"/>
        <v>0</v>
      </c>
      <c r="CO217" s="1">
        <v>0</v>
      </c>
      <c r="CP217" s="1">
        <v>0</v>
      </c>
      <c r="CQ217" s="19">
        <v>0</v>
      </c>
      <c r="CR217" s="7">
        <f t="shared" si="570"/>
        <v>0</v>
      </c>
      <c r="CS217" s="224">
        <f t="shared" si="573"/>
        <v>0</v>
      </c>
      <c r="CT217" s="1">
        <f t="shared" si="574"/>
        <v>0</v>
      </c>
      <c r="CU217" s="229">
        <f t="shared" si="575"/>
        <v>0</v>
      </c>
      <c r="CV217" s="193">
        <f t="shared" si="576"/>
        <v>0</v>
      </c>
      <c r="CW217" s="193">
        <f t="shared" si="577"/>
        <v>0</v>
      </c>
      <c r="CX217" s="20"/>
      <c r="CY217" s="33"/>
      <c r="CZ217" s="475">
        <f t="shared" si="578"/>
        <v>0</v>
      </c>
      <c r="DA217" s="4">
        <f t="shared" si="682"/>
        <v>0</v>
      </c>
      <c r="DE217" s="7">
        <f t="shared" si="683"/>
        <v>0</v>
      </c>
      <c r="DF217" s="224">
        <f t="shared" si="579"/>
        <v>0</v>
      </c>
      <c r="DG217" s="1">
        <f t="shared" si="580"/>
        <v>0</v>
      </c>
      <c r="DH217" s="229">
        <f t="shared" si="581"/>
        <v>0</v>
      </c>
      <c r="DI217" s="193"/>
      <c r="DJ217" s="193"/>
      <c r="DK217" s="20"/>
      <c r="DL217" s="33"/>
      <c r="DM217" s="475">
        <f t="shared" si="582"/>
        <v>0</v>
      </c>
      <c r="DN217" s="4" t="e">
        <f t="shared" si="684"/>
        <v>#DIV/0!</v>
      </c>
      <c r="DR217" s="7">
        <f t="shared" si="685"/>
        <v>0</v>
      </c>
      <c r="DS217" s="224">
        <f t="shared" si="583"/>
        <v>0</v>
      </c>
      <c r="DT217" s="1">
        <f t="shared" si="584"/>
        <v>0</v>
      </c>
      <c r="DU217" s="229">
        <f t="shared" si="585"/>
        <v>0</v>
      </c>
    </row>
    <row r="218" spans="1:125" hidden="1" outlineLevel="1" x14ac:dyDescent="0.35">
      <c r="B218" s="5" t="s">
        <v>115</v>
      </c>
      <c r="C218" s="3"/>
      <c r="D218" s="18">
        <v>320120</v>
      </c>
      <c r="E218" s="5" t="s">
        <v>41</v>
      </c>
      <c r="F218" s="5" t="s">
        <v>35</v>
      </c>
      <c r="G218" s="5" t="s">
        <v>72</v>
      </c>
      <c r="H218" s="20">
        <v>167.22200000000001</v>
      </c>
      <c r="I218" s="16">
        <f t="shared" si="686"/>
        <v>0</v>
      </c>
      <c r="J218" s="16">
        <f t="shared" si="687"/>
        <v>0</v>
      </c>
      <c r="K218" s="16">
        <f t="shared" si="688"/>
        <v>0</v>
      </c>
      <c r="L218" s="33">
        <f t="shared" si="689"/>
        <v>0</v>
      </c>
      <c r="M218" s="20">
        <f t="shared" si="690"/>
        <v>0</v>
      </c>
      <c r="N218" s="20">
        <f t="shared" si="691"/>
        <v>0</v>
      </c>
      <c r="O218" s="20">
        <f t="shared" si="692"/>
        <v>0</v>
      </c>
      <c r="P218" s="20">
        <f t="shared" si="693"/>
        <v>0</v>
      </c>
      <c r="Q218" s="20">
        <f t="shared" si="694"/>
        <v>0</v>
      </c>
      <c r="R218" s="20">
        <f t="shared" si="695"/>
        <v>0</v>
      </c>
      <c r="S218" s="20">
        <f t="shared" si="696"/>
        <v>0</v>
      </c>
      <c r="T218" s="20">
        <f t="shared" si="697"/>
        <v>0</v>
      </c>
      <c r="U218" s="182">
        <f t="shared" si="698"/>
        <v>0</v>
      </c>
      <c r="V218" s="33">
        <v>0</v>
      </c>
      <c r="W218" s="20">
        <v>0</v>
      </c>
      <c r="X218" s="20">
        <v>0</v>
      </c>
      <c r="Y218" s="20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0">
        <v>0</v>
      </c>
      <c r="AF218" s="20">
        <v>0</v>
      </c>
      <c r="AG218" s="16">
        <v>0</v>
      </c>
      <c r="AH218" s="179">
        <f t="shared" si="571"/>
        <v>0</v>
      </c>
      <c r="AI218" s="28">
        <v>0</v>
      </c>
      <c r="AJ218" s="28">
        <v>0</v>
      </c>
      <c r="AK218" s="28">
        <v>0</v>
      </c>
      <c r="AL218" s="28">
        <v>0</v>
      </c>
      <c r="AM218" s="28">
        <v>0</v>
      </c>
      <c r="AN218" s="28">
        <v>0</v>
      </c>
      <c r="AO218" s="28">
        <v>0</v>
      </c>
      <c r="AP218" s="28">
        <v>0</v>
      </c>
      <c r="AQ218" s="28">
        <v>0</v>
      </c>
      <c r="AR218" s="28">
        <v>0</v>
      </c>
      <c r="AS218" s="28">
        <v>0</v>
      </c>
      <c r="AT218" s="28">
        <v>0</v>
      </c>
      <c r="AU218" s="329">
        <f t="shared" si="595"/>
        <v>0</v>
      </c>
      <c r="AV218" s="33">
        <v>0</v>
      </c>
      <c r="AW218" s="20">
        <v>0</v>
      </c>
      <c r="AX218" s="20">
        <v>0</v>
      </c>
      <c r="AY218" s="20">
        <v>0</v>
      </c>
      <c r="AZ218" s="20">
        <v>0</v>
      </c>
      <c r="BA218" s="20">
        <v>0</v>
      </c>
      <c r="BB218" s="20">
        <v>0</v>
      </c>
      <c r="BC218" s="20">
        <v>0</v>
      </c>
      <c r="BD218" s="20">
        <v>0</v>
      </c>
      <c r="BE218" s="20">
        <v>0</v>
      </c>
      <c r="BF218" s="20">
        <v>0</v>
      </c>
      <c r="BG218" s="20">
        <v>0</v>
      </c>
      <c r="BH218" s="329">
        <f t="shared" si="596"/>
        <v>0</v>
      </c>
      <c r="BI218" s="193">
        <f t="shared" si="677"/>
        <v>0</v>
      </c>
      <c r="BJ218" s="193">
        <f t="shared" si="678"/>
        <v>0</v>
      </c>
      <c r="BK218" s="20">
        <v>0</v>
      </c>
      <c r="BL218" s="33">
        <v>0</v>
      </c>
      <c r="BM218" s="226">
        <f t="shared" si="625"/>
        <v>0</v>
      </c>
      <c r="BN218" s="4">
        <f t="shared" si="699"/>
        <v>0</v>
      </c>
      <c r="BO218" s="4">
        <v>0</v>
      </c>
      <c r="BP218" s="4">
        <v>0</v>
      </c>
      <c r="BQ218" s="195">
        <v>0</v>
      </c>
      <c r="BR218" s="196">
        <f t="shared" si="679"/>
        <v>0</v>
      </c>
      <c r="BS218" s="224">
        <f t="shared" si="626"/>
        <v>0</v>
      </c>
      <c r="BT218" s="4">
        <f t="shared" si="586"/>
        <v>0</v>
      </c>
      <c r="BU218" s="229">
        <f t="shared" si="569"/>
        <v>0</v>
      </c>
      <c r="BV218" s="193">
        <f t="shared" si="587"/>
        <v>0</v>
      </c>
      <c r="BW218" s="193">
        <f t="shared" si="588"/>
        <v>0</v>
      </c>
      <c r="BX218" s="20">
        <v>0</v>
      </c>
      <c r="BY218" s="19">
        <v>0</v>
      </c>
      <c r="BZ218" s="441">
        <f t="shared" si="589"/>
        <v>0</v>
      </c>
      <c r="CA218" s="4">
        <f t="shared" si="680"/>
        <v>0</v>
      </c>
      <c r="CB218" s="1">
        <v>0</v>
      </c>
      <c r="CC218" s="1">
        <v>0</v>
      </c>
      <c r="CD218" s="19">
        <v>0</v>
      </c>
      <c r="CE218" s="196">
        <v>0</v>
      </c>
      <c r="CF218" s="275">
        <f t="shared" si="590"/>
        <v>0</v>
      </c>
      <c r="CG218" s="1">
        <f t="shared" si="591"/>
        <v>0</v>
      </c>
      <c r="CH218" s="229">
        <f t="shared" si="592"/>
        <v>0</v>
      </c>
      <c r="CI218" s="193">
        <f t="shared" si="593"/>
        <v>0</v>
      </c>
      <c r="CJ218" s="193">
        <f t="shared" si="594"/>
        <v>0</v>
      </c>
      <c r="CK218" s="20">
        <v>0</v>
      </c>
      <c r="CL218" s="33">
        <v>0</v>
      </c>
      <c r="CM218" s="475">
        <f t="shared" si="572"/>
        <v>0</v>
      </c>
      <c r="CN218" s="4">
        <f t="shared" si="681"/>
        <v>0</v>
      </c>
      <c r="CO218" s="1">
        <v>0</v>
      </c>
      <c r="CP218" s="1">
        <v>0</v>
      </c>
      <c r="CQ218" s="19">
        <v>0</v>
      </c>
      <c r="CR218" s="7">
        <f t="shared" si="570"/>
        <v>0</v>
      </c>
      <c r="CS218" s="224">
        <f t="shared" si="573"/>
        <v>0</v>
      </c>
      <c r="CT218" s="1">
        <f t="shared" si="574"/>
        <v>0</v>
      </c>
      <c r="CU218" s="229">
        <f t="shared" si="575"/>
        <v>0</v>
      </c>
      <c r="CV218" s="193">
        <f t="shared" si="576"/>
        <v>0</v>
      </c>
      <c r="CW218" s="193">
        <f t="shared" si="577"/>
        <v>0</v>
      </c>
      <c r="CX218" s="20"/>
      <c r="CY218" s="33"/>
      <c r="CZ218" s="475">
        <f t="shared" si="578"/>
        <v>0</v>
      </c>
      <c r="DA218" s="4">
        <f t="shared" si="682"/>
        <v>0</v>
      </c>
      <c r="DE218" s="7">
        <f t="shared" si="683"/>
        <v>0</v>
      </c>
      <c r="DF218" s="224">
        <f t="shared" si="579"/>
        <v>0</v>
      </c>
      <c r="DG218" s="1">
        <f t="shared" si="580"/>
        <v>0</v>
      </c>
      <c r="DH218" s="229">
        <f t="shared" si="581"/>
        <v>0</v>
      </c>
      <c r="DI218" s="193"/>
      <c r="DJ218" s="193"/>
      <c r="DK218" s="20"/>
      <c r="DL218" s="33"/>
      <c r="DM218" s="475">
        <f t="shared" si="582"/>
        <v>0</v>
      </c>
      <c r="DN218" s="4" t="e">
        <f t="shared" si="684"/>
        <v>#DIV/0!</v>
      </c>
      <c r="DR218" s="7">
        <f t="shared" si="685"/>
        <v>0</v>
      </c>
      <c r="DS218" s="224">
        <f t="shared" si="583"/>
        <v>0</v>
      </c>
      <c r="DT218" s="1">
        <f t="shared" si="584"/>
        <v>0</v>
      </c>
      <c r="DU218" s="229">
        <f t="shared" si="585"/>
        <v>0</v>
      </c>
    </row>
    <row r="219" spans="1:125" hidden="1" outlineLevel="1" x14ac:dyDescent="0.35">
      <c r="B219" s="5" t="s">
        <v>115</v>
      </c>
      <c r="C219" s="3"/>
      <c r="D219" s="18">
        <v>320100</v>
      </c>
      <c r="E219" s="5" t="s">
        <v>44</v>
      </c>
      <c r="F219" s="5" t="s">
        <v>50</v>
      </c>
      <c r="G219" s="5" t="s">
        <v>73</v>
      </c>
      <c r="H219" s="20">
        <v>225.81800000000001</v>
      </c>
      <c r="I219" s="16">
        <f t="shared" si="686"/>
        <v>0</v>
      </c>
      <c r="J219" s="16">
        <f t="shared" si="687"/>
        <v>0</v>
      </c>
      <c r="K219" s="16">
        <f t="shared" si="688"/>
        <v>0</v>
      </c>
      <c r="L219" s="33">
        <f t="shared" si="689"/>
        <v>0</v>
      </c>
      <c r="M219" s="20">
        <f t="shared" si="690"/>
        <v>0</v>
      </c>
      <c r="N219" s="20">
        <f t="shared" si="691"/>
        <v>0</v>
      </c>
      <c r="O219" s="20">
        <f t="shared" si="692"/>
        <v>0</v>
      </c>
      <c r="P219" s="20">
        <f t="shared" si="693"/>
        <v>0</v>
      </c>
      <c r="Q219" s="20">
        <f t="shared" si="694"/>
        <v>0</v>
      </c>
      <c r="R219" s="20">
        <f t="shared" si="695"/>
        <v>0</v>
      </c>
      <c r="S219" s="20">
        <f t="shared" si="696"/>
        <v>0</v>
      </c>
      <c r="T219" s="20">
        <f t="shared" si="697"/>
        <v>0</v>
      </c>
      <c r="U219" s="182">
        <f t="shared" si="698"/>
        <v>0</v>
      </c>
      <c r="V219" s="33">
        <v>0</v>
      </c>
      <c r="W219" s="20">
        <v>0</v>
      </c>
      <c r="X219" s="20">
        <v>0</v>
      </c>
      <c r="Y219" s="20">
        <v>0</v>
      </c>
      <c r="Z219" s="20">
        <v>0</v>
      </c>
      <c r="AA219" s="20">
        <v>0</v>
      </c>
      <c r="AB219" s="20">
        <v>0</v>
      </c>
      <c r="AC219" s="20">
        <v>0</v>
      </c>
      <c r="AD219" s="20">
        <v>0</v>
      </c>
      <c r="AE219" s="20">
        <v>0</v>
      </c>
      <c r="AF219" s="20">
        <v>0</v>
      </c>
      <c r="AG219" s="16">
        <v>0</v>
      </c>
      <c r="AH219" s="179">
        <f t="shared" si="571"/>
        <v>0</v>
      </c>
      <c r="AI219" s="28">
        <v>0</v>
      </c>
      <c r="AJ219" s="28">
        <v>0</v>
      </c>
      <c r="AK219" s="28">
        <v>0</v>
      </c>
      <c r="AL219" s="28">
        <v>0</v>
      </c>
      <c r="AM219" s="28">
        <v>0</v>
      </c>
      <c r="AN219" s="28">
        <v>0</v>
      </c>
      <c r="AO219" s="28">
        <v>0</v>
      </c>
      <c r="AP219" s="28">
        <v>0</v>
      </c>
      <c r="AQ219" s="28">
        <v>0</v>
      </c>
      <c r="AR219" s="28">
        <v>0</v>
      </c>
      <c r="AS219" s="28">
        <v>0</v>
      </c>
      <c r="AT219" s="28">
        <v>0</v>
      </c>
      <c r="AU219" s="329">
        <f t="shared" si="595"/>
        <v>0</v>
      </c>
      <c r="AV219" s="33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B219" s="20">
        <v>0</v>
      </c>
      <c r="BC219" s="20">
        <v>0</v>
      </c>
      <c r="BD219" s="20">
        <v>0</v>
      </c>
      <c r="BE219" s="20">
        <v>0</v>
      </c>
      <c r="BF219" s="20">
        <v>0</v>
      </c>
      <c r="BG219" s="20">
        <v>0</v>
      </c>
      <c r="BH219" s="329">
        <f t="shared" si="596"/>
        <v>0</v>
      </c>
      <c r="BI219" s="193">
        <f t="shared" si="677"/>
        <v>0</v>
      </c>
      <c r="BJ219" s="193">
        <f t="shared" si="678"/>
        <v>0</v>
      </c>
      <c r="BK219" s="20">
        <v>0</v>
      </c>
      <c r="BL219" s="33">
        <v>0</v>
      </c>
      <c r="BM219" s="226">
        <f t="shared" si="625"/>
        <v>0</v>
      </c>
      <c r="BN219" s="4">
        <f t="shared" si="699"/>
        <v>0</v>
      </c>
      <c r="BO219" s="4">
        <v>0</v>
      </c>
      <c r="BP219" s="4">
        <v>0</v>
      </c>
      <c r="BQ219" s="195">
        <v>0</v>
      </c>
      <c r="BR219" s="196">
        <f t="shared" si="679"/>
        <v>0</v>
      </c>
      <c r="BS219" s="224">
        <f t="shared" si="626"/>
        <v>0</v>
      </c>
      <c r="BT219" s="4">
        <f t="shared" si="586"/>
        <v>0</v>
      </c>
      <c r="BU219" s="229">
        <f t="shared" si="569"/>
        <v>0</v>
      </c>
      <c r="BV219" s="193">
        <f t="shared" si="587"/>
        <v>0</v>
      </c>
      <c r="BW219" s="193">
        <f t="shared" si="588"/>
        <v>0</v>
      </c>
      <c r="BX219" s="20">
        <v>0</v>
      </c>
      <c r="BY219" s="19">
        <v>0</v>
      </c>
      <c r="BZ219" s="441">
        <f t="shared" si="589"/>
        <v>0</v>
      </c>
      <c r="CA219" s="4">
        <f t="shared" si="680"/>
        <v>0</v>
      </c>
      <c r="CB219" s="1">
        <v>0</v>
      </c>
      <c r="CC219" s="1">
        <v>0</v>
      </c>
      <c r="CD219" s="19">
        <v>0</v>
      </c>
      <c r="CE219" s="196">
        <v>0</v>
      </c>
      <c r="CF219" s="275">
        <f t="shared" si="590"/>
        <v>0</v>
      </c>
      <c r="CG219" s="1">
        <f t="shared" si="591"/>
        <v>0</v>
      </c>
      <c r="CH219" s="229">
        <f t="shared" si="592"/>
        <v>0</v>
      </c>
      <c r="CI219" s="193">
        <f t="shared" si="593"/>
        <v>0</v>
      </c>
      <c r="CJ219" s="193">
        <f t="shared" si="594"/>
        <v>0</v>
      </c>
      <c r="CK219" s="20">
        <v>0</v>
      </c>
      <c r="CL219" s="33">
        <v>0</v>
      </c>
      <c r="CM219" s="475">
        <f t="shared" si="572"/>
        <v>0</v>
      </c>
      <c r="CN219" s="4">
        <f t="shared" si="681"/>
        <v>0</v>
      </c>
      <c r="CO219" s="1">
        <v>0</v>
      </c>
      <c r="CP219" s="1">
        <v>0</v>
      </c>
      <c r="CQ219" s="19">
        <v>0</v>
      </c>
      <c r="CR219" s="7">
        <f t="shared" si="570"/>
        <v>0</v>
      </c>
      <c r="CS219" s="224">
        <f t="shared" si="573"/>
        <v>0</v>
      </c>
      <c r="CT219" s="1">
        <f t="shared" si="574"/>
        <v>0</v>
      </c>
      <c r="CU219" s="229">
        <f t="shared" si="575"/>
        <v>0</v>
      </c>
      <c r="CV219" s="193">
        <f t="shared" si="576"/>
        <v>0</v>
      </c>
      <c r="CW219" s="193">
        <f t="shared" si="577"/>
        <v>0</v>
      </c>
      <c r="CX219" s="20"/>
      <c r="CY219" s="33"/>
      <c r="CZ219" s="475">
        <f t="shared" si="578"/>
        <v>0</v>
      </c>
      <c r="DA219" s="4">
        <f t="shared" si="682"/>
        <v>0</v>
      </c>
      <c r="DE219" s="7">
        <f t="shared" si="683"/>
        <v>0</v>
      </c>
      <c r="DF219" s="224">
        <f t="shared" si="579"/>
        <v>0</v>
      </c>
      <c r="DG219" s="1">
        <f t="shared" si="580"/>
        <v>0</v>
      </c>
      <c r="DH219" s="229">
        <f t="shared" si="581"/>
        <v>0</v>
      </c>
      <c r="DI219" s="193"/>
      <c r="DJ219" s="193"/>
      <c r="DK219" s="20"/>
      <c r="DL219" s="33"/>
      <c r="DM219" s="475">
        <f t="shared" si="582"/>
        <v>0</v>
      </c>
      <c r="DN219" s="4" t="e">
        <f t="shared" si="684"/>
        <v>#DIV/0!</v>
      </c>
      <c r="DR219" s="7">
        <f t="shared" si="685"/>
        <v>0</v>
      </c>
      <c r="DS219" s="224">
        <f t="shared" si="583"/>
        <v>0</v>
      </c>
      <c r="DT219" s="1">
        <f t="shared" si="584"/>
        <v>0</v>
      </c>
      <c r="DU219" s="229">
        <f t="shared" si="585"/>
        <v>0</v>
      </c>
    </row>
    <row r="220" spans="1:125" hidden="1" outlineLevel="1" x14ac:dyDescent="0.35">
      <c r="B220" s="5" t="s">
        <v>115</v>
      </c>
      <c r="C220" s="3"/>
      <c r="D220" s="18">
        <v>320400</v>
      </c>
      <c r="E220" s="5" t="s">
        <v>44</v>
      </c>
      <c r="F220" s="5" t="s">
        <v>51</v>
      </c>
      <c r="G220" s="5" t="s">
        <v>73</v>
      </c>
      <c r="H220" s="20">
        <v>225.81800000000001</v>
      </c>
      <c r="I220" s="16">
        <f t="shared" si="686"/>
        <v>0</v>
      </c>
      <c r="J220" s="16">
        <f t="shared" si="687"/>
        <v>0</v>
      </c>
      <c r="K220" s="16">
        <f t="shared" si="688"/>
        <v>0</v>
      </c>
      <c r="L220" s="33">
        <f t="shared" si="689"/>
        <v>0</v>
      </c>
      <c r="M220" s="20">
        <f t="shared" si="690"/>
        <v>0</v>
      </c>
      <c r="N220" s="20">
        <f t="shared" si="691"/>
        <v>0</v>
      </c>
      <c r="O220" s="20">
        <f t="shared" si="692"/>
        <v>0</v>
      </c>
      <c r="P220" s="20">
        <f t="shared" si="693"/>
        <v>0</v>
      </c>
      <c r="Q220" s="20">
        <f t="shared" si="694"/>
        <v>0</v>
      </c>
      <c r="R220" s="20">
        <f t="shared" si="695"/>
        <v>0</v>
      </c>
      <c r="S220" s="20">
        <f t="shared" si="696"/>
        <v>0</v>
      </c>
      <c r="T220" s="20">
        <f t="shared" si="697"/>
        <v>0</v>
      </c>
      <c r="U220" s="182">
        <f t="shared" si="698"/>
        <v>0</v>
      </c>
      <c r="V220" s="33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0">
        <v>0</v>
      </c>
      <c r="AF220" s="20">
        <v>0</v>
      </c>
      <c r="AG220" s="16">
        <v>0</v>
      </c>
      <c r="AH220" s="179">
        <f t="shared" si="571"/>
        <v>0</v>
      </c>
      <c r="AI220" s="28">
        <v>0</v>
      </c>
      <c r="AJ220" s="28">
        <v>0</v>
      </c>
      <c r="AK220" s="28">
        <v>0</v>
      </c>
      <c r="AL220" s="28">
        <v>0</v>
      </c>
      <c r="AM220" s="28">
        <v>0</v>
      </c>
      <c r="AN220" s="28">
        <v>0</v>
      </c>
      <c r="AO220" s="28">
        <v>0</v>
      </c>
      <c r="AP220" s="28">
        <v>0</v>
      </c>
      <c r="AQ220" s="28">
        <v>0</v>
      </c>
      <c r="AR220" s="28">
        <v>0</v>
      </c>
      <c r="AS220" s="28">
        <v>0</v>
      </c>
      <c r="AT220" s="28">
        <v>0</v>
      </c>
      <c r="AU220" s="329">
        <f t="shared" si="595"/>
        <v>0</v>
      </c>
      <c r="AV220" s="33">
        <v>0</v>
      </c>
      <c r="AW220" s="20">
        <v>0</v>
      </c>
      <c r="AX220" s="20">
        <v>0</v>
      </c>
      <c r="AY220" s="20">
        <v>0</v>
      </c>
      <c r="AZ220" s="20">
        <v>0</v>
      </c>
      <c r="BA220" s="20">
        <v>0</v>
      </c>
      <c r="BB220" s="20">
        <v>0</v>
      </c>
      <c r="BC220" s="20">
        <v>0</v>
      </c>
      <c r="BD220" s="20">
        <v>0</v>
      </c>
      <c r="BE220" s="20">
        <v>0</v>
      </c>
      <c r="BF220" s="20">
        <v>0</v>
      </c>
      <c r="BG220" s="20">
        <v>0</v>
      </c>
      <c r="BH220" s="329">
        <f t="shared" si="596"/>
        <v>0</v>
      </c>
      <c r="BI220" s="193">
        <f t="shared" si="677"/>
        <v>0</v>
      </c>
      <c r="BJ220" s="193">
        <f t="shared" si="678"/>
        <v>0</v>
      </c>
      <c r="BK220" s="20">
        <v>0</v>
      </c>
      <c r="BL220" s="33">
        <v>0</v>
      </c>
      <c r="BM220" s="226">
        <f t="shared" si="625"/>
        <v>0</v>
      </c>
      <c r="BN220" s="4">
        <f t="shared" si="699"/>
        <v>0</v>
      </c>
      <c r="BO220" s="4">
        <v>0</v>
      </c>
      <c r="BP220" s="4">
        <v>0</v>
      </c>
      <c r="BQ220" s="195">
        <v>0</v>
      </c>
      <c r="BR220" s="196">
        <f t="shared" si="679"/>
        <v>0</v>
      </c>
      <c r="BS220" s="224">
        <f t="shared" si="626"/>
        <v>0</v>
      </c>
      <c r="BT220" s="4">
        <f t="shared" si="586"/>
        <v>0</v>
      </c>
      <c r="BU220" s="229">
        <f t="shared" si="569"/>
        <v>0</v>
      </c>
      <c r="BV220" s="193">
        <f t="shared" si="587"/>
        <v>0</v>
      </c>
      <c r="BW220" s="193">
        <f t="shared" si="588"/>
        <v>0</v>
      </c>
      <c r="BX220" s="20">
        <v>0</v>
      </c>
      <c r="BY220" s="19">
        <v>0</v>
      </c>
      <c r="BZ220" s="441">
        <f t="shared" si="589"/>
        <v>0</v>
      </c>
      <c r="CA220" s="4">
        <f t="shared" si="680"/>
        <v>0</v>
      </c>
      <c r="CB220" s="1">
        <v>0</v>
      </c>
      <c r="CC220" s="1">
        <v>0</v>
      </c>
      <c r="CD220" s="19">
        <v>0</v>
      </c>
      <c r="CE220" s="196">
        <v>0</v>
      </c>
      <c r="CF220" s="275">
        <f t="shared" si="590"/>
        <v>0</v>
      </c>
      <c r="CG220" s="1">
        <f t="shared" si="591"/>
        <v>0</v>
      </c>
      <c r="CH220" s="229">
        <f t="shared" si="592"/>
        <v>0</v>
      </c>
      <c r="CI220" s="193">
        <f t="shared" si="593"/>
        <v>0</v>
      </c>
      <c r="CJ220" s="193">
        <f t="shared" si="594"/>
        <v>0</v>
      </c>
      <c r="CK220" s="20">
        <v>0</v>
      </c>
      <c r="CL220" s="33">
        <v>0</v>
      </c>
      <c r="CM220" s="475">
        <f t="shared" si="572"/>
        <v>0</v>
      </c>
      <c r="CN220" s="4">
        <f t="shared" si="681"/>
        <v>0</v>
      </c>
      <c r="CO220" s="1">
        <v>0</v>
      </c>
      <c r="CP220" s="1">
        <v>0</v>
      </c>
      <c r="CQ220" s="19">
        <v>0</v>
      </c>
      <c r="CR220" s="7">
        <f t="shared" si="570"/>
        <v>0</v>
      </c>
      <c r="CS220" s="224">
        <f t="shared" si="573"/>
        <v>0</v>
      </c>
      <c r="CT220" s="1">
        <f t="shared" si="574"/>
        <v>0</v>
      </c>
      <c r="CU220" s="229">
        <f t="shared" si="575"/>
        <v>0</v>
      </c>
      <c r="CV220" s="193">
        <f t="shared" si="576"/>
        <v>0</v>
      </c>
      <c r="CW220" s="193">
        <f t="shared" si="577"/>
        <v>0</v>
      </c>
      <c r="CX220" s="20"/>
      <c r="CY220" s="33"/>
      <c r="CZ220" s="475">
        <f t="shared" si="578"/>
        <v>0</v>
      </c>
      <c r="DA220" s="4">
        <f t="shared" si="682"/>
        <v>0</v>
      </c>
      <c r="DE220" s="7">
        <f t="shared" si="683"/>
        <v>0</v>
      </c>
      <c r="DF220" s="224">
        <f t="shared" si="579"/>
        <v>0</v>
      </c>
      <c r="DG220" s="1">
        <f t="shared" si="580"/>
        <v>0</v>
      </c>
      <c r="DH220" s="229">
        <f t="shared" si="581"/>
        <v>0</v>
      </c>
      <c r="DI220" s="193"/>
      <c r="DJ220" s="193"/>
      <c r="DK220" s="20"/>
      <c r="DL220" s="33"/>
      <c r="DM220" s="475">
        <f t="shared" si="582"/>
        <v>0</v>
      </c>
      <c r="DN220" s="4" t="e">
        <f t="shared" si="684"/>
        <v>#DIV/0!</v>
      </c>
      <c r="DR220" s="7">
        <f t="shared" si="685"/>
        <v>0</v>
      </c>
      <c r="DS220" s="224">
        <f t="shared" si="583"/>
        <v>0</v>
      </c>
      <c r="DT220" s="1">
        <f t="shared" si="584"/>
        <v>0</v>
      </c>
      <c r="DU220" s="229">
        <f t="shared" si="585"/>
        <v>0</v>
      </c>
    </row>
    <row r="221" spans="1:125" hidden="1" outlineLevel="1" x14ac:dyDescent="0.35">
      <c r="B221" s="5" t="s">
        <v>115</v>
      </c>
      <c r="C221" s="3"/>
      <c r="D221" s="18">
        <v>320026</v>
      </c>
      <c r="E221" s="5" t="s">
        <v>41</v>
      </c>
      <c r="F221" s="5" t="s">
        <v>52</v>
      </c>
      <c r="G221" s="5" t="s">
        <v>74</v>
      </c>
      <c r="H221" s="20">
        <f>223309/1000</f>
        <v>223.309</v>
      </c>
      <c r="I221" s="16">
        <f t="shared" si="686"/>
        <v>0</v>
      </c>
      <c r="J221" s="16">
        <f t="shared" si="687"/>
        <v>0</v>
      </c>
      <c r="K221" s="16">
        <f t="shared" si="688"/>
        <v>0</v>
      </c>
      <c r="L221" s="33">
        <f t="shared" si="689"/>
        <v>0</v>
      </c>
      <c r="M221" s="20">
        <f t="shared" si="690"/>
        <v>0</v>
      </c>
      <c r="N221" s="20">
        <f t="shared" si="691"/>
        <v>0</v>
      </c>
      <c r="O221" s="20">
        <f t="shared" si="692"/>
        <v>0</v>
      </c>
      <c r="P221" s="20">
        <f t="shared" si="693"/>
        <v>0</v>
      </c>
      <c r="Q221" s="20">
        <f t="shared" si="694"/>
        <v>0</v>
      </c>
      <c r="R221" s="20">
        <f t="shared" si="695"/>
        <v>0</v>
      </c>
      <c r="S221" s="20">
        <f t="shared" si="696"/>
        <v>0</v>
      </c>
      <c r="T221" s="20">
        <f t="shared" si="697"/>
        <v>0</v>
      </c>
      <c r="U221" s="182">
        <f t="shared" si="698"/>
        <v>0</v>
      </c>
      <c r="V221" s="33">
        <v>0</v>
      </c>
      <c r="W221" s="20">
        <v>0</v>
      </c>
      <c r="X221" s="20">
        <v>0</v>
      </c>
      <c r="Y221" s="20">
        <v>0</v>
      </c>
      <c r="Z221" s="20">
        <v>0</v>
      </c>
      <c r="AA221" s="20">
        <v>0</v>
      </c>
      <c r="AB221" s="20">
        <v>0</v>
      </c>
      <c r="AC221" s="20">
        <v>0</v>
      </c>
      <c r="AD221" s="20">
        <v>0</v>
      </c>
      <c r="AE221" s="20">
        <v>0</v>
      </c>
      <c r="AF221" s="20">
        <v>0</v>
      </c>
      <c r="AG221" s="16">
        <v>0</v>
      </c>
      <c r="AH221" s="179">
        <f t="shared" si="571"/>
        <v>0</v>
      </c>
      <c r="AI221" s="28">
        <v>0</v>
      </c>
      <c r="AJ221" s="28">
        <v>0</v>
      </c>
      <c r="AK221" s="28">
        <v>0</v>
      </c>
      <c r="AL221" s="28">
        <v>0</v>
      </c>
      <c r="AM221" s="28">
        <v>0</v>
      </c>
      <c r="AN221" s="28">
        <v>0</v>
      </c>
      <c r="AO221" s="28">
        <v>0</v>
      </c>
      <c r="AP221" s="28">
        <v>0</v>
      </c>
      <c r="AQ221" s="28">
        <v>0</v>
      </c>
      <c r="AR221" s="28">
        <v>0</v>
      </c>
      <c r="AS221" s="28">
        <v>0</v>
      </c>
      <c r="AT221" s="28">
        <v>0</v>
      </c>
      <c r="AU221" s="329">
        <f t="shared" si="595"/>
        <v>0</v>
      </c>
      <c r="AV221" s="33">
        <v>0</v>
      </c>
      <c r="AW221" s="20">
        <v>0</v>
      </c>
      <c r="AX221" s="20">
        <v>0</v>
      </c>
      <c r="AY221" s="20">
        <v>0</v>
      </c>
      <c r="AZ221" s="20">
        <v>0</v>
      </c>
      <c r="BA221" s="20">
        <v>0</v>
      </c>
      <c r="BB221" s="20">
        <v>0</v>
      </c>
      <c r="BC221" s="20">
        <v>0</v>
      </c>
      <c r="BD221" s="20">
        <v>0</v>
      </c>
      <c r="BE221" s="20">
        <v>0</v>
      </c>
      <c r="BF221" s="20">
        <v>0</v>
      </c>
      <c r="BG221" s="20">
        <v>0</v>
      </c>
      <c r="BH221" s="329">
        <f t="shared" si="596"/>
        <v>0</v>
      </c>
      <c r="BI221" s="193">
        <f t="shared" si="677"/>
        <v>0</v>
      </c>
      <c r="BJ221" s="193">
        <f t="shared" si="678"/>
        <v>0</v>
      </c>
      <c r="BK221" s="20">
        <v>0</v>
      </c>
      <c r="BL221" s="33">
        <v>0</v>
      </c>
      <c r="BM221" s="226">
        <f t="shared" si="625"/>
        <v>0</v>
      </c>
      <c r="BN221" s="4">
        <f t="shared" si="699"/>
        <v>0</v>
      </c>
      <c r="BO221" s="4">
        <v>0</v>
      </c>
      <c r="BP221" s="4">
        <v>0</v>
      </c>
      <c r="BQ221" s="195">
        <v>0</v>
      </c>
      <c r="BR221" s="196">
        <f t="shared" si="679"/>
        <v>0</v>
      </c>
      <c r="BS221" s="224">
        <f t="shared" si="626"/>
        <v>0</v>
      </c>
      <c r="BT221" s="4">
        <f t="shared" si="586"/>
        <v>0</v>
      </c>
      <c r="BU221" s="229">
        <f t="shared" si="569"/>
        <v>0</v>
      </c>
      <c r="BV221" s="193">
        <f t="shared" si="587"/>
        <v>0</v>
      </c>
      <c r="BW221" s="193">
        <f t="shared" si="588"/>
        <v>0</v>
      </c>
      <c r="BX221" s="20">
        <v>0</v>
      </c>
      <c r="BY221" s="19">
        <v>0</v>
      </c>
      <c r="BZ221" s="441">
        <f t="shared" si="589"/>
        <v>0</v>
      </c>
      <c r="CA221" s="4">
        <f t="shared" si="680"/>
        <v>0</v>
      </c>
      <c r="CB221" s="1">
        <v>0</v>
      </c>
      <c r="CC221" s="1">
        <v>0</v>
      </c>
      <c r="CD221" s="19">
        <v>0</v>
      </c>
      <c r="CE221" s="196">
        <v>0</v>
      </c>
      <c r="CF221" s="275">
        <f t="shared" si="590"/>
        <v>0</v>
      </c>
      <c r="CG221" s="1">
        <f t="shared" si="591"/>
        <v>0</v>
      </c>
      <c r="CH221" s="229">
        <f t="shared" si="592"/>
        <v>0</v>
      </c>
      <c r="CI221" s="193">
        <f t="shared" si="593"/>
        <v>0</v>
      </c>
      <c r="CJ221" s="193">
        <f t="shared" si="594"/>
        <v>0</v>
      </c>
      <c r="CK221" s="20">
        <v>0</v>
      </c>
      <c r="CL221" s="33">
        <v>0</v>
      </c>
      <c r="CM221" s="475">
        <f t="shared" si="572"/>
        <v>0</v>
      </c>
      <c r="CN221" s="4">
        <f t="shared" si="681"/>
        <v>0</v>
      </c>
      <c r="CO221" s="1">
        <v>0</v>
      </c>
      <c r="CP221" s="1">
        <v>0</v>
      </c>
      <c r="CQ221" s="19">
        <v>0</v>
      </c>
      <c r="CR221" s="7">
        <f t="shared" si="570"/>
        <v>0</v>
      </c>
      <c r="CS221" s="224">
        <f t="shared" si="573"/>
        <v>0</v>
      </c>
      <c r="CT221" s="1">
        <f t="shared" si="574"/>
        <v>0</v>
      </c>
      <c r="CU221" s="229">
        <f t="shared" si="575"/>
        <v>0</v>
      </c>
      <c r="CV221" s="193">
        <f t="shared" si="576"/>
        <v>0</v>
      </c>
      <c r="CW221" s="193">
        <f t="shared" si="577"/>
        <v>0</v>
      </c>
      <c r="CX221" s="20"/>
      <c r="CY221" s="33"/>
      <c r="CZ221" s="475">
        <f t="shared" si="578"/>
        <v>0</v>
      </c>
      <c r="DA221" s="4">
        <f t="shared" si="682"/>
        <v>0</v>
      </c>
      <c r="DE221" s="7">
        <f t="shared" si="683"/>
        <v>0</v>
      </c>
      <c r="DF221" s="224">
        <f t="shared" si="579"/>
        <v>0</v>
      </c>
      <c r="DG221" s="1">
        <f t="shared" si="580"/>
        <v>0</v>
      </c>
      <c r="DH221" s="229">
        <f t="shared" si="581"/>
        <v>0</v>
      </c>
      <c r="DI221" s="193"/>
      <c r="DJ221" s="193"/>
      <c r="DK221" s="20"/>
      <c r="DL221" s="33"/>
      <c r="DM221" s="475">
        <f t="shared" si="582"/>
        <v>0</v>
      </c>
      <c r="DN221" s="4" t="e">
        <f t="shared" si="684"/>
        <v>#DIV/0!</v>
      </c>
      <c r="DR221" s="7">
        <f t="shared" si="685"/>
        <v>0</v>
      </c>
      <c r="DS221" s="224">
        <f t="shared" si="583"/>
        <v>0</v>
      </c>
      <c r="DT221" s="1">
        <f t="shared" si="584"/>
        <v>0</v>
      </c>
      <c r="DU221" s="229">
        <f t="shared" si="585"/>
        <v>0</v>
      </c>
    </row>
    <row r="222" spans="1:125" hidden="1" outlineLevel="1" x14ac:dyDescent="0.35">
      <c r="B222" s="5" t="s">
        <v>115</v>
      </c>
      <c r="C222" s="3"/>
      <c r="D222" s="18">
        <v>320110</v>
      </c>
      <c r="E222" s="5" t="s">
        <v>41</v>
      </c>
      <c r="F222" s="5" t="s">
        <v>53</v>
      </c>
      <c r="G222" s="5" t="s">
        <v>74</v>
      </c>
      <c r="H222" s="20">
        <f>223309/1000</f>
        <v>223.309</v>
      </c>
      <c r="I222" s="16">
        <f t="shared" si="686"/>
        <v>0</v>
      </c>
      <c r="J222" s="16">
        <f t="shared" si="687"/>
        <v>0</v>
      </c>
      <c r="K222" s="16">
        <f t="shared" si="688"/>
        <v>0</v>
      </c>
      <c r="L222" s="33">
        <f t="shared" si="689"/>
        <v>0</v>
      </c>
      <c r="M222" s="20">
        <f t="shared" si="690"/>
        <v>0</v>
      </c>
      <c r="N222" s="20">
        <f t="shared" si="691"/>
        <v>0</v>
      </c>
      <c r="O222" s="20">
        <f t="shared" si="692"/>
        <v>0</v>
      </c>
      <c r="P222" s="20">
        <f t="shared" si="693"/>
        <v>0</v>
      </c>
      <c r="Q222" s="20">
        <f t="shared" si="694"/>
        <v>0</v>
      </c>
      <c r="R222" s="20">
        <f t="shared" si="695"/>
        <v>0</v>
      </c>
      <c r="S222" s="20">
        <f t="shared" si="696"/>
        <v>0</v>
      </c>
      <c r="T222" s="20">
        <f t="shared" si="697"/>
        <v>0</v>
      </c>
      <c r="U222" s="182">
        <f t="shared" si="698"/>
        <v>0</v>
      </c>
      <c r="V222" s="33">
        <v>0</v>
      </c>
      <c r="W222" s="20">
        <v>0</v>
      </c>
      <c r="X222" s="20">
        <v>0</v>
      </c>
      <c r="Y222" s="20">
        <v>0</v>
      </c>
      <c r="Z222" s="20">
        <v>0</v>
      </c>
      <c r="AA222" s="20">
        <v>0</v>
      </c>
      <c r="AB222" s="20">
        <v>0</v>
      </c>
      <c r="AC222" s="20">
        <v>0</v>
      </c>
      <c r="AD222" s="20">
        <v>0</v>
      </c>
      <c r="AE222" s="20">
        <v>0</v>
      </c>
      <c r="AF222" s="20">
        <v>0</v>
      </c>
      <c r="AG222" s="16">
        <v>0</v>
      </c>
      <c r="AH222" s="179">
        <f t="shared" si="571"/>
        <v>0</v>
      </c>
      <c r="AI222" s="28">
        <v>0</v>
      </c>
      <c r="AJ222" s="28">
        <v>0</v>
      </c>
      <c r="AK222" s="28">
        <v>0</v>
      </c>
      <c r="AL222" s="28">
        <v>0</v>
      </c>
      <c r="AM222" s="28">
        <v>0</v>
      </c>
      <c r="AN222" s="28">
        <v>0</v>
      </c>
      <c r="AO222" s="28">
        <v>0</v>
      </c>
      <c r="AP222" s="28">
        <v>0</v>
      </c>
      <c r="AQ222" s="28">
        <v>0</v>
      </c>
      <c r="AR222" s="28">
        <v>0</v>
      </c>
      <c r="AS222" s="28">
        <v>0</v>
      </c>
      <c r="AT222" s="28">
        <v>0</v>
      </c>
      <c r="AU222" s="329">
        <f t="shared" si="595"/>
        <v>0</v>
      </c>
      <c r="AV222" s="33">
        <v>0</v>
      </c>
      <c r="AW222" s="20">
        <v>0</v>
      </c>
      <c r="AX222" s="20">
        <v>0</v>
      </c>
      <c r="AY222" s="20">
        <v>0</v>
      </c>
      <c r="AZ222" s="20">
        <v>0</v>
      </c>
      <c r="BA222" s="20">
        <v>0</v>
      </c>
      <c r="BB222" s="20">
        <v>0</v>
      </c>
      <c r="BC222" s="20">
        <v>0</v>
      </c>
      <c r="BD222" s="20">
        <v>0</v>
      </c>
      <c r="BE222" s="20">
        <v>0</v>
      </c>
      <c r="BF222" s="20">
        <v>0</v>
      </c>
      <c r="BG222" s="20">
        <v>0</v>
      </c>
      <c r="BH222" s="329">
        <f t="shared" si="596"/>
        <v>0</v>
      </c>
      <c r="BI222" s="193">
        <f t="shared" si="677"/>
        <v>0</v>
      </c>
      <c r="BJ222" s="193">
        <f t="shared" si="678"/>
        <v>0</v>
      </c>
      <c r="BK222" s="20">
        <v>0</v>
      </c>
      <c r="BL222" s="33">
        <v>0</v>
      </c>
      <c r="BM222" s="226">
        <f t="shared" si="625"/>
        <v>0</v>
      </c>
      <c r="BN222" s="4">
        <f t="shared" si="699"/>
        <v>0</v>
      </c>
      <c r="BO222" s="4">
        <v>0</v>
      </c>
      <c r="BP222" s="4">
        <v>0</v>
      </c>
      <c r="BQ222" s="195">
        <v>0</v>
      </c>
      <c r="BR222" s="196">
        <f t="shared" si="679"/>
        <v>0</v>
      </c>
      <c r="BS222" s="224">
        <f t="shared" si="626"/>
        <v>0</v>
      </c>
      <c r="BT222" s="4">
        <f t="shared" si="586"/>
        <v>0</v>
      </c>
      <c r="BU222" s="229">
        <f t="shared" si="569"/>
        <v>0</v>
      </c>
      <c r="BV222" s="193">
        <f t="shared" si="587"/>
        <v>0</v>
      </c>
      <c r="BW222" s="193">
        <f t="shared" si="588"/>
        <v>0</v>
      </c>
      <c r="BX222" s="20">
        <v>0</v>
      </c>
      <c r="BY222" s="19">
        <v>0</v>
      </c>
      <c r="BZ222" s="441">
        <f t="shared" si="589"/>
        <v>0</v>
      </c>
      <c r="CA222" s="4">
        <f t="shared" si="680"/>
        <v>0</v>
      </c>
      <c r="CB222" s="1">
        <v>0</v>
      </c>
      <c r="CC222" s="1">
        <v>0</v>
      </c>
      <c r="CD222" s="19">
        <v>0</v>
      </c>
      <c r="CE222" s="196">
        <v>0</v>
      </c>
      <c r="CF222" s="275">
        <f t="shared" si="590"/>
        <v>0</v>
      </c>
      <c r="CG222" s="1">
        <f t="shared" si="591"/>
        <v>0</v>
      </c>
      <c r="CH222" s="229">
        <f t="shared" si="592"/>
        <v>0</v>
      </c>
      <c r="CI222" s="193">
        <f t="shared" si="593"/>
        <v>0</v>
      </c>
      <c r="CJ222" s="193">
        <f t="shared" si="594"/>
        <v>0</v>
      </c>
      <c r="CK222" s="20">
        <v>0</v>
      </c>
      <c r="CL222" s="33">
        <v>0</v>
      </c>
      <c r="CM222" s="475">
        <f t="shared" si="572"/>
        <v>0</v>
      </c>
      <c r="CN222" s="4">
        <f t="shared" si="681"/>
        <v>0</v>
      </c>
      <c r="CO222" s="1">
        <v>0</v>
      </c>
      <c r="CP222" s="1">
        <v>0</v>
      </c>
      <c r="CQ222" s="19">
        <v>0</v>
      </c>
      <c r="CR222" s="7">
        <f t="shared" si="570"/>
        <v>0</v>
      </c>
      <c r="CS222" s="224">
        <f t="shared" si="573"/>
        <v>0</v>
      </c>
      <c r="CT222" s="1">
        <f t="shared" si="574"/>
        <v>0</v>
      </c>
      <c r="CU222" s="229">
        <f t="shared" si="575"/>
        <v>0</v>
      </c>
      <c r="CV222" s="193">
        <f t="shared" si="576"/>
        <v>0</v>
      </c>
      <c r="CW222" s="193">
        <f t="shared" si="577"/>
        <v>0</v>
      </c>
      <c r="CX222" s="20"/>
      <c r="CY222" s="33"/>
      <c r="CZ222" s="475">
        <f t="shared" si="578"/>
        <v>0</v>
      </c>
      <c r="DA222" s="4">
        <f t="shared" si="682"/>
        <v>0</v>
      </c>
      <c r="DE222" s="7">
        <f t="shared" si="683"/>
        <v>0</v>
      </c>
      <c r="DF222" s="224">
        <f t="shared" si="579"/>
        <v>0</v>
      </c>
      <c r="DG222" s="1">
        <f t="shared" si="580"/>
        <v>0</v>
      </c>
      <c r="DH222" s="229">
        <f t="shared" si="581"/>
        <v>0</v>
      </c>
      <c r="DI222" s="193"/>
      <c r="DJ222" s="193"/>
      <c r="DK222" s="20"/>
      <c r="DL222" s="33"/>
      <c r="DM222" s="475">
        <f t="shared" si="582"/>
        <v>0</v>
      </c>
      <c r="DN222" s="4" t="e">
        <f t="shared" si="684"/>
        <v>#DIV/0!</v>
      </c>
      <c r="DR222" s="7">
        <f t="shared" si="685"/>
        <v>0</v>
      </c>
      <c r="DS222" s="224">
        <f t="shared" si="583"/>
        <v>0</v>
      </c>
      <c r="DT222" s="1">
        <f t="shared" si="584"/>
        <v>0</v>
      </c>
      <c r="DU222" s="229">
        <f t="shared" si="585"/>
        <v>0</v>
      </c>
    </row>
    <row r="223" spans="1:125" hidden="1" outlineLevel="1" x14ac:dyDescent="0.35">
      <c r="B223" s="5" t="s">
        <v>115</v>
      </c>
      <c r="C223" s="3"/>
      <c r="D223" s="18">
        <v>320108</v>
      </c>
      <c r="E223" s="5" t="s">
        <v>44</v>
      </c>
      <c r="F223" s="5" t="s">
        <v>54</v>
      </c>
      <c r="G223" s="5" t="s">
        <v>75</v>
      </c>
      <c r="H223" s="20">
        <v>319.90899999999999</v>
      </c>
      <c r="I223" s="16">
        <f t="shared" si="686"/>
        <v>0</v>
      </c>
      <c r="J223" s="16">
        <f t="shared" si="687"/>
        <v>0</v>
      </c>
      <c r="K223" s="16">
        <f t="shared" si="688"/>
        <v>0</v>
      </c>
      <c r="L223" s="33">
        <f t="shared" si="689"/>
        <v>0</v>
      </c>
      <c r="M223" s="20">
        <f t="shared" si="690"/>
        <v>0</v>
      </c>
      <c r="N223" s="20">
        <f t="shared" si="691"/>
        <v>0</v>
      </c>
      <c r="O223" s="20">
        <f t="shared" si="692"/>
        <v>0</v>
      </c>
      <c r="P223" s="20">
        <f t="shared" si="693"/>
        <v>0</v>
      </c>
      <c r="Q223" s="20">
        <f t="shared" si="694"/>
        <v>0</v>
      </c>
      <c r="R223" s="20">
        <f t="shared" si="695"/>
        <v>0</v>
      </c>
      <c r="S223" s="20">
        <f t="shared" si="696"/>
        <v>0</v>
      </c>
      <c r="T223" s="20">
        <f t="shared" si="697"/>
        <v>46.860688508294551</v>
      </c>
      <c r="U223" s="182">
        <f t="shared" si="698"/>
        <v>46.860688508294551</v>
      </c>
      <c r="V223" s="33">
        <v>113</v>
      </c>
      <c r="W223" s="20">
        <v>98</v>
      </c>
      <c r="X223" s="20">
        <v>0</v>
      </c>
      <c r="Y223" s="20">
        <v>69</v>
      </c>
      <c r="Z223" s="20">
        <v>35</v>
      </c>
      <c r="AA223" s="20">
        <v>33</v>
      </c>
      <c r="AB223" s="20">
        <v>47</v>
      </c>
      <c r="AC223" s="20">
        <v>22</v>
      </c>
      <c r="AD223" s="20">
        <v>35</v>
      </c>
      <c r="AE223" s="20">
        <v>0</v>
      </c>
      <c r="AF223" s="20">
        <v>0</v>
      </c>
      <c r="AG223" s="16">
        <v>0</v>
      </c>
      <c r="AH223" s="179">
        <f t="shared" si="571"/>
        <v>452</v>
      </c>
      <c r="AI223" s="28">
        <v>0</v>
      </c>
      <c r="AJ223" s="28">
        <v>0</v>
      </c>
      <c r="AK223" s="28">
        <v>0</v>
      </c>
      <c r="AL223" s="28">
        <v>0</v>
      </c>
      <c r="AM223" s="28">
        <v>0</v>
      </c>
      <c r="AN223" s="28">
        <v>0</v>
      </c>
      <c r="AO223" s="28">
        <v>0</v>
      </c>
      <c r="AP223" s="28">
        <v>0</v>
      </c>
      <c r="AQ223" s="28">
        <v>0</v>
      </c>
      <c r="AR223" s="28">
        <v>0</v>
      </c>
      <c r="AS223" s="28">
        <v>0</v>
      </c>
      <c r="AT223" s="28">
        <v>14991.156000000001</v>
      </c>
      <c r="AU223" s="329">
        <f t="shared" si="595"/>
        <v>14991.156000000001</v>
      </c>
      <c r="AV223" s="33">
        <v>26575.452000000001</v>
      </c>
      <c r="AW223" s="20">
        <v>23109.105599999999</v>
      </c>
      <c r="AX223" s="20">
        <v>0</v>
      </c>
      <c r="AY223" s="20">
        <v>16270.6968</v>
      </c>
      <c r="AZ223" s="20">
        <v>11791.332000000002</v>
      </c>
      <c r="BA223" s="20">
        <v>11117.5416</v>
      </c>
      <c r="BB223" s="20">
        <v>15834.074400000001</v>
      </c>
      <c r="BC223" s="20">
        <v>7411.6944000000003</v>
      </c>
      <c r="BD223" s="20">
        <v>11791.332</v>
      </c>
      <c r="BE223" s="20">
        <v>0</v>
      </c>
      <c r="BF223" s="20">
        <v>0</v>
      </c>
      <c r="BG223" s="20">
        <v>0</v>
      </c>
      <c r="BH223" s="329">
        <f t="shared" si="596"/>
        <v>123901.22879999998</v>
      </c>
      <c r="BI223" s="193">
        <f t="shared" si="677"/>
        <v>13020.458400000001</v>
      </c>
      <c r="BJ223" s="193">
        <f t="shared" si="678"/>
        <v>12914.316000000001</v>
      </c>
      <c r="BK223" s="20">
        <v>24558.455021107991</v>
      </c>
      <c r="BL223" s="33">
        <v>7411.6944000000003</v>
      </c>
      <c r="BM223" s="226">
        <f t="shared" si="625"/>
        <v>0.30179807295001454</v>
      </c>
      <c r="BN223" s="4">
        <f t="shared" si="699"/>
        <v>0.10533698214712706</v>
      </c>
      <c r="BO223" s="4">
        <v>0</v>
      </c>
      <c r="BP223" s="4">
        <v>1</v>
      </c>
      <c r="BQ223" s="195">
        <v>38.333333333333336</v>
      </c>
      <c r="BR223" s="196">
        <f t="shared" si="679"/>
        <v>13244.232600000001</v>
      </c>
      <c r="BS223" s="224">
        <f t="shared" si="626"/>
        <v>0.53929421002325206</v>
      </c>
      <c r="BT223" s="4">
        <f t="shared" si="586"/>
        <v>0</v>
      </c>
      <c r="BU223" s="229">
        <f t="shared" si="569"/>
        <v>0</v>
      </c>
      <c r="BV223" s="193">
        <f t="shared" si="587"/>
        <v>14013.737099999998</v>
      </c>
      <c r="BW223" s="193">
        <f t="shared" si="588"/>
        <v>11454.436800000001</v>
      </c>
      <c r="BX223" s="20">
        <v>11085.061154798444</v>
      </c>
      <c r="BY223" s="19">
        <v>11791.332</v>
      </c>
      <c r="BZ223" s="441">
        <f t="shared" si="589"/>
        <v>1.0637137527108571</v>
      </c>
      <c r="CA223" s="4">
        <f t="shared" si="680"/>
        <v>0.10067315148740921</v>
      </c>
      <c r="CB223" s="1">
        <v>0</v>
      </c>
      <c r="CC223" s="1">
        <v>1</v>
      </c>
      <c r="CD223" s="19">
        <v>34</v>
      </c>
      <c r="CE223" s="196">
        <v>11747.05848</v>
      </c>
      <c r="CF223" s="275">
        <f t="shared" si="590"/>
        <v>1.0597197720388754</v>
      </c>
      <c r="CG223" s="1">
        <f t="shared" si="591"/>
        <v>0</v>
      </c>
      <c r="CH223" s="229">
        <f t="shared" si="592"/>
        <v>0</v>
      </c>
      <c r="CI223" s="193">
        <f t="shared" si="593"/>
        <v>13766.803199999998</v>
      </c>
      <c r="CJ223" s="193">
        <f t="shared" si="594"/>
        <v>11679.033600000001</v>
      </c>
      <c r="CK223" s="20">
        <v>15710.199375122573</v>
      </c>
      <c r="CL223" s="33">
        <v>12465.122000000001</v>
      </c>
      <c r="CM223" s="475">
        <f t="shared" si="572"/>
        <v>0.7934413626690684</v>
      </c>
      <c r="CN223" s="4">
        <f t="shared" si="681"/>
        <v>0.10449004201759841</v>
      </c>
      <c r="CO223" s="1">
        <v>0</v>
      </c>
      <c r="CP223" s="1">
        <v>0</v>
      </c>
      <c r="CQ223" s="19">
        <v>40</v>
      </c>
      <c r="CR223" s="7">
        <f t="shared" si="570"/>
        <v>13820.068800000001</v>
      </c>
      <c r="CS223" s="224">
        <f t="shared" si="573"/>
        <v>0.87968767741320752</v>
      </c>
      <c r="CT223" s="1">
        <f t="shared" si="574"/>
        <v>0</v>
      </c>
      <c r="CU223" s="229">
        <f t="shared" si="575"/>
        <v>0</v>
      </c>
      <c r="CV223" s="193">
        <f t="shared" si="576"/>
        <v>13636.635079999998</v>
      </c>
      <c r="CW223" s="193">
        <f t="shared" si="577"/>
        <v>10556.049466666667</v>
      </c>
      <c r="CX223" s="20"/>
      <c r="CY223" s="33"/>
      <c r="CZ223" s="475">
        <f t="shared" si="578"/>
        <v>0</v>
      </c>
      <c r="DA223" s="4">
        <f t="shared" si="682"/>
        <v>0.11422778467377044</v>
      </c>
      <c r="DE223" s="7">
        <f t="shared" si="683"/>
        <v>0</v>
      </c>
      <c r="DF223" s="224">
        <f t="shared" si="579"/>
        <v>0</v>
      </c>
      <c r="DG223" s="1">
        <f t="shared" si="580"/>
        <v>0</v>
      </c>
      <c r="DH223" s="229">
        <f t="shared" si="581"/>
        <v>0</v>
      </c>
      <c r="DI223" s="193"/>
      <c r="DJ223" s="193"/>
      <c r="DK223" s="20"/>
      <c r="DL223" s="33"/>
      <c r="DM223" s="475">
        <f t="shared" si="582"/>
        <v>0</v>
      </c>
      <c r="DN223" s="4" t="e">
        <f t="shared" si="684"/>
        <v>#DIV/0!</v>
      </c>
      <c r="DR223" s="7">
        <f t="shared" si="685"/>
        <v>0</v>
      </c>
      <c r="DS223" s="224">
        <f t="shared" si="583"/>
        <v>0</v>
      </c>
      <c r="DT223" s="1">
        <f t="shared" si="584"/>
        <v>-1</v>
      </c>
      <c r="DU223" s="229">
        <f t="shared" si="585"/>
        <v>7.2649549374311082</v>
      </c>
    </row>
    <row r="224" spans="1:125" hidden="1" outlineLevel="1" x14ac:dyDescent="0.35">
      <c r="B224" s="5" t="s">
        <v>115</v>
      </c>
      <c r="C224" s="3"/>
      <c r="D224" s="18">
        <v>322901</v>
      </c>
      <c r="E224" s="5" t="s">
        <v>42</v>
      </c>
      <c r="F224" s="5" t="s">
        <v>55</v>
      </c>
      <c r="G224" s="5" t="s">
        <v>76</v>
      </c>
      <c r="H224" s="20">
        <v>203.864</v>
      </c>
      <c r="I224" s="16">
        <f t="shared" si="686"/>
        <v>0</v>
      </c>
      <c r="J224" s="16">
        <f t="shared" si="687"/>
        <v>0</v>
      </c>
      <c r="K224" s="16">
        <f t="shared" si="688"/>
        <v>0</v>
      </c>
      <c r="L224" s="33">
        <f t="shared" si="689"/>
        <v>0</v>
      </c>
      <c r="M224" s="20">
        <f t="shared" si="690"/>
        <v>0</v>
      </c>
      <c r="N224" s="20">
        <f t="shared" si="691"/>
        <v>0</v>
      </c>
      <c r="O224" s="20">
        <f t="shared" si="692"/>
        <v>0</v>
      </c>
      <c r="P224" s="20">
        <f t="shared" si="693"/>
        <v>0</v>
      </c>
      <c r="Q224" s="20">
        <f t="shared" si="694"/>
        <v>0</v>
      </c>
      <c r="R224" s="20">
        <f t="shared" si="695"/>
        <v>0</v>
      </c>
      <c r="S224" s="20">
        <f t="shared" si="696"/>
        <v>0</v>
      </c>
      <c r="T224" s="20">
        <f t="shared" si="697"/>
        <v>0</v>
      </c>
      <c r="U224" s="182">
        <f t="shared" si="698"/>
        <v>0</v>
      </c>
      <c r="V224" s="33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20">
        <v>0</v>
      </c>
      <c r="AF224" s="20">
        <v>0</v>
      </c>
      <c r="AG224" s="16">
        <v>0</v>
      </c>
      <c r="AH224" s="179">
        <f t="shared" si="571"/>
        <v>0</v>
      </c>
      <c r="AI224" s="28">
        <v>0</v>
      </c>
      <c r="AJ224" s="28">
        <v>0</v>
      </c>
      <c r="AK224" s="28">
        <v>0</v>
      </c>
      <c r="AL224" s="28">
        <v>0</v>
      </c>
      <c r="AM224" s="28">
        <v>0</v>
      </c>
      <c r="AN224" s="28">
        <v>0</v>
      </c>
      <c r="AO224" s="28">
        <v>0</v>
      </c>
      <c r="AP224" s="28">
        <v>0</v>
      </c>
      <c r="AQ224" s="28">
        <v>0</v>
      </c>
      <c r="AR224" s="28">
        <v>0</v>
      </c>
      <c r="AS224" s="28">
        <v>0</v>
      </c>
      <c r="AT224" s="28">
        <v>0</v>
      </c>
      <c r="AU224" s="329">
        <f t="shared" si="595"/>
        <v>0</v>
      </c>
      <c r="AV224" s="33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C224" s="20">
        <v>0</v>
      </c>
      <c r="BD224" s="20">
        <v>0</v>
      </c>
      <c r="BE224" s="20">
        <v>0</v>
      </c>
      <c r="BF224" s="20">
        <v>0</v>
      </c>
      <c r="BG224" s="20">
        <v>0</v>
      </c>
      <c r="BH224" s="329">
        <f t="shared" si="596"/>
        <v>0</v>
      </c>
      <c r="BI224" s="193">
        <f t="shared" si="677"/>
        <v>0</v>
      </c>
      <c r="BJ224" s="193">
        <f t="shared" si="678"/>
        <v>0</v>
      </c>
      <c r="BK224" s="20">
        <v>0</v>
      </c>
      <c r="BL224" s="33">
        <v>0</v>
      </c>
      <c r="BM224" s="226">
        <f t="shared" si="625"/>
        <v>0</v>
      </c>
      <c r="BN224" s="4">
        <f t="shared" si="699"/>
        <v>0</v>
      </c>
      <c r="BO224" s="4">
        <v>0</v>
      </c>
      <c r="BP224" s="4">
        <v>0</v>
      </c>
      <c r="BQ224" s="195">
        <v>0</v>
      </c>
      <c r="BR224" s="196">
        <f t="shared" si="679"/>
        <v>0</v>
      </c>
      <c r="BS224" s="224">
        <f t="shared" si="626"/>
        <v>0</v>
      </c>
      <c r="BT224" s="4">
        <f t="shared" si="586"/>
        <v>0</v>
      </c>
      <c r="BU224" s="229">
        <f t="shared" si="569"/>
        <v>0</v>
      </c>
      <c r="BV224" s="193">
        <f t="shared" si="587"/>
        <v>0</v>
      </c>
      <c r="BW224" s="193">
        <f t="shared" si="588"/>
        <v>0</v>
      </c>
      <c r="BX224" s="20">
        <v>0</v>
      </c>
      <c r="BY224" s="19">
        <v>0</v>
      </c>
      <c r="BZ224" s="441">
        <f t="shared" si="589"/>
        <v>0</v>
      </c>
      <c r="CA224" s="4">
        <f t="shared" si="680"/>
        <v>0</v>
      </c>
      <c r="CB224" s="1">
        <v>0</v>
      </c>
      <c r="CC224" s="1">
        <v>0</v>
      </c>
      <c r="CD224" s="19">
        <v>0</v>
      </c>
      <c r="CE224" s="196">
        <v>0</v>
      </c>
      <c r="CF224" s="275">
        <f t="shared" si="590"/>
        <v>0</v>
      </c>
      <c r="CG224" s="1">
        <f t="shared" si="591"/>
        <v>0</v>
      </c>
      <c r="CH224" s="229">
        <f t="shared" si="592"/>
        <v>0</v>
      </c>
      <c r="CI224" s="193">
        <f t="shared" si="593"/>
        <v>0</v>
      </c>
      <c r="CJ224" s="193">
        <f t="shared" si="594"/>
        <v>0</v>
      </c>
      <c r="CK224" s="20">
        <v>0</v>
      </c>
      <c r="CL224" s="33">
        <v>0</v>
      </c>
      <c r="CM224" s="475">
        <f t="shared" si="572"/>
        <v>0</v>
      </c>
      <c r="CN224" s="4">
        <f t="shared" si="681"/>
        <v>0</v>
      </c>
      <c r="CO224" s="1">
        <v>0</v>
      </c>
      <c r="CP224" s="1">
        <v>0</v>
      </c>
      <c r="CQ224" s="19">
        <v>0</v>
      </c>
      <c r="CR224" s="7">
        <f t="shared" si="570"/>
        <v>0</v>
      </c>
      <c r="CS224" s="224">
        <f t="shared" si="573"/>
        <v>0</v>
      </c>
      <c r="CT224" s="1">
        <f t="shared" si="574"/>
        <v>0</v>
      </c>
      <c r="CU224" s="229">
        <f t="shared" si="575"/>
        <v>0</v>
      </c>
      <c r="CV224" s="193">
        <f t="shared" si="576"/>
        <v>0</v>
      </c>
      <c r="CW224" s="193">
        <f t="shared" si="577"/>
        <v>0</v>
      </c>
      <c r="CX224" s="20"/>
      <c r="CY224" s="33"/>
      <c r="CZ224" s="475">
        <f t="shared" si="578"/>
        <v>0</v>
      </c>
      <c r="DA224" s="4">
        <f t="shared" si="682"/>
        <v>0</v>
      </c>
      <c r="DE224" s="7">
        <f t="shared" si="683"/>
        <v>0</v>
      </c>
      <c r="DF224" s="224">
        <f t="shared" si="579"/>
        <v>0</v>
      </c>
      <c r="DG224" s="1">
        <f t="shared" si="580"/>
        <v>0</v>
      </c>
      <c r="DH224" s="229">
        <f t="shared" si="581"/>
        <v>0</v>
      </c>
      <c r="DI224" s="193"/>
      <c r="DJ224" s="193"/>
      <c r="DK224" s="20"/>
      <c r="DL224" s="33"/>
      <c r="DM224" s="475">
        <f t="shared" si="582"/>
        <v>0</v>
      </c>
      <c r="DN224" s="4" t="e">
        <f t="shared" si="684"/>
        <v>#DIV/0!</v>
      </c>
      <c r="DR224" s="7">
        <f t="shared" si="685"/>
        <v>0</v>
      </c>
      <c r="DS224" s="224">
        <f t="shared" si="583"/>
        <v>0</v>
      </c>
      <c r="DT224" s="1">
        <f t="shared" si="584"/>
        <v>0</v>
      </c>
      <c r="DU224" s="229">
        <f t="shared" si="585"/>
        <v>0</v>
      </c>
    </row>
    <row r="225" spans="2:125" hidden="1" outlineLevel="1" x14ac:dyDescent="0.35">
      <c r="B225" s="5" t="s">
        <v>115</v>
      </c>
      <c r="C225" s="3"/>
      <c r="D225" s="18">
        <v>320030</v>
      </c>
      <c r="E225" s="5" t="s">
        <v>42</v>
      </c>
      <c r="F225" s="5" t="s">
        <v>56</v>
      </c>
      <c r="G225" s="5" t="s">
        <v>74</v>
      </c>
      <c r="H225" s="20">
        <v>223.309</v>
      </c>
      <c r="I225" s="16">
        <f t="shared" si="686"/>
        <v>0</v>
      </c>
      <c r="J225" s="16">
        <f t="shared" si="687"/>
        <v>0</v>
      </c>
      <c r="K225" s="16">
        <f t="shared" si="688"/>
        <v>0</v>
      </c>
      <c r="L225" s="33">
        <f t="shared" si="689"/>
        <v>0</v>
      </c>
      <c r="M225" s="20">
        <f t="shared" si="690"/>
        <v>0</v>
      </c>
      <c r="N225" s="20">
        <f t="shared" si="691"/>
        <v>0</v>
      </c>
      <c r="O225" s="20">
        <f t="shared" si="692"/>
        <v>0</v>
      </c>
      <c r="P225" s="20">
        <f t="shared" si="693"/>
        <v>0</v>
      </c>
      <c r="Q225" s="20">
        <f t="shared" si="694"/>
        <v>0</v>
      </c>
      <c r="R225" s="20">
        <f t="shared" si="695"/>
        <v>0</v>
      </c>
      <c r="S225" s="20">
        <f t="shared" si="696"/>
        <v>0</v>
      </c>
      <c r="T225" s="20">
        <f t="shared" si="697"/>
        <v>0</v>
      </c>
      <c r="U225" s="182">
        <f t="shared" si="698"/>
        <v>0</v>
      </c>
      <c r="V225" s="33">
        <v>0</v>
      </c>
      <c r="W225" s="20">
        <v>0</v>
      </c>
      <c r="X225" s="20">
        <v>0</v>
      </c>
      <c r="Y225" s="20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0">
        <v>0</v>
      </c>
      <c r="AF225" s="20">
        <v>0</v>
      </c>
      <c r="AG225" s="16">
        <v>0</v>
      </c>
      <c r="AH225" s="179">
        <f t="shared" si="571"/>
        <v>0</v>
      </c>
      <c r="AI225" s="28">
        <v>0</v>
      </c>
      <c r="AJ225" s="28">
        <v>0</v>
      </c>
      <c r="AK225" s="28">
        <v>0</v>
      </c>
      <c r="AL225" s="28">
        <v>0</v>
      </c>
      <c r="AM225" s="28">
        <v>0</v>
      </c>
      <c r="AN225" s="28">
        <v>0</v>
      </c>
      <c r="AO225" s="28">
        <v>0</v>
      </c>
      <c r="AP225" s="28">
        <v>0</v>
      </c>
      <c r="AQ225" s="28">
        <v>0</v>
      </c>
      <c r="AR225" s="28">
        <v>0</v>
      </c>
      <c r="AS225" s="28">
        <v>0</v>
      </c>
      <c r="AT225" s="28">
        <v>0</v>
      </c>
      <c r="AU225" s="329">
        <f t="shared" si="595"/>
        <v>0</v>
      </c>
      <c r="AV225" s="33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B225" s="20">
        <v>0</v>
      </c>
      <c r="BC225" s="20">
        <v>0</v>
      </c>
      <c r="BD225" s="20">
        <v>0</v>
      </c>
      <c r="BE225" s="20">
        <v>0</v>
      </c>
      <c r="BF225" s="20">
        <v>0</v>
      </c>
      <c r="BG225" s="20">
        <v>0</v>
      </c>
      <c r="BH225" s="329">
        <f t="shared" si="596"/>
        <v>0</v>
      </c>
      <c r="BI225" s="193">
        <f t="shared" si="677"/>
        <v>0</v>
      </c>
      <c r="BJ225" s="193">
        <f t="shared" si="678"/>
        <v>0</v>
      </c>
      <c r="BK225" s="20">
        <v>0</v>
      </c>
      <c r="BL225" s="33">
        <v>0</v>
      </c>
      <c r="BM225" s="226">
        <f t="shared" si="625"/>
        <v>0</v>
      </c>
      <c r="BN225" s="4">
        <f t="shared" si="699"/>
        <v>0</v>
      </c>
      <c r="BO225" s="4">
        <v>0</v>
      </c>
      <c r="BP225" s="4">
        <v>0</v>
      </c>
      <c r="BQ225" s="195">
        <v>0</v>
      </c>
      <c r="BR225" s="196">
        <f t="shared" si="679"/>
        <v>0</v>
      </c>
      <c r="BS225" s="224">
        <f t="shared" si="626"/>
        <v>0</v>
      </c>
      <c r="BT225" s="4">
        <f t="shared" si="586"/>
        <v>0</v>
      </c>
      <c r="BU225" s="229">
        <f t="shared" si="569"/>
        <v>0</v>
      </c>
      <c r="BV225" s="193">
        <f t="shared" si="587"/>
        <v>0</v>
      </c>
      <c r="BW225" s="193">
        <f t="shared" si="588"/>
        <v>0</v>
      </c>
      <c r="BX225" s="20">
        <v>0</v>
      </c>
      <c r="BY225" s="19">
        <v>0</v>
      </c>
      <c r="BZ225" s="441">
        <f t="shared" si="589"/>
        <v>0</v>
      </c>
      <c r="CA225" s="4">
        <f t="shared" si="680"/>
        <v>0</v>
      </c>
      <c r="CB225" s="1">
        <v>0</v>
      </c>
      <c r="CC225" s="1">
        <v>0</v>
      </c>
      <c r="CD225" s="19">
        <v>0</v>
      </c>
      <c r="CE225" s="196">
        <v>0</v>
      </c>
      <c r="CF225" s="275">
        <f t="shared" si="590"/>
        <v>0</v>
      </c>
      <c r="CG225" s="1">
        <f t="shared" si="591"/>
        <v>0</v>
      </c>
      <c r="CH225" s="229">
        <f t="shared" si="592"/>
        <v>0</v>
      </c>
      <c r="CI225" s="193">
        <f t="shared" si="593"/>
        <v>0</v>
      </c>
      <c r="CJ225" s="193">
        <f t="shared" si="594"/>
        <v>0</v>
      </c>
      <c r="CK225" s="20">
        <v>0</v>
      </c>
      <c r="CL225" s="33">
        <v>0</v>
      </c>
      <c r="CM225" s="475">
        <f t="shared" si="572"/>
        <v>0</v>
      </c>
      <c r="CN225" s="4">
        <f t="shared" si="681"/>
        <v>0</v>
      </c>
      <c r="CO225" s="1">
        <v>0</v>
      </c>
      <c r="CP225" s="1">
        <v>0</v>
      </c>
      <c r="CQ225" s="19">
        <v>0</v>
      </c>
      <c r="CR225" s="7">
        <f t="shared" si="570"/>
        <v>0</v>
      </c>
      <c r="CS225" s="224">
        <f t="shared" si="573"/>
        <v>0</v>
      </c>
      <c r="CT225" s="1">
        <f t="shared" si="574"/>
        <v>0</v>
      </c>
      <c r="CU225" s="229">
        <f t="shared" si="575"/>
        <v>0</v>
      </c>
      <c r="CV225" s="193">
        <f t="shared" si="576"/>
        <v>0</v>
      </c>
      <c r="CW225" s="193">
        <f t="shared" si="577"/>
        <v>0</v>
      </c>
      <c r="CX225" s="20"/>
      <c r="CY225" s="33"/>
      <c r="CZ225" s="475">
        <f t="shared" si="578"/>
        <v>0</v>
      </c>
      <c r="DA225" s="4">
        <f t="shared" si="682"/>
        <v>0</v>
      </c>
      <c r="DE225" s="7">
        <f t="shared" si="683"/>
        <v>0</v>
      </c>
      <c r="DF225" s="224">
        <f t="shared" si="579"/>
        <v>0</v>
      </c>
      <c r="DG225" s="1">
        <f t="shared" si="580"/>
        <v>0</v>
      </c>
      <c r="DH225" s="229">
        <f t="shared" si="581"/>
        <v>0</v>
      </c>
      <c r="DI225" s="193"/>
      <c r="DJ225" s="193"/>
      <c r="DK225" s="20"/>
      <c r="DL225" s="33"/>
      <c r="DM225" s="475">
        <f t="shared" si="582"/>
        <v>0</v>
      </c>
      <c r="DN225" s="4" t="e">
        <f t="shared" si="684"/>
        <v>#DIV/0!</v>
      </c>
      <c r="DR225" s="7">
        <f t="shared" si="685"/>
        <v>0</v>
      </c>
      <c r="DS225" s="224">
        <f t="shared" si="583"/>
        <v>0</v>
      </c>
      <c r="DT225" s="1">
        <f t="shared" si="584"/>
        <v>0</v>
      </c>
      <c r="DU225" s="229">
        <f t="shared" si="585"/>
        <v>0</v>
      </c>
    </row>
    <row r="226" spans="2:125" hidden="1" outlineLevel="1" x14ac:dyDescent="0.35">
      <c r="B226" s="5" t="s">
        <v>115</v>
      </c>
      <c r="C226" s="3"/>
      <c r="D226" s="18">
        <v>322110</v>
      </c>
      <c r="E226" s="5" t="s">
        <v>45</v>
      </c>
      <c r="F226" s="5" t="s">
        <v>57</v>
      </c>
      <c r="G226" s="5" t="s">
        <v>77</v>
      </c>
      <c r="H226" s="20">
        <v>281.01799999999997</v>
      </c>
      <c r="I226" s="16">
        <f t="shared" si="686"/>
        <v>0</v>
      </c>
      <c r="J226" s="16">
        <f t="shared" si="687"/>
        <v>0</v>
      </c>
      <c r="K226" s="16">
        <f t="shared" si="688"/>
        <v>0</v>
      </c>
      <c r="L226" s="33">
        <f t="shared" si="689"/>
        <v>0</v>
      </c>
      <c r="M226" s="20">
        <f t="shared" si="690"/>
        <v>0</v>
      </c>
      <c r="N226" s="20">
        <f t="shared" si="691"/>
        <v>0</v>
      </c>
      <c r="O226" s="20">
        <f t="shared" si="692"/>
        <v>0</v>
      </c>
      <c r="P226" s="20">
        <f t="shared" si="693"/>
        <v>0</v>
      </c>
      <c r="Q226" s="20">
        <f t="shared" si="694"/>
        <v>0</v>
      </c>
      <c r="R226" s="20">
        <f t="shared" si="695"/>
        <v>0</v>
      </c>
      <c r="S226" s="20">
        <f t="shared" si="696"/>
        <v>0</v>
      </c>
      <c r="T226" s="20">
        <f t="shared" si="697"/>
        <v>0</v>
      </c>
      <c r="U226" s="182">
        <f t="shared" si="698"/>
        <v>0</v>
      </c>
      <c r="V226" s="33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20">
        <v>0</v>
      </c>
      <c r="AE226" s="20">
        <v>0</v>
      </c>
      <c r="AF226" s="20">
        <v>0</v>
      </c>
      <c r="AG226" s="16">
        <v>0</v>
      </c>
      <c r="AH226" s="179">
        <f t="shared" si="571"/>
        <v>0</v>
      </c>
      <c r="AI226" s="28">
        <v>0</v>
      </c>
      <c r="AJ226" s="28">
        <v>0</v>
      </c>
      <c r="AK226" s="28">
        <v>0</v>
      </c>
      <c r="AL226" s="28">
        <v>0</v>
      </c>
      <c r="AM226" s="28">
        <v>0</v>
      </c>
      <c r="AN226" s="28">
        <v>0</v>
      </c>
      <c r="AO226" s="28">
        <v>0</v>
      </c>
      <c r="AP226" s="28">
        <v>0</v>
      </c>
      <c r="AQ226" s="28">
        <v>0</v>
      </c>
      <c r="AR226" s="28">
        <v>0</v>
      </c>
      <c r="AS226" s="28">
        <v>0</v>
      </c>
      <c r="AT226" s="28">
        <v>0</v>
      </c>
      <c r="AU226" s="329">
        <f t="shared" si="595"/>
        <v>0</v>
      </c>
      <c r="AV226" s="33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B226" s="20">
        <v>0</v>
      </c>
      <c r="BC226" s="20">
        <v>0</v>
      </c>
      <c r="BD226" s="20">
        <v>0</v>
      </c>
      <c r="BE226" s="20">
        <v>0</v>
      </c>
      <c r="BF226" s="20">
        <v>0</v>
      </c>
      <c r="BG226" s="20">
        <v>0</v>
      </c>
      <c r="BH226" s="329">
        <f t="shared" si="596"/>
        <v>0</v>
      </c>
      <c r="BI226" s="193">
        <f t="shared" si="677"/>
        <v>0</v>
      </c>
      <c r="BJ226" s="193">
        <f t="shared" si="678"/>
        <v>0</v>
      </c>
      <c r="BK226" s="20">
        <v>0</v>
      </c>
      <c r="BL226" s="33">
        <v>0</v>
      </c>
      <c r="BM226" s="226">
        <f t="shared" si="625"/>
        <v>0</v>
      </c>
      <c r="BN226" s="4">
        <f t="shared" si="699"/>
        <v>0</v>
      </c>
      <c r="BO226" s="4">
        <v>0</v>
      </c>
      <c r="BP226" s="4">
        <v>0</v>
      </c>
      <c r="BQ226" s="195">
        <v>0</v>
      </c>
      <c r="BR226" s="196">
        <f t="shared" si="679"/>
        <v>0</v>
      </c>
      <c r="BS226" s="224">
        <f t="shared" si="626"/>
        <v>0</v>
      </c>
      <c r="BT226" s="4">
        <f t="shared" si="586"/>
        <v>0</v>
      </c>
      <c r="BU226" s="229">
        <f t="shared" si="569"/>
        <v>0</v>
      </c>
      <c r="BV226" s="193">
        <f t="shared" si="587"/>
        <v>0</v>
      </c>
      <c r="BW226" s="193">
        <f t="shared" si="588"/>
        <v>0</v>
      </c>
      <c r="BX226" s="20">
        <v>0</v>
      </c>
      <c r="BY226" s="19">
        <v>0</v>
      </c>
      <c r="BZ226" s="441">
        <f t="shared" si="589"/>
        <v>0</v>
      </c>
      <c r="CA226" s="4">
        <f t="shared" si="680"/>
        <v>0</v>
      </c>
      <c r="CB226" s="1">
        <v>0</v>
      </c>
      <c r="CC226" s="1">
        <v>0</v>
      </c>
      <c r="CD226" s="19">
        <v>0</v>
      </c>
      <c r="CE226" s="196">
        <v>0</v>
      </c>
      <c r="CF226" s="275">
        <f t="shared" si="590"/>
        <v>0</v>
      </c>
      <c r="CG226" s="1">
        <f t="shared" si="591"/>
        <v>0</v>
      </c>
      <c r="CH226" s="229">
        <f t="shared" si="592"/>
        <v>0</v>
      </c>
      <c r="CI226" s="193">
        <f t="shared" si="593"/>
        <v>0</v>
      </c>
      <c r="CJ226" s="193">
        <f t="shared" si="594"/>
        <v>0</v>
      </c>
      <c r="CK226" s="20">
        <v>0</v>
      </c>
      <c r="CL226" s="33">
        <v>0</v>
      </c>
      <c r="CM226" s="475">
        <f t="shared" si="572"/>
        <v>0</v>
      </c>
      <c r="CN226" s="4">
        <f t="shared" si="681"/>
        <v>0</v>
      </c>
      <c r="CO226" s="1">
        <v>0</v>
      </c>
      <c r="CP226" s="1">
        <v>0</v>
      </c>
      <c r="CQ226" s="19">
        <v>0</v>
      </c>
      <c r="CR226" s="7">
        <f t="shared" si="570"/>
        <v>0</v>
      </c>
      <c r="CS226" s="224">
        <f t="shared" si="573"/>
        <v>0</v>
      </c>
      <c r="CT226" s="1">
        <f t="shared" si="574"/>
        <v>0</v>
      </c>
      <c r="CU226" s="229">
        <f t="shared" si="575"/>
        <v>0</v>
      </c>
      <c r="CV226" s="193">
        <f t="shared" si="576"/>
        <v>0</v>
      </c>
      <c r="CW226" s="193">
        <f t="shared" si="577"/>
        <v>0</v>
      </c>
      <c r="CX226" s="20"/>
      <c r="CY226" s="33"/>
      <c r="CZ226" s="475">
        <f t="shared" si="578"/>
        <v>0</v>
      </c>
      <c r="DA226" s="4">
        <f t="shared" si="682"/>
        <v>0</v>
      </c>
      <c r="DE226" s="7">
        <f t="shared" si="683"/>
        <v>0</v>
      </c>
      <c r="DF226" s="224">
        <f t="shared" si="579"/>
        <v>0</v>
      </c>
      <c r="DG226" s="1">
        <f t="shared" si="580"/>
        <v>0</v>
      </c>
      <c r="DH226" s="229">
        <f t="shared" si="581"/>
        <v>0</v>
      </c>
      <c r="DI226" s="193"/>
      <c r="DJ226" s="193"/>
      <c r="DK226" s="20"/>
      <c r="DL226" s="33"/>
      <c r="DM226" s="475">
        <f t="shared" si="582"/>
        <v>0</v>
      </c>
      <c r="DN226" s="4" t="e">
        <f t="shared" si="684"/>
        <v>#DIV/0!</v>
      </c>
      <c r="DR226" s="7">
        <f t="shared" si="685"/>
        <v>0</v>
      </c>
      <c r="DS226" s="224">
        <f t="shared" si="583"/>
        <v>0</v>
      </c>
      <c r="DT226" s="1">
        <f t="shared" si="584"/>
        <v>0</v>
      </c>
      <c r="DU226" s="229">
        <f t="shared" si="585"/>
        <v>0</v>
      </c>
    </row>
    <row r="227" spans="2:125" hidden="1" outlineLevel="1" x14ac:dyDescent="0.35">
      <c r="B227" s="5" t="s">
        <v>115</v>
      </c>
      <c r="C227" s="3"/>
      <c r="D227" s="18">
        <v>322231</v>
      </c>
      <c r="E227" s="5" t="s">
        <v>45</v>
      </c>
      <c r="F227" s="5" t="s">
        <v>58</v>
      </c>
      <c r="G227" s="5" t="s">
        <v>77</v>
      </c>
      <c r="H227" s="20">
        <v>281.01799999999997</v>
      </c>
      <c r="I227" s="16">
        <f t="shared" si="686"/>
        <v>0</v>
      </c>
      <c r="J227" s="16">
        <f t="shared" si="687"/>
        <v>0</v>
      </c>
      <c r="K227" s="16">
        <f t="shared" si="688"/>
        <v>0</v>
      </c>
      <c r="L227" s="33">
        <f t="shared" si="689"/>
        <v>0</v>
      </c>
      <c r="M227" s="20">
        <f t="shared" si="690"/>
        <v>0</v>
      </c>
      <c r="N227" s="20">
        <f t="shared" si="691"/>
        <v>0</v>
      </c>
      <c r="O227" s="20">
        <f t="shared" si="692"/>
        <v>0</v>
      </c>
      <c r="P227" s="20">
        <f t="shared" si="693"/>
        <v>0</v>
      </c>
      <c r="Q227" s="20">
        <f t="shared" si="694"/>
        <v>0</v>
      </c>
      <c r="R227" s="20">
        <f t="shared" si="695"/>
        <v>0</v>
      </c>
      <c r="S227" s="20">
        <f t="shared" si="696"/>
        <v>0</v>
      </c>
      <c r="T227" s="20">
        <f t="shared" si="697"/>
        <v>0</v>
      </c>
      <c r="U227" s="182">
        <f t="shared" si="698"/>
        <v>0</v>
      </c>
      <c r="V227" s="33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</v>
      </c>
      <c r="AE227" s="20">
        <v>0</v>
      </c>
      <c r="AF227" s="20">
        <v>0</v>
      </c>
      <c r="AG227" s="16">
        <v>0</v>
      </c>
      <c r="AH227" s="179">
        <f t="shared" si="571"/>
        <v>0</v>
      </c>
      <c r="AI227" s="28">
        <v>0</v>
      </c>
      <c r="AJ227" s="28">
        <v>0</v>
      </c>
      <c r="AK227" s="28">
        <v>0</v>
      </c>
      <c r="AL227" s="28">
        <v>0</v>
      </c>
      <c r="AM227" s="28">
        <v>0</v>
      </c>
      <c r="AN227" s="28">
        <v>0</v>
      </c>
      <c r="AO227" s="28">
        <v>0</v>
      </c>
      <c r="AP227" s="28">
        <v>0</v>
      </c>
      <c r="AQ227" s="28">
        <v>0</v>
      </c>
      <c r="AR227" s="28">
        <v>0</v>
      </c>
      <c r="AS227" s="28">
        <v>0</v>
      </c>
      <c r="AT227" s="28">
        <v>0</v>
      </c>
      <c r="AU227" s="329">
        <f t="shared" si="595"/>
        <v>0</v>
      </c>
      <c r="AV227" s="33">
        <v>0</v>
      </c>
      <c r="AW227" s="20">
        <v>0</v>
      </c>
      <c r="AX227" s="20">
        <v>0</v>
      </c>
      <c r="AY227" s="20">
        <v>0</v>
      </c>
      <c r="AZ227" s="20">
        <v>0</v>
      </c>
      <c r="BA227" s="20">
        <v>0</v>
      </c>
      <c r="BB227" s="20">
        <v>0</v>
      </c>
      <c r="BC227" s="20">
        <v>0</v>
      </c>
      <c r="BD227" s="20">
        <v>0</v>
      </c>
      <c r="BE227" s="20">
        <v>0</v>
      </c>
      <c r="BF227" s="20">
        <v>0</v>
      </c>
      <c r="BG227" s="20">
        <v>0</v>
      </c>
      <c r="BH227" s="329">
        <f t="shared" si="596"/>
        <v>0</v>
      </c>
      <c r="BI227" s="193">
        <f t="shared" si="677"/>
        <v>0</v>
      </c>
      <c r="BJ227" s="193">
        <f t="shared" si="678"/>
        <v>0</v>
      </c>
      <c r="BK227" s="20">
        <v>0</v>
      </c>
      <c r="BL227" s="33">
        <v>0</v>
      </c>
      <c r="BM227" s="226">
        <f t="shared" si="625"/>
        <v>0</v>
      </c>
      <c r="BN227" s="4">
        <f t="shared" si="699"/>
        <v>0</v>
      </c>
      <c r="BO227" s="4">
        <v>0</v>
      </c>
      <c r="BP227" s="4">
        <v>0</v>
      </c>
      <c r="BQ227" s="195">
        <v>0</v>
      </c>
      <c r="BR227" s="196">
        <f t="shared" si="679"/>
        <v>0</v>
      </c>
      <c r="BS227" s="224">
        <f t="shared" si="626"/>
        <v>0</v>
      </c>
      <c r="BT227" s="4">
        <f t="shared" si="586"/>
        <v>0</v>
      </c>
      <c r="BU227" s="229">
        <f t="shared" si="569"/>
        <v>0</v>
      </c>
      <c r="BV227" s="193">
        <f t="shared" si="587"/>
        <v>0</v>
      </c>
      <c r="BW227" s="193">
        <f t="shared" si="588"/>
        <v>0</v>
      </c>
      <c r="BX227" s="20">
        <v>0</v>
      </c>
      <c r="BY227" s="19">
        <v>0</v>
      </c>
      <c r="BZ227" s="441">
        <f t="shared" si="589"/>
        <v>0</v>
      </c>
      <c r="CA227" s="4">
        <f t="shared" si="680"/>
        <v>0</v>
      </c>
      <c r="CB227" s="1">
        <v>0</v>
      </c>
      <c r="CC227" s="1">
        <v>0</v>
      </c>
      <c r="CD227" s="19">
        <v>0</v>
      </c>
      <c r="CE227" s="196">
        <v>0</v>
      </c>
      <c r="CF227" s="275">
        <f t="shared" si="590"/>
        <v>0</v>
      </c>
      <c r="CG227" s="1">
        <f t="shared" si="591"/>
        <v>0</v>
      </c>
      <c r="CH227" s="229">
        <f t="shared" si="592"/>
        <v>0</v>
      </c>
      <c r="CI227" s="193">
        <f t="shared" si="593"/>
        <v>0</v>
      </c>
      <c r="CJ227" s="193">
        <f t="shared" si="594"/>
        <v>0</v>
      </c>
      <c r="CK227" s="20">
        <v>0</v>
      </c>
      <c r="CL227" s="33">
        <v>0</v>
      </c>
      <c r="CM227" s="475">
        <f t="shared" si="572"/>
        <v>0</v>
      </c>
      <c r="CN227" s="4">
        <f t="shared" si="681"/>
        <v>0</v>
      </c>
      <c r="CO227" s="1">
        <v>0</v>
      </c>
      <c r="CP227" s="1">
        <v>0</v>
      </c>
      <c r="CQ227" s="19">
        <v>0</v>
      </c>
      <c r="CR227" s="7">
        <f t="shared" si="570"/>
        <v>0</v>
      </c>
      <c r="CS227" s="224">
        <f t="shared" si="573"/>
        <v>0</v>
      </c>
      <c r="CT227" s="1">
        <f t="shared" si="574"/>
        <v>0</v>
      </c>
      <c r="CU227" s="229">
        <f t="shared" si="575"/>
        <v>0</v>
      </c>
      <c r="CV227" s="193">
        <f t="shared" si="576"/>
        <v>0</v>
      </c>
      <c r="CW227" s="193">
        <f t="shared" si="577"/>
        <v>0</v>
      </c>
      <c r="CX227" s="20"/>
      <c r="CY227" s="33"/>
      <c r="CZ227" s="475">
        <f t="shared" si="578"/>
        <v>0</v>
      </c>
      <c r="DA227" s="4">
        <f t="shared" si="682"/>
        <v>0</v>
      </c>
      <c r="DE227" s="7">
        <f t="shared" si="683"/>
        <v>0</v>
      </c>
      <c r="DF227" s="224">
        <f t="shared" si="579"/>
        <v>0</v>
      </c>
      <c r="DG227" s="1">
        <f t="shared" si="580"/>
        <v>0</v>
      </c>
      <c r="DH227" s="229">
        <f t="shared" si="581"/>
        <v>0</v>
      </c>
      <c r="DI227" s="193"/>
      <c r="DJ227" s="193"/>
      <c r="DK227" s="20"/>
      <c r="DL227" s="33"/>
      <c r="DM227" s="475">
        <f t="shared" si="582"/>
        <v>0</v>
      </c>
      <c r="DN227" s="4" t="e">
        <f t="shared" si="684"/>
        <v>#DIV/0!</v>
      </c>
      <c r="DR227" s="7">
        <f t="shared" si="685"/>
        <v>0</v>
      </c>
      <c r="DS227" s="224">
        <f t="shared" si="583"/>
        <v>0</v>
      </c>
      <c r="DT227" s="1">
        <f t="shared" si="584"/>
        <v>0</v>
      </c>
      <c r="DU227" s="229">
        <f t="shared" si="585"/>
        <v>0</v>
      </c>
    </row>
    <row r="228" spans="2:125" hidden="1" outlineLevel="1" x14ac:dyDescent="0.35">
      <c r="B228" s="5" t="s">
        <v>115</v>
      </c>
      <c r="C228" s="3"/>
      <c r="D228" s="18">
        <v>322000</v>
      </c>
      <c r="E228" s="5" t="s">
        <v>45</v>
      </c>
      <c r="F228" s="5" t="s">
        <v>59</v>
      </c>
      <c r="G228" s="5" t="s">
        <v>77</v>
      </c>
      <c r="H228" s="20">
        <v>281.01799999999997</v>
      </c>
      <c r="I228" s="16">
        <f t="shared" si="686"/>
        <v>0</v>
      </c>
      <c r="J228" s="16">
        <f t="shared" si="687"/>
        <v>0</v>
      </c>
      <c r="K228" s="16">
        <f t="shared" si="688"/>
        <v>0</v>
      </c>
      <c r="L228" s="33">
        <f t="shared" si="689"/>
        <v>0</v>
      </c>
      <c r="M228" s="20">
        <f t="shared" si="690"/>
        <v>0</v>
      </c>
      <c r="N228" s="20">
        <f t="shared" si="691"/>
        <v>0</v>
      </c>
      <c r="O228" s="20">
        <f t="shared" si="692"/>
        <v>0</v>
      </c>
      <c r="P228" s="20">
        <f t="shared" si="693"/>
        <v>0</v>
      </c>
      <c r="Q228" s="20">
        <f t="shared" si="694"/>
        <v>0</v>
      </c>
      <c r="R228" s="20">
        <f t="shared" si="695"/>
        <v>0</v>
      </c>
      <c r="S228" s="20">
        <f t="shared" si="696"/>
        <v>0</v>
      </c>
      <c r="T228" s="20">
        <f t="shared" si="697"/>
        <v>0</v>
      </c>
      <c r="U228" s="182">
        <f t="shared" si="698"/>
        <v>0</v>
      </c>
      <c r="V228" s="33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20">
        <v>0</v>
      </c>
      <c r="AF228" s="20">
        <v>0</v>
      </c>
      <c r="AG228" s="16">
        <v>0</v>
      </c>
      <c r="AH228" s="179">
        <f t="shared" si="571"/>
        <v>0</v>
      </c>
      <c r="AI228" s="28">
        <v>0</v>
      </c>
      <c r="AJ228" s="28">
        <v>0</v>
      </c>
      <c r="AK228" s="28">
        <v>0</v>
      </c>
      <c r="AL228" s="28">
        <v>0</v>
      </c>
      <c r="AM228" s="28">
        <v>0</v>
      </c>
      <c r="AN228" s="28">
        <v>0</v>
      </c>
      <c r="AO228" s="28">
        <v>0</v>
      </c>
      <c r="AP228" s="28">
        <v>0</v>
      </c>
      <c r="AQ228" s="28">
        <v>0</v>
      </c>
      <c r="AR228" s="28">
        <v>0</v>
      </c>
      <c r="AS228" s="28">
        <v>0</v>
      </c>
      <c r="AT228" s="28">
        <v>0</v>
      </c>
      <c r="AU228" s="329">
        <f t="shared" si="595"/>
        <v>0</v>
      </c>
      <c r="AV228" s="33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B228" s="20">
        <v>0</v>
      </c>
      <c r="BC228" s="20">
        <v>0</v>
      </c>
      <c r="BD228" s="20">
        <v>0</v>
      </c>
      <c r="BE228" s="20">
        <v>0</v>
      </c>
      <c r="BF228" s="20">
        <v>0</v>
      </c>
      <c r="BG228" s="20">
        <v>0</v>
      </c>
      <c r="BH228" s="329">
        <f t="shared" si="596"/>
        <v>0</v>
      </c>
      <c r="BI228" s="193">
        <f t="shared" si="677"/>
        <v>0</v>
      </c>
      <c r="BJ228" s="193">
        <f t="shared" si="678"/>
        <v>0</v>
      </c>
      <c r="BK228" s="20">
        <v>0</v>
      </c>
      <c r="BL228" s="33">
        <v>0</v>
      </c>
      <c r="BM228" s="226">
        <f t="shared" si="625"/>
        <v>0</v>
      </c>
      <c r="BN228" s="4">
        <f t="shared" si="699"/>
        <v>0</v>
      </c>
      <c r="BO228" s="4">
        <v>0</v>
      </c>
      <c r="BP228" s="4">
        <v>0</v>
      </c>
      <c r="BQ228" s="195">
        <v>0</v>
      </c>
      <c r="BR228" s="196">
        <f t="shared" si="679"/>
        <v>0</v>
      </c>
      <c r="BS228" s="224">
        <f t="shared" si="626"/>
        <v>0</v>
      </c>
      <c r="BT228" s="4">
        <f t="shared" si="586"/>
        <v>0</v>
      </c>
      <c r="BU228" s="229">
        <f t="shared" si="569"/>
        <v>0</v>
      </c>
      <c r="BV228" s="193">
        <f t="shared" si="587"/>
        <v>0</v>
      </c>
      <c r="BW228" s="193">
        <f t="shared" si="588"/>
        <v>0</v>
      </c>
      <c r="BX228" s="20">
        <v>0</v>
      </c>
      <c r="BY228" s="19">
        <v>0</v>
      </c>
      <c r="BZ228" s="441">
        <f t="shared" si="589"/>
        <v>0</v>
      </c>
      <c r="CA228" s="4">
        <f t="shared" si="680"/>
        <v>0</v>
      </c>
      <c r="CB228" s="1">
        <v>0</v>
      </c>
      <c r="CC228" s="1">
        <v>0</v>
      </c>
      <c r="CD228" s="19">
        <v>0</v>
      </c>
      <c r="CE228" s="196">
        <v>0</v>
      </c>
      <c r="CF228" s="275">
        <f t="shared" si="590"/>
        <v>0</v>
      </c>
      <c r="CG228" s="1">
        <f t="shared" si="591"/>
        <v>0</v>
      </c>
      <c r="CH228" s="229">
        <f t="shared" si="592"/>
        <v>0</v>
      </c>
      <c r="CI228" s="193">
        <f t="shared" si="593"/>
        <v>0</v>
      </c>
      <c r="CJ228" s="193">
        <f t="shared" si="594"/>
        <v>0</v>
      </c>
      <c r="CK228" s="20">
        <v>0</v>
      </c>
      <c r="CL228" s="33">
        <v>0</v>
      </c>
      <c r="CM228" s="475">
        <f t="shared" si="572"/>
        <v>0</v>
      </c>
      <c r="CN228" s="4">
        <f t="shared" si="681"/>
        <v>0</v>
      </c>
      <c r="CO228" s="1">
        <v>0</v>
      </c>
      <c r="CP228" s="1">
        <v>0</v>
      </c>
      <c r="CQ228" s="19">
        <v>0</v>
      </c>
      <c r="CR228" s="7">
        <f t="shared" si="570"/>
        <v>0</v>
      </c>
      <c r="CS228" s="224">
        <f t="shared" si="573"/>
        <v>0</v>
      </c>
      <c r="CT228" s="1">
        <f t="shared" si="574"/>
        <v>0</v>
      </c>
      <c r="CU228" s="229">
        <f t="shared" si="575"/>
        <v>0</v>
      </c>
      <c r="CV228" s="193">
        <f t="shared" si="576"/>
        <v>0</v>
      </c>
      <c r="CW228" s="193">
        <f t="shared" si="577"/>
        <v>0</v>
      </c>
      <c r="CX228" s="20"/>
      <c r="CY228" s="33"/>
      <c r="CZ228" s="475">
        <f t="shared" si="578"/>
        <v>0</v>
      </c>
      <c r="DA228" s="4">
        <f t="shared" si="682"/>
        <v>0</v>
      </c>
      <c r="DE228" s="7">
        <f t="shared" si="683"/>
        <v>0</v>
      </c>
      <c r="DF228" s="224">
        <f t="shared" si="579"/>
        <v>0</v>
      </c>
      <c r="DG228" s="1">
        <f t="shared" si="580"/>
        <v>0</v>
      </c>
      <c r="DH228" s="229">
        <f t="shared" si="581"/>
        <v>0</v>
      </c>
      <c r="DI228" s="193"/>
      <c r="DJ228" s="193"/>
      <c r="DK228" s="20"/>
      <c r="DL228" s="33"/>
      <c r="DM228" s="475">
        <f t="shared" si="582"/>
        <v>0</v>
      </c>
      <c r="DN228" s="4" t="e">
        <f t="shared" si="684"/>
        <v>#DIV/0!</v>
      </c>
      <c r="DR228" s="7">
        <f t="shared" si="685"/>
        <v>0</v>
      </c>
      <c r="DS228" s="224">
        <f t="shared" si="583"/>
        <v>0</v>
      </c>
      <c r="DT228" s="1">
        <f t="shared" si="584"/>
        <v>0</v>
      </c>
      <c r="DU228" s="229">
        <f t="shared" si="585"/>
        <v>0</v>
      </c>
    </row>
    <row r="229" spans="2:125" hidden="1" outlineLevel="1" x14ac:dyDescent="0.35">
      <c r="B229" s="5" t="s">
        <v>115</v>
      </c>
      <c r="C229" s="3"/>
      <c r="D229" s="18">
        <v>322002</v>
      </c>
      <c r="E229" s="5" t="s">
        <v>45</v>
      </c>
      <c r="F229" s="5" t="s">
        <v>60</v>
      </c>
      <c r="G229" s="5" t="s">
        <v>72</v>
      </c>
      <c r="H229" s="20">
        <v>100.364</v>
      </c>
      <c r="I229" s="16">
        <f t="shared" si="686"/>
        <v>0</v>
      </c>
      <c r="J229" s="16">
        <f t="shared" si="687"/>
        <v>0</v>
      </c>
      <c r="K229" s="16">
        <f t="shared" si="688"/>
        <v>0</v>
      </c>
      <c r="L229" s="33">
        <f t="shared" si="689"/>
        <v>0</v>
      </c>
      <c r="M229" s="20">
        <f t="shared" si="690"/>
        <v>0</v>
      </c>
      <c r="N229" s="20">
        <f t="shared" si="691"/>
        <v>0</v>
      </c>
      <c r="O229" s="20">
        <f t="shared" si="692"/>
        <v>0</v>
      </c>
      <c r="P229" s="20">
        <f t="shared" si="693"/>
        <v>0</v>
      </c>
      <c r="Q229" s="20">
        <f t="shared" si="694"/>
        <v>0</v>
      </c>
      <c r="R229" s="20">
        <f t="shared" si="695"/>
        <v>0</v>
      </c>
      <c r="S229" s="20">
        <f t="shared" si="696"/>
        <v>0</v>
      </c>
      <c r="T229" s="20">
        <f t="shared" si="697"/>
        <v>0</v>
      </c>
      <c r="U229" s="182">
        <f t="shared" si="698"/>
        <v>0</v>
      </c>
      <c r="V229" s="33">
        <v>0</v>
      </c>
      <c r="W229" s="20">
        <v>0</v>
      </c>
      <c r="X229" s="20">
        <v>0</v>
      </c>
      <c r="Y229" s="20">
        <v>0</v>
      </c>
      <c r="Z229" s="20">
        <v>0</v>
      </c>
      <c r="AA229" s="20">
        <v>0</v>
      </c>
      <c r="AB229" s="20">
        <v>0</v>
      </c>
      <c r="AC229" s="20">
        <v>0</v>
      </c>
      <c r="AD229" s="20">
        <v>0</v>
      </c>
      <c r="AE229" s="20">
        <v>0</v>
      </c>
      <c r="AF229" s="20">
        <v>0</v>
      </c>
      <c r="AG229" s="16">
        <v>0</v>
      </c>
      <c r="AH229" s="179">
        <f t="shared" si="571"/>
        <v>0</v>
      </c>
      <c r="AI229" s="28">
        <v>0</v>
      </c>
      <c r="AJ229" s="28">
        <v>0</v>
      </c>
      <c r="AK229" s="28">
        <v>0</v>
      </c>
      <c r="AL229" s="28">
        <v>0</v>
      </c>
      <c r="AM229" s="28">
        <v>0</v>
      </c>
      <c r="AN229" s="28">
        <v>0</v>
      </c>
      <c r="AO229" s="28">
        <v>0</v>
      </c>
      <c r="AP229" s="28">
        <v>0</v>
      </c>
      <c r="AQ229" s="28">
        <v>0</v>
      </c>
      <c r="AR229" s="28">
        <v>0</v>
      </c>
      <c r="AS229" s="28">
        <v>0</v>
      </c>
      <c r="AT229" s="28">
        <v>0</v>
      </c>
      <c r="AU229" s="329">
        <f t="shared" si="595"/>
        <v>0</v>
      </c>
      <c r="AV229" s="33">
        <v>0</v>
      </c>
      <c r="AW229" s="20">
        <v>0</v>
      </c>
      <c r="AX229" s="20">
        <v>0</v>
      </c>
      <c r="AY229" s="20">
        <v>0</v>
      </c>
      <c r="AZ229" s="20">
        <v>0</v>
      </c>
      <c r="BA229" s="20">
        <v>0</v>
      </c>
      <c r="BB229" s="20">
        <v>0</v>
      </c>
      <c r="BC229" s="20">
        <v>0</v>
      </c>
      <c r="BD229" s="20">
        <v>0</v>
      </c>
      <c r="BE229" s="20">
        <v>0</v>
      </c>
      <c r="BF229" s="20">
        <v>0</v>
      </c>
      <c r="BG229" s="20">
        <v>0</v>
      </c>
      <c r="BH229" s="329">
        <f t="shared" si="596"/>
        <v>0</v>
      </c>
      <c r="BI229" s="193">
        <f t="shared" si="677"/>
        <v>0</v>
      </c>
      <c r="BJ229" s="193">
        <f t="shared" si="678"/>
        <v>0</v>
      </c>
      <c r="BK229" s="20">
        <v>0</v>
      </c>
      <c r="BL229" s="33">
        <v>0</v>
      </c>
      <c r="BM229" s="226">
        <f t="shared" si="625"/>
        <v>0</v>
      </c>
      <c r="BN229" s="4">
        <f t="shared" si="699"/>
        <v>0</v>
      </c>
      <c r="BO229" s="4">
        <v>0</v>
      </c>
      <c r="BP229" s="4">
        <v>0</v>
      </c>
      <c r="BQ229" s="195">
        <v>0</v>
      </c>
      <c r="BR229" s="196">
        <f t="shared" si="679"/>
        <v>0</v>
      </c>
      <c r="BS229" s="224">
        <f t="shared" si="626"/>
        <v>0</v>
      </c>
      <c r="BT229" s="4">
        <f t="shared" si="586"/>
        <v>0</v>
      </c>
      <c r="BU229" s="229">
        <f t="shared" si="569"/>
        <v>0</v>
      </c>
      <c r="BV229" s="193">
        <f t="shared" si="587"/>
        <v>0</v>
      </c>
      <c r="BW229" s="193">
        <f t="shared" si="588"/>
        <v>0</v>
      </c>
      <c r="BX229" s="20">
        <v>0</v>
      </c>
      <c r="BY229" s="19">
        <v>0</v>
      </c>
      <c r="BZ229" s="441">
        <f t="shared" si="589"/>
        <v>0</v>
      </c>
      <c r="CA229" s="4">
        <f t="shared" si="680"/>
        <v>0</v>
      </c>
      <c r="CB229" s="1">
        <v>0</v>
      </c>
      <c r="CC229" s="1">
        <v>0</v>
      </c>
      <c r="CD229" s="19">
        <v>0</v>
      </c>
      <c r="CE229" s="196">
        <v>0</v>
      </c>
      <c r="CF229" s="275">
        <f t="shared" si="590"/>
        <v>0</v>
      </c>
      <c r="CG229" s="1">
        <f t="shared" si="591"/>
        <v>0</v>
      </c>
      <c r="CH229" s="229">
        <f t="shared" si="592"/>
        <v>0</v>
      </c>
      <c r="CI229" s="193">
        <f t="shared" si="593"/>
        <v>0</v>
      </c>
      <c r="CJ229" s="193">
        <f t="shared" si="594"/>
        <v>0</v>
      </c>
      <c r="CK229" s="20">
        <v>0</v>
      </c>
      <c r="CL229" s="33">
        <v>0</v>
      </c>
      <c r="CM229" s="475">
        <f t="shared" si="572"/>
        <v>0</v>
      </c>
      <c r="CN229" s="4">
        <f t="shared" si="681"/>
        <v>0</v>
      </c>
      <c r="CO229" s="1">
        <v>0</v>
      </c>
      <c r="CP229" s="1">
        <v>0</v>
      </c>
      <c r="CQ229" s="19">
        <v>0</v>
      </c>
      <c r="CR229" s="7">
        <f t="shared" si="570"/>
        <v>0</v>
      </c>
      <c r="CS229" s="224">
        <f t="shared" si="573"/>
        <v>0</v>
      </c>
      <c r="CT229" s="1">
        <f t="shared" si="574"/>
        <v>0</v>
      </c>
      <c r="CU229" s="229">
        <f t="shared" si="575"/>
        <v>0</v>
      </c>
      <c r="CV229" s="193">
        <f t="shared" si="576"/>
        <v>0</v>
      </c>
      <c r="CW229" s="193">
        <f t="shared" si="577"/>
        <v>0</v>
      </c>
      <c r="CX229" s="20"/>
      <c r="CY229" s="33"/>
      <c r="CZ229" s="475">
        <f t="shared" si="578"/>
        <v>0</v>
      </c>
      <c r="DA229" s="4">
        <f t="shared" si="682"/>
        <v>0</v>
      </c>
      <c r="DE229" s="7">
        <f t="shared" si="683"/>
        <v>0</v>
      </c>
      <c r="DF229" s="224">
        <f t="shared" si="579"/>
        <v>0</v>
      </c>
      <c r="DG229" s="1">
        <f t="shared" si="580"/>
        <v>0</v>
      </c>
      <c r="DH229" s="229">
        <f t="shared" si="581"/>
        <v>0</v>
      </c>
      <c r="DI229" s="193"/>
      <c r="DJ229" s="193"/>
      <c r="DK229" s="20"/>
      <c r="DL229" s="33"/>
      <c r="DM229" s="475">
        <f t="shared" si="582"/>
        <v>0</v>
      </c>
      <c r="DN229" s="4" t="e">
        <f t="shared" si="684"/>
        <v>#DIV/0!</v>
      </c>
      <c r="DR229" s="7">
        <f t="shared" si="685"/>
        <v>0</v>
      </c>
      <c r="DS229" s="224">
        <f t="shared" si="583"/>
        <v>0</v>
      </c>
      <c r="DT229" s="1">
        <f t="shared" si="584"/>
        <v>0</v>
      </c>
      <c r="DU229" s="229">
        <f t="shared" si="585"/>
        <v>0</v>
      </c>
    </row>
    <row r="230" spans="2:125" hidden="1" outlineLevel="1" x14ac:dyDescent="0.35">
      <c r="B230" s="5" t="s">
        <v>115</v>
      </c>
      <c r="C230" s="3"/>
      <c r="D230" s="18">
        <v>322100</v>
      </c>
      <c r="E230" s="5" t="s">
        <v>45</v>
      </c>
      <c r="F230" s="5" t="s">
        <v>61</v>
      </c>
      <c r="G230" s="5" t="s">
        <v>72</v>
      </c>
      <c r="H230" s="20">
        <v>100.364</v>
      </c>
      <c r="I230" s="16">
        <f t="shared" si="686"/>
        <v>0</v>
      </c>
      <c r="J230" s="16">
        <f t="shared" si="687"/>
        <v>0</v>
      </c>
      <c r="K230" s="16">
        <f t="shared" si="688"/>
        <v>0</v>
      </c>
      <c r="L230" s="33">
        <f t="shared" si="689"/>
        <v>0</v>
      </c>
      <c r="M230" s="20">
        <f t="shared" si="690"/>
        <v>0</v>
      </c>
      <c r="N230" s="20">
        <f t="shared" si="691"/>
        <v>0</v>
      </c>
      <c r="O230" s="20">
        <f t="shared" si="692"/>
        <v>0</v>
      </c>
      <c r="P230" s="20">
        <f t="shared" si="693"/>
        <v>0</v>
      </c>
      <c r="Q230" s="20">
        <f t="shared" si="694"/>
        <v>0</v>
      </c>
      <c r="R230" s="20">
        <f t="shared" si="695"/>
        <v>0</v>
      </c>
      <c r="S230" s="20">
        <f t="shared" si="696"/>
        <v>0</v>
      </c>
      <c r="T230" s="20">
        <f t="shared" si="697"/>
        <v>0</v>
      </c>
      <c r="U230" s="182">
        <f t="shared" si="698"/>
        <v>0</v>
      </c>
      <c r="V230" s="33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0">
        <v>0</v>
      </c>
      <c r="AF230" s="20">
        <v>0</v>
      </c>
      <c r="AG230" s="16">
        <v>0</v>
      </c>
      <c r="AH230" s="179">
        <f t="shared" si="571"/>
        <v>0</v>
      </c>
      <c r="AI230" s="28">
        <v>0</v>
      </c>
      <c r="AJ230" s="28">
        <v>0</v>
      </c>
      <c r="AK230" s="28">
        <v>0</v>
      </c>
      <c r="AL230" s="28">
        <v>0</v>
      </c>
      <c r="AM230" s="28">
        <v>0</v>
      </c>
      <c r="AN230" s="28">
        <v>0</v>
      </c>
      <c r="AO230" s="28">
        <v>0</v>
      </c>
      <c r="AP230" s="28">
        <v>0</v>
      </c>
      <c r="AQ230" s="28">
        <v>0</v>
      </c>
      <c r="AR230" s="28">
        <v>0</v>
      </c>
      <c r="AS230" s="28">
        <v>0</v>
      </c>
      <c r="AT230" s="28">
        <v>0</v>
      </c>
      <c r="AU230" s="329">
        <f t="shared" si="595"/>
        <v>0</v>
      </c>
      <c r="AV230" s="33">
        <v>0</v>
      </c>
      <c r="AW230" s="20">
        <v>0</v>
      </c>
      <c r="AX230" s="20">
        <v>0</v>
      </c>
      <c r="AY230" s="20">
        <v>0</v>
      </c>
      <c r="AZ230" s="20">
        <v>0</v>
      </c>
      <c r="BA230" s="20">
        <v>0</v>
      </c>
      <c r="BB230" s="20">
        <v>0</v>
      </c>
      <c r="BC230" s="20">
        <v>0</v>
      </c>
      <c r="BD230" s="20">
        <v>0</v>
      </c>
      <c r="BE230" s="20">
        <v>0</v>
      </c>
      <c r="BF230" s="20">
        <v>0</v>
      </c>
      <c r="BG230" s="20">
        <v>0</v>
      </c>
      <c r="BH230" s="329">
        <f t="shared" si="596"/>
        <v>0</v>
      </c>
      <c r="BI230" s="193">
        <f t="shared" si="677"/>
        <v>0</v>
      </c>
      <c r="BJ230" s="193">
        <f t="shared" si="678"/>
        <v>0</v>
      </c>
      <c r="BK230" s="20">
        <v>0</v>
      </c>
      <c r="BL230" s="33">
        <v>0</v>
      </c>
      <c r="BM230" s="226">
        <f t="shared" si="625"/>
        <v>0</v>
      </c>
      <c r="BN230" s="4">
        <f t="shared" si="699"/>
        <v>0</v>
      </c>
      <c r="BO230" s="4">
        <v>0</v>
      </c>
      <c r="BP230" s="4">
        <v>0</v>
      </c>
      <c r="BQ230" s="195">
        <v>0</v>
      </c>
      <c r="BR230" s="196">
        <f t="shared" si="679"/>
        <v>0</v>
      </c>
      <c r="BS230" s="224">
        <f t="shared" si="626"/>
        <v>0</v>
      </c>
      <c r="BT230" s="4">
        <f t="shared" si="586"/>
        <v>0</v>
      </c>
      <c r="BU230" s="229">
        <f t="shared" si="569"/>
        <v>0</v>
      </c>
      <c r="BV230" s="193">
        <f t="shared" si="587"/>
        <v>0</v>
      </c>
      <c r="BW230" s="193">
        <f t="shared" si="588"/>
        <v>0</v>
      </c>
      <c r="BX230" s="20">
        <v>0</v>
      </c>
      <c r="BY230" s="19">
        <v>0</v>
      </c>
      <c r="BZ230" s="441">
        <f t="shared" si="589"/>
        <v>0</v>
      </c>
      <c r="CA230" s="4">
        <f t="shared" si="680"/>
        <v>0</v>
      </c>
      <c r="CB230" s="1">
        <v>0</v>
      </c>
      <c r="CC230" s="1">
        <v>0</v>
      </c>
      <c r="CD230" s="19">
        <v>0</v>
      </c>
      <c r="CE230" s="196">
        <v>0</v>
      </c>
      <c r="CF230" s="275">
        <f t="shared" si="590"/>
        <v>0</v>
      </c>
      <c r="CG230" s="1">
        <f t="shared" si="591"/>
        <v>0</v>
      </c>
      <c r="CH230" s="229">
        <f t="shared" si="592"/>
        <v>0</v>
      </c>
      <c r="CI230" s="193">
        <f t="shared" si="593"/>
        <v>0</v>
      </c>
      <c r="CJ230" s="193">
        <f t="shared" si="594"/>
        <v>0</v>
      </c>
      <c r="CK230" s="20">
        <v>0</v>
      </c>
      <c r="CL230" s="33">
        <v>0</v>
      </c>
      <c r="CM230" s="475">
        <f t="shared" si="572"/>
        <v>0</v>
      </c>
      <c r="CN230" s="4">
        <f t="shared" si="681"/>
        <v>0</v>
      </c>
      <c r="CO230" s="1">
        <v>0</v>
      </c>
      <c r="CP230" s="1">
        <v>0</v>
      </c>
      <c r="CQ230" s="19">
        <v>0</v>
      </c>
      <c r="CR230" s="7">
        <f t="shared" si="570"/>
        <v>0</v>
      </c>
      <c r="CS230" s="224">
        <f t="shared" si="573"/>
        <v>0</v>
      </c>
      <c r="CT230" s="1">
        <f t="shared" si="574"/>
        <v>0</v>
      </c>
      <c r="CU230" s="229">
        <f t="shared" si="575"/>
        <v>0</v>
      </c>
      <c r="CV230" s="193">
        <f t="shared" si="576"/>
        <v>0</v>
      </c>
      <c r="CW230" s="193">
        <f t="shared" si="577"/>
        <v>0</v>
      </c>
      <c r="CX230" s="20"/>
      <c r="CY230" s="33"/>
      <c r="CZ230" s="475">
        <f t="shared" si="578"/>
        <v>0</v>
      </c>
      <c r="DA230" s="4">
        <f t="shared" si="682"/>
        <v>0</v>
      </c>
      <c r="DE230" s="7">
        <f t="shared" si="683"/>
        <v>0</v>
      </c>
      <c r="DF230" s="224">
        <f t="shared" si="579"/>
        <v>0</v>
      </c>
      <c r="DG230" s="1">
        <f t="shared" si="580"/>
        <v>0</v>
      </c>
      <c r="DH230" s="229">
        <f t="shared" si="581"/>
        <v>0</v>
      </c>
      <c r="DI230" s="193"/>
      <c r="DJ230" s="193"/>
      <c r="DK230" s="20"/>
      <c r="DL230" s="33"/>
      <c r="DM230" s="475">
        <f t="shared" si="582"/>
        <v>0</v>
      </c>
      <c r="DN230" s="4" t="e">
        <f t="shared" si="684"/>
        <v>#DIV/0!</v>
      </c>
      <c r="DR230" s="7">
        <f t="shared" si="685"/>
        <v>0</v>
      </c>
      <c r="DS230" s="224">
        <f t="shared" si="583"/>
        <v>0</v>
      </c>
      <c r="DT230" s="1">
        <f t="shared" si="584"/>
        <v>0</v>
      </c>
      <c r="DU230" s="229">
        <f t="shared" si="585"/>
        <v>0</v>
      </c>
    </row>
    <row r="231" spans="2:125" hidden="1" outlineLevel="1" x14ac:dyDescent="0.35">
      <c r="B231" s="5" t="s">
        <v>115</v>
      </c>
      <c r="C231" s="3"/>
      <c r="D231" s="18">
        <v>322001</v>
      </c>
      <c r="E231" s="5" t="s">
        <v>45</v>
      </c>
      <c r="F231" s="5" t="s">
        <v>62</v>
      </c>
      <c r="G231" s="5" t="s">
        <v>78</v>
      </c>
      <c r="H231" s="20">
        <v>203.864</v>
      </c>
      <c r="I231" s="16">
        <f t="shared" si="686"/>
        <v>0</v>
      </c>
      <c r="J231" s="16">
        <f t="shared" si="687"/>
        <v>0</v>
      </c>
      <c r="K231" s="16">
        <f t="shared" si="688"/>
        <v>0</v>
      </c>
      <c r="L231" s="33">
        <f t="shared" si="689"/>
        <v>0</v>
      </c>
      <c r="M231" s="20">
        <f t="shared" si="690"/>
        <v>0</v>
      </c>
      <c r="N231" s="20">
        <f t="shared" si="691"/>
        <v>0</v>
      </c>
      <c r="O231" s="20">
        <f t="shared" si="692"/>
        <v>0</v>
      </c>
      <c r="P231" s="20">
        <f t="shared" si="693"/>
        <v>0</v>
      </c>
      <c r="Q231" s="20">
        <f t="shared" si="694"/>
        <v>0</v>
      </c>
      <c r="R231" s="20">
        <f t="shared" si="695"/>
        <v>0</v>
      </c>
      <c r="S231" s="20">
        <f t="shared" si="696"/>
        <v>0</v>
      </c>
      <c r="T231" s="20">
        <f t="shared" si="697"/>
        <v>0</v>
      </c>
      <c r="U231" s="182">
        <f t="shared" si="698"/>
        <v>0</v>
      </c>
      <c r="V231" s="33">
        <v>0</v>
      </c>
      <c r="W231" s="20">
        <v>0</v>
      </c>
      <c r="X231" s="20">
        <v>0</v>
      </c>
      <c r="Y231" s="20">
        <v>0</v>
      </c>
      <c r="Z231" s="20">
        <v>0</v>
      </c>
      <c r="AA231" s="20">
        <v>0</v>
      </c>
      <c r="AB231" s="20">
        <v>0</v>
      </c>
      <c r="AC231" s="20">
        <v>0</v>
      </c>
      <c r="AD231" s="20">
        <v>0</v>
      </c>
      <c r="AE231" s="20">
        <v>0</v>
      </c>
      <c r="AF231" s="20">
        <v>0</v>
      </c>
      <c r="AG231" s="16">
        <v>0</v>
      </c>
      <c r="AH231" s="179">
        <f t="shared" si="571"/>
        <v>0</v>
      </c>
      <c r="AI231" s="28">
        <v>0</v>
      </c>
      <c r="AJ231" s="28">
        <v>0</v>
      </c>
      <c r="AK231" s="28">
        <v>0</v>
      </c>
      <c r="AL231" s="28">
        <v>0</v>
      </c>
      <c r="AM231" s="28">
        <v>0</v>
      </c>
      <c r="AN231" s="28">
        <v>0</v>
      </c>
      <c r="AO231" s="28">
        <v>0</v>
      </c>
      <c r="AP231" s="28">
        <v>0</v>
      </c>
      <c r="AQ231" s="28">
        <v>0</v>
      </c>
      <c r="AR231" s="28">
        <v>0</v>
      </c>
      <c r="AS231" s="28">
        <v>0</v>
      </c>
      <c r="AT231" s="28">
        <v>0</v>
      </c>
      <c r="AU231" s="329">
        <f t="shared" si="595"/>
        <v>0</v>
      </c>
      <c r="AV231" s="33">
        <v>0</v>
      </c>
      <c r="AW231" s="20">
        <v>0</v>
      </c>
      <c r="AX231" s="20">
        <v>0</v>
      </c>
      <c r="AY231" s="20">
        <v>0</v>
      </c>
      <c r="AZ231" s="20">
        <v>0</v>
      </c>
      <c r="BA231" s="20">
        <v>0</v>
      </c>
      <c r="BB231" s="20">
        <v>0</v>
      </c>
      <c r="BC231" s="20">
        <v>0</v>
      </c>
      <c r="BD231" s="20">
        <v>0</v>
      </c>
      <c r="BE231" s="20">
        <v>0</v>
      </c>
      <c r="BF231" s="20">
        <v>0</v>
      </c>
      <c r="BG231" s="20">
        <v>0</v>
      </c>
      <c r="BH231" s="329">
        <f t="shared" si="596"/>
        <v>0</v>
      </c>
      <c r="BI231" s="193">
        <f t="shared" si="677"/>
        <v>0</v>
      </c>
      <c r="BJ231" s="193">
        <f t="shared" si="678"/>
        <v>0</v>
      </c>
      <c r="BK231" s="20">
        <v>0</v>
      </c>
      <c r="BL231" s="33">
        <v>0</v>
      </c>
      <c r="BM231" s="226">
        <f t="shared" si="625"/>
        <v>0</v>
      </c>
      <c r="BN231" s="4">
        <f t="shared" si="699"/>
        <v>0</v>
      </c>
      <c r="BO231" s="4">
        <v>0</v>
      </c>
      <c r="BP231" s="4">
        <v>0</v>
      </c>
      <c r="BQ231" s="195">
        <v>0</v>
      </c>
      <c r="BR231" s="196">
        <f t="shared" si="679"/>
        <v>0</v>
      </c>
      <c r="BS231" s="224">
        <f t="shared" si="626"/>
        <v>0</v>
      </c>
      <c r="BT231" s="4">
        <f t="shared" si="586"/>
        <v>0</v>
      </c>
      <c r="BU231" s="229">
        <f t="shared" si="569"/>
        <v>0</v>
      </c>
      <c r="BV231" s="193">
        <f t="shared" si="587"/>
        <v>0</v>
      </c>
      <c r="BW231" s="193">
        <f t="shared" si="588"/>
        <v>0</v>
      </c>
      <c r="BX231" s="20">
        <v>0</v>
      </c>
      <c r="BY231" s="19">
        <v>0</v>
      </c>
      <c r="BZ231" s="441">
        <f t="shared" si="589"/>
        <v>0</v>
      </c>
      <c r="CA231" s="4">
        <f t="shared" si="680"/>
        <v>0</v>
      </c>
      <c r="CB231" s="1">
        <v>0</v>
      </c>
      <c r="CC231" s="1">
        <v>0</v>
      </c>
      <c r="CD231" s="19">
        <v>0</v>
      </c>
      <c r="CE231" s="196">
        <v>0</v>
      </c>
      <c r="CF231" s="275">
        <f t="shared" si="590"/>
        <v>0</v>
      </c>
      <c r="CG231" s="1">
        <f t="shared" si="591"/>
        <v>0</v>
      </c>
      <c r="CH231" s="229">
        <f t="shared" si="592"/>
        <v>0</v>
      </c>
      <c r="CI231" s="193">
        <f t="shared" si="593"/>
        <v>0</v>
      </c>
      <c r="CJ231" s="193">
        <f t="shared" si="594"/>
        <v>0</v>
      </c>
      <c r="CK231" s="20">
        <v>0</v>
      </c>
      <c r="CL231" s="33">
        <v>0</v>
      </c>
      <c r="CM231" s="475">
        <f t="shared" si="572"/>
        <v>0</v>
      </c>
      <c r="CN231" s="4">
        <f t="shared" si="681"/>
        <v>0</v>
      </c>
      <c r="CO231" s="1">
        <v>0</v>
      </c>
      <c r="CP231" s="1">
        <v>0</v>
      </c>
      <c r="CQ231" s="19">
        <v>0</v>
      </c>
      <c r="CR231" s="7">
        <f t="shared" si="570"/>
        <v>0</v>
      </c>
      <c r="CS231" s="224">
        <f t="shared" si="573"/>
        <v>0</v>
      </c>
      <c r="CT231" s="1">
        <f t="shared" si="574"/>
        <v>0</v>
      </c>
      <c r="CU231" s="229">
        <f t="shared" si="575"/>
        <v>0</v>
      </c>
      <c r="CV231" s="193">
        <f t="shared" si="576"/>
        <v>0</v>
      </c>
      <c r="CW231" s="193">
        <f t="shared" si="577"/>
        <v>0</v>
      </c>
      <c r="CX231" s="20"/>
      <c r="CY231" s="33"/>
      <c r="CZ231" s="475">
        <f t="shared" si="578"/>
        <v>0</v>
      </c>
      <c r="DA231" s="4">
        <f t="shared" si="682"/>
        <v>0</v>
      </c>
      <c r="DE231" s="7">
        <f t="shared" si="683"/>
        <v>0</v>
      </c>
      <c r="DF231" s="224">
        <f t="shared" si="579"/>
        <v>0</v>
      </c>
      <c r="DG231" s="1">
        <f t="shared" si="580"/>
        <v>0</v>
      </c>
      <c r="DH231" s="229">
        <f t="shared" si="581"/>
        <v>0</v>
      </c>
      <c r="DI231" s="193"/>
      <c r="DJ231" s="193"/>
      <c r="DK231" s="20"/>
      <c r="DL231" s="33"/>
      <c r="DM231" s="475">
        <f t="shared" si="582"/>
        <v>0</v>
      </c>
      <c r="DN231" s="4" t="e">
        <f t="shared" si="684"/>
        <v>#DIV/0!</v>
      </c>
      <c r="DR231" s="7">
        <f t="shared" si="685"/>
        <v>0</v>
      </c>
      <c r="DS231" s="224">
        <f t="shared" si="583"/>
        <v>0</v>
      </c>
      <c r="DT231" s="1">
        <f t="shared" si="584"/>
        <v>0</v>
      </c>
      <c r="DU231" s="229">
        <f t="shared" si="585"/>
        <v>0</v>
      </c>
    </row>
    <row r="232" spans="2:125" hidden="1" outlineLevel="1" x14ac:dyDescent="0.35">
      <c r="B232" s="5" t="s">
        <v>115</v>
      </c>
      <c r="C232" s="3"/>
      <c r="D232" s="18">
        <v>323004</v>
      </c>
      <c r="E232" s="5" t="s">
        <v>46</v>
      </c>
      <c r="F232" s="5" t="s">
        <v>38</v>
      </c>
      <c r="G232" s="5" t="s">
        <v>79</v>
      </c>
      <c r="H232" s="20">
        <v>281.01799999999997</v>
      </c>
      <c r="I232" s="16">
        <f t="shared" si="686"/>
        <v>0</v>
      </c>
      <c r="J232" s="16">
        <f t="shared" si="687"/>
        <v>0</v>
      </c>
      <c r="K232" s="16">
        <f t="shared" si="688"/>
        <v>0</v>
      </c>
      <c r="L232" s="33">
        <f t="shared" si="689"/>
        <v>0</v>
      </c>
      <c r="M232" s="20">
        <f t="shared" si="690"/>
        <v>0</v>
      </c>
      <c r="N232" s="20">
        <f t="shared" si="691"/>
        <v>0</v>
      </c>
      <c r="O232" s="20">
        <f t="shared" si="692"/>
        <v>0</v>
      </c>
      <c r="P232" s="20">
        <f t="shared" si="693"/>
        <v>44.224619063547536</v>
      </c>
      <c r="Q232" s="20">
        <f t="shared" si="694"/>
        <v>158.99803571301484</v>
      </c>
      <c r="R232" s="20">
        <f t="shared" si="695"/>
        <v>317.47365222156589</v>
      </c>
      <c r="S232" s="20">
        <f t="shared" si="696"/>
        <v>111.88237052430806</v>
      </c>
      <c r="T232" s="20">
        <f t="shared" si="697"/>
        <v>96.872976962329801</v>
      </c>
      <c r="U232" s="182">
        <f t="shared" si="698"/>
        <v>729.4516544847661</v>
      </c>
      <c r="V232" s="33">
        <v>127</v>
      </c>
      <c r="W232" s="20">
        <v>15</v>
      </c>
      <c r="X232" s="20">
        <v>40</v>
      </c>
      <c r="Y232" s="20">
        <v>5</v>
      </c>
      <c r="Z232" s="20">
        <v>55</v>
      </c>
      <c r="AA232" s="20">
        <v>42</v>
      </c>
      <c r="AB232" s="20">
        <v>78</v>
      </c>
      <c r="AC232" s="20">
        <v>63</v>
      </c>
      <c r="AD232" s="20">
        <v>73</v>
      </c>
      <c r="AE232" s="20">
        <v>0</v>
      </c>
      <c r="AF232" s="20">
        <v>0</v>
      </c>
      <c r="AG232" s="16">
        <v>0</v>
      </c>
      <c r="AH232" s="179">
        <f t="shared" si="571"/>
        <v>498</v>
      </c>
      <c r="AI232" s="28">
        <v>0</v>
      </c>
      <c r="AJ232" s="28">
        <v>0</v>
      </c>
      <c r="AK232" s="28">
        <v>0</v>
      </c>
      <c r="AL232" s="28">
        <v>0</v>
      </c>
      <c r="AM232" s="28">
        <v>0</v>
      </c>
      <c r="AN232" s="28">
        <v>0</v>
      </c>
      <c r="AO232" s="28">
        <v>0</v>
      </c>
      <c r="AP232" s="28">
        <v>12427.914000000001</v>
      </c>
      <c r="AQ232" s="28">
        <v>44681.31</v>
      </c>
      <c r="AR232" s="28">
        <v>89215.810799999992</v>
      </c>
      <c r="AS232" s="28">
        <v>31440.959999999999</v>
      </c>
      <c r="AT232" s="28">
        <v>27223.050239999993</v>
      </c>
      <c r="AU232" s="329">
        <f t="shared" si="595"/>
        <v>204989.04503999997</v>
      </c>
      <c r="AV232" s="33">
        <v>37490.843519999995</v>
      </c>
      <c r="AW232" s="20">
        <v>4438.5407999999989</v>
      </c>
      <c r="AX232" s="20">
        <v>11540.102399999998</v>
      </c>
      <c r="AY232" s="20">
        <v>1479.5135999999998</v>
      </c>
      <c r="AZ232" s="20">
        <v>16274.649599999997</v>
      </c>
      <c r="BA232" s="20">
        <v>12427.914239999998</v>
      </c>
      <c r="BB232" s="20">
        <v>23080.412159999996</v>
      </c>
      <c r="BC232" s="20">
        <v>18641.871359999997</v>
      </c>
      <c r="BD232" s="20">
        <v>21600.898559999998</v>
      </c>
      <c r="BE232" s="20">
        <v>0</v>
      </c>
      <c r="BF232" s="20">
        <v>0</v>
      </c>
      <c r="BG232" s="20">
        <v>0</v>
      </c>
      <c r="BH232" s="329">
        <f t="shared" si="596"/>
        <v>146974.74623999998</v>
      </c>
      <c r="BI232" s="193">
        <f t="shared" si="677"/>
        <v>11540.188799999998</v>
      </c>
      <c r="BJ232" s="193">
        <f t="shared" si="678"/>
        <v>17260.991999999998</v>
      </c>
      <c r="BK232" s="20">
        <v>19264.927508022698</v>
      </c>
      <c r="BL232" s="33">
        <v>18641.871359999997</v>
      </c>
      <c r="BM232" s="226">
        <f t="shared" si="625"/>
        <v>0.96765852621229775</v>
      </c>
      <c r="BN232" s="4">
        <f t="shared" si="699"/>
        <v>0.14079110393037483</v>
      </c>
      <c r="BO232" s="4">
        <v>0</v>
      </c>
      <c r="BP232" s="4">
        <v>1</v>
      </c>
      <c r="BQ232" s="195">
        <v>60</v>
      </c>
      <c r="BR232" s="196">
        <f t="shared" si="679"/>
        <v>18209.966399999998</v>
      </c>
      <c r="BS232" s="224">
        <f t="shared" si="626"/>
        <v>0.94523929002154972</v>
      </c>
      <c r="BT232" s="4">
        <f t="shared" si="586"/>
        <v>0.5000000289670492</v>
      </c>
      <c r="BU232" s="229">
        <f t="shared" si="569"/>
        <v>9.0880845876468062</v>
      </c>
      <c r="BV232" s="193">
        <f t="shared" si="587"/>
        <v>15671.730959999997</v>
      </c>
      <c r="BW232" s="193">
        <f t="shared" si="588"/>
        <v>18050.065919999997</v>
      </c>
      <c r="BX232" s="20">
        <v>18195.441536797614</v>
      </c>
      <c r="BY232" s="19">
        <v>21600.898559999998</v>
      </c>
      <c r="BZ232" s="441">
        <f t="shared" si="589"/>
        <v>1.187159900259378</v>
      </c>
      <c r="CA232" s="4">
        <f t="shared" si="680"/>
        <v>0.15864219711979918</v>
      </c>
      <c r="CB232" s="1">
        <v>0.25</v>
      </c>
      <c r="CC232" s="1">
        <v>1.2</v>
      </c>
      <c r="CD232" s="19">
        <v>71</v>
      </c>
      <c r="CE232" s="196">
        <v>16161.34518</v>
      </c>
      <c r="CF232" s="275">
        <f t="shared" si="590"/>
        <v>0.88820846404392262</v>
      </c>
      <c r="CG232" s="1">
        <f t="shared" si="591"/>
        <v>-0.63829741831651754</v>
      </c>
      <c r="CH232" s="229">
        <f t="shared" si="592"/>
        <v>1.5735728126860904</v>
      </c>
      <c r="CI232" s="193">
        <f t="shared" si="593"/>
        <v>16330.527359999998</v>
      </c>
      <c r="CJ232" s="193">
        <f t="shared" si="594"/>
        <v>21107.727360000001</v>
      </c>
      <c r="CK232" s="20">
        <v>28393.325726995903</v>
      </c>
      <c r="CL232" s="33">
        <v>23376.315000000002</v>
      </c>
      <c r="CM232" s="475">
        <f t="shared" si="572"/>
        <v>0.82330316725716246</v>
      </c>
      <c r="CN232" s="4">
        <f t="shared" si="681"/>
        <v>0.18884673118351261</v>
      </c>
      <c r="CO232" s="1">
        <v>0</v>
      </c>
      <c r="CP232" s="1">
        <v>1</v>
      </c>
      <c r="CQ232" s="19">
        <v>80</v>
      </c>
      <c r="CR232" s="7">
        <f t="shared" si="570"/>
        <v>24279.9552</v>
      </c>
      <c r="CS232" s="224">
        <f t="shared" si="573"/>
        <v>0.85512896352662982</v>
      </c>
      <c r="CT232" s="1">
        <f t="shared" si="574"/>
        <v>-0.72785143146398434</v>
      </c>
      <c r="CU232" s="229">
        <f t="shared" si="575"/>
        <v>0.1703718483585146</v>
      </c>
      <c r="CV232" s="193">
        <f t="shared" si="576"/>
        <v>17035.106123999998</v>
      </c>
      <c r="CW232" s="193">
        <f t="shared" si="577"/>
        <v>21206.361639999999</v>
      </c>
      <c r="CX232" s="20"/>
      <c r="CY232" s="33"/>
      <c r="CZ232" s="475">
        <f t="shared" si="578"/>
        <v>0</v>
      </c>
      <c r="DA232" s="4">
        <f t="shared" si="682"/>
        <v>0.22947559300259168</v>
      </c>
      <c r="DE232" s="7">
        <f t="shared" si="683"/>
        <v>0</v>
      </c>
      <c r="DF232" s="224">
        <f t="shared" si="579"/>
        <v>0</v>
      </c>
      <c r="DG232" s="1">
        <f t="shared" si="580"/>
        <v>-1</v>
      </c>
      <c r="DH232" s="229">
        <f t="shared" si="581"/>
        <v>-4.1711765899560049E-2</v>
      </c>
      <c r="DI232" s="193"/>
      <c r="DJ232" s="193"/>
      <c r="DK232" s="20"/>
      <c r="DL232" s="33"/>
      <c r="DM232" s="475">
        <f t="shared" si="582"/>
        <v>0</v>
      </c>
      <c r="DN232" s="4" t="e">
        <f t="shared" si="684"/>
        <v>#DIV/0!</v>
      </c>
      <c r="DR232" s="7">
        <f t="shared" si="685"/>
        <v>0</v>
      </c>
      <c r="DS232" s="224">
        <f t="shared" si="583"/>
        <v>0</v>
      </c>
      <c r="DT232" s="1">
        <f t="shared" si="584"/>
        <v>-1</v>
      </c>
      <c r="DU232" s="229">
        <f t="shared" si="585"/>
        <v>-0.28301170332629011</v>
      </c>
    </row>
    <row r="233" spans="2:125" hidden="1" outlineLevel="1" x14ac:dyDescent="0.35">
      <c r="B233" s="5" t="s">
        <v>115</v>
      </c>
      <c r="C233" s="3"/>
      <c r="D233" s="18">
        <v>323103</v>
      </c>
      <c r="E233" s="5" t="s">
        <v>46</v>
      </c>
      <c r="F233" s="5" t="s">
        <v>39</v>
      </c>
      <c r="G233" s="5" t="s">
        <v>79</v>
      </c>
      <c r="H233" s="20">
        <v>281.01799999999997</v>
      </c>
      <c r="I233" s="16">
        <f t="shared" si="686"/>
        <v>0</v>
      </c>
      <c r="J233" s="16">
        <f t="shared" si="687"/>
        <v>0</v>
      </c>
      <c r="K233" s="16">
        <f t="shared" si="688"/>
        <v>0</v>
      </c>
      <c r="L233" s="33">
        <f t="shared" si="689"/>
        <v>0</v>
      </c>
      <c r="M233" s="20">
        <f t="shared" si="690"/>
        <v>0</v>
      </c>
      <c r="N233" s="20">
        <f t="shared" si="691"/>
        <v>0</v>
      </c>
      <c r="O233" s="20">
        <f t="shared" si="692"/>
        <v>0</v>
      </c>
      <c r="P233" s="20">
        <f t="shared" si="693"/>
        <v>0</v>
      </c>
      <c r="Q233" s="20">
        <f t="shared" si="694"/>
        <v>0</v>
      </c>
      <c r="R233" s="20">
        <f t="shared" si="695"/>
        <v>0</v>
      </c>
      <c r="S233" s="20">
        <f t="shared" si="696"/>
        <v>0</v>
      </c>
      <c r="T233" s="20">
        <f t="shared" si="697"/>
        <v>0</v>
      </c>
      <c r="U233" s="182">
        <f t="shared" si="698"/>
        <v>0</v>
      </c>
      <c r="V233" s="33">
        <v>0</v>
      </c>
      <c r="W233" s="20">
        <v>0</v>
      </c>
      <c r="X233" s="20">
        <v>0</v>
      </c>
      <c r="Y233" s="20">
        <v>0</v>
      </c>
      <c r="Z233" s="20">
        <v>0</v>
      </c>
      <c r="AA233" s="20">
        <v>0</v>
      </c>
      <c r="AB233" s="20">
        <v>0</v>
      </c>
      <c r="AC233" s="20">
        <v>0</v>
      </c>
      <c r="AD233" s="20">
        <v>0</v>
      </c>
      <c r="AE233" s="20">
        <v>0</v>
      </c>
      <c r="AF233" s="20">
        <v>0</v>
      </c>
      <c r="AG233" s="16">
        <v>0</v>
      </c>
      <c r="AH233" s="179">
        <f t="shared" si="571"/>
        <v>0</v>
      </c>
      <c r="AI233" s="28">
        <v>0</v>
      </c>
      <c r="AJ233" s="28">
        <v>0</v>
      </c>
      <c r="AK233" s="28">
        <v>0</v>
      </c>
      <c r="AL233" s="28">
        <v>0</v>
      </c>
      <c r="AM233" s="28">
        <v>0</v>
      </c>
      <c r="AN233" s="28">
        <v>0</v>
      </c>
      <c r="AO233" s="28">
        <v>0</v>
      </c>
      <c r="AP233" s="28">
        <v>0</v>
      </c>
      <c r="AQ233" s="28">
        <v>0</v>
      </c>
      <c r="AR233" s="28">
        <v>0</v>
      </c>
      <c r="AS233" s="28">
        <v>0</v>
      </c>
      <c r="AT233" s="28">
        <v>0</v>
      </c>
      <c r="AU233" s="329">
        <f t="shared" si="595"/>
        <v>0</v>
      </c>
      <c r="AV233" s="33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B233" s="20">
        <v>0</v>
      </c>
      <c r="BC233" s="20">
        <v>0</v>
      </c>
      <c r="BD233" s="20">
        <v>0</v>
      </c>
      <c r="BE233" s="20">
        <v>0</v>
      </c>
      <c r="BF233" s="20">
        <v>0</v>
      </c>
      <c r="BG233" s="20">
        <v>0</v>
      </c>
      <c r="BH233" s="329">
        <f t="shared" si="596"/>
        <v>0</v>
      </c>
      <c r="BI233" s="193">
        <f t="shared" si="677"/>
        <v>0</v>
      </c>
      <c r="BJ233" s="193">
        <f t="shared" si="678"/>
        <v>0</v>
      </c>
      <c r="BK233" s="20">
        <v>0</v>
      </c>
      <c r="BL233" s="33">
        <v>0</v>
      </c>
      <c r="BM233" s="226">
        <f t="shared" si="625"/>
        <v>0</v>
      </c>
      <c r="BN233" s="4">
        <f t="shared" si="699"/>
        <v>0</v>
      </c>
      <c r="BO233" s="4">
        <v>0</v>
      </c>
      <c r="BP233" s="4">
        <v>0</v>
      </c>
      <c r="BQ233" s="195">
        <v>0</v>
      </c>
      <c r="BR233" s="196">
        <f t="shared" si="679"/>
        <v>0</v>
      </c>
      <c r="BS233" s="224">
        <f t="shared" si="626"/>
        <v>0</v>
      </c>
      <c r="BT233" s="4">
        <f t="shared" si="586"/>
        <v>0</v>
      </c>
      <c r="BU233" s="229">
        <f t="shared" si="569"/>
        <v>0</v>
      </c>
      <c r="BV233" s="193">
        <f t="shared" si="587"/>
        <v>0</v>
      </c>
      <c r="BW233" s="193">
        <f t="shared" si="588"/>
        <v>0</v>
      </c>
      <c r="BX233" s="20">
        <v>0</v>
      </c>
      <c r="BY233" s="19">
        <v>0</v>
      </c>
      <c r="BZ233" s="441">
        <f t="shared" si="589"/>
        <v>0</v>
      </c>
      <c r="CA233" s="4">
        <f t="shared" si="680"/>
        <v>0</v>
      </c>
      <c r="CB233" s="1">
        <v>0</v>
      </c>
      <c r="CC233" s="1">
        <v>0</v>
      </c>
      <c r="CD233" s="19">
        <v>0</v>
      </c>
      <c r="CE233" s="196">
        <v>0</v>
      </c>
      <c r="CF233" s="275">
        <f t="shared" si="590"/>
        <v>0</v>
      </c>
      <c r="CG233" s="1">
        <f t="shared" si="591"/>
        <v>0</v>
      </c>
      <c r="CH233" s="229">
        <f t="shared" si="592"/>
        <v>0</v>
      </c>
      <c r="CI233" s="193">
        <f t="shared" si="593"/>
        <v>0</v>
      </c>
      <c r="CJ233" s="193">
        <f t="shared" si="594"/>
        <v>0</v>
      </c>
      <c r="CK233" s="20">
        <v>0</v>
      </c>
      <c r="CL233" s="33">
        <v>0</v>
      </c>
      <c r="CM233" s="475">
        <f t="shared" si="572"/>
        <v>0</v>
      </c>
      <c r="CN233" s="4">
        <f t="shared" si="681"/>
        <v>0</v>
      </c>
      <c r="CO233" s="1">
        <v>0</v>
      </c>
      <c r="CP233" s="1">
        <v>0</v>
      </c>
      <c r="CQ233" s="19">
        <v>0</v>
      </c>
      <c r="CR233" s="7">
        <f t="shared" si="570"/>
        <v>0</v>
      </c>
      <c r="CS233" s="224">
        <f t="shared" si="573"/>
        <v>0</v>
      </c>
      <c r="CT233" s="1">
        <f t="shared" si="574"/>
        <v>0</v>
      </c>
      <c r="CU233" s="229">
        <f t="shared" si="575"/>
        <v>0</v>
      </c>
      <c r="CV233" s="193">
        <f t="shared" si="576"/>
        <v>0</v>
      </c>
      <c r="CW233" s="193">
        <f t="shared" si="577"/>
        <v>0</v>
      </c>
      <c r="CX233" s="20"/>
      <c r="CY233" s="33"/>
      <c r="CZ233" s="475">
        <f t="shared" si="578"/>
        <v>0</v>
      </c>
      <c r="DA233" s="4">
        <f t="shared" si="682"/>
        <v>0</v>
      </c>
      <c r="DE233" s="7">
        <f t="shared" si="683"/>
        <v>0</v>
      </c>
      <c r="DF233" s="224">
        <f t="shared" si="579"/>
        <v>0</v>
      </c>
      <c r="DG233" s="1">
        <f t="shared" si="580"/>
        <v>0</v>
      </c>
      <c r="DH233" s="229">
        <f t="shared" si="581"/>
        <v>0</v>
      </c>
      <c r="DI233" s="193"/>
      <c r="DJ233" s="193"/>
      <c r="DK233" s="20"/>
      <c r="DL233" s="33"/>
      <c r="DM233" s="475">
        <f t="shared" si="582"/>
        <v>0</v>
      </c>
      <c r="DN233" s="4" t="e">
        <f t="shared" si="684"/>
        <v>#DIV/0!</v>
      </c>
      <c r="DR233" s="7">
        <f t="shared" si="685"/>
        <v>0</v>
      </c>
      <c r="DS233" s="224">
        <f t="shared" si="583"/>
        <v>0</v>
      </c>
      <c r="DT233" s="1">
        <f t="shared" si="584"/>
        <v>0</v>
      </c>
      <c r="DU233" s="229">
        <f t="shared" si="585"/>
        <v>0</v>
      </c>
    </row>
    <row r="234" spans="2:125" hidden="1" outlineLevel="1" x14ac:dyDescent="0.35">
      <c r="B234" s="5" t="s">
        <v>115</v>
      </c>
      <c r="C234" s="3"/>
      <c r="D234" s="18">
        <v>323900</v>
      </c>
      <c r="E234" s="5" t="s">
        <v>46</v>
      </c>
      <c r="F234" s="5" t="s">
        <v>37</v>
      </c>
      <c r="G234" s="5" t="s">
        <v>79</v>
      </c>
      <c r="H234" s="20">
        <v>281.01799999999997</v>
      </c>
      <c r="I234" s="16">
        <f t="shared" si="686"/>
        <v>0</v>
      </c>
      <c r="J234" s="16">
        <f t="shared" si="687"/>
        <v>0</v>
      </c>
      <c r="K234" s="16">
        <f t="shared" si="688"/>
        <v>0</v>
      </c>
      <c r="L234" s="33">
        <f t="shared" si="689"/>
        <v>0</v>
      </c>
      <c r="M234" s="20">
        <f t="shared" si="690"/>
        <v>0</v>
      </c>
      <c r="N234" s="20">
        <f t="shared" si="691"/>
        <v>0</v>
      </c>
      <c r="O234" s="20">
        <f t="shared" si="692"/>
        <v>0</v>
      </c>
      <c r="P234" s="20">
        <f t="shared" si="693"/>
        <v>0</v>
      </c>
      <c r="Q234" s="20">
        <f t="shared" si="694"/>
        <v>0</v>
      </c>
      <c r="R234" s="20">
        <f t="shared" si="695"/>
        <v>0</v>
      </c>
      <c r="S234" s="20">
        <f t="shared" si="696"/>
        <v>0</v>
      </c>
      <c r="T234" s="20">
        <f t="shared" si="697"/>
        <v>0</v>
      </c>
      <c r="U234" s="182">
        <f t="shared" si="698"/>
        <v>0</v>
      </c>
      <c r="V234" s="33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0</v>
      </c>
      <c r="AE234" s="20">
        <v>0</v>
      </c>
      <c r="AF234" s="20">
        <v>0</v>
      </c>
      <c r="AG234" s="16">
        <v>0</v>
      </c>
      <c r="AH234" s="179">
        <f t="shared" si="571"/>
        <v>0</v>
      </c>
      <c r="AI234" s="28">
        <v>0</v>
      </c>
      <c r="AJ234" s="28">
        <v>0</v>
      </c>
      <c r="AK234" s="28">
        <v>0</v>
      </c>
      <c r="AL234" s="28">
        <v>0</v>
      </c>
      <c r="AM234" s="28">
        <v>0</v>
      </c>
      <c r="AN234" s="28">
        <v>0</v>
      </c>
      <c r="AO234" s="28">
        <v>0</v>
      </c>
      <c r="AP234" s="28">
        <v>0</v>
      </c>
      <c r="AQ234" s="28">
        <v>0</v>
      </c>
      <c r="AR234" s="28">
        <v>0</v>
      </c>
      <c r="AS234" s="28">
        <v>0</v>
      </c>
      <c r="AT234" s="28">
        <v>0</v>
      </c>
      <c r="AU234" s="329">
        <f t="shared" si="595"/>
        <v>0</v>
      </c>
      <c r="AV234" s="33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B234" s="20">
        <v>0</v>
      </c>
      <c r="BC234" s="20">
        <v>0</v>
      </c>
      <c r="BD234" s="20">
        <v>0</v>
      </c>
      <c r="BE234" s="20">
        <v>0</v>
      </c>
      <c r="BF234" s="20">
        <v>0</v>
      </c>
      <c r="BG234" s="20">
        <v>0</v>
      </c>
      <c r="BH234" s="329">
        <f t="shared" si="596"/>
        <v>0</v>
      </c>
      <c r="BI234" s="193">
        <f t="shared" si="677"/>
        <v>0</v>
      </c>
      <c r="BJ234" s="193">
        <f t="shared" si="678"/>
        <v>0</v>
      </c>
      <c r="BK234" s="20">
        <v>0</v>
      </c>
      <c r="BL234" s="33">
        <v>0</v>
      </c>
      <c r="BM234" s="226">
        <f t="shared" si="625"/>
        <v>0</v>
      </c>
      <c r="BN234" s="4">
        <f t="shared" si="699"/>
        <v>0</v>
      </c>
      <c r="BO234" s="4">
        <v>0</v>
      </c>
      <c r="BP234" s="4">
        <v>0</v>
      </c>
      <c r="BQ234" s="195">
        <v>0</v>
      </c>
      <c r="BR234" s="196">
        <f t="shared" si="679"/>
        <v>0</v>
      </c>
      <c r="BS234" s="224">
        <f t="shared" si="626"/>
        <v>0</v>
      </c>
      <c r="BT234" s="4">
        <f t="shared" si="586"/>
        <v>0</v>
      </c>
      <c r="BU234" s="229">
        <f t="shared" si="569"/>
        <v>0</v>
      </c>
      <c r="BV234" s="193">
        <f t="shared" si="587"/>
        <v>0</v>
      </c>
      <c r="BW234" s="193">
        <f t="shared" si="588"/>
        <v>0</v>
      </c>
      <c r="BX234" s="20">
        <v>0</v>
      </c>
      <c r="BY234" s="19">
        <v>0</v>
      </c>
      <c r="BZ234" s="441">
        <f t="shared" si="589"/>
        <v>0</v>
      </c>
      <c r="CA234" s="4">
        <f t="shared" si="680"/>
        <v>0</v>
      </c>
      <c r="CB234" s="1">
        <v>0</v>
      </c>
      <c r="CC234" s="1">
        <v>0</v>
      </c>
      <c r="CD234" s="19">
        <v>0</v>
      </c>
      <c r="CE234" s="196">
        <v>0</v>
      </c>
      <c r="CF234" s="275">
        <f t="shared" si="590"/>
        <v>0</v>
      </c>
      <c r="CG234" s="1">
        <f t="shared" si="591"/>
        <v>0</v>
      </c>
      <c r="CH234" s="229">
        <f t="shared" si="592"/>
        <v>0</v>
      </c>
      <c r="CI234" s="193">
        <f t="shared" si="593"/>
        <v>0</v>
      </c>
      <c r="CJ234" s="193">
        <f t="shared" si="594"/>
        <v>0</v>
      </c>
      <c r="CK234" s="20">
        <v>0</v>
      </c>
      <c r="CL234" s="33">
        <v>0</v>
      </c>
      <c r="CM234" s="475">
        <f t="shared" si="572"/>
        <v>0</v>
      </c>
      <c r="CN234" s="4">
        <f t="shared" si="681"/>
        <v>0</v>
      </c>
      <c r="CO234" s="1">
        <v>0</v>
      </c>
      <c r="CP234" s="1">
        <v>0</v>
      </c>
      <c r="CQ234" s="19">
        <v>0</v>
      </c>
      <c r="CR234" s="7">
        <f t="shared" si="570"/>
        <v>0</v>
      </c>
      <c r="CS234" s="224">
        <f t="shared" si="573"/>
        <v>0</v>
      </c>
      <c r="CT234" s="1">
        <f t="shared" si="574"/>
        <v>0</v>
      </c>
      <c r="CU234" s="229">
        <f t="shared" si="575"/>
        <v>0</v>
      </c>
      <c r="CV234" s="193">
        <f t="shared" si="576"/>
        <v>0</v>
      </c>
      <c r="CW234" s="193">
        <f t="shared" si="577"/>
        <v>0</v>
      </c>
      <c r="CX234" s="20"/>
      <c r="CY234" s="33"/>
      <c r="CZ234" s="475">
        <f t="shared" si="578"/>
        <v>0</v>
      </c>
      <c r="DA234" s="4">
        <f t="shared" si="682"/>
        <v>0</v>
      </c>
      <c r="DE234" s="7">
        <f t="shared" si="683"/>
        <v>0</v>
      </c>
      <c r="DF234" s="224">
        <f t="shared" si="579"/>
        <v>0</v>
      </c>
      <c r="DG234" s="1">
        <f t="shared" si="580"/>
        <v>0</v>
      </c>
      <c r="DH234" s="229">
        <f t="shared" si="581"/>
        <v>0</v>
      </c>
      <c r="DI234" s="193"/>
      <c r="DJ234" s="193"/>
      <c r="DK234" s="20"/>
      <c r="DL234" s="33"/>
      <c r="DM234" s="475">
        <f t="shared" si="582"/>
        <v>0</v>
      </c>
      <c r="DN234" s="4" t="e">
        <f t="shared" si="684"/>
        <v>#DIV/0!</v>
      </c>
      <c r="DR234" s="7">
        <f t="shared" si="685"/>
        <v>0</v>
      </c>
      <c r="DS234" s="224">
        <f t="shared" si="583"/>
        <v>0</v>
      </c>
      <c r="DT234" s="1">
        <f t="shared" si="584"/>
        <v>0</v>
      </c>
      <c r="DU234" s="229">
        <f t="shared" si="585"/>
        <v>0</v>
      </c>
    </row>
    <row r="235" spans="2:125" hidden="1" outlineLevel="1" x14ac:dyDescent="0.35">
      <c r="B235" s="5" t="s">
        <v>115</v>
      </c>
      <c r="C235" s="3"/>
      <c r="D235" s="18">
        <v>323104</v>
      </c>
      <c r="E235" s="5" t="s">
        <v>46</v>
      </c>
      <c r="F235" s="5" t="s">
        <v>63</v>
      </c>
      <c r="G235" s="5" t="s">
        <v>76</v>
      </c>
      <c r="H235" s="20">
        <f>200727/1000</f>
        <v>200.727</v>
      </c>
      <c r="I235" s="16">
        <f t="shared" si="686"/>
        <v>0</v>
      </c>
      <c r="J235" s="16">
        <f t="shared" si="687"/>
        <v>0</v>
      </c>
      <c r="K235" s="16">
        <f t="shared" si="688"/>
        <v>0</v>
      </c>
      <c r="L235" s="33">
        <f t="shared" si="689"/>
        <v>0</v>
      </c>
      <c r="M235" s="20">
        <f t="shared" si="690"/>
        <v>0</v>
      </c>
      <c r="N235" s="20">
        <f t="shared" si="691"/>
        <v>0</v>
      </c>
      <c r="O235" s="20">
        <f t="shared" si="692"/>
        <v>0</v>
      </c>
      <c r="P235" s="20">
        <f t="shared" si="693"/>
        <v>0</v>
      </c>
      <c r="Q235" s="20">
        <f t="shared" si="694"/>
        <v>0</v>
      </c>
      <c r="R235" s="20">
        <f t="shared" si="695"/>
        <v>0</v>
      </c>
      <c r="S235" s="20">
        <f t="shared" si="696"/>
        <v>0</v>
      </c>
      <c r="T235" s="20">
        <f t="shared" si="697"/>
        <v>0</v>
      </c>
      <c r="U235" s="182">
        <f t="shared" si="698"/>
        <v>0</v>
      </c>
      <c r="V235" s="33">
        <v>0</v>
      </c>
      <c r="W235" s="20">
        <v>0</v>
      </c>
      <c r="X235" s="20">
        <v>0</v>
      </c>
      <c r="Y235" s="20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20">
        <v>0</v>
      </c>
      <c r="AF235" s="20">
        <v>0</v>
      </c>
      <c r="AG235" s="16">
        <v>0</v>
      </c>
      <c r="AH235" s="179">
        <f t="shared" si="571"/>
        <v>0</v>
      </c>
      <c r="AI235" s="28">
        <v>0</v>
      </c>
      <c r="AJ235" s="28">
        <v>0</v>
      </c>
      <c r="AK235" s="28">
        <v>0</v>
      </c>
      <c r="AL235" s="28">
        <v>0</v>
      </c>
      <c r="AM235" s="28">
        <v>0</v>
      </c>
      <c r="AN235" s="28">
        <v>0</v>
      </c>
      <c r="AO235" s="28">
        <v>0</v>
      </c>
      <c r="AP235" s="28">
        <v>0</v>
      </c>
      <c r="AQ235" s="28">
        <v>0</v>
      </c>
      <c r="AR235" s="28">
        <v>0</v>
      </c>
      <c r="AS235" s="28">
        <v>0</v>
      </c>
      <c r="AT235" s="28">
        <v>0</v>
      </c>
      <c r="AU235" s="329">
        <f t="shared" si="595"/>
        <v>0</v>
      </c>
      <c r="AV235" s="33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B235" s="20">
        <v>0</v>
      </c>
      <c r="BC235" s="20">
        <v>0</v>
      </c>
      <c r="BD235" s="20">
        <v>0</v>
      </c>
      <c r="BE235" s="20">
        <v>0</v>
      </c>
      <c r="BF235" s="20">
        <v>0</v>
      </c>
      <c r="BG235" s="20">
        <v>0</v>
      </c>
      <c r="BH235" s="329">
        <f t="shared" si="596"/>
        <v>0</v>
      </c>
      <c r="BI235" s="193">
        <f t="shared" si="677"/>
        <v>0</v>
      </c>
      <c r="BJ235" s="193">
        <f t="shared" si="678"/>
        <v>0</v>
      </c>
      <c r="BK235" s="20">
        <v>0</v>
      </c>
      <c r="BL235" s="33">
        <v>0</v>
      </c>
      <c r="BM235" s="226">
        <f t="shared" si="625"/>
        <v>0</v>
      </c>
      <c r="BN235" s="4">
        <f t="shared" si="699"/>
        <v>0</v>
      </c>
      <c r="BO235" s="4">
        <v>0</v>
      </c>
      <c r="BP235" s="4">
        <v>0</v>
      </c>
      <c r="BQ235" s="195">
        <v>0</v>
      </c>
      <c r="BR235" s="196">
        <f t="shared" si="679"/>
        <v>0</v>
      </c>
      <c r="BS235" s="224">
        <f t="shared" si="626"/>
        <v>0</v>
      </c>
      <c r="BT235" s="4">
        <f t="shared" si="586"/>
        <v>0</v>
      </c>
      <c r="BU235" s="229">
        <f t="shared" si="569"/>
        <v>0</v>
      </c>
      <c r="BV235" s="193">
        <f t="shared" si="587"/>
        <v>0</v>
      </c>
      <c r="BW235" s="193">
        <f t="shared" si="588"/>
        <v>0</v>
      </c>
      <c r="BX235" s="20">
        <v>0</v>
      </c>
      <c r="BY235" s="19">
        <v>0</v>
      </c>
      <c r="BZ235" s="441">
        <f t="shared" si="589"/>
        <v>0</v>
      </c>
      <c r="CA235" s="4">
        <f t="shared" si="680"/>
        <v>0</v>
      </c>
      <c r="CB235" s="1">
        <v>0</v>
      </c>
      <c r="CC235" s="1">
        <v>0</v>
      </c>
      <c r="CD235" s="19">
        <v>0</v>
      </c>
      <c r="CE235" s="196">
        <v>0</v>
      </c>
      <c r="CF235" s="275">
        <f t="shared" si="590"/>
        <v>0</v>
      </c>
      <c r="CG235" s="1">
        <f t="shared" si="591"/>
        <v>0</v>
      </c>
      <c r="CH235" s="229">
        <f t="shared" si="592"/>
        <v>0</v>
      </c>
      <c r="CI235" s="193">
        <f t="shared" si="593"/>
        <v>0</v>
      </c>
      <c r="CJ235" s="193">
        <f t="shared" si="594"/>
        <v>0</v>
      </c>
      <c r="CK235" s="20">
        <v>0</v>
      </c>
      <c r="CL235" s="33">
        <v>0</v>
      </c>
      <c r="CM235" s="475">
        <f t="shared" si="572"/>
        <v>0</v>
      </c>
      <c r="CN235" s="4">
        <f t="shared" si="681"/>
        <v>0</v>
      </c>
      <c r="CO235" s="1">
        <v>0</v>
      </c>
      <c r="CP235" s="1">
        <v>0</v>
      </c>
      <c r="CQ235" s="19">
        <v>0</v>
      </c>
      <c r="CR235" s="7">
        <f t="shared" si="570"/>
        <v>0</v>
      </c>
      <c r="CS235" s="224">
        <f t="shared" si="573"/>
        <v>0</v>
      </c>
      <c r="CT235" s="1">
        <f t="shared" si="574"/>
        <v>0</v>
      </c>
      <c r="CU235" s="229">
        <f t="shared" si="575"/>
        <v>0</v>
      </c>
      <c r="CV235" s="193">
        <f t="shared" si="576"/>
        <v>0</v>
      </c>
      <c r="CW235" s="193">
        <f t="shared" si="577"/>
        <v>0</v>
      </c>
      <c r="CX235" s="20"/>
      <c r="CY235" s="33"/>
      <c r="CZ235" s="475">
        <f t="shared" si="578"/>
        <v>0</v>
      </c>
      <c r="DA235" s="4">
        <f t="shared" si="682"/>
        <v>0</v>
      </c>
      <c r="DE235" s="7">
        <f t="shared" si="683"/>
        <v>0</v>
      </c>
      <c r="DF235" s="224">
        <f t="shared" si="579"/>
        <v>0</v>
      </c>
      <c r="DG235" s="1">
        <f t="shared" si="580"/>
        <v>0</v>
      </c>
      <c r="DH235" s="229">
        <f t="shared" si="581"/>
        <v>0</v>
      </c>
      <c r="DI235" s="193"/>
      <c r="DJ235" s="193"/>
      <c r="DK235" s="20"/>
      <c r="DL235" s="33"/>
      <c r="DM235" s="475">
        <f t="shared" si="582"/>
        <v>0</v>
      </c>
      <c r="DN235" s="4" t="e">
        <f t="shared" si="684"/>
        <v>#DIV/0!</v>
      </c>
      <c r="DR235" s="7">
        <f t="shared" si="685"/>
        <v>0</v>
      </c>
      <c r="DS235" s="224">
        <f t="shared" si="583"/>
        <v>0</v>
      </c>
      <c r="DT235" s="1">
        <f t="shared" si="584"/>
        <v>0</v>
      </c>
      <c r="DU235" s="229">
        <f t="shared" si="585"/>
        <v>0</v>
      </c>
    </row>
    <row r="236" spans="2:125" hidden="1" outlineLevel="1" x14ac:dyDescent="0.35">
      <c r="B236" s="5" t="s">
        <v>115</v>
      </c>
      <c r="C236" s="3"/>
      <c r="D236" s="18">
        <v>323901</v>
      </c>
      <c r="E236" s="5" t="s">
        <v>46</v>
      </c>
      <c r="F236" s="5" t="s">
        <v>64</v>
      </c>
      <c r="G236" s="5" t="s">
        <v>76</v>
      </c>
      <c r="H236" s="20">
        <f>200727/1000</f>
        <v>200.727</v>
      </c>
      <c r="I236" s="16">
        <f t="shared" si="686"/>
        <v>0</v>
      </c>
      <c r="J236" s="16">
        <f t="shared" si="687"/>
        <v>0</v>
      </c>
      <c r="K236" s="16">
        <f t="shared" si="688"/>
        <v>0</v>
      </c>
      <c r="L236" s="33">
        <f t="shared" si="689"/>
        <v>0</v>
      </c>
      <c r="M236" s="20">
        <f t="shared" si="690"/>
        <v>0</v>
      </c>
      <c r="N236" s="20">
        <f t="shared" si="691"/>
        <v>0</v>
      </c>
      <c r="O236" s="20">
        <f t="shared" si="692"/>
        <v>0</v>
      </c>
      <c r="P236" s="20">
        <f t="shared" si="693"/>
        <v>0</v>
      </c>
      <c r="Q236" s="20">
        <f t="shared" si="694"/>
        <v>0</v>
      </c>
      <c r="R236" s="20">
        <f t="shared" si="695"/>
        <v>0</v>
      </c>
      <c r="S236" s="20">
        <f t="shared" si="696"/>
        <v>0</v>
      </c>
      <c r="T236" s="20">
        <f t="shared" si="697"/>
        <v>0</v>
      </c>
      <c r="U236" s="182">
        <f t="shared" si="698"/>
        <v>0</v>
      </c>
      <c r="V236" s="33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0</v>
      </c>
      <c r="AB236" s="20">
        <v>0</v>
      </c>
      <c r="AC236" s="20">
        <v>0</v>
      </c>
      <c r="AD236" s="20">
        <v>0</v>
      </c>
      <c r="AE236" s="20">
        <v>0</v>
      </c>
      <c r="AF236" s="20">
        <v>0</v>
      </c>
      <c r="AG236" s="16">
        <v>0</v>
      </c>
      <c r="AH236" s="179">
        <f t="shared" si="571"/>
        <v>0</v>
      </c>
      <c r="AI236" s="28">
        <v>0</v>
      </c>
      <c r="AJ236" s="28">
        <v>0</v>
      </c>
      <c r="AK236" s="28">
        <v>0</v>
      </c>
      <c r="AL236" s="28">
        <v>0</v>
      </c>
      <c r="AM236" s="28">
        <v>0</v>
      </c>
      <c r="AN236" s="28">
        <v>0</v>
      </c>
      <c r="AO236" s="28">
        <v>0</v>
      </c>
      <c r="AP236" s="28">
        <v>0</v>
      </c>
      <c r="AQ236" s="28">
        <v>0</v>
      </c>
      <c r="AR236" s="28">
        <v>0</v>
      </c>
      <c r="AS236" s="28">
        <v>0</v>
      </c>
      <c r="AT236" s="28">
        <v>0</v>
      </c>
      <c r="AU236" s="329">
        <f t="shared" si="595"/>
        <v>0</v>
      </c>
      <c r="AV236" s="33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B236" s="20">
        <v>0</v>
      </c>
      <c r="BC236" s="20">
        <v>0</v>
      </c>
      <c r="BD236" s="20">
        <v>0</v>
      </c>
      <c r="BE236" s="20">
        <v>0</v>
      </c>
      <c r="BF236" s="20">
        <v>0</v>
      </c>
      <c r="BG236" s="20">
        <v>0</v>
      </c>
      <c r="BH236" s="329">
        <f t="shared" si="596"/>
        <v>0</v>
      </c>
      <c r="BI236" s="193">
        <f t="shared" si="677"/>
        <v>0</v>
      </c>
      <c r="BJ236" s="193">
        <f t="shared" si="678"/>
        <v>0</v>
      </c>
      <c r="BK236" s="20">
        <v>0</v>
      </c>
      <c r="BL236" s="33">
        <v>0</v>
      </c>
      <c r="BM236" s="226">
        <f t="shared" si="625"/>
        <v>0</v>
      </c>
      <c r="BN236" s="4">
        <f t="shared" si="699"/>
        <v>0</v>
      </c>
      <c r="BO236" s="4">
        <v>0</v>
      </c>
      <c r="BP236" s="4">
        <v>0</v>
      </c>
      <c r="BQ236" s="195">
        <v>0</v>
      </c>
      <c r="BR236" s="196">
        <f t="shared" si="679"/>
        <v>0</v>
      </c>
      <c r="BS236" s="224">
        <f t="shared" si="626"/>
        <v>0</v>
      </c>
      <c r="BT236" s="4">
        <f t="shared" si="586"/>
        <v>0</v>
      </c>
      <c r="BU236" s="229">
        <f t="shared" si="569"/>
        <v>0</v>
      </c>
      <c r="BV236" s="193">
        <f t="shared" si="587"/>
        <v>0</v>
      </c>
      <c r="BW236" s="193">
        <f t="shared" si="588"/>
        <v>0</v>
      </c>
      <c r="BX236" s="20">
        <v>0</v>
      </c>
      <c r="BY236" s="19">
        <v>0</v>
      </c>
      <c r="BZ236" s="441">
        <f t="shared" si="589"/>
        <v>0</v>
      </c>
      <c r="CA236" s="4">
        <f t="shared" si="680"/>
        <v>0</v>
      </c>
      <c r="CB236" s="1">
        <v>0</v>
      </c>
      <c r="CC236" s="1">
        <v>0</v>
      </c>
      <c r="CD236" s="19">
        <v>0</v>
      </c>
      <c r="CE236" s="196">
        <v>0</v>
      </c>
      <c r="CF236" s="275">
        <f t="shared" si="590"/>
        <v>0</v>
      </c>
      <c r="CG236" s="1">
        <f t="shared" si="591"/>
        <v>0</v>
      </c>
      <c r="CH236" s="229">
        <f t="shared" si="592"/>
        <v>0</v>
      </c>
      <c r="CI236" s="193">
        <f t="shared" si="593"/>
        <v>0</v>
      </c>
      <c r="CJ236" s="193">
        <f t="shared" si="594"/>
        <v>0</v>
      </c>
      <c r="CK236" s="20">
        <v>0</v>
      </c>
      <c r="CL236" s="33">
        <v>0</v>
      </c>
      <c r="CM236" s="475">
        <f t="shared" si="572"/>
        <v>0</v>
      </c>
      <c r="CN236" s="4">
        <f t="shared" si="681"/>
        <v>0</v>
      </c>
      <c r="CO236" s="1">
        <v>0</v>
      </c>
      <c r="CP236" s="1">
        <v>0</v>
      </c>
      <c r="CQ236" s="19">
        <v>0</v>
      </c>
      <c r="CR236" s="7">
        <f t="shared" si="570"/>
        <v>0</v>
      </c>
      <c r="CS236" s="224">
        <f t="shared" si="573"/>
        <v>0</v>
      </c>
      <c r="CT236" s="1">
        <f t="shared" si="574"/>
        <v>0</v>
      </c>
      <c r="CU236" s="229">
        <f t="shared" si="575"/>
        <v>0</v>
      </c>
      <c r="CV236" s="193">
        <f t="shared" si="576"/>
        <v>0</v>
      </c>
      <c r="CW236" s="193">
        <f t="shared" si="577"/>
        <v>0</v>
      </c>
      <c r="CX236" s="20"/>
      <c r="CY236" s="33"/>
      <c r="CZ236" s="475">
        <f t="shared" si="578"/>
        <v>0</v>
      </c>
      <c r="DA236" s="4">
        <f t="shared" si="682"/>
        <v>0</v>
      </c>
      <c r="DE236" s="7">
        <f t="shared" si="683"/>
        <v>0</v>
      </c>
      <c r="DF236" s="224">
        <f t="shared" si="579"/>
        <v>0</v>
      </c>
      <c r="DG236" s="1">
        <f t="shared" si="580"/>
        <v>0</v>
      </c>
      <c r="DH236" s="229">
        <f t="shared" si="581"/>
        <v>0</v>
      </c>
      <c r="DI236" s="193"/>
      <c r="DJ236" s="193"/>
      <c r="DK236" s="20"/>
      <c r="DL236" s="33"/>
      <c r="DM236" s="475">
        <f t="shared" si="582"/>
        <v>0</v>
      </c>
      <c r="DN236" s="4" t="e">
        <f t="shared" si="684"/>
        <v>#DIV/0!</v>
      </c>
      <c r="DR236" s="7">
        <f t="shared" si="685"/>
        <v>0</v>
      </c>
      <c r="DS236" s="224">
        <f t="shared" si="583"/>
        <v>0</v>
      </c>
      <c r="DT236" s="1">
        <f t="shared" si="584"/>
        <v>0</v>
      </c>
      <c r="DU236" s="229">
        <f t="shared" si="585"/>
        <v>0</v>
      </c>
    </row>
    <row r="237" spans="2:125" hidden="1" outlineLevel="1" x14ac:dyDescent="0.35">
      <c r="B237" s="5" t="s">
        <v>115</v>
      </c>
      <c r="C237" s="3"/>
      <c r="D237" s="18">
        <v>320022</v>
      </c>
      <c r="E237" s="5" t="s">
        <v>47</v>
      </c>
      <c r="F237" s="5" t="s">
        <v>65</v>
      </c>
      <c r="G237" s="5" t="s">
        <v>80</v>
      </c>
      <c r="H237" s="20">
        <v>259.25925925925924</v>
      </c>
      <c r="I237" s="16">
        <f t="shared" si="686"/>
        <v>0</v>
      </c>
      <c r="J237" s="16">
        <f t="shared" si="687"/>
        <v>0</v>
      </c>
      <c r="K237" s="16">
        <f t="shared" si="688"/>
        <v>0</v>
      </c>
      <c r="L237" s="33">
        <f t="shared" si="689"/>
        <v>0</v>
      </c>
      <c r="M237" s="20">
        <f t="shared" si="690"/>
        <v>0</v>
      </c>
      <c r="N237" s="20">
        <f t="shared" si="691"/>
        <v>0</v>
      </c>
      <c r="O237" s="20">
        <f t="shared" si="692"/>
        <v>0</v>
      </c>
      <c r="P237" s="20">
        <f t="shared" si="693"/>
        <v>0</v>
      </c>
      <c r="Q237" s="20">
        <f t="shared" si="694"/>
        <v>0</v>
      </c>
      <c r="R237" s="20">
        <f t="shared" si="695"/>
        <v>0</v>
      </c>
      <c r="S237" s="20">
        <f t="shared" si="696"/>
        <v>0</v>
      </c>
      <c r="T237" s="20">
        <f t="shared" si="697"/>
        <v>0</v>
      </c>
      <c r="U237" s="182">
        <f t="shared" si="698"/>
        <v>0</v>
      </c>
      <c r="V237" s="33">
        <v>0</v>
      </c>
      <c r="W237" s="20">
        <v>0</v>
      </c>
      <c r="X237" s="20">
        <v>0</v>
      </c>
      <c r="Y237" s="20">
        <v>0</v>
      </c>
      <c r="Z237" s="20">
        <v>0</v>
      </c>
      <c r="AA237" s="20">
        <v>0</v>
      </c>
      <c r="AB237" s="20">
        <v>0</v>
      </c>
      <c r="AC237" s="20">
        <v>0</v>
      </c>
      <c r="AD237" s="20">
        <v>0</v>
      </c>
      <c r="AE237" s="20">
        <v>0</v>
      </c>
      <c r="AF237" s="20">
        <v>0</v>
      </c>
      <c r="AG237" s="16">
        <v>0</v>
      </c>
      <c r="AH237" s="179">
        <f t="shared" si="571"/>
        <v>0</v>
      </c>
      <c r="AI237" s="28">
        <v>0</v>
      </c>
      <c r="AJ237" s="28">
        <v>0</v>
      </c>
      <c r="AK237" s="28">
        <v>0</v>
      </c>
      <c r="AL237" s="28">
        <v>0</v>
      </c>
      <c r="AM237" s="28">
        <v>0</v>
      </c>
      <c r="AN237" s="28">
        <v>0</v>
      </c>
      <c r="AO237" s="28">
        <v>0</v>
      </c>
      <c r="AP237" s="28">
        <v>0</v>
      </c>
      <c r="AQ237" s="28">
        <v>0</v>
      </c>
      <c r="AR237" s="28">
        <v>0</v>
      </c>
      <c r="AS237" s="28">
        <v>0</v>
      </c>
      <c r="AT237" s="28">
        <v>0</v>
      </c>
      <c r="AU237" s="329">
        <f t="shared" si="595"/>
        <v>0</v>
      </c>
      <c r="AV237" s="33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B237" s="20">
        <v>0</v>
      </c>
      <c r="BC237" s="20">
        <v>0</v>
      </c>
      <c r="BD237" s="20">
        <v>0</v>
      </c>
      <c r="BE237" s="20">
        <v>0</v>
      </c>
      <c r="BF237" s="20">
        <v>0</v>
      </c>
      <c r="BG237" s="20">
        <v>0</v>
      </c>
      <c r="BH237" s="329">
        <f t="shared" si="596"/>
        <v>0</v>
      </c>
      <c r="BI237" s="193"/>
      <c r="BJ237" s="193"/>
      <c r="BK237" s="20"/>
      <c r="BL237" s="33">
        <v>0</v>
      </c>
      <c r="BM237" s="226"/>
      <c r="BN237" s="4"/>
      <c r="BO237" s="4"/>
      <c r="BP237" s="4"/>
      <c r="BQ237" s="195"/>
      <c r="BR237" s="196"/>
      <c r="BS237" s="224"/>
      <c r="BT237" s="4">
        <f t="shared" si="586"/>
        <v>0</v>
      </c>
      <c r="BU237" s="229">
        <f t="shared" si="569"/>
        <v>0</v>
      </c>
      <c r="BV237" s="193">
        <f t="shared" si="587"/>
        <v>0</v>
      </c>
      <c r="BW237" s="193">
        <f t="shared" si="588"/>
        <v>0</v>
      </c>
      <c r="BX237" s="20">
        <v>0</v>
      </c>
      <c r="BY237" s="19">
        <v>0</v>
      </c>
      <c r="BZ237" s="441">
        <f t="shared" si="589"/>
        <v>0</v>
      </c>
      <c r="CA237" s="4"/>
      <c r="CB237" s="1">
        <v>0</v>
      </c>
      <c r="CC237" s="1">
        <v>0</v>
      </c>
      <c r="CD237" s="19">
        <v>0</v>
      </c>
      <c r="CE237" s="196">
        <v>0</v>
      </c>
      <c r="CF237" s="275">
        <f t="shared" si="590"/>
        <v>0</v>
      </c>
      <c r="CG237" s="1">
        <f t="shared" si="591"/>
        <v>0</v>
      </c>
      <c r="CH237" s="229">
        <f t="shared" si="592"/>
        <v>0</v>
      </c>
      <c r="CI237" s="193">
        <f t="shared" si="593"/>
        <v>0</v>
      </c>
      <c r="CJ237" s="193">
        <f t="shared" si="594"/>
        <v>0</v>
      </c>
      <c r="CK237" s="20">
        <v>0</v>
      </c>
      <c r="CL237" s="33">
        <v>0</v>
      </c>
      <c r="CM237" s="475">
        <f t="shared" si="572"/>
        <v>0</v>
      </c>
      <c r="CN237" s="4">
        <f t="shared" si="681"/>
        <v>0</v>
      </c>
      <c r="CO237" s="1">
        <v>0</v>
      </c>
      <c r="CP237" s="1">
        <v>0</v>
      </c>
      <c r="CQ237" s="19">
        <v>0</v>
      </c>
      <c r="CR237" s="7">
        <f t="shared" si="570"/>
        <v>0</v>
      </c>
      <c r="CS237" s="224">
        <f t="shared" si="573"/>
        <v>0</v>
      </c>
      <c r="CT237" s="1">
        <f t="shared" si="574"/>
        <v>0</v>
      </c>
      <c r="CU237" s="229">
        <f t="shared" si="575"/>
        <v>0</v>
      </c>
      <c r="CV237" s="193">
        <f t="shared" si="576"/>
        <v>0</v>
      </c>
      <c r="CW237" s="193">
        <f t="shared" si="577"/>
        <v>0</v>
      </c>
      <c r="CX237" s="20"/>
      <c r="CY237" s="33"/>
      <c r="CZ237" s="475">
        <f t="shared" si="578"/>
        <v>0</v>
      </c>
      <c r="DA237" s="4">
        <f t="shared" si="682"/>
        <v>0</v>
      </c>
      <c r="DE237" s="7">
        <f t="shared" si="683"/>
        <v>0</v>
      </c>
      <c r="DF237" s="224">
        <f t="shared" si="579"/>
        <v>0</v>
      </c>
      <c r="DG237" s="1">
        <f t="shared" si="580"/>
        <v>0</v>
      </c>
      <c r="DH237" s="229">
        <f t="shared" si="581"/>
        <v>0</v>
      </c>
      <c r="DI237" s="193"/>
      <c r="DJ237" s="193"/>
      <c r="DK237" s="20"/>
      <c r="DL237" s="33"/>
      <c r="DM237" s="475">
        <f t="shared" si="582"/>
        <v>0</v>
      </c>
      <c r="DN237" s="4" t="e">
        <f t="shared" si="684"/>
        <v>#DIV/0!</v>
      </c>
      <c r="DR237" s="7">
        <f t="shared" si="685"/>
        <v>0</v>
      </c>
      <c r="DS237" s="224">
        <f t="shared" si="583"/>
        <v>0</v>
      </c>
      <c r="DT237" s="1">
        <f t="shared" si="584"/>
        <v>0</v>
      </c>
      <c r="DU237" s="229">
        <f t="shared" si="585"/>
        <v>0</v>
      </c>
    </row>
    <row r="238" spans="2:125" hidden="1" outlineLevel="1" x14ac:dyDescent="0.35">
      <c r="B238" s="5" t="s">
        <v>115</v>
      </c>
      <c r="C238" s="3"/>
      <c r="D238" s="18">
        <v>320117</v>
      </c>
      <c r="E238" s="5" t="s">
        <v>47</v>
      </c>
      <c r="F238" s="5" t="s">
        <v>66</v>
      </c>
      <c r="G238" s="5" t="s">
        <v>80</v>
      </c>
      <c r="H238" s="20">
        <v>259.25925925925924</v>
      </c>
      <c r="I238" s="16">
        <f t="shared" si="686"/>
        <v>0</v>
      </c>
      <c r="J238" s="16">
        <f t="shared" si="687"/>
        <v>0</v>
      </c>
      <c r="K238" s="16">
        <f t="shared" si="688"/>
        <v>0</v>
      </c>
      <c r="L238" s="33">
        <f t="shared" si="689"/>
        <v>0</v>
      </c>
      <c r="M238" s="20">
        <f t="shared" si="690"/>
        <v>0</v>
      </c>
      <c r="N238" s="20">
        <f t="shared" si="691"/>
        <v>0</v>
      </c>
      <c r="O238" s="20">
        <f t="shared" si="692"/>
        <v>0</v>
      </c>
      <c r="P238" s="20">
        <f t="shared" si="693"/>
        <v>0</v>
      </c>
      <c r="Q238" s="20">
        <f t="shared" si="694"/>
        <v>0</v>
      </c>
      <c r="R238" s="20">
        <f t="shared" si="695"/>
        <v>0</v>
      </c>
      <c r="S238" s="20">
        <f t="shared" si="696"/>
        <v>0</v>
      </c>
      <c r="T238" s="20">
        <f t="shared" si="697"/>
        <v>0</v>
      </c>
      <c r="U238" s="182">
        <f t="shared" si="698"/>
        <v>0</v>
      </c>
      <c r="V238" s="33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0">
        <v>0</v>
      </c>
      <c r="AF238" s="20">
        <v>0</v>
      </c>
      <c r="AG238" s="16">
        <v>0</v>
      </c>
      <c r="AH238" s="179">
        <f t="shared" si="571"/>
        <v>0</v>
      </c>
      <c r="AI238" s="28">
        <v>0</v>
      </c>
      <c r="AJ238" s="28">
        <v>0</v>
      </c>
      <c r="AK238" s="28">
        <v>0</v>
      </c>
      <c r="AL238" s="28">
        <v>0</v>
      </c>
      <c r="AM238" s="28">
        <v>0</v>
      </c>
      <c r="AN238" s="28">
        <v>0</v>
      </c>
      <c r="AO238" s="28">
        <v>0</v>
      </c>
      <c r="AP238" s="28">
        <v>0</v>
      </c>
      <c r="AQ238" s="28">
        <v>0</v>
      </c>
      <c r="AR238" s="28">
        <v>0</v>
      </c>
      <c r="AS238" s="28">
        <v>0</v>
      </c>
      <c r="AT238" s="28">
        <v>0</v>
      </c>
      <c r="AU238" s="329">
        <f t="shared" si="595"/>
        <v>0</v>
      </c>
      <c r="AV238" s="33">
        <v>0</v>
      </c>
      <c r="AW238" s="20">
        <v>0</v>
      </c>
      <c r="AX238" s="20">
        <v>0</v>
      </c>
      <c r="AY238" s="20">
        <v>0</v>
      </c>
      <c r="AZ238" s="20">
        <v>0</v>
      </c>
      <c r="BA238" s="20">
        <v>0</v>
      </c>
      <c r="BB238" s="20">
        <v>0</v>
      </c>
      <c r="BC238" s="20">
        <v>0</v>
      </c>
      <c r="BD238" s="20">
        <v>0</v>
      </c>
      <c r="BE238" s="20">
        <v>0</v>
      </c>
      <c r="BF238" s="20">
        <v>0</v>
      </c>
      <c r="BG238" s="20">
        <v>0</v>
      </c>
      <c r="BH238" s="329">
        <f t="shared" si="596"/>
        <v>0</v>
      </c>
      <c r="BI238" s="193"/>
      <c r="BJ238" s="193"/>
      <c r="BK238" s="20"/>
      <c r="BL238" s="33">
        <v>0</v>
      </c>
      <c r="BM238" s="226"/>
      <c r="BN238" s="4"/>
      <c r="BO238" s="4"/>
      <c r="BP238" s="4"/>
      <c r="BQ238" s="195"/>
      <c r="BR238" s="196"/>
      <c r="BS238" s="224"/>
      <c r="BT238" s="4">
        <f t="shared" si="586"/>
        <v>0</v>
      </c>
      <c r="BU238" s="229">
        <f t="shared" si="569"/>
        <v>0</v>
      </c>
      <c r="BV238" s="193">
        <f t="shared" si="587"/>
        <v>0</v>
      </c>
      <c r="BW238" s="193">
        <f t="shared" si="588"/>
        <v>0</v>
      </c>
      <c r="BX238" s="20">
        <v>0</v>
      </c>
      <c r="BY238" s="19">
        <v>0</v>
      </c>
      <c r="BZ238" s="441">
        <f t="shared" si="589"/>
        <v>0</v>
      </c>
      <c r="CA238" s="4"/>
      <c r="CB238" s="1">
        <v>0</v>
      </c>
      <c r="CC238" s="1">
        <v>0</v>
      </c>
      <c r="CD238" s="19">
        <v>0</v>
      </c>
      <c r="CE238" s="196">
        <v>0</v>
      </c>
      <c r="CF238" s="275">
        <f t="shared" si="590"/>
        <v>0</v>
      </c>
      <c r="CG238" s="1">
        <f t="shared" si="591"/>
        <v>0</v>
      </c>
      <c r="CH238" s="229">
        <f t="shared" si="592"/>
        <v>0</v>
      </c>
      <c r="CI238" s="193">
        <f t="shared" si="593"/>
        <v>0</v>
      </c>
      <c r="CJ238" s="193">
        <f t="shared" si="594"/>
        <v>0</v>
      </c>
      <c r="CK238" s="20">
        <v>0</v>
      </c>
      <c r="CL238" s="33">
        <v>0</v>
      </c>
      <c r="CM238" s="475">
        <f t="shared" si="572"/>
        <v>0</v>
      </c>
      <c r="CN238" s="4">
        <f t="shared" si="681"/>
        <v>0</v>
      </c>
      <c r="CO238" s="1">
        <v>0</v>
      </c>
      <c r="CP238" s="1">
        <v>0</v>
      </c>
      <c r="CQ238" s="19">
        <v>0</v>
      </c>
      <c r="CR238" s="7">
        <f t="shared" si="570"/>
        <v>0</v>
      </c>
      <c r="CS238" s="224">
        <f t="shared" si="573"/>
        <v>0</v>
      </c>
      <c r="CT238" s="1">
        <f t="shared" si="574"/>
        <v>0</v>
      </c>
      <c r="CU238" s="229">
        <f t="shared" si="575"/>
        <v>0</v>
      </c>
      <c r="CV238" s="193">
        <f t="shared" si="576"/>
        <v>0</v>
      </c>
      <c r="CW238" s="193">
        <f t="shared" si="577"/>
        <v>0</v>
      </c>
      <c r="CX238" s="20"/>
      <c r="CY238" s="33"/>
      <c r="CZ238" s="475">
        <f t="shared" si="578"/>
        <v>0</v>
      </c>
      <c r="DA238" s="4">
        <f t="shared" si="682"/>
        <v>0</v>
      </c>
      <c r="DE238" s="7">
        <f t="shared" si="683"/>
        <v>0</v>
      </c>
      <c r="DF238" s="224">
        <f t="shared" si="579"/>
        <v>0</v>
      </c>
      <c r="DG238" s="1">
        <f t="shared" si="580"/>
        <v>0</v>
      </c>
      <c r="DH238" s="229">
        <f t="shared" si="581"/>
        <v>0</v>
      </c>
      <c r="DI238" s="193"/>
      <c r="DJ238" s="193"/>
      <c r="DK238" s="20"/>
      <c r="DL238" s="33"/>
      <c r="DM238" s="475">
        <f t="shared" si="582"/>
        <v>0</v>
      </c>
      <c r="DN238" s="4" t="e">
        <f t="shared" si="684"/>
        <v>#DIV/0!</v>
      </c>
      <c r="DR238" s="7">
        <f t="shared" si="685"/>
        <v>0</v>
      </c>
      <c r="DS238" s="224">
        <f t="shared" si="583"/>
        <v>0</v>
      </c>
      <c r="DT238" s="1">
        <f t="shared" si="584"/>
        <v>0</v>
      </c>
      <c r="DU238" s="229">
        <f t="shared" si="585"/>
        <v>0</v>
      </c>
    </row>
    <row r="239" spans="2:125" hidden="1" outlineLevel="1" x14ac:dyDescent="0.35">
      <c r="B239" s="5" t="s">
        <v>115</v>
      </c>
      <c r="C239" s="3"/>
      <c r="D239" s="18">
        <v>320927</v>
      </c>
      <c r="E239" s="5" t="s">
        <v>47</v>
      </c>
      <c r="F239" s="5" t="s">
        <v>67</v>
      </c>
      <c r="G239" s="5" t="s">
        <v>80</v>
      </c>
      <c r="H239" s="20">
        <v>229.58199999999999</v>
      </c>
      <c r="I239" s="16">
        <f t="shared" si="686"/>
        <v>0</v>
      </c>
      <c r="J239" s="16">
        <f t="shared" si="687"/>
        <v>0</v>
      </c>
      <c r="K239" s="16">
        <f t="shared" si="688"/>
        <v>0</v>
      </c>
      <c r="L239" s="33">
        <f t="shared" si="689"/>
        <v>0</v>
      </c>
      <c r="M239" s="20">
        <f t="shared" si="690"/>
        <v>0</v>
      </c>
      <c r="N239" s="20">
        <f t="shared" si="691"/>
        <v>0</v>
      </c>
      <c r="O239" s="20">
        <f t="shared" si="692"/>
        <v>0</v>
      </c>
      <c r="P239" s="20">
        <f t="shared" si="693"/>
        <v>0</v>
      </c>
      <c r="Q239" s="20">
        <f t="shared" si="694"/>
        <v>0</v>
      </c>
      <c r="R239" s="20">
        <f t="shared" si="695"/>
        <v>0</v>
      </c>
      <c r="S239" s="20">
        <f t="shared" si="696"/>
        <v>0</v>
      </c>
      <c r="T239" s="20">
        <f t="shared" si="697"/>
        <v>0</v>
      </c>
      <c r="U239" s="182">
        <f t="shared" si="698"/>
        <v>0</v>
      </c>
      <c r="V239" s="33">
        <v>0</v>
      </c>
      <c r="W239" s="20">
        <v>0</v>
      </c>
      <c r="X239" s="20">
        <v>0</v>
      </c>
      <c r="Y239" s="20">
        <v>0</v>
      </c>
      <c r="Z239" s="20">
        <v>0</v>
      </c>
      <c r="AA239" s="20">
        <v>0</v>
      </c>
      <c r="AB239" s="20">
        <v>0</v>
      </c>
      <c r="AC239" s="20">
        <v>0</v>
      </c>
      <c r="AD239" s="20">
        <v>0</v>
      </c>
      <c r="AE239" s="20">
        <v>0</v>
      </c>
      <c r="AF239" s="20">
        <v>0</v>
      </c>
      <c r="AG239" s="16">
        <v>0</v>
      </c>
      <c r="AH239" s="179">
        <f t="shared" si="571"/>
        <v>0</v>
      </c>
      <c r="AI239" s="28">
        <v>0</v>
      </c>
      <c r="AJ239" s="28">
        <v>0</v>
      </c>
      <c r="AK239" s="28">
        <v>0</v>
      </c>
      <c r="AL239" s="28">
        <v>0</v>
      </c>
      <c r="AM239" s="28">
        <v>0</v>
      </c>
      <c r="AN239" s="28">
        <v>0</v>
      </c>
      <c r="AO239" s="28">
        <v>0</v>
      </c>
      <c r="AP239" s="28">
        <v>0</v>
      </c>
      <c r="AQ239" s="28">
        <v>0</v>
      </c>
      <c r="AR239" s="28">
        <v>0</v>
      </c>
      <c r="AS239" s="28">
        <v>0</v>
      </c>
      <c r="AT239" s="28">
        <v>0</v>
      </c>
      <c r="AU239" s="329">
        <f t="shared" si="595"/>
        <v>0</v>
      </c>
      <c r="AV239" s="33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0</v>
      </c>
      <c r="BB239" s="20">
        <v>0</v>
      </c>
      <c r="BC239" s="20">
        <v>0</v>
      </c>
      <c r="BD239" s="20">
        <v>0</v>
      </c>
      <c r="BE239" s="20">
        <v>0</v>
      </c>
      <c r="BF239" s="20">
        <v>0</v>
      </c>
      <c r="BG239" s="20">
        <v>0</v>
      </c>
      <c r="BH239" s="329">
        <f t="shared" si="596"/>
        <v>0</v>
      </c>
      <c r="BI239" s="193"/>
      <c r="BJ239" s="193"/>
      <c r="BK239" s="20"/>
      <c r="BL239" s="33">
        <v>0</v>
      </c>
      <c r="BM239" s="226"/>
      <c r="BN239" s="4"/>
      <c r="BO239" s="4"/>
      <c r="BP239" s="4"/>
      <c r="BQ239" s="195"/>
      <c r="BR239" s="196"/>
      <c r="BS239" s="224"/>
      <c r="BT239" s="4">
        <f t="shared" si="586"/>
        <v>0</v>
      </c>
      <c r="BU239" s="229">
        <f t="shared" si="569"/>
        <v>0</v>
      </c>
      <c r="BV239" s="193">
        <f t="shared" si="587"/>
        <v>0</v>
      </c>
      <c r="BW239" s="193">
        <f t="shared" si="588"/>
        <v>0</v>
      </c>
      <c r="BX239" s="20">
        <v>0</v>
      </c>
      <c r="BY239" s="19">
        <v>0</v>
      </c>
      <c r="BZ239" s="441">
        <f t="shared" si="589"/>
        <v>0</v>
      </c>
      <c r="CA239" s="4"/>
      <c r="CB239" s="1">
        <v>0</v>
      </c>
      <c r="CC239" s="1">
        <v>0</v>
      </c>
      <c r="CD239" s="19">
        <v>0</v>
      </c>
      <c r="CE239" s="196">
        <v>0</v>
      </c>
      <c r="CF239" s="275">
        <f t="shared" si="590"/>
        <v>0</v>
      </c>
      <c r="CG239" s="1">
        <f t="shared" si="591"/>
        <v>0</v>
      </c>
      <c r="CH239" s="229">
        <f t="shared" si="592"/>
        <v>0</v>
      </c>
      <c r="CI239" s="193">
        <f t="shared" si="593"/>
        <v>0</v>
      </c>
      <c r="CJ239" s="193">
        <f t="shared" si="594"/>
        <v>0</v>
      </c>
      <c r="CK239" s="20">
        <v>0</v>
      </c>
      <c r="CL239" s="33">
        <v>0</v>
      </c>
      <c r="CM239" s="475">
        <f t="shared" si="572"/>
        <v>0</v>
      </c>
      <c r="CN239" s="4">
        <f t="shared" si="681"/>
        <v>0</v>
      </c>
      <c r="CO239" s="1">
        <v>0</v>
      </c>
      <c r="CP239" s="1">
        <v>0</v>
      </c>
      <c r="CQ239" s="19">
        <v>0</v>
      </c>
      <c r="CR239" s="7">
        <f t="shared" si="570"/>
        <v>0</v>
      </c>
      <c r="CS239" s="224">
        <f t="shared" si="573"/>
        <v>0</v>
      </c>
      <c r="CT239" s="1">
        <f t="shared" si="574"/>
        <v>0</v>
      </c>
      <c r="CU239" s="229">
        <f t="shared" si="575"/>
        <v>0</v>
      </c>
      <c r="CV239" s="193">
        <f t="shared" si="576"/>
        <v>0</v>
      </c>
      <c r="CW239" s="193">
        <f t="shared" si="577"/>
        <v>0</v>
      </c>
      <c r="CX239" s="20"/>
      <c r="CY239" s="33"/>
      <c r="CZ239" s="475">
        <f t="shared" si="578"/>
        <v>0</v>
      </c>
      <c r="DA239" s="4">
        <f t="shared" si="682"/>
        <v>0</v>
      </c>
      <c r="DE239" s="7">
        <f t="shared" si="683"/>
        <v>0</v>
      </c>
      <c r="DF239" s="224">
        <f t="shared" si="579"/>
        <v>0</v>
      </c>
      <c r="DG239" s="1">
        <f t="shared" si="580"/>
        <v>0</v>
      </c>
      <c r="DH239" s="229">
        <f t="shared" si="581"/>
        <v>0</v>
      </c>
      <c r="DI239" s="193"/>
      <c r="DJ239" s="193"/>
      <c r="DK239" s="20"/>
      <c r="DL239" s="33"/>
      <c r="DM239" s="475">
        <f t="shared" si="582"/>
        <v>0</v>
      </c>
      <c r="DN239" s="4" t="e">
        <f t="shared" si="684"/>
        <v>#DIV/0!</v>
      </c>
      <c r="DR239" s="7">
        <f t="shared" si="685"/>
        <v>0</v>
      </c>
      <c r="DS239" s="224">
        <f t="shared" si="583"/>
        <v>0</v>
      </c>
      <c r="DT239" s="1">
        <f t="shared" si="584"/>
        <v>0</v>
      </c>
      <c r="DU239" s="229">
        <f t="shared" si="585"/>
        <v>0</v>
      </c>
    </row>
    <row r="240" spans="2:125" hidden="1" outlineLevel="1" x14ac:dyDescent="0.35">
      <c r="B240" s="5" t="s">
        <v>115</v>
      </c>
      <c r="C240" s="3"/>
      <c r="D240" s="18">
        <v>320029</v>
      </c>
      <c r="E240" s="5" t="s">
        <v>47</v>
      </c>
      <c r="F240" s="5" t="s">
        <v>68</v>
      </c>
      <c r="G240" s="5" t="s">
        <v>81</v>
      </c>
      <c r="H240" s="20">
        <v>255.55600000000001</v>
      </c>
      <c r="I240" s="16">
        <f t="shared" si="686"/>
        <v>0</v>
      </c>
      <c r="J240" s="16">
        <f t="shared" si="687"/>
        <v>0</v>
      </c>
      <c r="K240" s="16">
        <f t="shared" si="688"/>
        <v>0</v>
      </c>
      <c r="L240" s="33">
        <f t="shared" si="689"/>
        <v>0</v>
      </c>
      <c r="M240" s="20">
        <f t="shared" si="690"/>
        <v>0</v>
      </c>
      <c r="N240" s="20">
        <f t="shared" si="691"/>
        <v>0</v>
      </c>
      <c r="O240" s="20">
        <f t="shared" si="692"/>
        <v>0</v>
      </c>
      <c r="P240" s="20">
        <f t="shared" si="693"/>
        <v>0</v>
      </c>
      <c r="Q240" s="20">
        <f t="shared" si="694"/>
        <v>0</v>
      </c>
      <c r="R240" s="20">
        <f t="shared" si="695"/>
        <v>0</v>
      </c>
      <c r="S240" s="20">
        <f t="shared" si="696"/>
        <v>0</v>
      </c>
      <c r="T240" s="20">
        <f t="shared" si="697"/>
        <v>0</v>
      </c>
      <c r="U240" s="182">
        <f t="shared" si="698"/>
        <v>0</v>
      </c>
      <c r="V240" s="33">
        <v>0</v>
      </c>
      <c r="W240" s="20">
        <v>0</v>
      </c>
      <c r="X240" s="20">
        <v>0</v>
      </c>
      <c r="Y240" s="20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0">
        <v>0</v>
      </c>
      <c r="AF240" s="20">
        <v>0</v>
      </c>
      <c r="AG240" s="16">
        <v>0</v>
      </c>
      <c r="AH240" s="179">
        <f t="shared" si="571"/>
        <v>0</v>
      </c>
      <c r="AI240" s="28">
        <v>0</v>
      </c>
      <c r="AJ240" s="28">
        <v>0</v>
      </c>
      <c r="AK240" s="28">
        <v>0</v>
      </c>
      <c r="AL240" s="28">
        <v>0</v>
      </c>
      <c r="AM240" s="28">
        <v>0</v>
      </c>
      <c r="AN240" s="28">
        <v>0</v>
      </c>
      <c r="AO240" s="28">
        <v>0</v>
      </c>
      <c r="AP240" s="28">
        <v>0</v>
      </c>
      <c r="AQ240" s="28">
        <v>0</v>
      </c>
      <c r="AR240" s="28">
        <v>0</v>
      </c>
      <c r="AS240" s="28">
        <v>0</v>
      </c>
      <c r="AT240" s="28">
        <v>0</v>
      </c>
      <c r="AU240" s="329">
        <f t="shared" si="595"/>
        <v>0</v>
      </c>
      <c r="AV240" s="33">
        <v>0</v>
      </c>
      <c r="AW240" s="20">
        <v>0</v>
      </c>
      <c r="AX240" s="20">
        <v>0</v>
      </c>
      <c r="AY240" s="20">
        <v>0</v>
      </c>
      <c r="AZ240" s="20">
        <v>0</v>
      </c>
      <c r="BA240" s="20">
        <v>0</v>
      </c>
      <c r="BB240" s="20">
        <v>0</v>
      </c>
      <c r="BC240" s="20">
        <v>0</v>
      </c>
      <c r="BD240" s="20">
        <v>0</v>
      </c>
      <c r="BE240" s="20">
        <v>0</v>
      </c>
      <c r="BF240" s="20">
        <v>0</v>
      </c>
      <c r="BG240" s="20">
        <v>0</v>
      </c>
      <c r="BH240" s="329">
        <f t="shared" si="596"/>
        <v>0</v>
      </c>
      <c r="BI240" s="193"/>
      <c r="BJ240" s="193"/>
      <c r="BK240" s="20"/>
      <c r="BL240" s="33">
        <v>0</v>
      </c>
      <c r="BM240" s="226"/>
      <c r="BN240" s="4"/>
      <c r="BO240" s="4"/>
      <c r="BP240" s="4"/>
      <c r="BQ240" s="195"/>
      <c r="BR240" s="196"/>
      <c r="BS240" s="224"/>
      <c r="BT240" s="4">
        <f t="shared" si="586"/>
        <v>0</v>
      </c>
      <c r="BU240" s="229">
        <f t="shared" si="569"/>
        <v>0</v>
      </c>
      <c r="BV240" s="193"/>
      <c r="BW240" s="193">
        <f t="shared" si="588"/>
        <v>0</v>
      </c>
      <c r="BX240" s="20">
        <v>0</v>
      </c>
      <c r="BY240" s="19">
        <v>0</v>
      </c>
      <c r="BZ240" s="441">
        <f t="shared" si="589"/>
        <v>0</v>
      </c>
      <c r="CA240" s="4"/>
      <c r="CB240" s="1">
        <v>0</v>
      </c>
      <c r="CC240" s="1">
        <v>0</v>
      </c>
      <c r="CD240" s="19">
        <v>0</v>
      </c>
      <c r="CE240" s="196">
        <v>0</v>
      </c>
      <c r="CF240" s="275">
        <f t="shared" si="590"/>
        <v>0</v>
      </c>
      <c r="CG240" s="1">
        <f t="shared" si="591"/>
        <v>0</v>
      </c>
      <c r="CH240" s="229">
        <f t="shared" si="592"/>
        <v>0</v>
      </c>
      <c r="CI240" s="193">
        <f t="shared" si="593"/>
        <v>0</v>
      </c>
      <c r="CJ240" s="193">
        <f t="shared" si="594"/>
        <v>0</v>
      </c>
      <c r="CK240" s="20">
        <v>0</v>
      </c>
      <c r="CL240" s="33">
        <v>0</v>
      </c>
      <c r="CM240" s="475">
        <f t="shared" si="572"/>
        <v>0</v>
      </c>
      <c r="CN240" s="4">
        <f t="shared" si="681"/>
        <v>0</v>
      </c>
      <c r="CO240" s="1">
        <v>0</v>
      </c>
      <c r="CP240" s="1">
        <v>0</v>
      </c>
      <c r="CQ240" s="19">
        <v>0</v>
      </c>
      <c r="CR240" s="7">
        <f t="shared" si="570"/>
        <v>0</v>
      </c>
      <c r="CS240" s="224">
        <f t="shared" si="573"/>
        <v>0</v>
      </c>
      <c r="CT240" s="1">
        <f t="shared" si="574"/>
        <v>0</v>
      </c>
      <c r="CU240" s="229">
        <f t="shared" si="575"/>
        <v>0</v>
      </c>
      <c r="CV240" s="193">
        <f t="shared" si="576"/>
        <v>0</v>
      </c>
      <c r="CW240" s="193">
        <f t="shared" si="577"/>
        <v>0</v>
      </c>
      <c r="CX240" s="20"/>
      <c r="CY240" s="33"/>
      <c r="CZ240" s="475">
        <f t="shared" si="578"/>
        <v>0</v>
      </c>
      <c r="DA240" s="4">
        <f t="shared" si="682"/>
        <v>0</v>
      </c>
      <c r="DE240" s="7">
        <f t="shared" si="683"/>
        <v>0</v>
      </c>
      <c r="DF240" s="224">
        <f t="shared" si="579"/>
        <v>0</v>
      </c>
      <c r="DG240" s="1">
        <f t="shared" si="580"/>
        <v>0</v>
      </c>
      <c r="DH240" s="229">
        <f t="shared" si="581"/>
        <v>0</v>
      </c>
      <c r="DI240" s="193"/>
      <c r="DJ240" s="193"/>
      <c r="DK240" s="20"/>
      <c r="DL240" s="33"/>
      <c r="DM240" s="475">
        <f t="shared" si="582"/>
        <v>0</v>
      </c>
      <c r="DN240" s="4" t="e">
        <f t="shared" si="684"/>
        <v>#DIV/0!</v>
      </c>
      <c r="DR240" s="7">
        <f t="shared" si="685"/>
        <v>0</v>
      </c>
      <c r="DS240" s="224">
        <f t="shared" si="583"/>
        <v>0</v>
      </c>
      <c r="DT240" s="1">
        <f t="shared" si="584"/>
        <v>0</v>
      </c>
      <c r="DU240" s="229">
        <f t="shared" si="585"/>
        <v>0</v>
      </c>
    </row>
    <row r="241" spans="1:125" collapsed="1" x14ac:dyDescent="0.35">
      <c r="B241" s="5" t="s">
        <v>115</v>
      </c>
      <c r="C241" s="3"/>
      <c r="D241" s="18"/>
      <c r="E241" s="5" t="s">
        <v>194</v>
      </c>
      <c r="F241" s="14" t="s">
        <v>82</v>
      </c>
      <c r="G241" s="5"/>
      <c r="H241" s="2"/>
      <c r="I241" s="27">
        <f t="shared" ref="I241:U241" si="700">SUM(I242:I244)</f>
        <v>91.128530266179524</v>
      </c>
      <c r="J241" s="27">
        <f t="shared" si="700"/>
        <v>51.481023811356827</v>
      </c>
      <c r="K241" s="27">
        <f t="shared" si="700"/>
        <v>65.85261422153259</v>
      </c>
      <c r="L241" s="34">
        <f t="shared" si="700"/>
        <v>63.811492810965831</v>
      </c>
      <c r="M241" s="26">
        <f t="shared" si="700"/>
        <v>52.552429607344777</v>
      </c>
      <c r="N241" s="26">
        <f t="shared" si="700"/>
        <v>48.263450668190018</v>
      </c>
      <c r="O241" s="26">
        <f t="shared" si="700"/>
        <v>16.848353252899823</v>
      </c>
      <c r="P241" s="26">
        <f t="shared" si="700"/>
        <v>69.394151875389042</v>
      </c>
      <c r="Q241" s="26">
        <f t="shared" si="700"/>
        <v>49.491960458463147</v>
      </c>
      <c r="R241" s="26">
        <f t="shared" si="700"/>
        <v>70.552394711499943</v>
      </c>
      <c r="S241" s="26">
        <f t="shared" si="700"/>
        <v>22.11342775864199</v>
      </c>
      <c r="T241" s="26">
        <f t="shared" si="700"/>
        <v>28.431559284424136</v>
      </c>
      <c r="U241" s="182">
        <f t="shared" si="700"/>
        <v>629.9213887268877</v>
      </c>
      <c r="V241" s="34">
        <f>+SUM(V242:V244)</f>
        <v>47</v>
      </c>
      <c r="W241" s="26">
        <f t="shared" ref="W241:AG241" si="701">+SUM(W242:W244)</f>
        <v>21</v>
      </c>
      <c r="X241" s="26">
        <f t="shared" si="701"/>
        <v>19</v>
      </c>
      <c r="Y241" s="26">
        <f t="shared" si="701"/>
        <v>20</v>
      </c>
      <c r="Z241" s="26">
        <f t="shared" si="701"/>
        <v>12</v>
      </c>
      <c r="AA241" s="26">
        <f t="shared" si="701"/>
        <v>21</v>
      </c>
      <c r="AB241" s="26">
        <f t="shared" si="701"/>
        <v>19</v>
      </c>
      <c r="AC241" s="26">
        <f t="shared" si="701"/>
        <v>0</v>
      </c>
      <c r="AD241" s="26">
        <v>0</v>
      </c>
      <c r="AE241" s="26">
        <f t="shared" si="701"/>
        <v>0</v>
      </c>
      <c r="AF241" s="26">
        <f t="shared" si="701"/>
        <v>0</v>
      </c>
      <c r="AG241" s="27">
        <f t="shared" si="701"/>
        <v>0</v>
      </c>
      <c r="AH241" s="179">
        <f t="shared" si="571"/>
        <v>159</v>
      </c>
      <c r="AI241" s="23">
        <f>SUM(AI242:AI244)</f>
        <v>23338.310400000002</v>
      </c>
      <c r="AJ241" s="23">
        <f t="shared" ref="AJ241:AU241" si="702">SUM(AJ242:AJ244)</f>
        <v>13950.823</v>
      </c>
      <c r="AK241" s="23">
        <f t="shared" si="702"/>
        <v>16390.11</v>
      </c>
      <c r="AL241" s="23">
        <f t="shared" si="702"/>
        <v>16280.687999999998</v>
      </c>
      <c r="AM241" s="23">
        <f t="shared" si="702"/>
        <v>13431.066000000001</v>
      </c>
      <c r="AN241" s="23">
        <f t="shared" si="702"/>
        <v>12584.246999999999</v>
      </c>
      <c r="AO241" s="23">
        <f t="shared" si="702"/>
        <v>5354.0360000000001</v>
      </c>
      <c r="AP241" s="23">
        <f t="shared" si="702"/>
        <v>18448.248999999996</v>
      </c>
      <c r="AQ241" s="23">
        <f t="shared" si="702"/>
        <v>12349.001</v>
      </c>
      <c r="AR241" s="23">
        <f t="shared" si="702"/>
        <v>18140.621360000001</v>
      </c>
      <c r="AS241" s="23">
        <f t="shared" si="702"/>
        <v>5450.5483199999999</v>
      </c>
      <c r="AT241" s="23">
        <f t="shared" si="702"/>
        <v>7458.3115199999993</v>
      </c>
      <c r="AU241" s="329">
        <f t="shared" si="702"/>
        <v>163176.0116</v>
      </c>
      <c r="AV241" s="34">
        <f t="shared" ref="AV241" si="703">+SUM(AV242:AV244)</f>
        <v>12857.784479999998</v>
      </c>
      <c r="AW241" s="26">
        <f t="shared" ref="AW241" si="704">+SUM(AW242:AW244)</f>
        <v>5675.7801600000003</v>
      </c>
      <c r="AX241" s="26">
        <f t="shared" ref="AX241" si="705">+SUM(AX242:AX244)</f>
        <v>5164.884</v>
      </c>
      <c r="AY241" s="26">
        <f t="shared" ref="AY241" si="706">+SUM(AY242:AY244)</f>
        <v>5566.3847999999998</v>
      </c>
      <c r="AZ241" s="26">
        <f t="shared" ref="AZ241" si="707">+SUM(AZ242:AZ244)</f>
        <v>4015.5263999999997</v>
      </c>
      <c r="BA241" s="26">
        <f t="shared" ref="BA241" si="708">+SUM(BA242:BA244)</f>
        <v>7027.1711999999989</v>
      </c>
      <c r="BB241" s="26">
        <f t="shared" ref="BB241" si="709">+SUM(BB242:BB244)</f>
        <v>6357.9167999999991</v>
      </c>
      <c r="BC241" s="20">
        <v>0</v>
      </c>
      <c r="BD241" s="20">
        <v>0</v>
      </c>
      <c r="BE241" s="20">
        <f t="shared" ref="BE241" si="710">+SUM(BE242:BE244)</f>
        <v>0</v>
      </c>
      <c r="BF241" s="20">
        <f t="shared" ref="BF241" si="711">+SUM(BF242:BF244)</f>
        <v>0</v>
      </c>
      <c r="BG241" s="20">
        <f t="shared" ref="BG241" si="712">+SUM(BG242:BG244)</f>
        <v>0</v>
      </c>
      <c r="BH241" s="329">
        <f t="shared" si="596"/>
        <v>46665.447839999993</v>
      </c>
      <c r="BI241" s="193"/>
      <c r="BJ241" s="193"/>
      <c r="BK241" s="20"/>
      <c r="BL241" s="33">
        <v>0</v>
      </c>
      <c r="BM241" s="226"/>
      <c r="BN241" s="4"/>
      <c r="BO241" s="4"/>
      <c r="BP241" s="4"/>
      <c r="BQ241" s="195"/>
      <c r="BR241" s="196"/>
      <c r="BS241" s="224"/>
      <c r="BT241" s="4">
        <f t="shared" si="586"/>
        <v>-1</v>
      </c>
      <c r="BU241" s="3">
        <f t="shared" si="569"/>
        <v>-0.61039897822437483</v>
      </c>
      <c r="BV241" s="193"/>
      <c r="BW241" s="193">
        <f t="shared" si="588"/>
        <v>4461.695999999999</v>
      </c>
      <c r="BX241" s="20">
        <v>0</v>
      </c>
      <c r="BY241" s="19">
        <v>0</v>
      </c>
      <c r="BZ241" s="441">
        <f t="shared" si="589"/>
        <v>0</v>
      </c>
      <c r="CA241" s="4"/>
      <c r="CB241" s="1">
        <v>0</v>
      </c>
      <c r="CC241" s="1">
        <v>0</v>
      </c>
      <c r="CD241" s="19">
        <v>0</v>
      </c>
      <c r="CE241" s="196">
        <v>0</v>
      </c>
      <c r="CF241" s="275">
        <f t="shared" si="590"/>
        <v>0</v>
      </c>
      <c r="CG241" s="1">
        <f t="shared" si="591"/>
        <v>-1</v>
      </c>
      <c r="CH241" s="229">
        <f t="shared" si="592"/>
        <v>-0.6468124327587732</v>
      </c>
      <c r="CI241" s="193">
        <f t="shared" si="593"/>
        <v>5185.049759999999</v>
      </c>
      <c r="CJ241" s="193">
        <f t="shared" si="594"/>
        <v>2119.3055999999997</v>
      </c>
      <c r="CK241" s="20">
        <v>0</v>
      </c>
      <c r="CL241" s="33">
        <v>0</v>
      </c>
      <c r="CM241" s="475">
        <f t="shared" si="572"/>
        <v>0</v>
      </c>
      <c r="CN241" s="4">
        <f t="shared" si="681"/>
        <v>1.8961014992895608E-2</v>
      </c>
      <c r="CO241" s="1">
        <v>0</v>
      </c>
      <c r="CP241" s="1">
        <v>0</v>
      </c>
      <c r="CQ241" s="19">
        <v>0</v>
      </c>
      <c r="CR241" s="7">
        <f t="shared" si="570"/>
        <v>0</v>
      </c>
      <c r="CS241" s="224">
        <f t="shared" si="573"/>
        <v>0</v>
      </c>
      <c r="CT241" s="1">
        <f t="shared" si="574"/>
        <v>-1</v>
      </c>
      <c r="CU241" s="229">
        <f t="shared" si="575"/>
        <v>-0.68945010740250168</v>
      </c>
      <c r="CV241" s="193">
        <f t="shared" si="576"/>
        <v>4666.5447839999997</v>
      </c>
      <c r="CW241" s="193">
        <f t="shared" si="577"/>
        <v>0</v>
      </c>
      <c r="CX241" s="20"/>
      <c r="CY241" s="33"/>
      <c r="CZ241" s="475">
        <f t="shared" si="578"/>
        <v>0</v>
      </c>
      <c r="DA241" s="4">
        <f t="shared" si="682"/>
        <v>0</v>
      </c>
      <c r="DE241" s="7">
        <f t="shared" si="683"/>
        <v>0</v>
      </c>
      <c r="DF241" s="224">
        <f t="shared" si="579"/>
        <v>0</v>
      </c>
      <c r="DG241" s="1">
        <f t="shared" si="580"/>
        <v>-1</v>
      </c>
      <c r="DH241" s="229">
        <f t="shared" si="581"/>
        <v>-0.70032020883929313</v>
      </c>
      <c r="DI241" s="193"/>
      <c r="DJ241" s="193"/>
      <c r="DK241" s="20"/>
      <c r="DL241" s="33"/>
      <c r="DM241" s="475">
        <f t="shared" si="582"/>
        <v>0</v>
      </c>
      <c r="DN241" s="4" t="e">
        <f t="shared" si="684"/>
        <v>#DIV/0!</v>
      </c>
      <c r="DR241" s="7">
        <f t="shared" si="685"/>
        <v>0</v>
      </c>
      <c r="DS241" s="224">
        <f t="shared" si="583"/>
        <v>0</v>
      </c>
      <c r="DT241" s="1">
        <f t="shared" si="584"/>
        <v>-1</v>
      </c>
      <c r="DU241" s="229">
        <f t="shared" si="585"/>
        <v>-0.71401771999187658</v>
      </c>
    </row>
    <row r="242" spans="1:125" hidden="1" outlineLevel="1" x14ac:dyDescent="0.35">
      <c r="B242" s="5" t="s">
        <v>115</v>
      </c>
      <c r="C242" s="3"/>
      <c r="D242" s="18">
        <v>320917</v>
      </c>
      <c r="E242" s="5" t="s">
        <v>194</v>
      </c>
      <c r="F242" s="5" t="s">
        <v>84</v>
      </c>
      <c r="G242" s="5" t="s">
        <v>70</v>
      </c>
      <c r="H242" s="20">
        <v>317.77800000000002</v>
      </c>
      <c r="I242" s="16">
        <f t="shared" ref="I242" si="713">+IFERROR(AI242/$H242,0)</f>
        <v>38.575052395068248</v>
      </c>
      <c r="J242" s="16">
        <f t="shared" ref="J242" si="714">+IFERROR(AJ242/$H242,0)</f>
        <v>28.958102826501516</v>
      </c>
      <c r="K242" s="16">
        <f t="shared" ref="K242" si="715">+IFERROR(AK242/$H242,0)</f>
        <v>23.4345297660631</v>
      </c>
      <c r="L242" s="33">
        <f t="shared" ref="L242" si="716">+IFERROR(AL242/$H242,0)</f>
        <v>26.435266129184519</v>
      </c>
      <c r="M242" s="20">
        <f t="shared" ref="M242" si="717">+IFERROR(AM242/$H242,0)</f>
        <v>21.985876932953193</v>
      </c>
      <c r="N242" s="20">
        <f t="shared" ref="N242" si="718">+IFERROR(AN242/$H242,0)</f>
        <v>22.522968865056733</v>
      </c>
      <c r="O242" s="20">
        <f t="shared" ref="O242" si="719">+IFERROR(AO242/$H242,0)</f>
        <v>16.848353252899823</v>
      </c>
      <c r="P242" s="20">
        <f t="shared" ref="P242" si="720">+IFERROR(AP242/$H242,0)</f>
        <v>35.697524687045664</v>
      </c>
      <c r="Q242" s="20">
        <f t="shared" ref="Q242" si="721">+IFERROR(AQ242/$H242,0)</f>
        <v>17.901374544493322</v>
      </c>
      <c r="R242" s="20">
        <f t="shared" ref="R242" si="722">+IFERROR(AR242/$H242,0)</f>
        <v>30.537643889759515</v>
      </c>
      <c r="S242" s="20">
        <f t="shared" ref="S242" si="723">+IFERROR(AS242/$H242,0)</f>
        <v>7.3711534467458364</v>
      </c>
      <c r="T242" s="20">
        <f t="shared" ref="T242" si="724">+IFERROR(AT242/$H242,0)</f>
        <v>13.689284972527989</v>
      </c>
      <c r="U242" s="182">
        <f t="shared" si="698"/>
        <v>283.95713170829947</v>
      </c>
      <c r="V242" s="33">
        <v>23</v>
      </c>
      <c r="W242" s="20">
        <v>9</v>
      </c>
      <c r="X242" s="20">
        <v>9</v>
      </c>
      <c r="Y242" s="20">
        <v>10</v>
      </c>
      <c r="Z242" s="20">
        <v>12</v>
      </c>
      <c r="AA242" s="20">
        <v>21</v>
      </c>
      <c r="AB242" s="20">
        <v>19</v>
      </c>
      <c r="AC242" s="20">
        <v>0</v>
      </c>
      <c r="AD242" s="20">
        <v>0</v>
      </c>
      <c r="AE242" s="20">
        <v>0</v>
      </c>
      <c r="AF242" s="20">
        <v>0</v>
      </c>
      <c r="AG242" s="16">
        <v>0</v>
      </c>
      <c r="AH242" s="179">
        <f t="shared" si="571"/>
        <v>103</v>
      </c>
      <c r="AI242" s="28">
        <v>12258.302999999998</v>
      </c>
      <c r="AJ242" s="28">
        <v>9202.2479999999996</v>
      </c>
      <c r="AK242" s="28">
        <v>7446.9780000000001</v>
      </c>
      <c r="AL242" s="28">
        <v>8400.5459999999985</v>
      </c>
      <c r="AM242" s="28">
        <v>6986.6280000000006</v>
      </c>
      <c r="AN242" s="28">
        <v>7157.3039999999992</v>
      </c>
      <c r="AO242" s="28">
        <v>5354.0360000000001</v>
      </c>
      <c r="AP242" s="28">
        <v>11343.887999999997</v>
      </c>
      <c r="AQ242" s="28">
        <v>5688.6629999999996</v>
      </c>
      <c r="AR242" s="28">
        <v>9704.1913999999997</v>
      </c>
      <c r="AS242" s="28">
        <v>2342.3903999999984</v>
      </c>
      <c r="AT242" s="28">
        <v>4350.1535999999996</v>
      </c>
      <c r="AU242" s="329">
        <f t="shared" si="595"/>
        <v>90235.329399999988</v>
      </c>
      <c r="AV242" s="33">
        <v>7596.1151999999984</v>
      </c>
      <c r="AW242" s="20">
        <v>3011.6448</v>
      </c>
      <c r="AX242" s="20">
        <v>2944.7711999999997</v>
      </c>
      <c r="AY242" s="20">
        <v>3346.2719999999995</v>
      </c>
      <c r="AZ242" s="20">
        <v>4015.5263999999997</v>
      </c>
      <c r="BA242" s="20">
        <v>7027.1711999999989</v>
      </c>
      <c r="BB242" s="20">
        <v>6357.9167999999991</v>
      </c>
      <c r="BC242" s="20">
        <v>0</v>
      </c>
      <c r="BD242" s="20">
        <v>0</v>
      </c>
      <c r="BE242" s="20">
        <v>0</v>
      </c>
      <c r="BF242" s="20">
        <v>0</v>
      </c>
      <c r="BG242" s="20">
        <v>0</v>
      </c>
      <c r="BH242" s="329">
        <f t="shared" si="596"/>
        <v>34299.417599999993</v>
      </c>
      <c r="BI242" s="193"/>
      <c r="BJ242" s="193"/>
      <c r="BK242" s="20"/>
      <c r="BL242" s="33"/>
      <c r="BM242" s="226">
        <f t="shared" si="625"/>
        <v>0</v>
      </c>
      <c r="BN242" s="4">
        <f t="shared" si="699"/>
        <v>0</v>
      </c>
      <c r="BO242" s="4">
        <v>0</v>
      </c>
      <c r="BP242" s="4">
        <v>0</v>
      </c>
      <c r="BQ242" s="195">
        <v>0</v>
      </c>
      <c r="BR242" s="196">
        <f>BQ242*H242*1.08*(1-BO242)</f>
        <v>0</v>
      </c>
      <c r="BS242" s="224">
        <f t="shared" si="626"/>
        <v>0</v>
      </c>
      <c r="BT242" s="4">
        <f t="shared" si="586"/>
        <v>-1</v>
      </c>
      <c r="BU242" s="3">
        <f t="shared" si="569"/>
        <v>-0.49670649556490376</v>
      </c>
      <c r="BV242" s="193"/>
      <c r="BW242" s="193">
        <f t="shared" si="588"/>
        <v>4461.695999999999</v>
      </c>
      <c r="BX242" s="20"/>
      <c r="BY242" s="19">
        <v>0</v>
      </c>
      <c r="BZ242" s="441">
        <f t="shared" si="589"/>
        <v>0</v>
      </c>
      <c r="CA242" s="4">
        <f>BW242/$BW$209</f>
        <v>3.9213887608927883E-2</v>
      </c>
      <c r="CB242" s="1">
        <v>0</v>
      </c>
      <c r="CC242" s="1">
        <v>0</v>
      </c>
      <c r="CD242" s="19">
        <v>0</v>
      </c>
      <c r="CE242" s="196">
        <v>0</v>
      </c>
      <c r="CF242" s="275">
        <f t="shared" si="590"/>
        <v>0</v>
      </c>
      <c r="CG242" s="1">
        <f t="shared" si="591"/>
        <v>-1</v>
      </c>
      <c r="CH242" s="229">
        <f t="shared" si="592"/>
        <v>-0.5354811658521017</v>
      </c>
      <c r="CI242" s="193">
        <f t="shared" si="593"/>
        <v>3811.0463999999993</v>
      </c>
      <c r="CJ242" s="193">
        <f t="shared" si="594"/>
        <v>2119.3055999999997</v>
      </c>
      <c r="CK242" s="20">
        <v>0</v>
      </c>
      <c r="CL242" s="33">
        <v>0</v>
      </c>
      <c r="CM242" s="475">
        <f t="shared" si="572"/>
        <v>0</v>
      </c>
      <c r="CN242" s="4"/>
      <c r="CO242" s="1">
        <v>0</v>
      </c>
      <c r="CP242" s="1">
        <v>0</v>
      </c>
      <c r="CQ242" s="19">
        <v>0</v>
      </c>
      <c r="CR242" s="7">
        <f t="shared" si="570"/>
        <v>0</v>
      </c>
      <c r="CS242" s="224">
        <f t="shared" si="573"/>
        <v>0</v>
      </c>
      <c r="CT242" s="1">
        <f t="shared" si="574"/>
        <v>-1</v>
      </c>
      <c r="CU242" s="229">
        <f t="shared" si="575"/>
        <v>-0.58943890324250547</v>
      </c>
      <c r="CV242" s="193">
        <f t="shared" si="576"/>
        <v>3429.9417599999992</v>
      </c>
      <c r="CW242" s="193">
        <f t="shared" si="577"/>
        <v>0</v>
      </c>
      <c r="CX242" s="20">
        <v>0</v>
      </c>
      <c r="CY242" s="33"/>
      <c r="CZ242" s="475">
        <f t="shared" si="578"/>
        <v>0</v>
      </c>
      <c r="DA242" s="4"/>
      <c r="DE242" s="7">
        <f t="shared" si="683"/>
        <v>0</v>
      </c>
      <c r="DF242" s="224">
        <f t="shared" si="579"/>
        <v>0</v>
      </c>
      <c r="DG242" s="1">
        <f t="shared" si="580"/>
        <v>-1</v>
      </c>
      <c r="DH242" s="229">
        <f t="shared" si="581"/>
        <v>-0.6006363463716633</v>
      </c>
      <c r="DI242" s="193"/>
      <c r="DJ242" s="193"/>
      <c r="DK242" s="20">
        <v>0</v>
      </c>
      <c r="DL242" s="33"/>
      <c r="DM242" s="475">
        <f t="shared" si="582"/>
        <v>0</v>
      </c>
      <c r="DN242" s="4"/>
      <c r="DR242" s="7">
        <f t="shared" si="685"/>
        <v>0</v>
      </c>
      <c r="DS242" s="224">
        <f t="shared" si="583"/>
        <v>0</v>
      </c>
      <c r="DT242" s="1">
        <f t="shared" si="584"/>
        <v>-1</v>
      </c>
      <c r="DU242" s="229">
        <f t="shared" si="585"/>
        <v>-0.61988926257524146</v>
      </c>
    </row>
    <row r="243" spans="1:125" hidden="1" outlineLevel="1" x14ac:dyDescent="0.35">
      <c r="B243" s="5" t="s">
        <v>115</v>
      </c>
      <c r="C243" s="3"/>
      <c r="D243" s="18">
        <v>320921</v>
      </c>
      <c r="E243" s="5" t="s">
        <v>194</v>
      </c>
      <c r="F243" s="5" t="s">
        <v>85</v>
      </c>
      <c r="G243" s="5" t="s">
        <v>70</v>
      </c>
      <c r="H243" s="20">
        <v>332.45499999999998</v>
      </c>
      <c r="I243" s="16">
        <f t="shared" ref="I243:I244" si="725">+IFERROR(AI243/$H243,0)</f>
        <v>0</v>
      </c>
      <c r="J243" s="16">
        <f t="shared" ref="J243:J244" si="726">+IFERROR(AJ243/$H243,0)</f>
        <v>0</v>
      </c>
      <c r="K243" s="16">
        <f t="shared" ref="K243:K244" si="727">+IFERROR(AK243/$H243,0)</f>
        <v>0</v>
      </c>
      <c r="L243" s="33">
        <f t="shared" ref="L243:L244" si="728">+IFERROR(AL243/$H243,0)</f>
        <v>0</v>
      </c>
      <c r="M243" s="20">
        <f t="shared" ref="M243:M244" si="729">+IFERROR(AM243/$H243,0)</f>
        <v>0</v>
      </c>
      <c r="N243" s="20">
        <f t="shared" ref="N243:N244" si="730">+IFERROR(AN243/$H243,0)</f>
        <v>0</v>
      </c>
      <c r="O243" s="20">
        <f t="shared" ref="O243:O244" si="731">+IFERROR(AO243/$H243,0)</f>
        <v>0</v>
      </c>
      <c r="P243" s="20">
        <f t="shared" ref="P243:P244" si="732">+IFERROR(AP243/$H243,0)</f>
        <v>0</v>
      </c>
      <c r="Q243" s="20">
        <f t="shared" ref="Q243:Q244" si="733">+IFERROR(AQ243/$H243,0)</f>
        <v>0</v>
      </c>
      <c r="R243" s="20">
        <f t="shared" ref="R243:R244" si="734">+IFERROR(AR243/$H243,0)</f>
        <v>0</v>
      </c>
      <c r="S243" s="20">
        <f t="shared" ref="S243:S244" si="735">+IFERROR(AS243/$H243,0)</f>
        <v>0</v>
      </c>
      <c r="T243" s="20">
        <f t="shared" ref="T243:T244" si="736">+IFERROR(AT243/$H243,0)</f>
        <v>0</v>
      </c>
      <c r="U243" s="182">
        <f t="shared" si="698"/>
        <v>0</v>
      </c>
      <c r="V243" s="33">
        <v>0</v>
      </c>
      <c r="W243" s="20">
        <v>0</v>
      </c>
      <c r="X243" s="20">
        <v>0</v>
      </c>
      <c r="Y243" s="20">
        <v>0</v>
      </c>
      <c r="Z243" s="20">
        <v>0</v>
      </c>
      <c r="AA243" s="20">
        <v>0</v>
      </c>
      <c r="AB243" s="20">
        <v>0</v>
      </c>
      <c r="AC243" s="20">
        <v>0</v>
      </c>
      <c r="AD243" s="20">
        <v>0</v>
      </c>
      <c r="AE243" s="20">
        <v>0</v>
      </c>
      <c r="AF243" s="20">
        <v>0</v>
      </c>
      <c r="AG243" s="16">
        <v>0</v>
      </c>
      <c r="AH243" s="179">
        <f t="shared" si="571"/>
        <v>0</v>
      </c>
      <c r="AI243" s="28">
        <v>0</v>
      </c>
      <c r="AJ243" s="28">
        <v>0</v>
      </c>
      <c r="AK243" s="28">
        <v>0</v>
      </c>
      <c r="AL243" s="28">
        <v>0</v>
      </c>
      <c r="AM243" s="28">
        <v>0</v>
      </c>
      <c r="AN243" s="28">
        <v>0</v>
      </c>
      <c r="AO243" s="28">
        <v>0</v>
      </c>
      <c r="AP243" s="28">
        <v>0</v>
      </c>
      <c r="AQ243" s="28">
        <v>0</v>
      </c>
      <c r="AR243" s="28">
        <v>0</v>
      </c>
      <c r="AS243" s="28">
        <v>0</v>
      </c>
      <c r="AT243" s="28">
        <v>0</v>
      </c>
      <c r="AU243" s="329">
        <f t="shared" si="595"/>
        <v>0</v>
      </c>
      <c r="AV243" s="33">
        <v>0</v>
      </c>
      <c r="AW243" s="20">
        <v>0</v>
      </c>
      <c r="AX243" s="20">
        <v>0</v>
      </c>
      <c r="AY243" s="20">
        <v>0</v>
      </c>
      <c r="AZ243" s="20">
        <v>0</v>
      </c>
      <c r="BA243" s="20">
        <v>0</v>
      </c>
      <c r="BB243" s="20">
        <v>0</v>
      </c>
      <c r="BC243" s="20">
        <v>0</v>
      </c>
      <c r="BD243" s="20">
        <v>0</v>
      </c>
      <c r="BE243" s="20">
        <v>0</v>
      </c>
      <c r="BF243" s="20">
        <v>0</v>
      </c>
      <c r="BG243" s="20">
        <v>0</v>
      </c>
      <c r="BH243" s="329">
        <f t="shared" si="596"/>
        <v>0</v>
      </c>
      <c r="BI243" s="193"/>
      <c r="BJ243" s="193"/>
      <c r="BK243" s="20"/>
      <c r="BL243" s="33"/>
      <c r="BM243" s="226">
        <f t="shared" si="625"/>
        <v>0</v>
      </c>
      <c r="BN243" s="4">
        <f t="shared" si="699"/>
        <v>0</v>
      </c>
      <c r="BO243" s="4">
        <v>0</v>
      </c>
      <c r="BP243" s="4">
        <v>0</v>
      </c>
      <c r="BQ243" s="195">
        <v>0</v>
      </c>
      <c r="BR243" s="196">
        <f>BQ243*H243*1.08*(1-BO243)</f>
        <v>0</v>
      </c>
      <c r="BS243" s="224">
        <f t="shared" si="626"/>
        <v>0</v>
      </c>
      <c r="BT243" s="4">
        <f t="shared" si="586"/>
        <v>0</v>
      </c>
      <c r="BU243" s="3">
        <f t="shared" si="569"/>
        <v>0</v>
      </c>
      <c r="BV243" s="193"/>
      <c r="BW243" s="193">
        <f t="shared" si="588"/>
        <v>0</v>
      </c>
      <c r="BX243" s="20"/>
      <c r="BY243" s="19">
        <v>0</v>
      </c>
      <c r="BZ243" s="441">
        <f t="shared" si="589"/>
        <v>0</v>
      </c>
      <c r="CA243" s="4">
        <f>BW243/$BW$209</f>
        <v>0</v>
      </c>
      <c r="CB243" s="1">
        <v>0</v>
      </c>
      <c r="CC243" s="1">
        <v>0</v>
      </c>
      <c r="CD243" s="19">
        <v>0</v>
      </c>
      <c r="CE243" s="196">
        <v>0</v>
      </c>
      <c r="CF243" s="275">
        <f t="shared" si="590"/>
        <v>0</v>
      </c>
      <c r="CG243" s="1">
        <f t="shared" si="591"/>
        <v>0</v>
      </c>
      <c r="CH243" s="229">
        <f t="shared" si="592"/>
        <v>0</v>
      </c>
      <c r="CI243" s="193">
        <f t="shared" si="593"/>
        <v>0</v>
      </c>
      <c r="CJ243" s="193">
        <f t="shared" si="594"/>
        <v>0</v>
      </c>
      <c r="CK243" s="20">
        <v>0</v>
      </c>
      <c r="CL243" s="33">
        <v>0</v>
      </c>
      <c r="CM243" s="475">
        <f t="shared" si="572"/>
        <v>0</v>
      </c>
      <c r="CN243" s="4"/>
      <c r="CO243" s="1">
        <v>0</v>
      </c>
      <c r="CP243" s="1">
        <v>0</v>
      </c>
      <c r="CQ243" s="19">
        <v>0</v>
      </c>
      <c r="CR243" s="7">
        <f t="shared" si="570"/>
        <v>0</v>
      </c>
      <c r="CS243" s="224">
        <f t="shared" si="573"/>
        <v>0</v>
      </c>
      <c r="CT243" s="1">
        <f t="shared" si="574"/>
        <v>0</v>
      </c>
      <c r="CU243" s="229">
        <f t="shared" si="575"/>
        <v>0</v>
      </c>
      <c r="CV243" s="193">
        <f t="shared" si="576"/>
        <v>0</v>
      </c>
      <c r="CW243" s="193">
        <f t="shared" si="577"/>
        <v>0</v>
      </c>
      <c r="CX243" s="20">
        <v>0</v>
      </c>
      <c r="CY243" s="33"/>
      <c r="CZ243" s="475">
        <f t="shared" si="578"/>
        <v>0</v>
      </c>
      <c r="DA243" s="4"/>
      <c r="DE243" s="7">
        <f t="shared" si="683"/>
        <v>0</v>
      </c>
      <c r="DF243" s="224">
        <f t="shared" si="579"/>
        <v>0</v>
      </c>
      <c r="DG243" s="1">
        <f t="shared" si="580"/>
        <v>0</v>
      </c>
      <c r="DH243" s="229">
        <f t="shared" si="581"/>
        <v>0</v>
      </c>
      <c r="DI243" s="193"/>
      <c r="DJ243" s="193"/>
      <c r="DK243" s="20">
        <v>0</v>
      </c>
      <c r="DL243" s="33"/>
      <c r="DM243" s="475">
        <f t="shared" si="582"/>
        <v>0</v>
      </c>
      <c r="DN243" s="4"/>
      <c r="DR243" s="7">
        <f t="shared" si="685"/>
        <v>0</v>
      </c>
      <c r="DS243" s="224">
        <f t="shared" si="583"/>
        <v>0</v>
      </c>
      <c r="DT243" s="1">
        <f t="shared" si="584"/>
        <v>0</v>
      </c>
      <c r="DU243" s="229">
        <f t="shared" si="585"/>
        <v>0</v>
      </c>
    </row>
    <row r="244" spans="1:125" hidden="1" outlineLevel="1" x14ac:dyDescent="0.35">
      <c r="B244" s="5" t="s">
        <v>115</v>
      </c>
      <c r="C244" s="3"/>
      <c r="D244" s="18">
        <v>320925</v>
      </c>
      <c r="E244" s="5" t="s">
        <v>194</v>
      </c>
      <c r="F244" s="5" t="s">
        <v>86</v>
      </c>
      <c r="G244" s="5" t="s">
        <v>71</v>
      </c>
      <c r="H244" s="20">
        <v>210.833</v>
      </c>
      <c r="I244" s="16">
        <f t="shared" si="725"/>
        <v>52.553477871111269</v>
      </c>
      <c r="J244" s="16">
        <f t="shared" si="726"/>
        <v>22.522920984855311</v>
      </c>
      <c r="K244" s="16">
        <f t="shared" si="727"/>
        <v>42.41808445546949</v>
      </c>
      <c r="L244" s="33">
        <f t="shared" si="728"/>
        <v>37.376226681781311</v>
      </c>
      <c r="M244" s="20">
        <f t="shared" si="729"/>
        <v>30.566552674391581</v>
      </c>
      <c r="N244" s="20">
        <f t="shared" si="730"/>
        <v>25.740481803133285</v>
      </c>
      <c r="O244" s="20">
        <f t="shared" si="731"/>
        <v>0</v>
      </c>
      <c r="P244" s="20">
        <f t="shared" si="732"/>
        <v>33.696627188343378</v>
      </c>
      <c r="Q244" s="20">
        <f t="shared" si="733"/>
        <v>31.590585913969825</v>
      </c>
      <c r="R244" s="20">
        <f t="shared" si="734"/>
        <v>40.014750821740435</v>
      </c>
      <c r="S244" s="20">
        <f t="shared" si="735"/>
        <v>14.742274311896152</v>
      </c>
      <c r="T244" s="20">
        <f t="shared" si="736"/>
        <v>14.742274311896146</v>
      </c>
      <c r="U244" s="182">
        <f t="shared" si="698"/>
        <v>345.96425701858817</v>
      </c>
      <c r="V244" s="33">
        <v>24</v>
      </c>
      <c r="W244" s="20">
        <v>12</v>
      </c>
      <c r="X244" s="20">
        <v>10</v>
      </c>
      <c r="Y244" s="20">
        <v>10</v>
      </c>
      <c r="Z244" s="20">
        <v>0</v>
      </c>
      <c r="AA244" s="20">
        <v>0</v>
      </c>
      <c r="AB244" s="20">
        <v>0</v>
      </c>
      <c r="AC244" s="20">
        <v>0</v>
      </c>
      <c r="AD244" s="20">
        <v>0</v>
      </c>
      <c r="AE244" s="20">
        <v>0</v>
      </c>
      <c r="AF244" s="20">
        <v>0</v>
      </c>
      <c r="AG244" s="16">
        <v>0</v>
      </c>
      <c r="AH244" s="179">
        <f t="shared" si="571"/>
        <v>56</v>
      </c>
      <c r="AI244" s="28">
        <v>11080.007400000002</v>
      </c>
      <c r="AJ244" s="28">
        <v>4748.5749999999998</v>
      </c>
      <c r="AK244" s="28">
        <v>8943.1319999999996</v>
      </c>
      <c r="AL244" s="28">
        <v>7880.1419999999998</v>
      </c>
      <c r="AM244" s="28">
        <v>6444.4380000000001</v>
      </c>
      <c r="AN244" s="28">
        <v>5426.9430000000002</v>
      </c>
      <c r="AO244" s="28">
        <v>0</v>
      </c>
      <c r="AP244" s="28">
        <v>7104.360999999999</v>
      </c>
      <c r="AQ244" s="28">
        <v>6660.3379999999997</v>
      </c>
      <c r="AR244" s="28">
        <v>8436.4299600000013</v>
      </c>
      <c r="AS244" s="28">
        <v>3108.1579200000015</v>
      </c>
      <c r="AT244" s="28">
        <v>3108.1579200000001</v>
      </c>
      <c r="AU244" s="329">
        <f t="shared" si="595"/>
        <v>72940.68220000001</v>
      </c>
      <c r="AV244" s="33">
        <v>5261.6692800000001</v>
      </c>
      <c r="AW244" s="20">
        <v>2664.1353599999998</v>
      </c>
      <c r="AX244" s="20">
        <v>2220.1127999999999</v>
      </c>
      <c r="AY244" s="20">
        <v>2220.1127999999999</v>
      </c>
      <c r="AZ244" s="20">
        <v>0</v>
      </c>
      <c r="BA244" s="20">
        <v>0</v>
      </c>
      <c r="BB244" s="20">
        <v>0</v>
      </c>
      <c r="BC244" s="20">
        <v>0</v>
      </c>
      <c r="BD244" s="20">
        <v>0</v>
      </c>
      <c r="BE244" s="20">
        <v>0</v>
      </c>
      <c r="BF244" s="20">
        <v>0</v>
      </c>
      <c r="BG244" s="20">
        <v>0</v>
      </c>
      <c r="BH244" s="329">
        <f t="shared" si="596"/>
        <v>12366.03024</v>
      </c>
      <c r="BI244" s="193"/>
      <c r="BJ244" s="193"/>
      <c r="BK244" s="20"/>
      <c r="BL244" s="33"/>
      <c r="BM244" s="226">
        <f t="shared" si="625"/>
        <v>0</v>
      </c>
      <c r="BN244" s="4">
        <f t="shared" si="699"/>
        <v>0</v>
      </c>
      <c r="BO244" s="4">
        <v>0</v>
      </c>
      <c r="BP244" s="4">
        <v>0</v>
      </c>
      <c r="BQ244" s="195">
        <v>0</v>
      </c>
      <c r="BR244" s="196">
        <f>BQ244*H244*1.08*(1-BO244)</f>
        <v>0</v>
      </c>
      <c r="BS244" s="224">
        <f t="shared" si="626"/>
        <v>0</v>
      </c>
      <c r="BT244" s="4">
        <f t="shared" si="586"/>
        <v>-1</v>
      </c>
      <c r="BU244" s="3">
        <f t="shared" si="569"/>
        <v>-0.76047636103096361</v>
      </c>
      <c r="BV244" s="193"/>
      <c r="BW244" s="193">
        <f t="shared" si="588"/>
        <v>0</v>
      </c>
      <c r="BX244" s="20"/>
      <c r="BY244" s="19">
        <v>0</v>
      </c>
      <c r="BZ244" s="441">
        <f t="shared" si="589"/>
        <v>0</v>
      </c>
      <c r="CA244" s="4">
        <f>BW244/$BW$209</f>
        <v>0</v>
      </c>
      <c r="CB244" s="1">
        <v>0</v>
      </c>
      <c r="CC244" s="1">
        <v>0</v>
      </c>
      <c r="CD244" s="19">
        <v>0</v>
      </c>
      <c r="CE244" s="196">
        <v>0</v>
      </c>
      <c r="CF244" s="275">
        <f t="shared" si="590"/>
        <v>0</v>
      </c>
      <c r="CG244" s="1">
        <f t="shared" si="591"/>
        <v>-1</v>
      </c>
      <c r="CH244" s="229">
        <f t="shared" si="592"/>
        <v>-0.78784580474528521</v>
      </c>
      <c r="CI244" s="193">
        <f t="shared" si="593"/>
        <v>1374.0033599999999</v>
      </c>
      <c r="CJ244" s="193">
        <f t="shared" si="594"/>
        <v>0</v>
      </c>
      <c r="CK244" s="20">
        <v>0</v>
      </c>
      <c r="CL244" s="33">
        <v>0</v>
      </c>
      <c r="CM244" s="475">
        <f t="shared" si="572"/>
        <v>0</v>
      </c>
      <c r="CN244" s="4"/>
      <c r="CO244" s="1">
        <v>0</v>
      </c>
      <c r="CP244" s="1">
        <v>0</v>
      </c>
      <c r="CQ244" s="19">
        <v>0</v>
      </c>
      <c r="CR244" s="7">
        <f t="shared" si="570"/>
        <v>0</v>
      </c>
      <c r="CS244" s="224">
        <f t="shared" si="573"/>
        <v>0</v>
      </c>
      <c r="CT244" s="1">
        <f t="shared" si="574"/>
        <v>-1</v>
      </c>
      <c r="CU244" s="229">
        <f t="shared" si="575"/>
        <v>-0.81466994870687603</v>
      </c>
      <c r="CV244" s="193">
        <f t="shared" si="576"/>
        <v>1236.603024</v>
      </c>
      <c r="CW244" s="193">
        <f t="shared" si="577"/>
        <v>0</v>
      </c>
      <c r="CX244" s="20">
        <v>0</v>
      </c>
      <c r="CY244" s="33"/>
      <c r="CZ244" s="475">
        <f t="shared" si="578"/>
        <v>0</v>
      </c>
      <c r="DA244" s="4"/>
      <c r="DE244" s="7">
        <f t="shared" si="683"/>
        <v>0</v>
      </c>
      <c r="DF244" s="224">
        <f t="shared" si="579"/>
        <v>0</v>
      </c>
      <c r="DG244" s="1">
        <f t="shared" si="580"/>
        <v>-1</v>
      </c>
      <c r="DH244" s="229">
        <f t="shared" si="581"/>
        <v>-0.82291875644624768</v>
      </c>
      <c r="DI244" s="193"/>
      <c r="DJ244" s="193"/>
      <c r="DK244" s="20">
        <v>0</v>
      </c>
      <c r="DL244" s="33"/>
      <c r="DM244" s="475">
        <f t="shared" si="582"/>
        <v>0</v>
      </c>
      <c r="DN244" s="4"/>
      <c r="DR244" s="7">
        <f t="shared" si="685"/>
        <v>0</v>
      </c>
      <c r="DS244" s="224">
        <f t="shared" si="583"/>
        <v>0</v>
      </c>
      <c r="DT244" s="1">
        <f t="shared" si="584"/>
        <v>-1</v>
      </c>
      <c r="DU244" s="229">
        <f t="shared" si="585"/>
        <v>-0.8304645656302897</v>
      </c>
    </row>
    <row r="245" spans="1:125" s="11" customFormat="1" collapsed="1" x14ac:dyDescent="0.35">
      <c r="A245" s="204"/>
      <c r="B245" s="199"/>
      <c r="C245" s="200"/>
      <c r="D245" s="201"/>
      <c r="E245" s="199" t="s">
        <v>95</v>
      </c>
      <c r="F245" s="199"/>
      <c r="G245" s="199"/>
      <c r="H245" s="205"/>
      <c r="I245" s="206">
        <f>+SUM(I246:I277)</f>
        <v>0</v>
      </c>
      <c r="J245" s="206">
        <f t="shared" ref="J245" si="737">+SUM(J246:J277)</f>
        <v>0</v>
      </c>
      <c r="K245" s="206">
        <f t="shared" ref="K245" si="738">+SUM(K246:K277)</f>
        <v>0</v>
      </c>
      <c r="L245" s="207">
        <f t="shared" ref="L245" si="739">+SUM(L246:L277)</f>
        <v>0</v>
      </c>
      <c r="M245" s="208">
        <f t="shared" ref="M245" si="740">+SUM(M246:M277)</f>
        <v>0</v>
      </c>
      <c r="N245" s="208">
        <f t="shared" ref="N245" si="741">+SUM(N246:N277)</f>
        <v>0</v>
      </c>
      <c r="O245" s="208">
        <f t="shared" ref="O245" si="742">+SUM(O246:O277)</f>
        <v>385.4506558649469</v>
      </c>
      <c r="P245" s="208">
        <f t="shared" ref="P245" si="743">+SUM(P246:P277)</f>
        <v>285.13969261746831</v>
      </c>
      <c r="Q245" s="208">
        <f t="shared" ref="Q245" si="744">+SUM(Q246:Q277)</f>
        <v>85.56902288394329</v>
      </c>
      <c r="R245" s="208">
        <f t="shared" ref="R245" si="745">+SUM(R246:R277)</f>
        <v>335.99730945517922</v>
      </c>
      <c r="S245" s="208">
        <f t="shared" ref="S245" si="746">+SUM(S246:S277)</f>
        <v>140.41182706428069</v>
      </c>
      <c r="T245" s="208">
        <f t="shared" ref="T245" si="747">+SUM(T246:T277)</f>
        <v>166.93352868480434</v>
      </c>
      <c r="U245" s="202">
        <f t="shared" ref="U245" si="748">+SUM(U246:U277)</f>
        <v>1399.5020365706225</v>
      </c>
      <c r="V245" s="207">
        <f>+SUM(V246:V277)</f>
        <v>234</v>
      </c>
      <c r="W245" s="208">
        <f t="shared" ref="W245:AH245" si="749">+SUM(W246:W277)</f>
        <v>133</v>
      </c>
      <c r="X245" s="208">
        <f t="shared" si="749"/>
        <v>350.25</v>
      </c>
      <c r="Y245" s="208">
        <f t="shared" si="749"/>
        <v>162</v>
      </c>
      <c r="Z245" s="208">
        <f t="shared" si="749"/>
        <v>399</v>
      </c>
      <c r="AA245" s="208">
        <f t="shared" si="749"/>
        <v>375</v>
      </c>
      <c r="AB245" s="208">
        <f t="shared" si="749"/>
        <v>425</v>
      </c>
      <c r="AC245" s="208">
        <f t="shared" si="749"/>
        <v>319</v>
      </c>
      <c r="AD245" s="208">
        <f t="shared" si="749"/>
        <v>349</v>
      </c>
      <c r="AE245" s="208">
        <f t="shared" si="749"/>
        <v>0</v>
      </c>
      <c r="AF245" s="208">
        <f t="shared" si="749"/>
        <v>0</v>
      </c>
      <c r="AG245" s="206">
        <f t="shared" si="749"/>
        <v>0</v>
      </c>
      <c r="AH245" s="203">
        <f t="shared" si="749"/>
        <v>2746.25</v>
      </c>
      <c r="AI245" s="209">
        <f>SUM(AI246:AI277)</f>
        <v>0</v>
      </c>
      <c r="AJ245" s="209">
        <f t="shared" ref="AJ245:AT245" si="750">SUM(AJ246:AJ277)</f>
        <v>0</v>
      </c>
      <c r="AK245" s="209">
        <f t="shared" si="750"/>
        <v>0</v>
      </c>
      <c r="AL245" s="209">
        <f t="shared" si="750"/>
        <v>0</v>
      </c>
      <c r="AM245" s="209">
        <f t="shared" si="750"/>
        <v>0</v>
      </c>
      <c r="AN245" s="209">
        <f t="shared" si="750"/>
        <v>0</v>
      </c>
      <c r="AO245" s="209">
        <f t="shared" si="750"/>
        <v>119952.576</v>
      </c>
      <c r="AP245" s="209">
        <f t="shared" si="750"/>
        <v>87725.332000000009</v>
      </c>
      <c r="AQ245" s="209">
        <f t="shared" si="750"/>
        <v>25811.654999999999</v>
      </c>
      <c r="AR245" s="209">
        <f t="shared" si="750"/>
        <v>101901.239</v>
      </c>
      <c r="AS245" s="209">
        <f t="shared" si="750"/>
        <v>45562.046400000007</v>
      </c>
      <c r="AT245" s="209">
        <f t="shared" si="750"/>
        <v>54763.646399999998</v>
      </c>
      <c r="AU245" s="330">
        <f t="shared" ref="AU245" si="751">+SUM(AU246:AU277)</f>
        <v>435716.49479999999</v>
      </c>
      <c r="AV245" s="207">
        <f t="shared" ref="AV245" si="752">+SUM(AV246:AV277)</f>
        <v>78108.23520000001</v>
      </c>
      <c r="AW245" s="208">
        <f t="shared" ref="AW245" si="753">+SUM(AW246:AW277)</f>
        <v>43279.790399999998</v>
      </c>
      <c r="AX245" s="208">
        <f t="shared" ref="AX245" si="754">+SUM(AX246:AX277)</f>
        <v>116239.32216</v>
      </c>
      <c r="AY245" s="208">
        <f t="shared" ref="AY245" si="755">+SUM(AY246:AY277)</f>
        <v>52431.559199999996</v>
      </c>
      <c r="AZ245" s="208">
        <f t="shared" ref="AZ245" si="756">+SUM(AZ246:AZ277)</f>
        <v>103545.10367999999</v>
      </c>
      <c r="BA245" s="208">
        <f t="shared" ref="BA245" si="757">+SUM(BA246:BA277)</f>
        <v>91152.475199999986</v>
      </c>
      <c r="BB245" s="208">
        <f t="shared" ref="BB245" si="758">+SUM(BB246:BB277)</f>
        <v>99786.971520000006</v>
      </c>
      <c r="BC245" s="208">
        <v>92891.901599999983</v>
      </c>
      <c r="BD245" s="208">
        <v>104664.33143999999</v>
      </c>
      <c r="BE245" s="208">
        <f t="shared" ref="BE245" si="759">+SUM(BE246:BE277)</f>
        <v>0</v>
      </c>
      <c r="BF245" s="208">
        <f t="shared" ref="BF245" si="760">+SUM(BF246:BF277)</f>
        <v>0</v>
      </c>
      <c r="BG245" s="208">
        <f t="shared" ref="BG245" si="761">+SUM(BG246:BG277)</f>
        <v>0</v>
      </c>
      <c r="BH245" s="330">
        <f t="shared" ref="BH245:CR245" si="762">+SUM(BH246:BH277)</f>
        <v>782099.69039999996</v>
      </c>
      <c r="BI245" s="208">
        <f t="shared" si="762"/>
        <v>80287.700759999992</v>
      </c>
      <c r="BJ245" s="207">
        <f t="shared" si="762"/>
        <v>95416.070399999997</v>
      </c>
      <c r="BK245" s="208">
        <f t="shared" si="762"/>
        <v>116932.56449006624</v>
      </c>
      <c r="BL245" s="207">
        <f t="shared" si="762"/>
        <v>92891.901599999983</v>
      </c>
      <c r="BM245" s="250">
        <f>BL245/BK245</f>
        <v>0.79440575005854264</v>
      </c>
      <c r="BN245" s="243">
        <f>BJ245/BJ7</f>
        <v>8.6368934400537587E-3</v>
      </c>
      <c r="BO245" s="207"/>
      <c r="BP245" s="207"/>
      <c r="BQ245" s="207">
        <f t="shared" si="762"/>
        <v>465</v>
      </c>
      <c r="BR245" s="251">
        <f t="shared" si="762"/>
        <v>116699.19650999999</v>
      </c>
      <c r="BS245" s="230">
        <f t="shared" si="626"/>
        <v>0.99800425158651096</v>
      </c>
      <c r="BT245" s="231">
        <f t="shared" si="586"/>
        <v>5.8894842370046163E-2</v>
      </c>
      <c r="BU245" s="232">
        <f t="shared" ref="BU245:BU308" si="763">IFERROR(SUM(AV245:BC245)/SUM(AI245:AP245)-1,0)</f>
        <v>2.2619519595700086</v>
      </c>
      <c r="BV245" s="208">
        <f t="shared" si="762"/>
        <v>80561.250270000004</v>
      </c>
      <c r="BW245" s="207">
        <f t="shared" si="588"/>
        <v>94610.449439999997</v>
      </c>
      <c r="BX245" s="208">
        <f t="shared" ref="BX245" si="764">+SUM(BX246:BX277)</f>
        <v>114650.68941885955</v>
      </c>
      <c r="BY245" s="208">
        <f t="shared" si="762"/>
        <v>104664.33143999999</v>
      </c>
      <c r="BZ245" s="387">
        <f t="shared" si="589"/>
        <v>0.91289753223920134</v>
      </c>
      <c r="CA245" s="387">
        <f>BW245/BW7</f>
        <v>8.2724212077829855E-3</v>
      </c>
      <c r="CB245" s="208"/>
      <c r="CC245" s="208"/>
      <c r="CD245" s="208">
        <v>430</v>
      </c>
      <c r="CE245" s="208">
        <v>105737.47425</v>
      </c>
      <c r="CF245" s="387">
        <f t="shared" si="590"/>
        <v>0.92225764001909816</v>
      </c>
      <c r="CG245" s="387">
        <f t="shared" si="591"/>
        <v>3.0965011445410999</v>
      </c>
      <c r="CH245" s="387">
        <f t="shared" si="592"/>
        <v>2.3496130634327326</v>
      </c>
      <c r="CI245" s="208">
        <f t="shared" si="593"/>
        <v>86899.965599999996</v>
      </c>
      <c r="CJ245" s="207">
        <f t="shared" si="594"/>
        <v>99114.401519999999</v>
      </c>
      <c r="CK245" s="208">
        <f t="shared" si="762"/>
        <v>133324.98750796908</v>
      </c>
      <c r="CL245" s="208">
        <f t="shared" si="762"/>
        <v>123518.359</v>
      </c>
      <c r="CM245" s="387">
        <f t="shared" si="572"/>
        <v>0.92644568215404544</v>
      </c>
      <c r="CN245" s="387">
        <f>CJ245/CJ7</f>
        <v>8.9917372650614186E-3</v>
      </c>
      <c r="CO245" s="208"/>
      <c r="CP245" s="208"/>
      <c r="CQ245" s="208">
        <v>459.66666666666663</v>
      </c>
      <c r="CR245" s="208">
        <f t="shared" si="762"/>
        <v>150074.75232</v>
      </c>
      <c r="CS245" s="387">
        <f t="shared" si="573"/>
        <v>1.1256310998043766</v>
      </c>
      <c r="CT245" s="387">
        <f t="shared" si="574"/>
        <v>0.47274708131860876</v>
      </c>
      <c r="CU245" s="387">
        <f t="shared" si="575"/>
        <v>1.7793679408059613</v>
      </c>
      <c r="CV245" s="208">
        <f t="shared" ref="CV245:CW245" si="765">+SUM(CV246:CV277)</f>
        <v>90561.804940000016</v>
      </c>
      <c r="CW245" s="207">
        <f t="shared" si="765"/>
        <v>107024.86401333335</v>
      </c>
      <c r="CX245" s="208">
        <f t="shared" ref="CX245:CY245" si="766">+SUM(CX246:CX277)</f>
        <v>0</v>
      </c>
      <c r="CY245" s="208">
        <f t="shared" si="766"/>
        <v>0</v>
      </c>
      <c r="CZ245" s="387">
        <f t="shared" si="578"/>
        <v>0</v>
      </c>
      <c r="DA245" s="387">
        <f>CW245/CW7</f>
        <v>1.0759044570211205E-2</v>
      </c>
      <c r="DB245" s="208"/>
      <c r="DC245" s="208"/>
      <c r="DD245" s="208">
        <v>459.66666666666663</v>
      </c>
      <c r="DE245" s="208">
        <f t="shared" ref="DE245" si="767">+SUM(DE246:DE277)</f>
        <v>0</v>
      </c>
      <c r="DF245" s="387">
        <f t="shared" si="579"/>
        <v>0</v>
      </c>
      <c r="DG245" s="387">
        <f t="shared" si="580"/>
        <v>-1</v>
      </c>
      <c r="DH245" s="387">
        <f t="shared" si="581"/>
        <v>1.3772444626771816</v>
      </c>
      <c r="DI245" s="208"/>
      <c r="DJ245" s="207"/>
      <c r="DK245" s="208">
        <f t="shared" ref="DK245:DL245" si="768">+SUM(DK246:DK277)</f>
        <v>0</v>
      </c>
      <c r="DL245" s="208">
        <f t="shared" si="768"/>
        <v>0</v>
      </c>
      <c r="DM245" s="387">
        <f t="shared" si="582"/>
        <v>0</v>
      </c>
      <c r="DN245" s="387" t="e">
        <f>DJ245/DJ7</f>
        <v>#DIV/0!</v>
      </c>
      <c r="DO245" s="208"/>
      <c r="DP245" s="208"/>
      <c r="DQ245" s="208">
        <v>459.66666666666663</v>
      </c>
      <c r="DR245" s="208">
        <f t="shared" ref="DR245" si="769">+SUM(DR246:DR277)</f>
        <v>0</v>
      </c>
      <c r="DS245" s="387">
        <f t="shared" si="583"/>
        <v>0</v>
      </c>
      <c r="DT245" s="387">
        <f t="shared" si="584"/>
        <v>-1</v>
      </c>
      <c r="DU245" s="387">
        <f t="shared" si="585"/>
        <v>0.79497379542400548</v>
      </c>
    </row>
    <row r="246" spans="1:125" x14ac:dyDescent="0.35">
      <c r="B246" s="5" t="s">
        <v>116</v>
      </c>
      <c r="C246" s="3"/>
      <c r="D246" s="18">
        <v>324003</v>
      </c>
      <c r="E246" s="5" t="s">
        <v>40</v>
      </c>
      <c r="F246" s="5" t="s">
        <v>36</v>
      </c>
      <c r="G246" s="5" t="s">
        <v>69</v>
      </c>
      <c r="H246" s="20">
        <v>366.66699999999997</v>
      </c>
      <c r="I246" s="16">
        <f t="shared" ref="I246" si="770">+IFERROR(AI246/$H246,0)</f>
        <v>0</v>
      </c>
      <c r="J246" s="16">
        <f t="shared" ref="J246" si="771">+IFERROR(AJ246/$H246,0)</f>
        <v>0</v>
      </c>
      <c r="K246" s="16">
        <f t="shared" ref="K246" si="772">+IFERROR(AK246/$H246,0)</f>
        <v>0</v>
      </c>
      <c r="L246" s="33">
        <f t="shared" ref="L246" si="773">+IFERROR(AL246/$H246,0)</f>
        <v>0</v>
      </c>
      <c r="M246" s="20">
        <f t="shared" ref="M246" si="774">+IFERROR(AM246/$H246,0)</f>
        <v>0</v>
      </c>
      <c r="N246" s="20">
        <f t="shared" ref="N246" si="775">+IFERROR(AN246/$H246,0)</f>
        <v>0</v>
      </c>
      <c r="O246" s="20">
        <f t="shared" ref="O246" si="776">+IFERROR(AO246/$H246,0)</f>
        <v>129.59752582043109</v>
      </c>
      <c r="P246" s="20">
        <f t="shared" ref="P246" si="777">+IFERROR(AP246/$H246,0)</f>
        <v>75.598556728584796</v>
      </c>
      <c r="Q246" s="20">
        <f t="shared" ref="Q246" si="778">+IFERROR(AQ246/$H246,0)</f>
        <v>0</v>
      </c>
      <c r="R246" s="20">
        <f t="shared" ref="R246" si="779">+IFERROR(AR246/$H246,0)</f>
        <v>86.398350546954049</v>
      </c>
      <c r="S246" s="20">
        <f t="shared" ref="S246" si="780">+IFERROR(AS246/$H246,0)</f>
        <v>23.759546400412368</v>
      </c>
      <c r="T246" s="20">
        <f t="shared" ref="T246" si="781">+IFERROR(AT246/$H246,0)</f>
        <v>36.71929898245547</v>
      </c>
      <c r="U246" s="182">
        <f t="shared" si="698"/>
        <v>352.07327847883784</v>
      </c>
      <c r="V246" s="33">
        <v>50</v>
      </c>
      <c r="W246" s="20">
        <v>20</v>
      </c>
      <c r="X246" s="20">
        <v>87</v>
      </c>
      <c r="Y246" s="20">
        <v>50</v>
      </c>
      <c r="Z246" s="20">
        <v>92</v>
      </c>
      <c r="AA246" s="20">
        <v>65</v>
      </c>
      <c r="AB246" s="20">
        <v>70</v>
      </c>
      <c r="AC246" s="20">
        <v>68</v>
      </c>
      <c r="AD246" s="20">
        <v>85</v>
      </c>
      <c r="AE246" s="20">
        <v>0</v>
      </c>
      <c r="AF246" s="20">
        <v>0</v>
      </c>
      <c r="AG246" s="16">
        <v>0</v>
      </c>
      <c r="AH246" s="179">
        <f t="shared" si="571"/>
        <v>587</v>
      </c>
      <c r="AI246" s="23"/>
      <c r="AJ246" s="23"/>
      <c r="AK246" s="23"/>
      <c r="AL246" s="23"/>
      <c r="AM246" s="23"/>
      <c r="AN246" s="23"/>
      <c r="AO246" s="28">
        <v>47519.135999999999</v>
      </c>
      <c r="AP246" s="28">
        <v>27719.495999999999</v>
      </c>
      <c r="AQ246" s="28">
        <v>0</v>
      </c>
      <c r="AR246" s="28">
        <v>31679.423999999999</v>
      </c>
      <c r="AS246" s="28">
        <v>8711.8416000000016</v>
      </c>
      <c r="AT246" s="28">
        <v>13463.7552</v>
      </c>
      <c r="AU246" s="329">
        <f t="shared" si="595"/>
        <v>129093.6528</v>
      </c>
      <c r="AV246" s="33">
        <v>19799.640000000003</v>
      </c>
      <c r="AW246" s="20">
        <v>7919.8560000000007</v>
      </c>
      <c r="AX246" s="20">
        <v>34451.373599999999</v>
      </c>
      <c r="AY246" s="20">
        <v>18017.64</v>
      </c>
      <c r="AZ246" s="20">
        <v>30966.537600000003</v>
      </c>
      <c r="BA246" s="20">
        <v>25739.532000000003</v>
      </c>
      <c r="BB246" s="20">
        <v>27719.495999999999</v>
      </c>
      <c r="BC246" s="20">
        <v>26927.510399999999</v>
      </c>
      <c r="BD246" s="20">
        <v>33659.388000000006</v>
      </c>
      <c r="BE246" s="20">
        <v>0</v>
      </c>
      <c r="BF246" s="20">
        <v>0</v>
      </c>
      <c r="BG246" s="20">
        <v>0</v>
      </c>
      <c r="BH246" s="329">
        <f t="shared" si="596"/>
        <v>225200.97360000003</v>
      </c>
      <c r="BI246" s="193">
        <f t="shared" ref="BI246:BI272" si="782">+AVERAGE(AW246:BB246)</f>
        <v>24135.7392</v>
      </c>
      <c r="BJ246" s="193">
        <f t="shared" ref="BJ246:BJ272" si="783">+AVERAGE(AZ246:BB246)</f>
        <v>28141.855200000002</v>
      </c>
      <c r="BK246" s="20">
        <v>31526.776154234642</v>
      </c>
      <c r="BL246" s="33">
        <v>26927.510399999999</v>
      </c>
      <c r="BM246" s="226">
        <f t="shared" si="625"/>
        <v>0.85411557046828357</v>
      </c>
      <c r="BN246" s="4">
        <f>BJ246/$BJ$245</f>
        <v>0.29493831680580301</v>
      </c>
      <c r="BO246" s="4">
        <v>0</v>
      </c>
      <c r="BP246" s="4">
        <v>1</v>
      </c>
      <c r="BQ246" s="195">
        <v>75.666666666666671</v>
      </c>
      <c r="BR246" s="196">
        <f t="shared" ref="BR246:BR272" si="784">BQ246*H246*1.08*(1-BO246)</f>
        <v>29964.027240000003</v>
      </c>
      <c r="BS246" s="224">
        <f t="shared" si="626"/>
        <v>0.95043105877399614</v>
      </c>
      <c r="BT246" s="4">
        <f t="shared" si="586"/>
        <v>-2.8571428571428581E-2</v>
      </c>
      <c r="BU246" s="229">
        <f t="shared" si="763"/>
        <v>1.5457877224561982</v>
      </c>
      <c r="BV246" s="193">
        <f t="shared" si="587"/>
        <v>23942.698200000003</v>
      </c>
      <c r="BW246" s="193">
        <f t="shared" si="588"/>
        <v>26795.5128</v>
      </c>
      <c r="BX246" s="20">
        <v>32949.366525134123</v>
      </c>
      <c r="BY246" s="19">
        <v>33659.388000000006</v>
      </c>
      <c r="BZ246" s="441">
        <f t="shared" si="589"/>
        <v>1.0215488657217209</v>
      </c>
      <c r="CA246" s="4">
        <f t="shared" ref="CA246:CA272" si="785">BW246/$BW$245</f>
        <v>0.28321937966263616</v>
      </c>
      <c r="CB246" s="1">
        <v>0</v>
      </c>
      <c r="CC246" s="1">
        <v>1</v>
      </c>
      <c r="CD246" s="19">
        <v>70</v>
      </c>
      <c r="CE246" s="196">
        <v>27720.0252</v>
      </c>
      <c r="CF246" s="275">
        <f t="shared" si="590"/>
        <v>0.84129159748351678</v>
      </c>
      <c r="CG246" s="1">
        <f t="shared" si="591"/>
        <v>0</v>
      </c>
      <c r="CH246" s="229">
        <f t="shared" si="592"/>
        <v>1.9931561435088296</v>
      </c>
      <c r="CI246" s="193">
        <f t="shared" si="593"/>
        <v>25022.330400000003</v>
      </c>
      <c r="CJ246" s="193">
        <f t="shared" si="594"/>
        <v>29435.464800000002</v>
      </c>
      <c r="CK246" s="20">
        <v>39595.486796733116</v>
      </c>
      <c r="CL246" s="33">
        <v>23066.580999999998</v>
      </c>
      <c r="CM246" s="475">
        <f t="shared" si="572"/>
        <v>0.58255581294944814</v>
      </c>
      <c r="CN246" s="4">
        <f t="shared" ref="CN246:CN277" si="786">CJ246/$CJ$245</f>
        <v>0.29698474034633915</v>
      </c>
      <c r="CO246" s="1">
        <v>0</v>
      </c>
      <c r="CP246" s="1">
        <v>1</v>
      </c>
      <c r="CQ246" s="19">
        <v>82</v>
      </c>
      <c r="CR246" s="7">
        <f t="shared" ref="CR246:CR301" si="787">CQ246*$H246*1.08*(1-CO246)</f>
        <v>32472.02952</v>
      </c>
      <c r="CS246" s="224">
        <f t="shared" si="573"/>
        <v>0.82009421141096195</v>
      </c>
      <c r="CT246" s="1">
        <f t="shared" si="574"/>
        <v>2.5019568537609782E-2</v>
      </c>
      <c r="CU246" s="229">
        <f t="shared" si="575"/>
        <v>1.4100045657395794</v>
      </c>
      <c r="CV246" s="193">
        <f t="shared" si="576"/>
        <v>24826.755460000004</v>
      </c>
      <c r="CW246" s="193">
        <f t="shared" si="577"/>
        <v>27884.493133333337</v>
      </c>
      <c r="CX246" s="20"/>
      <c r="CY246" s="33"/>
      <c r="CZ246" s="475">
        <f t="shared" si="578"/>
        <v>0</v>
      </c>
      <c r="DA246" s="4">
        <f t="shared" ref="DA246:DA277" si="788">CW246/$CW$245</f>
        <v>0.26054219634289316</v>
      </c>
      <c r="DE246" s="7">
        <f t="shared" ref="DE246:DE280" si="789">DD246*$H246*1.08*(1-DB246)</f>
        <v>0</v>
      </c>
      <c r="DF246" s="224">
        <f t="shared" si="579"/>
        <v>0</v>
      </c>
      <c r="DG246" s="1">
        <f t="shared" si="580"/>
        <v>-1</v>
      </c>
      <c r="DH246" s="229">
        <f t="shared" si="581"/>
        <v>1.147087905057524</v>
      </c>
      <c r="DI246" s="193"/>
      <c r="DJ246" s="193"/>
      <c r="DK246" s="20"/>
      <c r="DL246" s="33"/>
      <c r="DM246" s="475">
        <f t="shared" si="582"/>
        <v>0</v>
      </c>
      <c r="DN246" s="4" t="e">
        <f t="shared" ref="DN246:DN277" si="790">DJ246/$DJ$245</f>
        <v>#DIV/0!</v>
      </c>
      <c r="DR246" s="7">
        <f t="shared" ref="DR246:DR280" si="791">DQ246*$H246*1.08*(1-DO246)</f>
        <v>0</v>
      </c>
      <c r="DS246" s="224">
        <f t="shared" si="583"/>
        <v>0</v>
      </c>
      <c r="DT246" s="1">
        <f t="shared" si="584"/>
        <v>-1</v>
      </c>
      <c r="DU246" s="229">
        <f t="shared" si="585"/>
        <v>0.74447750695299897</v>
      </c>
    </row>
    <row r="247" spans="1:125" hidden="1" outlineLevel="1" x14ac:dyDescent="0.35">
      <c r="B247" s="5" t="s">
        <v>116</v>
      </c>
      <c r="C247" s="3"/>
      <c r="D247" s="18">
        <v>320015</v>
      </c>
      <c r="E247" s="5" t="s">
        <v>41</v>
      </c>
      <c r="F247" s="5" t="s">
        <v>32</v>
      </c>
      <c r="G247" s="5" t="s">
        <v>70</v>
      </c>
      <c r="H247" s="20">
        <v>332.45499999999998</v>
      </c>
      <c r="I247" s="16">
        <f t="shared" ref="I247:I276" si="792">+IFERROR(AI247/$H247,0)</f>
        <v>0</v>
      </c>
      <c r="J247" s="16">
        <f t="shared" ref="J247:J276" si="793">+IFERROR(AJ247/$H247,0)</f>
        <v>0</v>
      </c>
      <c r="K247" s="16">
        <f t="shared" ref="K247:K276" si="794">+IFERROR(AK247/$H247,0)</f>
        <v>0</v>
      </c>
      <c r="L247" s="33">
        <f t="shared" ref="L247:L276" si="795">+IFERROR(AL247/$H247,0)</f>
        <v>0</v>
      </c>
      <c r="M247" s="20">
        <f t="shared" ref="M247:M276" si="796">+IFERROR(AM247/$H247,0)</f>
        <v>0</v>
      </c>
      <c r="N247" s="20">
        <f t="shared" ref="N247:N276" si="797">+IFERROR(AN247/$H247,0)</f>
        <v>0</v>
      </c>
      <c r="O247" s="20">
        <f t="shared" ref="O247:O276" si="798">+IFERROR(AO247/$H247,0)</f>
        <v>72.258368801792727</v>
      </c>
      <c r="P247" s="20">
        <f t="shared" ref="P247:P276" si="799">+IFERROR(AP247/$H247,0)</f>
        <v>92.903617030876376</v>
      </c>
      <c r="Q247" s="20">
        <f t="shared" ref="Q247:Q276" si="800">+IFERROR(AQ247/$H247,0)</f>
        <v>41.290496458167276</v>
      </c>
      <c r="R247" s="20">
        <f t="shared" ref="R247:R276" si="801">+IFERROR(AR247/$H247,0)</f>
        <v>90.839091004797652</v>
      </c>
      <c r="S247" s="20">
        <f t="shared" ref="S247:S276" si="802">+IFERROR(AS247/$H247,0)</f>
        <v>46.451808515438181</v>
      </c>
      <c r="T247" s="20">
        <f t="shared" ref="T247:T276" si="803">+IFERROR(AT247/$H247,0)</f>
        <v>56.774432629980012</v>
      </c>
      <c r="U247" s="182">
        <f t="shared" si="698"/>
        <v>400.51781444105222</v>
      </c>
      <c r="V247" s="33">
        <v>55</v>
      </c>
      <c r="W247" s="20">
        <v>42</v>
      </c>
      <c r="X247" s="20">
        <v>84</v>
      </c>
      <c r="Y247" s="20">
        <v>54</v>
      </c>
      <c r="Z247" s="20">
        <v>90</v>
      </c>
      <c r="AA247" s="20">
        <v>85</v>
      </c>
      <c r="AB247" s="20">
        <v>106</v>
      </c>
      <c r="AC247" s="20">
        <v>95</v>
      </c>
      <c r="AD247" s="20">
        <v>96</v>
      </c>
      <c r="AE247" s="20">
        <v>0</v>
      </c>
      <c r="AF247" s="20">
        <v>0</v>
      </c>
      <c r="AG247" s="16">
        <v>0</v>
      </c>
      <c r="AH247" s="179">
        <f t="shared" si="571"/>
        <v>707</v>
      </c>
      <c r="AI247" s="23"/>
      <c r="AJ247" s="23"/>
      <c r="AK247" s="23"/>
      <c r="AL247" s="23"/>
      <c r="AM247" s="23"/>
      <c r="AN247" s="23"/>
      <c r="AO247" s="28">
        <v>24022.655999999999</v>
      </c>
      <c r="AP247" s="28">
        <v>30886.272000000004</v>
      </c>
      <c r="AQ247" s="28">
        <v>13727.232</v>
      </c>
      <c r="AR247" s="28">
        <v>30199.91</v>
      </c>
      <c r="AS247" s="28">
        <v>15443.136</v>
      </c>
      <c r="AT247" s="28">
        <v>18874.944000000003</v>
      </c>
      <c r="AU247" s="329">
        <f t="shared" si="595"/>
        <v>133154.15000000002</v>
      </c>
      <c r="AV247" s="33">
        <v>18874.944</v>
      </c>
      <c r="AW247" s="20">
        <v>14413.593599999998</v>
      </c>
      <c r="AX247" s="20">
        <v>28827.1872</v>
      </c>
      <c r="AY247" s="20">
        <v>19150.927199999998</v>
      </c>
      <c r="AZ247" s="20">
        <v>32315.111999999997</v>
      </c>
      <c r="BA247" s="20">
        <v>29173.607999999997</v>
      </c>
      <c r="BB247" s="20">
        <v>32352.048000000003</v>
      </c>
      <c r="BC247" s="20">
        <v>33679.605600000003</v>
      </c>
      <c r="BD247" s="20">
        <v>34469.452799999992</v>
      </c>
      <c r="BE247" s="20">
        <v>0</v>
      </c>
      <c r="BF247" s="20">
        <v>0</v>
      </c>
      <c r="BG247" s="20">
        <v>0</v>
      </c>
      <c r="BH247" s="329">
        <f t="shared" si="596"/>
        <v>243256.47840000002</v>
      </c>
      <c r="BI247" s="193">
        <f t="shared" si="782"/>
        <v>26038.745999999999</v>
      </c>
      <c r="BJ247" s="193">
        <f t="shared" si="783"/>
        <v>31280.255999999998</v>
      </c>
      <c r="BK247" s="20">
        <v>32876.514790868336</v>
      </c>
      <c r="BL247" s="33">
        <v>33679.605600000003</v>
      </c>
      <c r="BM247" s="226">
        <f t="shared" si="625"/>
        <v>1.0244274922156509</v>
      </c>
      <c r="BN247" s="4">
        <f t="shared" ref="BN247:BN280" si="804">BJ247/$BJ$245</f>
        <v>0.32783005911758861</v>
      </c>
      <c r="BO247" s="4">
        <v>0.25</v>
      </c>
      <c r="BP247" s="4">
        <v>1.8</v>
      </c>
      <c r="BQ247" s="195">
        <v>165</v>
      </c>
      <c r="BR247" s="196">
        <f t="shared" si="784"/>
        <v>44432.61075</v>
      </c>
      <c r="BS247" s="224">
        <f t="shared" si="626"/>
        <v>1.3515000307253202</v>
      </c>
      <c r="BT247" s="4">
        <f t="shared" si="586"/>
        <v>9.0439325276938431E-2</v>
      </c>
      <c r="BU247" s="229">
        <f t="shared" si="763"/>
        <v>2.8024239992447133</v>
      </c>
      <c r="BV247" s="193">
        <f t="shared" si="587"/>
        <v>26098.378200000003</v>
      </c>
      <c r="BW247" s="193">
        <f t="shared" si="588"/>
        <v>31735.087199999998</v>
      </c>
      <c r="BX247" s="20">
        <v>39023.362891561912</v>
      </c>
      <c r="BY247" s="19">
        <v>34469.452799999992</v>
      </c>
      <c r="BZ247" s="441">
        <f t="shared" si="589"/>
        <v>0.88330298174925825</v>
      </c>
      <c r="CA247" s="4">
        <f t="shared" si="785"/>
        <v>0.33542898683855993</v>
      </c>
      <c r="CB247" s="1">
        <v>0.25</v>
      </c>
      <c r="CC247" s="1">
        <v>1.5</v>
      </c>
      <c r="CD247" s="19">
        <v>135</v>
      </c>
      <c r="CE247" s="196">
        <v>36353.954249999995</v>
      </c>
      <c r="CF247" s="275">
        <f t="shared" si="590"/>
        <v>0.93159460272607286</v>
      </c>
      <c r="CG247" s="1">
        <f t="shared" si="591"/>
        <v>1.6483091602152564</v>
      </c>
      <c r="CH247" s="229">
        <f t="shared" si="592"/>
        <v>2.5441446374622356</v>
      </c>
      <c r="CI247" s="193">
        <f t="shared" si="593"/>
        <v>27028.497600000002</v>
      </c>
      <c r="CJ247" s="193">
        <f t="shared" si="594"/>
        <v>33500.368799999997</v>
      </c>
      <c r="CK247" s="20">
        <v>45063.443690078566</v>
      </c>
      <c r="CL247" s="33">
        <v>21543.407999999999</v>
      </c>
      <c r="CM247" s="475">
        <f t="shared" si="572"/>
        <v>0.47806839060422546</v>
      </c>
      <c r="CN247" s="4">
        <f t="shared" si="786"/>
        <v>0.33799698415411467</v>
      </c>
      <c r="CO247" s="1">
        <v>0</v>
      </c>
      <c r="CP247" s="1">
        <v>1</v>
      </c>
      <c r="CQ247" s="19">
        <v>100</v>
      </c>
      <c r="CR247" s="7">
        <f t="shared" si="787"/>
        <v>35905.14</v>
      </c>
      <c r="CS247" s="224">
        <f t="shared" si="573"/>
        <v>0.79676866790154099</v>
      </c>
      <c r="CT247" s="1">
        <f t="shared" si="574"/>
        <v>0.18891546365535516</v>
      </c>
      <c r="CU247" s="229">
        <f t="shared" si="575"/>
        <v>1.8244912854183704</v>
      </c>
      <c r="CV247" s="193">
        <f t="shared" si="576"/>
        <v>26479.988640000003</v>
      </c>
      <c r="CW247" s="193">
        <f t="shared" si="577"/>
        <v>29897.488800000003</v>
      </c>
      <c r="CX247" s="20"/>
      <c r="CY247" s="33"/>
      <c r="CZ247" s="475">
        <f t="shared" si="578"/>
        <v>0</v>
      </c>
      <c r="DA247" s="4">
        <f t="shared" si="788"/>
        <v>0.27935086931084835</v>
      </c>
      <c r="DE247" s="7">
        <f t="shared" si="789"/>
        <v>0</v>
      </c>
      <c r="DF247" s="224">
        <f t="shared" si="579"/>
        <v>0</v>
      </c>
      <c r="DG247" s="1">
        <f t="shared" si="580"/>
        <v>-1</v>
      </c>
      <c r="DH247" s="229">
        <f t="shared" si="581"/>
        <v>1.3171309608153909</v>
      </c>
      <c r="DI247" s="193"/>
      <c r="DJ247" s="193"/>
      <c r="DK247" s="20"/>
      <c r="DL247" s="33"/>
      <c r="DM247" s="475">
        <f t="shared" si="582"/>
        <v>0</v>
      </c>
      <c r="DN247" s="4" t="e">
        <f t="shared" si="790"/>
        <v>#DIV/0!</v>
      </c>
      <c r="DR247" s="7">
        <f t="shared" si="791"/>
        <v>0</v>
      </c>
      <c r="DS247" s="224">
        <f t="shared" si="583"/>
        <v>0</v>
      </c>
      <c r="DT247" s="1">
        <f t="shared" si="584"/>
        <v>-1</v>
      </c>
      <c r="DU247" s="229">
        <f t="shared" si="585"/>
        <v>0.82687868459225622</v>
      </c>
    </row>
    <row r="248" spans="1:125" hidden="1" outlineLevel="1" x14ac:dyDescent="0.35">
      <c r="B248" s="5" t="s">
        <v>116</v>
      </c>
      <c r="C248" s="3"/>
      <c r="D248" s="18">
        <v>320107</v>
      </c>
      <c r="E248" s="5" t="s">
        <v>41</v>
      </c>
      <c r="F248" s="5" t="s">
        <v>33</v>
      </c>
      <c r="G248" s="5" t="s">
        <v>70</v>
      </c>
      <c r="H248" s="20">
        <v>317.77800000000002</v>
      </c>
      <c r="I248" s="16">
        <f t="shared" si="792"/>
        <v>0</v>
      </c>
      <c r="J248" s="16">
        <f t="shared" si="793"/>
        <v>0</v>
      </c>
      <c r="K248" s="16">
        <f t="shared" si="794"/>
        <v>0</v>
      </c>
      <c r="L248" s="33">
        <f t="shared" si="795"/>
        <v>0</v>
      </c>
      <c r="M248" s="20">
        <f t="shared" si="796"/>
        <v>0</v>
      </c>
      <c r="N248" s="20">
        <f t="shared" si="797"/>
        <v>0</v>
      </c>
      <c r="O248" s="20">
        <f t="shared" si="798"/>
        <v>0</v>
      </c>
      <c r="P248" s="20">
        <f t="shared" si="799"/>
        <v>0</v>
      </c>
      <c r="Q248" s="20">
        <f t="shared" si="800"/>
        <v>0</v>
      </c>
      <c r="R248" s="20">
        <f t="shared" si="801"/>
        <v>0</v>
      </c>
      <c r="S248" s="20">
        <f t="shared" si="802"/>
        <v>0</v>
      </c>
      <c r="T248" s="20">
        <f t="shared" si="803"/>
        <v>0</v>
      </c>
      <c r="U248" s="182">
        <f t="shared" si="698"/>
        <v>0</v>
      </c>
      <c r="V248" s="33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0">
        <v>0</v>
      </c>
      <c r="AF248" s="20">
        <v>0</v>
      </c>
      <c r="AG248" s="16">
        <v>0</v>
      </c>
      <c r="AH248" s="179">
        <f t="shared" si="571"/>
        <v>0</v>
      </c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329">
        <f t="shared" si="595"/>
        <v>0</v>
      </c>
      <c r="AV248" s="33">
        <v>0</v>
      </c>
      <c r="AW248" s="20">
        <v>0</v>
      </c>
      <c r="AX248" s="20">
        <v>0</v>
      </c>
      <c r="AY248" s="20">
        <v>0</v>
      </c>
      <c r="AZ248" s="20">
        <v>0</v>
      </c>
      <c r="BA248" s="20">
        <v>0</v>
      </c>
      <c r="BB248" s="20">
        <v>0</v>
      </c>
      <c r="BC248" s="20">
        <v>0</v>
      </c>
      <c r="BD248" s="20">
        <v>0</v>
      </c>
      <c r="BE248" s="20">
        <v>0</v>
      </c>
      <c r="BF248" s="20">
        <v>0</v>
      </c>
      <c r="BG248" s="20">
        <v>0</v>
      </c>
      <c r="BH248" s="329">
        <f t="shared" si="596"/>
        <v>0</v>
      </c>
      <c r="BI248" s="193">
        <f t="shared" si="782"/>
        <v>0</v>
      </c>
      <c r="BJ248" s="193">
        <f t="shared" si="783"/>
        <v>0</v>
      </c>
      <c r="BK248" s="20">
        <v>0</v>
      </c>
      <c r="BL248" s="33">
        <v>0</v>
      </c>
      <c r="BM248" s="226">
        <f t="shared" si="625"/>
        <v>0</v>
      </c>
      <c r="BN248" s="4">
        <f t="shared" si="804"/>
        <v>0</v>
      </c>
      <c r="BO248" s="4">
        <v>0</v>
      </c>
      <c r="BP248" s="4">
        <v>0</v>
      </c>
      <c r="BQ248" s="195">
        <v>0</v>
      </c>
      <c r="BR248" s="196">
        <f t="shared" si="784"/>
        <v>0</v>
      </c>
      <c r="BS248" s="224">
        <f t="shared" si="626"/>
        <v>0</v>
      </c>
      <c r="BT248" s="4">
        <f t="shared" si="586"/>
        <v>0</v>
      </c>
      <c r="BU248" s="229">
        <f t="shared" si="763"/>
        <v>0</v>
      </c>
      <c r="BV248" s="193">
        <f t="shared" si="587"/>
        <v>0</v>
      </c>
      <c r="BW248" s="193">
        <f t="shared" si="588"/>
        <v>0</v>
      </c>
      <c r="BX248" s="20">
        <v>0</v>
      </c>
      <c r="BY248" s="19">
        <v>0</v>
      </c>
      <c r="BZ248" s="441">
        <f t="shared" si="589"/>
        <v>0</v>
      </c>
      <c r="CA248" s="4">
        <f t="shared" si="785"/>
        <v>0</v>
      </c>
      <c r="CB248" s="1">
        <v>0</v>
      </c>
      <c r="CC248" s="1">
        <v>0</v>
      </c>
      <c r="CD248" s="19">
        <v>0</v>
      </c>
      <c r="CE248" s="196">
        <v>0</v>
      </c>
      <c r="CF248" s="275">
        <f t="shared" si="590"/>
        <v>0</v>
      </c>
      <c r="CG248" s="1">
        <f t="shared" si="591"/>
        <v>0</v>
      </c>
      <c r="CH248" s="229">
        <f t="shared" si="592"/>
        <v>0</v>
      </c>
      <c r="CI248" s="193">
        <f t="shared" si="593"/>
        <v>0</v>
      </c>
      <c r="CJ248" s="193">
        <f t="shared" si="594"/>
        <v>0</v>
      </c>
      <c r="CK248" s="20">
        <v>0</v>
      </c>
      <c r="CL248" s="33">
        <v>6863.616</v>
      </c>
      <c r="CM248" s="475">
        <f t="shared" si="572"/>
        <v>0</v>
      </c>
      <c r="CN248" s="4">
        <f t="shared" si="786"/>
        <v>0</v>
      </c>
      <c r="CO248" s="1">
        <v>0</v>
      </c>
      <c r="CP248" s="1">
        <v>0</v>
      </c>
      <c r="CQ248" s="19">
        <v>20</v>
      </c>
      <c r="CR248" s="7">
        <f t="shared" si="787"/>
        <v>6864.0048000000006</v>
      </c>
      <c r="CS248" s="224">
        <f t="shared" si="573"/>
        <v>0</v>
      </c>
      <c r="CT248" s="1">
        <f t="shared" si="574"/>
        <v>0</v>
      </c>
      <c r="CU248" s="229">
        <f t="shared" si="575"/>
        <v>0</v>
      </c>
      <c r="CV248" s="193">
        <f t="shared" si="576"/>
        <v>686.36159999999995</v>
      </c>
      <c r="CW248" s="193">
        <f t="shared" si="577"/>
        <v>2287.8719999999998</v>
      </c>
      <c r="CX248" s="20"/>
      <c r="CY248" s="33"/>
      <c r="CZ248" s="475">
        <f t="shared" si="578"/>
        <v>0</v>
      </c>
      <c r="DA248" s="4">
        <f t="shared" si="788"/>
        <v>2.1377013847127826E-2</v>
      </c>
      <c r="DE248" s="7">
        <f t="shared" si="789"/>
        <v>0</v>
      </c>
      <c r="DF248" s="224">
        <f t="shared" si="579"/>
        <v>0</v>
      </c>
      <c r="DG248" s="1">
        <f t="shared" si="580"/>
        <v>0</v>
      </c>
      <c r="DH248" s="229">
        <f t="shared" si="581"/>
        <v>0</v>
      </c>
      <c r="DI248" s="193"/>
      <c r="DJ248" s="193"/>
      <c r="DK248" s="20"/>
      <c r="DL248" s="33"/>
      <c r="DM248" s="475">
        <f t="shared" si="582"/>
        <v>0</v>
      </c>
      <c r="DN248" s="4" t="e">
        <f t="shared" si="790"/>
        <v>#DIV/0!</v>
      </c>
      <c r="DR248" s="7">
        <f t="shared" si="791"/>
        <v>0</v>
      </c>
      <c r="DS248" s="224">
        <f t="shared" si="583"/>
        <v>0</v>
      </c>
      <c r="DT248" s="1">
        <f t="shared" si="584"/>
        <v>0</v>
      </c>
      <c r="DU248" s="229">
        <f t="shared" si="585"/>
        <v>0</v>
      </c>
    </row>
    <row r="249" spans="1:125" hidden="1" outlineLevel="1" x14ac:dyDescent="0.35">
      <c r="B249" s="5" t="s">
        <v>116</v>
      </c>
      <c r="C249" s="3"/>
      <c r="D249" s="18">
        <v>320926</v>
      </c>
      <c r="E249" s="5" t="s">
        <v>42</v>
      </c>
      <c r="F249" s="5" t="s">
        <v>48</v>
      </c>
      <c r="G249" s="5" t="s">
        <v>70</v>
      </c>
      <c r="H249" s="20">
        <v>332.45499999999998</v>
      </c>
      <c r="I249" s="16">
        <f t="shared" si="792"/>
        <v>0</v>
      </c>
      <c r="J249" s="16">
        <f t="shared" si="793"/>
        <v>0</v>
      </c>
      <c r="K249" s="16">
        <f t="shared" si="794"/>
        <v>0</v>
      </c>
      <c r="L249" s="33">
        <f t="shared" si="795"/>
        <v>0</v>
      </c>
      <c r="M249" s="20">
        <f t="shared" si="796"/>
        <v>0</v>
      </c>
      <c r="N249" s="20">
        <f t="shared" si="797"/>
        <v>0</v>
      </c>
      <c r="O249" s="20">
        <f t="shared" si="798"/>
        <v>0</v>
      </c>
      <c r="P249" s="20">
        <f t="shared" si="799"/>
        <v>0</v>
      </c>
      <c r="Q249" s="20">
        <f t="shared" si="800"/>
        <v>0</v>
      </c>
      <c r="R249" s="20">
        <f t="shared" si="801"/>
        <v>0</v>
      </c>
      <c r="S249" s="20">
        <f t="shared" si="802"/>
        <v>0</v>
      </c>
      <c r="T249" s="20">
        <f t="shared" si="803"/>
        <v>0</v>
      </c>
      <c r="U249" s="182">
        <f t="shared" si="698"/>
        <v>0</v>
      </c>
      <c r="V249" s="33">
        <v>0</v>
      </c>
      <c r="W249" s="20">
        <v>0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20">
        <v>0</v>
      </c>
      <c r="AF249" s="20">
        <v>0</v>
      </c>
      <c r="AG249" s="16">
        <v>0</v>
      </c>
      <c r="AH249" s="179">
        <f t="shared" si="571"/>
        <v>0</v>
      </c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329">
        <f t="shared" si="595"/>
        <v>0</v>
      </c>
      <c r="AV249" s="33">
        <v>0</v>
      </c>
      <c r="AW249" s="20">
        <v>0</v>
      </c>
      <c r="AX249" s="20">
        <v>0</v>
      </c>
      <c r="AY249" s="20">
        <v>0</v>
      </c>
      <c r="AZ249" s="20">
        <v>0</v>
      </c>
      <c r="BA249" s="20">
        <v>0</v>
      </c>
      <c r="BB249" s="20">
        <v>0</v>
      </c>
      <c r="BC249" s="20">
        <v>0</v>
      </c>
      <c r="BD249" s="20">
        <v>0</v>
      </c>
      <c r="BE249" s="20">
        <v>0</v>
      </c>
      <c r="BF249" s="20">
        <v>0</v>
      </c>
      <c r="BG249" s="20">
        <v>0</v>
      </c>
      <c r="BH249" s="329">
        <f t="shared" si="596"/>
        <v>0</v>
      </c>
      <c r="BI249" s="193">
        <f t="shared" si="782"/>
        <v>0</v>
      </c>
      <c r="BJ249" s="193">
        <f t="shared" si="783"/>
        <v>0</v>
      </c>
      <c r="BK249" s="20">
        <v>0</v>
      </c>
      <c r="BL249" s="33">
        <v>0</v>
      </c>
      <c r="BM249" s="226">
        <f t="shared" si="625"/>
        <v>0</v>
      </c>
      <c r="BN249" s="4">
        <f t="shared" si="804"/>
        <v>0</v>
      </c>
      <c r="BO249" s="4">
        <v>0</v>
      </c>
      <c r="BP249" s="4">
        <v>0</v>
      </c>
      <c r="BQ249" s="195">
        <v>0</v>
      </c>
      <c r="BR249" s="196">
        <f t="shared" si="784"/>
        <v>0</v>
      </c>
      <c r="BS249" s="224">
        <f t="shared" si="626"/>
        <v>0</v>
      </c>
      <c r="BT249" s="4">
        <f t="shared" si="586"/>
        <v>0</v>
      </c>
      <c r="BU249" s="229">
        <f t="shared" si="763"/>
        <v>0</v>
      </c>
      <c r="BV249" s="193">
        <f t="shared" si="587"/>
        <v>0</v>
      </c>
      <c r="BW249" s="193">
        <f t="shared" si="588"/>
        <v>0</v>
      </c>
      <c r="BX249" s="20">
        <v>0</v>
      </c>
      <c r="BY249" s="19">
        <v>0</v>
      </c>
      <c r="BZ249" s="441">
        <f t="shared" si="589"/>
        <v>0</v>
      </c>
      <c r="CA249" s="4">
        <f t="shared" si="785"/>
        <v>0</v>
      </c>
      <c r="CB249" s="1">
        <v>0</v>
      </c>
      <c r="CC249" s="1">
        <v>0</v>
      </c>
      <c r="CD249" s="19">
        <v>0</v>
      </c>
      <c r="CE249" s="196">
        <v>0</v>
      </c>
      <c r="CF249" s="275">
        <f t="shared" si="590"/>
        <v>0</v>
      </c>
      <c r="CG249" s="1">
        <f t="shared" si="591"/>
        <v>0</v>
      </c>
      <c r="CH249" s="229">
        <f t="shared" si="592"/>
        <v>0</v>
      </c>
      <c r="CI249" s="193">
        <f t="shared" si="593"/>
        <v>0</v>
      </c>
      <c r="CJ249" s="193">
        <f t="shared" si="594"/>
        <v>0</v>
      </c>
      <c r="CK249" s="20">
        <v>0</v>
      </c>
      <c r="CL249" s="33">
        <v>11489.817999999999</v>
      </c>
      <c r="CM249" s="475">
        <f t="shared" si="572"/>
        <v>0</v>
      </c>
      <c r="CN249" s="4">
        <f t="shared" si="786"/>
        <v>0</v>
      </c>
      <c r="CO249" s="1">
        <v>0</v>
      </c>
      <c r="CP249" s="1">
        <v>0</v>
      </c>
      <c r="CQ249" s="19">
        <v>20</v>
      </c>
      <c r="CR249" s="7">
        <f t="shared" si="787"/>
        <v>7181.0280000000002</v>
      </c>
      <c r="CS249" s="224">
        <f t="shared" si="573"/>
        <v>0</v>
      </c>
      <c r="CT249" s="1">
        <f t="shared" si="574"/>
        <v>0</v>
      </c>
      <c r="CU249" s="229">
        <f t="shared" si="575"/>
        <v>0</v>
      </c>
      <c r="CV249" s="193">
        <f t="shared" si="576"/>
        <v>1148.9818</v>
      </c>
      <c r="CW249" s="193">
        <f t="shared" si="577"/>
        <v>3829.9393333333333</v>
      </c>
      <c r="CX249" s="20"/>
      <c r="CY249" s="33"/>
      <c r="CZ249" s="475">
        <f t="shared" si="578"/>
        <v>0</v>
      </c>
      <c r="DA249" s="4">
        <f t="shared" si="788"/>
        <v>3.5785509924648844E-2</v>
      </c>
      <c r="DE249" s="7">
        <f t="shared" si="789"/>
        <v>0</v>
      </c>
      <c r="DF249" s="224">
        <f t="shared" si="579"/>
        <v>0</v>
      </c>
      <c r="DG249" s="1">
        <f t="shared" si="580"/>
        <v>0</v>
      </c>
      <c r="DH249" s="229">
        <f t="shared" si="581"/>
        <v>0</v>
      </c>
      <c r="DI249" s="193"/>
      <c r="DJ249" s="193"/>
      <c r="DK249" s="20"/>
      <c r="DL249" s="33"/>
      <c r="DM249" s="475">
        <f t="shared" si="582"/>
        <v>0</v>
      </c>
      <c r="DN249" s="4" t="e">
        <f t="shared" si="790"/>
        <v>#DIV/0!</v>
      </c>
      <c r="DR249" s="7">
        <f t="shared" si="791"/>
        <v>0</v>
      </c>
      <c r="DS249" s="224">
        <f t="shared" si="583"/>
        <v>0</v>
      </c>
      <c r="DT249" s="1">
        <f t="shared" si="584"/>
        <v>0</v>
      </c>
      <c r="DU249" s="229">
        <f t="shared" si="585"/>
        <v>0</v>
      </c>
    </row>
    <row r="250" spans="1:125" hidden="1" outlineLevel="1" x14ac:dyDescent="0.35">
      <c r="B250" s="5" t="s">
        <v>116</v>
      </c>
      <c r="C250" s="3"/>
      <c r="D250" s="18">
        <v>324903</v>
      </c>
      <c r="E250" s="5" t="s">
        <v>43</v>
      </c>
      <c r="F250" s="5" t="s">
        <v>49</v>
      </c>
      <c r="G250" s="5" t="s">
        <v>69</v>
      </c>
      <c r="H250" s="20">
        <v>382.63600000000002</v>
      </c>
      <c r="I250" s="16">
        <f t="shared" si="792"/>
        <v>0</v>
      </c>
      <c r="J250" s="16">
        <f t="shared" si="793"/>
        <v>0</v>
      </c>
      <c r="K250" s="16">
        <f t="shared" si="794"/>
        <v>0</v>
      </c>
      <c r="L250" s="33">
        <f t="shared" si="795"/>
        <v>0</v>
      </c>
      <c r="M250" s="20">
        <f t="shared" si="796"/>
        <v>0</v>
      </c>
      <c r="N250" s="20">
        <f t="shared" si="797"/>
        <v>0</v>
      </c>
      <c r="O250" s="20">
        <f t="shared" si="798"/>
        <v>0</v>
      </c>
      <c r="P250" s="20">
        <f t="shared" si="799"/>
        <v>0</v>
      </c>
      <c r="Q250" s="20">
        <f t="shared" si="800"/>
        <v>0</v>
      </c>
      <c r="R250" s="20">
        <f t="shared" si="801"/>
        <v>0</v>
      </c>
      <c r="S250" s="20">
        <f t="shared" si="802"/>
        <v>0</v>
      </c>
      <c r="T250" s="20">
        <f t="shared" si="803"/>
        <v>0</v>
      </c>
      <c r="U250" s="182">
        <f t="shared" si="698"/>
        <v>0</v>
      </c>
      <c r="V250" s="33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0">
        <v>0</v>
      </c>
      <c r="AF250" s="20">
        <v>0</v>
      </c>
      <c r="AG250" s="16">
        <v>0</v>
      </c>
      <c r="AH250" s="179">
        <f t="shared" si="571"/>
        <v>0</v>
      </c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329">
        <f t="shared" si="595"/>
        <v>0</v>
      </c>
      <c r="AV250" s="33">
        <v>0</v>
      </c>
      <c r="AW250" s="20">
        <v>0</v>
      </c>
      <c r="AX250" s="20">
        <v>0</v>
      </c>
      <c r="AY250" s="20">
        <v>0</v>
      </c>
      <c r="AZ250" s="20">
        <v>0</v>
      </c>
      <c r="BA250" s="20">
        <v>0</v>
      </c>
      <c r="BB250" s="20">
        <v>0</v>
      </c>
      <c r="BC250" s="20">
        <v>0</v>
      </c>
      <c r="BD250" s="20">
        <v>0</v>
      </c>
      <c r="BE250" s="20">
        <v>0</v>
      </c>
      <c r="BF250" s="20">
        <v>0</v>
      </c>
      <c r="BG250" s="20">
        <v>0</v>
      </c>
      <c r="BH250" s="329">
        <f t="shared" si="596"/>
        <v>0</v>
      </c>
      <c r="BI250" s="193">
        <f t="shared" si="782"/>
        <v>0</v>
      </c>
      <c r="BJ250" s="193">
        <f t="shared" si="783"/>
        <v>0</v>
      </c>
      <c r="BK250" s="20">
        <v>0</v>
      </c>
      <c r="BL250" s="33">
        <v>0</v>
      </c>
      <c r="BM250" s="226">
        <f t="shared" si="625"/>
        <v>0</v>
      </c>
      <c r="BN250" s="4">
        <f t="shared" si="804"/>
        <v>0</v>
      </c>
      <c r="BO250" s="4">
        <v>0</v>
      </c>
      <c r="BP250" s="4">
        <v>0</v>
      </c>
      <c r="BQ250" s="195">
        <v>0</v>
      </c>
      <c r="BR250" s="196">
        <f t="shared" si="784"/>
        <v>0</v>
      </c>
      <c r="BS250" s="224">
        <f t="shared" si="626"/>
        <v>0</v>
      </c>
      <c r="BT250" s="4">
        <f t="shared" si="586"/>
        <v>0</v>
      </c>
      <c r="BU250" s="229">
        <f t="shared" si="763"/>
        <v>0</v>
      </c>
      <c r="BV250" s="193">
        <f t="shared" si="587"/>
        <v>0</v>
      </c>
      <c r="BW250" s="193">
        <f t="shared" si="588"/>
        <v>0</v>
      </c>
      <c r="BX250" s="20">
        <v>0</v>
      </c>
      <c r="BY250" s="19">
        <v>0</v>
      </c>
      <c r="BZ250" s="441">
        <f t="shared" si="589"/>
        <v>0</v>
      </c>
      <c r="CA250" s="4">
        <f t="shared" si="785"/>
        <v>0</v>
      </c>
      <c r="CB250" s="1">
        <v>0</v>
      </c>
      <c r="CC250" s="1">
        <v>0</v>
      </c>
      <c r="CD250" s="19">
        <v>0</v>
      </c>
      <c r="CE250" s="196">
        <v>0</v>
      </c>
      <c r="CF250" s="275">
        <f t="shared" si="590"/>
        <v>0</v>
      </c>
      <c r="CG250" s="1">
        <f t="shared" si="591"/>
        <v>0</v>
      </c>
      <c r="CH250" s="229">
        <f t="shared" si="592"/>
        <v>0</v>
      </c>
      <c r="CI250" s="193">
        <f t="shared" si="593"/>
        <v>0</v>
      </c>
      <c r="CJ250" s="193">
        <f t="shared" si="594"/>
        <v>0</v>
      </c>
      <c r="CK250" s="20">
        <v>0</v>
      </c>
      <c r="CL250" s="33">
        <v>0</v>
      </c>
      <c r="CM250" s="475">
        <f t="shared" si="572"/>
        <v>0</v>
      </c>
      <c r="CN250" s="4">
        <f t="shared" si="786"/>
        <v>0</v>
      </c>
      <c r="CO250" s="1">
        <v>0</v>
      </c>
      <c r="CP250" s="1">
        <v>0</v>
      </c>
      <c r="CQ250" s="19">
        <v>15</v>
      </c>
      <c r="CR250" s="7">
        <f t="shared" si="787"/>
        <v>6198.7031999999999</v>
      </c>
      <c r="CS250" s="224">
        <f t="shared" si="573"/>
        <v>0</v>
      </c>
      <c r="CT250" s="1">
        <f t="shared" si="574"/>
        <v>0</v>
      </c>
      <c r="CU250" s="229">
        <f t="shared" si="575"/>
        <v>0</v>
      </c>
      <c r="CV250" s="193">
        <f t="shared" si="576"/>
        <v>0</v>
      </c>
      <c r="CW250" s="193">
        <f t="shared" si="577"/>
        <v>0</v>
      </c>
      <c r="CX250" s="20"/>
      <c r="CY250" s="33"/>
      <c r="CZ250" s="475">
        <f t="shared" si="578"/>
        <v>0</v>
      </c>
      <c r="DA250" s="4">
        <f t="shared" si="788"/>
        <v>0</v>
      </c>
      <c r="DE250" s="7">
        <f t="shared" si="789"/>
        <v>0</v>
      </c>
      <c r="DF250" s="224">
        <f t="shared" si="579"/>
        <v>0</v>
      </c>
      <c r="DG250" s="1">
        <f t="shared" si="580"/>
        <v>0</v>
      </c>
      <c r="DH250" s="229">
        <f t="shared" si="581"/>
        <v>0</v>
      </c>
      <c r="DI250" s="193"/>
      <c r="DJ250" s="193"/>
      <c r="DK250" s="20"/>
      <c r="DL250" s="33"/>
      <c r="DM250" s="475">
        <f t="shared" si="582"/>
        <v>0</v>
      </c>
      <c r="DN250" s="4" t="e">
        <f t="shared" si="790"/>
        <v>#DIV/0!</v>
      </c>
      <c r="DR250" s="7">
        <f t="shared" si="791"/>
        <v>0</v>
      </c>
      <c r="DS250" s="224">
        <f t="shared" si="583"/>
        <v>0</v>
      </c>
      <c r="DT250" s="1">
        <f t="shared" si="584"/>
        <v>0</v>
      </c>
      <c r="DU250" s="229">
        <f t="shared" si="585"/>
        <v>0</v>
      </c>
    </row>
    <row r="251" spans="1:125" hidden="1" outlineLevel="1" x14ac:dyDescent="0.35">
      <c r="B251" s="5" t="s">
        <v>116</v>
      </c>
      <c r="C251" s="3"/>
      <c r="D251" s="18">
        <v>320023</v>
      </c>
      <c r="E251" s="5" t="s">
        <v>41</v>
      </c>
      <c r="F251" s="5" t="s">
        <v>30</v>
      </c>
      <c r="G251" s="5" t="s">
        <v>71</v>
      </c>
      <c r="H251" s="20">
        <v>220.79999999999995</v>
      </c>
      <c r="I251" s="16">
        <f t="shared" si="792"/>
        <v>0</v>
      </c>
      <c r="J251" s="16">
        <f t="shared" si="793"/>
        <v>0</v>
      </c>
      <c r="K251" s="16">
        <f t="shared" si="794"/>
        <v>0</v>
      </c>
      <c r="L251" s="33">
        <f t="shared" si="795"/>
        <v>0</v>
      </c>
      <c r="M251" s="20">
        <f t="shared" si="796"/>
        <v>0</v>
      </c>
      <c r="N251" s="20">
        <f t="shared" si="797"/>
        <v>0</v>
      </c>
      <c r="O251" s="20">
        <f t="shared" si="798"/>
        <v>0</v>
      </c>
      <c r="P251" s="20">
        <f t="shared" si="799"/>
        <v>0</v>
      </c>
      <c r="Q251" s="20">
        <f t="shared" si="800"/>
        <v>0</v>
      </c>
      <c r="R251" s="20">
        <f t="shared" si="801"/>
        <v>0</v>
      </c>
      <c r="S251" s="20">
        <f t="shared" si="802"/>
        <v>0</v>
      </c>
      <c r="T251" s="20">
        <f t="shared" si="803"/>
        <v>0</v>
      </c>
      <c r="U251" s="182">
        <f t="shared" si="698"/>
        <v>0</v>
      </c>
      <c r="V251" s="33">
        <v>0</v>
      </c>
      <c r="W251" s="20">
        <v>0</v>
      </c>
      <c r="X251" s="20">
        <v>0</v>
      </c>
      <c r="Y251" s="20">
        <v>0</v>
      </c>
      <c r="Z251" s="20">
        <v>0</v>
      </c>
      <c r="AA251" s="20">
        <v>0</v>
      </c>
      <c r="AB251" s="20">
        <v>0</v>
      </c>
      <c r="AC251" s="20">
        <v>0</v>
      </c>
      <c r="AD251" s="20">
        <v>0</v>
      </c>
      <c r="AE251" s="20">
        <v>0</v>
      </c>
      <c r="AF251" s="20">
        <v>0</v>
      </c>
      <c r="AG251" s="16">
        <v>0</v>
      </c>
      <c r="AH251" s="179">
        <f t="shared" si="571"/>
        <v>0</v>
      </c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329">
        <f t="shared" si="595"/>
        <v>0</v>
      </c>
      <c r="AV251" s="33">
        <v>0</v>
      </c>
      <c r="AW251" s="20">
        <v>0</v>
      </c>
      <c r="AX251" s="20">
        <v>0</v>
      </c>
      <c r="AY251" s="20">
        <v>0</v>
      </c>
      <c r="AZ251" s="20">
        <v>0</v>
      </c>
      <c r="BA251" s="20">
        <v>0</v>
      </c>
      <c r="BB251" s="20">
        <v>0</v>
      </c>
      <c r="BC251" s="20">
        <v>0</v>
      </c>
      <c r="BD251" s="20">
        <v>0</v>
      </c>
      <c r="BE251" s="20">
        <v>0</v>
      </c>
      <c r="BF251" s="20">
        <v>0</v>
      </c>
      <c r="BG251" s="20">
        <v>0</v>
      </c>
      <c r="BH251" s="329">
        <f t="shared" si="596"/>
        <v>0</v>
      </c>
      <c r="BI251" s="193">
        <f t="shared" si="782"/>
        <v>0</v>
      </c>
      <c r="BJ251" s="193">
        <f t="shared" si="783"/>
        <v>0</v>
      </c>
      <c r="BK251" s="20">
        <v>0</v>
      </c>
      <c r="BL251" s="33">
        <v>0</v>
      </c>
      <c r="BM251" s="226">
        <f t="shared" si="625"/>
        <v>0</v>
      </c>
      <c r="BN251" s="4">
        <f t="shared" si="804"/>
        <v>0</v>
      </c>
      <c r="BO251" s="4">
        <v>0</v>
      </c>
      <c r="BP251" s="4">
        <v>0</v>
      </c>
      <c r="BQ251" s="195">
        <v>0</v>
      </c>
      <c r="BR251" s="196">
        <f t="shared" si="784"/>
        <v>0</v>
      </c>
      <c r="BS251" s="224">
        <f t="shared" si="626"/>
        <v>0</v>
      </c>
      <c r="BT251" s="4">
        <f t="shared" si="586"/>
        <v>0</v>
      </c>
      <c r="BU251" s="229">
        <f t="shared" si="763"/>
        <v>0</v>
      </c>
      <c r="BV251" s="193">
        <f t="shared" si="587"/>
        <v>0</v>
      </c>
      <c r="BW251" s="193">
        <f t="shared" si="588"/>
        <v>0</v>
      </c>
      <c r="BX251" s="20">
        <v>0</v>
      </c>
      <c r="BY251" s="19">
        <v>0</v>
      </c>
      <c r="BZ251" s="441">
        <f t="shared" si="589"/>
        <v>0</v>
      </c>
      <c r="CA251" s="4">
        <f t="shared" si="785"/>
        <v>0</v>
      </c>
      <c r="CB251" s="1">
        <v>0</v>
      </c>
      <c r="CC251" s="1">
        <v>0</v>
      </c>
      <c r="CD251" s="19">
        <v>0</v>
      </c>
      <c r="CE251" s="196">
        <v>0</v>
      </c>
      <c r="CF251" s="275">
        <f t="shared" si="590"/>
        <v>0</v>
      </c>
      <c r="CG251" s="1">
        <f t="shared" si="591"/>
        <v>0</v>
      </c>
      <c r="CH251" s="229">
        <f t="shared" si="592"/>
        <v>0</v>
      </c>
      <c r="CI251" s="193">
        <f t="shared" si="593"/>
        <v>0</v>
      </c>
      <c r="CJ251" s="193">
        <f t="shared" si="594"/>
        <v>0</v>
      </c>
      <c r="CK251" s="20">
        <v>0</v>
      </c>
      <c r="CL251" s="33">
        <v>0</v>
      </c>
      <c r="CM251" s="475">
        <f t="shared" si="572"/>
        <v>0</v>
      </c>
      <c r="CN251" s="4">
        <f t="shared" si="786"/>
        <v>0</v>
      </c>
      <c r="CO251" s="1">
        <v>0</v>
      </c>
      <c r="CP251" s="1">
        <v>0</v>
      </c>
      <c r="CQ251" s="19">
        <v>10</v>
      </c>
      <c r="CR251" s="7">
        <f t="shared" si="787"/>
        <v>2384.64</v>
      </c>
      <c r="CS251" s="224">
        <f t="shared" si="573"/>
        <v>0</v>
      </c>
      <c r="CT251" s="1">
        <f t="shared" si="574"/>
        <v>0</v>
      </c>
      <c r="CU251" s="229">
        <f t="shared" si="575"/>
        <v>0</v>
      </c>
      <c r="CV251" s="193">
        <f t="shared" si="576"/>
        <v>0</v>
      </c>
      <c r="CW251" s="193">
        <f t="shared" si="577"/>
        <v>0</v>
      </c>
      <c r="CX251" s="20"/>
      <c r="CY251" s="33"/>
      <c r="CZ251" s="475">
        <f t="shared" si="578"/>
        <v>0</v>
      </c>
      <c r="DA251" s="4">
        <f t="shared" si="788"/>
        <v>0</v>
      </c>
      <c r="DE251" s="7">
        <f t="shared" si="789"/>
        <v>0</v>
      </c>
      <c r="DF251" s="224">
        <f t="shared" si="579"/>
        <v>0</v>
      </c>
      <c r="DG251" s="1">
        <f t="shared" si="580"/>
        <v>0</v>
      </c>
      <c r="DH251" s="229">
        <f t="shared" si="581"/>
        <v>0</v>
      </c>
      <c r="DI251" s="193"/>
      <c r="DJ251" s="193"/>
      <c r="DK251" s="20"/>
      <c r="DL251" s="33"/>
      <c r="DM251" s="475">
        <f t="shared" si="582"/>
        <v>0</v>
      </c>
      <c r="DN251" s="4" t="e">
        <f t="shared" si="790"/>
        <v>#DIV/0!</v>
      </c>
      <c r="DR251" s="7">
        <f t="shared" si="791"/>
        <v>0</v>
      </c>
      <c r="DS251" s="224">
        <f t="shared" si="583"/>
        <v>0</v>
      </c>
      <c r="DT251" s="1">
        <f t="shared" si="584"/>
        <v>0</v>
      </c>
      <c r="DU251" s="229">
        <f t="shared" si="585"/>
        <v>0</v>
      </c>
    </row>
    <row r="252" spans="1:125" hidden="1" outlineLevel="1" x14ac:dyDescent="0.35">
      <c r="B252" s="5" t="s">
        <v>116</v>
      </c>
      <c r="C252" s="3"/>
      <c r="D252" s="18">
        <v>320118</v>
      </c>
      <c r="E252" s="5" t="s">
        <v>41</v>
      </c>
      <c r="F252" s="5" t="s">
        <v>31</v>
      </c>
      <c r="G252" s="5" t="s">
        <v>71</v>
      </c>
      <c r="H252" s="20">
        <v>210.833</v>
      </c>
      <c r="I252" s="16">
        <f t="shared" si="792"/>
        <v>0</v>
      </c>
      <c r="J252" s="16">
        <f t="shared" si="793"/>
        <v>0</v>
      </c>
      <c r="K252" s="16">
        <f t="shared" si="794"/>
        <v>0</v>
      </c>
      <c r="L252" s="33">
        <f t="shared" si="795"/>
        <v>0</v>
      </c>
      <c r="M252" s="20">
        <f t="shared" si="796"/>
        <v>0</v>
      </c>
      <c r="N252" s="20">
        <f t="shared" si="797"/>
        <v>0</v>
      </c>
      <c r="O252" s="20">
        <f t="shared" si="798"/>
        <v>0</v>
      </c>
      <c r="P252" s="20">
        <f t="shared" si="799"/>
        <v>0</v>
      </c>
      <c r="Q252" s="20">
        <f t="shared" si="800"/>
        <v>0</v>
      </c>
      <c r="R252" s="20">
        <f t="shared" si="801"/>
        <v>0</v>
      </c>
      <c r="S252" s="20">
        <f t="shared" si="802"/>
        <v>0</v>
      </c>
      <c r="T252" s="20">
        <f t="shared" si="803"/>
        <v>0</v>
      </c>
      <c r="U252" s="182">
        <f t="shared" si="698"/>
        <v>0</v>
      </c>
      <c r="V252" s="33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20">
        <v>0</v>
      </c>
      <c r="AF252" s="20">
        <v>0</v>
      </c>
      <c r="AG252" s="16">
        <v>0</v>
      </c>
      <c r="AH252" s="179">
        <f t="shared" si="571"/>
        <v>0</v>
      </c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329">
        <f t="shared" si="595"/>
        <v>0</v>
      </c>
      <c r="AV252" s="33">
        <v>0</v>
      </c>
      <c r="AW252" s="20">
        <v>0</v>
      </c>
      <c r="AX252" s="20">
        <v>0</v>
      </c>
      <c r="AY252" s="20">
        <v>0</v>
      </c>
      <c r="AZ252" s="20">
        <v>0</v>
      </c>
      <c r="BA252" s="20">
        <v>0</v>
      </c>
      <c r="BB252" s="20">
        <v>0</v>
      </c>
      <c r="BC252" s="20">
        <v>0</v>
      </c>
      <c r="BD252" s="20">
        <v>0</v>
      </c>
      <c r="BE252" s="20">
        <v>0</v>
      </c>
      <c r="BF252" s="20">
        <v>0</v>
      </c>
      <c r="BG252" s="20">
        <v>0</v>
      </c>
      <c r="BH252" s="329">
        <f t="shared" si="596"/>
        <v>0</v>
      </c>
      <c r="BI252" s="193">
        <f t="shared" si="782"/>
        <v>0</v>
      </c>
      <c r="BJ252" s="193">
        <f t="shared" si="783"/>
        <v>0</v>
      </c>
      <c r="BK252" s="20">
        <v>0</v>
      </c>
      <c r="BL252" s="33">
        <v>0</v>
      </c>
      <c r="BM252" s="226">
        <f t="shared" si="625"/>
        <v>0</v>
      </c>
      <c r="BN252" s="4">
        <f t="shared" si="804"/>
        <v>0</v>
      </c>
      <c r="BO252" s="4">
        <v>0</v>
      </c>
      <c r="BP252" s="4">
        <v>0</v>
      </c>
      <c r="BQ252" s="195">
        <v>0</v>
      </c>
      <c r="BR252" s="196">
        <f t="shared" si="784"/>
        <v>0</v>
      </c>
      <c r="BS252" s="224">
        <f t="shared" si="626"/>
        <v>0</v>
      </c>
      <c r="BT252" s="4">
        <f t="shared" si="586"/>
        <v>0</v>
      </c>
      <c r="BU252" s="229">
        <f t="shared" si="763"/>
        <v>0</v>
      </c>
      <c r="BV252" s="193">
        <f t="shared" si="587"/>
        <v>0</v>
      </c>
      <c r="BW252" s="193">
        <f t="shared" si="588"/>
        <v>0</v>
      </c>
      <c r="BX252" s="20">
        <v>0</v>
      </c>
      <c r="BY252" s="19">
        <v>0</v>
      </c>
      <c r="BZ252" s="441">
        <f t="shared" si="589"/>
        <v>0</v>
      </c>
      <c r="CA252" s="4">
        <f t="shared" si="785"/>
        <v>0</v>
      </c>
      <c r="CB252" s="1">
        <v>0</v>
      </c>
      <c r="CC252" s="1">
        <v>0</v>
      </c>
      <c r="CD252" s="19">
        <v>0</v>
      </c>
      <c r="CE252" s="196">
        <v>0</v>
      </c>
      <c r="CF252" s="275">
        <f t="shared" si="590"/>
        <v>0</v>
      </c>
      <c r="CG252" s="1">
        <f t="shared" si="591"/>
        <v>0</v>
      </c>
      <c r="CH252" s="229">
        <f t="shared" si="592"/>
        <v>0</v>
      </c>
      <c r="CI252" s="193">
        <f t="shared" si="593"/>
        <v>0</v>
      </c>
      <c r="CJ252" s="193">
        <f t="shared" si="594"/>
        <v>0</v>
      </c>
      <c r="CK252" s="20">
        <v>0</v>
      </c>
      <c r="CL252" s="33">
        <v>0</v>
      </c>
      <c r="CM252" s="475">
        <f t="shared" si="572"/>
        <v>0</v>
      </c>
      <c r="CN252" s="4">
        <f t="shared" si="786"/>
        <v>0</v>
      </c>
      <c r="CO252" s="1">
        <v>0</v>
      </c>
      <c r="CP252" s="1">
        <v>0</v>
      </c>
      <c r="CQ252" s="19">
        <v>10</v>
      </c>
      <c r="CR252" s="7">
        <f t="shared" si="787"/>
        <v>2276.9964</v>
      </c>
      <c r="CS252" s="224">
        <f t="shared" si="573"/>
        <v>0</v>
      </c>
      <c r="CT252" s="1">
        <f t="shared" si="574"/>
        <v>0</v>
      </c>
      <c r="CU252" s="229">
        <f t="shared" si="575"/>
        <v>0</v>
      </c>
      <c r="CV252" s="193">
        <f t="shared" si="576"/>
        <v>0</v>
      </c>
      <c r="CW252" s="193">
        <f t="shared" si="577"/>
        <v>0</v>
      </c>
      <c r="CX252" s="20"/>
      <c r="CY252" s="33"/>
      <c r="CZ252" s="475">
        <f t="shared" si="578"/>
        <v>0</v>
      </c>
      <c r="DA252" s="4">
        <f t="shared" si="788"/>
        <v>0</v>
      </c>
      <c r="DE252" s="7">
        <f t="shared" si="789"/>
        <v>0</v>
      </c>
      <c r="DF252" s="224">
        <f t="shared" si="579"/>
        <v>0</v>
      </c>
      <c r="DG252" s="1">
        <f t="shared" si="580"/>
        <v>0</v>
      </c>
      <c r="DH252" s="229">
        <f t="shared" si="581"/>
        <v>0</v>
      </c>
      <c r="DI252" s="193"/>
      <c r="DJ252" s="193"/>
      <c r="DK252" s="20"/>
      <c r="DL252" s="33"/>
      <c r="DM252" s="475">
        <f t="shared" si="582"/>
        <v>0</v>
      </c>
      <c r="DN252" s="4" t="e">
        <f t="shared" si="790"/>
        <v>#DIV/0!</v>
      </c>
      <c r="DR252" s="7">
        <f t="shared" si="791"/>
        <v>0</v>
      </c>
      <c r="DS252" s="224">
        <f t="shared" si="583"/>
        <v>0</v>
      </c>
      <c r="DT252" s="1">
        <f t="shared" si="584"/>
        <v>0</v>
      </c>
      <c r="DU252" s="229">
        <f t="shared" si="585"/>
        <v>0</v>
      </c>
    </row>
    <row r="253" spans="1:125" hidden="1" outlineLevel="1" x14ac:dyDescent="0.35">
      <c r="B253" s="5" t="s">
        <v>116</v>
      </c>
      <c r="C253" s="3"/>
      <c r="D253" s="18">
        <v>320028</v>
      </c>
      <c r="E253" s="5" t="s">
        <v>41</v>
      </c>
      <c r="F253" s="5" t="s">
        <v>34</v>
      </c>
      <c r="G253" s="5" t="s">
        <v>72</v>
      </c>
      <c r="H253" s="20">
        <v>167.22200000000001</v>
      </c>
      <c r="I253" s="16">
        <f t="shared" si="792"/>
        <v>0</v>
      </c>
      <c r="J253" s="16">
        <f t="shared" si="793"/>
        <v>0</v>
      </c>
      <c r="K253" s="16">
        <f t="shared" si="794"/>
        <v>0</v>
      </c>
      <c r="L253" s="33">
        <f t="shared" si="795"/>
        <v>0</v>
      </c>
      <c r="M253" s="20">
        <f t="shared" si="796"/>
        <v>0</v>
      </c>
      <c r="N253" s="20">
        <f t="shared" si="797"/>
        <v>0</v>
      </c>
      <c r="O253" s="20">
        <f t="shared" si="798"/>
        <v>0</v>
      </c>
      <c r="P253" s="20">
        <f t="shared" si="799"/>
        <v>0</v>
      </c>
      <c r="Q253" s="20">
        <f t="shared" si="800"/>
        <v>0</v>
      </c>
      <c r="R253" s="20">
        <f t="shared" si="801"/>
        <v>0</v>
      </c>
      <c r="S253" s="20">
        <f t="shared" si="802"/>
        <v>0</v>
      </c>
      <c r="T253" s="20">
        <f t="shared" si="803"/>
        <v>0</v>
      </c>
      <c r="U253" s="182">
        <f t="shared" si="698"/>
        <v>0</v>
      </c>
      <c r="V253" s="33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0">
        <v>0</v>
      </c>
      <c r="AF253" s="20">
        <v>0</v>
      </c>
      <c r="AG253" s="16">
        <v>0</v>
      </c>
      <c r="AH253" s="179">
        <f t="shared" ref="AH253:AH316" si="805">+SUM(V253:AG253)</f>
        <v>0</v>
      </c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329">
        <f t="shared" si="595"/>
        <v>0</v>
      </c>
      <c r="AV253" s="33">
        <v>0</v>
      </c>
      <c r="AW253" s="20">
        <v>0</v>
      </c>
      <c r="AX253" s="20">
        <v>0</v>
      </c>
      <c r="AY253" s="20">
        <v>0</v>
      </c>
      <c r="AZ253" s="20">
        <v>0</v>
      </c>
      <c r="BA253" s="20">
        <v>0</v>
      </c>
      <c r="BB253" s="20">
        <v>0</v>
      </c>
      <c r="BC253" s="20">
        <v>0</v>
      </c>
      <c r="BD253" s="20">
        <v>0</v>
      </c>
      <c r="BE253" s="20">
        <v>0</v>
      </c>
      <c r="BF253" s="20">
        <v>0</v>
      </c>
      <c r="BG253" s="20">
        <v>0</v>
      </c>
      <c r="BH253" s="329">
        <f t="shared" si="596"/>
        <v>0</v>
      </c>
      <c r="BI253" s="193">
        <f t="shared" si="782"/>
        <v>0</v>
      </c>
      <c r="BJ253" s="193">
        <f t="shared" si="783"/>
        <v>0</v>
      </c>
      <c r="BK253" s="20">
        <v>0</v>
      </c>
      <c r="BL253" s="33">
        <v>0</v>
      </c>
      <c r="BM253" s="226">
        <f t="shared" si="625"/>
        <v>0</v>
      </c>
      <c r="BN253" s="4">
        <f t="shared" si="804"/>
        <v>0</v>
      </c>
      <c r="BO253" s="4">
        <v>0</v>
      </c>
      <c r="BP253" s="4">
        <v>0</v>
      </c>
      <c r="BQ253" s="195">
        <v>0</v>
      </c>
      <c r="BR253" s="196">
        <f t="shared" si="784"/>
        <v>0</v>
      </c>
      <c r="BS253" s="224">
        <f t="shared" si="626"/>
        <v>0</v>
      </c>
      <c r="BT253" s="4">
        <f t="shared" si="586"/>
        <v>0</v>
      </c>
      <c r="BU253" s="229">
        <f t="shared" si="763"/>
        <v>0</v>
      </c>
      <c r="BV253" s="193">
        <f t="shared" si="587"/>
        <v>0</v>
      </c>
      <c r="BW253" s="193">
        <f t="shared" si="588"/>
        <v>0</v>
      </c>
      <c r="BX253" s="20">
        <v>0</v>
      </c>
      <c r="BY253" s="19">
        <v>0</v>
      </c>
      <c r="BZ253" s="441">
        <f t="shared" si="589"/>
        <v>0</v>
      </c>
      <c r="CA253" s="4">
        <f t="shared" si="785"/>
        <v>0</v>
      </c>
      <c r="CB253" s="1">
        <v>0</v>
      </c>
      <c r="CC253" s="1">
        <v>0</v>
      </c>
      <c r="CD253" s="19">
        <v>0</v>
      </c>
      <c r="CE253" s="196">
        <v>0</v>
      </c>
      <c r="CF253" s="275">
        <f t="shared" si="590"/>
        <v>0</v>
      </c>
      <c r="CG253" s="1">
        <f t="shared" si="591"/>
        <v>0</v>
      </c>
      <c r="CH253" s="229">
        <f t="shared" si="592"/>
        <v>0</v>
      </c>
      <c r="CI253" s="193">
        <f t="shared" si="593"/>
        <v>0</v>
      </c>
      <c r="CJ253" s="193">
        <f t="shared" si="594"/>
        <v>0</v>
      </c>
      <c r="CK253" s="20">
        <v>0</v>
      </c>
      <c r="CL253" s="33">
        <v>0</v>
      </c>
      <c r="CM253" s="475">
        <f t="shared" si="572"/>
        <v>0</v>
      </c>
      <c r="CN253" s="4">
        <f t="shared" si="786"/>
        <v>0</v>
      </c>
      <c r="CO253" s="1">
        <v>0</v>
      </c>
      <c r="CP253" s="1">
        <v>0</v>
      </c>
      <c r="CQ253" s="19">
        <v>10</v>
      </c>
      <c r="CR253" s="7">
        <f t="shared" si="787"/>
        <v>1805.9976000000001</v>
      </c>
      <c r="CS253" s="224">
        <f t="shared" si="573"/>
        <v>0</v>
      </c>
      <c r="CT253" s="1">
        <f t="shared" si="574"/>
        <v>0</v>
      </c>
      <c r="CU253" s="229">
        <f t="shared" si="575"/>
        <v>0</v>
      </c>
      <c r="CV253" s="193">
        <f t="shared" si="576"/>
        <v>0</v>
      </c>
      <c r="CW253" s="193">
        <f t="shared" si="577"/>
        <v>0</v>
      </c>
      <c r="CX253" s="20"/>
      <c r="CY253" s="33"/>
      <c r="CZ253" s="475">
        <f t="shared" si="578"/>
        <v>0</v>
      </c>
      <c r="DA253" s="4">
        <f t="shared" si="788"/>
        <v>0</v>
      </c>
      <c r="DE253" s="7">
        <f t="shared" si="789"/>
        <v>0</v>
      </c>
      <c r="DF253" s="224">
        <f t="shared" si="579"/>
        <v>0</v>
      </c>
      <c r="DG253" s="1">
        <f t="shared" si="580"/>
        <v>0</v>
      </c>
      <c r="DH253" s="229">
        <f t="shared" si="581"/>
        <v>0</v>
      </c>
      <c r="DI253" s="193"/>
      <c r="DJ253" s="193"/>
      <c r="DK253" s="20"/>
      <c r="DL253" s="33"/>
      <c r="DM253" s="475">
        <f t="shared" si="582"/>
        <v>0</v>
      </c>
      <c r="DN253" s="4" t="e">
        <f t="shared" si="790"/>
        <v>#DIV/0!</v>
      </c>
      <c r="DR253" s="7">
        <f t="shared" si="791"/>
        <v>0</v>
      </c>
      <c r="DS253" s="224">
        <f t="shared" si="583"/>
        <v>0</v>
      </c>
      <c r="DT253" s="1">
        <f t="shared" si="584"/>
        <v>0</v>
      </c>
      <c r="DU253" s="229">
        <f t="shared" si="585"/>
        <v>0</v>
      </c>
    </row>
    <row r="254" spans="1:125" hidden="1" outlineLevel="1" x14ac:dyDescent="0.35">
      <c r="B254" s="5" t="s">
        <v>116</v>
      </c>
      <c r="C254" s="3"/>
      <c r="D254" s="18">
        <v>320120</v>
      </c>
      <c r="E254" s="5" t="s">
        <v>41</v>
      </c>
      <c r="F254" s="5" t="s">
        <v>35</v>
      </c>
      <c r="G254" s="5" t="s">
        <v>72</v>
      </c>
      <c r="H254" s="20">
        <v>167.22200000000001</v>
      </c>
      <c r="I254" s="16">
        <f t="shared" si="792"/>
        <v>0</v>
      </c>
      <c r="J254" s="16">
        <f t="shared" si="793"/>
        <v>0</v>
      </c>
      <c r="K254" s="16">
        <f t="shared" si="794"/>
        <v>0</v>
      </c>
      <c r="L254" s="33">
        <f t="shared" si="795"/>
        <v>0</v>
      </c>
      <c r="M254" s="20">
        <f t="shared" si="796"/>
        <v>0</v>
      </c>
      <c r="N254" s="20">
        <f t="shared" si="797"/>
        <v>0</v>
      </c>
      <c r="O254" s="20">
        <f t="shared" si="798"/>
        <v>0</v>
      </c>
      <c r="P254" s="20">
        <f t="shared" si="799"/>
        <v>0</v>
      </c>
      <c r="Q254" s="20">
        <f t="shared" si="800"/>
        <v>0</v>
      </c>
      <c r="R254" s="20">
        <f t="shared" si="801"/>
        <v>0</v>
      </c>
      <c r="S254" s="20">
        <f t="shared" si="802"/>
        <v>0</v>
      </c>
      <c r="T254" s="20">
        <f t="shared" si="803"/>
        <v>0</v>
      </c>
      <c r="U254" s="182">
        <f t="shared" si="698"/>
        <v>0</v>
      </c>
      <c r="V254" s="33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20">
        <v>0</v>
      </c>
      <c r="AF254" s="20">
        <v>0</v>
      </c>
      <c r="AG254" s="16">
        <v>0</v>
      </c>
      <c r="AH254" s="179">
        <f t="shared" si="805"/>
        <v>0</v>
      </c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329">
        <f t="shared" si="595"/>
        <v>0</v>
      </c>
      <c r="AV254" s="33">
        <v>0</v>
      </c>
      <c r="AW254" s="20">
        <v>0</v>
      </c>
      <c r="AX254" s="20">
        <v>0</v>
      </c>
      <c r="AY254" s="20">
        <v>0</v>
      </c>
      <c r="AZ254" s="20">
        <v>0</v>
      </c>
      <c r="BA254" s="20">
        <v>0</v>
      </c>
      <c r="BB254" s="20">
        <v>0</v>
      </c>
      <c r="BC254" s="20">
        <v>0</v>
      </c>
      <c r="BD254" s="20">
        <v>0</v>
      </c>
      <c r="BE254" s="20">
        <v>0</v>
      </c>
      <c r="BF254" s="20">
        <v>0</v>
      </c>
      <c r="BG254" s="20">
        <v>0</v>
      </c>
      <c r="BH254" s="329">
        <f t="shared" si="596"/>
        <v>0</v>
      </c>
      <c r="BI254" s="193">
        <f t="shared" si="782"/>
        <v>0</v>
      </c>
      <c r="BJ254" s="193">
        <f t="shared" si="783"/>
        <v>0</v>
      </c>
      <c r="BK254" s="20">
        <v>0</v>
      </c>
      <c r="BL254" s="33">
        <v>0</v>
      </c>
      <c r="BM254" s="226">
        <f t="shared" si="625"/>
        <v>0</v>
      </c>
      <c r="BN254" s="4">
        <f t="shared" si="804"/>
        <v>0</v>
      </c>
      <c r="BO254" s="4">
        <v>0</v>
      </c>
      <c r="BP254" s="4">
        <v>0</v>
      </c>
      <c r="BQ254" s="195">
        <v>0</v>
      </c>
      <c r="BR254" s="196">
        <f t="shared" si="784"/>
        <v>0</v>
      </c>
      <c r="BS254" s="224">
        <f t="shared" si="626"/>
        <v>0</v>
      </c>
      <c r="BT254" s="4">
        <f t="shared" si="586"/>
        <v>0</v>
      </c>
      <c r="BU254" s="229">
        <f t="shared" si="763"/>
        <v>0</v>
      </c>
      <c r="BV254" s="193">
        <f t="shared" si="587"/>
        <v>0</v>
      </c>
      <c r="BW254" s="193">
        <f t="shared" si="588"/>
        <v>0</v>
      </c>
      <c r="BX254" s="20">
        <v>0</v>
      </c>
      <c r="BY254" s="19">
        <v>0</v>
      </c>
      <c r="BZ254" s="441">
        <f t="shared" si="589"/>
        <v>0</v>
      </c>
      <c r="CA254" s="4">
        <f t="shared" si="785"/>
        <v>0</v>
      </c>
      <c r="CB254" s="1">
        <v>0</v>
      </c>
      <c r="CC254" s="1">
        <v>0</v>
      </c>
      <c r="CD254" s="19">
        <v>0</v>
      </c>
      <c r="CE254" s="196">
        <v>0</v>
      </c>
      <c r="CF254" s="275">
        <f t="shared" si="590"/>
        <v>0</v>
      </c>
      <c r="CG254" s="1">
        <f t="shared" si="591"/>
        <v>0</v>
      </c>
      <c r="CH254" s="229">
        <f t="shared" si="592"/>
        <v>0</v>
      </c>
      <c r="CI254" s="193">
        <f t="shared" si="593"/>
        <v>0</v>
      </c>
      <c r="CJ254" s="193">
        <f t="shared" si="594"/>
        <v>0</v>
      </c>
      <c r="CK254" s="20">
        <v>0</v>
      </c>
      <c r="CL254" s="33">
        <v>0</v>
      </c>
      <c r="CM254" s="475">
        <f t="shared" si="572"/>
        <v>0</v>
      </c>
      <c r="CN254" s="4">
        <f t="shared" si="786"/>
        <v>0</v>
      </c>
      <c r="CO254" s="1">
        <v>0</v>
      </c>
      <c r="CP254" s="1">
        <v>0</v>
      </c>
      <c r="CQ254" s="19">
        <v>10</v>
      </c>
      <c r="CR254" s="7">
        <f t="shared" si="787"/>
        <v>1805.9976000000001</v>
      </c>
      <c r="CS254" s="224">
        <f t="shared" si="573"/>
        <v>0</v>
      </c>
      <c r="CT254" s="1">
        <f t="shared" si="574"/>
        <v>0</v>
      </c>
      <c r="CU254" s="229">
        <f t="shared" si="575"/>
        <v>0</v>
      </c>
      <c r="CV254" s="193">
        <f t="shared" si="576"/>
        <v>0</v>
      </c>
      <c r="CW254" s="193">
        <f t="shared" si="577"/>
        <v>0</v>
      </c>
      <c r="CX254" s="20"/>
      <c r="CY254" s="33"/>
      <c r="CZ254" s="475">
        <f t="shared" si="578"/>
        <v>0</v>
      </c>
      <c r="DA254" s="4">
        <f t="shared" si="788"/>
        <v>0</v>
      </c>
      <c r="DE254" s="7">
        <f t="shared" si="789"/>
        <v>0</v>
      </c>
      <c r="DF254" s="224">
        <f t="shared" si="579"/>
        <v>0</v>
      </c>
      <c r="DG254" s="1">
        <f t="shared" si="580"/>
        <v>0</v>
      </c>
      <c r="DH254" s="229">
        <f t="shared" si="581"/>
        <v>0</v>
      </c>
      <c r="DI254" s="193"/>
      <c r="DJ254" s="193"/>
      <c r="DK254" s="20"/>
      <c r="DL254" s="33"/>
      <c r="DM254" s="475">
        <f t="shared" si="582"/>
        <v>0</v>
      </c>
      <c r="DN254" s="4" t="e">
        <f t="shared" si="790"/>
        <v>#DIV/0!</v>
      </c>
      <c r="DR254" s="7">
        <f t="shared" si="791"/>
        <v>0</v>
      </c>
      <c r="DS254" s="224">
        <f t="shared" si="583"/>
        <v>0</v>
      </c>
      <c r="DT254" s="1">
        <f t="shared" si="584"/>
        <v>0</v>
      </c>
      <c r="DU254" s="229">
        <f t="shared" si="585"/>
        <v>0</v>
      </c>
    </row>
    <row r="255" spans="1:125" hidden="1" outlineLevel="1" x14ac:dyDescent="0.35">
      <c r="B255" s="5" t="s">
        <v>116</v>
      </c>
      <c r="C255" s="3"/>
      <c r="D255" s="18">
        <v>320100</v>
      </c>
      <c r="E255" s="5" t="s">
        <v>44</v>
      </c>
      <c r="F255" s="5" t="s">
        <v>50</v>
      </c>
      <c r="G255" s="5" t="s">
        <v>73</v>
      </c>
      <c r="H255" s="20">
        <v>225.81800000000001</v>
      </c>
      <c r="I255" s="16">
        <f t="shared" si="792"/>
        <v>0</v>
      </c>
      <c r="J255" s="16">
        <f t="shared" si="793"/>
        <v>0</v>
      </c>
      <c r="K255" s="16">
        <f t="shared" si="794"/>
        <v>0</v>
      </c>
      <c r="L255" s="33">
        <f t="shared" si="795"/>
        <v>0</v>
      </c>
      <c r="M255" s="20">
        <f t="shared" si="796"/>
        <v>0</v>
      </c>
      <c r="N255" s="20">
        <f t="shared" si="797"/>
        <v>0</v>
      </c>
      <c r="O255" s="20">
        <f t="shared" si="798"/>
        <v>0</v>
      </c>
      <c r="P255" s="20">
        <f t="shared" si="799"/>
        <v>0</v>
      </c>
      <c r="Q255" s="20">
        <f t="shared" si="800"/>
        <v>0</v>
      </c>
      <c r="R255" s="20">
        <f t="shared" si="801"/>
        <v>0</v>
      </c>
      <c r="S255" s="20">
        <f t="shared" si="802"/>
        <v>0</v>
      </c>
      <c r="T255" s="20">
        <f t="shared" si="803"/>
        <v>0</v>
      </c>
      <c r="U255" s="182">
        <f t="shared" si="698"/>
        <v>0</v>
      </c>
      <c r="V255" s="33">
        <v>0</v>
      </c>
      <c r="W255" s="20">
        <v>0</v>
      </c>
      <c r="X255" s="20">
        <v>0</v>
      </c>
      <c r="Y255" s="20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0">
        <v>0</v>
      </c>
      <c r="AF255" s="20">
        <v>0</v>
      </c>
      <c r="AG255" s="16">
        <v>0</v>
      </c>
      <c r="AH255" s="179">
        <f t="shared" si="805"/>
        <v>0</v>
      </c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329">
        <f t="shared" si="595"/>
        <v>0</v>
      </c>
      <c r="AV255" s="33">
        <v>0</v>
      </c>
      <c r="AW255" s="20">
        <v>0</v>
      </c>
      <c r="AX255" s="20">
        <v>0</v>
      </c>
      <c r="AY255" s="20">
        <v>0</v>
      </c>
      <c r="AZ255" s="20">
        <v>0</v>
      </c>
      <c r="BA255" s="20">
        <v>0</v>
      </c>
      <c r="BB255" s="20">
        <v>0</v>
      </c>
      <c r="BC255" s="20">
        <v>0</v>
      </c>
      <c r="BD255" s="20">
        <v>0</v>
      </c>
      <c r="BE255" s="20">
        <v>0</v>
      </c>
      <c r="BF255" s="20">
        <v>0</v>
      </c>
      <c r="BG255" s="20">
        <v>0</v>
      </c>
      <c r="BH255" s="329">
        <f t="shared" si="596"/>
        <v>0</v>
      </c>
      <c r="BI255" s="193">
        <f t="shared" si="782"/>
        <v>0</v>
      </c>
      <c r="BJ255" s="193">
        <f t="shared" si="783"/>
        <v>0</v>
      </c>
      <c r="BK255" s="20">
        <v>0</v>
      </c>
      <c r="BL255" s="33">
        <v>0</v>
      </c>
      <c r="BM255" s="226">
        <f t="shared" si="625"/>
        <v>0</v>
      </c>
      <c r="BN255" s="4">
        <f t="shared" si="804"/>
        <v>0</v>
      </c>
      <c r="BO255" s="4">
        <v>0</v>
      </c>
      <c r="BP255" s="4">
        <v>0</v>
      </c>
      <c r="BQ255" s="195">
        <v>0</v>
      </c>
      <c r="BR255" s="196">
        <f t="shared" si="784"/>
        <v>0</v>
      </c>
      <c r="BS255" s="224">
        <f t="shared" si="626"/>
        <v>0</v>
      </c>
      <c r="BT255" s="4">
        <f t="shared" si="586"/>
        <v>0</v>
      </c>
      <c r="BU255" s="229">
        <f t="shared" si="763"/>
        <v>0</v>
      </c>
      <c r="BV255" s="193">
        <f t="shared" si="587"/>
        <v>0</v>
      </c>
      <c r="BW255" s="193">
        <f t="shared" si="588"/>
        <v>0</v>
      </c>
      <c r="BX255" s="20">
        <v>0</v>
      </c>
      <c r="BY255" s="19">
        <v>0</v>
      </c>
      <c r="BZ255" s="441">
        <f t="shared" si="589"/>
        <v>0</v>
      </c>
      <c r="CA255" s="4">
        <f t="shared" si="785"/>
        <v>0</v>
      </c>
      <c r="CB255" s="1">
        <v>0</v>
      </c>
      <c r="CC255" s="1">
        <v>0</v>
      </c>
      <c r="CD255" s="19">
        <v>0</v>
      </c>
      <c r="CE255" s="196">
        <v>0</v>
      </c>
      <c r="CF255" s="275">
        <f t="shared" si="590"/>
        <v>0</v>
      </c>
      <c r="CG255" s="1">
        <f t="shared" si="591"/>
        <v>0</v>
      </c>
      <c r="CH255" s="229">
        <f t="shared" si="592"/>
        <v>0</v>
      </c>
      <c r="CI255" s="193">
        <f t="shared" si="593"/>
        <v>0</v>
      </c>
      <c r="CJ255" s="193">
        <f t="shared" si="594"/>
        <v>0</v>
      </c>
      <c r="CK255" s="20">
        <v>0</v>
      </c>
      <c r="CL255" s="33">
        <v>0</v>
      </c>
      <c r="CM255" s="475">
        <f t="shared" si="572"/>
        <v>0</v>
      </c>
      <c r="CN255" s="4">
        <f t="shared" si="786"/>
        <v>0</v>
      </c>
      <c r="CO255" s="1">
        <v>0</v>
      </c>
      <c r="CP255" s="1">
        <v>0</v>
      </c>
      <c r="CQ255" s="19">
        <v>0</v>
      </c>
      <c r="CR255" s="7">
        <f t="shared" si="787"/>
        <v>0</v>
      </c>
      <c r="CS255" s="224">
        <f t="shared" si="573"/>
        <v>0</v>
      </c>
      <c r="CT255" s="1">
        <f t="shared" si="574"/>
        <v>0</v>
      </c>
      <c r="CU255" s="229">
        <f t="shared" si="575"/>
        <v>0</v>
      </c>
      <c r="CV255" s="193">
        <f t="shared" si="576"/>
        <v>0</v>
      </c>
      <c r="CW255" s="193">
        <f t="shared" si="577"/>
        <v>0</v>
      </c>
      <c r="CX255" s="20"/>
      <c r="CY255" s="33"/>
      <c r="CZ255" s="475">
        <f t="shared" si="578"/>
        <v>0</v>
      </c>
      <c r="DA255" s="4">
        <f t="shared" si="788"/>
        <v>0</v>
      </c>
      <c r="DE255" s="7">
        <f t="shared" si="789"/>
        <v>0</v>
      </c>
      <c r="DF255" s="224">
        <f t="shared" si="579"/>
        <v>0</v>
      </c>
      <c r="DG255" s="1">
        <f t="shared" si="580"/>
        <v>0</v>
      </c>
      <c r="DH255" s="229">
        <f t="shared" si="581"/>
        <v>0</v>
      </c>
      <c r="DI255" s="193"/>
      <c r="DJ255" s="193"/>
      <c r="DK255" s="20"/>
      <c r="DL255" s="33"/>
      <c r="DM255" s="475">
        <f t="shared" si="582"/>
        <v>0</v>
      </c>
      <c r="DN255" s="4" t="e">
        <f t="shared" si="790"/>
        <v>#DIV/0!</v>
      </c>
      <c r="DR255" s="7">
        <f t="shared" si="791"/>
        <v>0</v>
      </c>
      <c r="DS255" s="224">
        <f t="shared" si="583"/>
        <v>0</v>
      </c>
      <c r="DT255" s="1">
        <f t="shared" si="584"/>
        <v>0</v>
      </c>
      <c r="DU255" s="229">
        <f t="shared" si="585"/>
        <v>0</v>
      </c>
    </row>
    <row r="256" spans="1:125" hidden="1" outlineLevel="1" x14ac:dyDescent="0.35">
      <c r="B256" s="5" t="s">
        <v>116</v>
      </c>
      <c r="C256" s="3"/>
      <c r="D256" s="18">
        <v>320400</v>
      </c>
      <c r="E256" s="5" t="s">
        <v>44</v>
      </c>
      <c r="F256" s="5" t="s">
        <v>51</v>
      </c>
      <c r="G256" s="5" t="s">
        <v>73</v>
      </c>
      <c r="H256" s="20">
        <v>225.81800000000001</v>
      </c>
      <c r="I256" s="16">
        <f t="shared" si="792"/>
        <v>0</v>
      </c>
      <c r="J256" s="16">
        <f t="shared" si="793"/>
        <v>0</v>
      </c>
      <c r="K256" s="16">
        <f t="shared" si="794"/>
        <v>0</v>
      </c>
      <c r="L256" s="33">
        <f t="shared" si="795"/>
        <v>0</v>
      </c>
      <c r="M256" s="20">
        <f t="shared" si="796"/>
        <v>0</v>
      </c>
      <c r="N256" s="20">
        <f t="shared" si="797"/>
        <v>0</v>
      </c>
      <c r="O256" s="20">
        <f t="shared" si="798"/>
        <v>107.99904347749072</v>
      </c>
      <c r="P256" s="20">
        <f t="shared" si="799"/>
        <v>86.399233010654598</v>
      </c>
      <c r="Q256" s="20">
        <f t="shared" si="800"/>
        <v>21.599810466836125</v>
      </c>
      <c r="R256" s="20">
        <f t="shared" si="801"/>
        <v>113.40243913239865</v>
      </c>
      <c r="S256" s="20">
        <f t="shared" si="802"/>
        <v>10.79990434774907</v>
      </c>
      <c r="T256" s="20">
        <f t="shared" si="803"/>
        <v>10.79990434774907</v>
      </c>
      <c r="U256" s="182">
        <f t="shared" si="698"/>
        <v>351.00033478287821</v>
      </c>
      <c r="V256" s="33">
        <v>50</v>
      </c>
      <c r="W256" s="20">
        <v>35</v>
      </c>
      <c r="X256" s="20">
        <v>63.25</v>
      </c>
      <c r="Y256" s="20">
        <v>10</v>
      </c>
      <c r="Z256" s="20">
        <v>46</v>
      </c>
      <c r="AA256" s="20">
        <v>30</v>
      </c>
      <c r="AB256" s="20">
        <v>38</v>
      </c>
      <c r="AC256" s="20">
        <v>52</v>
      </c>
      <c r="AD256" s="20">
        <v>46</v>
      </c>
      <c r="AE256" s="20">
        <v>0</v>
      </c>
      <c r="AF256" s="20">
        <v>0</v>
      </c>
      <c r="AG256" s="16">
        <v>0</v>
      </c>
      <c r="AH256" s="179">
        <f t="shared" si="805"/>
        <v>370.25</v>
      </c>
      <c r="AI256" s="23"/>
      <c r="AJ256" s="23"/>
      <c r="AK256" s="23"/>
      <c r="AL256" s="23"/>
      <c r="AM256" s="23"/>
      <c r="AN256" s="23"/>
      <c r="AO256" s="28">
        <v>24388.128000000001</v>
      </c>
      <c r="AP256" s="28">
        <v>19510.502</v>
      </c>
      <c r="AQ256" s="28">
        <v>4877.6260000000002</v>
      </c>
      <c r="AR256" s="28">
        <v>25608.312000000002</v>
      </c>
      <c r="AS256" s="28">
        <v>2438.8127999999997</v>
      </c>
      <c r="AT256" s="28">
        <v>2438.8127999999997</v>
      </c>
      <c r="AU256" s="329">
        <f t="shared" si="595"/>
        <v>79262.193600000013</v>
      </c>
      <c r="AV256" s="33">
        <v>12194.063999999998</v>
      </c>
      <c r="AW256" s="20">
        <v>8535.8447999999989</v>
      </c>
      <c r="AX256" s="20">
        <v>15425.490959999999</v>
      </c>
      <c r="AY256" s="20">
        <v>2438.8127999999997</v>
      </c>
      <c r="AZ256" s="20">
        <v>11218.538879999998</v>
      </c>
      <c r="BA256" s="20">
        <v>7316.4384</v>
      </c>
      <c r="BB256" s="20">
        <v>9267.4886399999996</v>
      </c>
      <c r="BC256" s="20">
        <v>12681.826559999998</v>
      </c>
      <c r="BD256" s="20">
        <v>11218.538879999998</v>
      </c>
      <c r="BE256" s="20">
        <v>0</v>
      </c>
      <c r="BF256" s="20">
        <v>0</v>
      </c>
      <c r="BG256" s="20">
        <v>0</v>
      </c>
      <c r="BH256" s="329">
        <f t="shared" si="596"/>
        <v>90297.043919999996</v>
      </c>
      <c r="BI256" s="193">
        <f t="shared" si="782"/>
        <v>9033.7690799999982</v>
      </c>
      <c r="BJ256" s="193">
        <f t="shared" si="783"/>
        <v>9267.4886399999996</v>
      </c>
      <c r="BK256" s="20">
        <v>13156.833458884368</v>
      </c>
      <c r="BL256" s="33">
        <v>12681.826559999998</v>
      </c>
      <c r="BM256" s="226">
        <f t="shared" si="625"/>
        <v>0.96389656368541976</v>
      </c>
      <c r="BN256" s="4">
        <f t="shared" si="804"/>
        <v>9.7127125453282129E-2</v>
      </c>
      <c r="BO256" s="4">
        <v>0</v>
      </c>
      <c r="BP256" s="4">
        <v>1</v>
      </c>
      <c r="BQ256" s="195">
        <v>40</v>
      </c>
      <c r="BR256" s="196">
        <f t="shared" si="784"/>
        <v>9755.3376000000026</v>
      </c>
      <c r="BS256" s="224">
        <f t="shared" si="626"/>
        <v>0.74146546207230057</v>
      </c>
      <c r="BT256" s="4">
        <f t="shared" si="586"/>
        <v>-0.3499999866738438</v>
      </c>
      <c r="BU256" s="229">
        <f t="shared" si="763"/>
        <v>0.80138890530296725</v>
      </c>
      <c r="BV256" s="193">
        <f t="shared" si="587"/>
        <v>9884.8131300000005</v>
      </c>
      <c r="BW256" s="193">
        <f t="shared" si="588"/>
        <v>9755.2511999999988</v>
      </c>
      <c r="BX256" s="20">
        <v>11995.640827353542</v>
      </c>
      <c r="BY256" s="19">
        <v>11218.538879999998</v>
      </c>
      <c r="BZ256" s="441">
        <f t="shared" si="589"/>
        <v>0.93521797138327734</v>
      </c>
      <c r="CA256" s="4">
        <f t="shared" si="785"/>
        <v>0.10310965921567235</v>
      </c>
      <c r="CB256" s="1">
        <v>0</v>
      </c>
      <c r="CC256" s="1">
        <v>1</v>
      </c>
      <c r="CD256" s="19">
        <v>40</v>
      </c>
      <c r="CE256" s="196">
        <v>9755.3376000000026</v>
      </c>
      <c r="CF256" s="275">
        <f t="shared" si="590"/>
        <v>0.81324022121060868</v>
      </c>
      <c r="CG256" s="1">
        <f t="shared" si="591"/>
        <v>1.0000175495210173</v>
      </c>
      <c r="CH256" s="229">
        <f t="shared" si="592"/>
        <v>0.85124999999999962</v>
      </c>
      <c r="CI256" s="193">
        <f t="shared" si="593"/>
        <v>10033.00488</v>
      </c>
      <c r="CJ256" s="193">
        <f t="shared" si="594"/>
        <v>11055.951359999999</v>
      </c>
      <c r="CK256" s="20">
        <v>14872.052439960229</v>
      </c>
      <c r="CL256" s="33">
        <v>8048.0820000000003</v>
      </c>
      <c r="CM256" s="475">
        <f t="shared" si="572"/>
        <v>0.5411547620942575</v>
      </c>
      <c r="CN256" s="4">
        <f t="shared" si="786"/>
        <v>0.11154737546156752</v>
      </c>
      <c r="CO256" s="1">
        <v>0</v>
      </c>
      <c r="CP256" s="1">
        <v>0</v>
      </c>
      <c r="CQ256" s="19">
        <v>40</v>
      </c>
      <c r="CR256" s="7">
        <f t="shared" si="787"/>
        <v>9755.3376000000026</v>
      </c>
      <c r="CS256" s="224">
        <f t="shared" si="573"/>
        <v>0.65595099529020284</v>
      </c>
      <c r="CT256" s="1">
        <f t="shared" si="574"/>
        <v>-0.61905581281577637</v>
      </c>
      <c r="CU256" s="229">
        <f t="shared" si="575"/>
        <v>0.34506906755175315</v>
      </c>
      <c r="CV256" s="193">
        <f t="shared" si="576"/>
        <v>9834.5125919999991</v>
      </c>
      <c r="CW256" s="193">
        <f t="shared" si="577"/>
        <v>10649.482479999999</v>
      </c>
      <c r="CX256" s="20"/>
      <c r="CY256" s="33"/>
      <c r="CZ256" s="475">
        <f t="shared" si="578"/>
        <v>0</v>
      </c>
      <c r="DA256" s="4">
        <f t="shared" si="788"/>
        <v>9.9504751332113506E-2</v>
      </c>
      <c r="DE256" s="7">
        <f t="shared" si="789"/>
        <v>0</v>
      </c>
      <c r="DF256" s="224">
        <f t="shared" si="579"/>
        <v>0</v>
      </c>
      <c r="DG256" s="1">
        <f t="shared" si="580"/>
        <v>-1</v>
      </c>
      <c r="DH256" s="229">
        <f t="shared" si="581"/>
        <v>0.28014576937233637</v>
      </c>
      <c r="DI256" s="193"/>
      <c r="DJ256" s="193"/>
      <c r="DK256" s="20"/>
      <c r="DL256" s="33"/>
      <c r="DM256" s="475">
        <f t="shared" si="582"/>
        <v>0</v>
      </c>
      <c r="DN256" s="4" t="e">
        <f t="shared" si="790"/>
        <v>#DIV/0!</v>
      </c>
      <c r="DR256" s="7">
        <f t="shared" si="791"/>
        <v>0</v>
      </c>
      <c r="DS256" s="224">
        <f t="shared" si="583"/>
        <v>0</v>
      </c>
      <c r="DT256" s="1">
        <f t="shared" si="584"/>
        <v>-1</v>
      </c>
      <c r="DU256" s="229">
        <f t="shared" si="585"/>
        <v>0.13921959283246466</v>
      </c>
    </row>
    <row r="257" spans="2:125" hidden="1" outlineLevel="1" x14ac:dyDescent="0.35">
      <c r="B257" s="5" t="s">
        <v>116</v>
      </c>
      <c r="C257" s="3"/>
      <c r="D257" s="18">
        <v>320026</v>
      </c>
      <c r="E257" s="5" t="s">
        <v>41</v>
      </c>
      <c r="F257" s="5" t="s">
        <v>52</v>
      </c>
      <c r="G257" s="5" t="s">
        <v>74</v>
      </c>
      <c r="H257" s="20">
        <f>223309/1000</f>
        <v>223.309</v>
      </c>
      <c r="I257" s="16">
        <f t="shared" si="792"/>
        <v>0</v>
      </c>
      <c r="J257" s="16">
        <f t="shared" si="793"/>
        <v>0</v>
      </c>
      <c r="K257" s="16">
        <f t="shared" si="794"/>
        <v>0</v>
      </c>
      <c r="L257" s="33">
        <f t="shared" si="795"/>
        <v>0</v>
      </c>
      <c r="M257" s="20">
        <f t="shared" si="796"/>
        <v>0</v>
      </c>
      <c r="N257" s="20">
        <f t="shared" si="797"/>
        <v>0</v>
      </c>
      <c r="O257" s="20">
        <f t="shared" si="798"/>
        <v>0</v>
      </c>
      <c r="P257" s="20">
        <f t="shared" si="799"/>
        <v>0</v>
      </c>
      <c r="Q257" s="20">
        <f t="shared" si="800"/>
        <v>0</v>
      </c>
      <c r="R257" s="20">
        <f t="shared" si="801"/>
        <v>0</v>
      </c>
      <c r="S257" s="20">
        <f t="shared" si="802"/>
        <v>0</v>
      </c>
      <c r="T257" s="20">
        <f t="shared" si="803"/>
        <v>0</v>
      </c>
      <c r="U257" s="182">
        <f t="shared" si="698"/>
        <v>0</v>
      </c>
      <c r="V257" s="33">
        <v>0</v>
      </c>
      <c r="W257" s="20">
        <v>0</v>
      </c>
      <c r="X257" s="20">
        <v>0</v>
      </c>
      <c r="Y257" s="20">
        <v>0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20">
        <v>0</v>
      </c>
      <c r="AF257" s="20">
        <v>0</v>
      </c>
      <c r="AG257" s="16">
        <v>0</v>
      </c>
      <c r="AH257" s="179">
        <f t="shared" si="805"/>
        <v>0</v>
      </c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329">
        <f t="shared" si="595"/>
        <v>0</v>
      </c>
      <c r="AV257" s="33">
        <v>0</v>
      </c>
      <c r="AW257" s="20">
        <v>0</v>
      </c>
      <c r="AX257" s="20">
        <v>0</v>
      </c>
      <c r="AY257" s="20">
        <v>0</v>
      </c>
      <c r="AZ257" s="20">
        <v>0</v>
      </c>
      <c r="BA257" s="20">
        <v>0</v>
      </c>
      <c r="BB257" s="20">
        <v>0</v>
      </c>
      <c r="BC257" s="20">
        <v>0</v>
      </c>
      <c r="BD257" s="20">
        <v>0</v>
      </c>
      <c r="BE257" s="20">
        <v>0</v>
      </c>
      <c r="BF257" s="20">
        <v>0</v>
      </c>
      <c r="BG257" s="20">
        <v>0</v>
      </c>
      <c r="BH257" s="329">
        <f t="shared" si="596"/>
        <v>0</v>
      </c>
      <c r="BI257" s="193">
        <f t="shared" si="782"/>
        <v>0</v>
      </c>
      <c r="BJ257" s="193">
        <f t="shared" si="783"/>
        <v>0</v>
      </c>
      <c r="BK257" s="20">
        <v>0</v>
      </c>
      <c r="BL257" s="33">
        <v>0</v>
      </c>
      <c r="BM257" s="226">
        <f t="shared" si="625"/>
        <v>0</v>
      </c>
      <c r="BN257" s="4">
        <f t="shared" si="804"/>
        <v>0</v>
      </c>
      <c r="BO257" s="4">
        <v>0</v>
      </c>
      <c r="BP257" s="4">
        <v>0</v>
      </c>
      <c r="BQ257" s="195">
        <v>0</v>
      </c>
      <c r="BR257" s="196">
        <f t="shared" si="784"/>
        <v>0</v>
      </c>
      <c r="BS257" s="224">
        <f t="shared" si="626"/>
        <v>0</v>
      </c>
      <c r="BT257" s="4">
        <f t="shared" si="586"/>
        <v>0</v>
      </c>
      <c r="BU257" s="229">
        <f t="shared" si="763"/>
        <v>0</v>
      </c>
      <c r="BV257" s="193">
        <f t="shared" si="587"/>
        <v>0</v>
      </c>
      <c r="BW257" s="193">
        <f t="shared" si="588"/>
        <v>0</v>
      </c>
      <c r="BX257" s="20">
        <v>0</v>
      </c>
      <c r="BY257" s="19">
        <v>0</v>
      </c>
      <c r="BZ257" s="441">
        <f t="shared" si="589"/>
        <v>0</v>
      </c>
      <c r="CA257" s="4">
        <f t="shared" si="785"/>
        <v>0</v>
      </c>
      <c r="CB257" s="1">
        <v>0</v>
      </c>
      <c r="CC257" s="1">
        <v>0</v>
      </c>
      <c r="CD257" s="19">
        <v>0</v>
      </c>
      <c r="CE257" s="196">
        <v>0</v>
      </c>
      <c r="CF257" s="275">
        <f t="shared" si="590"/>
        <v>0</v>
      </c>
      <c r="CG257" s="1">
        <f t="shared" si="591"/>
        <v>0</v>
      </c>
      <c r="CH257" s="229">
        <f t="shared" si="592"/>
        <v>0</v>
      </c>
      <c r="CI257" s="193">
        <f t="shared" si="593"/>
        <v>0</v>
      </c>
      <c r="CJ257" s="193">
        <f t="shared" si="594"/>
        <v>0</v>
      </c>
      <c r="CK257" s="20">
        <v>0</v>
      </c>
      <c r="CL257" s="33">
        <v>0</v>
      </c>
      <c r="CM257" s="475">
        <f t="shared" si="572"/>
        <v>0</v>
      </c>
      <c r="CN257" s="4">
        <f t="shared" si="786"/>
        <v>0</v>
      </c>
      <c r="CO257" s="1">
        <v>0</v>
      </c>
      <c r="CP257" s="1">
        <v>0</v>
      </c>
      <c r="CQ257" s="19">
        <v>0</v>
      </c>
      <c r="CR257" s="7">
        <f t="shared" si="787"/>
        <v>0</v>
      </c>
      <c r="CS257" s="224">
        <f t="shared" si="573"/>
        <v>0</v>
      </c>
      <c r="CT257" s="1">
        <f t="shared" si="574"/>
        <v>0</v>
      </c>
      <c r="CU257" s="229">
        <f t="shared" si="575"/>
        <v>0</v>
      </c>
      <c r="CV257" s="193">
        <f t="shared" si="576"/>
        <v>0</v>
      </c>
      <c r="CW257" s="193">
        <f t="shared" si="577"/>
        <v>0</v>
      </c>
      <c r="CX257" s="20"/>
      <c r="CY257" s="33"/>
      <c r="CZ257" s="475">
        <f t="shared" si="578"/>
        <v>0</v>
      </c>
      <c r="DA257" s="4">
        <f t="shared" si="788"/>
        <v>0</v>
      </c>
      <c r="DE257" s="7">
        <f t="shared" si="789"/>
        <v>0</v>
      </c>
      <c r="DF257" s="224">
        <f t="shared" si="579"/>
        <v>0</v>
      </c>
      <c r="DG257" s="1">
        <f t="shared" si="580"/>
        <v>0</v>
      </c>
      <c r="DH257" s="229">
        <f t="shared" si="581"/>
        <v>0</v>
      </c>
      <c r="DI257" s="193"/>
      <c r="DJ257" s="193"/>
      <c r="DK257" s="20"/>
      <c r="DL257" s="33"/>
      <c r="DM257" s="475">
        <f t="shared" si="582"/>
        <v>0</v>
      </c>
      <c r="DN257" s="4" t="e">
        <f t="shared" si="790"/>
        <v>#DIV/0!</v>
      </c>
      <c r="DR257" s="7">
        <f t="shared" si="791"/>
        <v>0</v>
      </c>
      <c r="DS257" s="224">
        <f t="shared" si="583"/>
        <v>0</v>
      </c>
      <c r="DT257" s="1">
        <f t="shared" si="584"/>
        <v>0</v>
      </c>
      <c r="DU257" s="229">
        <f t="shared" si="585"/>
        <v>0</v>
      </c>
    </row>
    <row r="258" spans="2:125" hidden="1" outlineLevel="1" x14ac:dyDescent="0.35">
      <c r="B258" s="5" t="s">
        <v>116</v>
      </c>
      <c r="C258" s="3"/>
      <c r="D258" s="18">
        <v>320110</v>
      </c>
      <c r="E258" s="5" t="s">
        <v>41</v>
      </c>
      <c r="F258" s="5" t="s">
        <v>53</v>
      </c>
      <c r="G258" s="5" t="s">
        <v>74</v>
      </c>
      <c r="H258" s="20">
        <f>223309/1000</f>
        <v>223.309</v>
      </c>
      <c r="I258" s="16">
        <f t="shared" si="792"/>
        <v>0</v>
      </c>
      <c r="J258" s="16">
        <f t="shared" si="793"/>
        <v>0</v>
      </c>
      <c r="K258" s="16">
        <f t="shared" si="794"/>
        <v>0</v>
      </c>
      <c r="L258" s="33">
        <f t="shared" si="795"/>
        <v>0</v>
      </c>
      <c r="M258" s="20">
        <f t="shared" si="796"/>
        <v>0</v>
      </c>
      <c r="N258" s="20">
        <f t="shared" si="797"/>
        <v>0</v>
      </c>
      <c r="O258" s="20">
        <f t="shared" si="798"/>
        <v>0</v>
      </c>
      <c r="P258" s="20">
        <f t="shared" si="799"/>
        <v>0</v>
      </c>
      <c r="Q258" s="20">
        <f t="shared" si="800"/>
        <v>0</v>
      </c>
      <c r="R258" s="20">
        <f t="shared" si="801"/>
        <v>0</v>
      </c>
      <c r="S258" s="20">
        <f t="shared" si="802"/>
        <v>0</v>
      </c>
      <c r="T258" s="20">
        <f t="shared" si="803"/>
        <v>0</v>
      </c>
      <c r="U258" s="182">
        <f t="shared" si="698"/>
        <v>0</v>
      </c>
      <c r="V258" s="33">
        <v>0</v>
      </c>
      <c r="W258" s="20">
        <v>0</v>
      </c>
      <c r="X258" s="20">
        <v>0</v>
      </c>
      <c r="Y258" s="20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0">
        <v>0</v>
      </c>
      <c r="AF258" s="20">
        <v>0</v>
      </c>
      <c r="AG258" s="16">
        <v>0</v>
      </c>
      <c r="AH258" s="179">
        <f t="shared" si="805"/>
        <v>0</v>
      </c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329">
        <f t="shared" si="595"/>
        <v>0</v>
      </c>
      <c r="AV258" s="33">
        <v>0</v>
      </c>
      <c r="AW258" s="20">
        <v>0</v>
      </c>
      <c r="AX258" s="20">
        <v>0</v>
      </c>
      <c r="AY258" s="20">
        <v>0</v>
      </c>
      <c r="AZ258" s="20">
        <v>0</v>
      </c>
      <c r="BA258" s="20">
        <v>0</v>
      </c>
      <c r="BB258" s="20">
        <v>0</v>
      </c>
      <c r="BC258" s="20">
        <v>0</v>
      </c>
      <c r="BD258" s="20">
        <v>0</v>
      </c>
      <c r="BE258" s="20">
        <v>0</v>
      </c>
      <c r="BF258" s="20">
        <v>0</v>
      </c>
      <c r="BG258" s="20">
        <v>0</v>
      </c>
      <c r="BH258" s="329">
        <f t="shared" si="596"/>
        <v>0</v>
      </c>
      <c r="BI258" s="193">
        <f t="shared" si="782"/>
        <v>0</v>
      </c>
      <c r="BJ258" s="193">
        <f t="shared" si="783"/>
        <v>0</v>
      </c>
      <c r="BK258" s="20">
        <v>0</v>
      </c>
      <c r="BL258" s="33">
        <v>0</v>
      </c>
      <c r="BM258" s="226">
        <f t="shared" si="625"/>
        <v>0</v>
      </c>
      <c r="BN258" s="4">
        <f t="shared" si="804"/>
        <v>0</v>
      </c>
      <c r="BO258" s="4">
        <v>0</v>
      </c>
      <c r="BP258" s="4">
        <v>0</v>
      </c>
      <c r="BQ258" s="195">
        <v>0</v>
      </c>
      <c r="BR258" s="196">
        <f t="shared" si="784"/>
        <v>0</v>
      </c>
      <c r="BS258" s="224">
        <f t="shared" si="626"/>
        <v>0</v>
      </c>
      <c r="BT258" s="4">
        <f t="shared" si="586"/>
        <v>0</v>
      </c>
      <c r="BU258" s="229">
        <f t="shared" si="763"/>
        <v>0</v>
      </c>
      <c r="BV258" s="193">
        <f t="shared" si="587"/>
        <v>0</v>
      </c>
      <c r="BW258" s="193">
        <f t="shared" si="588"/>
        <v>0</v>
      </c>
      <c r="BX258" s="20">
        <v>0</v>
      </c>
      <c r="BY258" s="19">
        <v>0</v>
      </c>
      <c r="BZ258" s="441">
        <f t="shared" si="589"/>
        <v>0</v>
      </c>
      <c r="CA258" s="4">
        <f t="shared" si="785"/>
        <v>0</v>
      </c>
      <c r="CB258" s="1">
        <v>0</v>
      </c>
      <c r="CC258" s="1">
        <v>0</v>
      </c>
      <c r="CD258" s="19">
        <v>0</v>
      </c>
      <c r="CE258" s="196">
        <v>0</v>
      </c>
      <c r="CF258" s="275">
        <f t="shared" si="590"/>
        <v>0</v>
      </c>
      <c r="CG258" s="1">
        <f t="shared" si="591"/>
        <v>0</v>
      </c>
      <c r="CH258" s="229">
        <f t="shared" si="592"/>
        <v>0</v>
      </c>
      <c r="CI258" s="193">
        <f t="shared" si="593"/>
        <v>0</v>
      </c>
      <c r="CJ258" s="193">
        <f t="shared" si="594"/>
        <v>0</v>
      </c>
      <c r="CK258" s="20">
        <v>0</v>
      </c>
      <c r="CL258" s="33">
        <v>0</v>
      </c>
      <c r="CM258" s="475">
        <f t="shared" si="572"/>
        <v>0</v>
      </c>
      <c r="CN258" s="4">
        <f t="shared" si="786"/>
        <v>0</v>
      </c>
      <c r="CO258" s="1">
        <v>0</v>
      </c>
      <c r="CP258" s="1">
        <v>0</v>
      </c>
      <c r="CQ258" s="19">
        <v>0</v>
      </c>
      <c r="CR258" s="7">
        <f t="shared" si="787"/>
        <v>0</v>
      </c>
      <c r="CS258" s="224">
        <f t="shared" si="573"/>
        <v>0</v>
      </c>
      <c r="CT258" s="1">
        <f t="shared" si="574"/>
        <v>0</v>
      </c>
      <c r="CU258" s="229">
        <f t="shared" si="575"/>
        <v>0</v>
      </c>
      <c r="CV258" s="193">
        <f t="shared" si="576"/>
        <v>0</v>
      </c>
      <c r="CW258" s="193">
        <f t="shared" si="577"/>
        <v>0</v>
      </c>
      <c r="CX258" s="20"/>
      <c r="CY258" s="33"/>
      <c r="CZ258" s="475">
        <f t="shared" si="578"/>
        <v>0</v>
      </c>
      <c r="DA258" s="4">
        <f t="shared" si="788"/>
        <v>0</v>
      </c>
      <c r="DE258" s="7">
        <f t="shared" si="789"/>
        <v>0</v>
      </c>
      <c r="DF258" s="224">
        <f t="shared" si="579"/>
        <v>0</v>
      </c>
      <c r="DG258" s="1">
        <f t="shared" si="580"/>
        <v>0</v>
      </c>
      <c r="DH258" s="229">
        <f t="shared" si="581"/>
        <v>0</v>
      </c>
      <c r="DI258" s="193"/>
      <c r="DJ258" s="193"/>
      <c r="DK258" s="20"/>
      <c r="DL258" s="33"/>
      <c r="DM258" s="475">
        <f t="shared" si="582"/>
        <v>0</v>
      </c>
      <c r="DN258" s="4" t="e">
        <f t="shared" si="790"/>
        <v>#DIV/0!</v>
      </c>
      <c r="DR258" s="7">
        <f t="shared" si="791"/>
        <v>0</v>
      </c>
      <c r="DS258" s="224">
        <f t="shared" si="583"/>
        <v>0</v>
      </c>
      <c r="DT258" s="1">
        <f t="shared" si="584"/>
        <v>0</v>
      </c>
      <c r="DU258" s="229">
        <f t="shared" si="585"/>
        <v>0</v>
      </c>
    </row>
    <row r="259" spans="2:125" hidden="1" outlineLevel="1" x14ac:dyDescent="0.35">
      <c r="B259" s="5" t="s">
        <v>116</v>
      </c>
      <c r="C259" s="3"/>
      <c r="D259" s="18">
        <v>320108</v>
      </c>
      <c r="E259" s="5" t="s">
        <v>44</v>
      </c>
      <c r="F259" s="5" t="s">
        <v>54</v>
      </c>
      <c r="G259" s="5" t="s">
        <v>75</v>
      </c>
      <c r="H259" s="20">
        <v>319.90899999999999</v>
      </c>
      <c r="I259" s="16">
        <f t="shared" si="792"/>
        <v>0</v>
      </c>
      <c r="J259" s="16">
        <f t="shared" si="793"/>
        <v>0</v>
      </c>
      <c r="K259" s="16">
        <f t="shared" si="794"/>
        <v>0</v>
      </c>
      <c r="L259" s="33">
        <f t="shared" si="795"/>
        <v>0</v>
      </c>
      <c r="M259" s="20">
        <f t="shared" si="796"/>
        <v>0</v>
      </c>
      <c r="N259" s="20">
        <f t="shared" si="797"/>
        <v>0</v>
      </c>
      <c r="O259" s="20">
        <f t="shared" si="798"/>
        <v>0</v>
      </c>
      <c r="P259" s="20">
        <f t="shared" si="799"/>
        <v>0</v>
      </c>
      <c r="Q259" s="20">
        <f t="shared" si="800"/>
        <v>0</v>
      </c>
      <c r="R259" s="20">
        <f t="shared" si="801"/>
        <v>0</v>
      </c>
      <c r="S259" s="20">
        <f t="shared" si="802"/>
        <v>43.201485422417008</v>
      </c>
      <c r="T259" s="20">
        <f t="shared" si="803"/>
        <v>37.801299744614873</v>
      </c>
      <c r="U259" s="182">
        <f t="shared" si="698"/>
        <v>81.002785167031874</v>
      </c>
      <c r="V259" s="33">
        <v>55</v>
      </c>
      <c r="W259" s="20">
        <v>24</v>
      </c>
      <c r="X259" s="20">
        <v>92</v>
      </c>
      <c r="Y259" s="20">
        <v>36</v>
      </c>
      <c r="Z259" s="20">
        <v>39</v>
      </c>
      <c r="AA259" s="20">
        <v>33</v>
      </c>
      <c r="AB259" s="20">
        <v>87</v>
      </c>
      <c r="AC259" s="20">
        <v>40</v>
      </c>
      <c r="AD259" s="20">
        <v>51</v>
      </c>
      <c r="AE259" s="20">
        <v>0</v>
      </c>
      <c r="AF259" s="20">
        <v>0</v>
      </c>
      <c r="AG259" s="16">
        <v>0</v>
      </c>
      <c r="AH259" s="179">
        <f t="shared" si="805"/>
        <v>457</v>
      </c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8">
        <v>13820.544000000002</v>
      </c>
      <c r="AT259" s="28">
        <v>12092.975999999999</v>
      </c>
      <c r="AU259" s="329">
        <f t="shared" si="595"/>
        <v>25913.52</v>
      </c>
      <c r="AV259" s="33">
        <v>19003.248</v>
      </c>
      <c r="AW259" s="20">
        <v>8292.3263999999999</v>
      </c>
      <c r="AX259" s="20">
        <v>29298.931199999999</v>
      </c>
      <c r="AY259" s="20">
        <v>8706.0095999999994</v>
      </c>
      <c r="AZ259" s="20">
        <v>11919.830399999999</v>
      </c>
      <c r="BA259" s="20">
        <v>9846.7488000000012</v>
      </c>
      <c r="BB259" s="20">
        <v>21039.523199999996</v>
      </c>
      <c r="BC259" s="20">
        <v>12991.103999999999</v>
      </c>
      <c r="BD259" s="20">
        <v>17621.193600000002</v>
      </c>
      <c r="BE259" s="20">
        <v>0</v>
      </c>
      <c r="BF259" s="20">
        <v>0</v>
      </c>
      <c r="BG259" s="20">
        <v>0</v>
      </c>
      <c r="BH259" s="329">
        <f t="shared" si="596"/>
        <v>138718.91519999999</v>
      </c>
      <c r="BI259" s="193">
        <f t="shared" si="782"/>
        <v>14850.561599999999</v>
      </c>
      <c r="BJ259" s="193">
        <f t="shared" si="783"/>
        <v>14268.700799999999</v>
      </c>
      <c r="BK259" s="20">
        <v>20051.522942614931</v>
      </c>
      <c r="BL259" s="33">
        <v>12991.103999999999</v>
      </c>
      <c r="BM259" s="226">
        <f t="shared" si="625"/>
        <v>0.64788614995374616</v>
      </c>
      <c r="BN259" s="4">
        <f t="shared" si="804"/>
        <v>0.14954190358273231</v>
      </c>
      <c r="BO259" s="4">
        <v>0</v>
      </c>
      <c r="BP259" s="4">
        <v>1</v>
      </c>
      <c r="BQ259" s="195">
        <v>53</v>
      </c>
      <c r="BR259" s="196">
        <f t="shared" si="784"/>
        <v>18311.59116</v>
      </c>
      <c r="BS259" s="224">
        <f t="shared" si="626"/>
        <v>0.91322695101043405</v>
      </c>
      <c r="BT259" s="4">
        <f t="shared" si="586"/>
        <v>0</v>
      </c>
      <c r="BU259" s="229">
        <f t="shared" si="763"/>
        <v>0</v>
      </c>
      <c r="BV259" s="193">
        <f t="shared" si="587"/>
        <v>15137.215199999999</v>
      </c>
      <c r="BW259" s="193">
        <f t="shared" si="588"/>
        <v>14625.791999999999</v>
      </c>
      <c r="BX259" s="20">
        <v>17984.749346852372</v>
      </c>
      <c r="BY259" s="19">
        <v>17621.193600000002</v>
      </c>
      <c r="BZ259" s="441">
        <f t="shared" si="589"/>
        <v>0.97978533145828928</v>
      </c>
      <c r="CA259" s="4">
        <f t="shared" si="785"/>
        <v>0.15458960491753479</v>
      </c>
      <c r="CB259" s="1">
        <v>0</v>
      </c>
      <c r="CC259" s="1">
        <v>1</v>
      </c>
      <c r="CD259" s="19">
        <v>50</v>
      </c>
      <c r="CE259" s="196">
        <v>17275.085999999999</v>
      </c>
      <c r="CF259" s="275">
        <f t="shared" si="590"/>
        <v>0.96054082638763183</v>
      </c>
      <c r="CG259" s="1">
        <f t="shared" si="591"/>
        <v>0</v>
      </c>
      <c r="CH259" s="229">
        <f t="shared" si="592"/>
        <v>0</v>
      </c>
      <c r="CI259" s="193">
        <f t="shared" si="593"/>
        <v>15413.212799999999</v>
      </c>
      <c r="CJ259" s="193">
        <f t="shared" si="594"/>
        <v>17217.2736</v>
      </c>
      <c r="CK259" s="20">
        <v>23160.032774632509</v>
      </c>
      <c r="CL259" s="33">
        <v>14963.117</v>
      </c>
      <c r="CM259" s="475">
        <f t="shared" si="572"/>
        <v>0.64607494927163056</v>
      </c>
      <c r="CN259" s="4">
        <f t="shared" si="786"/>
        <v>0.17371111902971817</v>
      </c>
      <c r="CO259" s="1">
        <v>0</v>
      </c>
      <c r="CP259" s="1">
        <v>0</v>
      </c>
      <c r="CQ259" s="19">
        <v>50</v>
      </c>
      <c r="CR259" s="7">
        <f t="shared" si="787"/>
        <v>17275.085999999999</v>
      </c>
      <c r="CS259" s="224">
        <f t="shared" si="573"/>
        <v>0.74590075791782251</v>
      </c>
      <c r="CT259" s="1">
        <f t="shared" si="574"/>
        <v>0</v>
      </c>
      <c r="CU259" s="229">
        <f t="shared" si="575"/>
        <v>0</v>
      </c>
      <c r="CV259" s="193">
        <f t="shared" si="576"/>
        <v>15368.203219999999</v>
      </c>
      <c r="CW259" s="193">
        <f t="shared" si="577"/>
        <v>15191.804866666667</v>
      </c>
      <c r="CX259" s="20"/>
      <c r="CY259" s="33"/>
      <c r="CZ259" s="475">
        <f t="shared" si="578"/>
        <v>0</v>
      </c>
      <c r="DA259" s="4">
        <f t="shared" si="788"/>
        <v>0.14194650006538709</v>
      </c>
      <c r="DE259" s="7">
        <f t="shared" si="789"/>
        <v>0</v>
      </c>
      <c r="DF259" s="224">
        <f t="shared" si="579"/>
        <v>0</v>
      </c>
      <c r="DG259" s="1">
        <f t="shared" si="580"/>
        <v>-1</v>
      </c>
      <c r="DH259" s="229">
        <f t="shared" si="581"/>
        <v>10.119825109633888</v>
      </c>
      <c r="DI259" s="193"/>
      <c r="DJ259" s="193"/>
      <c r="DK259" s="20"/>
      <c r="DL259" s="33"/>
      <c r="DM259" s="475">
        <f t="shared" si="582"/>
        <v>0</v>
      </c>
      <c r="DN259" s="4" t="e">
        <f t="shared" si="790"/>
        <v>#DIV/0!</v>
      </c>
      <c r="DR259" s="7">
        <f t="shared" si="791"/>
        <v>0</v>
      </c>
      <c r="DS259" s="224">
        <f t="shared" si="583"/>
        <v>0</v>
      </c>
      <c r="DT259" s="1">
        <f t="shared" si="584"/>
        <v>-1</v>
      </c>
      <c r="DU259" s="229">
        <f t="shared" si="585"/>
        <v>4.3531482870717673</v>
      </c>
    </row>
    <row r="260" spans="2:125" hidden="1" outlineLevel="1" x14ac:dyDescent="0.35">
      <c r="B260" s="5" t="s">
        <v>116</v>
      </c>
      <c r="C260" s="3"/>
      <c r="D260" s="18">
        <v>322901</v>
      </c>
      <c r="E260" s="5" t="s">
        <v>42</v>
      </c>
      <c r="F260" s="5" t="s">
        <v>55</v>
      </c>
      <c r="G260" s="5" t="s">
        <v>76</v>
      </c>
      <c r="H260" s="20">
        <v>203.864</v>
      </c>
      <c r="I260" s="16">
        <f t="shared" si="792"/>
        <v>0</v>
      </c>
      <c r="J260" s="16">
        <f t="shared" si="793"/>
        <v>0</v>
      </c>
      <c r="K260" s="16">
        <f t="shared" si="794"/>
        <v>0</v>
      </c>
      <c r="L260" s="33">
        <f t="shared" si="795"/>
        <v>0</v>
      </c>
      <c r="M260" s="20">
        <f t="shared" si="796"/>
        <v>0</v>
      </c>
      <c r="N260" s="20">
        <f t="shared" si="797"/>
        <v>0</v>
      </c>
      <c r="O260" s="20">
        <f t="shared" si="798"/>
        <v>0</v>
      </c>
      <c r="P260" s="20">
        <f t="shared" si="799"/>
        <v>0</v>
      </c>
      <c r="Q260" s="20">
        <f t="shared" si="800"/>
        <v>0</v>
      </c>
      <c r="R260" s="20">
        <f t="shared" si="801"/>
        <v>0</v>
      </c>
      <c r="S260" s="20">
        <f t="shared" si="802"/>
        <v>0</v>
      </c>
      <c r="T260" s="20">
        <f t="shared" si="803"/>
        <v>0</v>
      </c>
      <c r="U260" s="182">
        <f t="shared" si="698"/>
        <v>0</v>
      </c>
      <c r="V260" s="33">
        <v>0</v>
      </c>
      <c r="W260" s="20">
        <v>0</v>
      </c>
      <c r="X260" s="20">
        <v>0</v>
      </c>
      <c r="Y260" s="20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0">
        <v>0</v>
      </c>
      <c r="AF260" s="20">
        <v>0</v>
      </c>
      <c r="AG260" s="16">
        <v>0</v>
      </c>
      <c r="AH260" s="179">
        <f t="shared" si="805"/>
        <v>0</v>
      </c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329">
        <f t="shared" si="595"/>
        <v>0</v>
      </c>
      <c r="AV260" s="33">
        <v>0</v>
      </c>
      <c r="AW260" s="20">
        <v>0</v>
      </c>
      <c r="AX260" s="20">
        <v>0</v>
      </c>
      <c r="AY260" s="20">
        <v>0</v>
      </c>
      <c r="AZ260" s="20">
        <v>0</v>
      </c>
      <c r="BA260" s="20">
        <v>0</v>
      </c>
      <c r="BB260" s="20">
        <v>0</v>
      </c>
      <c r="BC260" s="20">
        <v>0</v>
      </c>
      <c r="BD260" s="20">
        <v>0</v>
      </c>
      <c r="BE260" s="20">
        <v>0</v>
      </c>
      <c r="BF260" s="20">
        <v>0</v>
      </c>
      <c r="BG260" s="20">
        <v>0</v>
      </c>
      <c r="BH260" s="329">
        <f t="shared" si="596"/>
        <v>0</v>
      </c>
      <c r="BI260" s="193">
        <f t="shared" si="782"/>
        <v>0</v>
      </c>
      <c r="BJ260" s="193">
        <f t="shared" si="783"/>
        <v>0</v>
      </c>
      <c r="BK260" s="20">
        <v>0</v>
      </c>
      <c r="BL260" s="33">
        <v>0</v>
      </c>
      <c r="BM260" s="226">
        <f t="shared" si="625"/>
        <v>0</v>
      </c>
      <c r="BN260" s="4">
        <f t="shared" si="804"/>
        <v>0</v>
      </c>
      <c r="BO260" s="4">
        <v>0</v>
      </c>
      <c r="BP260" s="4">
        <v>0</v>
      </c>
      <c r="BQ260" s="195">
        <v>0</v>
      </c>
      <c r="BR260" s="196">
        <f t="shared" si="784"/>
        <v>0</v>
      </c>
      <c r="BS260" s="224">
        <f t="shared" si="626"/>
        <v>0</v>
      </c>
      <c r="BT260" s="4">
        <f t="shared" si="586"/>
        <v>0</v>
      </c>
      <c r="BU260" s="229">
        <f t="shared" si="763"/>
        <v>0</v>
      </c>
      <c r="BV260" s="193">
        <f t="shared" si="587"/>
        <v>0</v>
      </c>
      <c r="BW260" s="193">
        <f t="shared" si="588"/>
        <v>0</v>
      </c>
      <c r="BX260" s="20">
        <v>0</v>
      </c>
      <c r="BY260" s="19">
        <v>0</v>
      </c>
      <c r="BZ260" s="441">
        <f t="shared" si="589"/>
        <v>0</v>
      </c>
      <c r="CA260" s="4">
        <f t="shared" si="785"/>
        <v>0</v>
      </c>
      <c r="CB260" s="1">
        <v>0</v>
      </c>
      <c r="CC260" s="1">
        <v>0</v>
      </c>
      <c r="CD260" s="19">
        <v>0</v>
      </c>
      <c r="CE260" s="196">
        <v>0</v>
      </c>
      <c r="CF260" s="275">
        <f t="shared" si="590"/>
        <v>0</v>
      </c>
      <c r="CG260" s="1">
        <f t="shared" si="591"/>
        <v>0</v>
      </c>
      <c r="CH260" s="229">
        <f t="shared" si="592"/>
        <v>0</v>
      </c>
      <c r="CI260" s="193">
        <f t="shared" si="593"/>
        <v>0</v>
      </c>
      <c r="CJ260" s="193">
        <f t="shared" si="594"/>
        <v>0</v>
      </c>
      <c r="CK260" s="20">
        <v>0</v>
      </c>
      <c r="CL260" s="33">
        <v>0</v>
      </c>
      <c r="CM260" s="475">
        <f t="shared" si="572"/>
        <v>0</v>
      </c>
      <c r="CN260" s="4">
        <f t="shared" si="786"/>
        <v>0</v>
      </c>
      <c r="CO260" s="1">
        <v>0</v>
      </c>
      <c r="CP260" s="1">
        <v>0</v>
      </c>
      <c r="CQ260" s="19">
        <v>0</v>
      </c>
      <c r="CR260" s="7">
        <f t="shared" si="787"/>
        <v>0</v>
      </c>
      <c r="CS260" s="224">
        <f t="shared" si="573"/>
        <v>0</v>
      </c>
      <c r="CT260" s="1">
        <f t="shared" si="574"/>
        <v>0</v>
      </c>
      <c r="CU260" s="229">
        <f t="shared" si="575"/>
        <v>0</v>
      </c>
      <c r="CV260" s="193">
        <f t="shared" si="576"/>
        <v>0</v>
      </c>
      <c r="CW260" s="193">
        <f t="shared" si="577"/>
        <v>0</v>
      </c>
      <c r="CX260" s="20"/>
      <c r="CY260" s="33"/>
      <c r="CZ260" s="475">
        <f t="shared" si="578"/>
        <v>0</v>
      </c>
      <c r="DA260" s="4">
        <f t="shared" si="788"/>
        <v>0</v>
      </c>
      <c r="DE260" s="7">
        <f t="shared" si="789"/>
        <v>0</v>
      </c>
      <c r="DF260" s="224">
        <f t="shared" si="579"/>
        <v>0</v>
      </c>
      <c r="DG260" s="1">
        <f t="shared" si="580"/>
        <v>0</v>
      </c>
      <c r="DH260" s="229">
        <f t="shared" si="581"/>
        <v>0</v>
      </c>
      <c r="DI260" s="193"/>
      <c r="DJ260" s="193"/>
      <c r="DK260" s="20"/>
      <c r="DL260" s="33"/>
      <c r="DM260" s="475">
        <f t="shared" si="582"/>
        <v>0</v>
      </c>
      <c r="DN260" s="4" t="e">
        <f t="shared" si="790"/>
        <v>#DIV/0!</v>
      </c>
      <c r="DR260" s="7">
        <f t="shared" si="791"/>
        <v>0</v>
      </c>
      <c r="DS260" s="224">
        <f t="shared" si="583"/>
        <v>0</v>
      </c>
      <c r="DT260" s="1">
        <f t="shared" si="584"/>
        <v>0</v>
      </c>
      <c r="DU260" s="229">
        <f t="shared" si="585"/>
        <v>0</v>
      </c>
    </row>
    <row r="261" spans="2:125" hidden="1" outlineLevel="1" x14ac:dyDescent="0.35">
      <c r="B261" s="5" t="s">
        <v>116</v>
      </c>
      <c r="C261" s="3"/>
      <c r="D261" s="18">
        <v>320030</v>
      </c>
      <c r="E261" s="5" t="s">
        <v>42</v>
      </c>
      <c r="F261" s="5" t="s">
        <v>56</v>
      </c>
      <c r="G261" s="5" t="s">
        <v>74</v>
      </c>
      <c r="H261" s="20">
        <v>223.309</v>
      </c>
      <c r="I261" s="16">
        <f t="shared" si="792"/>
        <v>0</v>
      </c>
      <c r="J261" s="16">
        <f t="shared" si="793"/>
        <v>0</v>
      </c>
      <c r="K261" s="16">
        <f t="shared" si="794"/>
        <v>0</v>
      </c>
      <c r="L261" s="33">
        <f t="shared" si="795"/>
        <v>0</v>
      </c>
      <c r="M261" s="20">
        <f t="shared" si="796"/>
        <v>0</v>
      </c>
      <c r="N261" s="20">
        <f t="shared" si="797"/>
        <v>0</v>
      </c>
      <c r="O261" s="20">
        <f t="shared" si="798"/>
        <v>0</v>
      </c>
      <c r="P261" s="20">
        <f t="shared" si="799"/>
        <v>0</v>
      </c>
      <c r="Q261" s="20">
        <f t="shared" si="800"/>
        <v>0</v>
      </c>
      <c r="R261" s="20">
        <f t="shared" si="801"/>
        <v>0</v>
      </c>
      <c r="S261" s="20">
        <f t="shared" si="802"/>
        <v>0</v>
      </c>
      <c r="T261" s="20">
        <f t="shared" si="803"/>
        <v>0</v>
      </c>
      <c r="U261" s="182">
        <f t="shared" si="698"/>
        <v>0</v>
      </c>
      <c r="V261" s="33">
        <v>0</v>
      </c>
      <c r="W261" s="20">
        <v>0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20">
        <v>0</v>
      </c>
      <c r="AD261" s="20">
        <v>0</v>
      </c>
      <c r="AE261" s="20">
        <v>0</v>
      </c>
      <c r="AF261" s="20">
        <v>0</v>
      </c>
      <c r="AG261" s="16">
        <v>0</v>
      </c>
      <c r="AH261" s="179">
        <f t="shared" si="805"/>
        <v>0</v>
      </c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329">
        <f t="shared" si="595"/>
        <v>0</v>
      </c>
      <c r="AV261" s="33">
        <v>0</v>
      </c>
      <c r="AW261" s="20">
        <v>0</v>
      </c>
      <c r="AX261" s="20">
        <v>0</v>
      </c>
      <c r="AY261" s="20">
        <v>0</v>
      </c>
      <c r="AZ261" s="20">
        <v>0</v>
      </c>
      <c r="BA261" s="20">
        <v>0</v>
      </c>
      <c r="BB261" s="20">
        <v>0</v>
      </c>
      <c r="BC261" s="20">
        <v>0</v>
      </c>
      <c r="BD261" s="20">
        <v>0</v>
      </c>
      <c r="BE261" s="20">
        <v>0</v>
      </c>
      <c r="BF261" s="20">
        <v>0</v>
      </c>
      <c r="BG261" s="20">
        <v>0</v>
      </c>
      <c r="BH261" s="329">
        <f t="shared" si="596"/>
        <v>0</v>
      </c>
      <c r="BI261" s="193">
        <f t="shared" si="782"/>
        <v>0</v>
      </c>
      <c r="BJ261" s="193">
        <f t="shared" si="783"/>
        <v>0</v>
      </c>
      <c r="BK261" s="20">
        <v>0</v>
      </c>
      <c r="BL261" s="33">
        <v>0</v>
      </c>
      <c r="BM261" s="226">
        <f t="shared" si="625"/>
        <v>0</v>
      </c>
      <c r="BN261" s="4">
        <f t="shared" si="804"/>
        <v>0</v>
      </c>
      <c r="BO261" s="4">
        <v>0</v>
      </c>
      <c r="BP261" s="4">
        <v>0</v>
      </c>
      <c r="BQ261" s="195">
        <v>0</v>
      </c>
      <c r="BR261" s="196">
        <f t="shared" si="784"/>
        <v>0</v>
      </c>
      <c r="BS261" s="224">
        <f t="shared" si="626"/>
        <v>0</v>
      </c>
      <c r="BT261" s="4">
        <f t="shared" si="586"/>
        <v>0</v>
      </c>
      <c r="BU261" s="229">
        <f t="shared" si="763"/>
        <v>0</v>
      </c>
      <c r="BV261" s="193">
        <f t="shared" si="587"/>
        <v>0</v>
      </c>
      <c r="BW261" s="193">
        <f t="shared" si="588"/>
        <v>0</v>
      </c>
      <c r="BX261" s="20">
        <v>0</v>
      </c>
      <c r="BY261" s="19">
        <v>0</v>
      </c>
      <c r="BZ261" s="441">
        <f t="shared" si="589"/>
        <v>0</v>
      </c>
      <c r="CA261" s="4">
        <f t="shared" si="785"/>
        <v>0</v>
      </c>
      <c r="CB261" s="1">
        <v>0</v>
      </c>
      <c r="CC261" s="1">
        <v>0</v>
      </c>
      <c r="CD261" s="19">
        <v>0</v>
      </c>
      <c r="CE261" s="196">
        <v>0</v>
      </c>
      <c r="CF261" s="275">
        <f t="shared" si="590"/>
        <v>0</v>
      </c>
      <c r="CG261" s="1">
        <f t="shared" si="591"/>
        <v>0</v>
      </c>
      <c r="CH261" s="229">
        <f t="shared" si="592"/>
        <v>0</v>
      </c>
      <c r="CI261" s="193">
        <f t="shared" si="593"/>
        <v>0</v>
      </c>
      <c r="CJ261" s="193">
        <f t="shared" si="594"/>
        <v>0</v>
      </c>
      <c r="CK261" s="20">
        <v>0</v>
      </c>
      <c r="CL261" s="33">
        <v>0</v>
      </c>
      <c r="CM261" s="475">
        <f t="shared" si="572"/>
        <v>0</v>
      </c>
      <c r="CN261" s="4">
        <f t="shared" si="786"/>
        <v>0</v>
      </c>
      <c r="CO261" s="1">
        <v>0</v>
      </c>
      <c r="CP261" s="1">
        <v>0</v>
      </c>
      <c r="CQ261" s="19">
        <v>10</v>
      </c>
      <c r="CR261" s="7">
        <f t="shared" si="787"/>
        <v>2411.7372000000005</v>
      </c>
      <c r="CS261" s="224">
        <f t="shared" si="573"/>
        <v>0</v>
      </c>
      <c r="CT261" s="1">
        <f t="shared" si="574"/>
        <v>0</v>
      </c>
      <c r="CU261" s="229">
        <f t="shared" si="575"/>
        <v>0</v>
      </c>
      <c r="CV261" s="193">
        <f t="shared" si="576"/>
        <v>0</v>
      </c>
      <c r="CW261" s="193">
        <f t="shared" si="577"/>
        <v>0</v>
      </c>
      <c r="CX261" s="20"/>
      <c r="CY261" s="33"/>
      <c r="CZ261" s="475">
        <f t="shared" si="578"/>
        <v>0</v>
      </c>
      <c r="DA261" s="4">
        <f t="shared" si="788"/>
        <v>0</v>
      </c>
      <c r="DE261" s="7">
        <f t="shared" si="789"/>
        <v>0</v>
      </c>
      <c r="DF261" s="224">
        <f t="shared" si="579"/>
        <v>0</v>
      </c>
      <c r="DG261" s="1">
        <f t="shared" si="580"/>
        <v>0</v>
      </c>
      <c r="DH261" s="229">
        <f t="shared" si="581"/>
        <v>0</v>
      </c>
      <c r="DI261" s="193"/>
      <c r="DJ261" s="193"/>
      <c r="DK261" s="20"/>
      <c r="DL261" s="33"/>
      <c r="DM261" s="475">
        <f t="shared" si="582"/>
        <v>0</v>
      </c>
      <c r="DN261" s="4" t="e">
        <f t="shared" si="790"/>
        <v>#DIV/0!</v>
      </c>
      <c r="DR261" s="7">
        <f t="shared" si="791"/>
        <v>0</v>
      </c>
      <c r="DS261" s="224">
        <f t="shared" si="583"/>
        <v>0</v>
      </c>
      <c r="DT261" s="1">
        <f t="shared" si="584"/>
        <v>0</v>
      </c>
      <c r="DU261" s="229">
        <f t="shared" si="585"/>
        <v>0</v>
      </c>
    </row>
    <row r="262" spans="2:125" hidden="1" outlineLevel="1" x14ac:dyDescent="0.35">
      <c r="B262" s="5" t="s">
        <v>116</v>
      </c>
      <c r="C262" s="3"/>
      <c r="D262" s="18">
        <v>322110</v>
      </c>
      <c r="E262" s="5" t="s">
        <v>45</v>
      </c>
      <c r="F262" s="5" t="s">
        <v>57</v>
      </c>
      <c r="G262" s="5" t="s">
        <v>77</v>
      </c>
      <c r="H262" s="20">
        <v>281.01799999999997</v>
      </c>
      <c r="I262" s="16">
        <f t="shared" si="792"/>
        <v>0</v>
      </c>
      <c r="J262" s="16">
        <f t="shared" si="793"/>
        <v>0</v>
      </c>
      <c r="K262" s="16">
        <f t="shared" si="794"/>
        <v>0</v>
      </c>
      <c r="L262" s="33">
        <f t="shared" si="795"/>
        <v>0</v>
      </c>
      <c r="M262" s="20">
        <f t="shared" si="796"/>
        <v>0</v>
      </c>
      <c r="N262" s="20">
        <f t="shared" si="797"/>
        <v>0</v>
      </c>
      <c r="O262" s="20">
        <f t="shared" si="798"/>
        <v>0</v>
      </c>
      <c r="P262" s="20">
        <f t="shared" si="799"/>
        <v>0</v>
      </c>
      <c r="Q262" s="20">
        <f t="shared" si="800"/>
        <v>0</v>
      </c>
      <c r="R262" s="20">
        <f t="shared" si="801"/>
        <v>0</v>
      </c>
      <c r="S262" s="20">
        <f t="shared" si="802"/>
        <v>0</v>
      </c>
      <c r="T262" s="20">
        <f t="shared" si="803"/>
        <v>0</v>
      </c>
      <c r="U262" s="182">
        <f t="shared" si="698"/>
        <v>0</v>
      </c>
      <c r="V262" s="33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20">
        <v>0</v>
      </c>
      <c r="AD262" s="20">
        <v>0</v>
      </c>
      <c r="AE262" s="20">
        <v>0</v>
      </c>
      <c r="AF262" s="20">
        <v>0</v>
      </c>
      <c r="AG262" s="16">
        <v>0</v>
      </c>
      <c r="AH262" s="179">
        <f t="shared" si="805"/>
        <v>0</v>
      </c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329">
        <f t="shared" si="595"/>
        <v>0</v>
      </c>
      <c r="AV262" s="33">
        <v>0</v>
      </c>
      <c r="AW262" s="20">
        <v>0</v>
      </c>
      <c r="AX262" s="20">
        <v>0</v>
      </c>
      <c r="AY262" s="20">
        <v>0</v>
      </c>
      <c r="AZ262" s="20">
        <v>0</v>
      </c>
      <c r="BA262" s="20">
        <v>0</v>
      </c>
      <c r="BB262" s="20">
        <v>0</v>
      </c>
      <c r="BC262" s="20">
        <v>0</v>
      </c>
      <c r="BD262" s="20">
        <v>0</v>
      </c>
      <c r="BE262" s="20">
        <v>0</v>
      </c>
      <c r="BF262" s="20">
        <v>0</v>
      </c>
      <c r="BG262" s="20">
        <v>0</v>
      </c>
      <c r="BH262" s="329">
        <f t="shared" si="596"/>
        <v>0</v>
      </c>
      <c r="BI262" s="193">
        <f t="shared" si="782"/>
        <v>0</v>
      </c>
      <c r="BJ262" s="193">
        <f t="shared" si="783"/>
        <v>0</v>
      </c>
      <c r="BK262" s="20">
        <v>0</v>
      </c>
      <c r="BL262" s="33">
        <v>0</v>
      </c>
      <c r="BM262" s="226">
        <f t="shared" si="625"/>
        <v>0</v>
      </c>
      <c r="BN262" s="4">
        <f t="shared" si="804"/>
        <v>0</v>
      </c>
      <c r="BO262" s="4">
        <v>0</v>
      </c>
      <c r="BP262" s="4">
        <v>0</v>
      </c>
      <c r="BQ262" s="195">
        <v>0</v>
      </c>
      <c r="BR262" s="196">
        <f t="shared" si="784"/>
        <v>0</v>
      </c>
      <c r="BS262" s="224">
        <f t="shared" si="626"/>
        <v>0</v>
      </c>
      <c r="BT262" s="4">
        <f t="shared" si="586"/>
        <v>0</v>
      </c>
      <c r="BU262" s="229">
        <f t="shared" si="763"/>
        <v>0</v>
      </c>
      <c r="BV262" s="193">
        <f t="shared" si="587"/>
        <v>0</v>
      </c>
      <c r="BW262" s="193">
        <f t="shared" si="588"/>
        <v>0</v>
      </c>
      <c r="BX262" s="20">
        <v>0</v>
      </c>
      <c r="BY262" s="19">
        <v>0</v>
      </c>
      <c r="BZ262" s="441">
        <f t="shared" si="589"/>
        <v>0</v>
      </c>
      <c r="CA262" s="4">
        <f t="shared" si="785"/>
        <v>0</v>
      </c>
      <c r="CB262" s="1">
        <v>0</v>
      </c>
      <c r="CC262" s="1">
        <v>0</v>
      </c>
      <c r="CD262" s="19">
        <v>0</v>
      </c>
      <c r="CE262" s="196">
        <v>0</v>
      </c>
      <c r="CF262" s="275">
        <f t="shared" si="590"/>
        <v>0</v>
      </c>
      <c r="CG262" s="1">
        <f t="shared" si="591"/>
        <v>0</v>
      </c>
      <c r="CH262" s="229">
        <f t="shared" si="592"/>
        <v>0</v>
      </c>
      <c r="CI262" s="193">
        <f t="shared" si="593"/>
        <v>0</v>
      </c>
      <c r="CJ262" s="193">
        <f t="shared" si="594"/>
        <v>0</v>
      </c>
      <c r="CK262" s="20">
        <v>0</v>
      </c>
      <c r="CL262" s="33">
        <v>0</v>
      </c>
      <c r="CM262" s="475">
        <f t="shared" si="572"/>
        <v>0</v>
      </c>
      <c r="CN262" s="4">
        <f t="shared" si="786"/>
        <v>0</v>
      </c>
      <c r="CO262" s="1">
        <v>0</v>
      </c>
      <c r="CP262" s="1">
        <v>0</v>
      </c>
      <c r="CQ262" s="19">
        <v>10</v>
      </c>
      <c r="CR262" s="7">
        <f t="shared" si="787"/>
        <v>3034.9944</v>
      </c>
      <c r="CS262" s="224">
        <f t="shared" si="573"/>
        <v>0</v>
      </c>
      <c r="CT262" s="1">
        <f t="shared" si="574"/>
        <v>0</v>
      </c>
      <c r="CU262" s="229">
        <f t="shared" si="575"/>
        <v>0</v>
      </c>
      <c r="CV262" s="193">
        <f t="shared" si="576"/>
        <v>0</v>
      </c>
      <c r="CW262" s="193">
        <f t="shared" si="577"/>
        <v>0</v>
      </c>
      <c r="CX262" s="20"/>
      <c r="CY262" s="33"/>
      <c r="CZ262" s="475">
        <f t="shared" si="578"/>
        <v>0</v>
      </c>
      <c r="DA262" s="4">
        <f t="shared" si="788"/>
        <v>0</v>
      </c>
      <c r="DE262" s="7">
        <f t="shared" si="789"/>
        <v>0</v>
      </c>
      <c r="DF262" s="224">
        <f t="shared" si="579"/>
        <v>0</v>
      </c>
      <c r="DG262" s="1">
        <f t="shared" si="580"/>
        <v>0</v>
      </c>
      <c r="DH262" s="229">
        <f t="shared" si="581"/>
        <v>0</v>
      </c>
      <c r="DI262" s="193"/>
      <c r="DJ262" s="193"/>
      <c r="DK262" s="20"/>
      <c r="DL262" s="33"/>
      <c r="DM262" s="475">
        <f t="shared" si="582"/>
        <v>0</v>
      </c>
      <c r="DN262" s="4" t="e">
        <f t="shared" si="790"/>
        <v>#DIV/0!</v>
      </c>
      <c r="DR262" s="7">
        <f t="shared" si="791"/>
        <v>0</v>
      </c>
      <c r="DS262" s="224">
        <f t="shared" si="583"/>
        <v>0</v>
      </c>
      <c r="DT262" s="1">
        <f t="shared" si="584"/>
        <v>0</v>
      </c>
      <c r="DU262" s="229">
        <f t="shared" si="585"/>
        <v>0</v>
      </c>
    </row>
    <row r="263" spans="2:125" hidden="1" outlineLevel="1" x14ac:dyDescent="0.35">
      <c r="B263" s="5" t="s">
        <v>116</v>
      </c>
      <c r="C263" s="3"/>
      <c r="D263" s="18">
        <v>322231</v>
      </c>
      <c r="E263" s="5" t="s">
        <v>45</v>
      </c>
      <c r="F263" s="5" t="s">
        <v>58</v>
      </c>
      <c r="G263" s="5" t="s">
        <v>77</v>
      </c>
      <c r="H263" s="20">
        <v>281.01799999999997</v>
      </c>
      <c r="I263" s="16">
        <f t="shared" si="792"/>
        <v>0</v>
      </c>
      <c r="J263" s="16">
        <f t="shared" si="793"/>
        <v>0</v>
      </c>
      <c r="K263" s="16">
        <f t="shared" si="794"/>
        <v>0</v>
      </c>
      <c r="L263" s="33">
        <f t="shared" si="795"/>
        <v>0</v>
      </c>
      <c r="M263" s="20">
        <f t="shared" si="796"/>
        <v>0</v>
      </c>
      <c r="N263" s="20">
        <f t="shared" si="797"/>
        <v>0</v>
      </c>
      <c r="O263" s="20">
        <f t="shared" si="798"/>
        <v>0</v>
      </c>
      <c r="P263" s="20">
        <f t="shared" si="799"/>
        <v>0</v>
      </c>
      <c r="Q263" s="20">
        <f t="shared" si="800"/>
        <v>0</v>
      </c>
      <c r="R263" s="20">
        <f t="shared" si="801"/>
        <v>0</v>
      </c>
      <c r="S263" s="20">
        <f t="shared" si="802"/>
        <v>0</v>
      </c>
      <c r="T263" s="20">
        <f t="shared" si="803"/>
        <v>0</v>
      </c>
      <c r="U263" s="182">
        <f t="shared" si="698"/>
        <v>0</v>
      </c>
      <c r="V263" s="33">
        <v>0</v>
      </c>
      <c r="W263" s="20">
        <v>0</v>
      </c>
      <c r="X263" s="20">
        <v>0</v>
      </c>
      <c r="Y263" s="20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0">
        <v>0</v>
      </c>
      <c r="AF263" s="20">
        <v>0</v>
      </c>
      <c r="AG263" s="16">
        <v>0</v>
      </c>
      <c r="AH263" s="179">
        <f t="shared" si="805"/>
        <v>0</v>
      </c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329">
        <f t="shared" si="595"/>
        <v>0</v>
      </c>
      <c r="AV263" s="33">
        <v>0</v>
      </c>
      <c r="AW263" s="20">
        <v>0</v>
      </c>
      <c r="AX263" s="20">
        <v>0</v>
      </c>
      <c r="AY263" s="20">
        <v>0</v>
      </c>
      <c r="AZ263" s="20">
        <v>0</v>
      </c>
      <c r="BA263" s="20">
        <v>0</v>
      </c>
      <c r="BB263" s="20">
        <v>0</v>
      </c>
      <c r="BC263" s="20">
        <v>0</v>
      </c>
      <c r="BD263" s="20">
        <v>0</v>
      </c>
      <c r="BE263" s="20">
        <v>0</v>
      </c>
      <c r="BF263" s="20">
        <v>0</v>
      </c>
      <c r="BG263" s="20">
        <v>0</v>
      </c>
      <c r="BH263" s="329">
        <f t="shared" si="596"/>
        <v>0</v>
      </c>
      <c r="BI263" s="193">
        <f t="shared" si="782"/>
        <v>0</v>
      </c>
      <c r="BJ263" s="193">
        <f t="shared" si="783"/>
        <v>0</v>
      </c>
      <c r="BK263" s="20">
        <v>0</v>
      </c>
      <c r="BL263" s="33">
        <v>0</v>
      </c>
      <c r="BM263" s="226">
        <f t="shared" si="625"/>
        <v>0</v>
      </c>
      <c r="BN263" s="4">
        <f t="shared" si="804"/>
        <v>0</v>
      </c>
      <c r="BO263" s="4">
        <v>0</v>
      </c>
      <c r="BP263" s="4">
        <v>0</v>
      </c>
      <c r="BQ263" s="195">
        <v>0</v>
      </c>
      <c r="BR263" s="196">
        <f t="shared" si="784"/>
        <v>0</v>
      </c>
      <c r="BS263" s="224">
        <f t="shared" si="626"/>
        <v>0</v>
      </c>
      <c r="BT263" s="4">
        <f t="shared" si="586"/>
        <v>0</v>
      </c>
      <c r="BU263" s="229">
        <f t="shared" si="763"/>
        <v>0</v>
      </c>
      <c r="BV263" s="193">
        <f t="shared" si="587"/>
        <v>0</v>
      </c>
      <c r="BW263" s="193">
        <f t="shared" si="588"/>
        <v>0</v>
      </c>
      <c r="BX263" s="20">
        <v>0</v>
      </c>
      <c r="BY263" s="19">
        <v>0</v>
      </c>
      <c r="BZ263" s="441">
        <f t="shared" si="589"/>
        <v>0</v>
      </c>
      <c r="CA263" s="4">
        <f t="shared" si="785"/>
        <v>0</v>
      </c>
      <c r="CB263" s="1">
        <v>0</v>
      </c>
      <c r="CC263" s="1">
        <v>0</v>
      </c>
      <c r="CD263" s="19">
        <v>0</v>
      </c>
      <c r="CE263" s="196">
        <v>0</v>
      </c>
      <c r="CF263" s="275">
        <f t="shared" si="590"/>
        <v>0</v>
      </c>
      <c r="CG263" s="1">
        <f t="shared" si="591"/>
        <v>0</v>
      </c>
      <c r="CH263" s="229">
        <f t="shared" si="592"/>
        <v>0</v>
      </c>
      <c r="CI263" s="193">
        <f t="shared" si="593"/>
        <v>0</v>
      </c>
      <c r="CJ263" s="193">
        <f t="shared" si="594"/>
        <v>0</v>
      </c>
      <c r="CK263" s="20">
        <v>0</v>
      </c>
      <c r="CL263" s="33">
        <v>0</v>
      </c>
      <c r="CM263" s="475">
        <f t="shared" si="572"/>
        <v>0</v>
      </c>
      <c r="CN263" s="4">
        <f t="shared" si="786"/>
        <v>0</v>
      </c>
      <c r="CO263" s="1">
        <v>0</v>
      </c>
      <c r="CP263" s="1">
        <v>0</v>
      </c>
      <c r="CQ263" s="19">
        <v>10</v>
      </c>
      <c r="CR263" s="7">
        <f t="shared" si="787"/>
        <v>3034.9944</v>
      </c>
      <c r="CS263" s="224">
        <f t="shared" si="573"/>
        <v>0</v>
      </c>
      <c r="CT263" s="1">
        <f t="shared" si="574"/>
        <v>0</v>
      </c>
      <c r="CU263" s="229">
        <f t="shared" si="575"/>
        <v>0</v>
      </c>
      <c r="CV263" s="193">
        <f t="shared" si="576"/>
        <v>0</v>
      </c>
      <c r="CW263" s="193">
        <f t="shared" si="577"/>
        <v>0</v>
      </c>
      <c r="CX263" s="20"/>
      <c r="CY263" s="33"/>
      <c r="CZ263" s="475">
        <f t="shared" si="578"/>
        <v>0</v>
      </c>
      <c r="DA263" s="4">
        <f t="shared" si="788"/>
        <v>0</v>
      </c>
      <c r="DE263" s="7">
        <f t="shared" si="789"/>
        <v>0</v>
      </c>
      <c r="DF263" s="224">
        <f t="shared" si="579"/>
        <v>0</v>
      </c>
      <c r="DG263" s="1">
        <f t="shared" si="580"/>
        <v>0</v>
      </c>
      <c r="DH263" s="229">
        <f t="shared" si="581"/>
        <v>0</v>
      </c>
      <c r="DI263" s="193"/>
      <c r="DJ263" s="193"/>
      <c r="DK263" s="20"/>
      <c r="DL263" s="33"/>
      <c r="DM263" s="475">
        <f t="shared" si="582"/>
        <v>0</v>
      </c>
      <c r="DN263" s="4" t="e">
        <f t="shared" si="790"/>
        <v>#DIV/0!</v>
      </c>
      <c r="DR263" s="7">
        <f t="shared" si="791"/>
        <v>0</v>
      </c>
      <c r="DS263" s="224">
        <f t="shared" si="583"/>
        <v>0</v>
      </c>
      <c r="DT263" s="1">
        <f t="shared" si="584"/>
        <v>0</v>
      </c>
      <c r="DU263" s="229">
        <f t="shared" si="585"/>
        <v>0</v>
      </c>
    </row>
    <row r="264" spans="2:125" hidden="1" outlineLevel="1" x14ac:dyDescent="0.35">
      <c r="B264" s="5" t="s">
        <v>116</v>
      </c>
      <c r="C264" s="3"/>
      <c r="D264" s="18">
        <v>322000</v>
      </c>
      <c r="E264" s="5" t="s">
        <v>45</v>
      </c>
      <c r="F264" s="5" t="s">
        <v>59</v>
      </c>
      <c r="G264" s="5" t="s">
        <v>77</v>
      </c>
      <c r="H264" s="20">
        <v>281.01799999999997</v>
      </c>
      <c r="I264" s="16">
        <f t="shared" si="792"/>
        <v>0</v>
      </c>
      <c r="J264" s="16">
        <f t="shared" si="793"/>
        <v>0</v>
      </c>
      <c r="K264" s="16">
        <f t="shared" si="794"/>
        <v>0</v>
      </c>
      <c r="L264" s="33">
        <f t="shared" si="795"/>
        <v>0</v>
      </c>
      <c r="M264" s="20">
        <f t="shared" si="796"/>
        <v>0</v>
      </c>
      <c r="N264" s="20">
        <f t="shared" si="797"/>
        <v>0</v>
      </c>
      <c r="O264" s="20">
        <f t="shared" si="798"/>
        <v>0</v>
      </c>
      <c r="P264" s="20">
        <f t="shared" si="799"/>
        <v>0</v>
      </c>
      <c r="Q264" s="20">
        <f t="shared" si="800"/>
        <v>0</v>
      </c>
      <c r="R264" s="20">
        <f t="shared" si="801"/>
        <v>0</v>
      </c>
      <c r="S264" s="20">
        <f t="shared" si="802"/>
        <v>0</v>
      </c>
      <c r="T264" s="20">
        <f t="shared" si="803"/>
        <v>0</v>
      </c>
      <c r="U264" s="182">
        <f t="shared" si="698"/>
        <v>0</v>
      </c>
      <c r="V264" s="33">
        <v>0</v>
      </c>
      <c r="W264" s="20">
        <v>0</v>
      </c>
      <c r="X264" s="20">
        <v>0</v>
      </c>
      <c r="Y264" s="20">
        <v>0</v>
      </c>
      <c r="Z264" s="20">
        <v>0</v>
      </c>
      <c r="AA264" s="20">
        <v>0</v>
      </c>
      <c r="AB264" s="20">
        <v>0</v>
      </c>
      <c r="AC264" s="20">
        <v>0</v>
      </c>
      <c r="AD264" s="20">
        <v>0</v>
      </c>
      <c r="AE264" s="20">
        <v>0</v>
      </c>
      <c r="AF264" s="20">
        <v>0</v>
      </c>
      <c r="AG264" s="16">
        <v>0</v>
      </c>
      <c r="AH264" s="179">
        <f t="shared" si="805"/>
        <v>0</v>
      </c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329">
        <f t="shared" si="595"/>
        <v>0</v>
      </c>
      <c r="AV264" s="33">
        <v>0</v>
      </c>
      <c r="AW264" s="20">
        <v>0</v>
      </c>
      <c r="AX264" s="20">
        <v>0</v>
      </c>
      <c r="AY264" s="20">
        <v>0</v>
      </c>
      <c r="AZ264" s="20">
        <v>0</v>
      </c>
      <c r="BA264" s="20">
        <v>0</v>
      </c>
      <c r="BB264" s="20">
        <v>0</v>
      </c>
      <c r="BC264" s="20">
        <v>0</v>
      </c>
      <c r="BD264" s="20">
        <v>0</v>
      </c>
      <c r="BE264" s="20">
        <v>0</v>
      </c>
      <c r="BF264" s="20">
        <v>0</v>
      </c>
      <c r="BG264" s="20">
        <v>0</v>
      </c>
      <c r="BH264" s="329">
        <f t="shared" si="596"/>
        <v>0</v>
      </c>
      <c r="BI264" s="193">
        <f t="shared" si="782"/>
        <v>0</v>
      </c>
      <c r="BJ264" s="193">
        <f t="shared" si="783"/>
        <v>0</v>
      </c>
      <c r="BK264" s="20">
        <v>0</v>
      </c>
      <c r="BL264" s="33">
        <v>0</v>
      </c>
      <c r="BM264" s="226">
        <f t="shared" si="625"/>
        <v>0</v>
      </c>
      <c r="BN264" s="4">
        <f t="shared" si="804"/>
        <v>0</v>
      </c>
      <c r="BO264" s="4">
        <v>0</v>
      </c>
      <c r="BP264" s="4">
        <v>0</v>
      </c>
      <c r="BQ264" s="195">
        <v>0</v>
      </c>
      <c r="BR264" s="196">
        <f t="shared" si="784"/>
        <v>0</v>
      </c>
      <c r="BS264" s="224">
        <f t="shared" si="626"/>
        <v>0</v>
      </c>
      <c r="BT264" s="4">
        <f t="shared" si="586"/>
        <v>0</v>
      </c>
      <c r="BU264" s="229">
        <f t="shared" si="763"/>
        <v>0</v>
      </c>
      <c r="BV264" s="193">
        <f t="shared" si="587"/>
        <v>0</v>
      </c>
      <c r="BW264" s="193">
        <f t="shared" si="588"/>
        <v>0</v>
      </c>
      <c r="BX264" s="20">
        <v>0</v>
      </c>
      <c r="BY264" s="19">
        <v>0</v>
      </c>
      <c r="BZ264" s="441">
        <f t="shared" si="589"/>
        <v>0</v>
      </c>
      <c r="CA264" s="4">
        <f t="shared" si="785"/>
        <v>0</v>
      </c>
      <c r="CB264" s="1">
        <v>0</v>
      </c>
      <c r="CC264" s="1">
        <v>0</v>
      </c>
      <c r="CD264" s="19">
        <v>0</v>
      </c>
      <c r="CE264" s="196">
        <v>0</v>
      </c>
      <c r="CF264" s="275">
        <f t="shared" si="590"/>
        <v>0</v>
      </c>
      <c r="CG264" s="1">
        <f t="shared" si="591"/>
        <v>0</v>
      </c>
      <c r="CH264" s="229">
        <f t="shared" si="592"/>
        <v>0</v>
      </c>
      <c r="CI264" s="193">
        <f t="shared" si="593"/>
        <v>0</v>
      </c>
      <c r="CJ264" s="193">
        <f t="shared" si="594"/>
        <v>0</v>
      </c>
      <c r="CK264" s="20">
        <v>0</v>
      </c>
      <c r="CL264" s="33">
        <v>25403.845999999998</v>
      </c>
      <c r="CM264" s="475">
        <f t="shared" ref="CM264:CM327" si="806">+IFERROR(CL264/CK264,0)</f>
        <v>0</v>
      </c>
      <c r="CN264" s="4">
        <f t="shared" si="786"/>
        <v>0</v>
      </c>
      <c r="CO264" s="1">
        <v>0</v>
      </c>
      <c r="CP264" s="1">
        <v>0</v>
      </c>
      <c r="CQ264" s="19">
        <v>10</v>
      </c>
      <c r="CR264" s="7">
        <f t="shared" si="787"/>
        <v>3034.9944</v>
      </c>
      <c r="CS264" s="224">
        <f t="shared" ref="CS264:CS327" si="807">+IFERROR(CR264/CK264,0)</f>
        <v>0</v>
      </c>
      <c r="CT264" s="1">
        <f t="shared" ref="CT264:CT327" si="808">IFERROR(CR264/AR264-1,0)</f>
        <v>0</v>
      </c>
      <c r="CU264" s="229">
        <f t="shared" ref="CU264:CU327" si="809">IFERROR(SUM(AV264:BD264,CR264)/SUM(AI264:AR264)-1,0)</f>
        <v>0</v>
      </c>
      <c r="CV264" s="193">
        <f t="shared" ref="CV264:CV327" si="810">+AVERAGE(AV264:BD264,CL264)</f>
        <v>2540.3845999999999</v>
      </c>
      <c r="CW264" s="193">
        <f t="shared" ref="CW264:CW327" si="811">+IFERROR(AVERAGE(CL264,BD264,BC264),"")</f>
        <v>8467.9486666666653</v>
      </c>
      <c r="CX264" s="20"/>
      <c r="CY264" s="33"/>
      <c r="CZ264" s="475">
        <f t="shared" ref="CZ264:CZ327" si="812">+IFERROR(CY264/CX264,0)</f>
        <v>0</v>
      </c>
      <c r="DA264" s="4">
        <f t="shared" si="788"/>
        <v>7.9121321430613664E-2</v>
      </c>
      <c r="DE264" s="7">
        <f t="shared" si="789"/>
        <v>0</v>
      </c>
      <c r="DF264" s="224">
        <f t="shared" ref="DF264:DF327" si="813">+IFERROR(DE264/CX264,0)</f>
        <v>0</v>
      </c>
      <c r="DG264" s="1">
        <f t="shared" ref="DG264:DG327" si="814">IFERROR(DE264/AS264-1,0)</f>
        <v>0</v>
      </c>
      <c r="DH264" s="229">
        <f t="shared" ref="DH264:DH327" si="815">IFERROR(SUM(AV264:BD264,CL264)/SUM(AI264:AS264)-1,0)</f>
        <v>0</v>
      </c>
      <c r="DI264" s="193"/>
      <c r="DJ264" s="193"/>
      <c r="DK264" s="20"/>
      <c r="DL264" s="33"/>
      <c r="DM264" s="475">
        <f t="shared" ref="DM264:DM327" si="816">+IFERROR(DL264/DK264,0)</f>
        <v>0</v>
      </c>
      <c r="DN264" s="4" t="e">
        <f t="shared" si="790"/>
        <v>#DIV/0!</v>
      </c>
      <c r="DR264" s="7">
        <f t="shared" si="791"/>
        <v>0</v>
      </c>
      <c r="DS264" s="224">
        <f t="shared" ref="DS264:DS327" si="817">+IFERROR(DR264/DK264,0)</f>
        <v>0</v>
      </c>
      <c r="DT264" s="1">
        <f t="shared" ref="DT264:DT327" si="818">IFERROR(DR264/AT264-1,0)</f>
        <v>0</v>
      </c>
      <c r="DU264" s="229">
        <f t="shared" ref="DU264:DU327" si="819">IFERROR(BH264/AU264-1,0)</f>
        <v>0</v>
      </c>
    </row>
    <row r="265" spans="2:125" hidden="1" outlineLevel="1" x14ac:dyDescent="0.35">
      <c r="B265" s="5" t="s">
        <v>116</v>
      </c>
      <c r="C265" s="3"/>
      <c r="D265" s="18">
        <v>322002</v>
      </c>
      <c r="E265" s="5" t="s">
        <v>45</v>
      </c>
      <c r="F265" s="5" t="s">
        <v>60</v>
      </c>
      <c r="G265" s="5" t="s">
        <v>72</v>
      </c>
      <c r="H265" s="20">
        <v>100.364</v>
      </c>
      <c r="I265" s="16">
        <f t="shared" si="792"/>
        <v>0</v>
      </c>
      <c r="J265" s="16">
        <f t="shared" si="793"/>
        <v>0</v>
      </c>
      <c r="K265" s="16">
        <f t="shared" si="794"/>
        <v>0</v>
      </c>
      <c r="L265" s="33">
        <f t="shared" si="795"/>
        <v>0</v>
      </c>
      <c r="M265" s="20">
        <f t="shared" si="796"/>
        <v>0</v>
      </c>
      <c r="N265" s="20">
        <f t="shared" si="797"/>
        <v>0</v>
      </c>
      <c r="O265" s="20">
        <f t="shared" si="798"/>
        <v>0</v>
      </c>
      <c r="P265" s="20">
        <f t="shared" si="799"/>
        <v>0</v>
      </c>
      <c r="Q265" s="20">
        <f t="shared" si="800"/>
        <v>0</v>
      </c>
      <c r="R265" s="20">
        <f t="shared" si="801"/>
        <v>0</v>
      </c>
      <c r="S265" s="20">
        <f t="shared" si="802"/>
        <v>0</v>
      </c>
      <c r="T265" s="20">
        <f t="shared" si="803"/>
        <v>0</v>
      </c>
      <c r="U265" s="182">
        <f t="shared" si="698"/>
        <v>0</v>
      </c>
      <c r="V265" s="33">
        <v>0</v>
      </c>
      <c r="W265" s="20">
        <v>0</v>
      </c>
      <c r="X265" s="20">
        <v>0</v>
      </c>
      <c r="Y265" s="20">
        <v>0</v>
      </c>
      <c r="Z265" s="20">
        <v>120</v>
      </c>
      <c r="AA265" s="20">
        <v>150</v>
      </c>
      <c r="AB265" s="20">
        <v>124</v>
      </c>
      <c r="AC265" s="20">
        <v>64</v>
      </c>
      <c r="AD265" s="20">
        <v>71</v>
      </c>
      <c r="AE265" s="20">
        <v>0</v>
      </c>
      <c r="AF265" s="20">
        <v>0</v>
      </c>
      <c r="AG265" s="16">
        <v>0</v>
      </c>
      <c r="AH265" s="179">
        <f t="shared" si="805"/>
        <v>529</v>
      </c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329">
        <f t="shared" si="595"/>
        <v>0</v>
      </c>
      <c r="AV265" s="33">
        <v>0</v>
      </c>
      <c r="AW265" s="20">
        <v>0</v>
      </c>
      <c r="AX265" s="20">
        <v>0</v>
      </c>
      <c r="AY265" s="20">
        <v>0</v>
      </c>
      <c r="AZ265" s="20">
        <v>13006.915199999999</v>
      </c>
      <c r="BA265" s="20">
        <v>14957.9784</v>
      </c>
      <c r="BB265" s="20">
        <v>9408.4156800000019</v>
      </c>
      <c r="BC265" s="20">
        <v>6611.8550399999995</v>
      </c>
      <c r="BD265" s="20">
        <v>7695.7581599999994</v>
      </c>
      <c r="BE265" s="20">
        <v>0</v>
      </c>
      <c r="BF265" s="20">
        <v>0</v>
      </c>
      <c r="BG265" s="20">
        <v>0</v>
      </c>
      <c r="BH265" s="329">
        <f t="shared" si="596"/>
        <v>51680.922480000001</v>
      </c>
      <c r="BI265" s="193">
        <f t="shared" si="782"/>
        <v>6228.8848800000005</v>
      </c>
      <c r="BJ265" s="193">
        <f t="shared" si="783"/>
        <v>12457.769760000001</v>
      </c>
      <c r="BK265" s="20">
        <v>19320.917143463976</v>
      </c>
      <c r="BL265" s="33">
        <v>6611.8550399999995</v>
      </c>
      <c r="BM265" s="226">
        <f t="shared" ref="BM265:BM328" si="820">+IFERROR(BL265/BK265,0)</f>
        <v>0.34221227651383551</v>
      </c>
      <c r="BN265" s="4">
        <f t="shared" si="804"/>
        <v>0.13056259504059392</v>
      </c>
      <c r="BO265" s="4">
        <v>0</v>
      </c>
      <c r="BP265" s="4">
        <v>1</v>
      </c>
      <c r="BQ265" s="195">
        <v>131.33333333333334</v>
      </c>
      <c r="BR265" s="196">
        <f t="shared" si="784"/>
        <v>14235.629760000002</v>
      </c>
      <c r="BS265" s="224">
        <f t="shared" si="626"/>
        <v>0.73679886178776643</v>
      </c>
      <c r="BT265" s="4">
        <f t="shared" ref="BT265:BT328" si="821">IFERROR(BL265/AP265-1,0)</f>
        <v>0</v>
      </c>
      <c r="BU265" s="229">
        <f t="shared" si="763"/>
        <v>0</v>
      </c>
      <c r="BV265" s="193">
        <f t="shared" ref="BV265:BV328" si="822">+IFERROR(AVERAGE(AV265:BC265),0)</f>
        <v>5498.1455400000004</v>
      </c>
      <c r="BW265" s="193">
        <f t="shared" ref="BW265:BW328" si="823">+IFERROR(AVERAGE(BA265:BC265),0)</f>
        <v>10326.08304</v>
      </c>
      <c r="BX265" s="20">
        <v>12697.569827957583</v>
      </c>
      <c r="BY265" s="19">
        <v>7695.7581599999994</v>
      </c>
      <c r="BZ265" s="441">
        <f t="shared" ref="BZ265:BZ328" si="824">+IFERROR(BY265/BX265,0)</f>
        <v>0.60608118437399217</v>
      </c>
      <c r="CA265" s="4">
        <f t="shared" si="785"/>
        <v>0.1091431559739983</v>
      </c>
      <c r="CB265" s="1">
        <v>0</v>
      </c>
      <c r="CC265" s="1">
        <v>1</v>
      </c>
      <c r="CD265" s="19">
        <v>135</v>
      </c>
      <c r="CE265" s="196">
        <v>14633.071200000002</v>
      </c>
      <c r="CF265" s="275">
        <f t="shared" ref="CF265:CF328" si="825">+IFERROR(CE265/BX265,0)</f>
        <v>1.1524308508058623</v>
      </c>
      <c r="CG265" s="1">
        <f t="shared" ref="CG265:CG328" si="826">IFERROR(CE265/AQ265-1,0)</f>
        <v>0</v>
      </c>
      <c r="CH265" s="229">
        <f t="shared" ref="CH265:CH328" si="827">IFERROR(SUM(AV265:BC265,BY265)/SUM(AI265:AQ265)-1,0)</f>
        <v>0</v>
      </c>
      <c r="CI265" s="193">
        <f t="shared" ref="CI265:CI328" si="828">+AVERAGE(AV265:BD265)</f>
        <v>5742.3247200000005</v>
      </c>
      <c r="CJ265" s="193">
        <f t="shared" ref="CJ265:CJ328" si="829">+AVERAGE(BB265:BD265)</f>
        <v>7905.342959999999</v>
      </c>
      <c r="CK265" s="20">
        <v>10633.971806564679</v>
      </c>
      <c r="CL265" s="33">
        <v>0</v>
      </c>
      <c r="CM265" s="475">
        <f t="shared" si="806"/>
        <v>0</v>
      </c>
      <c r="CN265" s="4">
        <f t="shared" si="786"/>
        <v>7.9759781008260477E-2</v>
      </c>
      <c r="CO265" s="1">
        <v>0</v>
      </c>
      <c r="CP265" s="1">
        <v>0</v>
      </c>
      <c r="CQ265" s="19">
        <v>135</v>
      </c>
      <c r="CR265" s="7">
        <f t="shared" si="787"/>
        <v>14633.071200000002</v>
      </c>
      <c r="CS265" s="224">
        <f t="shared" si="807"/>
        <v>1.3760682712142001</v>
      </c>
      <c r="CT265" s="1">
        <f t="shared" si="808"/>
        <v>0</v>
      </c>
      <c r="CU265" s="229">
        <f t="shared" si="809"/>
        <v>0</v>
      </c>
      <c r="CV265" s="193">
        <f t="shared" si="810"/>
        <v>5168.0922479999999</v>
      </c>
      <c r="CW265" s="193">
        <f t="shared" si="811"/>
        <v>4769.2043999999996</v>
      </c>
      <c r="CX265" s="20"/>
      <c r="CY265" s="33"/>
      <c r="CZ265" s="475">
        <f t="shared" si="812"/>
        <v>0</v>
      </c>
      <c r="DA265" s="4">
        <f t="shared" si="788"/>
        <v>4.4561648771689569E-2</v>
      </c>
      <c r="DE265" s="7">
        <f t="shared" si="789"/>
        <v>0</v>
      </c>
      <c r="DF265" s="224">
        <f t="shared" si="813"/>
        <v>0</v>
      </c>
      <c r="DG265" s="1">
        <f t="shared" si="814"/>
        <v>0</v>
      </c>
      <c r="DH265" s="229">
        <f t="shared" si="815"/>
        <v>0</v>
      </c>
      <c r="DI265" s="193"/>
      <c r="DJ265" s="193"/>
      <c r="DK265" s="20"/>
      <c r="DL265" s="33"/>
      <c r="DM265" s="475">
        <f t="shared" si="816"/>
        <v>0</v>
      </c>
      <c r="DN265" s="4" t="e">
        <f t="shared" si="790"/>
        <v>#DIV/0!</v>
      </c>
      <c r="DR265" s="7">
        <f t="shared" si="791"/>
        <v>0</v>
      </c>
      <c r="DS265" s="224">
        <f t="shared" si="817"/>
        <v>0</v>
      </c>
      <c r="DT265" s="1">
        <f t="shared" si="818"/>
        <v>0</v>
      </c>
      <c r="DU265" s="229">
        <f t="shared" si="819"/>
        <v>0</v>
      </c>
    </row>
    <row r="266" spans="2:125" hidden="1" outlineLevel="1" x14ac:dyDescent="0.35">
      <c r="B266" s="5" t="s">
        <v>116</v>
      </c>
      <c r="C266" s="3"/>
      <c r="D266" s="18">
        <v>322100</v>
      </c>
      <c r="E266" s="5" t="s">
        <v>45</v>
      </c>
      <c r="F266" s="5" t="s">
        <v>61</v>
      </c>
      <c r="G266" s="5" t="s">
        <v>72</v>
      </c>
      <c r="H266" s="20">
        <v>100.364</v>
      </c>
      <c r="I266" s="16">
        <f t="shared" si="792"/>
        <v>0</v>
      </c>
      <c r="J266" s="16">
        <f t="shared" si="793"/>
        <v>0</v>
      </c>
      <c r="K266" s="16">
        <f t="shared" si="794"/>
        <v>0</v>
      </c>
      <c r="L266" s="33">
        <f t="shared" si="795"/>
        <v>0</v>
      </c>
      <c r="M266" s="20">
        <f t="shared" si="796"/>
        <v>0</v>
      </c>
      <c r="N266" s="20">
        <f t="shared" si="797"/>
        <v>0</v>
      </c>
      <c r="O266" s="20">
        <f t="shared" si="798"/>
        <v>0</v>
      </c>
      <c r="P266" s="20">
        <f t="shared" si="799"/>
        <v>0</v>
      </c>
      <c r="Q266" s="20">
        <f t="shared" si="800"/>
        <v>0</v>
      </c>
      <c r="R266" s="20">
        <f t="shared" si="801"/>
        <v>0</v>
      </c>
      <c r="S266" s="20">
        <f t="shared" si="802"/>
        <v>0</v>
      </c>
      <c r="T266" s="20">
        <f t="shared" si="803"/>
        <v>0</v>
      </c>
      <c r="U266" s="182">
        <f t="shared" si="698"/>
        <v>0</v>
      </c>
      <c r="V266" s="33">
        <v>0</v>
      </c>
      <c r="W266" s="20">
        <v>0</v>
      </c>
      <c r="X266" s="20">
        <v>0</v>
      </c>
      <c r="Y266" s="20">
        <v>0</v>
      </c>
      <c r="Z266" s="20">
        <v>0</v>
      </c>
      <c r="AA266" s="20">
        <v>0</v>
      </c>
      <c r="AB266" s="20">
        <v>0</v>
      </c>
      <c r="AC266" s="20">
        <v>0</v>
      </c>
      <c r="AD266" s="20">
        <v>0</v>
      </c>
      <c r="AE266" s="20">
        <v>0</v>
      </c>
      <c r="AF266" s="20">
        <v>0</v>
      </c>
      <c r="AG266" s="16">
        <v>0</v>
      </c>
      <c r="AH266" s="179">
        <f t="shared" si="805"/>
        <v>0</v>
      </c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329">
        <f t="shared" si="595"/>
        <v>0</v>
      </c>
      <c r="AV266" s="33">
        <v>0</v>
      </c>
      <c r="AW266" s="20">
        <v>0</v>
      </c>
      <c r="AX266" s="20">
        <v>0</v>
      </c>
      <c r="AY266" s="20">
        <v>0</v>
      </c>
      <c r="AZ266" s="20">
        <v>0</v>
      </c>
      <c r="BA266" s="20">
        <v>0</v>
      </c>
      <c r="BB266" s="20">
        <v>0</v>
      </c>
      <c r="BC266" s="20">
        <v>0</v>
      </c>
      <c r="BD266" s="20">
        <v>0</v>
      </c>
      <c r="BE266" s="20">
        <v>0</v>
      </c>
      <c r="BF266" s="20">
        <v>0</v>
      </c>
      <c r="BG266" s="20">
        <v>0</v>
      </c>
      <c r="BH266" s="329">
        <f t="shared" si="596"/>
        <v>0</v>
      </c>
      <c r="BI266" s="193">
        <f t="shared" si="782"/>
        <v>0</v>
      </c>
      <c r="BJ266" s="193">
        <f t="shared" si="783"/>
        <v>0</v>
      </c>
      <c r="BK266" s="20">
        <v>0</v>
      </c>
      <c r="BL266" s="33">
        <v>0</v>
      </c>
      <c r="BM266" s="226">
        <f t="shared" si="820"/>
        <v>0</v>
      </c>
      <c r="BN266" s="4">
        <f t="shared" si="804"/>
        <v>0</v>
      </c>
      <c r="BO266" s="4">
        <v>0</v>
      </c>
      <c r="BP266" s="4">
        <v>0</v>
      </c>
      <c r="BQ266" s="195">
        <v>0</v>
      </c>
      <c r="BR266" s="196">
        <f t="shared" si="784"/>
        <v>0</v>
      </c>
      <c r="BS266" s="224">
        <f t="shared" ref="BS266:BS330" si="830">IFERROR(BR266/BK266,0)</f>
        <v>0</v>
      </c>
      <c r="BT266" s="4">
        <f t="shared" si="821"/>
        <v>0</v>
      </c>
      <c r="BU266" s="229">
        <f t="shared" si="763"/>
        <v>0</v>
      </c>
      <c r="BV266" s="193">
        <f t="shared" si="822"/>
        <v>0</v>
      </c>
      <c r="BW266" s="193">
        <f t="shared" si="823"/>
        <v>0</v>
      </c>
      <c r="BX266" s="20">
        <v>0</v>
      </c>
      <c r="BY266" s="19">
        <v>0</v>
      </c>
      <c r="BZ266" s="441">
        <f t="shared" si="824"/>
        <v>0</v>
      </c>
      <c r="CA266" s="4">
        <f t="shared" si="785"/>
        <v>0</v>
      </c>
      <c r="CB266" s="1">
        <v>0</v>
      </c>
      <c r="CC266" s="1">
        <v>0</v>
      </c>
      <c r="CD266" s="19">
        <v>0</v>
      </c>
      <c r="CE266" s="196">
        <v>0</v>
      </c>
      <c r="CF266" s="275">
        <f t="shared" si="825"/>
        <v>0</v>
      </c>
      <c r="CG266" s="1">
        <f t="shared" si="826"/>
        <v>0</v>
      </c>
      <c r="CH266" s="229">
        <f t="shared" si="827"/>
        <v>0</v>
      </c>
      <c r="CI266" s="193">
        <f t="shared" si="828"/>
        <v>0</v>
      </c>
      <c r="CJ266" s="193">
        <f t="shared" si="829"/>
        <v>0</v>
      </c>
      <c r="CK266" s="20">
        <v>0</v>
      </c>
      <c r="CL266" s="33">
        <v>0</v>
      </c>
      <c r="CM266" s="475">
        <f t="shared" si="806"/>
        <v>0</v>
      </c>
      <c r="CN266" s="4">
        <f t="shared" si="786"/>
        <v>0</v>
      </c>
      <c r="CO266" s="1">
        <v>0</v>
      </c>
      <c r="CP266" s="1">
        <v>0</v>
      </c>
      <c r="CQ266" s="19">
        <v>0</v>
      </c>
      <c r="CR266" s="7">
        <f t="shared" si="787"/>
        <v>0</v>
      </c>
      <c r="CS266" s="224">
        <f t="shared" si="807"/>
        <v>0</v>
      </c>
      <c r="CT266" s="1">
        <f t="shared" si="808"/>
        <v>0</v>
      </c>
      <c r="CU266" s="229">
        <f t="shared" si="809"/>
        <v>0</v>
      </c>
      <c r="CV266" s="193">
        <f t="shared" si="810"/>
        <v>0</v>
      </c>
      <c r="CW266" s="193">
        <f t="shared" si="811"/>
        <v>0</v>
      </c>
      <c r="CX266" s="20"/>
      <c r="CY266" s="33"/>
      <c r="CZ266" s="475">
        <f t="shared" si="812"/>
        <v>0</v>
      </c>
      <c r="DA266" s="4">
        <f t="shared" si="788"/>
        <v>0</v>
      </c>
      <c r="DE266" s="7">
        <f t="shared" si="789"/>
        <v>0</v>
      </c>
      <c r="DF266" s="224">
        <f t="shared" si="813"/>
        <v>0</v>
      </c>
      <c r="DG266" s="1">
        <f t="shared" si="814"/>
        <v>0</v>
      </c>
      <c r="DH266" s="229">
        <f t="shared" si="815"/>
        <v>0</v>
      </c>
      <c r="DI266" s="193"/>
      <c r="DJ266" s="193"/>
      <c r="DK266" s="20"/>
      <c r="DL266" s="33"/>
      <c r="DM266" s="475">
        <f t="shared" si="816"/>
        <v>0</v>
      </c>
      <c r="DN266" s="4" t="e">
        <f t="shared" si="790"/>
        <v>#DIV/0!</v>
      </c>
      <c r="DR266" s="7">
        <f t="shared" si="791"/>
        <v>0</v>
      </c>
      <c r="DS266" s="224">
        <f t="shared" si="817"/>
        <v>0</v>
      </c>
      <c r="DT266" s="1">
        <f t="shared" si="818"/>
        <v>0</v>
      </c>
      <c r="DU266" s="229">
        <f t="shared" si="819"/>
        <v>0</v>
      </c>
    </row>
    <row r="267" spans="2:125" hidden="1" outlineLevel="1" x14ac:dyDescent="0.35">
      <c r="B267" s="5" t="s">
        <v>116</v>
      </c>
      <c r="C267" s="3"/>
      <c r="D267" s="18">
        <v>322001</v>
      </c>
      <c r="E267" s="5" t="s">
        <v>45</v>
      </c>
      <c r="F267" s="5" t="s">
        <v>62</v>
      </c>
      <c r="G267" s="5" t="s">
        <v>78</v>
      </c>
      <c r="H267" s="20">
        <v>203.864</v>
      </c>
      <c r="I267" s="16">
        <f t="shared" si="792"/>
        <v>0</v>
      </c>
      <c r="J267" s="16">
        <f t="shared" si="793"/>
        <v>0</v>
      </c>
      <c r="K267" s="16">
        <f t="shared" si="794"/>
        <v>0</v>
      </c>
      <c r="L267" s="33">
        <f t="shared" si="795"/>
        <v>0</v>
      </c>
      <c r="M267" s="20">
        <f t="shared" si="796"/>
        <v>0</v>
      </c>
      <c r="N267" s="20">
        <f t="shared" si="797"/>
        <v>0</v>
      </c>
      <c r="O267" s="20">
        <f t="shared" si="798"/>
        <v>0</v>
      </c>
      <c r="P267" s="20">
        <f t="shared" si="799"/>
        <v>0</v>
      </c>
      <c r="Q267" s="20">
        <f t="shared" si="800"/>
        <v>0</v>
      </c>
      <c r="R267" s="20">
        <f t="shared" si="801"/>
        <v>0</v>
      </c>
      <c r="S267" s="20">
        <f t="shared" si="802"/>
        <v>0</v>
      </c>
      <c r="T267" s="20">
        <f t="shared" si="803"/>
        <v>0</v>
      </c>
      <c r="U267" s="182">
        <f t="shared" si="698"/>
        <v>0</v>
      </c>
      <c r="V267" s="33">
        <v>0</v>
      </c>
      <c r="W267" s="20">
        <v>0</v>
      </c>
      <c r="X267" s="20">
        <v>0</v>
      </c>
      <c r="Y267" s="20">
        <v>0</v>
      </c>
      <c r="Z267" s="20">
        <v>0</v>
      </c>
      <c r="AA267" s="20">
        <v>0</v>
      </c>
      <c r="AB267" s="20">
        <v>0</v>
      </c>
      <c r="AC267" s="20">
        <v>0</v>
      </c>
      <c r="AD267" s="20">
        <v>0</v>
      </c>
      <c r="AE267" s="20">
        <v>0</v>
      </c>
      <c r="AF267" s="20">
        <v>0</v>
      </c>
      <c r="AG267" s="16">
        <v>0</v>
      </c>
      <c r="AH267" s="179">
        <f t="shared" si="805"/>
        <v>0</v>
      </c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329">
        <f t="shared" ref="AU267:AU331" si="831">+SUM(AI267:AT267)</f>
        <v>0</v>
      </c>
      <c r="AV267" s="33">
        <v>0</v>
      </c>
      <c r="AW267" s="20">
        <v>0</v>
      </c>
      <c r="AX267" s="20">
        <v>0</v>
      </c>
      <c r="AY267" s="20">
        <v>0</v>
      </c>
      <c r="AZ267" s="20">
        <v>0</v>
      </c>
      <c r="BA267" s="20">
        <v>0</v>
      </c>
      <c r="BB267" s="20">
        <v>0</v>
      </c>
      <c r="BC267" s="20">
        <v>0</v>
      </c>
      <c r="BD267" s="20">
        <v>0</v>
      </c>
      <c r="BE267" s="20">
        <v>0</v>
      </c>
      <c r="BF267" s="20">
        <v>0</v>
      </c>
      <c r="BG267" s="20">
        <v>0</v>
      </c>
      <c r="BH267" s="329">
        <f t="shared" ref="BH267:BH331" si="832">+SUM(AV267:BG267)</f>
        <v>0</v>
      </c>
      <c r="BI267" s="193">
        <f t="shared" si="782"/>
        <v>0</v>
      </c>
      <c r="BJ267" s="193">
        <f t="shared" si="783"/>
        <v>0</v>
      </c>
      <c r="BK267" s="20">
        <v>0</v>
      </c>
      <c r="BL267" s="33">
        <v>0</v>
      </c>
      <c r="BM267" s="226">
        <f t="shared" si="820"/>
        <v>0</v>
      </c>
      <c r="BN267" s="4">
        <f t="shared" si="804"/>
        <v>0</v>
      </c>
      <c r="BO267" s="4">
        <v>0</v>
      </c>
      <c r="BP267" s="4">
        <v>0</v>
      </c>
      <c r="BQ267" s="195">
        <v>0</v>
      </c>
      <c r="BR267" s="196">
        <f t="shared" si="784"/>
        <v>0</v>
      </c>
      <c r="BS267" s="224">
        <f t="shared" si="830"/>
        <v>0</v>
      </c>
      <c r="BT267" s="4">
        <f t="shared" si="821"/>
        <v>0</v>
      </c>
      <c r="BU267" s="229">
        <f t="shared" si="763"/>
        <v>0</v>
      </c>
      <c r="BV267" s="193">
        <f t="shared" si="822"/>
        <v>0</v>
      </c>
      <c r="BW267" s="193">
        <f t="shared" si="823"/>
        <v>0</v>
      </c>
      <c r="BX267" s="20">
        <v>0</v>
      </c>
      <c r="BY267" s="19">
        <v>0</v>
      </c>
      <c r="BZ267" s="441">
        <f t="shared" si="824"/>
        <v>0</v>
      </c>
      <c r="CA267" s="4">
        <f t="shared" si="785"/>
        <v>0</v>
      </c>
      <c r="CB267" s="1">
        <v>0</v>
      </c>
      <c r="CC267" s="1">
        <v>0</v>
      </c>
      <c r="CD267" s="19">
        <v>0</v>
      </c>
      <c r="CE267" s="196">
        <v>0</v>
      </c>
      <c r="CF267" s="275">
        <f t="shared" si="825"/>
        <v>0</v>
      </c>
      <c r="CG267" s="1">
        <f t="shared" si="826"/>
        <v>0</v>
      </c>
      <c r="CH267" s="229">
        <f t="shared" si="827"/>
        <v>0</v>
      </c>
      <c r="CI267" s="193">
        <f t="shared" si="828"/>
        <v>0</v>
      </c>
      <c r="CJ267" s="193">
        <f t="shared" si="829"/>
        <v>0</v>
      </c>
      <c r="CK267" s="20">
        <v>0</v>
      </c>
      <c r="CL267" s="33">
        <v>0</v>
      </c>
      <c r="CM267" s="475">
        <f t="shared" si="806"/>
        <v>0</v>
      </c>
      <c r="CN267" s="4">
        <f t="shared" si="786"/>
        <v>0</v>
      </c>
      <c r="CO267" s="1">
        <v>0</v>
      </c>
      <c r="CP267" s="1">
        <v>0</v>
      </c>
      <c r="CQ267" s="19">
        <v>0</v>
      </c>
      <c r="CR267" s="7">
        <f t="shared" si="787"/>
        <v>0</v>
      </c>
      <c r="CS267" s="224">
        <f t="shared" si="807"/>
        <v>0</v>
      </c>
      <c r="CT267" s="1">
        <f t="shared" si="808"/>
        <v>0</v>
      </c>
      <c r="CU267" s="229">
        <f t="shared" si="809"/>
        <v>0</v>
      </c>
      <c r="CV267" s="193">
        <f t="shared" si="810"/>
        <v>0</v>
      </c>
      <c r="CW267" s="193">
        <f t="shared" si="811"/>
        <v>0</v>
      </c>
      <c r="CX267" s="20"/>
      <c r="CY267" s="33"/>
      <c r="CZ267" s="475">
        <f t="shared" si="812"/>
        <v>0</v>
      </c>
      <c r="DA267" s="4">
        <f t="shared" si="788"/>
        <v>0</v>
      </c>
      <c r="DE267" s="7">
        <f t="shared" si="789"/>
        <v>0</v>
      </c>
      <c r="DF267" s="224">
        <f t="shared" si="813"/>
        <v>0</v>
      </c>
      <c r="DG267" s="1">
        <f t="shared" si="814"/>
        <v>0</v>
      </c>
      <c r="DH267" s="229">
        <f t="shared" si="815"/>
        <v>0</v>
      </c>
      <c r="DI267" s="193"/>
      <c r="DJ267" s="193"/>
      <c r="DK267" s="20"/>
      <c r="DL267" s="33"/>
      <c r="DM267" s="475">
        <f t="shared" si="816"/>
        <v>0</v>
      </c>
      <c r="DN267" s="4" t="e">
        <f t="shared" si="790"/>
        <v>#DIV/0!</v>
      </c>
      <c r="DR267" s="7">
        <f t="shared" si="791"/>
        <v>0</v>
      </c>
      <c r="DS267" s="224">
        <f t="shared" si="817"/>
        <v>0</v>
      </c>
      <c r="DT267" s="1">
        <f t="shared" si="818"/>
        <v>0</v>
      </c>
      <c r="DU267" s="229">
        <f t="shared" si="819"/>
        <v>0</v>
      </c>
    </row>
    <row r="268" spans="2:125" hidden="1" outlineLevel="1" x14ac:dyDescent="0.35">
      <c r="B268" s="5" t="s">
        <v>116</v>
      </c>
      <c r="C268" s="3"/>
      <c r="D268" s="18">
        <v>323004</v>
      </c>
      <c r="E268" s="5" t="s">
        <v>46</v>
      </c>
      <c r="F268" s="5" t="s">
        <v>38</v>
      </c>
      <c r="G268" s="5" t="s">
        <v>79</v>
      </c>
      <c r="H268" s="20">
        <v>281.01799999999997</v>
      </c>
      <c r="I268" s="16">
        <f t="shared" si="792"/>
        <v>0</v>
      </c>
      <c r="J268" s="16">
        <f t="shared" si="793"/>
        <v>0</v>
      </c>
      <c r="K268" s="16">
        <f t="shared" si="794"/>
        <v>0</v>
      </c>
      <c r="L268" s="33">
        <f t="shared" si="795"/>
        <v>0</v>
      </c>
      <c r="M268" s="20">
        <f t="shared" si="796"/>
        <v>0</v>
      </c>
      <c r="N268" s="20">
        <f t="shared" si="797"/>
        <v>0</v>
      </c>
      <c r="O268" s="20">
        <f t="shared" si="798"/>
        <v>0</v>
      </c>
      <c r="P268" s="20">
        <f t="shared" si="799"/>
        <v>0</v>
      </c>
      <c r="Q268" s="20">
        <f t="shared" si="800"/>
        <v>0</v>
      </c>
      <c r="R268" s="20">
        <f t="shared" si="801"/>
        <v>0</v>
      </c>
      <c r="S268" s="20">
        <f t="shared" si="802"/>
        <v>0</v>
      </c>
      <c r="T268" s="20">
        <f t="shared" si="803"/>
        <v>0</v>
      </c>
      <c r="U268" s="182">
        <f t="shared" si="698"/>
        <v>0</v>
      </c>
      <c r="V268" s="33">
        <v>0</v>
      </c>
      <c r="W268" s="20">
        <v>0</v>
      </c>
      <c r="X268" s="20">
        <v>0</v>
      </c>
      <c r="Y268" s="20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0">
        <v>0</v>
      </c>
      <c r="AF268" s="20">
        <v>0</v>
      </c>
      <c r="AG268" s="16">
        <v>0</v>
      </c>
      <c r="AH268" s="179">
        <f t="shared" si="805"/>
        <v>0</v>
      </c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329">
        <f t="shared" si="831"/>
        <v>0</v>
      </c>
      <c r="AV268" s="33">
        <v>0</v>
      </c>
      <c r="AW268" s="20">
        <v>0</v>
      </c>
      <c r="AX268" s="20">
        <v>0</v>
      </c>
      <c r="AY268" s="20">
        <v>0</v>
      </c>
      <c r="AZ268" s="20">
        <v>0</v>
      </c>
      <c r="BA268" s="20">
        <v>0</v>
      </c>
      <c r="BB268" s="20">
        <v>0</v>
      </c>
      <c r="BC268" s="20">
        <v>0</v>
      </c>
      <c r="BD268" s="20">
        <v>0</v>
      </c>
      <c r="BE268" s="20">
        <v>0</v>
      </c>
      <c r="BF268" s="20">
        <v>0</v>
      </c>
      <c r="BG268" s="20">
        <v>0</v>
      </c>
      <c r="BH268" s="329">
        <f t="shared" si="832"/>
        <v>0</v>
      </c>
      <c r="BI268" s="193">
        <f t="shared" si="782"/>
        <v>0</v>
      </c>
      <c r="BJ268" s="193">
        <f t="shared" si="783"/>
        <v>0</v>
      </c>
      <c r="BK268" s="20">
        <v>0</v>
      </c>
      <c r="BL268" s="33">
        <v>0</v>
      </c>
      <c r="BM268" s="226">
        <f t="shared" si="820"/>
        <v>0</v>
      </c>
      <c r="BN268" s="4">
        <f t="shared" si="804"/>
        <v>0</v>
      </c>
      <c r="BO268" s="4">
        <v>0</v>
      </c>
      <c r="BP268" s="4">
        <v>0</v>
      </c>
      <c r="BQ268" s="195">
        <v>0</v>
      </c>
      <c r="BR268" s="196">
        <f t="shared" si="784"/>
        <v>0</v>
      </c>
      <c r="BS268" s="224">
        <f t="shared" si="830"/>
        <v>0</v>
      </c>
      <c r="BT268" s="4">
        <f t="shared" si="821"/>
        <v>0</v>
      </c>
      <c r="BU268" s="229">
        <f t="shared" si="763"/>
        <v>0</v>
      </c>
      <c r="BV268" s="193">
        <f t="shared" si="822"/>
        <v>0</v>
      </c>
      <c r="BW268" s="193">
        <f t="shared" si="823"/>
        <v>0</v>
      </c>
      <c r="BX268" s="20">
        <v>0</v>
      </c>
      <c r="BY268" s="19">
        <v>0</v>
      </c>
      <c r="BZ268" s="441">
        <f t="shared" si="824"/>
        <v>0</v>
      </c>
      <c r="CA268" s="4">
        <f t="shared" si="785"/>
        <v>0</v>
      </c>
      <c r="CB268" s="1">
        <v>0</v>
      </c>
      <c r="CC268" s="1">
        <v>0</v>
      </c>
      <c r="CD268" s="19">
        <v>0</v>
      </c>
      <c r="CE268" s="196">
        <v>0</v>
      </c>
      <c r="CF268" s="275">
        <f t="shared" si="825"/>
        <v>0</v>
      </c>
      <c r="CG268" s="1">
        <f t="shared" si="826"/>
        <v>0</v>
      </c>
      <c r="CH268" s="229">
        <f t="shared" si="827"/>
        <v>0</v>
      </c>
      <c r="CI268" s="193">
        <f t="shared" si="828"/>
        <v>0</v>
      </c>
      <c r="CJ268" s="193">
        <f t="shared" si="829"/>
        <v>0</v>
      </c>
      <c r="CK268" s="20">
        <v>0</v>
      </c>
      <c r="CL268" s="33">
        <v>12139.891</v>
      </c>
      <c r="CM268" s="475">
        <f t="shared" si="806"/>
        <v>0</v>
      </c>
      <c r="CN268" s="4">
        <f t="shared" si="786"/>
        <v>0</v>
      </c>
      <c r="CO268" s="1">
        <v>0</v>
      </c>
      <c r="CP268" s="1">
        <v>0</v>
      </c>
      <c r="CQ268" s="19">
        <v>0</v>
      </c>
      <c r="CR268" s="7">
        <f t="shared" si="787"/>
        <v>0</v>
      </c>
      <c r="CS268" s="224">
        <f t="shared" si="807"/>
        <v>0</v>
      </c>
      <c r="CT268" s="1">
        <f t="shared" si="808"/>
        <v>0</v>
      </c>
      <c r="CU268" s="229">
        <f t="shared" si="809"/>
        <v>0</v>
      </c>
      <c r="CV268" s="193">
        <f t="shared" si="810"/>
        <v>1213.9891</v>
      </c>
      <c r="CW268" s="193">
        <f t="shared" si="811"/>
        <v>4046.6303333333331</v>
      </c>
      <c r="CX268" s="20"/>
      <c r="CY268" s="33"/>
      <c r="CZ268" s="475">
        <f t="shared" si="812"/>
        <v>0</v>
      </c>
      <c r="DA268" s="4">
        <f t="shared" si="788"/>
        <v>3.7810188974677854E-2</v>
      </c>
      <c r="DE268" s="7">
        <f t="shared" si="789"/>
        <v>0</v>
      </c>
      <c r="DF268" s="224">
        <f t="shared" si="813"/>
        <v>0</v>
      </c>
      <c r="DG268" s="1">
        <f t="shared" si="814"/>
        <v>0</v>
      </c>
      <c r="DH268" s="229">
        <f t="shared" si="815"/>
        <v>0</v>
      </c>
      <c r="DI268" s="193"/>
      <c r="DJ268" s="193"/>
      <c r="DK268" s="20"/>
      <c r="DL268" s="33"/>
      <c r="DM268" s="475">
        <f t="shared" si="816"/>
        <v>0</v>
      </c>
      <c r="DN268" s="4" t="e">
        <f t="shared" si="790"/>
        <v>#DIV/0!</v>
      </c>
      <c r="DR268" s="7">
        <f t="shared" si="791"/>
        <v>0</v>
      </c>
      <c r="DS268" s="224">
        <f t="shared" si="817"/>
        <v>0</v>
      </c>
      <c r="DT268" s="1">
        <f t="shared" si="818"/>
        <v>0</v>
      </c>
      <c r="DU268" s="229">
        <f t="shared" si="819"/>
        <v>0</v>
      </c>
    </row>
    <row r="269" spans="2:125" hidden="1" outlineLevel="1" x14ac:dyDescent="0.35">
      <c r="B269" s="5" t="s">
        <v>116</v>
      </c>
      <c r="C269" s="3"/>
      <c r="D269" s="18">
        <v>323103</v>
      </c>
      <c r="E269" s="5" t="s">
        <v>46</v>
      </c>
      <c r="F269" s="5" t="s">
        <v>39</v>
      </c>
      <c r="G269" s="5" t="s">
        <v>79</v>
      </c>
      <c r="H269" s="20">
        <v>281.01799999999997</v>
      </c>
      <c r="I269" s="16">
        <f t="shared" si="792"/>
        <v>0</v>
      </c>
      <c r="J269" s="16">
        <f t="shared" si="793"/>
        <v>0</v>
      </c>
      <c r="K269" s="16">
        <f t="shared" si="794"/>
        <v>0</v>
      </c>
      <c r="L269" s="33">
        <f t="shared" si="795"/>
        <v>0</v>
      </c>
      <c r="M269" s="20">
        <f t="shared" si="796"/>
        <v>0</v>
      </c>
      <c r="N269" s="20">
        <f t="shared" si="797"/>
        <v>0</v>
      </c>
      <c r="O269" s="20">
        <f t="shared" si="798"/>
        <v>0</v>
      </c>
      <c r="P269" s="20">
        <f t="shared" si="799"/>
        <v>0</v>
      </c>
      <c r="Q269" s="20">
        <f t="shared" si="800"/>
        <v>0</v>
      </c>
      <c r="R269" s="20">
        <f t="shared" si="801"/>
        <v>0</v>
      </c>
      <c r="S269" s="20">
        <f t="shared" si="802"/>
        <v>0</v>
      </c>
      <c r="T269" s="20">
        <f t="shared" si="803"/>
        <v>0</v>
      </c>
      <c r="U269" s="182">
        <f t="shared" si="698"/>
        <v>0</v>
      </c>
      <c r="V269" s="33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20">
        <v>0</v>
      </c>
      <c r="AF269" s="20">
        <v>0</v>
      </c>
      <c r="AG269" s="16">
        <v>0</v>
      </c>
      <c r="AH269" s="179">
        <f t="shared" si="805"/>
        <v>0</v>
      </c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329">
        <f t="shared" si="831"/>
        <v>0</v>
      </c>
      <c r="AV269" s="33">
        <v>0</v>
      </c>
      <c r="AW269" s="20">
        <v>0</v>
      </c>
      <c r="AX269" s="20">
        <v>0</v>
      </c>
      <c r="AY269" s="20">
        <v>0</v>
      </c>
      <c r="AZ269" s="20">
        <v>0</v>
      </c>
      <c r="BA269" s="20">
        <v>0</v>
      </c>
      <c r="BB269" s="20">
        <v>0</v>
      </c>
      <c r="BC269" s="20">
        <v>0</v>
      </c>
      <c r="BD269" s="20">
        <v>0</v>
      </c>
      <c r="BE269" s="20">
        <v>0</v>
      </c>
      <c r="BF269" s="20">
        <v>0</v>
      </c>
      <c r="BG269" s="20">
        <v>0</v>
      </c>
      <c r="BH269" s="329">
        <f t="shared" si="832"/>
        <v>0</v>
      </c>
      <c r="BI269" s="193">
        <f t="shared" si="782"/>
        <v>0</v>
      </c>
      <c r="BJ269" s="193">
        <f t="shared" si="783"/>
        <v>0</v>
      </c>
      <c r="BK269" s="20">
        <v>0</v>
      </c>
      <c r="BL269" s="33">
        <v>0</v>
      </c>
      <c r="BM269" s="226">
        <f t="shared" si="820"/>
        <v>0</v>
      </c>
      <c r="BN269" s="4">
        <f t="shared" si="804"/>
        <v>0</v>
      </c>
      <c r="BO269" s="4">
        <v>0</v>
      </c>
      <c r="BP269" s="4">
        <v>0</v>
      </c>
      <c r="BQ269" s="195">
        <v>0</v>
      </c>
      <c r="BR269" s="196">
        <f t="shared" si="784"/>
        <v>0</v>
      </c>
      <c r="BS269" s="224">
        <f t="shared" si="830"/>
        <v>0</v>
      </c>
      <c r="BT269" s="4">
        <f t="shared" si="821"/>
        <v>0</v>
      </c>
      <c r="BU269" s="229">
        <f t="shared" si="763"/>
        <v>0</v>
      </c>
      <c r="BV269" s="193">
        <f t="shared" si="822"/>
        <v>0</v>
      </c>
      <c r="BW269" s="193">
        <f t="shared" si="823"/>
        <v>0</v>
      </c>
      <c r="BX269" s="20">
        <v>0</v>
      </c>
      <c r="BY269" s="19">
        <v>0</v>
      </c>
      <c r="BZ269" s="441">
        <f t="shared" si="824"/>
        <v>0</v>
      </c>
      <c r="CA269" s="4">
        <f t="shared" si="785"/>
        <v>0</v>
      </c>
      <c r="CB269" s="1">
        <v>0</v>
      </c>
      <c r="CC269" s="1">
        <v>0</v>
      </c>
      <c r="CD269" s="19">
        <v>0</v>
      </c>
      <c r="CE269" s="196">
        <v>0</v>
      </c>
      <c r="CF269" s="275">
        <f t="shared" si="825"/>
        <v>0</v>
      </c>
      <c r="CG269" s="1">
        <f t="shared" si="826"/>
        <v>0</v>
      </c>
      <c r="CH269" s="229">
        <f t="shared" si="827"/>
        <v>0</v>
      </c>
      <c r="CI269" s="193">
        <f t="shared" si="828"/>
        <v>0</v>
      </c>
      <c r="CJ269" s="193">
        <f t="shared" si="829"/>
        <v>0</v>
      </c>
      <c r="CK269" s="20">
        <v>0</v>
      </c>
      <c r="CL269" s="33">
        <v>0</v>
      </c>
      <c r="CM269" s="475">
        <f t="shared" si="806"/>
        <v>0</v>
      </c>
      <c r="CN269" s="4">
        <f t="shared" si="786"/>
        <v>0</v>
      </c>
      <c r="CO269" s="1">
        <v>0</v>
      </c>
      <c r="CP269" s="1">
        <v>0</v>
      </c>
      <c r="CQ269" s="19">
        <v>0</v>
      </c>
      <c r="CR269" s="7">
        <f t="shared" si="787"/>
        <v>0</v>
      </c>
      <c r="CS269" s="224">
        <f t="shared" si="807"/>
        <v>0</v>
      </c>
      <c r="CT269" s="1">
        <f t="shared" si="808"/>
        <v>0</v>
      </c>
      <c r="CU269" s="229">
        <f t="shared" si="809"/>
        <v>0</v>
      </c>
      <c r="CV269" s="193">
        <f t="shared" si="810"/>
        <v>0</v>
      </c>
      <c r="CW269" s="193">
        <f t="shared" si="811"/>
        <v>0</v>
      </c>
      <c r="CX269" s="20"/>
      <c r="CY269" s="33"/>
      <c r="CZ269" s="475">
        <f t="shared" si="812"/>
        <v>0</v>
      </c>
      <c r="DA269" s="4">
        <f t="shared" si="788"/>
        <v>0</v>
      </c>
      <c r="DE269" s="7">
        <f t="shared" si="789"/>
        <v>0</v>
      </c>
      <c r="DF269" s="224">
        <f t="shared" si="813"/>
        <v>0</v>
      </c>
      <c r="DG269" s="1">
        <f t="shared" si="814"/>
        <v>0</v>
      </c>
      <c r="DH269" s="229">
        <f t="shared" si="815"/>
        <v>0</v>
      </c>
      <c r="DI269" s="193"/>
      <c r="DJ269" s="193"/>
      <c r="DK269" s="20"/>
      <c r="DL269" s="33"/>
      <c r="DM269" s="475">
        <f t="shared" si="816"/>
        <v>0</v>
      </c>
      <c r="DN269" s="4" t="e">
        <f t="shared" si="790"/>
        <v>#DIV/0!</v>
      </c>
      <c r="DR269" s="7">
        <f t="shared" si="791"/>
        <v>0</v>
      </c>
      <c r="DS269" s="224">
        <f t="shared" si="817"/>
        <v>0</v>
      </c>
      <c r="DT269" s="1">
        <f t="shared" si="818"/>
        <v>0</v>
      </c>
      <c r="DU269" s="229">
        <f t="shared" si="819"/>
        <v>0</v>
      </c>
    </row>
    <row r="270" spans="2:125" hidden="1" outlineLevel="1" x14ac:dyDescent="0.35">
      <c r="B270" s="5" t="s">
        <v>116</v>
      </c>
      <c r="C270" s="3"/>
      <c r="D270" s="18">
        <v>323900</v>
      </c>
      <c r="E270" s="5" t="s">
        <v>46</v>
      </c>
      <c r="F270" s="5" t="s">
        <v>37</v>
      </c>
      <c r="G270" s="5" t="s">
        <v>79</v>
      </c>
      <c r="H270" s="20">
        <v>281.01799999999997</v>
      </c>
      <c r="I270" s="16">
        <f t="shared" si="792"/>
        <v>0</v>
      </c>
      <c r="J270" s="16">
        <f t="shared" si="793"/>
        <v>0</v>
      </c>
      <c r="K270" s="16">
        <f t="shared" si="794"/>
        <v>0</v>
      </c>
      <c r="L270" s="33">
        <f t="shared" si="795"/>
        <v>0</v>
      </c>
      <c r="M270" s="20">
        <f t="shared" si="796"/>
        <v>0</v>
      </c>
      <c r="N270" s="20">
        <f t="shared" si="797"/>
        <v>0</v>
      </c>
      <c r="O270" s="20">
        <f t="shared" si="798"/>
        <v>0</v>
      </c>
      <c r="P270" s="20">
        <f t="shared" si="799"/>
        <v>0</v>
      </c>
      <c r="Q270" s="20">
        <f t="shared" si="800"/>
        <v>0</v>
      </c>
      <c r="R270" s="20">
        <f t="shared" si="801"/>
        <v>0</v>
      </c>
      <c r="S270" s="20">
        <f t="shared" si="802"/>
        <v>0</v>
      </c>
      <c r="T270" s="20">
        <f t="shared" si="803"/>
        <v>0</v>
      </c>
      <c r="U270" s="182">
        <f t="shared" si="698"/>
        <v>0</v>
      </c>
      <c r="V270" s="33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0">
        <v>0</v>
      </c>
      <c r="AF270" s="20">
        <v>0</v>
      </c>
      <c r="AG270" s="16">
        <v>0</v>
      </c>
      <c r="AH270" s="179">
        <f t="shared" si="805"/>
        <v>0</v>
      </c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329">
        <f t="shared" si="831"/>
        <v>0</v>
      </c>
      <c r="AV270" s="33">
        <v>0</v>
      </c>
      <c r="AW270" s="20">
        <v>0</v>
      </c>
      <c r="AX270" s="20">
        <v>0</v>
      </c>
      <c r="AY270" s="20">
        <v>0</v>
      </c>
      <c r="AZ270" s="20">
        <v>0</v>
      </c>
      <c r="BA270" s="20">
        <v>0</v>
      </c>
      <c r="BB270" s="20">
        <v>0</v>
      </c>
      <c r="BC270" s="20">
        <v>0</v>
      </c>
      <c r="BD270" s="20">
        <v>0</v>
      </c>
      <c r="BE270" s="20">
        <v>0</v>
      </c>
      <c r="BF270" s="20">
        <v>0</v>
      </c>
      <c r="BG270" s="20">
        <v>0</v>
      </c>
      <c r="BH270" s="329">
        <f t="shared" si="832"/>
        <v>0</v>
      </c>
      <c r="BI270" s="193">
        <f t="shared" si="782"/>
        <v>0</v>
      </c>
      <c r="BJ270" s="193">
        <f t="shared" si="783"/>
        <v>0</v>
      </c>
      <c r="BK270" s="20">
        <v>0</v>
      </c>
      <c r="BL270" s="33">
        <v>0</v>
      </c>
      <c r="BM270" s="226">
        <f t="shared" si="820"/>
        <v>0</v>
      </c>
      <c r="BN270" s="4">
        <f t="shared" si="804"/>
        <v>0</v>
      </c>
      <c r="BO270" s="4">
        <v>0</v>
      </c>
      <c r="BP270" s="4">
        <v>0</v>
      </c>
      <c r="BQ270" s="195">
        <v>0</v>
      </c>
      <c r="BR270" s="196">
        <f t="shared" si="784"/>
        <v>0</v>
      </c>
      <c r="BS270" s="224">
        <f t="shared" si="830"/>
        <v>0</v>
      </c>
      <c r="BT270" s="4">
        <f t="shared" si="821"/>
        <v>0</v>
      </c>
      <c r="BU270" s="229">
        <f t="shared" si="763"/>
        <v>0</v>
      </c>
      <c r="BV270" s="193">
        <f t="shared" si="822"/>
        <v>0</v>
      </c>
      <c r="BW270" s="193">
        <f t="shared" si="823"/>
        <v>0</v>
      </c>
      <c r="BX270" s="20">
        <v>0</v>
      </c>
      <c r="BY270" s="19">
        <v>0</v>
      </c>
      <c r="BZ270" s="441">
        <f t="shared" si="824"/>
        <v>0</v>
      </c>
      <c r="CA270" s="4">
        <f t="shared" si="785"/>
        <v>0</v>
      </c>
      <c r="CB270" s="1">
        <v>0</v>
      </c>
      <c r="CC270" s="1">
        <v>0</v>
      </c>
      <c r="CD270" s="19">
        <v>0</v>
      </c>
      <c r="CE270" s="196">
        <v>0</v>
      </c>
      <c r="CF270" s="275">
        <f t="shared" si="825"/>
        <v>0</v>
      </c>
      <c r="CG270" s="1">
        <f t="shared" si="826"/>
        <v>0</v>
      </c>
      <c r="CH270" s="229">
        <f t="shared" si="827"/>
        <v>0</v>
      </c>
      <c r="CI270" s="193">
        <f t="shared" si="828"/>
        <v>0</v>
      </c>
      <c r="CJ270" s="193">
        <f t="shared" si="829"/>
        <v>0</v>
      </c>
      <c r="CK270" s="20">
        <v>0</v>
      </c>
      <c r="CL270" s="33">
        <v>0</v>
      </c>
      <c r="CM270" s="475">
        <f t="shared" si="806"/>
        <v>0</v>
      </c>
      <c r="CN270" s="4">
        <f t="shared" si="786"/>
        <v>0</v>
      </c>
      <c r="CO270" s="1">
        <v>0</v>
      </c>
      <c r="CP270" s="1">
        <v>0</v>
      </c>
      <c r="CQ270" s="19">
        <v>0</v>
      </c>
      <c r="CR270" s="7">
        <f t="shared" si="787"/>
        <v>0</v>
      </c>
      <c r="CS270" s="224">
        <f t="shared" si="807"/>
        <v>0</v>
      </c>
      <c r="CT270" s="1">
        <f t="shared" si="808"/>
        <v>0</v>
      </c>
      <c r="CU270" s="229">
        <f t="shared" si="809"/>
        <v>0</v>
      </c>
      <c r="CV270" s="193">
        <f t="shared" si="810"/>
        <v>0</v>
      </c>
      <c r="CW270" s="193">
        <f t="shared" si="811"/>
        <v>0</v>
      </c>
      <c r="CX270" s="20"/>
      <c r="CY270" s="33"/>
      <c r="CZ270" s="475">
        <f t="shared" si="812"/>
        <v>0</v>
      </c>
      <c r="DA270" s="4">
        <f t="shared" si="788"/>
        <v>0</v>
      </c>
      <c r="DE270" s="7">
        <f t="shared" si="789"/>
        <v>0</v>
      </c>
      <c r="DF270" s="224">
        <f t="shared" si="813"/>
        <v>0</v>
      </c>
      <c r="DG270" s="1">
        <f t="shared" si="814"/>
        <v>0</v>
      </c>
      <c r="DH270" s="229">
        <f t="shared" si="815"/>
        <v>0</v>
      </c>
      <c r="DI270" s="193"/>
      <c r="DJ270" s="193"/>
      <c r="DK270" s="20"/>
      <c r="DL270" s="33"/>
      <c r="DM270" s="475">
        <f t="shared" si="816"/>
        <v>0</v>
      </c>
      <c r="DN270" s="4" t="e">
        <f t="shared" si="790"/>
        <v>#DIV/0!</v>
      </c>
      <c r="DR270" s="7">
        <f t="shared" si="791"/>
        <v>0</v>
      </c>
      <c r="DS270" s="224">
        <f t="shared" si="817"/>
        <v>0</v>
      </c>
      <c r="DT270" s="1">
        <f t="shared" si="818"/>
        <v>0</v>
      </c>
      <c r="DU270" s="229">
        <f t="shared" si="819"/>
        <v>0</v>
      </c>
    </row>
    <row r="271" spans="2:125" hidden="1" outlineLevel="1" x14ac:dyDescent="0.35">
      <c r="B271" s="5" t="s">
        <v>116</v>
      </c>
      <c r="C271" s="3"/>
      <c r="D271" s="18">
        <v>323104</v>
      </c>
      <c r="E271" s="5" t="s">
        <v>46</v>
      </c>
      <c r="F271" s="5" t="s">
        <v>63</v>
      </c>
      <c r="G271" s="5" t="s">
        <v>76</v>
      </c>
      <c r="H271" s="20">
        <f>200727/1000</f>
        <v>200.727</v>
      </c>
      <c r="I271" s="16">
        <f t="shared" si="792"/>
        <v>0</v>
      </c>
      <c r="J271" s="16">
        <f t="shared" si="793"/>
        <v>0</v>
      </c>
      <c r="K271" s="16">
        <f t="shared" si="794"/>
        <v>0</v>
      </c>
      <c r="L271" s="33">
        <f t="shared" si="795"/>
        <v>0</v>
      </c>
      <c r="M271" s="20">
        <f t="shared" si="796"/>
        <v>0</v>
      </c>
      <c r="N271" s="20">
        <f t="shared" si="797"/>
        <v>0</v>
      </c>
      <c r="O271" s="20">
        <f t="shared" si="798"/>
        <v>0</v>
      </c>
      <c r="P271" s="20">
        <f t="shared" si="799"/>
        <v>0</v>
      </c>
      <c r="Q271" s="20">
        <f t="shared" si="800"/>
        <v>0</v>
      </c>
      <c r="R271" s="20">
        <f t="shared" si="801"/>
        <v>0</v>
      </c>
      <c r="S271" s="20">
        <f t="shared" si="802"/>
        <v>0</v>
      </c>
      <c r="T271" s="20">
        <f t="shared" si="803"/>
        <v>0</v>
      </c>
      <c r="U271" s="182">
        <f t="shared" si="698"/>
        <v>0</v>
      </c>
      <c r="V271" s="33">
        <v>0</v>
      </c>
      <c r="W271" s="20">
        <v>0</v>
      </c>
      <c r="X271" s="20">
        <v>0</v>
      </c>
      <c r="Y271" s="20">
        <v>0</v>
      </c>
      <c r="Z271" s="20">
        <v>0</v>
      </c>
      <c r="AA271" s="20">
        <v>0</v>
      </c>
      <c r="AB271" s="20">
        <v>0</v>
      </c>
      <c r="AC271" s="20">
        <v>0</v>
      </c>
      <c r="AD271" s="20">
        <v>0</v>
      </c>
      <c r="AE271" s="20">
        <v>0</v>
      </c>
      <c r="AF271" s="20">
        <v>0</v>
      </c>
      <c r="AG271" s="16">
        <v>0</v>
      </c>
      <c r="AH271" s="179">
        <f t="shared" si="805"/>
        <v>0</v>
      </c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329">
        <f t="shared" si="831"/>
        <v>0</v>
      </c>
      <c r="AV271" s="33">
        <v>0</v>
      </c>
      <c r="AW271" s="20">
        <v>0</v>
      </c>
      <c r="AX271" s="20">
        <v>0</v>
      </c>
      <c r="AY271" s="20">
        <v>0</v>
      </c>
      <c r="AZ271" s="20">
        <v>0</v>
      </c>
      <c r="BA271" s="20">
        <v>0</v>
      </c>
      <c r="BB271" s="20">
        <v>0</v>
      </c>
      <c r="BC271" s="20">
        <v>0</v>
      </c>
      <c r="BD271" s="20">
        <v>0</v>
      </c>
      <c r="BE271" s="20">
        <v>0</v>
      </c>
      <c r="BF271" s="20">
        <v>0</v>
      </c>
      <c r="BG271" s="20">
        <v>0</v>
      </c>
      <c r="BH271" s="329">
        <f t="shared" si="832"/>
        <v>0</v>
      </c>
      <c r="BI271" s="193">
        <f t="shared" si="782"/>
        <v>0</v>
      </c>
      <c r="BJ271" s="193">
        <f t="shared" si="783"/>
        <v>0</v>
      </c>
      <c r="BK271" s="20">
        <v>0</v>
      </c>
      <c r="BL271" s="33">
        <v>0</v>
      </c>
      <c r="BM271" s="226">
        <f t="shared" si="820"/>
        <v>0</v>
      </c>
      <c r="BN271" s="4">
        <f t="shared" si="804"/>
        <v>0</v>
      </c>
      <c r="BO271" s="4">
        <v>0</v>
      </c>
      <c r="BP271" s="4">
        <v>0</v>
      </c>
      <c r="BQ271" s="195">
        <v>0</v>
      </c>
      <c r="BR271" s="196">
        <f t="shared" si="784"/>
        <v>0</v>
      </c>
      <c r="BS271" s="224">
        <f t="shared" si="830"/>
        <v>0</v>
      </c>
      <c r="BT271" s="4">
        <f t="shared" si="821"/>
        <v>0</v>
      </c>
      <c r="BU271" s="229">
        <f t="shared" si="763"/>
        <v>0</v>
      </c>
      <c r="BV271" s="193">
        <f t="shared" si="822"/>
        <v>0</v>
      </c>
      <c r="BW271" s="193">
        <f t="shared" si="823"/>
        <v>0</v>
      </c>
      <c r="BX271" s="20">
        <v>0</v>
      </c>
      <c r="BY271" s="19">
        <v>0</v>
      </c>
      <c r="BZ271" s="441">
        <f t="shared" si="824"/>
        <v>0</v>
      </c>
      <c r="CA271" s="4">
        <f t="shared" si="785"/>
        <v>0</v>
      </c>
      <c r="CB271" s="1">
        <v>0</v>
      </c>
      <c r="CC271" s="1">
        <v>0</v>
      </c>
      <c r="CD271" s="19">
        <v>0</v>
      </c>
      <c r="CE271" s="196">
        <v>0</v>
      </c>
      <c r="CF271" s="275">
        <f t="shared" si="825"/>
        <v>0</v>
      </c>
      <c r="CG271" s="1">
        <f t="shared" si="826"/>
        <v>0</v>
      </c>
      <c r="CH271" s="229">
        <f t="shared" si="827"/>
        <v>0</v>
      </c>
      <c r="CI271" s="193">
        <f t="shared" si="828"/>
        <v>0</v>
      </c>
      <c r="CJ271" s="193">
        <f t="shared" si="829"/>
        <v>0</v>
      </c>
      <c r="CK271" s="20">
        <v>0</v>
      </c>
      <c r="CL271" s="33">
        <v>0</v>
      </c>
      <c r="CM271" s="475">
        <f t="shared" si="806"/>
        <v>0</v>
      </c>
      <c r="CN271" s="4">
        <f t="shared" si="786"/>
        <v>0</v>
      </c>
      <c r="CO271" s="1">
        <v>0</v>
      </c>
      <c r="CP271" s="1">
        <v>0</v>
      </c>
      <c r="CQ271" s="19">
        <v>0</v>
      </c>
      <c r="CR271" s="7">
        <f t="shared" si="787"/>
        <v>0</v>
      </c>
      <c r="CS271" s="224">
        <f t="shared" si="807"/>
        <v>0</v>
      </c>
      <c r="CT271" s="1">
        <f t="shared" si="808"/>
        <v>0</v>
      </c>
      <c r="CU271" s="229">
        <f t="shared" si="809"/>
        <v>0</v>
      </c>
      <c r="CV271" s="193">
        <f t="shared" si="810"/>
        <v>0</v>
      </c>
      <c r="CW271" s="193">
        <f t="shared" si="811"/>
        <v>0</v>
      </c>
      <c r="CX271" s="20"/>
      <c r="CY271" s="33"/>
      <c r="CZ271" s="475">
        <f t="shared" si="812"/>
        <v>0</v>
      </c>
      <c r="DA271" s="4">
        <f t="shared" si="788"/>
        <v>0</v>
      </c>
      <c r="DE271" s="7">
        <f t="shared" si="789"/>
        <v>0</v>
      </c>
      <c r="DF271" s="224">
        <f t="shared" si="813"/>
        <v>0</v>
      </c>
      <c r="DG271" s="1">
        <f t="shared" si="814"/>
        <v>0</v>
      </c>
      <c r="DH271" s="229">
        <f t="shared" si="815"/>
        <v>0</v>
      </c>
      <c r="DI271" s="193"/>
      <c r="DJ271" s="193"/>
      <c r="DK271" s="20"/>
      <c r="DL271" s="33"/>
      <c r="DM271" s="475">
        <f t="shared" si="816"/>
        <v>0</v>
      </c>
      <c r="DN271" s="4" t="e">
        <f t="shared" si="790"/>
        <v>#DIV/0!</v>
      </c>
      <c r="DR271" s="7">
        <f t="shared" si="791"/>
        <v>0</v>
      </c>
      <c r="DS271" s="224">
        <f t="shared" si="817"/>
        <v>0</v>
      </c>
      <c r="DT271" s="1">
        <f t="shared" si="818"/>
        <v>0</v>
      </c>
      <c r="DU271" s="229">
        <f t="shared" si="819"/>
        <v>0</v>
      </c>
    </row>
    <row r="272" spans="2:125" hidden="1" outlineLevel="1" x14ac:dyDescent="0.35">
      <c r="B272" s="5" t="s">
        <v>116</v>
      </c>
      <c r="C272" s="3"/>
      <c r="D272" s="18">
        <v>323901</v>
      </c>
      <c r="E272" s="5" t="s">
        <v>46</v>
      </c>
      <c r="F272" s="5" t="s">
        <v>64</v>
      </c>
      <c r="G272" s="5" t="s">
        <v>76</v>
      </c>
      <c r="H272" s="20">
        <f>200727/1000</f>
        <v>200.727</v>
      </c>
      <c r="I272" s="16">
        <f t="shared" si="792"/>
        <v>0</v>
      </c>
      <c r="J272" s="16">
        <f t="shared" si="793"/>
        <v>0</v>
      </c>
      <c r="K272" s="16">
        <f t="shared" si="794"/>
        <v>0</v>
      </c>
      <c r="L272" s="33">
        <f t="shared" si="795"/>
        <v>0</v>
      </c>
      <c r="M272" s="20">
        <f t="shared" si="796"/>
        <v>0</v>
      </c>
      <c r="N272" s="20">
        <f t="shared" si="797"/>
        <v>0</v>
      </c>
      <c r="O272" s="20">
        <f t="shared" si="798"/>
        <v>0</v>
      </c>
      <c r="P272" s="20">
        <f t="shared" si="799"/>
        <v>0</v>
      </c>
      <c r="Q272" s="20">
        <f t="shared" si="800"/>
        <v>0</v>
      </c>
      <c r="R272" s="20">
        <f t="shared" si="801"/>
        <v>0</v>
      </c>
      <c r="S272" s="20">
        <f t="shared" si="802"/>
        <v>0</v>
      </c>
      <c r="T272" s="20">
        <f t="shared" si="803"/>
        <v>0</v>
      </c>
      <c r="U272" s="182">
        <f t="shared" si="698"/>
        <v>0</v>
      </c>
      <c r="V272" s="33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20">
        <v>0</v>
      </c>
      <c r="AF272" s="20">
        <v>0</v>
      </c>
      <c r="AG272" s="16">
        <v>0</v>
      </c>
      <c r="AH272" s="179">
        <f t="shared" si="805"/>
        <v>0</v>
      </c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329">
        <f t="shared" si="831"/>
        <v>0</v>
      </c>
      <c r="AV272" s="33">
        <v>0</v>
      </c>
      <c r="AW272" s="20">
        <v>0</v>
      </c>
      <c r="AX272" s="20">
        <v>0</v>
      </c>
      <c r="AY272" s="20">
        <v>0</v>
      </c>
      <c r="AZ272" s="20">
        <v>0</v>
      </c>
      <c r="BA272" s="20">
        <v>0</v>
      </c>
      <c r="BB272" s="20">
        <v>0</v>
      </c>
      <c r="BC272" s="20">
        <v>0</v>
      </c>
      <c r="BD272" s="20">
        <v>0</v>
      </c>
      <c r="BE272" s="20">
        <v>0</v>
      </c>
      <c r="BF272" s="20">
        <v>0</v>
      </c>
      <c r="BG272" s="20">
        <v>0</v>
      </c>
      <c r="BH272" s="329">
        <f t="shared" si="832"/>
        <v>0</v>
      </c>
      <c r="BI272" s="193">
        <f t="shared" si="782"/>
        <v>0</v>
      </c>
      <c r="BJ272" s="193">
        <f t="shared" si="783"/>
        <v>0</v>
      </c>
      <c r="BK272" s="20">
        <v>0</v>
      </c>
      <c r="BL272" s="33">
        <v>0</v>
      </c>
      <c r="BM272" s="226">
        <f t="shared" si="820"/>
        <v>0</v>
      </c>
      <c r="BN272" s="4">
        <f t="shared" si="804"/>
        <v>0</v>
      </c>
      <c r="BO272" s="4">
        <v>0</v>
      </c>
      <c r="BP272" s="4">
        <v>0</v>
      </c>
      <c r="BQ272" s="195">
        <v>0</v>
      </c>
      <c r="BR272" s="196">
        <f t="shared" si="784"/>
        <v>0</v>
      </c>
      <c r="BS272" s="224">
        <f t="shared" si="830"/>
        <v>0</v>
      </c>
      <c r="BT272" s="4">
        <f t="shared" si="821"/>
        <v>0</v>
      </c>
      <c r="BU272" s="229">
        <f t="shared" si="763"/>
        <v>0</v>
      </c>
      <c r="BV272" s="193">
        <f t="shared" si="822"/>
        <v>0</v>
      </c>
      <c r="BW272" s="193">
        <f t="shared" si="823"/>
        <v>0</v>
      </c>
      <c r="BX272" s="20">
        <v>0</v>
      </c>
      <c r="BY272" s="19">
        <v>0</v>
      </c>
      <c r="BZ272" s="441">
        <f t="shared" si="824"/>
        <v>0</v>
      </c>
      <c r="CA272" s="4">
        <f t="shared" si="785"/>
        <v>0</v>
      </c>
      <c r="CB272" s="1">
        <v>0</v>
      </c>
      <c r="CC272" s="1">
        <v>0</v>
      </c>
      <c r="CD272" s="19">
        <v>0</v>
      </c>
      <c r="CE272" s="196">
        <v>0</v>
      </c>
      <c r="CF272" s="275">
        <f t="shared" si="825"/>
        <v>0</v>
      </c>
      <c r="CG272" s="1">
        <f t="shared" si="826"/>
        <v>0</v>
      </c>
      <c r="CH272" s="229">
        <f t="shared" si="827"/>
        <v>0</v>
      </c>
      <c r="CI272" s="193">
        <f t="shared" si="828"/>
        <v>0</v>
      </c>
      <c r="CJ272" s="193">
        <f t="shared" si="829"/>
        <v>0</v>
      </c>
      <c r="CK272" s="20">
        <v>0</v>
      </c>
      <c r="CL272" s="33">
        <v>0</v>
      </c>
      <c r="CM272" s="475">
        <f t="shared" si="806"/>
        <v>0</v>
      </c>
      <c r="CN272" s="4">
        <f t="shared" si="786"/>
        <v>0</v>
      </c>
      <c r="CO272" s="1">
        <v>0</v>
      </c>
      <c r="CP272" s="1">
        <v>0</v>
      </c>
      <c r="CQ272" s="19">
        <v>0</v>
      </c>
      <c r="CR272" s="7">
        <f t="shared" si="787"/>
        <v>0</v>
      </c>
      <c r="CS272" s="224">
        <f t="shared" si="807"/>
        <v>0</v>
      </c>
      <c r="CT272" s="1">
        <f t="shared" si="808"/>
        <v>0</v>
      </c>
      <c r="CU272" s="229">
        <f t="shared" si="809"/>
        <v>0</v>
      </c>
      <c r="CV272" s="193">
        <f t="shared" si="810"/>
        <v>0</v>
      </c>
      <c r="CW272" s="193">
        <f t="shared" si="811"/>
        <v>0</v>
      </c>
      <c r="CX272" s="20"/>
      <c r="CY272" s="33"/>
      <c r="CZ272" s="475">
        <f t="shared" si="812"/>
        <v>0</v>
      </c>
      <c r="DA272" s="4">
        <f t="shared" si="788"/>
        <v>0</v>
      </c>
      <c r="DE272" s="7">
        <f t="shared" si="789"/>
        <v>0</v>
      </c>
      <c r="DF272" s="224">
        <f t="shared" si="813"/>
        <v>0</v>
      </c>
      <c r="DG272" s="1">
        <f t="shared" si="814"/>
        <v>0</v>
      </c>
      <c r="DH272" s="229">
        <f t="shared" si="815"/>
        <v>0</v>
      </c>
      <c r="DI272" s="193"/>
      <c r="DJ272" s="193"/>
      <c r="DK272" s="20"/>
      <c r="DL272" s="33"/>
      <c r="DM272" s="475">
        <f t="shared" si="816"/>
        <v>0</v>
      </c>
      <c r="DN272" s="4" t="e">
        <f t="shared" si="790"/>
        <v>#DIV/0!</v>
      </c>
      <c r="DR272" s="7">
        <f t="shared" si="791"/>
        <v>0</v>
      </c>
      <c r="DS272" s="224">
        <f t="shared" si="817"/>
        <v>0</v>
      </c>
      <c r="DT272" s="1">
        <f t="shared" si="818"/>
        <v>0</v>
      </c>
      <c r="DU272" s="229">
        <f t="shared" si="819"/>
        <v>0</v>
      </c>
    </row>
    <row r="273" spans="1:125" hidden="1" outlineLevel="1" x14ac:dyDescent="0.35">
      <c r="B273" s="5" t="s">
        <v>116</v>
      </c>
      <c r="C273" s="3"/>
      <c r="D273" s="18">
        <v>320022</v>
      </c>
      <c r="E273" s="5" t="s">
        <v>47</v>
      </c>
      <c r="F273" s="5" t="s">
        <v>65</v>
      </c>
      <c r="G273" s="5" t="s">
        <v>80</v>
      </c>
      <c r="H273" s="20">
        <v>259.25925925925924</v>
      </c>
      <c r="I273" s="16">
        <f t="shared" si="792"/>
        <v>0</v>
      </c>
      <c r="J273" s="16">
        <f t="shared" si="793"/>
        <v>0</v>
      </c>
      <c r="K273" s="16">
        <f t="shared" si="794"/>
        <v>0</v>
      </c>
      <c r="L273" s="33">
        <f t="shared" si="795"/>
        <v>0</v>
      </c>
      <c r="M273" s="20">
        <f t="shared" si="796"/>
        <v>0</v>
      </c>
      <c r="N273" s="20">
        <f t="shared" si="797"/>
        <v>0</v>
      </c>
      <c r="O273" s="20">
        <f t="shared" si="798"/>
        <v>0</v>
      </c>
      <c r="P273" s="20">
        <f t="shared" si="799"/>
        <v>0</v>
      </c>
      <c r="Q273" s="20">
        <f t="shared" si="800"/>
        <v>0</v>
      </c>
      <c r="R273" s="20">
        <f t="shared" si="801"/>
        <v>0</v>
      </c>
      <c r="S273" s="20">
        <f t="shared" si="802"/>
        <v>0</v>
      </c>
      <c r="T273" s="20">
        <f t="shared" si="803"/>
        <v>0</v>
      </c>
      <c r="U273" s="182">
        <f t="shared" si="698"/>
        <v>0</v>
      </c>
      <c r="V273" s="33">
        <v>0</v>
      </c>
      <c r="W273" s="20">
        <v>0</v>
      </c>
      <c r="X273" s="20">
        <v>0</v>
      </c>
      <c r="Y273" s="20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0">
        <v>0</v>
      </c>
      <c r="AF273" s="20">
        <v>0</v>
      </c>
      <c r="AG273" s="16">
        <v>0</v>
      </c>
      <c r="AH273" s="179">
        <f t="shared" si="805"/>
        <v>0</v>
      </c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329">
        <f t="shared" si="831"/>
        <v>0</v>
      </c>
      <c r="AV273" s="33">
        <v>0</v>
      </c>
      <c r="AW273" s="20">
        <v>0</v>
      </c>
      <c r="AX273" s="20">
        <v>0</v>
      </c>
      <c r="AY273" s="20">
        <v>0</v>
      </c>
      <c r="AZ273" s="20">
        <v>0</v>
      </c>
      <c r="BA273" s="20">
        <v>0</v>
      </c>
      <c r="BB273" s="20">
        <v>0</v>
      </c>
      <c r="BC273" s="20">
        <v>0</v>
      </c>
      <c r="BD273" s="20">
        <v>0</v>
      </c>
      <c r="BE273" s="20">
        <v>0</v>
      </c>
      <c r="BF273" s="20">
        <v>0</v>
      </c>
      <c r="BG273" s="20">
        <v>0</v>
      </c>
      <c r="BH273" s="329">
        <f t="shared" si="832"/>
        <v>0</v>
      </c>
      <c r="BI273" s="193"/>
      <c r="BJ273" s="193"/>
      <c r="BK273" s="20"/>
      <c r="BL273" s="33">
        <v>0</v>
      </c>
      <c r="BM273" s="226"/>
      <c r="BN273" s="4"/>
      <c r="BO273" s="4"/>
      <c r="BP273" s="4"/>
      <c r="BQ273" s="195"/>
      <c r="BR273" s="196"/>
      <c r="BS273" s="224"/>
      <c r="BT273" s="4">
        <f t="shared" si="821"/>
        <v>0</v>
      </c>
      <c r="BU273" s="229">
        <f t="shared" si="763"/>
        <v>0</v>
      </c>
      <c r="BV273" s="193">
        <f t="shared" si="822"/>
        <v>0</v>
      </c>
      <c r="BW273" s="193">
        <f t="shared" si="823"/>
        <v>0</v>
      </c>
      <c r="BX273" s="20">
        <v>0</v>
      </c>
      <c r="BY273" s="19">
        <v>0</v>
      </c>
      <c r="BZ273" s="441">
        <f t="shared" si="824"/>
        <v>0</v>
      </c>
      <c r="CA273" s="4"/>
      <c r="CB273" s="1">
        <v>0</v>
      </c>
      <c r="CC273" s="1">
        <v>0</v>
      </c>
      <c r="CD273" s="19">
        <v>0</v>
      </c>
      <c r="CE273" s="196">
        <v>0</v>
      </c>
      <c r="CF273" s="275">
        <f t="shared" si="825"/>
        <v>0</v>
      </c>
      <c r="CG273" s="1">
        <f t="shared" si="826"/>
        <v>0</v>
      </c>
      <c r="CH273" s="229">
        <f t="shared" si="827"/>
        <v>0</v>
      </c>
      <c r="CI273" s="193">
        <f t="shared" si="828"/>
        <v>0</v>
      </c>
      <c r="CJ273" s="193">
        <f t="shared" si="829"/>
        <v>0</v>
      </c>
      <c r="CK273" s="20">
        <v>0</v>
      </c>
      <c r="CL273" s="33">
        <v>0</v>
      </c>
      <c r="CM273" s="475">
        <f t="shared" si="806"/>
        <v>0</v>
      </c>
      <c r="CN273" s="4">
        <f t="shared" si="786"/>
        <v>0</v>
      </c>
      <c r="CO273" s="1">
        <v>0</v>
      </c>
      <c r="CP273" s="1">
        <v>0</v>
      </c>
      <c r="CQ273" s="19">
        <v>0</v>
      </c>
      <c r="CR273" s="7">
        <f t="shared" si="787"/>
        <v>0</v>
      </c>
      <c r="CS273" s="224">
        <f t="shared" si="807"/>
        <v>0</v>
      </c>
      <c r="CT273" s="1">
        <f t="shared" si="808"/>
        <v>0</v>
      </c>
      <c r="CU273" s="229">
        <f t="shared" si="809"/>
        <v>0</v>
      </c>
      <c r="CV273" s="193">
        <f t="shared" si="810"/>
        <v>0</v>
      </c>
      <c r="CW273" s="193">
        <f t="shared" si="811"/>
        <v>0</v>
      </c>
      <c r="CX273" s="20"/>
      <c r="CY273" s="33"/>
      <c r="CZ273" s="475">
        <f t="shared" si="812"/>
        <v>0</v>
      </c>
      <c r="DA273" s="4">
        <f t="shared" si="788"/>
        <v>0</v>
      </c>
      <c r="DE273" s="7">
        <f t="shared" si="789"/>
        <v>0</v>
      </c>
      <c r="DF273" s="224">
        <f t="shared" si="813"/>
        <v>0</v>
      </c>
      <c r="DG273" s="1">
        <f t="shared" si="814"/>
        <v>0</v>
      </c>
      <c r="DH273" s="229">
        <f t="shared" si="815"/>
        <v>0</v>
      </c>
      <c r="DI273" s="193"/>
      <c r="DJ273" s="193"/>
      <c r="DK273" s="20"/>
      <c r="DL273" s="33"/>
      <c r="DM273" s="475">
        <f t="shared" si="816"/>
        <v>0</v>
      </c>
      <c r="DN273" s="4" t="e">
        <f t="shared" si="790"/>
        <v>#DIV/0!</v>
      </c>
      <c r="DR273" s="7">
        <f t="shared" si="791"/>
        <v>0</v>
      </c>
      <c r="DS273" s="224">
        <f t="shared" si="817"/>
        <v>0</v>
      </c>
      <c r="DT273" s="1">
        <f t="shared" si="818"/>
        <v>0</v>
      </c>
      <c r="DU273" s="229">
        <f t="shared" si="819"/>
        <v>0</v>
      </c>
    </row>
    <row r="274" spans="1:125" hidden="1" outlineLevel="1" x14ac:dyDescent="0.35">
      <c r="B274" s="5" t="s">
        <v>116</v>
      </c>
      <c r="C274" s="3"/>
      <c r="D274" s="18">
        <v>320117</v>
      </c>
      <c r="E274" s="5" t="s">
        <v>47</v>
      </c>
      <c r="F274" s="5" t="s">
        <v>66</v>
      </c>
      <c r="G274" s="5" t="s">
        <v>80</v>
      </c>
      <c r="H274" s="20">
        <v>259.25925925925924</v>
      </c>
      <c r="I274" s="16">
        <f t="shared" si="792"/>
        <v>0</v>
      </c>
      <c r="J274" s="16">
        <f t="shared" si="793"/>
        <v>0</v>
      </c>
      <c r="K274" s="16">
        <f t="shared" si="794"/>
        <v>0</v>
      </c>
      <c r="L274" s="33">
        <f t="shared" si="795"/>
        <v>0</v>
      </c>
      <c r="M274" s="20">
        <f t="shared" si="796"/>
        <v>0</v>
      </c>
      <c r="N274" s="20">
        <f t="shared" si="797"/>
        <v>0</v>
      </c>
      <c r="O274" s="20">
        <f t="shared" si="798"/>
        <v>0</v>
      </c>
      <c r="P274" s="20">
        <f t="shared" si="799"/>
        <v>0</v>
      </c>
      <c r="Q274" s="20">
        <f t="shared" si="800"/>
        <v>0</v>
      </c>
      <c r="R274" s="20">
        <f t="shared" si="801"/>
        <v>0</v>
      </c>
      <c r="S274" s="20">
        <f t="shared" si="802"/>
        <v>0</v>
      </c>
      <c r="T274" s="20">
        <f t="shared" si="803"/>
        <v>0</v>
      </c>
      <c r="U274" s="182">
        <f t="shared" si="698"/>
        <v>0</v>
      </c>
      <c r="V274" s="33">
        <v>0</v>
      </c>
      <c r="W274" s="20">
        <v>0</v>
      </c>
      <c r="X274" s="20">
        <v>0</v>
      </c>
      <c r="Y274" s="20">
        <v>0</v>
      </c>
      <c r="Z274" s="20">
        <v>0</v>
      </c>
      <c r="AA274" s="20">
        <v>0</v>
      </c>
      <c r="AB274" s="20">
        <v>0</v>
      </c>
      <c r="AC274" s="20">
        <v>0</v>
      </c>
      <c r="AD274" s="20">
        <v>0</v>
      </c>
      <c r="AE274" s="20">
        <v>0</v>
      </c>
      <c r="AF274" s="20">
        <v>0</v>
      </c>
      <c r="AG274" s="16">
        <v>0</v>
      </c>
      <c r="AH274" s="179">
        <f t="shared" si="805"/>
        <v>0</v>
      </c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329">
        <f t="shared" si="831"/>
        <v>0</v>
      </c>
      <c r="AV274" s="33">
        <v>0</v>
      </c>
      <c r="AW274" s="20">
        <v>0</v>
      </c>
      <c r="AX274" s="20">
        <v>0</v>
      </c>
      <c r="AY274" s="20">
        <v>0</v>
      </c>
      <c r="AZ274" s="20">
        <v>0</v>
      </c>
      <c r="BA274" s="20">
        <v>0</v>
      </c>
      <c r="BB274" s="20">
        <v>0</v>
      </c>
      <c r="BC274" s="20">
        <v>0</v>
      </c>
      <c r="BD274" s="20">
        <v>0</v>
      </c>
      <c r="BE274" s="20">
        <v>0</v>
      </c>
      <c r="BF274" s="20">
        <v>0</v>
      </c>
      <c r="BG274" s="20">
        <v>0</v>
      </c>
      <c r="BH274" s="329">
        <f t="shared" si="832"/>
        <v>0</v>
      </c>
      <c r="BI274" s="193"/>
      <c r="BJ274" s="193"/>
      <c r="BK274" s="20"/>
      <c r="BL274" s="33">
        <v>0</v>
      </c>
      <c r="BM274" s="226"/>
      <c r="BN274" s="4"/>
      <c r="BO274" s="4"/>
      <c r="BP274" s="4"/>
      <c r="BQ274" s="195"/>
      <c r="BR274" s="196"/>
      <c r="BS274" s="224"/>
      <c r="BT274" s="4">
        <f t="shared" si="821"/>
        <v>0</v>
      </c>
      <c r="BU274" s="229">
        <f t="shared" si="763"/>
        <v>0</v>
      </c>
      <c r="BV274" s="193">
        <f t="shared" si="822"/>
        <v>0</v>
      </c>
      <c r="BW274" s="193">
        <f t="shared" si="823"/>
        <v>0</v>
      </c>
      <c r="BX274" s="20">
        <v>0</v>
      </c>
      <c r="BY274" s="19">
        <v>0</v>
      </c>
      <c r="BZ274" s="441">
        <f t="shared" si="824"/>
        <v>0</v>
      </c>
      <c r="CA274" s="4"/>
      <c r="CB274" s="1">
        <v>0</v>
      </c>
      <c r="CC274" s="1">
        <v>0</v>
      </c>
      <c r="CD274" s="19">
        <v>0</v>
      </c>
      <c r="CE274" s="196">
        <v>0</v>
      </c>
      <c r="CF274" s="275">
        <f t="shared" si="825"/>
        <v>0</v>
      </c>
      <c r="CG274" s="1">
        <f t="shared" si="826"/>
        <v>0</v>
      </c>
      <c r="CH274" s="229">
        <f t="shared" si="827"/>
        <v>0</v>
      </c>
      <c r="CI274" s="193">
        <f t="shared" si="828"/>
        <v>0</v>
      </c>
      <c r="CJ274" s="193">
        <f t="shared" si="829"/>
        <v>0</v>
      </c>
      <c r="CK274" s="20">
        <v>0</v>
      </c>
      <c r="CL274" s="33">
        <v>0</v>
      </c>
      <c r="CM274" s="475">
        <f t="shared" si="806"/>
        <v>0</v>
      </c>
      <c r="CN274" s="4">
        <f t="shared" si="786"/>
        <v>0</v>
      </c>
      <c r="CO274" s="1">
        <v>0</v>
      </c>
      <c r="CP274" s="1">
        <v>0</v>
      </c>
      <c r="CQ274" s="19">
        <v>0</v>
      </c>
      <c r="CR274" s="7">
        <f t="shared" si="787"/>
        <v>0</v>
      </c>
      <c r="CS274" s="224">
        <f t="shared" si="807"/>
        <v>0</v>
      </c>
      <c r="CT274" s="1">
        <f t="shared" si="808"/>
        <v>0</v>
      </c>
      <c r="CU274" s="229">
        <f t="shared" si="809"/>
        <v>0</v>
      </c>
      <c r="CV274" s="193">
        <f t="shared" si="810"/>
        <v>0</v>
      </c>
      <c r="CW274" s="193">
        <f t="shared" si="811"/>
        <v>0</v>
      </c>
      <c r="CX274" s="20"/>
      <c r="CY274" s="33"/>
      <c r="CZ274" s="475">
        <f t="shared" si="812"/>
        <v>0</v>
      </c>
      <c r="DA274" s="4">
        <f t="shared" si="788"/>
        <v>0</v>
      </c>
      <c r="DE274" s="7">
        <f t="shared" si="789"/>
        <v>0</v>
      </c>
      <c r="DF274" s="224">
        <f t="shared" si="813"/>
        <v>0</v>
      </c>
      <c r="DG274" s="1">
        <f t="shared" si="814"/>
        <v>0</v>
      </c>
      <c r="DH274" s="229">
        <f t="shared" si="815"/>
        <v>0</v>
      </c>
      <c r="DI274" s="193"/>
      <c r="DJ274" s="193"/>
      <c r="DK274" s="20"/>
      <c r="DL274" s="33"/>
      <c r="DM274" s="475">
        <f t="shared" si="816"/>
        <v>0</v>
      </c>
      <c r="DN274" s="4" t="e">
        <f t="shared" si="790"/>
        <v>#DIV/0!</v>
      </c>
      <c r="DR274" s="7">
        <f t="shared" si="791"/>
        <v>0</v>
      </c>
      <c r="DS274" s="224">
        <f t="shared" si="817"/>
        <v>0</v>
      </c>
      <c r="DT274" s="1">
        <f t="shared" si="818"/>
        <v>0</v>
      </c>
      <c r="DU274" s="229">
        <f t="shared" si="819"/>
        <v>0</v>
      </c>
    </row>
    <row r="275" spans="1:125" hidden="1" outlineLevel="1" x14ac:dyDescent="0.35">
      <c r="B275" s="5" t="s">
        <v>116</v>
      </c>
      <c r="C275" s="3"/>
      <c r="D275" s="18">
        <v>320927</v>
      </c>
      <c r="E275" s="5" t="s">
        <v>47</v>
      </c>
      <c r="F275" s="5" t="s">
        <v>67</v>
      </c>
      <c r="G275" s="5" t="s">
        <v>80</v>
      </c>
      <c r="H275" s="20">
        <v>229.58199999999999</v>
      </c>
      <c r="I275" s="16">
        <f t="shared" si="792"/>
        <v>0</v>
      </c>
      <c r="J275" s="16">
        <f t="shared" si="793"/>
        <v>0</v>
      </c>
      <c r="K275" s="16">
        <f t="shared" si="794"/>
        <v>0</v>
      </c>
      <c r="L275" s="33">
        <f t="shared" si="795"/>
        <v>0</v>
      </c>
      <c r="M275" s="20">
        <f t="shared" si="796"/>
        <v>0</v>
      </c>
      <c r="N275" s="20">
        <f t="shared" si="797"/>
        <v>0</v>
      </c>
      <c r="O275" s="20">
        <f t="shared" si="798"/>
        <v>0</v>
      </c>
      <c r="P275" s="20">
        <f t="shared" si="799"/>
        <v>0</v>
      </c>
      <c r="Q275" s="20">
        <f t="shared" si="800"/>
        <v>0</v>
      </c>
      <c r="R275" s="20">
        <f t="shared" si="801"/>
        <v>0</v>
      </c>
      <c r="S275" s="20">
        <f t="shared" si="802"/>
        <v>0</v>
      </c>
      <c r="T275" s="20">
        <f t="shared" si="803"/>
        <v>0</v>
      </c>
      <c r="U275" s="182">
        <f t="shared" ref="U275:U339" si="833">+SUM(I275:T275)</f>
        <v>0</v>
      </c>
      <c r="V275" s="33">
        <v>0</v>
      </c>
      <c r="W275" s="20">
        <v>0</v>
      </c>
      <c r="X275" s="20">
        <v>0</v>
      </c>
      <c r="Y275" s="20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0">
        <v>0</v>
      </c>
      <c r="AF275" s="20">
        <v>0</v>
      </c>
      <c r="AG275" s="16">
        <v>0</v>
      </c>
      <c r="AH275" s="179">
        <f t="shared" si="805"/>
        <v>0</v>
      </c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329">
        <f t="shared" si="831"/>
        <v>0</v>
      </c>
      <c r="AV275" s="33">
        <v>0</v>
      </c>
      <c r="AW275" s="20">
        <v>0</v>
      </c>
      <c r="AX275" s="20">
        <v>0</v>
      </c>
      <c r="AY275" s="20">
        <v>0</v>
      </c>
      <c r="AZ275" s="20">
        <v>0</v>
      </c>
      <c r="BA275" s="20">
        <v>0</v>
      </c>
      <c r="BB275" s="20">
        <v>0</v>
      </c>
      <c r="BC275" s="20">
        <v>0</v>
      </c>
      <c r="BD275" s="20">
        <v>0</v>
      </c>
      <c r="BE275" s="20">
        <v>0</v>
      </c>
      <c r="BF275" s="20">
        <v>0</v>
      </c>
      <c r="BG275" s="20">
        <v>0</v>
      </c>
      <c r="BH275" s="329">
        <f t="shared" si="832"/>
        <v>0</v>
      </c>
      <c r="BI275" s="193"/>
      <c r="BJ275" s="193"/>
      <c r="BK275" s="20"/>
      <c r="BL275" s="33">
        <v>0</v>
      </c>
      <c r="BM275" s="226"/>
      <c r="BN275" s="4"/>
      <c r="BO275" s="4"/>
      <c r="BP275" s="4"/>
      <c r="BQ275" s="195"/>
      <c r="BR275" s="196"/>
      <c r="BS275" s="224"/>
      <c r="BT275" s="4">
        <f t="shared" si="821"/>
        <v>0</v>
      </c>
      <c r="BU275" s="229">
        <f t="shared" si="763"/>
        <v>0</v>
      </c>
      <c r="BV275" s="193">
        <f t="shared" si="822"/>
        <v>0</v>
      </c>
      <c r="BW275" s="193">
        <f t="shared" si="823"/>
        <v>0</v>
      </c>
      <c r="BX275" s="20">
        <v>0</v>
      </c>
      <c r="BY275" s="19">
        <v>0</v>
      </c>
      <c r="BZ275" s="441">
        <f t="shared" si="824"/>
        <v>0</v>
      </c>
      <c r="CA275" s="4"/>
      <c r="CB275" s="1">
        <v>0</v>
      </c>
      <c r="CC275" s="1">
        <v>0</v>
      </c>
      <c r="CD275" s="19">
        <v>0</v>
      </c>
      <c r="CE275" s="196">
        <v>0</v>
      </c>
      <c r="CF275" s="275">
        <f t="shared" si="825"/>
        <v>0</v>
      </c>
      <c r="CG275" s="1">
        <f t="shared" si="826"/>
        <v>0</v>
      </c>
      <c r="CH275" s="229">
        <f t="shared" si="827"/>
        <v>0</v>
      </c>
      <c r="CI275" s="193">
        <f t="shared" si="828"/>
        <v>0</v>
      </c>
      <c r="CJ275" s="193">
        <f t="shared" si="829"/>
        <v>0</v>
      </c>
      <c r="CK275" s="20">
        <v>0</v>
      </c>
      <c r="CL275" s="33">
        <v>0</v>
      </c>
      <c r="CM275" s="475">
        <f t="shared" si="806"/>
        <v>0</v>
      </c>
      <c r="CN275" s="4">
        <f t="shared" si="786"/>
        <v>0</v>
      </c>
      <c r="CO275" s="1">
        <v>0</v>
      </c>
      <c r="CP275" s="1">
        <v>0</v>
      </c>
      <c r="CQ275" s="19">
        <v>0</v>
      </c>
      <c r="CR275" s="7">
        <f t="shared" si="787"/>
        <v>0</v>
      </c>
      <c r="CS275" s="224">
        <f t="shared" si="807"/>
        <v>0</v>
      </c>
      <c r="CT275" s="1">
        <f t="shared" si="808"/>
        <v>0</v>
      </c>
      <c r="CU275" s="229">
        <f t="shared" si="809"/>
        <v>0</v>
      </c>
      <c r="CV275" s="193">
        <f t="shared" si="810"/>
        <v>0</v>
      </c>
      <c r="CW275" s="193">
        <f t="shared" si="811"/>
        <v>0</v>
      </c>
      <c r="CX275" s="20"/>
      <c r="CY275" s="33"/>
      <c r="CZ275" s="475">
        <f t="shared" si="812"/>
        <v>0</v>
      </c>
      <c r="DA275" s="4">
        <f t="shared" si="788"/>
        <v>0</v>
      </c>
      <c r="DE275" s="7">
        <f t="shared" si="789"/>
        <v>0</v>
      </c>
      <c r="DF275" s="224">
        <f t="shared" si="813"/>
        <v>0</v>
      </c>
      <c r="DG275" s="1">
        <f t="shared" si="814"/>
        <v>0</v>
      </c>
      <c r="DH275" s="229">
        <f t="shared" si="815"/>
        <v>0</v>
      </c>
      <c r="DI275" s="193"/>
      <c r="DJ275" s="193"/>
      <c r="DK275" s="20"/>
      <c r="DL275" s="33"/>
      <c r="DM275" s="475">
        <f t="shared" si="816"/>
        <v>0</v>
      </c>
      <c r="DN275" s="4" t="e">
        <f t="shared" si="790"/>
        <v>#DIV/0!</v>
      </c>
      <c r="DR275" s="7">
        <f t="shared" si="791"/>
        <v>0</v>
      </c>
      <c r="DS275" s="224">
        <f t="shared" si="817"/>
        <v>0</v>
      </c>
      <c r="DT275" s="1">
        <f t="shared" si="818"/>
        <v>0</v>
      </c>
      <c r="DU275" s="229">
        <f t="shared" si="819"/>
        <v>0</v>
      </c>
    </row>
    <row r="276" spans="1:125" hidden="1" outlineLevel="1" x14ac:dyDescent="0.35">
      <c r="B276" s="5" t="s">
        <v>116</v>
      </c>
      <c r="C276" s="3"/>
      <c r="D276" s="18">
        <v>320029</v>
      </c>
      <c r="E276" s="5" t="s">
        <v>47</v>
      </c>
      <c r="F276" s="5" t="s">
        <v>68</v>
      </c>
      <c r="G276" s="5" t="s">
        <v>81</v>
      </c>
      <c r="H276" s="20">
        <v>255.55600000000001</v>
      </c>
      <c r="I276" s="16">
        <f t="shared" si="792"/>
        <v>0</v>
      </c>
      <c r="J276" s="16">
        <f t="shared" si="793"/>
        <v>0</v>
      </c>
      <c r="K276" s="16">
        <f t="shared" si="794"/>
        <v>0</v>
      </c>
      <c r="L276" s="33">
        <f t="shared" si="795"/>
        <v>0</v>
      </c>
      <c r="M276" s="20">
        <f t="shared" si="796"/>
        <v>0</v>
      </c>
      <c r="N276" s="20">
        <f t="shared" si="797"/>
        <v>0</v>
      </c>
      <c r="O276" s="20">
        <f t="shared" si="798"/>
        <v>0</v>
      </c>
      <c r="P276" s="20">
        <f t="shared" si="799"/>
        <v>0</v>
      </c>
      <c r="Q276" s="20">
        <f t="shared" si="800"/>
        <v>0</v>
      </c>
      <c r="R276" s="20">
        <f t="shared" si="801"/>
        <v>0</v>
      </c>
      <c r="S276" s="20">
        <f t="shared" si="802"/>
        <v>0</v>
      </c>
      <c r="T276" s="20">
        <f t="shared" si="803"/>
        <v>0</v>
      </c>
      <c r="U276" s="182">
        <f t="shared" si="833"/>
        <v>0</v>
      </c>
      <c r="V276" s="33">
        <v>0</v>
      </c>
      <c r="W276" s="20">
        <v>0</v>
      </c>
      <c r="X276" s="20">
        <v>0</v>
      </c>
      <c r="Y276" s="20">
        <v>0</v>
      </c>
      <c r="Z276" s="20">
        <v>0</v>
      </c>
      <c r="AA276" s="20">
        <v>0</v>
      </c>
      <c r="AB276" s="20">
        <v>0</v>
      </c>
      <c r="AC276" s="20">
        <v>0</v>
      </c>
      <c r="AD276" s="20">
        <v>0</v>
      </c>
      <c r="AE276" s="20">
        <v>0</v>
      </c>
      <c r="AF276" s="20">
        <v>0</v>
      </c>
      <c r="AG276" s="16">
        <v>0</v>
      </c>
      <c r="AH276" s="179">
        <f t="shared" si="805"/>
        <v>0</v>
      </c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329">
        <f t="shared" si="831"/>
        <v>0</v>
      </c>
      <c r="AV276" s="33">
        <v>0</v>
      </c>
      <c r="AW276" s="20">
        <v>0</v>
      </c>
      <c r="AX276" s="20">
        <v>0</v>
      </c>
      <c r="AY276" s="20">
        <v>0</v>
      </c>
      <c r="AZ276" s="20">
        <v>0</v>
      </c>
      <c r="BA276" s="20">
        <v>0</v>
      </c>
      <c r="BB276" s="20">
        <v>0</v>
      </c>
      <c r="BC276" s="20">
        <v>0</v>
      </c>
      <c r="BD276" s="20">
        <v>0</v>
      </c>
      <c r="BE276" s="20">
        <v>0</v>
      </c>
      <c r="BF276" s="20">
        <v>0</v>
      </c>
      <c r="BG276" s="20">
        <v>0</v>
      </c>
      <c r="BH276" s="329">
        <f t="shared" si="832"/>
        <v>0</v>
      </c>
      <c r="BI276" s="193"/>
      <c r="BJ276" s="193"/>
      <c r="BK276" s="20"/>
      <c r="BL276" s="33">
        <v>0</v>
      </c>
      <c r="BM276" s="226"/>
      <c r="BN276" s="4"/>
      <c r="BO276" s="4"/>
      <c r="BP276" s="4"/>
      <c r="BQ276" s="195"/>
      <c r="BR276" s="196"/>
      <c r="BS276" s="224"/>
      <c r="BT276" s="4">
        <f t="shared" si="821"/>
        <v>0</v>
      </c>
      <c r="BU276" s="229">
        <f t="shared" si="763"/>
        <v>0</v>
      </c>
      <c r="BV276" s="193">
        <f t="shared" si="822"/>
        <v>0</v>
      </c>
      <c r="BW276" s="193">
        <f t="shared" si="823"/>
        <v>0</v>
      </c>
      <c r="BX276" s="20">
        <v>0</v>
      </c>
      <c r="BY276" s="19">
        <v>0</v>
      </c>
      <c r="BZ276" s="441">
        <f t="shared" si="824"/>
        <v>0</v>
      </c>
      <c r="CA276" s="4"/>
      <c r="CB276" s="1">
        <v>0</v>
      </c>
      <c r="CC276" s="1">
        <v>0</v>
      </c>
      <c r="CD276" s="19">
        <v>0</v>
      </c>
      <c r="CE276" s="196">
        <v>0</v>
      </c>
      <c r="CF276" s="275">
        <f t="shared" si="825"/>
        <v>0</v>
      </c>
      <c r="CG276" s="1">
        <f t="shared" si="826"/>
        <v>0</v>
      </c>
      <c r="CH276" s="229">
        <f t="shared" si="827"/>
        <v>0</v>
      </c>
      <c r="CI276" s="193">
        <f t="shared" si="828"/>
        <v>0</v>
      </c>
      <c r="CJ276" s="193">
        <f t="shared" si="829"/>
        <v>0</v>
      </c>
      <c r="CK276" s="20">
        <v>0</v>
      </c>
      <c r="CL276" s="33">
        <v>0</v>
      </c>
      <c r="CM276" s="475">
        <f t="shared" si="806"/>
        <v>0</v>
      </c>
      <c r="CN276" s="4">
        <f t="shared" si="786"/>
        <v>0</v>
      </c>
      <c r="CO276" s="1">
        <v>0</v>
      </c>
      <c r="CP276" s="1">
        <v>0</v>
      </c>
      <c r="CQ276" s="19">
        <v>0</v>
      </c>
      <c r="CR276" s="7">
        <f t="shared" si="787"/>
        <v>0</v>
      </c>
      <c r="CS276" s="224">
        <f t="shared" si="807"/>
        <v>0</v>
      </c>
      <c r="CT276" s="1">
        <f t="shared" si="808"/>
        <v>0</v>
      </c>
      <c r="CU276" s="229">
        <f t="shared" si="809"/>
        <v>0</v>
      </c>
      <c r="CV276" s="193">
        <f t="shared" si="810"/>
        <v>0</v>
      </c>
      <c r="CW276" s="193">
        <f t="shared" si="811"/>
        <v>0</v>
      </c>
      <c r="CX276" s="20"/>
      <c r="CY276" s="33"/>
      <c r="CZ276" s="475">
        <f t="shared" si="812"/>
        <v>0</v>
      </c>
      <c r="DA276" s="4">
        <f t="shared" si="788"/>
        <v>0</v>
      </c>
      <c r="DE276" s="7">
        <f t="shared" si="789"/>
        <v>0</v>
      </c>
      <c r="DF276" s="224">
        <f t="shared" si="813"/>
        <v>0</v>
      </c>
      <c r="DG276" s="1">
        <f t="shared" si="814"/>
        <v>0</v>
      </c>
      <c r="DH276" s="229">
        <f t="shared" si="815"/>
        <v>0</v>
      </c>
      <c r="DI276" s="193"/>
      <c r="DJ276" s="193"/>
      <c r="DK276" s="20"/>
      <c r="DL276" s="33"/>
      <c r="DM276" s="475">
        <f t="shared" si="816"/>
        <v>0</v>
      </c>
      <c r="DN276" s="4" t="e">
        <f t="shared" si="790"/>
        <v>#DIV/0!</v>
      </c>
      <c r="DR276" s="7">
        <f t="shared" si="791"/>
        <v>0</v>
      </c>
      <c r="DS276" s="224">
        <f t="shared" si="817"/>
        <v>0</v>
      </c>
      <c r="DT276" s="1">
        <f t="shared" si="818"/>
        <v>0</v>
      </c>
      <c r="DU276" s="229">
        <f t="shared" si="819"/>
        <v>0</v>
      </c>
    </row>
    <row r="277" spans="1:125" collapsed="1" x14ac:dyDescent="0.35">
      <c r="B277" s="5" t="s">
        <v>116</v>
      </c>
      <c r="C277" s="3"/>
      <c r="D277" s="18"/>
      <c r="E277" s="5" t="s">
        <v>194</v>
      </c>
      <c r="F277" s="14" t="s">
        <v>82</v>
      </c>
      <c r="G277" s="5"/>
      <c r="H277" s="2"/>
      <c r="I277" s="27">
        <f>+SUM(I278:I280)</f>
        <v>0</v>
      </c>
      <c r="J277" s="27">
        <f t="shared" ref="J277:U277" si="834">+SUM(J278:J280)</f>
        <v>0</v>
      </c>
      <c r="K277" s="27">
        <f t="shared" si="834"/>
        <v>0</v>
      </c>
      <c r="L277" s="34">
        <f t="shared" si="834"/>
        <v>0</v>
      </c>
      <c r="M277" s="26">
        <f t="shared" si="834"/>
        <v>0</v>
      </c>
      <c r="N277" s="26">
        <f t="shared" si="834"/>
        <v>0</v>
      </c>
      <c r="O277" s="26">
        <f t="shared" si="834"/>
        <v>75.595717765232322</v>
      </c>
      <c r="P277" s="26">
        <f t="shared" si="834"/>
        <v>30.238285847352554</v>
      </c>
      <c r="Q277" s="26">
        <f t="shared" si="834"/>
        <v>22.67871595893989</v>
      </c>
      <c r="R277" s="26">
        <f t="shared" si="834"/>
        <v>45.357428771028829</v>
      </c>
      <c r="S277" s="26">
        <f t="shared" si="834"/>
        <v>16.19908237826407</v>
      </c>
      <c r="T277" s="26">
        <f t="shared" si="834"/>
        <v>24.838592980004908</v>
      </c>
      <c r="U277" s="182">
        <f t="shared" si="834"/>
        <v>214.90782370082258</v>
      </c>
      <c r="V277" s="33">
        <f>+SUM(V278:V280)</f>
        <v>24</v>
      </c>
      <c r="W277" s="20">
        <f t="shared" ref="W277:AG277" si="835">+SUM(W278:W280)</f>
        <v>12</v>
      </c>
      <c r="X277" s="20">
        <f t="shared" si="835"/>
        <v>24</v>
      </c>
      <c r="Y277" s="20">
        <f t="shared" si="835"/>
        <v>12</v>
      </c>
      <c r="Z277" s="20">
        <f t="shared" si="835"/>
        <v>12</v>
      </c>
      <c r="AA277" s="20">
        <f t="shared" si="835"/>
        <v>12</v>
      </c>
      <c r="AB277" s="20">
        <f t="shared" si="835"/>
        <v>0</v>
      </c>
      <c r="AC277" s="20">
        <f t="shared" si="835"/>
        <v>0</v>
      </c>
      <c r="AD277" s="20">
        <v>0</v>
      </c>
      <c r="AE277" s="20">
        <f t="shared" si="835"/>
        <v>0</v>
      </c>
      <c r="AF277" s="20">
        <f t="shared" si="835"/>
        <v>0</v>
      </c>
      <c r="AG277" s="16">
        <f t="shared" si="835"/>
        <v>0</v>
      </c>
      <c r="AH277" s="179">
        <f t="shared" si="805"/>
        <v>96</v>
      </c>
      <c r="AI277" s="23">
        <f>SUM(AI278:AI280)</f>
        <v>0</v>
      </c>
      <c r="AJ277" s="23">
        <f t="shared" ref="AJ277:AT277" si="836">SUM(AJ278:AJ280)</f>
        <v>0</v>
      </c>
      <c r="AK277" s="23">
        <f t="shared" si="836"/>
        <v>0</v>
      </c>
      <c r="AL277" s="23">
        <f t="shared" si="836"/>
        <v>0</v>
      </c>
      <c r="AM277" s="23">
        <f t="shared" si="836"/>
        <v>0</v>
      </c>
      <c r="AN277" s="23">
        <f t="shared" si="836"/>
        <v>0</v>
      </c>
      <c r="AO277" s="23">
        <f t="shared" si="836"/>
        <v>24022.655999999999</v>
      </c>
      <c r="AP277" s="23">
        <f t="shared" si="836"/>
        <v>9609.0619999999999</v>
      </c>
      <c r="AQ277" s="23">
        <f t="shared" si="836"/>
        <v>7206.7970000000005</v>
      </c>
      <c r="AR277" s="23">
        <f t="shared" si="836"/>
        <v>14413.593000000001</v>
      </c>
      <c r="AS277" s="23">
        <f t="shared" si="836"/>
        <v>5147.7119999999995</v>
      </c>
      <c r="AT277" s="23">
        <f t="shared" si="836"/>
        <v>7893.1584000000003</v>
      </c>
      <c r="AU277" s="329">
        <f t="shared" ref="AU277" si="837">+SUM(AU278:AU280)</f>
        <v>68292.978399999993</v>
      </c>
      <c r="AV277" s="33">
        <f t="shared" ref="AV277" si="838">+SUM(AV278:AV280)</f>
        <v>8236.3392000000003</v>
      </c>
      <c r="AW277" s="20">
        <f t="shared" ref="AW277" si="839">+SUM(AW278:AW280)</f>
        <v>4118.1696000000002</v>
      </c>
      <c r="AX277" s="20">
        <f t="shared" ref="AX277" si="840">+SUM(AX278:AX280)</f>
        <v>8236.3392000000003</v>
      </c>
      <c r="AY277" s="20">
        <f t="shared" ref="AY277" si="841">+SUM(AY278:AY280)</f>
        <v>4118.1696000000002</v>
      </c>
      <c r="AZ277" s="20">
        <f t="shared" ref="AZ277" si="842">+SUM(AZ278:AZ280)</f>
        <v>4118.1696000000002</v>
      </c>
      <c r="BA277" s="20">
        <f t="shared" ref="BA277" si="843">+SUM(BA278:BA280)</f>
        <v>4118.1696000000002</v>
      </c>
      <c r="BB277" s="20">
        <f t="shared" ref="BB277" si="844">+SUM(BB278:BB280)</f>
        <v>0</v>
      </c>
      <c r="BC277" s="20">
        <v>0</v>
      </c>
      <c r="BD277" s="20">
        <v>0</v>
      </c>
      <c r="BE277" s="20">
        <f t="shared" ref="BE277" si="845">+SUM(BE278:BE280)</f>
        <v>0</v>
      </c>
      <c r="BF277" s="20">
        <f t="shared" ref="BF277" si="846">+SUM(BF278:BF280)</f>
        <v>0</v>
      </c>
      <c r="BG277" s="20">
        <f t="shared" ref="BG277" si="847">+SUM(BG278:BG280)</f>
        <v>0</v>
      </c>
      <c r="BH277" s="329">
        <f t="shared" ref="BH277" si="848">+SUM(BH278:BH280)</f>
        <v>32945.356800000001</v>
      </c>
      <c r="BI277" s="193"/>
      <c r="BJ277" s="193"/>
      <c r="BK277" s="20"/>
      <c r="BL277" s="33">
        <v>0</v>
      </c>
      <c r="BM277" s="226"/>
      <c r="BN277" s="4"/>
      <c r="BO277" s="4"/>
      <c r="BP277" s="4"/>
      <c r="BQ277" s="195"/>
      <c r="BR277" s="196"/>
      <c r="BS277" s="224"/>
      <c r="BT277" s="4">
        <f t="shared" si="821"/>
        <v>-1</v>
      </c>
      <c r="BU277" s="229">
        <f t="shared" si="763"/>
        <v>-2.0408151614496717E-2</v>
      </c>
      <c r="BV277" s="193"/>
      <c r="BW277" s="193">
        <f t="shared" si="823"/>
        <v>1372.7232000000001</v>
      </c>
      <c r="BX277" s="20">
        <v>0</v>
      </c>
      <c r="BY277" s="19">
        <v>0</v>
      </c>
      <c r="BZ277" s="441">
        <f t="shared" si="824"/>
        <v>0</v>
      </c>
      <c r="CA277" s="4"/>
      <c r="CB277" s="1">
        <v>0</v>
      </c>
      <c r="CC277" s="1">
        <v>0</v>
      </c>
      <c r="CD277" s="19">
        <v>0</v>
      </c>
      <c r="CE277" s="196">
        <v>0</v>
      </c>
      <c r="CF277" s="275">
        <f t="shared" si="825"/>
        <v>0</v>
      </c>
      <c r="CG277" s="1">
        <f t="shared" si="826"/>
        <v>-1</v>
      </c>
      <c r="CH277" s="229">
        <f t="shared" si="827"/>
        <v>-0.19327730697357626</v>
      </c>
      <c r="CI277" s="193">
        <f t="shared" si="828"/>
        <v>3660.5952000000002</v>
      </c>
      <c r="CJ277" s="193">
        <f t="shared" si="829"/>
        <v>0</v>
      </c>
      <c r="CK277" s="20">
        <v>0</v>
      </c>
      <c r="CL277" s="33">
        <v>0</v>
      </c>
      <c r="CM277" s="475">
        <f t="shared" si="806"/>
        <v>0</v>
      </c>
      <c r="CN277" s="4">
        <f t="shared" si="786"/>
        <v>0</v>
      </c>
      <c r="CO277" s="1">
        <v>0</v>
      </c>
      <c r="CP277" s="1">
        <v>0</v>
      </c>
      <c r="CQ277" s="19">
        <v>0</v>
      </c>
      <c r="CR277" s="7">
        <f t="shared" si="787"/>
        <v>0</v>
      </c>
      <c r="CS277" s="224">
        <f t="shared" si="807"/>
        <v>0</v>
      </c>
      <c r="CT277" s="1">
        <f t="shared" si="808"/>
        <v>-1</v>
      </c>
      <c r="CU277" s="229">
        <f t="shared" si="809"/>
        <v>-0.40372669944104211</v>
      </c>
      <c r="CV277" s="193">
        <f t="shared" si="810"/>
        <v>3294.53568</v>
      </c>
      <c r="CW277" s="193">
        <f t="shared" si="811"/>
        <v>0</v>
      </c>
      <c r="CX277" s="20"/>
      <c r="CY277" s="33"/>
      <c r="CZ277" s="475">
        <f t="shared" si="812"/>
        <v>0</v>
      </c>
      <c r="DA277" s="4">
        <f t="shared" si="788"/>
        <v>0</v>
      </c>
      <c r="DE277" s="7">
        <f t="shared" si="789"/>
        <v>0</v>
      </c>
      <c r="DF277" s="224">
        <f t="shared" si="813"/>
        <v>0</v>
      </c>
      <c r="DG277" s="1">
        <f t="shared" si="814"/>
        <v>-1</v>
      </c>
      <c r="DH277" s="229">
        <f t="shared" si="815"/>
        <v>-0.45454544732086943</v>
      </c>
      <c r="DI277" s="193"/>
      <c r="DJ277" s="193"/>
      <c r="DK277" s="20"/>
      <c r="DL277" s="33"/>
      <c r="DM277" s="475">
        <f t="shared" si="816"/>
        <v>0</v>
      </c>
      <c r="DN277" s="4" t="e">
        <f t="shared" si="790"/>
        <v>#DIV/0!</v>
      </c>
      <c r="DR277" s="7">
        <f t="shared" si="791"/>
        <v>0</v>
      </c>
      <c r="DS277" s="224">
        <f t="shared" si="817"/>
        <v>0</v>
      </c>
      <c r="DT277" s="1">
        <f t="shared" si="818"/>
        <v>-1</v>
      </c>
      <c r="DU277" s="229">
        <f t="shared" si="819"/>
        <v>-0.51758793404740411</v>
      </c>
    </row>
    <row r="278" spans="1:125" hidden="1" outlineLevel="1" x14ac:dyDescent="0.35">
      <c r="B278" s="5" t="s">
        <v>116</v>
      </c>
      <c r="C278" s="3"/>
      <c r="D278" s="18">
        <v>320917</v>
      </c>
      <c r="E278" s="5" t="s">
        <v>194</v>
      </c>
      <c r="F278" s="5" t="s">
        <v>84</v>
      </c>
      <c r="G278" s="5" t="s">
        <v>70</v>
      </c>
      <c r="H278" s="20">
        <v>317.77800000000002</v>
      </c>
      <c r="I278" s="16">
        <f t="shared" ref="I278" si="849">+IFERROR(AI278/$H278,0)</f>
        <v>0</v>
      </c>
      <c r="J278" s="16">
        <f t="shared" ref="J278" si="850">+IFERROR(AJ278/$H278,0)</f>
        <v>0</v>
      </c>
      <c r="K278" s="16">
        <f t="shared" ref="K278" si="851">+IFERROR(AK278/$H278,0)</f>
        <v>0</v>
      </c>
      <c r="L278" s="33">
        <f t="shared" ref="L278" si="852">+IFERROR(AL278/$H278,0)</f>
        <v>0</v>
      </c>
      <c r="M278" s="20">
        <f t="shared" ref="M278" si="853">+IFERROR(AM278/$H278,0)</f>
        <v>0</v>
      </c>
      <c r="N278" s="20">
        <f t="shared" ref="N278" si="854">+IFERROR(AN278/$H278,0)</f>
        <v>0</v>
      </c>
      <c r="O278" s="20">
        <f t="shared" ref="O278" si="855">+IFERROR(AO278/$H278,0)</f>
        <v>75.595717765232322</v>
      </c>
      <c r="P278" s="20">
        <f t="shared" ref="P278" si="856">+IFERROR(AP278/$H278,0)</f>
        <v>30.238285847352554</v>
      </c>
      <c r="Q278" s="20">
        <f t="shared" ref="Q278" si="857">+IFERROR(AQ278/$H278,0)</f>
        <v>22.67871595893989</v>
      </c>
      <c r="R278" s="20">
        <f t="shared" ref="R278" si="858">+IFERROR(AR278/$H278,0)</f>
        <v>45.357428771028829</v>
      </c>
      <c r="S278" s="20">
        <f t="shared" ref="S278" si="859">+IFERROR(AS278/$H278,0)</f>
        <v>16.19908237826407</v>
      </c>
      <c r="T278" s="20">
        <f t="shared" ref="T278" si="860">+IFERROR(AT278/$H278,0)</f>
        <v>24.838592980004908</v>
      </c>
      <c r="U278" s="182">
        <f t="shared" si="833"/>
        <v>214.90782370082258</v>
      </c>
      <c r="V278" s="33">
        <v>24</v>
      </c>
      <c r="W278" s="20">
        <v>12</v>
      </c>
      <c r="X278" s="20">
        <v>24</v>
      </c>
      <c r="Y278" s="20">
        <v>12</v>
      </c>
      <c r="Z278" s="20">
        <v>12</v>
      </c>
      <c r="AA278" s="20">
        <v>12</v>
      </c>
      <c r="AB278" s="20">
        <v>0</v>
      </c>
      <c r="AC278" s="20">
        <v>0</v>
      </c>
      <c r="AD278" s="20">
        <v>0</v>
      </c>
      <c r="AE278" s="20">
        <v>0</v>
      </c>
      <c r="AF278" s="20">
        <v>0</v>
      </c>
      <c r="AG278" s="16">
        <v>0</v>
      </c>
      <c r="AH278" s="179">
        <f t="shared" si="805"/>
        <v>96</v>
      </c>
      <c r="AI278" s="23"/>
      <c r="AJ278" s="23"/>
      <c r="AK278" s="23"/>
      <c r="AL278" s="23"/>
      <c r="AM278" s="23"/>
      <c r="AN278" s="23"/>
      <c r="AO278" s="28">
        <v>24022.655999999999</v>
      </c>
      <c r="AP278" s="28">
        <v>9609.0619999999999</v>
      </c>
      <c r="AQ278" s="28">
        <v>7206.7970000000005</v>
      </c>
      <c r="AR278" s="28">
        <v>14413.593000000001</v>
      </c>
      <c r="AS278" s="28">
        <v>5147.7119999999995</v>
      </c>
      <c r="AT278" s="28">
        <v>7893.1584000000003</v>
      </c>
      <c r="AU278" s="329">
        <f t="shared" si="831"/>
        <v>68292.978399999993</v>
      </c>
      <c r="AV278" s="33">
        <v>8236.3392000000003</v>
      </c>
      <c r="AW278" s="20">
        <v>4118.1696000000002</v>
      </c>
      <c r="AX278" s="20">
        <v>8236.3392000000003</v>
      </c>
      <c r="AY278" s="20">
        <v>4118.1696000000002</v>
      </c>
      <c r="AZ278" s="20">
        <v>4118.1696000000002</v>
      </c>
      <c r="BA278" s="20">
        <v>4118.1696000000002</v>
      </c>
      <c r="BB278" s="20">
        <v>0</v>
      </c>
      <c r="BC278" s="20">
        <v>0</v>
      </c>
      <c r="BD278" s="20">
        <v>0</v>
      </c>
      <c r="BE278" s="20">
        <v>0</v>
      </c>
      <c r="BF278" s="20">
        <v>0</v>
      </c>
      <c r="BG278" s="20">
        <v>0</v>
      </c>
      <c r="BH278" s="329">
        <f t="shared" si="832"/>
        <v>32945.356800000001</v>
      </c>
      <c r="BI278" s="193"/>
      <c r="BJ278" s="193"/>
      <c r="BK278" s="20"/>
      <c r="BL278" s="33"/>
      <c r="BM278" s="226">
        <f t="shared" si="820"/>
        <v>0</v>
      </c>
      <c r="BN278" s="4">
        <f t="shared" si="804"/>
        <v>0</v>
      </c>
      <c r="BO278" s="4">
        <v>0</v>
      </c>
      <c r="BP278" s="4">
        <v>0</v>
      </c>
      <c r="BQ278" s="195">
        <v>0</v>
      </c>
      <c r="BR278" s="196">
        <f>BQ278*H278*1.08*(1-BO278)</f>
        <v>0</v>
      </c>
      <c r="BS278" s="224">
        <f t="shared" si="830"/>
        <v>0</v>
      </c>
      <c r="BT278" s="4">
        <f t="shared" si="821"/>
        <v>-1</v>
      </c>
      <c r="BU278" s="3">
        <f t="shared" si="763"/>
        <v>-2.0408151614496717E-2</v>
      </c>
      <c r="BV278" s="193"/>
      <c r="BW278" s="193">
        <f t="shared" si="823"/>
        <v>1372.7232000000001</v>
      </c>
      <c r="BX278" s="20"/>
      <c r="BY278" s="19">
        <v>0</v>
      </c>
      <c r="BZ278" s="441">
        <f t="shared" si="824"/>
        <v>0</v>
      </c>
      <c r="CA278" s="4">
        <f>BW278/$BW$245</f>
        <v>1.4509213391598493E-2</v>
      </c>
      <c r="CB278" s="1">
        <v>0</v>
      </c>
      <c r="CC278" s="1">
        <v>0</v>
      </c>
      <c r="CD278" s="19">
        <v>0</v>
      </c>
      <c r="CE278" s="196">
        <v>0</v>
      </c>
      <c r="CF278" s="275">
        <f t="shared" si="825"/>
        <v>0</v>
      </c>
      <c r="CG278" s="1">
        <f t="shared" si="826"/>
        <v>-1</v>
      </c>
      <c r="CH278" s="229">
        <f t="shared" si="827"/>
        <v>-0.19327730697357626</v>
      </c>
      <c r="CI278" s="193">
        <f t="shared" si="828"/>
        <v>3660.5952000000002</v>
      </c>
      <c r="CJ278" s="193">
        <f t="shared" si="829"/>
        <v>0</v>
      </c>
      <c r="CK278" s="20">
        <v>0</v>
      </c>
      <c r="CL278" s="33">
        <v>0</v>
      </c>
      <c r="CM278" s="475">
        <f t="shared" si="806"/>
        <v>0</v>
      </c>
      <c r="CN278" s="4"/>
      <c r="CO278" s="1">
        <v>0</v>
      </c>
      <c r="CP278" s="1">
        <v>0</v>
      </c>
      <c r="CQ278" s="19">
        <v>0</v>
      </c>
      <c r="CR278" s="7">
        <f t="shared" si="787"/>
        <v>0</v>
      </c>
      <c r="CS278" s="224">
        <f t="shared" si="807"/>
        <v>0</v>
      </c>
      <c r="CT278" s="1">
        <f t="shared" si="808"/>
        <v>-1</v>
      </c>
      <c r="CU278" s="229">
        <f t="shared" si="809"/>
        <v>-0.40372669944104211</v>
      </c>
      <c r="CV278" s="193">
        <f t="shared" si="810"/>
        <v>3294.53568</v>
      </c>
      <c r="CW278" s="193">
        <f t="shared" si="811"/>
        <v>0</v>
      </c>
      <c r="CX278" s="20">
        <v>0</v>
      </c>
      <c r="CY278" s="33"/>
      <c r="CZ278" s="475">
        <f t="shared" si="812"/>
        <v>0</v>
      </c>
      <c r="DA278" s="4"/>
      <c r="DE278" s="7">
        <f t="shared" si="789"/>
        <v>0</v>
      </c>
      <c r="DF278" s="224">
        <f t="shared" si="813"/>
        <v>0</v>
      </c>
      <c r="DG278" s="1">
        <f t="shared" si="814"/>
        <v>-1</v>
      </c>
      <c r="DH278" s="229">
        <f t="shared" si="815"/>
        <v>-0.45454544732086943</v>
      </c>
      <c r="DI278" s="193"/>
      <c r="DJ278" s="193"/>
      <c r="DK278" s="20">
        <v>0</v>
      </c>
      <c r="DL278" s="33"/>
      <c r="DM278" s="475">
        <f t="shared" si="816"/>
        <v>0</v>
      </c>
      <c r="DN278" s="4"/>
      <c r="DR278" s="7">
        <f t="shared" si="791"/>
        <v>0</v>
      </c>
      <c r="DS278" s="224">
        <f t="shared" si="817"/>
        <v>0</v>
      </c>
      <c r="DT278" s="1">
        <f t="shared" si="818"/>
        <v>-1</v>
      </c>
      <c r="DU278" s="229">
        <f t="shared" si="819"/>
        <v>-0.51758793404740411</v>
      </c>
    </row>
    <row r="279" spans="1:125" hidden="1" outlineLevel="1" x14ac:dyDescent="0.35">
      <c r="B279" s="5" t="s">
        <v>116</v>
      </c>
      <c r="C279" s="3"/>
      <c r="D279" s="18">
        <v>320921</v>
      </c>
      <c r="E279" s="5" t="s">
        <v>194</v>
      </c>
      <c r="F279" s="5" t="s">
        <v>85</v>
      </c>
      <c r="G279" s="5" t="s">
        <v>70</v>
      </c>
      <c r="H279" s="20">
        <v>332.45499999999998</v>
      </c>
      <c r="I279" s="16">
        <f t="shared" ref="I279:I280" si="861">+IFERROR(AI279/$H279,0)</f>
        <v>0</v>
      </c>
      <c r="J279" s="16">
        <f t="shared" ref="J279:J280" si="862">+IFERROR(AJ279/$H279,0)</f>
        <v>0</v>
      </c>
      <c r="K279" s="16">
        <f t="shared" ref="K279:K280" si="863">+IFERROR(AK279/$H279,0)</f>
        <v>0</v>
      </c>
      <c r="L279" s="33">
        <f t="shared" ref="L279:L280" si="864">+IFERROR(AL279/$H279,0)</f>
        <v>0</v>
      </c>
      <c r="M279" s="20">
        <f t="shared" ref="M279:M280" si="865">+IFERROR(AM279/$H279,0)</f>
        <v>0</v>
      </c>
      <c r="N279" s="20">
        <f t="shared" ref="N279:N280" si="866">+IFERROR(AN279/$H279,0)</f>
        <v>0</v>
      </c>
      <c r="O279" s="20">
        <f t="shared" ref="O279:O280" si="867">+IFERROR(AO279/$H279,0)</f>
        <v>0</v>
      </c>
      <c r="P279" s="20">
        <f t="shared" ref="P279:P280" si="868">+IFERROR(AP279/$H279,0)</f>
        <v>0</v>
      </c>
      <c r="Q279" s="20">
        <f t="shared" ref="Q279:Q280" si="869">+IFERROR(AQ279/$H279,0)</f>
        <v>0</v>
      </c>
      <c r="R279" s="20">
        <f t="shared" ref="R279:R280" si="870">+IFERROR(AR279/$H279,0)</f>
        <v>0</v>
      </c>
      <c r="S279" s="20">
        <f t="shared" ref="S279:S280" si="871">+IFERROR(AS279/$H279,0)</f>
        <v>0</v>
      </c>
      <c r="T279" s="20">
        <f t="shared" ref="T279:T280" si="872">+IFERROR(AT279/$H279,0)</f>
        <v>0</v>
      </c>
      <c r="U279" s="182">
        <f t="shared" si="833"/>
        <v>0</v>
      </c>
      <c r="V279" s="33">
        <v>0</v>
      </c>
      <c r="W279" s="20">
        <v>0</v>
      </c>
      <c r="X279" s="20">
        <v>0</v>
      </c>
      <c r="Y279" s="20">
        <v>0</v>
      </c>
      <c r="Z279" s="20">
        <v>0</v>
      </c>
      <c r="AA279" s="20">
        <v>0</v>
      </c>
      <c r="AB279" s="20">
        <v>0</v>
      </c>
      <c r="AC279" s="20">
        <v>0</v>
      </c>
      <c r="AD279" s="20">
        <v>0</v>
      </c>
      <c r="AE279" s="20">
        <v>0</v>
      </c>
      <c r="AF279" s="20">
        <v>0</v>
      </c>
      <c r="AG279" s="16">
        <v>0</v>
      </c>
      <c r="AH279" s="179">
        <f t="shared" si="805"/>
        <v>0</v>
      </c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329">
        <f t="shared" si="831"/>
        <v>0</v>
      </c>
      <c r="AV279" s="33">
        <v>0</v>
      </c>
      <c r="AW279" s="20">
        <v>0</v>
      </c>
      <c r="AX279" s="20">
        <v>0</v>
      </c>
      <c r="AY279" s="20">
        <v>0</v>
      </c>
      <c r="AZ279" s="20">
        <v>0</v>
      </c>
      <c r="BA279" s="20">
        <v>0</v>
      </c>
      <c r="BB279" s="20">
        <v>0</v>
      </c>
      <c r="BC279" s="20">
        <v>0</v>
      </c>
      <c r="BD279" s="20">
        <v>0</v>
      </c>
      <c r="BE279" s="20">
        <v>0</v>
      </c>
      <c r="BF279" s="20">
        <v>0</v>
      </c>
      <c r="BG279" s="20">
        <v>0</v>
      </c>
      <c r="BH279" s="329">
        <f t="shared" si="832"/>
        <v>0</v>
      </c>
      <c r="BI279" s="193"/>
      <c r="BJ279" s="193"/>
      <c r="BK279" s="20"/>
      <c r="BL279" s="33"/>
      <c r="BM279" s="226">
        <f t="shared" si="820"/>
        <v>0</v>
      </c>
      <c r="BN279" s="4">
        <f t="shared" si="804"/>
        <v>0</v>
      </c>
      <c r="BO279" s="4">
        <v>0</v>
      </c>
      <c r="BP279" s="4">
        <v>0</v>
      </c>
      <c r="BQ279" s="195">
        <v>0</v>
      </c>
      <c r="BR279" s="196">
        <f>BQ279*H279*1.08*(1-BO279)</f>
        <v>0</v>
      </c>
      <c r="BS279" s="224">
        <f t="shared" si="830"/>
        <v>0</v>
      </c>
      <c r="BT279" s="4">
        <f t="shared" si="821"/>
        <v>0</v>
      </c>
      <c r="BU279" s="3">
        <f t="shared" si="763"/>
        <v>0</v>
      </c>
      <c r="BV279" s="193"/>
      <c r="BW279" s="193">
        <f t="shared" si="823"/>
        <v>0</v>
      </c>
      <c r="BX279" s="20"/>
      <c r="BY279" s="19">
        <v>0</v>
      </c>
      <c r="BZ279" s="441">
        <f t="shared" si="824"/>
        <v>0</v>
      </c>
      <c r="CA279" s="4">
        <f>BW279/$BW$245</f>
        <v>0</v>
      </c>
      <c r="CB279" s="1">
        <v>0</v>
      </c>
      <c r="CC279" s="1">
        <v>0</v>
      </c>
      <c r="CD279" s="19">
        <v>0</v>
      </c>
      <c r="CE279" s="196">
        <v>0</v>
      </c>
      <c r="CF279" s="275">
        <f t="shared" si="825"/>
        <v>0</v>
      </c>
      <c r="CG279" s="1">
        <f t="shared" si="826"/>
        <v>0</v>
      </c>
      <c r="CH279" s="229">
        <f t="shared" si="827"/>
        <v>0</v>
      </c>
      <c r="CI279" s="193">
        <f t="shared" si="828"/>
        <v>0</v>
      </c>
      <c r="CJ279" s="193">
        <f t="shared" si="829"/>
        <v>0</v>
      </c>
      <c r="CK279" s="20">
        <v>0</v>
      </c>
      <c r="CL279" s="33"/>
      <c r="CM279" s="475">
        <f t="shared" si="806"/>
        <v>0</v>
      </c>
      <c r="CN279" s="4"/>
      <c r="CO279" s="1">
        <v>0</v>
      </c>
      <c r="CP279" s="1">
        <v>0</v>
      </c>
      <c r="CQ279" s="19">
        <v>0</v>
      </c>
      <c r="CR279" s="7">
        <f t="shared" si="787"/>
        <v>0</v>
      </c>
      <c r="CS279" s="224">
        <f t="shared" si="807"/>
        <v>0</v>
      </c>
      <c r="CT279" s="1">
        <f t="shared" si="808"/>
        <v>0</v>
      </c>
      <c r="CU279" s="229">
        <f t="shared" si="809"/>
        <v>0</v>
      </c>
      <c r="CV279" s="193">
        <f t="shared" si="810"/>
        <v>0</v>
      </c>
      <c r="CW279" s="193">
        <f t="shared" si="811"/>
        <v>0</v>
      </c>
      <c r="CX279" s="20">
        <v>0</v>
      </c>
      <c r="CY279" s="33"/>
      <c r="CZ279" s="475">
        <f t="shared" si="812"/>
        <v>0</v>
      </c>
      <c r="DA279" s="4"/>
      <c r="DE279" s="7">
        <f t="shared" si="789"/>
        <v>0</v>
      </c>
      <c r="DF279" s="224">
        <f t="shared" si="813"/>
        <v>0</v>
      </c>
      <c r="DG279" s="1">
        <f t="shared" si="814"/>
        <v>0</v>
      </c>
      <c r="DH279" s="229">
        <f t="shared" si="815"/>
        <v>0</v>
      </c>
      <c r="DI279" s="193"/>
      <c r="DJ279" s="193"/>
      <c r="DK279" s="20">
        <v>0</v>
      </c>
      <c r="DL279" s="33"/>
      <c r="DM279" s="475">
        <f t="shared" si="816"/>
        <v>0</v>
      </c>
      <c r="DN279" s="4"/>
      <c r="DR279" s="7">
        <f t="shared" si="791"/>
        <v>0</v>
      </c>
      <c r="DS279" s="224">
        <f t="shared" si="817"/>
        <v>0</v>
      </c>
      <c r="DT279" s="1">
        <f t="shared" si="818"/>
        <v>0</v>
      </c>
      <c r="DU279" s="229">
        <f t="shared" si="819"/>
        <v>0</v>
      </c>
    </row>
    <row r="280" spans="1:125" hidden="1" outlineLevel="1" x14ac:dyDescent="0.35">
      <c r="B280" s="5" t="s">
        <v>116</v>
      </c>
      <c r="C280" s="3"/>
      <c r="D280" s="18">
        <v>320925</v>
      </c>
      <c r="E280" s="5" t="s">
        <v>194</v>
      </c>
      <c r="F280" s="5" t="s">
        <v>86</v>
      </c>
      <c r="G280" s="5" t="s">
        <v>71</v>
      </c>
      <c r="H280" s="20">
        <v>210.833</v>
      </c>
      <c r="I280" s="16">
        <f t="shared" si="861"/>
        <v>0</v>
      </c>
      <c r="J280" s="16">
        <f t="shared" si="862"/>
        <v>0</v>
      </c>
      <c r="K280" s="16">
        <f t="shared" si="863"/>
        <v>0</v>
      </c>
      <c r="L280" s="33">
        <f t="shared" si="864"/>
        <v>0</v>
      </c>
      <c r="M280" s="20">
        <f t="shared" si="865"/>
        <v>0</v>
      </c>
      <c r="N280" s="20">
        <f t="shared" si="866"/>
        <v>0</v>
      </c>
      <c r="O280" s="20">
        <f t="shared" si="867"/>
        <v>0</v>
      </c>
      <c r="P280" s="20">
        <f t="shared" si="868"/>
        <v>0</v>
      </c>
      <c r="Q280" s="20">
        <f t="shared" si="869"/>
        <v>0</v>
      </c>
      <c r="R280" s="20">
        <f t="shared" si="870"/>
        <v>0</v>
      </c>
      <c r="S280" s="20">
        <f t="shared" si="871"/>
        <v>0</v>
      </c>
      <c r="T280" s="20">
        <f t="shared" si="872"/>
        <v>0</v>
      </c>
      <c r="U280" s="182">
        <f t="shared" si="833"/>
        <v>0</v>
      </c>
      <c r="V280" s="33">
        <v>0</v>
      </c>
      <c r="W280" s="20">
        <v>0</v>
      </c>
      <c r="X280" s="20">
        <v>0</v>
      </c>
      <c r="Y280" s="20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0">
        <v>0</v>
      </c>
      <c r="AF280" s="20">
        <v>0</v>
      </c>
      <c r="AG280" s="16">
        <v>0</v>
      </c>
      <c r="AH280" s="179">
        <f t="shared" si="805"/>
        <v>0</v>
      </c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329">
        <f t="shared" si="831"/>
        <v>0</v>
      </c>
      <c r="AV280" s="33">
        <v>0</v>
      </c>
      <c r="AW280" s="20">
        <v>0</v>
      </c>
      <c r="AX280" s="20">
        <v>0</v>
      </c>
      <c r="AY280" s="20">
        <v>0</v>
      </c>
      <c r="AZ280" s="20">
        <v>0</v>
      </c>
      <c r="BA280" s="20">
        <v>0</v>
      </c>
      <c r="BB280" s="20">
        <v>0</v>
      </c>
      <c r="BC280" s="20">
        <v>0</v>
      </c>
      <c r="BD280" s="20">
        <v>0</v>
      </c>
      <c r="BE280" s="20">
        <v>0</v>
      </c>
      <c r="BF280" s="20">
        <v>0</v>
      </c>
      <c r="BG280" s="20">
        <v>0</v>
      </c>
      <c r="BH280" s="329">
        <f t="shared" si="832"/>
        <v>0</v>
      </c>
      <c r="BI280" s="193"/>
      <c r="BJ280" s="193"/>
      <c r="BK280" s="20"/>
      <c r="BL280" s="33"/>
      <c r="BM280" s="226">
        <f t="shared" si="820"/>
        <v>0</v>
      </c>
      <c r="BN280" s="4">
        <f t="shared" si="804"/>
        <v>0</v>
      </c>
      <c r="BO280" s="4">
        <v>0</v>
      </c>
      <c r="BP280" s="4">
        <v>0</v>
      </c>
      <c r="BQ280" s="195">
        <v>0</v>
      </c>
      <c r="BR280" s="196">
        <f>BQ280*H280*1.08*(1-BO280)</f>
        <v>0</v>
      </c>
      <c r="BS280" s="224">
        <f t="shared" si="830"/>
        <v>0</v>
      </c>
      <c r="BT280" s="4">
        <f t="shared" si="821"/>
        <v>0</v>
      </c>
      <c r="BU280" s="3">
        <f t="shared" si="763"/>
        <v>0</v>
      </c>
      <c r="BV280" s="193"/>
      <c r="BW280" s="193">
        <f t="shared" si="823"/>
        <v>0</v>
      </c>
      <c r="BX280" s="20"/>
      <c r="BY280" s="19">
        <v>0</v>
      </c>
      <c r="BZ280" s="441">
        <f t="shared" si="824"/>
        <v>0</v>
      </c>
      <c r="CA280" s="4">
        <f>BW280/$BW$245</f>
        <v>0</v>
      </c>
      <c r="CB280" s="1">
        <v>0</v>
      </c>
      <c r="CC280" s="1">
        <v>0</v>
      </c>
      <c r="CD280" s="19">
        <v>0</v>
      </c>
      <c r="CE280" s="196">
        <v>0</v>
      </c>
      <c r="CF280" s="275">
        <f t="shared" si="825"/>
        <v>0</v>
      </c>
      <c r="CG280" s="1">
        <f t="shared" si="826"/>
        <v>0</v>
      </c>
      <c r="CH280" s="229">
        <f t="shared" si="827"/>
        <v>0</v>
      </c>
      <c r="CI280" s="193">
        <f t="shared" si="828"/>
        <v>0</v>
      </c>
      <c r="CJ280" s="193">
        <f t="shared" si="829"/>
        <v>0</v>
      </c>
      <c r="CK280" s="20">
        <v>0</v>
      </c>
      <c r="CL280" s="33"/>
      <c r="CM280" s="475">
        <f t="shared" si="806"/>
        <v>0</v>
      </c>
      <c r="CN280" s="4"/>
      <c r="CO280" s="1">
        <v>0</v>
      </c>
      <c r="CP280" s="1">
        <v>0</v>
      </c>
      <c r="CQ280" s="19">
        <v>0</v>
      </c>
      <c r="CR280" s="7">
        <f t="shared" si="787"/>
        <v>0</v>
      </c>
      <c r="CS280" s="224">
        <f t="shared" si="807"/>
        <v>0</v>
      </c>
      <c r="CT280" s="1">
        <f t="shared" si="808"/>
        <v>0</v>
      </c>
      <c r="CU280" s="229">
        <f t="shared" si="809"/>
        <v>0</v>
      </c>
      <c r="CV280" s="193">
        <f t="shared" si="810"/>
        <v>0</v>
      </c>
      <c r="CW280" s="193">
        <f t="shared" si="811"/>
        <v>0</v>
      </c>
      <c r="CX280" s="20">
        <v>0</v>
      </c>
      <c r="CY280" s="33"/>
      <c r="CZ280" s="475">
        <f t="shared" si="812"/>
        <v>0</v>
      </c>
      <c r="DA280" s="4"/>
      <c r="DE280" s="7">
        <f t="shared" si="789"/>
        <v>0</v>
      </c>
      <c r="DF280" s="224">
        <f t="shared" si="813"/>
        <v>0</v>
      </c>
      <c r="DG280" s="1">
        <f t="shared" si="814"/>
        <v>0</v>
      </c>
      <c r="DH280" s="229">
        <f t="shared" si="815"/>
        <v>0</v>
      </c>
      <c r="DI280" s="193"/>
      <c r="DJ280" s="193"/>
      <c r="DK280" s="20">
        <v>0</v>
      </c>
      <c r="DL280" s="33"/>
      <c r="DM280" s="475">
        <f t="shared" si="816"/>
        <v>0</v>
      </c>
      <c r="DN280" s="4"/>
      <c r="DR280" s="7">
        <f t="shared" si="791"/>
        <v>0</v>
      </c>
      <c r="DS280" s="224">
        <f t="shared" si="817"/>
        <v>0</v>
      </c>
      <c r="DT280" s="1">
        <f t="shared" si="818"/>
        <v>0</v>
      </c>
      <c r="DU280" s="229">
        <f t="shared" si="819"/>
        <v>0</v>
      </c>
    </row>
    <row r="281" spans="1:125" s="11" customFormat="1" collapsed="1" x14ac:dyDescent="0.35">
      <c r="A281" s="204"/>
      <c r="B281" s="199"/>
      <c r="C281" s="200"/>
      <c r="D281" s="201"/>
      <c r="E281" s="199" t="s">
        <v>96</v>
      </c>
      <c r="F281" s="199"/>
      <c r="G281" s="199"/>
      <c r="H281" s="205"/>
      <c r="I281" s="206">
        <f>+SUM(I282:I313)</f>
        <v>194.14213612455018</v>
      </c>
      <c r="J281" s="206">
        <f t="shared" ref="J281" si="873">+SUM(J282:J313)</f>
        <v>288.29766334931406</v>
      </c>
      <c r="K281" s="206">
        <f t="shared" ref="K281" si="874">+SUM(K282:K313)</f>
        <v>282.0882023356063</v>
      </c>
      <c r="L281" s="207">
        <f t="shared" ref="L281" si="875">+SUM(L282:L313)</f>
        <v>310.99719651458588</v>
      </c>
      <c r="M281" s="208">
        <f t="shared" ref="M281" si="876">+SUM(M282:M313)</f>
        <v>254.20823206122645</v>
      </c>
      <c r="N281" s="208">
        <f t="shared" ref="N281" si="877">+SUM(N282:N313)</f>
        <v>354.10994315828469</v>
      </c>
      <c r="O281" s="208">
        <f t="shared" ref="O281" si="878">+SUM(O282:O313)</f>
        <v>397.43828586855022</v>
      </c>
      <c r="P281" s="208">
        <f t="shared" ref="P281" si="879">+SUM(P282:P313)</f>
        <v>629.97510102929641</v>
      </c>
      <c r="Q281" s="208">
        <f t="shared" ref="Q281" si="880">+SUM(Q282:Q313)</f>
        <v>153.03287317208506</v>
      </c>
      <c r="R281" s="208">
        <f t="shared" ref="R281" si="881">+SUM(R282:R313)</f>
        <v>495.70367407367775</v>
      </c>
      <c r="S281" s="208">
        <f t="shared" ref="S281" si="882">+SUM(S282:S313)</f>
        <v>239.74745843536255</v>
      </c>
      <c r="T281" s="208">
        <f t="shared" ref="T281" si="883">+SUM(T282:T313)</f>
        <v>419.02888389597149</v>
      </c>
      <c r="U281" s="202">
        <f t="shared" ref="U281" si="884">+SUM(U282:U313)</f>
        <v>4018.7696500185102</v>
      </c>
      <c r="V281" s="207">
        <f>+SUM(V282:V313)</f>
        <v>129</v>
      </c>
      <c r="W281" s="208">
        <f t="shared" ref="W281:AT281" si="885">+SUM(W282:W313)</f>
        <v>175</v>
      </c>
      <c r="X281" s="208">
        <f t="shared" si="885"/>
        <v>167</v>
      </c>
      <c r="Y281" s="208">
        <f t="shared" si="885"/>
        <v>227</v>
      </c>
      <c r="Z281" s="208">
        <f t="shared" si="885"/>
        <v>286</v>
      </c>
      <c r="AA281" s="208">
        <f t="shared" si="885"/>
        <v>198</v>
      </c>
      <c r="AB281" s="208">
        <f t="shared" si="885"/>
        <v>249.33333333333334</v>
      </c>
      <c r="AC281" s="208">
        <f t="shared" si="885"/>
        <v>343</v>
      </c>
      <c r="AD281" s="208">
        <f t="shared" si="885"/>
        <v>399</v>
      </c>
      <c r="AE281" s="208">
        <f t="shared" si="885"/>
        <v>0</v>
      </c>
      <c r="AF281" s="208">
        <f t="shared" si="885"/>
        <v>0</v>
      </c>
      <c r="AG281" s="206">
        <f t="shared" si="885"/>
        <v>0</v>
      </c>
      <c r="AH281" s="203">
        <f t="shared" si="885"/>
        <v>2173.333333333333</v>
      </c>
      <c r="AI281" s="209">
        <f t="shared" si="885"/>
        <v>55086.504000000001</v>
      </c>
      <c r="AJ281" s="209">
        <f t="shared" si="885"/>
        <v>85446.767999999996</v>
      </c>
      <c r="AK281" s="209">
        <f t="shared" si="885"/>
        <v>84138.912000000011</v>
      </c>
      <c r="AL281" s="209">
        <f t="shared" si="885"/>
        <v>92253.084000000003</v>
      </c>
      <c r="AM281" s="209">
        <f t="shared" si="885"/>
        <v>74507.004000000001</v>
      </c>
      <c r="AN281" s="209">
        <f t="shared" si="885"/>
        <v>108554.424</v>
      </c>
      <c r="AO281" s="209">
        <f t="shared" si="885"/>
        <v>117674.98699999999</v>
      </c>
      <c r="AP281" s="209">
        <f t="shared" si="885"/>
        <v>194018.06900000002</v>
      </c>
      <c r="AQ281" s="209">
        <f t="shared" si="885"/>
        <v>43402.003999999994</v>
      </c>
      <c r="AR281" s="209">
        <f t="shared" si="885"/>
        <v>148858.94939999998</v>
      </c>
      <c r="AS281" s="209">
        <f t="shared" si="885"/>
        <v>69152.227199999994</v>
      </c>
      <c r="AT281" s="209">
        <f t="shared" si="885"/>
        <v>132325.8768</v>
      </c>
      <c r="AU281" s="330">
        <f t="shared" ref="AU281" si="886">+SUM(AU282:AU313)</f>
        <v>1205418.8093999999</v>
      </c>
      <c r="AV281" s="207">
        <f t="shared" ref="AV281" si="887">+SUM(AV282:AV313)</f>
        <v>38058.076799999995</v>
      </c>
      <c r="AW281" s="208">
        <f t="shared" ref="AW281" si="888">+SUM(AW282:AW313)</f>
        <v>51149.750400000004</v>
      </c>
      <c r="AX281" s="208">
        <f t="shared" ref="AX281" si="889">+SUM(AX282:AX313)</f>
        <v>53416.972799999996</v>
      </c>
      <c r="AY281" s="208">
        <f t="shared" ref="AY281" si="890">+SUM(AY282:AY313)</f>
        <v>74206.108800000002</v>
      </c>
      <c r="AZ281" s="208">
        <f t="shared" ref="AZ281" si="891">+SUM(AZ282:AZ313)</f>
        <v>85181.803200000009</v>
      </c>
      <c r="BA281" s="208">
        <f t="shared" ref="BA281" si="892">+SUM(BA282:BA313)</f>
        <v>61763.018399999994</v>
      </c>
      <c r="BB281" s="208">
        <f t="shared" ref="BB281" si="893">+SUM(BB282:BB313)</f>
        <v>77771.793600000005</v>
      </c>
      <c r="BC281" s="208">
        <v>105278.61599999999</v>
      </c>
      <c r="BD281" s="208">
        <v>100385.75592000001</v>
      </c>
      <c r="BE281" s="208">
        <f t="shared" ref="BE281" si="894">+SUM(BE282:BE313)</f>
        <v>0</v>
      </c>
      <c r="BF281" s="208">
        <f t="shared" ref="BF281" si="895">+SUM(BF282:BF313)</f>
        <v>0</v>
      </c>
      <c r="BG281" s="208">
        <f t="shared" ref="BG281" si="896">+SUM(BG282:BG313)</f>
        <v>0</v>
      </c>
      <c r="BH281" s="330">
        <f t="shared" ref="BH281:CR281" si="897">+SUM(BH282:BH313)</f>
        <v>647211.89591999992</v>
      </c>
      <c r="BI281" s="208">
        <f t="shared" si="897"/>
        <v>65623.834799999997</v>
      </c>
      <c r="BJ281" s="207">
        <f t="shared" si="897"/>
        <v>73944.597599999994</v>
      </c>
      <c r="BK281" s="208">
        <f t="shared" si="897"/>
        <v>92259.983123482001</v>
      </c>
      <c r="BL281" s="207">
        <f t="shared" si="897"/>
        <v>105278.61599999999</v>
      </c>
      <c r="BM281" s="250">
        <f>BL281/BK281</f>
        <v>1.1411081211568583</v>
      </c>
      <c r="BN281" s="252">
        <f>BJ281/BJ7</f>
        <v>6.6933338090902437E-3</v>
      </c>
      <c r="BO281" s="207"/>
      <c r="BP281" s="207"/>
      <c r="BQ281" s="207">
        <f t="shared" si="897"/>
        <v>295</v>
      </c>
      <c r="BR281" s="251">
        <f t="shared" si="897"/>
        <v>85895.915399999998</v>
      </c>
      <c r="BS281" s="230">
        <f t="shared" si="830"/>
        <v>0.93102028086256805</v>
      </c>
      <c r="BT281" s="231">
        <f t="shared" si="821"/>
        <v>-0.45737726108386334</v>
      </c>
      <c r="BU281" s="232">
        <f t="shared" si="763"/>
        <v>-0.32630309102499333</v>
      </c>
      <c r="BV281" s="208">
        <f t="shared" si="897"/>
        <v>67134.962699999989</v>
      </c>
      <c r="BW281" s="207">
        <f t="shared" si="823"/>
        <v>81604.47600000001</v>
      </c>
      <c r="BX281" s="208">
        <f t="shared" ref="BX281" si="898">+SUM(BX282:BX313)</f>
        <v>85345.748554418809</v>
      </c>
      <c r="BY281" s="208">
        <f t="shared" si="897"/>
        <v>100385.75592000001</v>
      </c>
      <c r="BZ281" s="387">
        <f t="shared" si="824"/>
        <v>1.1762244472668872</v>
      </c>
      <c r="CA281" s="387">
        <f>BW281/BW7</f>
        <v>7.1352223978233091E-3</v>
      </c>
      <c r="CB281" s="208"/>
      <c r="CC281" s="208"/>
      <c r="CD281" s="208">
        <v>341</v>
      </c>
      <c r="CE281" s="208">
        <v>92028.350879999998</v>
      </c>
      <c r="CF281" s="387">
        <f t="shared" si="825"/>
        <v>1.0783003540161133</v>
      </c>
      <c r="CG281" s="387">
        <f t="shared" si="826"/>
        <v>1.1203710059102341</v>
      </c>
      <c r="CH281" s="387">
        <f t="shared" si="827"/>
        <v>-0.24309939794809521</v>
      </c>
      <c r="CI281" s="208">
        <f t="shared" si="828"/>
        <v>71912.432880000008</v>
      </c>
      <c r="CJ281" s="207">
        <f t="shared" si="829"/>
        <v>94478.721840000013</v>
      </c>
      <c r="CK281" s="208">
        <f t="shared" si="897"/>
        <v>127089.24450847946</v>
      </c>
      <c r="CL281" s="208">
        <f t="shared" si="897"/>
        <v>85591.475999999995</v>
      </c>
      <c r="CM281" s="387">
        <f t="shared" si="806"/>
        <v>0.67347537024889059</v>
      </c>
      <c r="CN281" s="387">
        <f>CJ281/CJ7</f>
        <v>8.5711847208468153E-3</v>
      </c>
      <c r="CO281" s="208"/>
      <c r="CP281" s="208"/>
      <c r="CQ281" s="208">
        <v>329.70000000000005</v>
      </c>
      <c r="CR281" s="208">
        <f t="shared" si="897"/>
        <v>150278.47596000001</v>
      </c>
      <c r="CS281" s="387">
        <f t="shared" si="807"/>
        <v>1.1824641537622278</v>
      </c>
      <c r="CT281" s="387">
        <f t="shared" si="808"/>
        <v>9.5360511794666536E-3</v>
      </c>
      <c r="CU281" s="387">
        <f t="shared" si="809"/>
        <v>-0.20563996699162035</v>
      </c>
      <c r="CV281" s="208">
        <f t="shared" ref="CV281:CW281" si="899">+SUM(CV282:CV313)</f>
        <v>73280.337191999992</v>
      </c>
      <c r="CW281" s="207">
        <f t="shared" si="899"/>
        <v>97085.282640000005</v>
      </c>
      <c r="CX281" s="208">
        <f t="shared" ref="CX281:CY281" si="900">+SUM(CX282:CX313)</f>
        <v>0</v>
      </c>
      <c r="CY281" s="208">
        <f t="shared" si="900"/>
        <v>0</v>
      </c>
      <c r="CZ281" s="387">
        <f t="shared" si="812"/>
        <v>0</v>
      </c>
      <c r="DA281" s="387">
        <f>CW281/CW7</f>
        <v>9.7598337794213962E-3</v>
      </c>
      <c r="DB281" s="208"/>
      <c r="DC281" s="208"/>
      <c r="DD281" s="208">
        <v>329.70000000000005</v>
      </c>
      <c r="DE281" s="208">
        <f t="shared" ref="DE281" si="901">+SUM(DE282:DE313)</f>
        <v>0</v>
      </c>
      <c r="DF281" s="387">
        <f t="shared" si="813"/>
        <v>0</v>
      </c>
      <c r="DG281" s="387">
        <f t="shared" si="814"/>
        <v>-1</v>
      </c>
      <c r="DH281" s="387">
        <f t="shared" si="815"/>
        <v>-0.31711098856602427</v>
      </c>
      <c r="DI281" s="208"/>
      <c r="DJ281" s="207"/>
      <c r="DK281" s="208">
        <f t="shared" ref="DK281:DL281" si="902">+SUM(DK282:DK313)</f>
        <v>0</v>
      </c>
      <c r="DL281" s="208">
        <f t="shared" si="902"/>
        <v>0</v>
      </c>
      <c r="DM281" s="387">
        <f t="shared" si="816"/>
        <v>0</v>
      </c>
      <c r="DN281" s="387" t="e">
        <f>DJ281/DJ7</f>
        <v>#DIV/0!</v>
      </c>
      <c r="DO281" s="208"/>
      <c r="DP281" s="208"/>
      <c r="DQ281" s="208">
        <v>329.70000000000005</v>
      </c>
      <c r="DR281" s="208">
        <f t="shared" ref="DR281" si="903">+SUM(DR282:DR313)</f>
        <v>0</v>
      </c>
      <c r="DS281" s="387">
        <f t="shared" si="817"/>
        <v>0</v>
      </c>
      <c r="DT281" s="387">
        <f t="shared" si="818"/>
        <v>-1</v>
      </c>
      <c r="DU281" s="387">
        <f t="shared" si="819"/>
        <v>-0.46308130346650955</v>
      </c>
    </row>
    <row r="282" spans="1:125" x14ac:dyDescent="0.35">
      <c r="B282" s="5" t="s">
        <v>117</v>
      </c>
      <c r="C282" s="3"/>
      <c r="D282" s="18">
        <v>324003</v>
      </c>
      <c r="E282" s="5" t="s">
        <v>40</v>
      </c>
      <c r="F282" s="5" t="s">
        <v>36</v>
      </c>
      <c r="G282" s="5" t="s">
        <v>69</v>
      </c>
      <c r="H282" s="20">
        <v>366.66699999999997</v>
      </c>
      <c r="I282" s="16">
        <f t="shared" ref="I282" si="904">+IFERROR(AI282/$H282,0)</f>
        <v>40.692563006760906</v>
      </c>
      <c r="J282" s="16">
        <f t="shared" ref="J282" si="905">+IFERROR(AJ282/$H282,0)</f>
        <v>102.28130701699362</v>
      </c>
      <c r="K282" s="16">
        <f t="shared" ref="K282" si="906">+IFERROR(AK282/$H282,0)</f>
        <v>81.385126013521813</v>
      </c>
      <c r="L282" s="33">
        <f t="shared" ref="L282" si="907">+IFERROR(AL282/$H282,0)</f>
        <v>98.981910016445454</v>
      </c>
      <c r="M282" s="20">
        <f t="shared" ref="M282" si="908">+IFERROR(AM282/$H282,0)</f>
        <v>72.586734012059992</v>
      </c>
      <c r="N282" s="20">
        <f t="shared" ref="N282" si="909">+IFERROR(AN282/$H282,0)</f>
        <v>120.97789002010001</v>
      </c>
      <c r="O282" s="20">
        <f t="shared" ref="O282" si="910">+IFERROR(AO282/$H282,0)</f>
        <v>133.89552918588257</v>
      </c>
      <c r="P282" s="20">
        <f t="shared" ref="P282" si="911">+IFERROR(AP282/$H282,0)</f>
        <v>146.85316104258087</v>
      </c>
      <c r="Q282" s="20">
        <f t="shared" ref="Q282" si="912">+IFERROR(AQ282/$H282,0)</f>
        <v>27.750929317336986</v>
      </c>
      <c r="R282" s="20">
        <f t="shared" ref="R282" si="913">+IFERROR(AR282/$H282,0)</f>
        <v>114.45908140083509</v>
      </c>
      <c r="S282" s="20">
        <f t="shared" ref="S282" si="914">+IFERROR(AS282/$H282,0)</f>
        <v>78.825593794914738</v>
      </c>
      <c r="T282" s="20">
        <f t="shared" ref="T282" si="915">+IFERROR(AT282/$H282,0)</f>
        <v>86.38421237798876</v>
      </c>
      <c r="U282" s="182">
        <f t="shared" si="833"/>
        <v>1105.0740372054206</v>
      </c>
      <c r="V282" s="33">
        <v>49</v>
      </c>
      <c r="W282" s="20">
        <v>62</v>
      </c>
      <c r="X282" s="20">
        <v>66</v>
      </c>
      <c r="Y282" s="20">
        <v>72</v>
      </c>
      <c r="Z282" s="20">
        <v>56</v>
      </c>
      <c r="AA282" s="20">
        <v>34</v>
      </c>
      <c r="AB282" s="20">
        <v>45.333333333333336</v>
      </c>
      <c r="AC282" s="20">
        <v>30</v>
      </c>
      <c r="AD282" s="20">
        <v>63</v>
      </c>
      <c r="AE282" s="20">
        <v>0</v>
      </c>
      <c r="AF282" s="20">
        <v>0</v>
      </c>
      <c r="AG282" s="16">
        <v>0</v>
      </c>
      <c r="AH282" s="179">
        <f t="shared" si="805"/>
        <v>477.33333333333331</v>
      </c>
      <c r="AI282" s="28">
        <v>14920.619999999999</v>
      </c>
      <c r="AJ282" s="28">
        <v>37503.18</v>
      </c>
      <c r="AK282" s="28">
        <v>29841.239999999998</v>
      </c>
      <c r="AL282" s="28">
        <v>36293.4</v>
      </c>
      <c r="AM282" s="28">
        <v>26615.16</v>
      </c>
      <c r="AN282" s="28">
        <v>44358.600000000006</v>
      </c>
      <c r="AO282" s="28">
        <v>49095.072</v>
      </c>
      <c r="AP282" s="28">
        <v>53846.207999999999</v>
      </c>
      <c r="AQ282" s="28">
        <v>10175.35</v>
      </c>
      <c r="AR282" s="28">
        <v>41968.367999999995</v>
      </c>
      <c r="AS282" s="28">
        <v>28902.744000000002</v>
      </c>
      <c r="AT282" s="28">
        <v>31674.240000000002</v>
      </c>
      <c r="AU282" s="329">
        <f t="shared" si="831"/>
        <v>405194.18199999997</v>
      </c>
      <c r="AV282" s="33">
        <v>19400.472000000002</v>
      </c>
      <c r="AW282" s="20">
        <v>24547.536</v>
      </c>
      <c r="AX282" s="20">
        <v>26131.248</v>
      </c>
      <c r="AY282" s="20">
        <v>28506.815999999999</v>
      </c>
      <c r="AZ282" s="20">
        <v>22171.968000000001</v>
      </c>
      <c r="BA282" s="20">
        <v>13461.552</v>
      </c>
      <c r="BB282" s="20">
        <v>17420.831999999999</v>
      </c>
      <c r="BC282" s="20">
        <v>11877.84</v>
      </c>
      <c r="BD282" s="20">
        <v>24943.464000000004</v>
      </c>
      <c r="BE282" s="20">
        <v>0</v>
      </c>
      <c r="BF282" s="20">
        <v>0</v>
      </c>
      <c r="BG282" s="20">
        <v>0</v>
      </c>
      <c r="BH282" s="329">
        <f t="shared" si="832"/>
        <v>188461.72799999997</v>
      </c>
      <c r="BI282" s="193">
        <f t="shared" ref="BI282:BI308" si="916">+AVERAGE(AW282:BB282)</f>
        <v>22039.991999999998</v>
      </c>
      <c r="BJ282" s="193">
        <f t="shared" ref="BJ282:BJ308" si="917">+AVERAGE(AZ282:BB282)</f>
        <v>17684.784</v>
      </c>
      <c r="BK282" s="20">
        <v>30910.727489907084</v>
      </c>
      <c r="BL282" s="33">
        <v>11877.84</v>
      </c>
      <c r="BM282" s="226">
        <f t="shared" si="820"/>
        <v>0.38426271280345414</v>
      </c>
      <c r="BN282" s="4">
        <f>BJ282/$BJ$281</f>
        <v>0.23916262409953262</v>
      </c>
      <c r="BO282" s="4">
        <v>0</v>
      </c>
      <c r="BP282" s="4">
        <v>1</v>
      </c>
      <c r="BQ282" s="195">
        <v>50</v>
      </c>
      <c r="BR282" s="196">
        <f t="shared" ref="BR282:BR308" si="918">BQ282*H282*1.08*(1-BO282)</f>
        <v>19800.018</v>
      </c>
      <c r="BS282" s="224">
        <f t="shared" si="830"/>
        <v>0.64055490141618532</v>
      </c>
      <c r="BT282" s="4">
        <f t="shared" si="821"/>
        <v>-0.77941176470588236</v>
      </c>
      <c r="BU282" s="229">
        <f t="shared" si="763"/>
        <v>-0.44091250940085247</v>
      </c>
      <c r="BV282" s="193">
        <f t="shared" si="822"/>
        <v>20439.782999999996</v>
      </c>
      <c r="BW282" s="193">
        <f t="shared" si="823"/>
        <v>14253.408000000001</v>
      </c>
      <c r="BX282" s="20">
        <v>14526.84368945083</v>
      </c>
      <c r="BY282" s="19">
        <v>24943.464000000004</v>
      </c>
      <c r="BZ282" s="441">
        <f t="shared" si="824"/>
        <v>1.7170601221594723</v>
      </c>
      <c r="CA282" s="4">
        <f t="shared" ref="CA282:CA308" si="919">BW282/$BW$281</f>
        <v>0.17466453678349703</v>
      </c>
      <c r="CB282" s="1">
        <v>0</v>
      </c>
      <c r="CC282" s="1">
        <v>1</v>
      </c>
      <c r="CD282" s="19">
        <v>30</v>
      </c>
      <c r="CE282" s="196">
        <v>11880.010799999998</v>
      </c>
      <c r="CF282" s="275">
        <f t="shared" si="825"/>
        <v>0.81779711091866969</v>
      </c>
      <c r="CG282" s="1">
        <f t="shared" si="826"/>
        <v>0.16752846830821522</v>
      </c>
      <c r="CH282" s="229">
        <f t="shared" si="827"/>
        <v>-0.37729239528201708</v>
      </c>
      <c r="CI282" s="193">
        <f t="shared" si="828"/>
        <v>20940.191999999995</v>
      </c>
      <c r="CJ282" s="193">
        <f t="shared" si="829"/>
        <v>18080.712</v>
      </c>
      <c r="CK282" s="20">
        <v>24321.497830451583</v>
      </c>
      <c r="CL282" s="33">
        <v>12669.696</v>
      </c>
      <c r="CM282" s="475">
        <f t="shared" si="806"/>
        <v>0.52092581173750674</v>
      </c>
      <c r="CN282" s="4">
        <v>0.19137337643728644</v>
      </c>
      <c r="CO282" s="1">
        <v>0</v>
      </c>
      <c r="CP282" s="1">
        <v>0</v>
      </c>
      <c r="CQ282" s="19">
        <v>71</v>
      </c>
      <c r="CR282" s="7">
        <f t="shared" si="787"/>
        <v>28116.025559999998</v>
      </c>
      <c r="CS282" s="224">
        <f t="shared" si="807"/>
        <v>1.1560153801382043</v>
      </c>
      <c r="CT282" s="1">
        <f t="shared" si="808"/>
        <v>-0.33006626419211726</v>
      </c>
      <c r="CU282" s="229">
        <f t="shared" si="809"/>
        <v>-0.37154107567202721</v>
      </c>
      <c r="CV282" s="193">
        <f t="shared" si="810"/>
        <v>20113.142399999997</v>
      </c>
      <c r="CW282" s="193">
        <f t="shared" si="811"/>
        <v>16497</v>
      </c>
      <c r="CX282" s="20"/>
      <c r="CY282" s="33"/>
      <c r="CZ282" s="475">
        <f t="shared" si="812"/>
        <v>0</v>
      </c>
      <c r="DA282" s="4">
        <v>0.19137337643728644</v>
      </c>
      <c r="DE282" s="7">
        <f t="shared" ref="DE282:DE301" si="920">DD282*$H282*1.08*(1-DB282)</f>
        <v>0</v>
      </c>
      <c r="DF282" s="224">
        <f t="shared" si="813"/>
        <v>0</v>
      </c>
      <c r="DG282" s="1">
        <f t="shared" si="814"/>
        <v>-1</v>
      </c>
      <c r="DH282" s="229">
        <f t="shared" si="815"/>
        <v>-0.4615242684954155</v>
      </c>
      <c r="DI282" s="193"/>
      <c r="DJ282" s="193"/>
      <c r="DK282" s="20"/>
      <c r="DL282" s="33"/>
      <c r="DM282" s="475">
        <f t="shared" si="816"/>
        <v>0</v>
      </c>
      <c r="DN282" s="4">
        <v>0.19137337643728644</v>
      </c>
      <c r="DR282" s="7">
        <f t="shared" ref="DR282:DR301" si="921">DQ282*$H282*1.08*(1-DO282)</f>
        <v>0</v>
      </c>
      <c r="DS282" s="224">
        <f t="shared" si="817"/>
        <v>0</v>
      </c>
      <c r="DT282" s="1">
        <f t="shared" si="818"/>
        <v>-1</v>
      </c>
      <c r="DU282" s="229">
        <f t="shared" si="819"/>
        <v>-0.53488540464778933</v>
      </c>
    </row>
    <row r="283" spans="1:125" hidden="1" outlineLevel="1" x14ac:dyDescent="0.35">
      <c r="B283" s="5" t="s">
        <v>117</v>
      </c>
      <c r="C283" s="3"/>
      <c r="D283" s="18">
        <v>320015</v>
      </c>
      <c r="E283" s="5" t="s">
        <v>41</v>
      </c>
      <c r="F283" s="5" t="s">
        <v>32</v>
      </c>
      <c r="G283" s="5" t="s">
        <v>70</v>
      </c>
      <c r="H283" s="20">
        <v>332.45499999999998</v>
      </c>
      <c r="I283" s="16">
        <f t="shared" ref="I283:I312" si="922">+IFERROR(AI283/$H283,0)</f>
        <v>63.082702922199999</v>
      </c>
      <c r="J283" s="16">
        <f t="shared" ref="J283:J312" si="923">+IFERROR(AJ283/$H283,0)</f>
        <v>68.339594832383341</v>
      </c>
      <c r="K283" s="16">
        <f t="shared" ref="K283:K312" si="924">+IFERROR(AK283/$H283,0)</f>
        <v>98.782319411649723</v>
      </c>
      <c r="L283" s="33">
        <f t="shared" ref="L283:L312" si="925">+IFERROR(AL283/$H283,0)</f>
        <v>87.688451068565669</v>
      </c>
      <c r="M283" s="20">
        <f t="shared" ref="M283:M312" si="926">+IFERROR(AM283/$H283,0)</f>
        <v>73.596486742566668</v>
      </c>
      <c r="N283" s="20">
        <f t="shared" ref="N283:N312" si="927">+IFERROR(AN283/$H283,0)</f>
        <v>117.75437878810666</v>
      </c>
      <c r="O283" s="20">
        <f t="shared" ref="O283:O312" si="928">+IFERROR(AO283/$H283,0)</f>
        <v>98.064929088147267</v>
      </c>
      <c r="P283" s="20">
        <f t="shared" ref="P283:P312" si="929">+IFERROR(AP283/$H283,0)</f>
        <v>117.53172910619483</v>
      </c>
      <c r="Q283" s="20">
        <f t="shared" ref="Q283:Q312" si="930">+IFERROR(AQ283/$H283,0)</f>
        <v>52.9207983035298</v>
      </c>
      <c r="R283" s="20">
        <f t="shared" ref="R283:R312" si="931">+IFERROR(AR283/$H283,0)</f>
        <v>207.36311681280174</v>
      </c>
      <c r="S283" s="20">
        <f t="shared" ref="S283:S312" si="932">+IFERROR(AS283/$H283,0)</f>
        <v>43.200649711991083</v>
      </c>
      <c r="T283" s="20">
        <f t="shared" ref="T283:T313" si="933">+IFERROR(AT283/$H283,0)</f>
        <v>246.24370335834928</v>
      </c>
      <c r="U283" s="182">
        <f t="shared" si="833"/>
        <v>1274.5688601464858</v>
      </c>
      <c r="V283" s="33">
        <v>0</v>
      </c>
      <c r="W283" s="20">
        <v>0</v>
      </c>
      <c r="X283" s="20">
        <v>20</v>
      </c>
      <c r="Y283" s="20">
        <v>66</v>
      </c>
      <c r="Z283" s="20">
        <v>109</v>
      </c>
      <c r="AA283" s="20">
        <v>79</v>
      </c>
      <c r="AB283" s="20">
        <v>100</v>
      </c>
      <c r="AC283" s="20">
        <v>162</v>
      </c>
      <c r="AD283" s="20">
        <v>111</v>
      </c>
      <c r="AE283" s="20">
        <v>0</v>
      </c>
      <c r="AF283" s="20">
        <v>0</v>
      </c>
      <c r="AG283" s="16">
        <v>0</v>
      </c>
      <c r="AH283" s="179">
        <f t="shared" si="805"/>
        <v>647</v>
      </c>
      <c r="AI283" s="28">
        <v>20972.16</v>
      </c>
      <c r="AJ283" s="28">
        <v>22719.84</v>
      </c>
      <c r="AK283" s="28">
        <v>32840.676000000007</v>
      </c>
      <c r="AL283" s="28">
        <v>29152.464</v>
      </c>
      <c r="AM283" s="28">
        <v>24467.52</v>
      </c>
      <c r="AN283" s="28">
        <v>39148.031999999999</v>
      </c>
      <c r="AO283" s="28">
        <v>32602.175999999999</v>
      </c>
      <c r="AP283" s="28">
        <v>39074.010999999999</v>
      </c>
      <c r="AQ283" s="28">
        <v>17593.784</v>
      </c>
      <c r="AR283" s="28">
        <v>68938.904999999999</v>
      </c>
      <c r="AS283" s="28">
        <v>14362.271999999995</v>
      </c>
      <c r="AT283" s="28">
        <v>81864.950400000002</v>
      </c>
      <c r="AU283" s="329">
        <f t="shared" si="831"/>
        <v>423736.79039999994</v>
      </c>
      <c r="AV283" s="33">
        <v>0</v>
      </c>
      <c r="AW283" s="20">
        <v>0</v>
      </c>
      <c r="AX283" s="20">
        <v>7181.1359999999995</v>
      </c>
      <c r="AY283" s="20">
        <v>23697.748799999998</v>
      </c>
      <c r="AZ283" s="20">
        <v>33913.857600000003</v>
      </c>
      <c r="BA283" s="20">
        <v>28365.487199999996</v>
      </c>
      <c r="BB283" s="20">
        <v>35905.68</v>
      </c>
      <c r="BC283" s="20">
        <v>58167.201599999993</v>
      </c>
      <c r="BD283" s="20">
        <v>39855.304799999998</v>
      </c>
      <c r="BE283" s="20">
        <v>0</v>
      </c>
      <c r="BF283" s="20">
        <v>0</v>
      </c>
      <c r="BG283" s="20">
        <v>0</v>
      </c>
      <c r="BH283" s="329">
        <f t="shared" si="832"/>
        <v>227086.41599999997</v>
      </c>
      <c r="BI283" s="193">
        <f t="shared" si="916"/>
        <v>21510.651599999997</v>
      </c>
      <c r="BJ283" s="193">
        <f t="shared" si="917"/>
        <v>32728.3416</v>
      </c>
      <c r="BK283" s="20">
        <v>32181.464036276411</v>
      </c>
      <c r="BL283" s="33">
        <v>58167.201599999993</v>
      </c>
      <c r="BM283" s="226">
        <f t="shared" si="820"/>
        <v>1.8074753073518122</v>
      </c>
      <c r="BN283" s="4">
        <f t="shared" ref="BN283:BN316" si="934">BJ283/$BJ$281</f>
        <v>0.44260625741778331</v>
      </c>
      <c r="BO283" s="4">
        <v>0</v>
      </c>
      <c r="BP283" s="4">
        <v>1</v>
      </c>
      <c r="BQ283" s="195">
        <v>100</v>
      </c>
      <c r="BR283" s="196">
        <f t="shared" si="918"/>
        <v>35905.14</v>
      </c>
      <c r="BS283" s="224">
        <f t="shared" si="830"/>
        <v>1.115708718519645</v>
      </c>
      <c r="BT283" s="4">
        <f t="shared" si="821"/>
        <v>0.48864168564624699</v>
      </c>
      <c r="BU283" s="229">
        <f t="shared" si="763"/>
        <v>-0.2230328819222529</v>
      </c>
      <c r="BV283" s="193">
        <f t="shared" si="822"/>
        <v>23403.888899999998</v>
      </c>
      <c r="BW283" s="193">
        <f t="shared" si="823"/>
        <v>40812.789599999996</v>
      </c>
      <c r="BX283" s="20">
        <v>41185.849156190881</v>
      </c>
      <c r="BY283" s="19">
        <v>39855.304799999998</v>
      </c>
      <c r="BZ283" s="441">
        <f t="shared" si="824"/>
        <v>0.96769413807288518</v>
      </c>
      <c r="CA283" s="4">
        <f t="shared" si="919"/>
        <v>0.50012930173094905</v>
      </c>
      <c r="CB283" s="1">
        <v>0</v>
      </c>
      <c r="CC283" s="1">
        <v>1.1000000000000001</v>
      </c>
      <c r="CD283" s="19">
        <v>110</v>
      </c>
      <c r="CE283" s="196">
        <v>39495.653999999995</v>
      </c>
      <c r="CF283" s="275">
        <f t="shared" si="825"/>
        <v>0.95896175043566334</v>
      </c>
      <c r="CG283" s="1">
        <f t="shared" si="826"/>
        <v>1.2448640951827077</v>
      </c>
      <c r="CH283" s="229">
        <f t="shared" si="827"/>
        <v>-0.1217626417270703</v>
      </c>
      <c r="CI283" s="193">
        <f t="shared" si="828"/>
        <v>25231.823999999997</v>
      </c>
      <c r="CJ283" s="193">
        <f t="shared" si="829"/>
        <v>44642.728800000004</v>
      </c>
      <c r="CK283" s="20">
        <v>60051.729802158152</v>
      </c>
      <c r="CL283" s="33">
        <v>20825.294999999998</v>
      </c>
      <c r="CM283" s="475">
        <f t="shared" si="806"/>
        <v>0.34678926100229629</v>
      </c>
      <c r="CN283" s="4">
        <v>0.47251622302429741</v>
      </c>
      <c r="CO283" s="1">
        <v>0</v>
      </c>
      <c r="CP283" s="1">
        <v>0</v>
      </c>
      <c r="CQ283" s="19">
        <v>140</v>
      </c>
      <c r="CR283" s="7">
        <f t="shared" si="787"/>
        <v>50267.196000000004</v>
      </c>
      <c r="CS283" s="224">
        <f t="shared" si="807"/>
        <v>0.83706491329402954</v>
      </c>
      <c r="CT283" s="1">
        <f t="shared" si="808"/>
        <v>-0.27084429321875647</v>
      </c>
      <c r="CU283" s="229">
        <f t="shared" si="809"/>
        <v>-0.15314348312413273</v>
      </c>
      <c r="CV283" s="193">
        <f t="shared" si="810"/>
        <v>24791.171099999996</v>
      </c>
      <c r="CW283" s="193">
        <f t="shared" si="811"/>
        <v>39615.933799999999</v>
      </c>
      <c r="CX283" s="20"/>
      <c r="CY283" s="33"/>
      <c r="CZ283" s="475">
        <f t="shared" si="812"/>
        <v>0</v>
      </c>
      <c r="DA283" s="4">
        <v>0.47251622302429741</v>
      </c>
      <c r="DE283" s="7">
        <f t="shared" si="920"/>
        <v>0</v>
      </c>
      <c r="DF283" s="224">
        <f t="shared" si="813"/>
        <v>0</v>
      </c>
      <c r="DG283" s="1">
        <f t="shared" si="814"/>
        <v>-1</v>
      </c>
      <c r="DH283" s="229">
        <f t="shared" si="815"/>
        <v>-0.27484021205139342</v>
      </c>
      <c r="DI283" s="193"/>
      <c r="DJ283" s="193"/>
      <c r="DK283" s="20"/>
      <c r="DL283" s="33"/>
      <c r="DM283" s="475">
        <f t="shared" si="816"/>
        <v>0</v>
      </c>
      <c r="DN283" s="4">
        <v>0.47251622302429741</v>
      </c>
      <c r="DR283" s="7">
        <f t="shared" si="921"/>
        <v>0</v>
      </c>
      <c r="DS283" s="224">
        <f t="shared" si="817"/>
        <v>0</v>
      </c>
      <c r="DT283" s="1">
        <f t="shared" si="818"/>
        <v>-1</v>
      </c>
      <c r="DU283" s="229">
        <f t="shared" si="819"/>
        <v>-0.46408614700263706</v>
      </c>
    </row>
    <row r="284" spans="1:125" hidden="1" outlineLevel="1" x14ac:dyDescent="0.35">
      <c r="B284" s="5" t="s">
        <v>117</v>
      </c>
      <c r="C284" s="3"/>
      <c r="D284" s="18">
        <v>320107</v>
      </c>
      <c r="E284" s="5" t="s">
        <v>41</v>
      </c>
      <c r="F284" s="5" t="s">
        <v>33</v>
      </c>
      <c r="G284" s="5" t="s">
        <v>70</v>
      </c>
      <c r="H284" s="20">
        <v>317.77800000000002</v>
      </c>
      <c r="I284" s="16">
        <f t="shared" si="922"/>
        <v>0</v>
      </c>
      <c r="J284" s="16">
        <f t="shared" si="923"/>
        <v>0</v>
      </c>
      <c r="K284" s="16">
        <f t="shared" si="924"/>
        <v>0</v>
      </c>
      <c r="L284" s="33">
        <f t="shared" si="925"/>
        <v>0</v>
      </c>
      <c r="M284" s="20">
        <f t="shared" si="926"/>
        <v>0</v>
      </c>
      <c r="N284" s="20">
        <f t="shared" si="927"/>
        <v>0</v>
      </c>
      <c r="O284" s="20">
        <f t="shared" si="928"/>
        <v>0</v>
      </c>
      <c r="P284" s="20">
        <f t="shared" si="929"/>
        <v>0</v>
      </c>
      <c r="Q284" s="20">
        <f t="shared" si="930"/>
        <v>0</v>
      </c>
      <c r="R284" s="20">
        <f t="shared" si="931"/>
        <v>0</v>
      </c>
      <c r="S284" s="20">
        <f t="shared" si="932"/>
        <v>0</v>
      </c>
      <c r="T284" s="20">
        <f t="shared" si="933"/>
        <v>0</v>
      </c>
      <c r="U284" s="182">
        <f t="shared" si="833"/>
        <v>0</v>
      </c>
      <c r="V284" s="33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>
        <v>0</v>
      </c>
      <c r="AC284" s="20">
        <v>0</v>
      </c>
      <c r="AD284" s="20">
        <v>0</v>
      </c>
      <c r="AE284" s="20">
        <v>0</v>
      </c>
      <c r="AF284" s="20">
        <v>0</v>
      </c>
      <c r="AG284" s="16">
        <v>0</v>
      </c>
      <c r="AH284" s="179">
        <f t="shared" si="805"/>
        <v>0</v>
      </c>
      <c r="AI284" s="28">
        <v>0</v>
      </c>
      <c r="AJ284" s="28">
        <v>0</v>
      </c>
      <c r="AK284" s="28">
        <v>0</v>
      </c>
      <c r="AL284" s="28">
        <v>0</v>
      </c>
      <c r="AM284" s="28">
        <v>0</v>
      </c>
      <c r="AN284" s="28">
        <v>0</v>
      </c>
      <c r="AO284" s="28">
        <v>0</v>
      </c>
      <c r="AP284" s="28">
        <v>0</v>
      </c>
      <c r="AQ284" s="28">
        <v>0</v>
      </c>
      <c r="AR284" s="28">
        <v>0</v>
      </c>
      <c r="AS284" s="28">
        <v>0</v>
      </c>
      <c r="AT284" s="28">
        <v>0</v>
      </c>
      <c r="AU284" s="329">
        <f t="shared" si="831"/>
        <v>0</v>
      </c>
      <c r="AV284" s="33">
        <v>0</v>
      </c>
      <c r="AW284" s="20">
        <v>0</v>
      </c>
      <c r="AX284" s="20">
        <v>0</v>
      </c>
      <c r="AY284" s="20">
        <v>0</v>
      </c>
      <c r="AZ284" s="20">
        <v>0</v>
      </c>
      <c r="BA284" s="20">
        <v>0</v>
      </c>
      <c r="BB284" s="20">
        <v>0</v>
      </c>
      <c r="BC284" s="20">
        <v>0</v>
      </c>
      <c r="BD284" s="20">
        <v>0</v>
      </c>
      <c r="BE284" s="20">
        <v>0</v>
      </c>
      <c r="BF284" s="20">
        <v>0</v>
      </c>
      <c r="BG284" s="20">
        <v>0</v>
      </c>
      <c r="BH284" s="329">
        <f t="shared" si="832"/>
        <v>0</v>
      </c>
      <c r="BI284" s="193">
        <f t="shared" si="916"/>
        <v>0</v>
      </c>
      <c r="BJ284" s="193">
        <f t="shared" si="917"/>
        <v>0</v>
      </c>
      <c r="BK284" s="20">
        <v>0</v>
      </c>
      <c r="BL284" s="33">
        <v>0</v>
      </c>
      <c r="BM284" s="226">
        <f t="shared" si="820"/>
        <v>0</v>
      </c>
      <c r="BN284" s="4">
        <f t="shared" si="934"/>
        <v>0</v>
      </c>
      <c r="BO284" s="4">
        <v>0</v>
      </c>
      <c r="BP284" s="4">
        <v>0</v>
      </c>
      <c r="BQ284" s="195">
        <v>0</v>
      </c>
      <c r="BR284" s="196">
        <f t="shared" si="918"/>
        <v>0</v>
      </c>
      <c r="BS284" s="224">
        <f t="shared" si="830"/>
        <v>0</v>
      </c>
      <c r="BT284" s="4">
        <f t="shared" si="821"/>
        <v>0</v>
      </c>
      <c r="BU284" s="229">
        <f t="shared" si="763"/>
        <v>0</v>
      </c>
      <c r="BV284" s="193">
        <f t="shared" si="822"/>
        <v>0</v>
      </c>
      <c r="BW284" s="193">
        <f t="shared" si="823"/>
        <v>0</v>
      </c>
      <c r="BX284" s="20">
        <v>0</v>
      </c>
      <c r="BY284" s="19">
        <v>0</v>
      </c>
      <c r="BZ284" s="441">
        <f t="shared" si="824"/>
        <v>0</v>
      </c>
      <c r="CA284" s="4">
        <f t="shared" si="919"/>
        <v>0</v>
      </c>
      <c r="CB284" s="1">
        <v>0</v>
      </c>
      <c r="CC284" s="1">
        <v>0</v>
      </c>
      <c r="CD284" s="19">
        <v>0</v>
      </c>
      <c r="CE284" s="196">
        <v>0</v>
      </c>
      <c r="CF284" s="275">
        <f t="shared" si="825"/>
        <v>0</v>
      </c>
      <c r="CG284" s="1">
        <f t="shared" si="826"/>
        <v>0</v>
      </c>
      <c r="CH284" s="229">
        <f t="shared" si="827"/>
        <v>0</v>
      </c>
      <c r="CI284" s="193">
        <f t="shared" si="828"/>
        <v>0</v>
      </c>
      <c r="CJ284" s="193">
        <f t="shared" si="829"/>
        <v>0</v>
      </c>
      <c r="CK284" s="20">
        <v>0</v>
      </c>
      <c r="CL284" s="33">
        <v>0</v>
      </c>
      <c r="CM284" s="475">
        <f t="shared" si="806"/>
        <v>0</v>
      </c>
      <c r="CN284" s="4">
        <v>0</v>
      </c>
      <c r="CO284" s="1">
        <v>0</v>
      </c>
      <c r="CP284" s="1">
        <v>0</v>
      </c>
      <c r="CQ284" s="19">
        <v>0</v>
      </c>
      <c r="CR284" s="7">
        <f t="shared" si="787"/>
        <v>0</v>
      </c>
      <c r="CS284" s="224">
        <f t="shared" si="807"/>
        <v>0</v>
      </c>
      <c r="CT284" s="1">
        <f t="shared" si="808"/>
        <v>0</v>
      </c>
      <c r="CU284" s="229">
        <f t="shared" si="809"/>
        <v>0</v>
      </c>
      <c r="CV284" s="193">
        <f t="shared" si="810"/>
        <v>0</v>
      </c>
      <c r="CW284" s="193">
        <f t="shared" si="811"/>
        <v>0</v>
      </c>
      <c r="CX284" s="20"/>
      <c r="CY284" s="33"/>
      <c r="CZ284" s="475">
        <f t="shared" si="812"/>
        <v>0</v>
      </c>
      <c r="DA284" s="4">
        <v>0</v>
      </c>
      <c r="DE284" s="7">
        <f t="shared" si="920"/>
        <v>0</v>
      </c>
      <c r="DF284" s="224">
        <f t="shared" si="813"/>
        <v>0</v>
      </c>
      <c r="DG284" s="1">
        <f t="shared" si="814"/>
        <v>0</v>
      </c>
      <c r="DH284" s="229">
        <f t="shared" si="815"/>
        <v>0</v>
      </c>
      <c r="DI284" s="193"/>
      <c r="DJ284" s="193"/>
      <c r="DK284" s="20"/>
      <c r="DL284" s="33"/>
      <c r="DM284" s="475">
        <f t="shared" si="816"/>
        <v>0</v>
      </c>
      <c r="DN284" s="4">
        <v>0</v>
      </c>
      <c r="DR284" s="7">
        <f t="shared" si="921"/>
        <v>0</v>
      </c>
      <c r="DS284" s="224">
        <f t="shared" si="817"/>
        <v>0</v>
      </c>
      <c r="DT284" s="1">
        <f t="shared" si="818"/>
        <v>0</v>
      </c>
      <c r="DU284" s="229">
        <f t="shared" si="819"/>
        <v>0</v>
      </c>
    </row>
    <row r="285" spans="1:125" hidden="1" outlineLevel="1" x14ac:dyDescent="0.35">
      <c r="B285" s="5" t="s">
        <v>117</v>
      </c>
      <c r="C285" s="3"/>
      <c r="D285" s="18">
        <v>320926</v>
      </c>
      <c r="E285" s="5" t="s">
        <v>42</v>
      </c>
      <c r="F285" s="5" t="s">
        <v>48</v>
      </c>
      <c r="G285" s="5" t="s">
        <v>70</v>
      </c>
      <c r="H285" s="20">
        <v>332.45499999999998</v>
      </c>
      <c r="I285" s="16">
        <f t="shared" si="922"/>
        <v>0</v>
      </c>
      <c r="J285" s="16">
        <f t="shared" si="923"/>
        <v>0</v>
      </c>
      <c r="K285" s="16">
        <f t="shared" si="924"/>
        <v>0</v>
      </c>
      <c r="L285" s="33">
        <f t="shared" si="925"/>
        <v>0</v>
      </c>
      <c r="M285" s="20">
        <f t="shared" si="926"/>
        <v>0</v>
      </c>
      <c r="N285" s="20">
        <f t="shared" si="927"/>
        <v>0</v>
      </c>
      <c r="O285" s="20">
        <f t="shared" si="928"/>
        <v>0</v>
      </c>
      <c r="P285" s="20">
        <f t="shared" si="929"/>
        <v>0</v>
      </c>
      <c r="Q285" s="20">
        <f t="shared" si="930"/>
        <v>0</v>
      </c>
      <c r="R285" s="20">
        <f t="shared" si="931"/>
        <v>0</v>
      </c>
      <c r="S285" s="20">
        <f t="shared" si="932"/>
        <v>0</v>
      </c>
      <c r="T285" s="20">
        <f t="shared" si="933"/>
        <v>0</v>
      </c>
      <c r="U285" s="182">
        <f t="shared" si="833"/>
        <v>0</v>
      </c>
      <c r="V285" s="33">
        <v>0</v>
      </c>
      <c r="W285" s="20">
        <v>0</v>
      </c>
      <c r="X285" s="20">
        <v>0</v>
      </c>
      <c r="Y285" s="20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0">
        <v>0</v>
      </c>
      <c r="AF285" s="20">
        <v>0</v>
      </c>
      <c r="AG285" s="16">
        <v>0</v>
      </c>
      <c r="AH285" s="179">
        <f t="shared" si="805"/>
        <v>0</v>
      </c>
      <c r="AI285" s="28">
        <v>0</v>
      </c>
      <c r="AJ285" s="28">
        <v>0</v>
      </c>
      <c r="AK285" s="28">
        <v>0</v>
      </c>
      <c r="AL285" s="28">
        <v>0</v>
      </c>
      <c r="AM285" s="28">
        <v>0</v>
      </c>
      <c r="AN285" s="28">
        <v>0</v>
      </c>
      <c r="AO285" s="28">
        <v>0</v>
      </c>
      <c r="AP285" s="28">
        <v>0</v>
      </c>
      <c r="AQ285" s="28">
        <v>0</v>
      </c>
      <c r="AR285" s="28">
        <v>0</v>
      </c>
      <c r="AS285" s="28">
        <v>0</v>
      </c>
      <c r="AT285" s="28">
        <v>0</v>
      </c>
      <c r="AU285" s="329">
        <f t="shared" si="831"/>
        <v>0</v>
      </c>
      <c r="AV285" s="33">
        <v>0</v>
      </c>
      <c r="AW285" s="20">
        <v>0</v>
      </c>
      <c r="AX285" s="20">
        <v>0</v>
      </c>
      <c r="AY285" s="20">
        <v>0</v>
      </c>
      <c r="AZ285" s="20">
        <v>0</v>
      </c>
      <c r="BA285" s="20">
        <v>0</v>
      </c>
      <c r="BB285" s="20">
        <v>0</v>
      </c>
      <c r="BC285" s="20">
        <v>0</v>
      </c>
      <c r="BD285" s="20">
        <v>0</v>
      </c>
      <c r="BE285" s="20">
        <v>0</v>
      </c>
      <c r="BF285" s="20">
        <v>0</v>
      </c>
      <c r="BG285" s="20">
        <v>0</v>
      </c>
      <c r="BH285" s="329">
        <f t="shared" si="832"/>
        <v>0</v>
      </c>
      <c r="BI285" s="193">
        <f t="shared" si="916"/>
        <v>0</v>
      </c>
      <c r="BJ285" s="193">
        <f t="shared" si="917"/>
        <v>0</v>
      </c>
      <c r="BK285" s="20">
        <v>0</v>
      </c>
      <c r="BL285" s="33">
        <v>0</v>
      </c>
      <c r="BM285" s="226">
        <f t="shared" si="820"/>
        <v>0</v>
      </c>
      <c r="BN285" s="4">
        <f t="shared" si="934"/>
        <v>0</v>
      </c>
      <c r="BO285" s="4">
        <v>0</v>
      </c>
      <c r="BP285" s="4">
        <v>0</v>
      </c>
      <c r="BQ285" s="195">
        <v>0</v>
      </c>
      <c r="BR285" s="196">
        <f t="shared" si="918"/>
        <v>0</v>
      </c>
      <c r="BS285" s="224">
        <f t="shared" si="830"/>
        <v>0</v>
      </c>
      <c r="BT285" s="4">
        <f t="shared" si="821"/>
        <v>0</v>
      </c>
      <c r="BU285" s="229">
        <f t="shared" si="763"/>
        <v>0</v>
      </c>
      <c r="BV285" s="193">
        <f t="shared" si="822"/>
        <v>0</v>
      </c>
      <c r="BW285" s="193">
        <f t="shared" si="823"/>
        <v>0</v>
      </c>
      <c r="BX285" s="20">
        <v>0</v>
      </c>
      <c r="BY285" s="19">
        <v>0</v>
      </c>
      <c r="BZ285" s="441">
        <f t="shared" si="824"/>
        <v>0</v>
      </c>
      <c r="CA285" s="4">
        <f t="shared" si="919"/>
        <v>0</v>
      </c>
      <c r="CB285" s="1">
        <v>0</v>
      </c>
      <c r="CC285" s="1">
        <v>0</v>
      </c>
      <c r="CD285" s="19">
        <v>0</v>
      </c>
      <c r="CE285" s="196">
        <v>0</v>
      </c>
      <c r="CF285" s="275">
        <f t="shared" si="825"/>
        <v>0</v>
      </c>
      <c r="CG285" s="1">
        <f t="shared" si="826"/>
        <v>0</v>
      </c>
      <c r="CH285" s="229">
        <f t="shared" si="827"/>
        <v>0</v>
      </c>
      <c r="CI285" s="193">
        <f t="shared" si="828"/>
        <v>0</v>
      </c>
      <c r="CJ285" s="193">
        <f t="shared" si="829"/>
        <v>0</v>
      </c>
      <c r="CK285" s="20">
        <v>0</v>
      </c>
      <c r="CL285" s="33">
        <v>0</v>
      </c>
      <c r="CM285" s="475">
        <f t="shared" si="806"/>
        <v>0</v>
      </c>
      <c r="CN285" s="4">
        <v>0</v>
      </c>
      <c r="CO285" s="1">
        <v>0</v>
      </c>
      <c r="CP285" s="1">
        <v>0</v>
      </c>
      <c r="CQ285" s="19">
        <v>50</v>
      </c>
      <c r="CR285" s="7">
        <f t="shared" si="787"/>
        <v>17952.57</v>
      </c>
      <c r="CS285" s="224">
        <f t="shared" si="807"/>
        <v>0</v>
      </c>
      <c r="CT285" s="1">
        <f t="shared" si="808"/>
        <v>0</v>
      </c>
      <c r="CU285" s="229">
        <f t="shared" si="809"/>
        <v>0</v>
      </c>
      <c r="CV285" s="193">
        <f t="shared" si="810"/>
        <v>0</v>
      </c>
      <c r="CW285" s="193">
        <f t="shared" si="811"/>
        <v>0</v>
      </c>
      <c r="CX285" s="20"/>
      <c r="CY285" s="33"/>
      <c r="CZ285" s="475">
        <f t="shared" si="812"/>
        <v>0</v>
      </c>
      <c r="DA285" s="4">
        <v>0</v>
      </c>
      <c r="DE285" s="7">
        <f t="shared" si="920"/>
        <v>0</v>
      </c>
      <c r="DF285" s="224">
        <f t="shared" si="813"/>
        <v>0</v>
      </c>
      <c r="DG285" s="1">
        <f t="shared" si="814"/>
        <v>0</v>
      </c>
      <c r="DH285" s="229">
        <f t="shared" si="815"/>
        <v>0</v>
      </c>
      <c r="DI285" s="193"/>
      <c r="DJ285" s="193"/>
      <c r="DK285" s="20"/>
      <c r="DL285" s="33"/>
      <c r="DM285" s="475">
        <f t="shared" si="816"/>
        <v>0</v>
      </c>
      <c r="DN285" s="4">
        <v>0</v>
      </c>
      <c r="DR285" s="7">
        <f t="shared" si="921"/>
        <v>0</v>
      </c>
      <c r="DS285" s="224">
        <f t="shared" si="817"/>
        <v>0</v>
      </c>
      <c r="DT285" s="1">
        <f t="shared" si="818"/>
        <v>0</v>
      </c>
      <c r="DU285" s="229">
        <f t="shared" si="819"/>
        <v>0</v>
      </c>
    </row>
    <row r="286" spans="1:125" hidden="1" outlineLevel="1" x14ac:dyDescent="0.35">
      <c r="B286" s="5" t="s">
        <v>117</v>
      </c>
      <c r="C286" s="3"/>
      <c r="D286" s="18">
        <v>324903</v>
      </c>
      <c r="E286" s="5" t="s">
        <v>43</v>
      </c>
      <c r="F286" s="5" t="s">
        <v>49</v>
      </c>
      <c r="G286" s="5" t="s">
        <v>69</v>
      </c>
      <c r="H286" s="20">
        <v>382.63600000000002</v>
      </c>
      <c r="I286" s="16">
        <f t="shared" si="922"/>
        <v>0</v>
      </c>
      <c r="J286" s="16">
        <f t="shared" si="923"/>
        <v>0</v>
      </c>
      <c r="K286" s="16">
        <f t="shared" si="924"/>
        <v>0</v>
      </c>
      <c r="L286" s="33">
        <f t="shared" si="925"/>
        <v>0</v>
      </c>
      <c r="M286" s="20">
        <f t="shared" si="926"/>
        <v>0</v>
      </c>
      <c r="N286" s="20">
        <f t="shared" si="927"/>
        <v>0</v>
      </c>
      <c r="O286" s="20">
        <f t="shared" si="928"/>
        <v>0</v>
      </c>
      <c r="P286" s="20">
        <f t="shared" si="929"/>
        <v>0</v>
      </c>
      <c r="Q286" s="20">
        <f t="shared" si="930"/>
        <v>0</v>
      </c>
      <c r="R286" s="20">
        <f t="shared" si="931"/>
        <v>0</v>
      </c>
      <c r="S286" s="20">
        <f t="shared" si="932"/>
        <v>0</v>
      </c>
      <c r="T286" s="20">
        <f t="shared" si="933"/>
        <v>0</v>
      </c>
      <c r="U286" s="182">
        <f t="shared" si="833"/>
        <v>0</v>
      </c>
      <c r="V286" s="33">
        <v>0</v>
      </c>
      <c r="W286" s="20">
        <v>0</v>
      </c>
      <c r="X286" s="20">
        <v>0</v>
      </c>
      <c r="Y286" s="20">
        <v>0</v>
      </c>
      <c r="Z286" s="20">
        <v>0</v>
      </c>
      <c r="AA286" s="20">
        <v>0</v>
      </c>
      <c r="AB286" s="20">
        <v>0</v>
      </c>
      <c r="AC286" s="20">
        <v>0</v>
      </c>
      <c r="AD286" s="20">
        <v>0</v>
      </c>
      <c r="AE286" s="20">
        <v>0</v>
      </c>
      <c r="AF286" s="20">
        <v>0</v>
      </c>
      <c r="AG286" s="16">
        <v>0</v>
      </c>
      <c r="AH286" s="179">
        <f t="shared" si="805"/>
        <v>0</v>
      </c>
      <c r="AI286" s="28">
        <v>0</v>
      </c>
      <c r="AJ286" s="28">
        <v>0</v>
      </c>
      <c r="AK286" s="28">
        <v>0</v>
      </c>
      <c r="AL286" s="28">
        <v>0</v>
      </c>
      <c r="AM286" s="28">
        <v>0</v>
      </c>
      <c r="AN286" s="28">
        <v>0</v>
      </c>
      <c r="AO286" s="28">
        <v>0</v>
      </c>
      <c r="AP286" s="28">
        <v>0</v>
      </c>
      <c r="AQ286" s="28">
        <v>0</v>
      </c>
      <c r="AR286" s="28">
        <v>0</v>
      </c>
      <c r="AS286" s="28">
        <v>0</v>
      </c>
      <c r="AT286" s="28">
        <v>0</v>
      </c>
      <c r="AU286" s="329">
        <f t="shared" si="831"/>
        <v>0</v>
      </c>
      <c r="AV286" s="33">
        <v>0</v>
      </c>
      <c r="AW286" s="20">
        <v>0</v>
      </c>
      <c r="AX286" s="20">
        <v>0</v>
      </c>
      <c r="AY286" s="20">
        <v>0</v>
      </c>
      <c r="AZ286" s="20">
        <v>0</v>
      </c>
      <c r="BA286" s="20">
        <v>0</v>
      </c>
      <c r="BB286" s="20">
        <v>0</v>
      </c>
      <c r="BC286" s="20">
        <v>0</v>
      </c>
      <c r="BD286" s="20">
        <v>0</v>
      </c>
      <c r="BE286" s="20">
        <v>0</v>
      </c>
      <c r="BF286" s="20">
        <v>0</v>
      </c>
      <c r="BG286" s="20">
        <v>0</v>
      </c>
      <c r="BH286" s="329">
        <f t="shared" si="832"/>
        <v>0</v>
      </c>
      <c r="BI286" s="193">
        <f t="shared" si="916"/>
        <v>0</v>
      </c>
      <c r="BJ286" s="193">
        <f t="shared" si="917"/>
        <v>0</v>
      </c>
      <c r="BK286" s="20">
        <v>0</v>
      </c>
      <c r="BL286" s="33">
        <v>0</v>
      </c>
      <c r="BM286" s="226">
        <f t="shared" si="820"/>
        <v>0</v>
      </c>
      <c r="BN286" s="4">
        <f t="shared" si="934"/>
        <v>0</v>
      </c>
      <c r="BO286" s="4">
        <v>0</v>
      </c>
      <c r="BP286" s="4">
        <v>0</v>
      </c>
      <c r="BQ286" s="195">
        <v>0</v>
      </c>
      <c r="BR286" s="196">
        <f t="shared" si="918"/>
        <v>0</v>
      </c>
      <c r="BS286" s="224">
        <f t="shared" si="830"/>
        <v>0</v>
      </c>
      <c r="BT286" s="4">
        <f t="shared" si="821"/>
        <v>0</v>
      </c>
      <c r="BU286" s="229">
        <f t="shared" si="763"/>
        <v>0</v>
      </c>
      <c r="BV286" s="193">
        <f t="shared" si="822"/>
        <v>0</v>
      </c>
      <c r="BW286" s="193">
        <f t="shared" si="823"/>
        <v>0</v>
      </c>
      <c r="BX286" s="20">
        <v>0</v>
      </c>
      <c r="BY286" s="19">
        <v>0</v>
      </c>
      <c r="BZ286" s="441">
        <f t="shared" si="824"/>
        <v>0</v>
      </c>
      <c r="CA286" s="4">
        <f t="shared" si="919"/>
        <v>0</v>
      </c>
      <c r="CB286" s="1">
        <v>0</v>
      </c>
      <c r="CC286" s="1">
        <v>0</v>
      </c>
      <c r="CD286" s="19">
        <v>0</v>
      </c>
      <c r="CE286" s="196">
        <v>0</v>
      </c>
      <c r="CF286" s="275">
        <f t="shared" si="825"/>
        <v>0</v>
      </c>
      <c r="CG286" s="1">
        <f t="shared" si="826"/>
        <v>0</v>
      </c>
      <c r="CH286" s="229">
        <f t="shared" si="827"/>
        <v>0</v>
      </c>
      <c r="CI286" s="193">
        <f t="shared" si="828"/>
        <v>0</v>
      </c>
      <c r="CJ286" s="193">
        <f t="shared" si="829"/>
        <v>0</v>
      </c>
      <c r="CK286" s="20">
        <v>0</v>
      </c>
      <c r="CL286" s="33">
        <v>0</v>
      </c>
      <c r="CM286" s="475">
        <f t="shared" si="806"/>
        <v>0</v>
      </c>
      <c r="CN286" s="4">
        <v>0</v>
      </c>
      <c r="CO286" s="1">
        <v>0</v>
      </c>
      <c r="CP286" s="1">
        <v>0</v>
      </c>
      <c r="CQ286" s="19">
        <v>50</v>
      </c>
      <c r="CR286" s="7">
        <f t="shared" si="787"/>
        <v>20662.344000000005</v>
      </c>
      <c r="CS286" s="224">
        <f t="shared" si="807"/>
        <v>0</v>
      </c>
      <c r="CT286" s="1">
        <f t="shared" si="808"/>
        <v>0</v>
      </c>
      <c r="CU286" s="229">
        <f t="shared" si="809"/>
        <v>0</v>
      </c>
      <c r="CV286" s="193">
        <f t="shared" si="810"/>
        <v>0</v>
      </c>
      <c r="CW286" s="193">
        <f t="shared" si="811"/>
        <v>0</v>
      </c>
      <c r="CX286" s="20"/>
      <c r="CY286" s="33"/>
      <c r="CZ286" s="475">
        <f t="shared" si="812"/>
        <v>0</v>
      </c>
      <c r="DA286" s="4">
        <v>0</v>
      </c>
      <c r="DE286" s="7">
        <f t="shared" si="920"/>
        <v>0</v>
      </c>
      <c r="DF286" s="224">
        <f t="shared" si="813"/>
        <v>0</v>
      </c>
      <c r="DG286" s="1">
        <f t="shared" si="814"/>
        <v>0</v>
      </c>
      <c r="DH286" s="229">
        <f t="shared" si="815"/>
        <v>0</v>
      </c>
      <c r="DI286" s="193"/>
      <c r="DJ286" s="193"/>
      <c r="DK286" s="20"/>
      <c r="DL286" s="33"/>
      <c r="DM286" s="475">
        <f t="shared" si="816"/>
        <v>0</v>
      </c>
      <c r="DN286" s="4">
        <v>0</v>
      </c>
      <c r="DR286" s="7">
        <f t="shared" si="921"/>
        <v>0</v>
      </c>
      <c r="DS286" s="224">
        <f t="shared" si="817"/>
        <v>0</v>
      </c>
      <c r="DT286" s="1">
        <f t="shared" si="818"/>
        <v>0</v>
      </c>
      <c r="DU286" s="229">
        <f t="shared" si="819"/>
        <v>0</v>
      </c>
    </row>
    <row r="287" spans="1:125" hidden="1" outlineLevel="1" x14ac:dyDescent="0.35">
      <c r="B287" s="5" t="s">
        <v>117</v>
      </c>
      <c r="C287" s="3"/>
      <c r="D287" s="18">
        <v>320023</v>
      </c>
      <c r="E287" s="5" t="s">
        <v>41</v>
      </c>
      <c r="F287" s="5" t="s">
        <v>30</v>
      </c>
      <c r="G287" s="5" t="s">
        <v>71</v>
      </c>
      <c r="H287" s="20">
        <v>220.79999999999995</v>
      </c>
      <c r="I287" s="16">
        <f t="shared" si="922"/>
        <v>43.065597826086965</v>
      </c>
      <c r="J287" s="16">
        <f t="shared" si="923"/>
        <v>70.375489130434801</v>
      </c>
      <c r="K287" s="16">
        <f t="shared" si="924"/>
        <v>54.619782608695658</v>
      </c>
      <c r="L287" s="33">
        <f t="shared" si="925"/>
        <v>69.32510869565219</v>
      </c>
      <c r="M287" s="20">
        <f t="shared" si="926"/>
        <v>65.123586956521763</v>
      </c>
      <c r="N287" s="20">
        <f t="shared" si="927"/>
        <v>72.476250000000022</v>
      </c>
      <c r="O287" s="20">
        <f t="shared" si="928"/>
        <v>109.31596014492756</v>
      </c>
      <c r="P287" s="20">
        <f t="shared" si="929"/>
        <v>92.36054347826088</v>
      </c>
      <c r="Q287" s="20">
        <f t="shared" si="930"/>
        <v>37.800000000000004</v>
      </c>
      <c r="R287" s="20">
        <f t="shared" si="931"/>
        <v>129.60000000000002</v>
      </c>
      <c r="S287" s="20">
        <f t="shared" si="932"/>
        <v>72.360000000000014</v>
      </c>
      <c r="T287" s="20">
        <f t="shared" si="933"/>
        <v>57.240000000000016</v>
      </c>
      <c r="U287" s="182">
        <f t="shared" si="833"/>
        <v>873.66231884057981</v>
      </c>
      <c r="V287" s="33">
        <v>41</v>
      </c>
      <c r="W287" s="20">
        <v>81</v>
      </c>
      <c r="X287" s="20">
        <v>47</v>
      </c>
      <c r="Y287" s="20">
        <v>54</v>
      </c>
      <c r="Z287" s="20">
        <v>66</v>
      </c>
      <c r="AA287" s="20">
        <v>54</v>
      </c>
      <c r="AB287" s="20">
        <v>71</v>
      </c>
      <c r="AC287" s="20">
        <v>79</v>
      </c>
      <c r="AD287" s="20">
        <v>65</v>
      </c>
      <c r="AE287" s="20">
        <v>0</v>
      </c>
      <c r="AF287" s="20">
        <v>0</v>
      </c>
      <c r="AG287" s="16">
        <v>0</v>
      </c>
      <c r="AH287" s="179">
        <f t="shared" si="805"/>
        <v>558</v>
      </c>
      <c r="AI287" s="28">
        <v>9508.884</v>
      </c>
      <c r="AJ287" s="28">
        <v>15538.908000000001</v>
      </c>
      <c r="AK287" s="28">
        <v>12060.047999999999</v>
      </c>
      <c r="AL287" s="28">
        <v>15306.984</v>
      </c>
      <c r="AM287" s="28">
        <v>14379.288000000002</v>
      </c>
      <c r="AN287" s="28">
        <v>16002.756000000001</v>
      </c>
      <c r="AO287" s="28">
        <v>24136.964</v>
      </c>
      <c r="AP287" s="28">
        <v>20393.207999999999</v>
      </c>
      <c r="AQ287" s="28">
        <v>8346.24</v>
      </c>
      <c r="AR287" s="28">
        <v>28615.68</v>
      </c>
      <c r="AS287" s="28">
        <v>15977.088</v>
      </c>
      <c r="AT287" s="28">
        <v>12638.592000000001</v>
      </c>
      <c r="AU287" s="329">
        <f t="shared" si="831"/>
        <v>192904.63999999998</v>
      </c>
      <c r="AV287" s="33">
        <v>9777.0239999999994</v>
      </c>
      <c r="AW287" s="20">
        <v>19315.584000000003</v>
      </c>
      <c r="AX287" s="20">
        <v>11207.808000000001</v>
      </c>
      <c r="AY287" s="20">
        <v>12877.056</v>
      </c>
      <c r="AZ287" s="20">
        <v>15738.624</v>
      </c>
      <c r="BA287" s="20">
        <v>12877.056</v>
      </c>
      <c r="BB287" s="20">
        <v>16930.944</v>
      </c>
      <c r="BC287" s="20">
        <v>18838.655999999999</v>
      </c>
      <c r="BD287" s="20">
        <v>15500.16</v>
      </c>
      <c r="BE287" s="20">
        <v>0</v>
      </c>
      <c r="BF287" s="20">
        <v>0</v>
      </c>
      <c r="BG287" s="20">
        <v>0</v>
      </c>
      <c r="BH287" s="329">
        <f t="shared" si="832"/>
        <v>133062.91199999998</v>
      </c>
      <c r="BI287" s="193">
        <f t="shared" si="916"/>
        <v>14824.512000000001</v>
      </c>
      <c r="BJ287" s="193">
        <f t="shared" si="917"/>
        <v>15182.207999999999</v>
      </c>
      <c r="BK287" s="20">
        <v>18836.935758324675</v>
      </c>
      <c r="BL287" s="33">
        <v>18838.655999999999</v>
      </c>
      <c r="BM287" s="226">
        <f t="shared" si="820"/>
        <v>1.0000913227977943</v>
      </c>
      <c r="BN287" s="4">
        <f t="shared" si="934"/>
        <v>0.20531869119266125</v>
      </c>
      <c r="BO287" s="4">
        <v>0</v>
      </c>
      <c r="BP287" s="4">
        <v>1</v>
      </c>
      <c r="BQ287" s="195">
        <v>70</v>
      </c>
      <c r="BR287" s="196">
        <f t="shared" si="918"/>
        <v>16692.479999999996</v>
      </c>
      <c r="BS287" s="224">
        <f t="shared" si="830"/>
        <v>0.88615686830184304</v>
      </c>
      <c r="BT287" s="4">
        <f t="shared" si="821"/>
        <v>-7.6228909154459679E-2</v>
      </c>
      <c r="BU287" s="229">
        <f t="shared" si="763"/>
        <v>-7.6686680221263348E-2</v>
      </c>
      <c r="BV287" s="193">
        <f t="shared" si="822"/>
        <v>14695.343999999999</v>
      </c>
      <c r="BW287" s="193">
        <f t="shared" si="823"/>
        <v>16215.552000000001</v>
      </c>
      <c r="BX287" s="20">
        <v>17939.613406292854</v>
      </c>
      <c r="BY287" s="19">
        <v>15500.16</v>
      </c>
      <c r="BZ287" s="441">
        <f t="shared" si="824"/>
        <v>0.86401861896103382</v>
      </c>
      <c r="CA287" s="4">
        <f t="shared" si="919"/>
        <v>0.19870910022141433</v>
      </c>
      <c r="CB287" s="1">
        <v>0</v>
      </c>
      <c r="CC287" s="1">
        <v>1</v>
      </c>
      <c r="CD287" s="19">
        <v>79</v>
      </c>
      <c r="CE287" s="196">
        <v>18838.655999999999</v>
      </c>
      <c r="CF287" s="275">
        <f t="shared" si="825"/>
        <v>1.0501149368911027</v>
      </c>
      <c r="CG287" s="1">
        <f t="shared" si="826"/>
        <v>1.2571428571428571</v>
      </c>
      <c r="CH287" s="229">
        <f t="shared" si="827"/>
        <v>-1.9240103873069292E-2</v>
      </c>
      <c r="CI287" s="193">
        <f t="shared" si="828"/>
        <v>14784.767999999998</v>
      </c>
      <c r="CJ287" s="193">
        <f t="shared" si="829"/>
        <v>17089.919999999998</v>
      </c>
      <c r="CK287" s="20">
        <v>22988.721473058755</v>
      </c>
      <c r="CL287" s="33">
        <v>20984.832000000002</v>
      </c>
      <c r="CM287" s="475">
        <f t="shared" si="806"/>
        <v>0.91283162591677069</v>
      </c>
      <c r="CN287" s="4">
        <v>0.18088644371101703</v>
      </c>
      <c r="CO287" s="1">
        <v>0</v>
      </c>
      <c r="CP287" s="1">
        <v>0</v>
      </c>
      <c r="CQ287" s="19">
        <v>60</v>
      </c>
      <c r="CR287" s="7">
        <f t="shared" si="787"/>
        <v>14307.839999999997</v>
      </c>
      <c r="CS287" s="224">
        <f t="shared" si="807"/>
        <v>0.62238519948870707</v>
      </c>
      <c r="CT287" s="1">
        <f t="shared" si="808"/>
        <v>-0.50000000000000011</v>
      </c>
      <c r="CU287" s="229">
        <f t="shared" si="809"/>
        <v>-0.10297836202749111</v>
      </c>
      <c r="CV287" s="193">
        <f t="shared" si="810"/>
        <v>15404.774399999998</v>
      </c>
      <c r="CW287" s="193">
        <f t="shared" si="811"/>
        <v>18441.216</v>
      </c>
      <c r="CX287" s="20"/>
      <c r="CY287" s="33"/>
      <c r="CZ287" s="475">
        <f t="shared" si="812"/>
        <v>0</v>
      </c>
      <c r="DA287" s="4">
        <v>0.18088644371101703</v>
      </c>
      <c r="DE287" s="7">
        <f t="shared" si="920"/>
        <v>0</v>
      </c>
      <c r="DF287" s="224">
        <f t="shared" si="813"/>
        <v>0</v>
      </c>
      <c r="DG287" s="1">
        <f t="shared" si="814"/>
        <v>-1</v>
      </c>
      <c r="DH287" s="229">
        <f t="shared" si="815"/>
        <v>-0.14544227429892953</v>
      </c>
      <c r="DI287" s="193"/>
      <c r="DJ287" s="193"/>
      <c r="DK287" s="20"/>
      <c r="DL287" s="33"/>
      <c r="DM287" s="475">
        <f t="shared" si="816"/>
        <v>0</v>
      </c>
      <c r="DN287" s="4">
        <v>0.18088644371101703</v>
      </c>
      <c r="DR287" s="7">
        <f t="shared" si="921"/>
        <v>0</v>
      </c>
      <c r="DS287" s="224">
        <f t="shared" si="817"/>
        <v>0</v>
      </c>
      <c r="DT287" s="1">
        <f t="shared" si="818"/>
        <v>-1</v>
      </c>
      <c r="DU287" s="229">
        <f t="shared" si="819"/>
        <v>-0.31021404150776266</v>
      </c>
    </row>
    <row r="288" spans="1:125" hidden="1" outlineLevel="1" x14ac:dyDescent="0.35">
      <c r="B288" s="5" t="s">
        <v>117</v>
      </c>
      <c r="C288" s="3"/>
      <c r="D288" s="18">
        <v>320118</v>
      </c>
      <c r="E288" s="5" t="s">
        <v>41</v>
      </c>
      <c r="F288" s="5" t="s">
        <v>31</v>
      </c>
      <c r="G288" s="5" t="s">
        <v>71</v>
      </c>
      <c r="H288" s="20">
        <v>210.833</v>
      </c>
      <c r="I288" s="16">
        <f t="shared" si="922"/>
        <v>40.701351306484277</v>
      </c>
      <c r="J288" s="16">
        <f t="shared" si="923"/>
        <v>40.70135130648427</v>
      </c>
      <c r="K288" s="16">
        <f t="shared" si="924"/>
        <v>34.101132175703043</v>
      </c>
      <c r="L288" s="33">
        <f t="shared" si="925"/>
        <v>52.801753046249885</v>
      </c>
      <c r="M288" s="20">
        <f t="shared" si="926"/>
        <v>42.901424350078031</v>
      </c>
      <c r="N288" s="20">
        <f t="shared" si="927"/>
        <v>42.901424350078024</v>
      </c>
      <c r="O288" s="20">
        <f t="shared" si="928"/>
        <v>56.161867449592805</v>
      </c>
      <c r="P288" s="20">
        <f t="shared" si="929"/>
        <v>57.241902358738905</v>
      </c>
      <c r="Q288" s="20">
        <f t="shared" si="930"/>
        <v>34.56114555121826</v>
      </c>
      <c r="R288" s="20">
        <f t="shared" si="931"/>
        <v>44.281475860040885</v>
      </c>
      <c r="S288" s="20">
        <f t="shared" si="932"/>
        <v>42.121398452803895</v>
      </c>
      <c r="T288" s="20">
        <f t="shared" si="933"/>
        <v>29.160968159633455</v>
      </c>
      <c r="U288" s="182">
        <f t="shared" si="833"/>
        <v>517.63719436710574</v>
      </c>
      <c r="V288" s="33">
        <v>39</v>
      </c>
      <c r="W288" s="20">
        <v>32</v>
      </c>
      <c r="X288" s="20">
        <v>24</v>
      </c>
      <c r="Y288" s="20">
        <v>25</v>
      </c>
      <c r="Z288" s="20">
        <v>46</v>
      </c>
      <c r="AA288" s="20">
        <v>31</v>
      </c>
      <c r="AB288" s="20">
        <v>33</v>
      </c>
      <c r="AC288" s="20">
        <v>72</v>
      </c>
      <c r="AD288" s="20">
        <v>23</v>
      </c>
      <c r="AE288" s="20">
        <v>0</v>
      </c>
      <c r="AF288" s="20">
        <v>0</v>
      </c>
      <c r="AG288" s="16">
        <v>0</v>
      </c>
      <c r="AH288" s="179">
        <f t="shared" si="805"/>
        <v>325</v>
      </c>
      <c r="AI288" s="28">
        <v>8581.1880000000001</v>
      </c>
      <c r="AJ288" s="28">
        <v>8581.1879999999983</v>
      </c>
      <c r="AK288" s="28">
        <v>7189.6439999999993</v>
      </c>
      <c r="AL288" s="28">
        <v>11132.352000000003</v>
      </c>
      <c r="AM288" s="28">
        <v>9045.0360000000019</v>
      </c>
      <c r="AN288" s="28">
        <v>9045.0360000000001</v>
      </c>
      <c r="AO288" s="28">
        <v>11840.775</v>
      </c>
      <c r="AP288" s="28">
        <v>12068.482</v>
      </c>
      <c r="AQ288" s="28">
        <v>7286.63</v>
      </c>
      <c r="AR288" s="28">
        <v>9335.9964</v>
      </c>
      <c r="AS288" s="28">
        <v>8880.5808000000034</v>
      </c>
      <c r="AT288" s="28">
        <v>6148.0944</v>
      </c>
      <c r="AU288" s="329">
        <f t="shared" si="831"/>
        <v>109135.00260000001</v>
      </c>
      <c r="AV288" s="33">
        <v>8880.5807999999997</v>
      </c>
      <c r="AW288" s="20">
        <v>7286.6304</v>
      </c>
      <c r="AX288" s="20">
        <v>5464.9728000000005</v>
      </c>
      <c r="AY288" s="20">
        <v>5692.68</v>
      </c>
      <c r="AZ288" s="20">
        <v>10474.531199999999</v>
      </c>
      <c r="BA288" s="20">
        <v>7058.9231999999993</v>
      </c>
      <c r="BB288" s="20">
        <v>7514.3375999999998</v>
      </c>
      <c r="BC288" s="20">
        <v>16394.918399999999</v>
      </c>
      <c r="BD288" s="20">
        <v>5237.2656000000006</v>
      </c>
      <c r="BE288" s="20">
        <v>0</v>
      </c>
      <c r="BF288" s="20">
        <v>0</v>
      </c>
      <c r="BG288" s="20">
        <v>0</v>
      </c>
      <c r="BH288" s="329">
        <f t="shared" si="832"/>
        <v>74004.84</v>
      </c>
      <c r="BI288" s="193">
        <f t="shared" si="916"/>
        <v>7248.6791999999996</v>
      </c>
      <c r="BJ288" s="193">
        <f t="shared" si="917"/>
        <v>8349.2639999999992</v>
      </c>
      <c r="BK288" s="20">
        <v>10330.855838973826</v>
      </c>
      <c r="BL288" s="33">
        <v>16394.918399999999</v>
      </c>
      <c r="BM288" s="226">
        <f t="shared" si="820"/>
        <v>1.5869854981568035</v>
      </c>
      <c r="BN288" s="4">
        <f t="shared" si="934"/>
        <v>0.11291242729002288</v>
      </c>
      <c r="BO288" s="4">
        <v>0</v>
      </c>
      <c r="BP288" s="4">
        <v>1</v>
      </c>
      <c r="BQ288" s="195">
        <v>45</v>
      </c>
      <c r="BR288" s="196">
        <f t="shared" si="918"/>
        <v>10246.483800000002</v>
      </c>
      <c r="BS288" s="224">
        <f t="shared" si="830"/>
        <v>0.99183300587202794</v>
      </c>
      <c r="BT288" s="4">
        <f t="shared" si="821"/>
        <v>0.35849052101167311</v>
      </c>
      <c r="BU288" s="229">
        <f t="shared" si="763"/>
        <v>-0.1124898073725209</v>
      </c>
      <c r="BV288" s="193">
        <f t="shared" si="822"/>
        <v>8595.9467999999997</v>
      </c>
      <c r="BW288" s="193">
        <f t="shared" si="823"/>
        <v>10322.7264</v>
      </c>
      <c r="BX288" s="20">
        <v>11693.442302484253</v>
      </c>
      <c r="BY288" s="19">
        <v>5237.2656000000006</v>
      </c>
      <c r="BZ288" s="441">
        <f t="shared" si="824"/>
        <v>0.4478805696836895</v>
      </c>
      <c r="CA288" s="4">
        <f t="shared" si="919"/>
        <v>0.12649706126413945</v>
      </c>
      <c r="CB288" s="1">
        <v>0</v>
      </c>
      <c r="CC288" s="1">
        <v>1</v>
      </c>
      <c r="CD288" s="19">
        <v>72</v>
      </c>
      <c r="CE288" s="196">
        <v>16394.374080000001</v>
      </c>
      <c r="CF288" s="275">
        <f t="shared" si="825"/>
        <v>1.4020143646252945</v>
      </c>
      <c r="CG288" s="1">
        <f t="shared" si="826"/>
        <v>1.2499254223145679</v>
      </c>
      <c r="CH288" s="229">
        <f t="shared" si="827"/>
        <v>-0.12699597692971154</v>
      </c>
      <c r="CI288" s="193">
        <f t="shared" si="828"/>
        <v>8222.76</v>
      </c>
      <c r="CJ288" s="193">
        <f t="shared" si="829"/>
        <v>9715.5072</v>
      </c>
      <c r="CK288" s="20">
        <v>13068.937068769015</v>
      </c>
      <c r="CL288" s="33">
        <v>9108.2880000000005</v>
      </c>
      <c r="CM288" s="475">
        <f t="shared" si="806"/>
        <v>0.69694175984412521</v>
      </c>
      <c r="CN288" s="4">
        <v>0.10283275441059882</v>
      </c>
      <c r="CO288" s="1">
        <v>0</v>
      </c>
      <c r="CP288" s="1">
        <v>0</v>
      </c>
      <c r="CQ288" s="19">
        <v>50</v>
      </c>
      <c r="CR288" s="7">
        <f t="shared" si="787"/>
        <v>11384.982</v>
      </c>
      <c r="CS288" s="224">
        <f t="shared" si="807"/>
        <v>0.87114827625934621</v>
      </c>
      <c r="CT288" s="1">
        <f t="shared" si="808"/>
        <v>0.21947154992476214</v>
      </c>
      <c r="CU288" s="229">
        <f t="shared" si="809"/>
        <v>-9.2624009892027792E-2</v>
      </c>
      <c r="CV288" s="193">
        <f t="shared" si="810"/>
        <v>8311.3127999999997</v>
      </c>
      <c r="CW288" s="193">
        <f t="shared" si="811"/>
        <v>10246.824000000001</v>
      </c>
      <c r="CX288" s="20"/>
      <c r="CY288" s="33"/>
      <c r="CZ288" s="475">
        <f t="shared" si="812"/>
        <v>0</v>
      </c>
      <c r="DA288" s="4">
        <v>0.10283275441059882</v>
      </c>
      <c r="DE288" s="7">
        <f t="shared" si="920"/>
        <v>0</v>
      </c>
      <c r="DF288" s="224">
        <f t="shared" si="813"/>
        <v>0</v>
      </c>
      <c r="DG288" s="1">
        <f t="shared" si="814"/>
        <v>-1</v>
      </c>
      <c r="DH288" s="229">
        <f t="shared" si="815"/>
        <v>-0.19297385024322933</v>
      </c>
      <c r="DI288" s="193"/>
      <c r="DJ288" s="193"/>
      <c r="DK288" s="20"/>
      <c r="DL288" s="33"/>
      <c r="DM288" s="475">
        <f t="shared" si="816"/>
        <v>0</v>
      </c>
      <c r="DN288" s="4">
        <v>0.10283275441059882</v>
      </c>
      <c r="DR288" s="7">
        <f t="shared" si="921"/>
        <v>0</v>
      </c>
      <c r="DS288" s="224">
        <f t="shared" si="817"/>
        <v>0</v>
      </c>
      <c r="DT288" s="1">
        <f t="shared" si="818"/>
        <v>-1</v>
      </c>
      <c r="DU288" s="229">
        <f t="shared" si="819"/>
        <v>-0.32189638303999091</v>
      </c>
    </row>
    <row r="289" spans="2:125" hidden="1" outlineLevel="1" x14ac:dyDescent="0.35">
      <c r="B289" s="5" t="s">
        <v>117</v>
      </c>
      <c r="C289" s="3"/>
      <c r="D289" s="18">
        <v>320028</v>
      </c>
      <c r="E289" s="5" t="s">
        <v>41</v>
      </c>
      <c r="F289" s="5" t="s">
        <v>34</v>
      </c>
      <c r="G289" s="5" t="s">
        <v>72</v>
      </c>
      <c r="H289" s="20">
        <v>167.22200000000001</v>
      </c>
      <c r="I289" s="16">
        <f t="shared" si="922"/>
        <v>6.5999210630180238</v>
      </c>
      <c r="J289" s="16">
        <f t="shared" si="923"/>
        <v>6.5999210630180238</v>
      </c>
      <c r="K289" s="16">
        <f t="shared" si="924"/>
        <v>13.199842126036048</v>
      </c>
      <c r="L289" s="33">
        <f t="shared" si="925"/>
        <v>2.1999736876726748</v>
      </c>
      <c r="M289" s="20">
        <f t="shared" si="926"/>
        <v>0</v>
      </c>
      <c r="N289" s="20">
        <f t="shared" si="927"/>
        <v>0</v>
      </c>
      <c r="O289" s="20">
        <f t="shared" si="928"/>
        <v>0</v>
      </c>
      <c r="P289" s="20">
        <f t="shared" si="929"/>
        <v>0</v>
      </c>
      <c r="Q289" s="20">
        <f t="shared" si="930"/>
        <v>0</v>
      </c>
      <c r="R289" s="20">
        <f t="shared" si="931"/>
        <v>0</v>
      </c>
      <c r="S289" s="20">
        <f t="shared" si="932"/>
        <v>0</v>
      </c>
      <c r="T289" s="20">
        <f t="shared" si="933"/>
        <v>0</v>
      </c>
      <c r="U289" s="182">
        <f t="shared" si="833"/>
        <v>28.59965793974477</v>
      </c>
      <c r="V289" s="33">
        <v>0</v>
      </c>
      <c r="W289" s="20">
        <v>0</v>
      </c>
      <c r="X289" s="20">
        <v>0</v>
      </c>
      <c r="Y289" s="20">
        <v>0</v>
      </c>
      <c r="Z289" s="20">
        <v>0</v>
      </c>
      <c r="AA289" s="20">
        <v>0</v>
      </c>
      <c r="AB289" s="20">
        <v>0</v>
      </c>
      <c r="AC289" s="20">
        <v>0</v>
      </c>
      <c r="AD289" s="20">
        <v>0</v>
      </c>
      <c r="AE289" s="20">
        <v>0</v>
      </c>
      <c r="AF289" s="20">
        <v>0</v>
      </c>
      <c r="AG289" s="16">
        <v>0</v>
      </c>
      <c r="AH289" s="179">
        <f t="shared" si="805"/>
        <v>0</v>
      </c>
      <c r="AI289" s="28">
        <v>1103.652</v>
      </c>
      <c r="AJ289" s="28">
        <v>1103.652</v>
      </c>
      <c r="AK289" s="28">
        <v>2207.3040000000001</v>
      </c>
      <c r="AL289" s="28">
        <v>367.88400000000001</v>
      </c>
      <c r="AM289" s="28">
        <v>0</v>
      </c>
      <c r="AN289" s="28">
        <v>0</v>
      </c>
      <c r="AO289" s="28">
        <v>0</v>
      </c>
      <c r="AP289" s="28">
        <v>0</v>
      </c>
      <c r="AQ289" s="28">
        <v>0</v>
      </c>
      <c r="AR289" s="28">
        <v>0</v>
      </c>
      <c r="AS289" s="28">
        <v>0</v>
      </c>
      <c r="AT289" s="28">
        <v>0</v>
      </c>
      <c r="AU289" s="329">
        <f t="shared" si="831"/>
        <v>4782.4920000000002</v>
      </c>
      <c r="AV289" s="33">
        <v>0</v>
      </c>
      <c r="AW289" s="20">
        <v>0</v>
      </c>
      <c r="AX289" s="20">
        <v>0</v>
      </c>
      <c r="AY289" s="20">
        <v>0</v>
      </c>
      <c r="AZ289" s="20">
        <v>0</v>
      </c>
      <c r="BA289" s="20">
        <v>0</v>
      </c>
      <c r="BB289" s="20">
        <v>0</v>
      </c>
      <c r="BC289" s="20">
        <v>0</v>
      </c>
      <c r="BD289" s="20">
        <v>0</v>
      </c>
      <c r="BE289" s="20">
        <v>0</v>
      </c>
      <c r="BF289" s="20">
        <v>0</v>
      </c>
      <c r="BG289" s="20">
        <v>0</v>
      </c>
      <c r="BH289" s="329">
        <f t="shared" si="832"/>
        <v>0</v>
      </c>
      <c r="BI289" s="193">
        <f t="shared" si="916"/>
        <v>0</v>
      </c>
      <c r="BJ289" s="193">
        <f t="shared" si="917"/>
        <v>0</v>
      </c>
      <c r="BK289" s="20">
        <v>0</v>
      </c>
      <c r="BL289" s="33">
        <v>0</v>
      </c>
      <c r="BM289" s="226">
        <f t="shared" si="820"/>
        <v>0</v>
      </c>
      <c r="BN289" s="4">
        <f t="shared" si="934"/>
        <v>0</v>
      </c>
      <c r="BO289" s="4">
        <v>0</v>
      </c>
      <c r="BP289" s="4">
        <v>0</v>
      </c>
      <c r="BQ289" s="195">
        <v>0</v>
      </c>
      <c r="BR289" s="196">
        <f t="shared" si="918"/>
        <v>0</v>
      </c>
      <c r="BS289" s="224">
        <f t="shared" si="830"/>
        <v>0</v>
      </c>
      <c r="BT289" s="4">
        <f t="shared" si="821"/>
        <v>0</v>
      </c>
      <c r="BU289" s="229">
        <f t="shared" si="763"/>
        <v>-1</v>
      </c>
      <c r="BV289" s="193">
        <f t="shared" si="822"/>
        <v>0</v>
      </c>
      <c r="BW289" s="193">
        <f t="shared" si="823"/>
        <v>0</v>
      </c>
      <c r="BX289" s="20">
        <v>0</v>
      </c>
      <c r="BY289" s="19">
        <v>0</v>
      </c>
      <c r="BZ289" s="441">
        <f t="shared" si="824"/>
        <v>0</v>
      </c>
      <c r="CA289" s="4">
        <f t="shared" si="919"/>
        <v>0</v>
      </c>
      <c r="CB289" s="1">
        <v>0</v>
      </c>
      <c r="CC289" s="1">
        <v>0</v>
      </c>
      <c r="CD289" s="19">
        <v>0</v>
      </c>
      <c r="CE289" s="196">
        <v>0</v>
      </c>
      <c r="CF289" s="275">
        <f t="shared" si="825"/>
        <v>0</v>
      </c>
      <c r="CG289" s="1">
        <f t="shared" si="826"/>
        <v>0</v>
      </c>
      <c r="CH289" s="229">
        <f t="shared" si="827"/>
        <v>-1</v>
      </c>
      <c r="CI289" s="193">
        <f t="shared" si="828"/>
        <v>0</v>
      </c>
      <c r="CJ289" s="193">
        <f t="shared" si="829"/>
        <v>0</v>
      </c>
      <c r="CK289" s="20">
        <v>0</v>
      </c>
      <c r="CL289" s="33">
        <v>0</v>
      </c>
      <c r="CM289" s="475">
        <f t="shared" si="806"/>
        <v>0</v>
      </c>
      <c r="CN289" s="4">
        <v>0</v>
      </c>
      <c r="CO289" s="1">
        <v>0</v>
      </c>
      <c r="CP289" s="1">
        <v>0</v>
      </c>
      <c r="CQ289" s="19">
        <v>0</v>
      </c>
      <c r="CR289" s="7">
        <f t="shared" si="787"/>
        <v>0</v>
      </c>
      <c r="CS289" s="224">
        <f t="shared" si="807"/>
        <v>0</v>
      </c>
      <c r="CT289" s="1">
        <f t="shared" si="808"/>
        <v>0</v>
      </c>
      <c r="CU289" s="229">
        <f t="shared" si="809"/>
        <v>-1</v>
      </c>
      <c r="CV289" s="193">
        <f t="shared" si="810"/>
        <v>0</v>
      </c>
      <c r="CW289" s="193">
        <f t="shared" si="811"/>
        <v>0</v>
      </c>
      <c r="CX289" s="20"/>
      <c r="CY289" s="33"/>
      <c r="CZ289" s="475">
        <f t="shared" si="812"/>
        <v>0</v>
      </c>
      <c r="DA289" s="4">
        <v>0</v>
      </c>
      <c r="DE289" s="7">
        <f t="shared" si="920"/>
        <v>0</v>
      </c>
      <c r="DF289" s="224">
        <f t="shared" si="813"/>
        <v>0</v>
      </c>
      <c r="DG289" s="1">
        <f t="shared" si="814"/>
        <v>0</v>
      </c>
      <c r="DH289" s="229">
        <f t="shared" si="815"/>
        <v>-1</v>
      </c>
      <c r="DI289" s="193"/>
      <c r="DJ289" s="193"/>
      <c r="DK289" s="20"/>
      <c r="DL289" s="33"/>
      <c r="DM289" s="475">
        <f t="shared" si="816"/>
        <v>0</v>
      </c>
      <c r="DN289" s="4">
        <v>0</v>
      </c>
      <c r="DR289" s="7">
        <f t="shared" si="921"/>
        <v>0</v>
      </c>
      <c r="DS289" s="224">
        <f t="shared" si="817"/>
        <v>0</v>
      </c>
      <c r="DT289" s="1">
        <f t="shared" si="818"/>
        <v>0</v>
      </c>
      <c r="DU289" s="229">
        <f t="shared" si="819"/>
        <v>-1</v>
      </c>
    </row>
    <row r="290" spans="2:125" hidden="1" outlineLevel="1" x14ac:dyDescent="0.35">
      <c r="B290" s="5" t="s">
        <v>117</v>
      </c>
      <c r="C290" s="3"/>
      <c r="D290" s="18">
        <v>320120</v>
      </c>
      <c r="E290" s="5" t="s">
        <v>41</v>
      </c>
      <c r="F290" s="5" t="s">
        <v>35</v>
      </c>
      <c r="G290" s="5" t="s">
        <v>72</v>
      </c>
      <c r="H290" s="20">
        <v>167.22200000000001</v>
      </c>
      <c r="I290" s="16">
        <f t="shared" si="922"/>
        <v>0</v>
      </c>
      <c r="J290" s="16">
        <f t="shared" si="923"/>
        <v>0</v>
      </c>
      <c r="K290" s="16">
        <f t="shared" si="924"/>
        <v>0</v>
      </c>
      <c r="L290" s="33">
        <f t="shared" si="925"/>
        <v>0</v>
      </c>
      <c r="M290" s="20">
        <f t="shared" si="926"/>
        <v>0</v>
      </c>
      <c r="N290" s="20">
        <f t="shared" si="927"/>
        <v>0</v>
      </c>
      <c r="O290" s="20">
        <f t="shared" si="928"/>
        <v>0</v>
      </c>
      <c r="P290" s="20">
        <f t="shared" si="929"/>
        <v>0</v>
      </c>
      <c r="Q290" s="20">
        <f t="shared" si="930"/>
        <v>0</v>
      </c>
      <c r="R290" s="20">
        <f t="shared" si="931"/>
        <v>0</v>
      </c>
      <c r="S290" s="20">
        <f t="shared" si="932"/>
        <v>0</v>
      </c>
      <c r="T290" s="20">
        <f t="shared" si="933"/>
        <v>0</v>
      </c>
      <c r="U290" s="182">
        <f t="shared" si="833"/>
        <v>0</v>
      </c>
      <c r="V290" s="33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0">
        <v>0</v>
      </c>
      <c r="AF290" s="20">
        <v>0</v>
      </c>
      <c r="AG290" s="16">
        <v>0</v>
      </c>
      <c r="AH290" s="179">
        <f t="shared" si="805"/>
        <v>0</v>
      </c>
      <c r="AI290" s="28">
        <v>0</v>
      </c>
      <c r="AJ290" s="28">
        <v>0</v>
      </c>
      <c r="AK290" s="28">
        <v>0</v>
      </c>
      <c r="AL290" s="28">
        <v>0</v>
      </c>
      <c r="AM290" s="28">
        <v>0</v>
      </c>
      <c r="AN290" s="28">
        <v>0</v>
      </c>
      <c r="AO290" s="28">
        <v>0</v>
      </c>
      <c r="AP290" s="28">
        <v>0</v>
      </c>
      <c r="AQ290" s="28">
        <v>0</v>
      </c>
      <c r="AR290" s="28">
        <v>0</v>
      </c>
      <c r="AS290" s="28">
        <v>0</v>
      </c>
      <c r="AT290" s="28">
        <v>0</v>
      </c>
      <c r="AU290" s="329">
        <f t="shared" si="831"/>
        <v>0</v>
      </c>
      <c r="AV290" s="33">
        <v>0</v>
      </c>
      <c r="AW290" s="20">
        <v>0</v>
      </c>
      <c r="AX290" s="20">
        <v>0</v>
      </c>
      <c r="AY290" s="20">
        <v>0</v>
      </c>
      <c r="AZ290" s="20">
        <v>0</v>
      </c>
      <c r="BA290" s="20">
        <v>0</v>
      </c>
      <c r="BB290" s="20">
        <v>0</v>
      </c>
      <c r="BC290" s="20">
        <v>0</v>
      </c>
      <c r="BD290" s="20">
        <v>0</v>
      </c>
      <c r="BE290" s="20">
        <v>0</v>
      </c>
      <c r="BF290" s="20">
        <v>0</v>
      </c>
      <c r="BG290" s="20">
        <v>0</v>
      </c>
      <c r="BH290" s="329">
        <f t="shared" si="832"/>
        <v>0</v>
      </c>
      <c r="BI290" s="193">
        <f t="shared" si="916"/>
        <v>0</v>
      </c>
      <c r="BJ290" s="193">
        <f t="shared" si="917"/>
        <v>0</v>
      </c>
      <c r="BK290" s="20">
        <v>0</v>
      </c>
      <c r="BL290" s="33">
        <v>0</v>
      </c>
      <c r="BM290" s="226">
        <f t="shared" si="820"/>
        <v>0</v>
      </c>
      <c r="BN290" s="4">
        <f t="shared" si="934"/>
        <v>0</v>
      </c>
      <c r="BO290" s="4">
        <v>0</v>
      </c>
      <c r="BP290" s="4">
        <v>0</v>
      </c>
      <c r="BQ290" s="195">
        <v>0</v>
      </c>
      <c r="BR290" s="196">
        <f t="shared" si="918"/>
        <v>0</v>
      </c>
      <c r="BS290" s="224">
        <f t="shared" si="830"/>
        <v>0</v>
      </c>
      <c r="BT290" s="4">
        <f t="shared" si="821"/>
        <v>0</v>
      </c>
      <c r="BU290" s="229">
        <f t="shared" si="763"/>
        <v>0</v>
      </c>
      <c r="BV290" s="193">
        <f t="shared" si="822"/>
        <v>0</v>
      </c>
      <c r="BW290" s="193">
        <f t="shared" si="823"/>
        <v>0</v>
      </c>
      <c r="BX290" s="20">
        <v>0</v>
      </c>
      <c r="BY290" s="19">
        <v>0</v>
      </c>
      <c r="BZ290" s="441">
        <f t="shared" si="824"/>
        <v>0</v>
      </c>
      <c r="CA290" s="4">
        <f t="shared" si="919"/>
        <v>0</v>
      </c>
      <c r="CB290" s="1">
        <v>0</v>
      </c>
      <c r="CC290" s="1">
        <v>0</v>
      </c>
      <c r="CD290" s="19">
        <v>0</v>
      </c>
      <c r="CE290" s="196">
        <v>0</v>
      </c>
      <c r="CF290" s="275">
        <f t="shared" si="825"/>
        <v>0</v>
      </c>
      <c r="CG290" s="1">
        <f t="shared" si="826"/>
        <v>0</v>
      </c>
      <c r="CH290" s="229">
        <f t="shared" si="827"/>
        <v>0</v>
      </c>
      <c r="CI290" s="193">
        <f t="shared" si="828"/>
        <v>0</v>
      </c>
      <c r="CJ290" s="193">
        <f t="shared" si="829"/>
        <v>0</v>
      </c>
      <c r="CK290" s="20">
        <v>0</v>
      </c>
      <c r="CL290" s="33">
        <v>0</v>
      </c>
      <c r="CM290" s="475">
        <f t="shared" si="806"/>
        <v>0</v>
      </c>
      <c r="CN290" s="4">
        <v>0</v>
      </c>
      <c r="CO290" s="1">
        <v>0</v>
      </c>
      <c r="CP290" s="1">
        <v>0</v>
      </c>
      <c r="CQ290" s="19">
        <v>0</v>
      </c>
      <c r="CR290" s="7">
        <f t="shared" si="787"/>
        <v>0</v>
      </c>
      <c r="CS290" s="224">
        <f t="shared" si="807"/>
        <v>0</v>
      </c>
      <c r="CT290" s="1">
        <f t="shared" si="808"/>
        <v>0</v>
      </c>
      <c r="CU290" s="229">
        <f t="shared" si="809"/>
        <v>0</v>
      </c>
      <c r="CV290" s="193">
        <f t="shared" si="810"/>
        <v>0</v>
      </c>
      <c r="CW290" s="193">
        <f t="shared" si="811"/>
        <v>0</v>
      </c>
      <c r="CX290" s="20"/>
      <c r="CY290" s="33"/>
      <c r="CZ290" s="475">
        <f t="shared" si="812"/>
        <v>0</v>
      </c>
      <c r="DA290" s="4">
        <v>0</v>
      </c>
      <c r="DE290" s="7">
        <f t="shared" si="920"/>
        <v>0</v>
      </c>
      <c r="DF290" s="224">
        <f t="shared" si="813"/>
        <v>0</v>
      </c>
      <c r="DG290" s="1">
        <f t="shared" si="814"/>
        <v>0</v>
      </c>
      <c r="DH290" s="229">
        <f t="shared" si="815"/>
        <v>0</v>
      </c>
      <c r="DI290" s="193"/>
      <c r="DJ290" s="193"/>
      <c r="DK290" s="20"/>
      <c r="DL290" s="33"/>
      <c r="DM290" s="475">
        <f t="shared" si="816"/>
        <v>0</v>
      </c>
      <c r="DN290" s="4">
        <v>0</v>
      </c>
      <c r="DR290" s="7">
        <f t="shared" si="921"/>
        <v>0</v>
      </c>
      <c r="DS290" s="224">
        <f t="shared" si="817"/>
        <v>0</v>
      </c>
      <c r="DT290" s="1">
        <f t="shared" si="818"/>
        <v>0</v>
      </c>
      <c r="DU290" s="229">
        <f t="shared" si="819"/>
        <v>0</v>
      </c>
    </row>
    <row r="291" spans="2:125" hidden="1" outlineLevel="1" x14ac:dyDescent="0.35">
      <c r="B291" s="5" t="s">
        <v>117</v>
      </c>
      <c r="C291" s="3"/>
      <c r="D291" s="18">
        <v>320100</v>
      </c>
      <c r="E291" s="5" t="s">
        <v>44</v>
      </c>
      <c r="F291" s="5" t="s">
        <v>50</v>
      </c>
      <c r="G291" s="5" t="s">
        <v>73</v>
      </c>
      <c r="H291" s="20">
        <v>225.81800000000001</v>
      </c>
      <c r="I291" s="16">
        <f t="shared" si="922"/>
        <v>0</v>
      </c>
      <c r="J291" s="16">
        <f t="shared" si="923"/>
        <v>0</v>
      </c>
      <c r="K291" s="16">
        <f t="shared" si="924"/>
        <v>0</v>
      </c>
      <c r="L291" s="33">
        <f t="shared" si="925"/>
        <v>0</v>
      </c>
      <c r="M291" s="20">
        <f t="shared" si="926"/>
        <v>0</v>
      </c>
      <c r="N291" s="20">
        <f t="shared" si="927"/>
        <v>0</v>
      </c>
      <c r="O291" s="20">
        <f t="shared" si="928"/>
        <v>0</v>
      </c>
      <c r="P291" s="20">
        <f t="shared" si="929"/>
        <v>0</v>
      </c>
      <c r="Q291" s="20">
        <f t="shared" si="930"/>
        <v>0</v>
      </c>
      <c r="R291" s="20">
        <f t="shared" si="931"/>
        <v>0</v>
      </c>
      <c r="S291" s="20">
        <f t="shared" si="932"/>
        <v>0</v>
      </c>
      <c r="T291" s="20">
        <f t="shared" si="933"/>
        <v>0</v>
      </c>
      <c r="U291" s="182">
        <f t="shared" si="833"/>
        <v>0</v>
      </c>
      <c r="V291" s="33">
        <v>0</v>
      </c>
      <c r="W291" s="20">
        <v>0</v>
      </c>
      <c r="X291" s="20">
        <v>0</v>
      </c>
      <c r="Y291" s="20">
        <v>0</v>
      </c>
      <c r="Z291" s="20">
        <v>0</v>
      </c>
      <c r="AA291" s="20">
        <v>0</v>
      </c>
      <c r="AB291" s="20">
        <v>0</v>
      </c>
      <c r="AC291" s="20">
        <v>0</v>
      </c>
      <c r="AD291" s="20">
        <v>0</v>
      </c>
      <c r="AE291" s="20">
        <v>0</v>
      </c>
      <c r="AF291" s="20">
        <v>0</v>
      </c>
      <c r="AG291" s="16">
        <v>0</v>
      </c>
      <c r="AH291" s="179">
        <f t="shared" si="805"/>
        <v>0</v>
      </c>
      <c r="AI291" s="28">
        <v>0</v>
      </c>
      <c r="AJ291" s="28">
        <v>0</v>
      </c>
      <c r="AK291" s="28">
        <v>0</v>
      </c>
      <c r="AL291" s="28">
        <v>0</v>
      </c>
      <c r="AM291" s="28">
        <v>0</v>
      </c>
      <c r="AN291" s="28">
        <v>0</v>
      </c>
      <c r="AO291" s="28">
        <v>0</v>
      </c>
      <c r="AP291" s="28">
        <v>0</v>
      </c>
      <c r="AQ291" s="28">
        <v>0</v>
      </c>
      <c r="AR291" s="28">
        <v>0</v>
      </c>
      <c r="AS291" s="28">
        <v>0</v>
      </c>
      <c r="AT291" s="28">
        <v>0</v>
      </c>
      <c r="AU291" s="329">
        <f t="shared" si="831"/>
        <v>0</v>
      </c>
      <c r="AV291" s="33">
        <v>0</v>
      </c>
      <c r="AW291" s="20">
        <v>0</v>
      </c>
      <c r="AX291" s="20">
        <v>0</v>
      </c>
      <c r="AY291" s="20">
        <v>0</v>
      </c>
      <c r="AZ291" s="20">
        <v>0</v>
      </c>
      <c r="BA291" s="20">
        <v>0</v>
      </c>
      <c r="BB291" s="20">
        <v>0</v>
      </c>
      <c r="BC291" s="20">
        <v>0</v>
      </c>
      <c r="BD291" s="20">
        <v>0</v>
      </c>
      <c r="BE291" s="20">
        <v>0</v>
      </c>
      <c r="BF291" s="20">
        <v>0</v>
      </c>
      <c r="BG291" s="20">
        <v>0</v>
      </c>
      <c r="BH291" s="329">
        <f t="shared" si="832"/>
        <v>0</v>
      </c>
      <c r="BI291" s="193">
        <f t="shared" si="916"/>
        <v>0</v>
      </c>
      <c r="BJ291" s="193">
        <f t="shared" si="917"/>
        <v>0</v>
      </c>
      <c r="BK291" s="20">
        <v>0</v>
      </c>
      <c r="BL291" s="33">
        <v>0</v>
      </c>
      <c r="BM291" s="226">
        <f t="shared" si="820"/>
        <v>0</v>
      </c>
      <c r="BN291" s="4">
        <f t="shared" si="934"/>
        <v>0</v>
      </c>
      <c r="BO291" s="4">
        <v>0</v>
      </c>
      <c r="BP291" s="4">
        <v>0</v>
      </c>
      <c r="BQ291" s="195">
        <v>0</v>
      </c>
      <c r="BR291" s="196">
        <f t="shared" si="918"/>
        <v>0</v>
      </c>
      <c r="BS291" s="224">
        <f t="shared" si="830"/>
        <v>0</v>
      </c>
      <c r="BT291" s="4">
        <f t="shared" si="821"/>
        <v>0</v>
      </c>
      <c r="BU291" s="229">
        <f t="shared" si="763"/>
        <v>0</v>
      </c>
      <c r="BV291" s="193">
        <f t="shared" si="822"/>
        <v>0</v>
      </c>
      <c r="BW291" s="193">
        <f t="shared" si="823"/>
        <v>0</v>
      </c>
      <c r="BX291" s="20">
        <v>0</v>
      </c>
      <c r="BY291" s="19">
        <v>0</v>
      </c>
      <c r="BZ291" s="441">
        <f t="shared" si="824"/>
        <v>0</v>
      </c>
      <c r="CA291" s="4">
        <f t="shared" si="919"/>
        <v>0</v>
      </c>
      <c r="CB291" s="1">
        <v>0</v>
      </c>
      <c r="CC291" s="1">
        <v>0</v>
      </c>
      <c r="CD291" s="19">
        <v>0</v>
      </c>
      <c r="CE291" s="196">
        <v>0</v>
      </c>
      <c r="CF291" s="275">
        <f t="shared" si="825"/>
        <v>0</v>
      </c>
      <c r="CG291" s="1">
        <f t="shared" si="826"/>
        <v>0</v>
      </c>
      <c r="CH291" s="229">
        <f t="shared" si="827"/>
        <v>0</v>
      </c>
      <c r="CI291" s="193">
        <f t="shared" si="828"/>
        <v>0</v>
      </c>
      <c r="CJ291" s="193">
        <f t="shared" si="829"/>
        <v>0</v>
      </c>
      <c r="CK291" s="20">
        <v>0</v>
      </c>
      <c r="CL291" s="33">
        <v>0</v>
      </c>
      <c r="CM291" s="475">
        <f t="shared" si="806"/>
        <v>0</v>
      </c>
      <c r="CN291" s="4">
        <v>0</v>
      </c>
      <c r="CO291" s="1">
        <v>0</v>
      </c>
      <c r="CP291" s="1">
        <v>0</v>
      </c>
      <c r="CQ291" s="19">
        <v>0</v>
      </c>
      <c r="CR291" s="7">
        <f t="shared" si="787"/>
        <v>0</v>
      </c>
      <c r="CS291" s="224">
        <f t="shared" si="807"/>
        <v>0</v>
      </c>
      <c r="CT291" s="1">
        <f t="shared" si="808"/>
        <v>0</v>
      </c>
      <c r="CU291" s="229">
        <f t="shared" si="809"/>
        <v>0</v>
      </c>
      <c r="CV291" s="193">
        <f t="shared" si="810"/>
        <v>0</v>
      </c>
      <c r="CW291" s="193">
        <f t="shared" si="811"/>
        <v>0</v>
      </c>
      <c r="CX291" s="20"/>
      <c r="CY291" s="33"/>
      <c r="CZ291" s="475">
        <f t="shared" si="812"/>
        <v>0</v>
      </c>
      <c r="DA291" s="4">
        <v>0</v>
      </c>
      <c r="DE291" s="7">
        <f t="shared" si="920"/>
        <v>0</v>
      </c>
      <c r="DF291" s="224">
        <f t="shared" si="813"/>
        <v>0</v>
      </c>
      <c r="DG291" s="1">
        <f t="shared" si="814"/>
        <v>0</v>
      </c>
      <c r="DH291" s="229">
        <f t="shared" si="815"/>
        <v>0</v>
      </c>
      <c r="DI291" s="193"/>
      <c r="DJ291" s="193"/>
      <c r="DK291" s="20"/>
      <c r="DL291" s="33"/>
      <c r="DM291" s="475">
        <f t="shared" si="816"/>
        <v>0</v>
      </c>
      <c r="DN291" s="4">
        <v>0</v>
      </c>
      <c r="DR291" s="7">
        <f t="shared" si="921"/>
        <v>0</v>
      </c>
      <c r="DS291" s="224">
        <f t="shared" si="817"/>
        <v>0</v>
      </c>
      <c r="DT291" s="1">
        <f t="shared" si="818"/>
        <v>0</v>
      </c>
      <c r="DU291" s="229">
        <f t="shared" si="819"/>
        <v>0</v>
      </c>
    </row>
    <row r="292" spans="2:125" hidden="1" outlineLevel="1" x14ac:dyDescent="0.35">
      <c r="B292" s="5" t="s">
        <v>117</v>
      </c>
      <c r="C292" s="3"/>
      <c r="D292" s="18">
        <v>320400</v>
      </c>
      <c r="E292" s="5" t="s">
        <v>44</v>
      </c>
      <c r="F292" s="5" t="s">
        <v>51</v>
      </c>
      <c r="G292" s="5" t="s">
        <v>73</v>
      </c>
      <c r="H292" s="20">
        <v>225.81800000000001</v>
      </c>
      <c r="I292" s="16">
        <f t="shared" si="922"/>
        <v>0</v>
      </c>
      <c r="J292" s="16">
        <f t="shared" si="923"/>
        <v>0</v>
      </c>
      <c r="K292" s="16">
        <f t="shared" si="924"/>
        <v>0</v>
      </c>
      <c r="L292" s="33">
        <f t="shared" si="925"/>
        <v>0</v>
      </c>
      <c r="M292" s="20">
        <f t="shared" si="926"/>
        <v>0</v>
      </c>
      <c r="N292" s="20">
        <f t="shared" si="927"/>
        <v>0</v>
      </c>
      <c r="O292" s="20">
        <f t="shared" si="928"/>
        <v>0</v>
      </c>
      <c r="P292" s="20">
        <f t="shared" si="929"/>
        <v>0</v>
      </c>
      <c r="Q292" s="20">
        <f t="shared" si="930"/>
        <v>0</v>
      </c>
      <c r="R292" s="20">
        <f t="shared" si="931"/>
        <v>0</v>
      </c>
      <c r="S292" s="20">
        <f t="shared" si="932"/>
        <v>0</v>
      </c>
      <c r="T292" s="20">
        <f t="shared" si="933"/>
        <v>0</v>
      </c>
      <c r="U292" s="182">
        <f t="shared" si="833"/>
        <v>0</v>
      </c>
      <c r="V292" s="33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  <c r="AB292" s="20">
        <v>0</v>
      </c>
      <c r="AC292" s="20">
        <v>0</v>
      </c>
      <c r="AD292" s="20">
        <v>0</v>
      </c>
      <c r="AE292" s="20">
        <v>0</v>
      </c>
      <c r="AF292" s="20">
        <v>0</v>
      </c>
      <c r="AG292" s="16">
        <v>0</v>
      </c>
      <c r="AH292" s="179">
        <f t="shared" si="805"/>
        <v>0</v>
      </c>
      <c r="AI292" s="28">
        <v>0</v>
      </c>
      <c r="AJ292" s="28">
        <v>0</v>
      </c>
      <c r="AK292" s="28">
        <v>0</v>
      </c>
      <c r="AL292" s="28">
        <v>0</v>
      </c>
      <c r="AM292" s="28">
        <v>0</v>
      </c>
      <c r="AN292" s="28">
        <v>0</v>
      </c>
      <c r="AO292" s="28">
        <v>0</v>
      </c>
      <c r="AP292" s="28">
        <v>0</v>
      </c>
      <c r="AQ292" s="28">
        <v>0</v>
      </c>
      <c r="AR292" s="28">
        <v>0</v>
      </c>
      <c r="AS292" s="28">
        <v>0</v>
      </c>
      <c r="AT292" s="28">
        <v>0</v>
      </c>
      <c r="AU292" s="329">
        <f t="shared" si="831"/>
        <v>0</v>
      </c>
      <c r="AV292" s="33">
        <v>0</v>
      </c>
      <c r="AW292" s="20">
        <v>0</v>
      </c>
      <c r="AX292" s="20">
        <v>0</v>
      </c>
      <c r="AY292" s="20">
        <v>0</v>
      </c>
      <c r="AZ292" s="20">
        <v>0</v>
      </c>
      <c r="BA292" s="20">
        <v>0</v>
      </c>
      <c r="BB292" s="20">
        <v>0</v>
      </c>
      <c r="BC292" s="20">
        <v>0</v>
      </c>
      <c r="BD292" s="20">
        <v>0</v>
      </c>
      <c r="BE292" s="20">
        <v>0</v>
      </c>
      <c r="BF292" s="20">
        <v>0</v>
      </c>
      <c r="BG292" s="20">
        <v>0</v>
      </c>
      <c r="BH292" s="329">
        <f t="shared" si="832"/>
        <v>0</v>
      </c>
      <c r="BI292" s="193">
        <f t="shared" si="916"/>
        <v>0</v>
      </c>
      <c r="BJ292" s="193">
        <f t="shared" si="917"/>
        <v>0</v>
      </c>
      <c r="BK292" s="20">
        <v>0</v>
      </c>
      <c r="BL292" s="33">
        <v>0</v>
      </c>
      <c r="BM292" s="226">
        <f t="shared" si="820"/>
        <v>0</v>
      </c>
      <c r="BN292" s="4">
        <f t="shared" si="934"/>
        <v>0</v>
      </c>
      <c r="BO292" s="4">
        <v>0</v>
      </c>
      <c r="BP292" s="4">
        <v>0</v>
      </c>
      <c r="BQ292" s="195">
        <v>0</v>
      </c>
      <c r="BR292" s="196">
        <f t="shared" si="918"/>
        <v>0</v>
      </c>
      <c r="BS292" s="224">
        <f t="shared" si="830"/>
        <v>0</v>
      </c>
      <c r="BT292" s="4">
        <f t="shared" si="821"/>
        <v>0</v>
      </c>
      <c r="BU292" s="229">
        <f t="shared" si="763"/>
        <v>0</v>
      </c>
      <c r="BV292" s="193">
        <f t="shared" si="822"/>
        <v>0</v>
      </c>
      <c r="BW292" s="193">
        <f t="shared" si="823"/>
        <v>0</v>
      </c>
      <c r="BX292" s="20">
        <v>0</v>
      </c>
      <c r="BY292" s="19">
        <v>0</v>
      </c>
      <c r="BZ292" s="441">
        <f t="shared" si="824"/>
        <v>0</v>
      </c>
      <c r="CA292" s="4">
        <f t="shared" si="919"/>
        <v>0</v>
      </c>
      <c r="CB292" s="1">
        <v>0</v>
      </c>
      <c r="CC292" s="1">
        <v>0</v>
      </c>
      <c r="CD292" s="19">
        <v>0</v>
      </c>
      <c r="CE292" s="196">
        <v>0</v>
      </c>
      <c r="CF292" s="275">
        <f t="shared" si="825"/>
        <v>0</v>
      </c>
      <c r="CG292" s="1">
        <f t="shared" si="826"/>
        <v>0</v>
      </c>
      <c r="CH292" s="229">
        <f t="shared" si="827"/>
        <v>0</v>
      </c>
      <c r="CI292" s="193">
        <f t="shared" si="828"/>
        <v>0</v>
      </c>
      <c r="CJ292" s="193">
        <f t="shared" si="829"/>
        <v>0</v>
      </c>
      <c r="CK292" s="20">
        <v>0</v>
      </c>
      <c r="CL292" s="33">
        <v>0</v>
      </c>
      <c r="CM292" s="475">
        <f t="shared" si="806"/>
        <v>0</v>
      </c>
      <c r="CN292" s="4">
        <v>0</v>
      </c>
      <c r="CO292" s="1">
        <v>0</v>
      </c>
      <c r="CP292" s="1">
        <v>0</v>
      </c>
      <c r="CQ292" s="19">
        <v>0</v>
      </c>
      <c r="CR292" s="7">
        <f t="shared" si="787"/>
        <v>0</v>
      </c>
      <c r="CS292" s="224">
        <f t="shared" si="807"/>
        <v>0</v>
      </c>
      <c r="CT292" s="1">
        <f t="shared" si="808"/>
        <v>0</v>
      </c>
      <c r="CU292" s="229">
        <f t="shared" si="809"/>
        <v>0</v>
      </c>
      <c r="CV292" s="193">
        <f t="shared" si="810"/>
        <v>0</v>
      </c>
      <c r="CW292" s="193">
        <f t="shared" si="811"/>
        <v>0</v>
      </c>
      <c r="CX292" s="20"/>
      <c r="CY292" s="33"/>
      <c r="CZ292" s="475">
        <f t="shared" si="812"/>
        <v>0</v>
      </c>
      <c r="DA292" s="4">
        <v>0</v>
      </c>
      <c r="DE292" s="7">
        <f t="shared" si="920"/>
        <v>0</v>
      </c>
      <c r="DF292" s="224">
        <f t="shared" si="813"/>
        <v>0</v>
      </c>
      <c r="DG292" s="1">
        <f t="shared" si="814"/>
        <v>0</v>
      </c>
      <c r="DH292" s="229">
        <f t="shared" si="815"/>
        <v>0</v>
      </c>
      <c r="DI292" s="193"/>
      <c r="DJ292" s="193"/>
      <c r="DK292" s="20"/>
      <c r="DL292" s="33"/>
      <c r="DM292" s="475">
        <f t="shared" si="816"/>
        <v>0</v>
      </c>
      <c r="DN292" s="4">
        <v>0</v>
      </c>
      <c r="DR292" s="7">
        <f t="shared" si="921"/>
        <v>0</v>
      </c>
      <c r="DS292" s="224">
        <f t="shared" si="817"/>
        <v>0</v>
      </c>
      <c r="DT292" s="1">
        <f t="shared" si="818"/>
        <v>0</v>
      </c>
      <c r="DU292" s="229">
        <f t="shared" si="819"/>
        <v>0</v>
      </c>
    </row>
    <row r="293" spans="2:125" hidden="1" outlineLevel="1" x14ac:dyDescent="0.35">
      <c r="B293" s="5" t="s">
        <v>117</v>
      </c>
      <c r="C293" s="3"/>
      <c r="D293" s="18">
        <v>320026</v>
      </c>
      <c r="E293" s="5" t="s">
        <v>41</v>
      </c>
      <c r="F293" s="5" t="s">
        <v>52</v>
      </c>
      <c r="G293" s="5" t="s">
        <v>74</v>
      </c>
      <c r="H293" s="20">
        <f>223309/1000</f>
        <v>223.309</v>
      </c>
      <c r="I293" s="16">
        <f t="shared" si="922"/>
        <v>0</v>
      </c>
      <c r="J293" s="16">
        <f t="shared" si="923"/>
        <v>0</v>
      </c>
      <c r="K293" s="16">
        <f t="shared" si="924"/>
        <v>0</v>
      </c>
      <c r="L293" s="33">
        <f t="shared" si="925"/>
        <v>0</v>
      </c>
      <c r="M293" s="20">
        <f t="shared" si="926"/>
        <v>0</v>
      </c>
      <c r="N293" s="20">
        <f t="shared" si="927"/>
        <v>0</v>
      </c>
      <c r="O293" s="20">
        <f t="shared" si="928"/>
        <v>0</v>
      </c>
      <c r="P293" s="20">
        <f t="shared" si="929"/>
        <v>0</v>
      </c>
      <c r="Q293" s="20">
        <f t="shared" si="930"/>
        <v>0</v>
      </c>
      <c r="R293" s="20">
        <f t="shared" si="931"/>
        <v>0</v>
      </c>
      <c r="S293" s="20">
        <f t="shared" si="932"/>
        <v>0</v>
      </c>
      <c r="T293" s="20">
        <f t="shared" si="933"/>
        <v>0</v>
      </c>
      <c r="U293" s="182">
        <f t="shared" si="833"/>
        <v>0</v>
      </c>
      <c r="V293" s="33">
        <v>0</v>
      </c>
      <c r="W293" s="20">
        <v>0</v>
      </c>
      <c r="X293" s="20">
        <v>0</v>
      </c>
      <c r="Y293" s="20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0">
        <v>0</v>
      </c>
      <c r="AF293" s="20">
        <v>0</v>
      </c>
      <c r="AG293" s="16">
        <v>0</v>
      </c>
      <c r="AH293" s="179">
        <f t="shared" si="805"/>
        <v>0</v>
      </c>
      <c r="AI293" s="28">
        <v>0</v>
      </c>
      <c r="AJ293" s="28">
        <v>0</v>
      </c>
      <c r="AK293" s="28">
        <v>0</v>
      </c>
      <c r="AL293" s="28">
        <v>0</v>
      </c>
      <c r="AM293" s="28">
        <v>0</v>
      </c>
      <c r="AN293" s="28">
        <v>0</v>
      </c>
      <c r="AO293" s="28">
        <v>0</v>
      </c>
      <c r="AP293" s="28">
        <v>0</v>
      </c>
      <c r="AQ293" s="28">
        <v>0</v>
      </c>
      <c r="AR293" s="28">
        <v>0</v>
      </c>
      <c r="AS293" s="28">
        <v>0</v>
      </c>
      <c r="AT293" s="28">
        <v>0</v>
      </c>
      <c r="AU293" s="329">
        <f t="shared" si="831"/>
        <v>0</v>
      </c>
      <c r="AV293" s="33">
        <v>0</v>
      </c>
      <c r="AW293" s="20">
        <v>0</v>
      </c>
      <c r="AX293" s="20">
        <v>0</v>
      </c>
      <c r="AY293" s="20">
        <v>0</v>
      </c>
      <c r="AZ293" s="20">
        <v>0</v>
      </c>
      <c r="BA293" s="20">
        <v>0</v>
      </c>
      <c r="BB293" s="20">
        <v>0</v>
      </c>
      <c r="BC293" s="20">
        <v>0</v>
      </c>
      <c r="BD293" s="20">
        <v>0</v>
      </c>
      <c r="BE293" s="20">
        <v>0</v>
      </c>
      <c r="BF293" s="20">
        <v>0</v>
      </c>
      <c r="BG293" s="20">
        <v>0</v>
      </c>
      <c r="BH293" s="329">
        <f t="shared" si="832"/>
        <v>0</v>
      </c>
      <c r="BI293" s="193">
        <f t="shared" si="916"/>
        <v>0</v>
      </c>
      <c r="BJ293" s="193">
        <f t="shared" si="917"/>
        <v>0</v>
      </c>
      <c r="BK293" s="20">
        <v>0</v>
      </c>
      <c r="BL293" s="33">
        <v>0</v>
      </c>
      <c r="BM293" s="226">
        <f t="shared" si="820"/>
        <v>0</v>
      </c>
      <c r="BN293" s="4">
        <f t="shared" si="934"/>
        <v>0</v>
      </c>
      <c r="BO293" s="4">
        <v>0</v>
      </c>
      <c r="BP293" s="4">
        <v>0</v>
      </c>
      <c r="BQ293" s="195">
        <v>0</v>
      </c>
      <c r="BR293" s="196">
        <f t="shared" si="918"/>
        <v>0</v>
      </c>
      <c r="BS293" s="224">
        <f t="shared" si="830"/>
        <v>0</v>
      </c>
      <c r="BT293" s="4">
        <f t="shared" si="821"/>
        <v>0</v>
      </c>
      <c r="BU293" s="229">
        <f t="shared" si="763"/>
        <v>0</v>
      </c>
      <c r="BV293" s="193">
        <f t="shared" si="822"/>
        <v>0</v>
      </c>
      <c r="BW293" s="193">
        <f t="shared" si="823"/>
        <v>0</v>
      </c>
      <c r="BX293" s="20">
        <v>0</v>
      </c>
      <c r="BY293" s="19">
        <v>0</v>
      </c>
      <c r="BZ293" s="441">
        <f t="shared" si="824"/>
        <v>0</v>
      </c>
      <c r="CA293" s="4">
        <f t="shared" si="919"/>
        <v>0</v>
      </c>
      <c r="CB293" s="1">
        <v>0</v>
      </c>
      <c r="CC293" s="1">
        <v>0</v>
      </c>
      <c r="CD293" s="19">
        <v>0</v>
      </c>
      <c r="CE293" s="196">
        <v>0</v>
      </c>
      <c r="CF293" s="275">
        <f t="shared" si="825"/>
        <v>0</v>
      </c>
      <c r="CG293" s="1">
        <f t="shared" si="826"/>
        <v>0</v>
      </c>
      <c r="CH293" s="229">
        <f t="shared" si="827"/>
        <v>0</v>
      </c>
      <c r="CI293" s="193">
        <f t="shared" si="828"/>
        <v>0</v>
      </c>
      <c r="CJ293" s="193">
        <f t="shared" si="829"/>
        <v>0</v>
      </c>
      <c r="CK293" s="20">
        <v>0</v>
      </c>
      <c r="CL293" s="33">
        <v>0</v>
      </c>
      <c r="CM293" s="475">
        <f t="shared" si="806"/>
        <v>0</v>
      </c>
      <c r="CN293" s="4">
        <v>0</v>
      </c>
      <c r="CO293" s="1">
        <v>0</v>
      </c>
      <c r="CP293" s="1">
        <v>0</v>
      </c>
      <c r="CQ293" s="19">
        <v>0</v>
      </c>
      <c r="CR293" s="7">
        <f t="shared" si="787"/>
        <v>0</v>
      </c>
      <c r="CS293" s="224">
        <f t="shared" si="807"/>
        <v>0</v>
      </c>
      <c r="CT293" s="1">
        <f t="shared" si="808"/>
        <v>0</v>
      </c>
      <c r="CU293" s="229">
        <f t="shared" si="809"/>
        <v>0</v>
      </c>
      <c r="CV293" s="193">
        <f t="shared" si="810"/>
        <v>0</v>
      </c>
      <c r="CW293" s="193">
        <f t="shared" si="811"/>
        <v>0</v>
      </c>
      <c r="CX293" s="20"/>
      <c r="CY293" s="33"/>
      <c r="CZ293" s="475">
        <f t="shared" si="812"/>
        <v>0</v>
      </c>
      <c r="DA293" s="4">
        <v>0</v>
      </c>
      <c r="DE293" s="7">
        <f t="shared" si="920"/>
        <v>0</v>
      </c>
      <c r="DF293" s="224">
        <f t="shared" si="813"/>
        <v>0</v>
      </c>
      <c r="DG293" s="1">
        <f t="shared" si="814"/>
        <v>0</v>
      </c>
      <c r="DH293" s="229">
        <f t="shared" si="815"/>
        <v>0</v>
      </c>
      <c r="DI293" s="193"/>
      <c r="DJ293" s="193"/>
      <c r="DK293" s="20"/>
      <c r="DL293" s="33"/>
      <c r="DM293" s="475">
        <f t="shared" si="816"/>
        <v>0</v>
      </c>
      <c r="DN293" s="4">
        <v>0</v>
      </c>
      <c r="DR293" s="7">
        <f t="shared" si="921"/>
        <v>0</v>
      </c>
      <c r="DS293" s="224">
        <f t="shared" si="817"/>
        <v>0</v>
      </c>
      <c r="DT293" s="1">
        <f t="shared" si="818"/>
        <v>0</v>
      </c>
      <c r="DU293" s="229">
        <f t="shared" si="819"/>
        <v>0</v>
      </c>
    </row>
    <row r="294" spans="2:125" hidden="1" outlineLevel="1" x14ac:dyDescent="0.35">
      <c r="B294" s="5" t="s">
        <v>117</v>
      </c>
      <c r="C294" s="3"/>
      <c r="D294" s="18">
        <v>320110</v>
      </c>
      <c r="E294" s="5" t="s">
        <v>41</v>
      </c>
      <c r="F294" s="5" t="s">
        <v>53</v>
      </c>
      <c r="G294" s="5" t="s">
        <v>74</v>
      </c>
      <c r="H294" s="20">
        <f>223309/1000</f>
        <v>223.309</v>
      </c>
      <c r="I294" s="16">
        <f t="shared" si="922"/>
        <v>0</v>
      </c>
      <c r="J294" s="16">
        <f t="shared" si="923"/>
        <v>0</v>
      </c>
      <c r="K294" s="16">
        <f t="shared" si="924"/>
        <v>0</v>
      </c>
      <c r="L294" s="33">
        <f t="shared" si="925"/>
        <v>0</v>
      </c>
      <c r="M294" s="20">
        <f t="shared" si="926"/>
        <v>0</v>
      </c>
      <c r="N294" s="20">
        <f t="shared" si="927"/>
        <v>0</v>
      </c>
      <c r="O294" s="20">
        <f t="shared" si="928"/>
        <v>0</v>
      </c>
      <c r="P294" s="20">
        <f t="shared" si="929"/>
        <v>0</v>
      </c>
      <c r="Q294" s="20">
        <f t="shared" si="930"/>
        <v>0</v>
      </c>
      <c r="R294" s="20">
        <f t="shared" si="931"/>
        <v>0</v>
      </c>
      <c r="S294" s="20">
        <f t="shared" si="932"/>
        <v>0</v>
      </c>
      <c r="T294" s="20">
        <f t="shared" si="933"/>
        <v>0</v>
      </c>
      <c r="U294" s="182">
        <f t="shared" si="833"/>
        <v>0</v>
      </c>
      <c r="V294" s="33">
        <v>0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>
        <v>0</v>
      </c>
      <c r="AC294" s="20">
        <v>0</v>
      </c>
      <c r="AD294" s="20">
        <v>0</v>
      </c>
      <c r="AE294" s="20">
        <v>0</v>
      </c>
      <c r="AF294" s="20">
        <v>0</v>
      </c>
      <c r="AG294" s="16">
        <v>0</v>
      </c>
      <c r="AH294" s="179">
        <f t="shared" si="805"/>
        <v>0</v>
      </c>
      <c r="AI294" s="28">
        <v>0</v>
      </c>
      <c r="AJ294" s="28">
        <v>0</v>
      </c>
      <c r="AK294" s="28">
        <v>0</v>
      </c>
      <c r="AL294" s="28">
        <v>0</v>
      </c>
      <c r="AM294" s="28">
        <v>0</v>
      </c>
      <c r="AN294" s="28">
        <v>0</v>
      </c>
      <c r="AO294" s="28">
        <v>0</v>
      </c>
      <c r="AP294" s="28">
        <v>0</v>
      </c>
      <c r="AQ294" s="28">
        <v>0</v>
      </c>
      <c r="AR294" s="28">
        <v>0</v>
      </c>
      <c r="AS294" s="28">
        <v>0</v>
      </c>
      <c r="AT294" s="28">
        <v>0</v>
      </c>
      <c r="AU294" s="329">
        <f t="shared" si="831"/>
        <v>0</v>
      </c>
      <c r="AV294" s="33">
        <v>0</v>
      </c>
      <c r="AW294" s="20">
        <v>0</v>
      </c>
      <c r="AX294" s="20">
        <v>0</v>
      </c>
      <c r="AY294" s="20">
        <v>0</v>
      </c>
      <c r="AZ294" s="20">
        <v>0</v>
      </c>
      <c r="BA294" s="20">
        <v>0</v>
      </c>
      <c r="BB294" s="20">
        <v>0</v>
      </c>
      <c r="BC294" s="20">
        <v>0</v>
      </c>
      <c r="BD294" s="20">
        <v>0</v>
      </c>
      <c r="BE294" s="20">
        <v>0</v>
      </c>
      <c r="BF294" s="20">
        <v>0</v>
      </c>
      <c r="BG294" s="20">
        <v>0</v>
      </c>
      <c r="BH294" s="329">
        <f t="shared" si="832"/>
        <v>0</v>
      </c>
      <c r="BI294" s="193">
        <f t="shared" si="916"/>
        <v>0</v>
      </c>
      <c r="BJ294" s="193">
        <f t="shared" si="917"/>
        <v>0</v>
      </c>
      <c r="BK294" s="20">
        <v>0</v>
      </c>
      <c r="BL294" s="33">
        <v>0</v>
      </c>
      <c r="BM294" s="226">
        <f t="shared" si="820"/>
        <v>0</v>
      </c>
      <c r="BN294" s="4">
        <f t="shared" si="934"/>
        <v>0</v>
      </c>
      <c r="BO294" s="4">
        <v>0</v>
      </c>
      <c r="BP294" s="4">
        <v>0</v>
      </c>
      <c r="BQ294" s="195">
        <v>0</v>
      </c>
      <c r="BR294" s="196">
        <f t="shared" si="918"/>
        <v>0</v>
      </c>
      <c r="BS294" s="224">
        <f t="shared" si="830"/>
        <v>0</v>
      </c>
      <c r="BT294" s="4">
        <f t="shared" si="821"/>
        <v>0</v>
      </c>
      <c r="BU294" s="229">
        <f t="shared" si="763"/>
        <v>0</v>
      </c>
      <c r="BV294" s="193">
        <f t="shared" si="822"/>
        <v>0</v>
      </c>
      <c r="BW294" s="193">
        <f t="shared" si="823"/>
        <v>0</v>
      </c>
      <c r="BX294" s="20">
        <v>0</v>
      </c>
      <c r="BY294" s="19">
        <v>0</v>
      </c>
      <c r="BZ294" s="441">
        <f t="shared" si="824"/>
        <v>0</v>
      </c>
      <c r="CA294" s="4">
        <f t="shared" si="919"/>
        <v>0</v>
      </c>
      <c r="CB294" s="1">
        <v>0</v>
      </c>
      <c r="CC294" s="1">
        <v>0</v>
      </c>
      <c r="CD294" s="19">
        <v>0</v>
      </c>
      <c r="CE294" s="196">
        <v>0</v>
      </c>
      <c r="CF294" s="275">
        <f t="shared" si="825"/>
        <v>0</v>
      </c>
      <c r="CG294" s="1">
        <f t="shared" si="826"/>
        <v>0</v>
      </c>
      <c r="CH294" s="229">
        <f t="shared" si="827"/>
        <v>0</v>
      </c>
      <c r="CI294" s="193">
        <f t="shared" si="828"/>
        <v>0</v>
      </c>
      <c r="CJ294" s="193">
        <f t="shared" si="829"/>
        <v>0</v>
      </c>
      <c r="CK294" s="20">
        <v>0</v>
      </c>
      <c r="CL294" s="33">
        <v>0</v>
      </c>
      <c r="CM294" s="475">
        <f t="shared" si="806"/>
        <v>0</v>
      </c>
      <c r="CN294" s="4">
        <v>0</v>
      </c>
      <c r="CO294" s="1">
        <v>0</v>
      </c>
      <c r="CP294" s="1">
        <v>0</v>
      </c>
      <c r="CQ294" s="19">
        <v>0</v>
      </c>
      <c r="CR294" s="7">
        <f t="shared" si="787"/>
        <v>0</v>
      </c>
      <c r="CS294" s="224">
        <f t="shared" si="807"/>
        <v>0</v>
      </c>
      <c r="CT294" s="1">
        <f t="shared" si="808"/>
        <v>0</v>
      </c>
      <c r="CU294" s="229">
        <f t="shared" si="809"/>
        <v>0</v>
      </c>
      <c r="CV294" s="193">
        <f t="shared" si="810"/>
        <v>0</v>
      </c>
      <c r="CW294" s="193">
        <f t="shared" si="811"/>
        <v>0</v>
      </c>
      <c r="CX294" s="20"/>
      <c r="CY294" s="33"/>
      <c r="CZ294" s="475">
        <f t="shared" si="812"/>
        <v>0</v>
      </c>
      <c r="DA294" s="4">
        <v>0</v>
      </c>
      <c r="DE294" s="7">
        <f t="shared" si="920"/>
        <v>0</v>
      </c>
      <c r="DF294" s="224">
        <f t="shared" si="813"/>
        <v>0</v>
      </c>
      <c r="DG294" s="1">
        <f t="shared" si="814"/>
        <v>0</v>
      </c>
      <c r="DH294" s="229">
        <f t="shared" si="815"/>
        <v>0</v>
      </c>
      <c r="DI294" s="193"/>
      <c r="DJ294" s="193"/>
      <c r="DK294" s="20"/>
      <c r="DL294" s="33"/>
      <c r="DM294" s="475">
        <f t="shared" si="816"/>
        <v>0</v>
      </c>
      <c r="DN294" s="4">
        <v>0</v>
      </c>
      <c r="DR294" s="7">
        <f t="shared" si="921"/>
        <v>0</v>
      </c>
      <c r="DS294" s="224">
        <f t="shared" si="817"/>
        <v>0</v>
      </c>
      <c r="DT294" s="1">
        <f t="shared" si="818"/>
        <v>0</v>
      </c>
      <c r="DU294" s="229">
        <f t="shared" si="819"/>
        <v>0</v>
      </c>
    </row>
    <row r="295" spans="2:125" hidden="1" outlineLevel="1" x14ac:dyDescent="0.35">
      <c r="B295" s="5" t="s">
        <v>117</v>
      </c>
      <c r="C295" s="3"/>
      <c r="D295" s="18">
        <v>320108</v>
      </c>
      <c r="E295" s="5" t="s">
        <v>44</v>
      </c>
      <c r="F295" s="5" t="s">
        <v>54</v>
      </c>
      <c r="G295" s="5" t="s">
        <v>75</v>
      </c>
      <c r="H295" s="20">
        <v>319.90899999999999</v>
      </c>
      <c r="I295" s="16">
        <f t="shared" si="922"/>
        <v>0</v>
      </c>
      <c r="J295" s="16">
        <f t="shared" si="923"/>
        <v>0</v>
      </c>
      <c r="K295" s="16">
        <f t="shared" si="924"/>
        <v>0</v>
      </c>
      <c r="L295" s="33">
        <f t="shared" si="925"/>
        <v>0</v>
      </c>
      <c r="M295" s="20">
        <f t="shared" si="926"/>
        <v>0</v>
      </c>
      <c r="N295" s="20">
        <f t="shared" si="927"/>
        <v>0</v>
      </c>
      <c r="O295" s="20">
        <f t="shared" si="928"/>
        <v>0</v>
      </c>
      <c r="P295" s="20">
        <f t="shared" si="929"/>
        <v>0</v>
      </c>
      <c r="Q295" s="20">
        <f t="shared" si="930"/>
        <v>0</v>
      </c>
      <c r="R295" s="20">
        <f t="shared" si="931"/>
        <v>0</v>
      </c>
      <c r="S295" s="20">
        <f t="shared" si="932"/>
        <v>0</v>
      </c>
      <c r="T295" s="20">
        <f t="shared" si="933"/>
        <v>0</v>
      </c>
      <c r="U295" s="182">
        <f t="shared" si="833"/>
        <v>0</v>
      </c>
      <c r="V295" s="33">
        <v>0</v>
      </c>
      <c r="W295" s="20">
        <v>0</v>
      </c>
      <c r="X295" s="20">
        <v>0</v>
      </c>
      <c r="Y295" s="20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0">
        <v>0</v>
      </c>
      <c r="AF295" s="20">
        <v>0</v>
      </c>
      <c r="AG295" s="16">
        <v>0</v>
      </c>
      <c r="AH295" s="179">
        <f t="shared" si="805"/>
        <v>0</v>
      </c>
      <c r="AI295" s="28">
        <v>0</v>
      </c>
      <c r="AJ295" s="28">
        <v>0</v>
      </c>
      <c r="AK295" s="28">
        <v>0</v>
      </c>
      <c r="AL295" s="28">
        <v>0</v>
      </c>
      <c r="AM295" s="28">
        <v>0</v>
      </c>
      <c r="AN295" s="28">
        <v>0</v>
      </c>
      <c r="AO295" s="28">
        <v>0</v>
      </c>
      <c r="AP295" s="28">
        <v>0</v>
      </c>
      <c r="AQ295" s="28">
        <v>0</v>
      </c>
      <c r="AR295" s="28">
        <v>0</v>
      </c>
      <c r="AS295" s="28">
        <v>0</v>
      </c>
      <c r="AT295" s="28">
        <v>0</v>
      </c>
      <c r="AU295" s="329">
        <f t="shared" si="831"/>
        <v>0</v>
      </c>
      <c r="AV295" s="33">
        <v>0</v>
      </c>
      <c r="AW295" s="20">
        <v>0</v>
      </c>
      <c r="AX295" s="20">
        <v>0</v>
      </c>
      <c r="AY295" s="20">
        <v>0</v>
      </c>
      <c r="AZ295" s="20">
        <v>0</v>
      </c>
      <c r="BA295" s="20">
        <v>0</v>
      </c>
      <c r="BB295" s="20">
        <v>0</v>
      </c>
      <c r="BC295" s="20">
        <v>0</v>
      </c>
      <c r="BD295" s="20">
        <v>0</v>
      </c>
      <c r="BE295" s="20">
        <v>0</v>
      </c>
      <c r="BF295" s="20">
        <v>0</v>
      </c>
      <c r="BG295" s="20">
        <v>0</v>
      </c>
      <c r="BH295" s="329">
        <f t="shared" si="832"/>
        <v>0</v>
      </c>
      <c r="BI295" s="193">
        <f t="shared" si="916"/>
        <v>0</v>
      </c>
      <c r="BJ295" s="193">
        <f t="shared" si="917"/>
        <v>0</v>
      </c>
      <c r="BK295" s="20">
        <v>0</v>
      </c>
      <c r="BL295" s="33">
        <v>0</v>
      </c>
      <c r="BM295" s="226">
        <f t="shared" si="820"/>
        <v>0</v>
      </c>
      <c r="BN295" s="4">
        <f t="shared" si="934"/>
        <v>0</v>
      </c>
      <c r="BO295" s="4">
        <v>0</v>
      </c>
      <c r="BP295" s="4">
        <v>0</v>
      </c>
      <c r="BQ295" s="195">
        <v>0</v>
      </c>
      <c r="BR295" s="196">
        <f t="shared" si="918"/>
        <v>0</v>
      </c>
      <c r="BS295" s="224">
        <f t="shared" si="830"/>
        <v>0</v>
      </c>
      <c r="BT295" s="4">
        <f t="shared" si="821"/>
        <v>0</v>
      </c>
      <c r="BU295" s="229">
        <f t="shared" si="763"/>
        <v>0</v>
      </c>
      <c r="BV295" s="193">
        <f t="shared" si="822"/>
        <v>0</v>
      </c>
      <c r="BW295" s="193">
        <f t="shared" si="823"/>
        <v>0</v>
      </c>
      <c r="BX295" s="20">
        <v>0</v>
      </c>
      <c r="BY295" s="19">
        <v>0</v>
      </c>
      <c r="BZ295" s="441">
        <f t="shared" si="824"/>
        <v>0</v>
      </c>
      <c r="CA295" s="4">
        <f t="shared" si="919"/>
        <v>0</v>
      </c>
      <c r="CB295" s="1">
        <v>0</v>
      </c>
      <c r="CC295" s="1">
        <v>0</v>
      </c>
      <c r="CD295" s="19">
        <v>0</v>
      </c>
      <c r="CE295" s="196">
        <v>0</v>
      </c>
      <c r="CF295" s="275">
        <f t="shared" si="825"/>
        <v>0</v>
      </c>
      <c r="CG295" s="1">
        <f t="shared" si="826"/>
        <v>0</v>
      </c>
      <c r="CH295" s="229">
        <f t="shared" si="827"/>
        <v>0</v>
      </c>
      <c r="CI295" s="193">
        <f t="shared" si="828"/>
        <v>0</v>
      </c>
      <c r="CJ295" s="193">
        <f t="shared" si="829"/>
        <v>0</v>
      </c>
      <c r="CK295" s="20">
        <v>0</v>
      </c>
      <c r="CL295" s="33">
        <v>0</v>
      </c>
      <c r="CM295" s="475">
        <f t="shared" si="806"/>
        <v>0</v>
      </c>
      <c r="CN295" s="4">
        <v>0</v>
      </c>
      <c r="CO295" s="1">
        <v>0</v>
      </c>
      <c r="CP295" s="1">
        <v>0</v>
      </c>
      <c r="CQ295" s="19">
        <v>0</v>
      </c>
      <c r="CR295" s="7">
        <f t="shared" si="787"/>
        <v>0</v>
      </c>
      <c r="CS295" s="224">
        <f t="shared" si="807"/>
        <v>0</v>
      </c>
      <c r="CT295" s="1">
        <f t="shared" si="808"/>
        <v>0</v>
      </c>
      <c r="CU295" s="229">
        <f t="shared" si="809"/>
        <v>0</v>
      </c>
      <c r="CV295" s="193">
        <f t="shared" si="810"/>
        <v>0</v>
      </c>
      <c r="CW295" s="193">
        <f t="shared" si="811"/>
        <v>0</v>
      </c>
      <c r="CX295" s="20"/>
      <c r="CY295" s="33"/>
      <c r="CZ295" s="475">
        <f t="shared" si="812"/>
        <v>0</v>
      </c>
      <c r="DA295" s="4">
        <v>0</v>
      </c>
      <c r="DE295" s="7">
        <f t="shared" si="920"/>
        <v>0</v>
      </c>
      <c r="DF295" s="224">
        <f t="shared" si="813"/>
        <v>0</v>
      </c>
      <c r="DG295" s="1">
        <f t="shared" si="814"/>
        <v>0</v>
      </c>
      <c r="DH295" s="229">
        <f t="shared" si="815"/>
        <v>0</v>
      </c>
      <c r="DI295" s="193"/>
      <c r="DJ295" s="193"/>
      <c r="DK295" s="20"/>
      <c r="DL295" s="33"/>
      <c r="DM295" s="475">
        <f t="shared" si="816"/>
        <v>0</v>
      </c>
      <c r="DN295" s="4">
        <v>0</v>
      </c>
      <c r="DR295" s="7">
        <f t="shared" si="921"/>
        <v>0</v>
      </c>
      <c r="DS295" s="224">
        <f t="shared" si="817"/>
        <v>0</v>
      </c>
      <c r="DT295" s="1">
        <f t="shared" si="818"/>
        <v>0</v>
      </c>
      <c r="DU295" s="229">
        <f t="shared" si="819"/>
        <v>0</v>
      </c>
    </row>
    <row r="296" spans="2:125" hidden="1" outlineLevel="1" x14ac:dyDescent="0.35">
      <c r="B296" s="5" t="s">
        <v>117</v>
      </c>
      <c r="C296" s="3"/>
      <c r="D296" s="18">
        <v>322901</v>
      </c>
      <c r="E296" s="5" t="s">
        <v>42</v>
      </c>
      <c r="F296" s="5" t="s">
        <v>55</v>
      </c>
      <c r="G296" s="5" t="s">
        <v>76</v>
      </c>
      <c r="H296" s="20">
        <v>203.864</v>
      </c>
      <c r="I296" s="16">
        <f t="shared" si="922"/>
        <v>0</v>
      </c>
      <c r="J296" s="16">
        <f t="shared" si="923"/>
        <v>0</v>
      </c>
      <c r="K296" s="16">
        <f t="shared" si="924"/>
        <v>0</v>
      </c>
      <c r="L296" s="33">
        <f t="shared" si="925"/>
        <v>0</v>
      </c>
      <c r="M296" s="20">
        <f t="shared" si="926"/>
        <v>0</v>
      </c>
      <c r="N296" s="20">
        <f t="shared" si="927"/>
        <v>0</v>
      </c>
      <c r="O296" s="20">
        <f t="shared" si="928"/>
        <v>0</v>
      </c>
      <c r="P296" s="20">
        <f t="shared" si="929"/>
        <v>0</v>
      </c>
      <c r="Q296" s="20">
        <f t="shared" si="930"/>
        <v>0</v>
      </c>
      <c r="R296" s="20">
        <f t="shared" si="931"/>
        <v>0</v>
      </c>
      <c r="S296" s="20">
        <f t="shared" si="932"/>
        <v>0</v>
      </c>
      <c r="T296" s="20">
        <f t="shared" si="933"/>
        <v>0</v>
      </c>
      <c r="U296" s="182">
        <f t="shared" si="833"/>
        <v>0</v>
      </c>
      <c r="V296" s="33">
        <v>0</v>
      </c>
      <c r="W296" s="20">
        <v>0</v>
      </c>
      <c r="X296" s="20">
        <v>0</v>
      </c>
      <c r="Y296" s="20">
        <v>0</v>
      </c>
      <c r="Z296" s="20">
        <v>0</v>
      </c>
      <c r="AA296" s="20">
        <v>0</v>
      </c>
      <c r="AB296" s="20">
        <v>0</v>
      </c>
      <c r="AC296" s="20">
        <v>0</v>
      </c>
      <c r="AD296" s="20">
        <v>0</v>
      </c>
      <c r="AE296" s="20">
        <v>0</v>
      </c>
      <c r="AF296" s="20">
        <v>0</v>
      </c>
      <c r="AG296" s="16">
        <v>0</v>
      </c>
      <c r="AH296" s="179">
        <f t="shared" si="805"/>
        <v>0</v>
      </c>
      <c r="AI296" s="28">
        <v>0</v>
      </c>
      <c r="AJ296" s="28">
        <v>0</v>
      </c>
      <c r="AK296" s="28">
        <v>0</v>
      </c>
      <c r="AL296" s="28">
        <v>0</v>
      </c>
      <c r="AM296" s="28">
        <v>0</v>
      </c>
      <c r="AN296" s="28">
        <v>0</v>
      </c>
      <c r="AO296" s="28">
        <v>0</v>
      </c>
      <c r="AP296" s="28">
        <v>0</v>
      </c>
      <c r="AQ296" s="28">
        <v>0</v>
      </c>
      <c r="AR296" s="28">
        <v>0</v>
      </c>
      <c r="AS296" s="28">
        <v>0</v>
      </c>
      <c r="AT296" s="28">
        <v>0</v>
      </c>
      <c r="AU296" s="329">
        <f t="shared" si="831"/>
        <v>0</v>
      </c>
      <c r="AV296" s="33">
        <v>0</v>
      </c>
      <c r="AW296" s="20">
        <v>0</v>
      </c>
      <c r="AX296" s="20">
        <v>0</v>
      </c>
      <c r="AY296" s="20">
        <v>0</v>
      </c>
      <c r="AZ296" s="20">
        <v>0</v>
      </c>
      <c r="BA296" s="20">
        <v>0</v>
      </c>
      <c r="BB296" s="20">
        <v>0</v>
      </c>
      <c r="BC296" s="20">
        <v>0</v>
      </c>
      <c r="BD296" s="20">
        <v>0</v>
      </c>
      <c r="BE296" s="20">
        <v>0</v>
      </c>
      <c r="BF296" s="20">
        <v>0</v>
      </c>
      <c r="BG296" s="20">
        <v>0</v>
      </c>
      <c r="BH296" s="329">
        <f t="shared" si="832"/>
        <v>0</v>
      </c>
      <c r="BI296" s="193">
        <f t="shared" si="916"/>
        <v>0</v>
      </c>
      <c r="BJ296" s="193">
        <f t="shared" si="917"/>
        <v>0</v>
      </c>
      <c r="BK296" s="20">
        <v>0</v>
      </c>
      <c r="BL296" s="33">
        <v>0</v>
      </c>
      <c r="BM296" s="226">
        <f t="shared" si="820"/>
        <v>0</v>
      </c>
      <c r="BN296" s="4">
        <f t="shared" si="934"/>
        <v>0</v>
      </c>
      <c r="BO296" s="4">
        <v>0</v>
      </c>
      <c r="BP296" s="4">
        <v>0</v>
      </c>
      <c r="BQ296" s="195">
        <v>0</v>
      </c>
      <c r="BR296" s="196">
        <f t="shared" si="918"/>
        <v>0</v>
      </c>
      <c r="BS296" s="224">
        <f t="shared" si="830"/>
        <v>0</v>
      </c>
      <c r="BT296" s="4">
        <f t="shared" si="821"/>
        <v>0</v>
      </c>
      <c r="BU296" s="229">
        <f t="shared" si="763"/>
        <v>0</v>
      </c>
      <c r="BV296" s="193">
        <f t="shared" si="822"/>
        <v>0</v>
      </c>
      <c r="BW296" s="193">
        <f t="shared" si="823"/>
        <v>0</v>
      </c>
      <c r="BX296" s="20">
        <v>0</v>
      </c>
      <c r="BY296" s="19">
        <v>0</v>
      </c>
      <c r="BZ296" s="441">
        <f t="shared" si="824"/>
        <v>0</v>
      </c>
      <c r="CA296" s="4">
        <f t="shared" si="919"/>
        <v>0</v>
      </c>
      <c r="CB296" s="1">
        <v>0</v>
      </c>
      <c r="CC296" s="1">
        <v>0</v>
      </c>
      <c r="CD296" s="19">
        <v>0</v>
      </c>
      <c r="CE296" s="196">
        <v>0</v>
      </c>
      <c r="CF296" s="275">
        <f t="shared" si="825"/>
        <v>0</v>
      </c>
      <c r="CG296" s="1">
        <f t="shared" si="826"/>
        <v>0</v>
      </c>
      <c r="CH296" s="229">
        <f t="shared" si="827"/>
        <v>0</v>
      </c>
      <c r="CI296" s="193">
        <f t="shared" si="828"/>
        <v>0</v>
      </c>
      <c r="CJ296" s="193">
        <f t="shared" si="829"/>
        <v>0</v>
      </c>
      <c r="CK296" s="20">
        <v>0</v>
      </c>
      <c r="CL296" s="33">
        <v>0</v>
      </c>
      <c r="CM296" s="475">
        <f t="shared" si="806"/>
        <v>0</v>
      </c>
      <c r="CN296" s="4">
        <v>0</v>
      </c>
      <c r="CO296" s="1">
        <v>0</v>
      </c>
      <c r="CP296" s="1">
        <v>0</v>
      </c>
      <c r="CQ296" s="19">
        <v>0</v>
      </c>
      <c r="CR296" s="7">
        <f t="shared" si="787"/>
        <v>0</v>
      </c>
      <c r="CS296" s="224">
        <f t="shared" si="807"/>
        <v>0</v>
      </c>
      <c r="CT296" s="1">
        <f t="shared" si="808"/>
        <v>0</v>
      </c>
      <c r="CU296" s="229">
        <f t="shared" si="809"/>
        <v>0</v>
      </c>
      <c r="CV296" s="193">
        <f t="shared" si="810"/>
        <v>0</v>
      </c>
      <c r="CW296" s="193">
        <f t="shared" si="811"/>
        <v>0</v>
      </c>
      <c r="CX296" s="20"/>
      <c r="CY296" s="33"/>
      <c r="CZ296" s="475">
        <f t="shared" si="812"/>
        <v>0</v>
      </c>
      <c r="DA296" s="4">
        <v>0</v>
      </c>
      <c r="DE296" s="7">
        <f t="shared" si="920"/>
        <v>0</v>
      </c>
      <c r="DF296" s="224">
        <f t="shared" si="813"/>
        <v>0</v>
      </c>
      <c r="DG296" s="1">
        <f t="shared" si="814"/>
        <v>0</v>
      </c>
      <c r="DH296" s="229">
        <f t="shared" si="815"/>
        <v>0</v>
      </c>
      <c r="DI296" s="193"/>
      <c r="DJ296" s="193"/>
      <c r="DK296" s="20"/>
      <c r="DL296" s="33"/>
      <c r="DM296" s="475">
        <f t="shared" si="816"/>
        <v>0</v>
      </c>
      <c r="DN296" s="4">
        <v>0</v>
      </c>
      <c r="DR296" s="7">
        <f t="shared" si="921"/>
        <v>0</v>
      </c>
      <c r="DS296" s="224">
        <f t="shared" si="817"/>
        <v>0</v>
      </c>
      <c r="DT296" s="1">
        <f t="shared" si="818"/>
        <v>0</v>
      </c>
      <c r="DU296" s="229">
        <f t="shared" si="819"/>
        <v>0</v>
      </c>
    </row>
    <row r="297" spans="2:125" hidden="1" outlineLevel="1" x14ac:dyDescent="0.35">
      <c r="B297" s="5" t="s">
        <v>117</v>
      </c>
      <c r="C297" s="3"/>
      <c r="D297" s="18">
        <v>320030</v>
      </c>
      <c r="E297" s="5" t="s">
        <v>42</v>
      </c>
      <c r="F297" s="5" t="s">
        <v>56</v>
      </c>
      <c r="G297" s="5" t="s">
        <v>74</v>
      </c>
      <c r="H297" s="20">
        <v>223.309</v>
      </c>
      <c r="I297" s="16">
        <f t="shared" si="922"/>
        <v>0</v>
      </c>
      <c r="J297" s="16">
        <f t="shared" si="923"/>
        <v>0</v>
      </c>
      <c r="K297" s="16">
        <f t="shared" si="924"/>
        <v>0</v>
      </c>
      <c r="L297" s="33">
        <f t="shared" si="925"/>
        <v>0</v>
      </c>
      <c r="M297" s="20">
        <f t="shared" si="926"/>
        <v>0</v>
      </c>
      <c r="N297" s="20">
        <f t="shared" si="927"/>
        <v>0</v>
      </c>
      <c r="O297" s="20">
        <f t="shared" si="928"/>
        <v>0</v>
      </c>
      <c r="P297" s="20">
        <f t="shared" si="929"/>
        <v>0</v>
      </c>
      <c r="Q297" s="20">
        <f t="shared" si="930"/>
        <v>0</v>
      </c>
      <c r="R297" s="20">
        <f t="shared" si="931"/>
        <v>0</v>
      </c>
      <c r="S297" s="20">
        <f t="shared" si="932"/>
        <v>0</v>
      </c>
      <c r="T297" s="20">
        <f t="shared" si="933"/>
        <v>0</v>
      </c>
      <c r="U297" s="182">
        <f t="shared" si="833"/>
        <v>0</v>
      </c>
      <c r="V297" s="33">
        <v>0</v>
      </c>
      <c r="W297" s="20">
        <v>0</v>
      </c>
      <c r="X297" s="20">
        <v>0</v>
      </c>
      <c r="Y297" s="20">
        <v>0</v>
      </c>
      <c r="Z297" s="20">
        <v>0</v>
      </c>
      <c r="AA297" s="20">
        <v>0</v>
      </c>
      <c r="AB297" s="20">
        <v>0</v>
      </c>
      <c r="AC297" s="20">
        <v>0</v>
      </c>
      <c r="AD297" s="20">
        <v>0</v>
      </c>
      <c r="AE297" s="20">
        <v>0</v>
      </c>
      <c r="AF297" s="20">
        <v>0</v>
      </c>
      <c r="AG297" s="16">
        <v>0</v>
      </c>
      <c r="AH297" s="179">
        <f t="shared" si="805"/>
        <v>0</v>
      </c>
      <c r="AI297" s="28">
        <v>0</v>
      </c>
      <c r="AJ297" s="28">
        <v>0</v>
      </c>
      <c r="AK297" s="28">
        <v>0</v>
      </c>
      <c r="AL297" s="28">
        <v>0</v>
      </c>
      <c r="AM297" s="28">
        <v>0</v>
      </c>
      <c r="AN297" s="28">
        <v>0</v>
      </c>
      <c r="AO297" s="28">
        <v>0</v>
      </c>
      <c r="AP297" s="28">
        <v>0</v>
      </c>
      <c r="AQ297" s="28">
        <v>0</v>
      </c>
      <c r="AR297" s="28">
        <v>0</v>
      </c>
      <c r="AS297" s="28">
        <v>0</v>
      </c>
      <c r="AT297" s="28">
        <v>0</v>
      </c>
      <c r="AU297" s="329">
        <f t="shared" si="831"/>
        <v>0</v>
      </c>
      <c r="AV297" s="33">
        <v>0</v>
      </c>
      <c r="AW297" s="20">
        <v>0</v>
      </c>
      <c r="AX297" s="20">
        <v>0</v>
      </c>
      <c r="AY297" s="20">
        <v>0</v>
      </c>
      <c r="AZ297" s="20">
        <v>0</v>
      </c>
      <c r="BA297" s="20">
        <v>0</v>
      </c>
      <c r="BB297" s="20">
        <v>0</v>
      </c>
      <c r="BC297" s="20">
        <v>0</v>
      </c>
      <c r="BD297" s="20">
        <v>0</v>
      </c>
      <c r="BE297" s="20">
        <v>0</v>
      </c>
      <c r="BF297" s="20">
        <v>0</v>
      </c>
      <c r="BG297" s="20">
        <v>0</v>
      </c>
      <c r="BH297" s="329">
        <f t="shared" si="832"/>
        <v>0</v>
      </c>
      <c r="BI297" s="193">
        <f t="shared" si="916"/>
        <v>0</v>
      </c>
      <c r="BJ297" s="193">
        <f t="shared" si="917"/>
        <v>0</v>
      </c>
      <c r="BK297" s="20">
        <v>0</v>
      </c>
      <c r="BL297" s="33">
        <v>0</v>
      </c>
      <c r="BM297" s="226">
        <f t="shared" si="820"/>
        <v>0</v>
      </c>
      <c r="BN297" s="4">
        <f t="shared" si="934"/>
        <v>0</v>
      </c>
      <c r="BO297" s="4">
        <v>0</v>
      </c>
      <c r="BP297" s="4">
        <v>0</v>
      </c>
      <c r="BQ297" s="195">
        <v>0</v>
      </c>
      <c r="BR297" s="196">
        <f t="shared" si="918"/>
        <v>0</v>
      </c>
      <c r="BS297" s="224">
        <f t="shared" si="830"/>
        <v>0</v>
      </c>
      <c r="BT297" s="4">
        <f t="shared" si="821"/>
        <v>0</v>
      </c>
      <c r="BU297" s="229">
        <f t="shared" si="763"/>
        <v>0</v>
      </c>
      <c r="BV297" s="193">
        <f t="shared" si="822"/>
        <v>0</v>
      </c>
      <c r="BW297" s="193">
        <f t="shared" si="823"/>
        <v>0</v>
      </c>
      <c r="BX297" s="20">
        <v>0</v>
      </c>
      <c r="BY297" s="19">
        <v>0</v>
      </c>
      <c r="BZ297" s="441">
        <f t="shared" si="824"/>
        <v>0</v>
      </c>
      <c r="CA297" s="4">
        <f t="shared" si="919"/>
        <v>0</v>
      </c>
      <c r="CB297" s="1">
        <v>0</v>
      </c>
      <c r="CC297" s="1">
        <v>0</v>
      </c>
      <c r="CD297" s="19">
        <v>0</v>
      </c>
      <c r="CE297" s="196">
        <v>0</v>
      </c>
      <c r="CF297" s="275">
        <f t="shared" si="825"/>
        <v>0</v>
      </c>
      <c r="CG297" s="1">
        <f t="shared" si="826"/>
        <v>0</v>
      </c>
      <c r="CH297" s="229">
        <f t="shared" si="827"/>
        <v>0</v>
      </c>
      <c r="CI297" s="193">
        <f t="shared" si="828"/>
        <v>0</v>
      </c>
      <c r="CJ297" s="193">
        <f t="shared" si="829"/>
        <v>0</v>
      </c>
      <c r="CK297" s="20">
        <v>0</v>
      </c>
      <c r="CL297" s="33">
        <v>0</v>
      </c>
      <c r="CM297" s="475">
        <f t="shared" si="806"/>
        <v>0</v>
      </c>
      <c r="CN297" s="4">
        <v>0</v>
      </c>
      <c r="CO297" s="1">
        <v>0</v>
      </c>
      <c r="CP297" s="1">
        <v>0</v>
      </c>
      <c r="CQ297" s="19">
        <v>0</v>
      </c>
      <c r="CR297" s="7">
        <f t="shared" si="787"/>
        <v>0</v>
      </c>
      <c r="CS297" s="224">
        <f t="shared" si="807"/>
        <v>0</v>
      </c>
      <c r="CT297" s="1">
        <f t="shared" si="808"/>
        <v>0</v>
      </c>
      <c r="CU297" s="229">
        <f t="shared" si="809"/>
        <v>0</v>
      </c>
      <c r="CV297" s="193">
        <f t="shared" si="810"/>
        <v>0</v>
      </c>
      <c r="CW297" s="193">
        <f t="shared" si="811"/>
        <v>0</v>
      </c>
      <c r="CX297" s="20"/>
      <c r="CY297" s="33"/>
      <c r="CZ297" s="475">
        <f t="shared" si="812"/>
        <v>0</v>
      </c>
      <c r="DA297" s="4">
        <v>0</v>
      </c>
      <c r="DE297" s="7">
        <f t="shared" si="920"/>
        <v>0</v>
      </c>
      <c r="DF297" s="224">
        <f t="shared" si="813"/>
        <v>0</v>
      </c>
      <c r="DG297" s="1">
        <f t="shared" si="814"/>
        <v>0</v>
      </c>
      <c r="DH297" s="229">
        <f t="shared" si="815"/>
        <v>0</v>
      </c>
      <c r="DI297" s="193"/>
      <c r="DJ297" s="193"/>
      <c r="DK297" s="20"/>
      <c r="DL297" s="33"/>
      <c r="DM297" s="475">
        <f t="shared" si="816"/>
        <v>0</v>
      </c>
      <c r="DN297" s="4">
        <v>0</v>
      </c>
      <c r="DR297" s="7">
        <f t="shared" si="921"/>
        <v>0</v>
      </c>
      <c r="DS297" s="224">
        <f t="shared" si="817"/>
        <v>0</v>
      </c>
      <c r="DT297" s="1">
        <f t="shared" si="818"/>
        <v>0</v>
      </c>
      <c r="DU297" s="229">
        <f t="shared" si="819"/>
        <v>0</v>
      </c>
    </row>
    <row r="298" spans="2:125" hidden="1" outlineLevel="1" x14ac:dyDescent="0.35">
      <c r="B298" s="5" t="s">
        <v>117</v>
      </c>
      <c r="C298" s="3"/>
      <c r="D298" s="18">
        <v>322110</v>
      </c>
      <c r="E298" s="5" t="s">
        <v>45</v>
      </c>
      <c r="F298" s="5" t="s">
        <v>57</v>
      </c>
      <c r="G298" s="5" t="s">
        <v>77</v>
      </c>
      <c r="H298" s="20">
        <v>281.01799999999997</v>
      </c>
      <c r="I298" s="16">
        <f t="shared" si="922"/>
        <v>0</v>
      </c>
      <c r="J298" s="16">
        <f t="shared" si="923"/>
        <v>0</v>
      </c>
      <c r="K298" s="16">
        <f t="shared" si="924"/>
        <v>0</v>
      </c>
      <c r="L298" s="33">
        <f t="shared" si="925"/>
        <v>0</v>
      </c>
      <c r="M298" s="20">
        <f t="shared" si="926"/>
        <v>0</v>
      </c>
      <c r="N298" s="20">
        <f t="shared" si="927"/>
        <v>0</v>
      </c>
      <c r="O298" s="20">
        <f t="shared" si="928"/>
        <v>0</v>
      </c>
      <c r="P298" s="20">
        <f t="shared" si="929"/>
        <v>0</v>
      </c>
      <c r="Q298" s="20">
        <f t="shared" si="930"/>
        <v>0</v>
      </c>
      <c r="R298" s="20">
        <f t="shared" si="931"/>
        <v>0</v>
      </c>
      <c r="S298" s="20">
        <f t="shared" si="932"/>
        <v>0</v>
      </c>
      <c r="T298" s="20">
        <f t="shared" si="933"/>
        <v>0</v>
      </c>
      <c r="U298" s="182">
        <f t="shared" si="833"/>
        <v>0</v>
      </c>
      <c r="V298" s="33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0">
        <v>0</v>
      </c>
      <c r="AF298" s="20">
        <v>0</v>
      </c>
      <c r="AG298" s="16">
        <v>0</v>
      </c>
      <c r="AH298" s="179">
        <f t="shared" si="805"/>
        <v>0</v>
      </c>
      <c r="AI298" s="28">
        <v>0</v>
      </c>
      <c r="AJ298" s="28">
        <v>0</v>
      </c>
      <c r="AK298" s="28">
        <v>0</v>
      </c>
      <c r="AL298" s="28">
        <v>0</v>
      </c>
      <c r="AM298" s="28">
        <v>0</v>
      </c>
      <c r="AN298" s="28">
        <v>0</v>
      </c>
      <c r="AO298" s="28">
        <v>0</v>
      </c>
      <c r="AP298" s="28">
        <v>0</v>
      </c>
      <c r="AQ298" s="28">
        <v>0</v>
      </c>
      <c r="AR298" s="28">
        <v>0</v>
      </c>
      <c r="AS298" s="28">
        <v>0</v>
      </c>
      <c r="AT298" s="28">
        <v>0</v>
      </c>
      <c r="AU298" s="329">
        <f t="shared" si="831"/>
        <v>0</v>
      </c>
      <c r="AV298" s="33">
        <v>0</v>
      </c>
      <c r="AW298" s="20">
        <v>0</v>
      </c>
      <c r="AX298" s="20">
        <v>0</v>
      </c>
      <c r="AY298" s="20">
        <v>0</v>
      </c>
      <c r="AZ298" s="20">
        <v>0</v>
      </c>
      <c r="BA298" s="20">
        <v>0</v>
      </c>
      <c r="BB298" s="20">
        <v>0</v>
      </c>
      <c r="BC298" s="20">
        <v>0</v>
      </c>
      <c r="BD298" s="20">
        <v>0</v>
      </c>
      <c r="BE298" s="20">
        <v>0</v>
      </c>
      <c r="BF298" s="20">
        <v>0</v>
      </c>
      <c r="BG298" s="20">
        <v>0</v>
      </c>
      <c r="BH298" s="329">
        <f t="shared" si="832"/>
        <v>0</v>
      </c>
      <c r="BI298" s="193">
        <f t="shared" si="916"/>
        <v>0</v>
      </c>
      <c r="BJ298" s="193">
        <f t="shared" si="917"/>
        <v>0</v>
      </c>
      <c r="BK298" s="20">
        <v>0</v>
      </c>
      <c r="BL298" s="33">
        <v>0</v>
      </c>
      <c r="BM298" s="226">
        <f t="shared" si="820"/>
        <v>0</v>
      </c>
      <c r="BN298" s="4">
        <f t="shared" si="934"/>
        <v>0</v>
      </c>
      <c r="BO298" s="4">
        <v>0</v>
      </c>
      <c r="BP298" s="4">
        <v>0</v>
      </c>
      <c r="BQ298" s="195">
        <v>0</v>
      </c>
      <c r="BR298" s="196">
        <f t="shared" si="918"/>
        <v>0</v>
      </c>
      <c r="BS298" s="224">
        <f t="shared" si="830"/>
        <v>0</v>
      </c>
      <c r="BT298" s="4">
        <f t="shared" si="821"/>
        <v>0</v>
      </c>
      <c r="BU298" s="229">
        <f t="shared" si="763"/>
        <v>0</v>
      </c>
      <c r="BV298" s="193">
        <f t="shared" si="822"/>
        <v>0</v>
      </c>
      <c r="BW298" s="193">
        <f t="shared" si="823"/>
        <v>0</v>
      </c>
      <c r="BX298" s="20">
        <v>0</v>
      </c>
      <c r="BY298" s="19">
        <v>0</v>
      </c>
      <c r="BZ298" s="441">
        <f t="shared" si="824"/>
        <v>0</v>
      </c>
      <c r="CA298" s="4">
        <f t="shared" si="919"/>
        <v>0</v>
      </c>
      <c r="CB298" s="1">
        <v>0</v>
      </c>
      <c r="CC298" s="1">
        <v>0</v>
      </c>
      <c r="CD298" s="19">
        <v>0</v>
      </c>
      <c r="CE298" s="196">
        <v>0</v>
      </c>
      <c r="CF298" s="275">
        <f t="shared" si="825"/>
        <v>0</v>
      </c>
      <c r="CG298" s="1">
        <f t="shared" si="826"/>
        <v>0</v>
      </c>
      <c r="CH298" s="229">
        <f t="shared" si="827"/>
        <v>0</v>
      </c>
      <c r="CI298" s="193">
        <f t="shared" si="828"/>
        <v>0</v>
      </c>
      <c r="CJ298" s="193">
        <f t="shared" si="829"/>
        <v>0</v>
      </c>
      <c r="CK298" s="20">
        <v>0</v>
      </c>
      <c r="CL298" s="33">
        <v>0</v>
      </c>
      <c r="CM298" s="475">
        <f t="shared" si="806"/>
        <v>0</v>
      </c>
      <c r="CN298" s="4">
        <v>0</v>
      </c>
      <c r="CO298" s="1">
        <v>0</v>
      </c>
      <c r="CP298" s="1">
        <v>0</v>
      </c>
      <c r="CQ298" s="19">
        <v>0</v>
      </c>
      <c r="CR298" s="7">
        <f t="shared" si="787"/>
        <v>0</v>
      </c>
      <c r="CS298" s="224">
        <f t="shared" si="807"/>
        <v>0</v>
      </c>
      <c r="CT298" s="1">
        <f t="shared" si="808"/>
        <v>0</v>
      </c>
      <c r="CU298" s="229">
        <f t="shared" si="809"/>
        <v>0</v>
      </c>
      <c r="CV298" s="193">
        <f t="shared" si="810"/>
        <v>0</v>
      </c>
      <c r="CW298" s="193">
        <f t="shared" si="811"/>
        <v>0</v>
      </c>
      <c r="CX298" s="20"/>
      <c r="CY298" s="33"/>
      <c r="CZ298" s="475">
        <f t="shared" si="812"/>
        <v>0</v>
      </c>
      <c r="DA298" s="4">
        <v>0</v>
      </c>
      <c r="DE298" s="7">
        <f t="shared" si="920"/>
        <v>0</v>
      </c>
      <c r="DF298" s="224">
        <f t="shared" si="813"/>
        <v>0</v>
      </c>
      <c r="DG298" s="1">
        <f t="shared" si="814"/>
        <v>0</v>
      </c>
      <c r="DH298" s="229">
        <f t="shared" si="815"/>
        <v>0</v>
      </c>
      <c r="DI298" s="193"/>
      <c r="DJ298" s="193"/>
      <c r="DK298" s="20"/>
      <c r="DL298" s="33"/>
      <c r="DM298" s="475">
        <f t="shared" si="816"/>
        <v>0</v>
      </c>
      <c r="DN298" s="4">
        <v>0</v>
      </c>
      <c r="DR298" s="7">
        <f t="shared" si="921"/>
        <v>0</v>
      </c>
      <c r="DS298" s="224">
        <f t="shared" si="817"/>
        <v>0</v>
      </c>
      <c r="DT298" s="1">
        <f t="shared" si="818"/>
        <v>0</v>
      </c>
      <c r="DU298" s="229">
        <f t="shared" si="819"/>
        <v>0</v>
      </c>
    </row>
    <row r="299" spans="2:125" hidden="1" outlineLevel="1" x14ac:dyDescent="0.35">
      <c r="B299" s="5" t="s">
        <v>117</v>
      </c>
      <c r="C299" s="3"/>
      <c r="D299" s="18">
        <v>322231</v>
      </c>
      <c r="E299" s="5" t="s">
        <v>45</v>
      </c>
      <c r="F299" s="5" t="s">
        <v>58</v>
      </c>
      <c r="G299" s="5" t="s">
        <v>77</v>
      </c>
      <c r="H299" s="20">
        <v>281.01799999999997</v>
      </c>
      <c r="I299" s="16">
        <f t="shared" si="922"/>
        <v>0</v>
      </c>
      <c r="J299" s="16">
        <f t="shared" si="923"/>
        <v>0</v>
      </c>
      <c r="K299" s="16">
        <f t="shared" si="924"/>
        <v>0</v>
      </c>
      <c r="L299" s="33">
        <f t="shared" si="925"/>
        <v>0</v>
      </c>
      <c r="M299" s="20">
        <f t="shared" si="926"/>
        <v>0</v>
      </c>
      <c r="N299" s="20">
        <f t="shared" si="927"/>
        <v>0</v>
      </c>
      <c r="O299" s="20">
        <f t="shared" si="928"/>
        <v>0</v>
      </c>
      <c r="P299" s="20">
        <f t="shared" si="929"/>
        <v>0</v>
      </c>
      <c r="Q299" s="20">
        <f t="shared" si="930"/>
        <v>0</v>
      </c>
      <c r="R299" s="20">
        <f t="shared" si="931"/>
        <v>0</v>
      </c>
      <c r="S299" s="20">
        <f t="shared" si="932"/>
        <v>0</v>
      </c>
      <c r="T299" s="20">
        <f t="shared" si="933"/>
        <v>0</v>
      </c>
      <c r="U299" s="182">
        <f t="shared" si="833"/>
        <v>0</v>
      </c>
      <c r="V299" s="33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0</v>
      </c>
      <c r="AB299" s="20">
        <v>0</v>
      </c>
      <c r="AC299" s="20">
        <v>0</v>
      </c>
      <c r="AD299" s="20">
        <v>0</v>
      </c>
      <c r="AE299" s="20">
        <v>0</v>
      </c>
      <c r="AF299" s="20">
        <v>0</v>
      </c>
      <c r="AG299" s="16">
        <v>0</v>
      </c>
      <c r="AH299" s="179">
        <f t="shared" si="805"/>
        <v>0</v>
      </c>
      <c r="AI299" s="28">
        <v>0</v>
      </c>
      <c r="AJ299" s="28">
        <v>0</v>
      </c>
      <c r="AK299" s="28">
        <v>0</v>
      </c>
      <c r="AL299" s="28">
        <v>0</v>
      </c>
      <c r="AM299" s="28">
        <v>0</v>
      </c>
      <c r="AN299" s="28">
        <v>0</v>
      </c>
      <c r="AO299" s="28">
        <v>0</v>
      </c>
      <c r="AP299" s="28">
        <v>0</v>
      </c>
      <c r="AQ299" s="28">
        <v>0</v>
      </c>
      <c r="AR299" s="28">
        <v>0</v>
      </c>
      <c r="AS299" s="28">
        <v>0</v>
      </c>
      <c r="AT299" s="28">
        <v>0</v>
      </c>
      <c r="AU299" s="329">
        <f t="shared" si="831"/>
        <v>0</v>
      </c>
      <c r="AV299" s="33">
        <v>0</v>
      </c>
      <c r="AW299" s="20">
        <v>0</v>
      </c>
      <c r="AX299" s="20">
        <v>0</v>
      </c>
      <c r="AY299" s="20">
        <v>0</v>
      </c>
      <c r="AZ299" s="20">
        <v>0</v>
      </c>
      <c r="BA299" s="20">
        <v>0</v>
      </c>
      <c r="BB299" s="20">
        <v>0</v>
      </c>
      <c r="BC299" s="20">
        <v>0</v>
      </c>
      <c r="BD299" s="20">
        <v>0</v>
      </c>
      <c r="BE299" s="20">
        <v>0</v>
      </c>
      <c r="BF299" s="20">
        <v>0</v>
      </c>
      <c r="BG299" s="20">
        <v>0</v>
      </c>
      <c r="BH299" s="329">
        <f t="shared" si="832"/>
        <v>0</v>
      </c>
      <c r="BI299" s="193">
        <f t="shared" si="916"/>
        <v>0</v>
      </c>
      <c r="BJ299" s="193">
        <f t="shared" si="917"/>
        <v>0</v>
      </c>
      <c r="BK299" s="20">
        <v>0</v>
      </c>
      <c r="BL299" s="33">
        <v>0</v>
      </c>
      <c r="BM299" s="226">
        <f t="shared" si="820"/>
        <v>0</v>
      </c>
      <c r="BN299" s="4">
        <f t="shared" si="934"/>
        <v>0</v>
      </c>
      <c r="BO299" s="4">
        <v>0</v>
      </c>
      <c r="BP299" s="4">
        <v>0</v>
      </c>
      <c r="BQ299" s="195">
        <v>0</v>
      </c>
      <c r="BR299" s="196">
        <f t="shared" si="918"/>
        <v>0</v>
      </c>
      <c r="BS299" s="224">
        <f t="shared" si="830"/>
        <v>0</v>
      </c>
      <c r="BT299" s="4">
        <f t="shared" si="821"/>
        <v>0</v>
      </c>
      <c r="BU299" s="229">
        <f t="shared" si="763"/>
        <v>0</v>
      </c>
      <c r="BV299" s="193">
        <f t="shared" si="822"/>
        <v>0</v>
      </c>
      <c r="BW299" s="193">
        <f t="shared" si="823"/>
        <v>0</v>
      </c>
      <c r="BX299" s="20">
        <v>0</v>
      </c>
      <c r="BY299" s="19">
        <v>0</v>
      </c>
      <c r="BZ299" s="441">
        <f t="shared" si="824"/>
        <v>0</v>
      </c>
      <c r="CA299" s="4">
        <f t="shared" si="919"/>
        <v>0</v>
      </c>
      <c r="CB299" s="1">
        <v>0</v>
      </c>
      <c r="CC299" s="1">
        <v>0</v>
      </c>
      <c r="CD299" s="19">
        <v>0</v>
      </c>
      <c r="CE299" s="196">
        <v>0</v>
      </c>
      <c r="CF299" s="275">
        <f t="shared" si="825"/>
        <v>0</v>
      </c>
      <c r="CG299" s="1">
        <f t="shared" si="826"/>
        <v>0</v>
      </c>
      <c r="CH299" s="229">
        <f t="shared" si="827"/>
        <v>0</v>
      </c>
      <c r="CI299" s="193">
        <f t="shared" si="828"/>
        <v>0</v>
      </c>
      <c r="CJ299" s="193">
        <f t="shared" si="829"/>
        <v>0</v>
      </c>
      <c r="CK299" s="20">
        <v>0</v>
      </c>
      <c r="CL299" s="33">
        <v>0</v>
      </c>
      <c r="CM299" s="475">
        <f t="shared" si="806"/>
        <v>0</v>
      </c>
      <c r="CN299" s="4">
        <v>0</v>
      </c>
      <c r="CO299" s="1">
        <v>0</v>
      </c>
      <c r="CP299" s="1">
        <v>0</v>
      </c>
      <c r="CQ299" s="19">
        <v>0</v>
      </c>
      <c r="CR299" s="7">
        <f t="shared" si="787"/>
        <v>0</v>
      </c>
      <c r="CS299" s="224">
        <f t="shared" si="807"/>
        <v>0</v>
      </c>
      <c r="CT299" s="1">
        <f t="shared" si="808"/>
        <v>0</v>
      </c>
      <c r="CU299" s="229">
        <f t="shared" si="809"/>
        <v>0</v>
      </c>
      <c r="CV299" s="193">
        <f t="shared" si="810"/>
        <v>0</v>
      </c>
      <c r="CW299" s="193">
        <f t="shared" si="811"/>
        <v>0</v>
      </c>
      <c r="CX299" s="20"/>
      <c r="CY299" s="33"/>
      <c r="CZ299" s="475">
        <f t="shared" si="812"/>
        <v>0</v>
      </c>
      <c r="DA299" s="4">
        <v>0</v>
      </c>
      <c r="DE299" s="7">
        <f t="shared" si="920"/>
        <v>0</v>
      </c>
      <c r="DF299" s="224">
        <f t="shared" si="813"/>
        <v>0</v>
      </c>
      <c r="DG299" s="1">
        <f t="shared" si="814"/>
        <v>0</v>
      </c>
      <c r="DH299" s="229">
        <f t="shared" si="815"/>
        <v>0</v>
      </c>
      <c r="DI299" s="193"/>
      <c r="DJ299" s="193"/>
      <c r="DK299" s="20"/>
      <c r="DL299" s="33"/>
      <c r="DM299" s="475">
        <f t="shared" si="816"/>
        <v>0</v>
      </c>
      <c r="DN299" s="4">
        <v>0</v>
      </c>
      <c r="DR299" s="7">
        <f t="shared" si="921"/>
        <v>0</v>
      </c>
      <c r="DS299" s="224">
        <f t="shared" si="817"/>
        <v>0</v>
      </c>
      <c r="DT299" s="1">
        <f t="shared" si="818"/>
        <v>0</v>
      </c>
      <c r="DU299" s="229">
        <f t="shared" si="819"/>
        <v>0</v>
      </c>
    </row>
    <row r="300" spans="2:125" hidden="1" outlineLevel="1" x14ac:dyDescent="0.35">
      <c r="B300" s="5" t="s">
        <v>117</v>
      </c>
      <c r="C300" s="3"/>
      <c r="D300" s="18">
        <v>322000</v>
      </c>
      <c r="E300" s="5" t="s">
        <v>45</v>
      </c>
      <c r="F300" s="5" t="s">
        <v>59</v>
      </c>
      <c r="G300" s="5" t="s">
        <v>77</v>
      </c>
      <c r="H300" s="20">
        <v>281.01799999999997</v>
      </c>
      <c r="I300" s="16">
        <f t="shared" si="922"/>
        <v>0</v>
      </c>
      <c r="J300" s="16">
        <f t="shared" si="923"/>
        <v>0</v>
      </c>
      <c r="K300" s="16">
        <f t="shared" si="924"/>
        <v>0</v>
      </c>
      <c r="L300" s="33">
        <f t="shared" si="925"/>
        <v>0</v>
      </c>
      <c r="M300" s="20">
        <f t="shared" si="926"/>
        <v>0</v>
      </c>
      <c r="N300" s="20">
        <f t="shared" si="927"/>
        <v>0</v>
      </c>
      <c r="O300" s="20">
        <f t="shared" si="928"/>
        <v>0</v>
      </c>
      <c r="P300" s="20">
        <f t="shared" si="929"/>
        <v>0</v>
      </c>
      <c r="Q300" s="20">
        <f t="shared" si="930"/>
        <v>0</v>
      </c>
      <c r="R300" s="20">
        <f t="shared" si="931"/>
        <v>0</v>
      </c>
      <c r="S300" s="20">
        <f t="shared" si="932"/>
        <v>0</v>
      </c>
      <c r="T300" s="20">
        <f t="shared" si="933"/>
        <v>0</v>
      </c>
      <c r="U300" s="182">
        <f t="shared" si="833"/>
        <v>0</v>
      </c>
      <c r="V300" s="33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0">
        <v>0</v>
      </c>
      <c r="AF300" s="20">
        <v>0</v>
      </c>
      <c r="AG300" s="16">
        <v>0</v>
      </c>
      <c r="AH300" s="179">
        <f t="shared" si="805"/>
        <v>0</v>
      </c>
      <c r="AI300" s="28">
        <v>0</v>
      </c>
      <c r="AJ300" s="28">
        <v>0</v>
      </c>
      <c r="AK300" s="28">
        <v>0</v>
      </c>
      <c r="AL300" s="28">
        <v>0</v>
      </c>
      <c r="AM300" s="28">
        <v>0</v>
      </c>
      <c r="AN300" s="28">
        <v>0</v>
      </c>
      <c r="AO300" s="28">
        <v>0</v>
      </c>
      <c r="AP300" s="28">
        <v>0</v>
      </c>
      <c r="AQ300" s="28">
        <v>0</v>
      </c>
      <c r="AR300" s="28">
        <v>0</v>
      </c>
      <c r="AS300" s="28">
        <v>0</v>
      </c>
      <c r="AT300" s="28">
        <v>0</v>
      </c>
      <c r="AU300" s="329">
        <f t="shared" si="831"/>
        <v>0</v>
      </c>
      <c r="AV300" s="33">
        <v>0</v>
      </c>
      <c r="AW300" s="20">
        <v>0</v>
      </c>
      <c r="AX300" s="20">
        <v>0</v>
      </c>
      <c r="AY300" s="20">
        <v>0</v>
      </c>
      <c r="AZ300" s="20">
        <v>0</v>
      </c>
      <c r="BA300" s="20">
        <v>0</v>
      </c>
      <c r="BB300" s="20">
        <v>0</v>
      </c>
      <c r="BC300" s="20">
        <v>0</v>
      </c>
      <c r="BD300" s="20">
        <v>0</v>
      </c>
      <c r="BE300" s="20">
        <v>0</v>
      </c>
      <c r="BF300" s="20">
        <v>0</v>
      </c>
      <c r="BG300" s="20">
        <v>0</v>
      </c>
      <c r="BH300" s="329">
        <f t="shared" si="832"/>
        <v>0</v>
      </c>
      <c r="BI300" s="193">
        <f t="shared" si="916"/>
        <v>0</v>
      </c>
      <c r="BJ300" s="193">
        <f t="shared" si="917"/>
        <v>0</v>
      </c>
      <c r="BK300" s="20">
        <v>0</v>
      </c>
      <c r="BL300" s="33">
        <v>0</v>
      </c>
      <c r="BM300" s="226">
        <f t="shared" si="820"/>
        <v>0</v>
      </c>
      <c r="BN300" s="4">
        <f t="shared" si="934"/>
        <v>0</v>
      </c>
      <c r="BO300" s="4">
        <v>0</v>
      </c>
      <c r="BP300" s="4">
        <v>0</v>
      </c>
      <c r="BQ300" s="195">
        <v>0</v>
      </c>
      <c r="BR300" s="196">
        <f t="shared" si="918"/>
        <v>0</v>
      </c>
      <c r="BS300" s="224">
        <f t="shared" si="830"/>
        <v>0</v>
      </c>
      <c r="BT300" s="4">
        <f t="shared" si="821"/>
        <v>0</v>
      </c>
      <c r="BU300" s="229">
        <f t="shared" si="763"/>
        <v>0</v>
      </c>
      <c r="BV300" s="193">
        <f t="shared" si="822"/>
        <v>0</v>
      </c>
      <c r="BW300" s="193">
        <f t="shared" si="823"/>
        <v>0</v>
      </c>
      <c r="BX300" s="20">
        <v>0</v>
      </c>
      <c r="BY300" s="19">
        <v>0</v>
      </c>
      <c r="BZ300" s="441">
        <f t="shared" si="824"/>
        <v>0</v>
      </c>
      <c r="CA300" s="4">
        <f t="shared" si="919"/>
        <v>0</v>
      </c>
      <c r="CB300" s="1">
        <v>0</v>
      </c>
      <c r="CC300" s="1">
        <v>0</v>
      </c>
      <c r="CD300" s="19">
        <v>0</v>
      </c>
      <c r="CE300" s="196">
        <v>0</v>
      </c>
      <c r="CF300" s="275">
        <f t="shared" si="825"/>
        <v>0</v>
      </c>
      <c r="CG300" s="1">
        <f t="shared" si="826"/>
        <v>0</v>
      </c>
      <c r="CH300" s="229">
        <f t="shared" si="827"/>
        <v>0</v>
      </c>
      <c r="CI300" s="193">
        <f t="shared" si="828"/>
        <v>0</v>
      </c>
      <c r="CJ300" s="193">
        <f t="shared" si="829"/>
        <v>0</v>
      </c>
      <c r="CK300" s="20">
        <v>0</v>
      </c>
      <c r="CL300" s="33">
        <v>0</v>
      </c>
      <c r="CM300" s="475">
        <f t="shared" si="806"/>
        <v>0</v>
      </c>
      <c r="CN300" s="4">
        <v>0</v>
      </c>
      <c r="CO300" s="1">
        <v>0</v>
      </c>
      <c r="CP300" s="1">
        <v>0</v>
      </c>
      <c r="CQ300" s="19">
        <v>0</v>
      </c>
      <c r="CR300" s="7">
        <f t="shared" si="787"/>
        <v>0</v>
      </c>
      <c r="CS300" s="224">
        <f t="shared" si="807"/>
        <v>0</v>
      </c>
      <c r="CT300" s="1">
        <f t="shared" si="808"/>
        <v>0</v>
      </c>
      <c r="CU300" s="229">
        <f t="shared" si="809"/>
        <v>0</v>
      </c>
      <c r="CV300" s="193">
        <f t="shared" si="810"/>
        <v>0</v>
      </c>
      <c r="CW300" s="193">
        <f t="shared" si="811"/>
        <v>0</v>
      </c>
      <c r="CX300" s="20"/>
      <c r="CY300" s="33"/>
      <c r="CZ300" s="475">
        <f t="shared" si="812"/>
        <v>0</v>
      </c>
      <c r="DA300" s="4">
        <v>0</v>
      </c>
      <c r="DE300" s="7">
        <f t="shared" si="920"/>
        <v>0</v>
      </c>
      <c r="DF300" s="224">
        <f t="shared" si="813"/>
        <v>0</v>
      </c>
      <c r="DG300" s="1">
        <f t="shared" si="814"/>
        <v>0</v>
      </c>
      <c r="DH300" s="229">
        <f t="shared" si="815"/>
        <v>0</v>
      </c>
      <c r="DI300" s="193"/>
      <c r="DJ300" s="193"/>
      <c r="DK300" s="20"/>
      <c r="DL300" s="33"/>
      <c r="DM300" s="475">
        <f t="shared" si="816"/>
        <v>0</v>
      </c>
      <c r="DN300" s="4">
        <v>0</v>
      </c>
      <c r="DR300" s="7">
        <f t="shared" si="921"/>
        <v>0</v>
      </c>
      <c r="DS300" s="224">
        <f t="shared" si="817"/>
        <v>0</v>
      </c>
      <c r="DT300" s="1">
        <f t="shared" si="818"/>
        <v>0</v>
      </c>
      <c r="DU300" s="229">
        <f t="shared" si="819"/>
        <v>0</v>
      </c>
    </row>
    <row r="301" spans="2:125" hidden="1" outlineLevel="1" x14ac:dyDescent="0.35">
      <c r="B301" s="5" t="s">
        <v>117</v>
      </c>
      <c r="C301" s="3"/>
      <c r="D301" s="18">
        <v>322002</v>
      </c>
      <c r="E301" s="5" t="s">
        <v>45</v>
      </c>
      <c r="F301" s="5" t="s">
        <v>60</v>
      </c>
      <c r="G301" s="5" t="s">
        <v>72</v>
      </c>
      <c r="H301" s="20">
        <v>100.364</v>
      </c>
      <c r="I301" s="16">
        <f t="shared" si="922"/>
        <v>0</v>
      </c>
      <c r="J301" s="16">
        <f t="shared" si="923"/>
        <v>0</v>
      </c>
      <c r="K301" s="16">
        <f t="shared" si="924"/>
        <v>0</v>
      </c>
      <c r="L301" s="33">
        <f t="shared" si="925"/>
        <v>0</v>
      </c>
      <c r="M301" s="20">
        <f t="shared" si="926"/>
        <v>0</v>
      </c>
      <c r="N301" s="20">
        <f t="shared" si="927"/>
        <v>0</v>
      </c>
      <c r="O301" s="20">
        <f t="shared" si="928"/>
        <v>0</v>
      </c>
      <c r="P301" s="20">
        <f t="shared" si="929"/>
        <v>0</v>
      </c>
      <c r="Q301" s="20">
        <f t="shared" si="930"/>
        <v>0</v>
      </c>
      <c r="R301" s="20">
        <f t="shared" si="931"/>
        <v>0</v>
      </c>
      <c r="S301" s="20">
        <f t="shared" si="932"/>
        <v>0</v>
      </c>
      <c r="T301" s="20">
        <f t="shared" si="933"/>
        <v>0</v>
      </c>
      <c r="U301" s="182">
        <f t="shared" si="833"/>
        <v>0</v>
      </c>
      <c r="V301" s="33">
        <v>0</v>
      </c>
      <c r="W301" s="20">
        <v>0</v>
      </c>
      <c r="X301" s="20">
        <v>0</v>
      </c>
      <c r="Y301" s="20">
        <v>0</v>
      </c>
      <c r="Z301" s="20">
        <v>0</v>
      </c>
      <c r="AA301" s="20">
        <v>0</v>
      </c>
      <c r="AB301" s="20">
        <v>0</v>
      </c>
      <c r="AC301" s="20">
        <v>0</v>
      </c>
      <c r="AD301" s="20">
        <v>137</v>
      </c>
      <c r="AE301" s="20">
        <v>0</v>
      </c>
      <c r="AF301" s="20">
        <v>0</v>
      </c>
      <c r="AG301" s="16">
        <v>0</v>
      </c>
      <c r="AH301" s="179">
        <f t="shared" si="805"/>
        <v>137</v>
      </c>
      <c r="AI301" s="28">
        <v>0</v>
      </c>
      <c r="AJ301" s="28">
        <v>0</v>
      </c>
      <c r="AK301" s="28">
        <v>0</v>
      </c>
      <c r="AL301" s="28">
        <v>0</v>
      </c>
      <c r="AM301" s="28">
        <v>0</v>
      </c>
      <c r="AN301" s="28">
        <v>0</v>
      </c>
      <c r="AO301" s="28">
        <v>0</v>
      </c>
      <c r="AP301" s="28">
        <v>0</v>
      </c>
      <c r="AQ301" s="28">
        <v>0</v>
      </c>
      <c r="AR301" s="28">
        <v>0</v>
      </c>
      <c r="AS301" s="28">
        <v>0</v>
      </c>
      <c r="AT301" s="28">
        <v>0</v>
      </c>
      <c r="AU301" s="329">
        <f t="shared" si="831"/>
        <v>0</v>
      </c>
      <c r="AV301" s="33">
        <v>0</v>
      </c>
      <c r="AW301" s="20">
        <v>0</v>
      </c>
      <c r="AX301" s="20">
        <v>0</v>
      </c>
      <c r="AY301" s="20">
        <v>0</v>
      </c>
      <c r="AZ301" s="20">
        <v>0</v>
      </c>
      <c r="BA301" s="20">
        <v>0</v>
      </c>
      <c r="BB301" s="20">
        <v>0</v>
      </c>
      <c r="BC301" s="20">
        <v>0</v>
      </c>
      <c r="BD301" s="20">
        <v>14849.561519999999</v>
      </c>
      <c r="BE301" s="20">
        <v>0</v>
      </c>
      <c r="BF301" s="20">
        <v>0</v>
      </c>
      <c r="BG301" s="20">
        <v>0</v>
      </c>
      <c r="BH301" s="329">
        <f t="shared" si="832"/>
        <v>14849.561519999999</v>
      </c>
      <c r="BI301" s="193">
        <f t="shared" si="916"/>
        <v>0</v>
      </c>
      <c r="BJ301" s="193">
        <f t="shared" si="917"/>
        <v>0</v>
      </c>
      <c r="BK301" s="20">
        <v>0</v>
      </c>
      <c r="BL301" s="33">
        <v>0</v>
      </c>
      <c r="BM301" s="226">
        <f t="shared" si="820"/>
        <v>0</v>
      </c>
      <c r="BN301" s="4">
        <f t="shared" si="934"/>
        <v>0</v>
      </c>
      <c r="BO301" s="4">
        <v>0</v>
      </c>
      <c r="BP301" s="4">
        <v>0</v>
      </c>
      <c r="BQ301" s="195">
        <v>30</v>
      </c>
      <c r="BR301" s="196">
        <f t="shared" si="918"/>
        <v>3251.7936000000004</v>
      </c>
      <c r="BS301" s="224">
        <f t="shared" si="830"/>
        <v>0</v>
      </c>
      <c r="BT301" s="4">
        <f t="shared" si="821"/>
        <v>0</v>
      </c>
      <c r="BU301" s="229">
        <f t="shared" si="763"/>
        <v>0</v>
      </c>
      <c r="BV301" s="193">
        <f t="shared" si="822"/>
        <v>0</v>
      </c>
      <c r="BW301" s="193">
        <f t="shared" si="823"/>
        <v>0</v>
      </c>
      <c r="BX301" s="20">
        <v>0</v>
      </c>
      <c r="BY301" s="19">
        <v>14849.561519999999</v>
      </c>
      <c r="BZ301" s="441">
        <f t="shared" si="824"/>
        <v>0</v>
      </c>
      <c r="CA301" s="4">
        <f t="shared" si="919"/>
        <v>0</v>
      </c>
      <c r="CB301" s="1">
        <v>0</v>
      </c>
      <c r="CC301" s="1">
        <v>0</v>
      </c>
      <c r="CD301" s="19">
        <v>50</v>
      </c>
      <c r="CE301" s="196">
        <v>5419.6559999999999</v>
      </c>
      <c r="CF301" s="275">
        <f t="shared" si="825"/>
        <v>0</v>
      </c>
      <c r="CG301" s="1">
        <f t="shared" si="826"/>
        <v>0</v>
      </c>
      <c r="CH301" s="229">
        <f t="shared" si="827"/>
        <v>0</v>
      </c>
      <c r="CI301" s="193">
        <f t="shared" si="828"/>
        <v>1649.95128</v>
      </c>
      <c r="CJ301" s="193">
        <f t="shared" si="829"/>
        <v>4949.8538399999998</v>
      </c>
      <c r="CK301" s="20">
        <v>6658.3583340419573</v>
      </c>
      <c r="CL301" s="33">
        <v>22003.364999999998</v>
      </c>
      <c r="CM301" s="475">
        <f t="shared" si="806"/>
        <v>3.3046231362322689</v>
      </c>
      <c r="CN301" s="4">
        <v>5.2391202416800169E-2</v>
      </c>
      <c r="CO301" s="1">
        <v>0</v>
      </c>
      <c r="CP301" s="1">
        <v>0</v>
      </c>
      <c r="CQ301" s="19">
        <v>70</v>
      </c>
      <c r="CR301" s="7">
        <f t="shared" si="787"/>
        <v>7587.5184000000008</v>
      </c>
      <c r="CS301" s="224">
        <f t="shared" si="807"/>
        <v>1.1395479214760129</v>
      </c>
      <c r="CT301" s="1">
        <f t="shared" si="808"/>
        <v>0</v>
      </c>
      <c r="CU301" s="229">
        <f t="shared" si="809"/>
        <v>0</v>
      </c>
      <c r="CV301" s="193">
        <f t="shared" si="810"/>
        <v>3685.2926519999992</v>
      </c>
      <c r="CW301" s="193">
        <f t="shared" si="811"/>
        <v>12284.308839999998</v>
      </c>
      <c r="CX301" s="20"/>
      <c r="CY301" s="33"/>
      <c r="CZ301" s="475">
        <f t="shared" si="812"/>
        <v>0</v>
      </c>
      <c r="DA301" s="4">
        <v>5.2391202416800169E-2</v>
      </c>
      <c r="DE301" s="7">
        <f t="shared" si="920"/>
        <v>0</v>
      </c>
      <c r="DF301" s="224">
        <f t="shared" si="813"/>
        <v>0</v>
      </c>
      <c r="DG301" s="1">
        <f t="shared" si="814"/>
        <v>0</v>
      </c>
      <c r="DH301" s="229">
        <f t="shared" si="815"/>
        <v>0</v>
      </c>
      <c r="DI301" s="193"/>
      <c r="DJ301" s="193"/>
      <c r="DK301" s="20"/>
      <c r="DL301" s="33"/>
      <c r="DM301" s="475">
        <f t="shared" si="816"/>
        <v>0</v>
      </c>
      <c r="DN301" s="4">
        <v>5.2391202416800169E-2</v>
      </c>
      <c r="DR301" s="7">
        <f t="shared" si="921"/>
        <v>0</v>
      </c>
      <c r="DS301" s="224">
        <f t="shared" si="817"/>
        <v>0</v>
      </c>
      <c r="DT301" s="1">
        <f t="shared" si="818"/>
        <v>0</v>
      </c>
      <c r="DU301" s="229">
        <f t="shared" si="819"/>
        <v>0</v>
      </c>
    </row>
    <row r="302" spans="2:125" hidden="1" outlineLevel="1" x14ac:dyDescent="0.35">
      <c r="B302" s="5" t="s">
        <v>117</v>
      </c>
      <c r="C302" s="3"/>
      <c r="D302" s="18">
        <v>322100</v>
      </c>
      <c r="E302" s="5" t="s">
        <v>45</v>
      </c>
      <c r="F302" s="5" t="s">
        <v>61</v>
      </c>
      <c r="G302" s="5" t="s">
        <v>72</v>
      </c>
      <c r="H302" s="20">
        <v>100.364</v>
      </c>
      <c r="I302" s="16">
        <f t="shared" si="922"/>
        <v>0</v>
      </c>
      <c r="J302" s="16">
        <f t="shared" si="923"/>
        <v>0</v>
      </c>
      <c r="K302" s="16">
        <f t="shared" si="924"/>
        <v>0</v>
      </c>
      <c r="L302" s="33">
        <f t="shared" si="925"/>
        <v>0</v>
      </c>
      <c r="M302" s="20">
        <f t="shared" si="926"/>
        <v>0</v>
      </c>
      <c r="N302" s="20">
        <f t="shared" si="927"/>
        <v>0</v>
      </c>
      <c r="O302" s="20">
        <f t="shared" si="928"/>
        <v>0</v>
      </c>
      <c r="P302" s="20">
        <f t="shared" si="929"/>
        <v>0</v>
      </c>
      <c r="Q302" s="20">
        <f t="shared" si="930"/>
        <v>0</v>
      </c>
      <c r="R302" s="20">
        <f t="shared" si="931"/>
        <v>0</v>
      </c>
      <c r="S302" s="20">
        <f t="shared" si="932"/>
        <v>0</v>
      </c>
      <c r="T302" s="20">
        <f t="shared" si="933"/>
        <v>0</v>
      </c>
      <c r="U302" s="182">
        <f t="shared" si="833"/>
        <v>0</v>
      </c>
      <c r="V302" s="33">
        <v>0</v>
      </c>
      <c r="W302" s="20">
        <v>0</v>
      </c>
      <c r="X302" s="20">
        <v>0</v>
      </c>
      <c r="Y302" s="20">
        <v>0</v>
      </c>
      <c r="Z302" s="20">
        <v>0</v>
      </c>
      <c r="AA302" s="20">
        <v>0</v>
      </c>
      <c r="AB302" s="20">
        <v>0</v>
      </c>
      <c r="AC302" s="20">
        <v>0</v>
      </c>
      <c r="AD302" s="20">
        <v>0</v>
      </c>
      <c r="AE302" s="20">
        <v>0</v>
      </c>
      <c r="AF302" s="20">
        <v>0</v>
      </c>
      <c r="AG302" s="16">
        <v>0</v>
      </c>
      <c r="AH302" s="179">
        <f t="shared" si="805"/>
        <v>0</v>
      </c>
      <c r="AI302" s="28">
        <v>0</v>
      </c>
      <c r="AJ302" s="28">
        <v>0</v>
      </c>
      <c r="AK302" s="28">
        <v>0</v>
      </c>
      <c r="AL302" s="28">
        <v>0</v>
      </c>
      <c r="AM302" s="28">
        <v>0</v>
      </c>
      <c r="AN302" s="28">
        <v>0</v>
      </c>
      <c r="AO302" s="28">
        <v>0</v>
      </c>
      <c r="AP302" s="28">
        <v>0</v>
      </c>
      <c r="AQ302" s="28">
        <v>0</v>
      </c>
      <c r="AR302" s="28">
        <v>0</v>
      </c>
      <c r="AS302" s="28">
        <v>0</v>
      </c>
      <c r="AT302" s="28">
        <v>0</v>
      </c>
      <c r="AU302" s="329">
        <f t="shared" si="831"/>
        <v>0</v>
      </c>
      <c r="AV302" s="33">
        <v>0</v>
      </c>
      <c r="AW302" s="20">
        <v>0</v>
      </c>
      <c r="AX302" s="20">
        <v>0</v>
      </c>
      <c r="AY302" s="20">
        <v>0</v>
      </c>
      <c r="AZ302" s="20">
        <v>0</v>
      </c>
      <c r="BA302" s="20">
        <v>0</v>
      </c>
      <c r="BB302" s="20">
        <v>0</v>
      </c>
      <c r="BC302" s="20">
        <v>0</v>
      </c>
      <c r="BD302" s="20">
        <v>0</v>
      </c>
      <c r="BE302" s="20">
        <v>0</v>
      </c>
      <c r="BF302" s="20">
        <v>0</v>
      </c>
      <c r="BG302" s="20">
        <v>0</v>
      </c>
      <c r="BH302" s="329">
        <f t="shared" si="832"/>
        <v>0</v>
      </c>
      <c r="BI302" s="193">
        <f t="shared" si="916"/>
        <v>0</v>
      </c>
      <c r="BJ302" s="193">
        <f t="shared" si="917"/>
        <v>0</v>
      </c>
      <c r="BK302" s="20">
        <v>0</v>
      </c>
      <c r="BL302" s="33">
        <v>0</v>
      </c>
      <c r="BM302" s="226">
        <f t="shared" si="820"/>
        <v>0</v>
      </c>
      <c r="BN302" s="4">
        <f t="shared" si="934"/>
        <v>0</v>
      </c>
      <c r="BO302" s="4">
        <v>0</v>
      </c>
      <c r="BP302" s="4">
        <v>0</v>
      </c>
      <c r="BQ302" s="195">
        <v>0</v>
      </c>
      <c r="BR302" s="196">
        <f t="shared" si="918"/>
        <v>0</v>
      </c>
      <c r="BS302" s="224">
        <f t="shared" si="830"/>
        <v>0</v>
      </c>
      <c r="BT302" s="4">
        <f t="shared" si="821"/>
        <v>0</v>
      </c>
      <c r="BU302" s="229">
        <f t="shared" si="763"/>
        <v>0</v>
      </c>
      <c r="BV302" s="193">
        <f t="shared" si="822"/>
        <v>0</v>
      </c>
      <c r="BW302" s="193">
        <f t="shared" si="823"/>
        <v>0</v>
      </c>
      <c r="BX302" s="20">
        <v>0</v>
      </c>
      <c r="BY302" s="19">
        <v>0</v>
      </c>
      <c r="BZ302" s="441">
        <f t="shared" si="824"/>
        <v>0</v>
      </c>
      <c r="CA302" s="4">
        <f t="shared" si="919"/>
        <v>0</v>
      </c>
      <c r="CB302" s="1">
        <v>0</v>
      </c>
      <c r="CC302" s="1">
        <v>0</v>
      </c>
      <c r="CD302" s="19">
        <v>0</v>
      </c>
      <c r="CE302" s="196">
        <v>0</v>
      </c>
      <c r="CF302" s="275">
        <f t="shared" si="825"/>
        <v>0</v>
      </c>
      <c r="CG302" s="1">
        <f t="shared" si="826"/>
        <v>0</v>
      </c>
      <c r="CH302" s="229">
        <f t="shared" si="827"/>
        <v>0</v>
      </c>
      <c r="CI302" s="193">
        <f t="shared" si="828"/>
        <v>0</v>
      </c>
      <c r="CJ302" s="193">
        <f t="shared" si="829"/>
        <v>0</v>
      </c>
      <c r="CK302" s="20">
        <v>0</v>
      </c>
      <c r="CL302" s="33">
        <v>0</v>
      </c>
      <c r="CM302" s="475">
        <f t="shared" si="806"/>
        <v>0</v>
      </c>
      <c r="CN302" s="4">
        <v>0</v>
      </c>
      <c r="CO302" s="1">
        <v>0</v>
      </c>
      <c r="CP302" s="1">
        <v>0</v>
      </c>
      <c r="CQ302" s="19">
        <v>0</v>
      </c>
      <c r="CR302" s="7">
        <v>0</v>
      </c>
      <c r="CS302" s="224">
        <f t="shared" si="807"/>
        <v>0</v>
      </c>
      <c r="CT302" s="1">
        <f t="shared" si="808"/>
        <v>0</v>
      </c>
      <c r="CU302" s="229">
        <f t="shared" si="809"/>
        <v>0</v>
      </c>
      <c r="CV302" s="193">
        <f t="shared" si="810"/>
        <v>0</v>
      </c>
      <c r="CW302" s="193">
        <f t="shared" si="811"/>
        <v>0</v>
      </c>
      <c r="CX302" s="20"/>
      <c r="CY302" s="33"/>
      <c r="CZ302" s="475">
        <f t="shared" si="812"/>
        <v>0</v>
      </c>
      <c r="DA302" s="4">
        <v>0</v>
      </c>
      <c r="DE302" s="7">
        <v>0</v>
      </c>
      <c r="DF302" s="224">
        <f t="shared" si="813"/>
        <v>0</v>
      </c>
      <c r="DG302" s="1">
        <f t="shared" si="814"/>
        <v>0</v>
      </c>
      <c r="DH302" s="229">
        <f t="shared" si="815"/>
        <v>0</v>
      </c>
      <c r="DI302" s="193"/>
      <c r="DJ302" s="193"/>
      <c r="DK302" s="20"/>
      <c r="DL302" s="33"/>
      <c r="DM302" s="475">
        <f t="shared" si="816"/>
        <v>0</v>
      </c>
      <c r="DN302" s="4">
        <v>0</v>
      </c>
      <c r="DR302" s="7">
        <v>0</v>
      </c>
      <c r="DS302" s="224">
        <f t="shared" si="817"/>
        <v>0</v>
      </c>
      <c r="DT302" s="1">
        <f t="shared" si="818"/>
        <v>0</v>
      </c>
      <c r="DU302" s="229">
        <f t="shared" si="819"/>
        <v>0</v>
      </c>
    </row>
    <row r="303" spans="2:125" hidden="1" outlineLevel="1" x14ac:dyDescent="0.35">
      <c r="B303" s="5" t="s">
        <v>117</v>
      </c>
      <c r="C303" s="3"/>
      <c r="D303" s="18">
        <v>322001</v>
      </c>
      <c r="E303" s="5" t="s">
        <v>45</v>
      </c>
      <c r="F303" s="5" t="s">
        <v>62</v>
      </c>
      <c r="G303" s="5" t="s">
        <v>78</v>
      </c>
      <c r="H303" s="20">
        <v>203.864</v>
      </c>
      <c r="I303" s="16">
        <f t="shared" si="922"/>
        <v>0</v>
      </c>
      <c r="J303" s="16">
        <f t="shared" si="923"/>
        <v>0</v>
      </c>
      <c r="K303" s="16">
        <f t="shared" si="924"/>
        <v>0</v>
      </c>
      <c r="L303" s="33">
        <f t="shared" si="925"/>
        <v>0</v>
      </c>
      <c r="M303" s="20">
        <f t="shared" si="926"/>
        <v>0</v>
      </c>
      <c r="N303" s="20">
        <f t="shared" si="927"/>
        <v>0</v>
      </c>
      <c r="O303" s="20">
        <f t="shared" si="928"/>
        <v>0</v>
      </c>
      <c r="P303" s="20">
        <f t="shared" si="929"/>
        <v>0</v>
      </c>
      <c r="Q303" s="20">
        <f t="shared" si="930"/>
        <v>0</v>
      </c>
      <c r="R303" s="20">
        <f t="shared" si="931"/>
        <v>0</v>
      </c>
      <c r="S303" s="20">
        <f t="shared" si="932"/>
        <v>0</v>
      </c>
      <c r="T303" s="20">
        <f t="shared" si="933"/>
        <v>0</v>
      </c>
      <c r="U303" s="182">
        <f t="shared" si="833"/>
        <v>0</v>
      </c>
      <c r="V303" s="33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0">
        <v>0</v>
      </c>
      <c r="AF303" s="20">
        <v>0</v>
      </c>
      <c r="AG303" s="16">
        <v>0</v>
      </c>
      <c r="AH303" s="179">
        <f t="shared" si="805"/>
        <v>0</v>
      </c>
      <c r="AI303" s="28">
        <v>0</v>
      </c>
      <c r="AJ303" s="28">
        <v>0</v>
      </c>
      <c r="AK303" s="28">
        <v>0</v>
      </c>
      <c r="AL303" s="28">
        <v>0</v>
      </c>
      <c r="AM303" s="28">
        <v>0</v>
      </c>
      <c r="AN303" s="28">
        <v>0</v>
      </c>
      <c r="AO303" s="28">
        <v>0</v>
      </c>
      <c r="AP303" s="28">
        <v>0</v>
      </c>
      <c r="AQ303" s="28">
        <v>0</v>
      </c>
      <c r="AR303" s="28">
        <v>0</v>
      </c>
      <c r="AS303" s="28">
        <v>0</v>
      </c>
      <c r="AT303" s="28">
        <v>0</v>
      </c>
      <c r="AU303" s="329">
        <f t="shared" si="831"/>
        <v>0</v>
      </c>
      <c r="AV303" s="33">
        <v>0</v>
      </c>
      <c r="AW303" s="20">
        <v>0</v>
      </c>
      <c r="AX303" s="20">
        <v>0</v>
      </c>
      <c r="AY303" s="20">
        <v>0</v>
      </c>
      <c r="AZ303" s="20">
        <v>0</v>
      </c>
      <c r="BA303" s="20">
        <v>0</v>
      </c>
      <c r="BB303" s="20">
        <v>0</v>
      </c>
      <c r="BC303" s="20">
        <v>0</v>
      </c>
      <c r="BD303" s="20">
        <v>0</v>
      </c>
      <c r="BE303" s="20">
        <v>0</v>
      </c>
      <c r="BF303" s="20">
        <v>0</v>
      </c>
      <c r="BG303" s="20">
        <v>0</v>
      </c>
      <c r="BH303" s="329">
        <f t="shared" si="832"/>
        <v>0</v>
      </c>
      <c r="BI303" s="193">
        <f t="shared" si="916"/>
        <v>0</v>
      </c>
      <c r="BJ303" s="193">
        <f t="shared" si="917"/>
        <v>0</v>
      </c>
      <c r="BK303" s="20">
        <v>0</v>
      </c>
      <c r="BL303" s="33">
        <v>0</v>
      </c>
      <c r="BM303" s="226">
        <f t="shared" si="820"/>
        <v>0</v>
      </c>
      <c r="BN303" s="4">
        <f t="shared" si="934"/>
        <v>0</v>
      </c>
      <c r="BO303" s="4">
        <v>0</v>
      </c>
      <c r="BP303" s="4">
        <v>0</v>
      </c>
      <c r="BQ303" s="195">
        <v>0</v>
      </c>
      <c r="BR303" s="196">
        <f t="shared" si="918"/>
        <v>0</v>
      </c>
      <c r="BS303" s="224">
        <f t="shared" si="830"/>
        <v>0</v>
      </c>
      <c r="BT303" s="4">
        <f t="shared" si="821"/>
        <v>0</v>
      </c>
      <c r="BU303" s="229">
        <f t="shared" si="763"/>
        <v>0</v>
      </c>
      <c r="BV303" s="193">
        <f t="shared" si="822"/>
        <v>0</v>
      </c>
      <c r="BW303" s="193">
        <f t="shared" si="823"/>
        <v>0</v>
      </c>
      <c r="BX303" s="20">
        <v>0</v>
      </c>
      <c r="BY303" s="19">
        <v>0</v>
      </c>
      <c r="BZ303" s="441">
        <f t="shared" si="824"/>
        <v>0</v>
      </c>
      <c r="CA303" s="4">
        <f t="shared" si="919"/>
        <v>0</v>
      </c>
      <c r="CB303" s="1">
        <v>0</v>
      </c>
      <c r="CC303" s="1">
        <v>0</v>
      </c>
      <c r="CD303" s="19">
        <v>0</v>
      </c>
      <c r="CE303" s="196">
        <v>0</v>
      </c>
      <c r="CF303" s="275">
        <f t="shared" si="825"/>
        <v>0</v>
      </c>
      <c r="CG303" s="1">
        <f t="shared" si="826"/>
        <v>0</v>
      </c>
      <c r="CH303" s="229">
        <f t="shared" si="827"/>
        <v>0</v>
      </c>
      <c r="CI303" s="193">
        <f t="shared" si="828"/>
        <v>0</v>
      </c>
      <c r="CJ303" s="193">
        <f t="shared" si="829"/>
        <v>0</v>
      </c>
      <c r="CK303" s="20">
        <v>0</v>
      </c>
      <c r="CL303" s="33">
        <v>0</v>
      </c>
      <c r="CM303" s="475">
        <f t="shared" si="806"/>
        <v>0</v>
      </c>
      <c r="CN303" s="4">
        <v>0</v>
      </c>
      <c r="CO303" s="1">
        <v>0</v>
      </c>
      <c r="CP303" s="1">
        <v>0</v>
      </c>
      <c r="CR303" s="7">
        <v>0</v>
      </c>
      <c r="CS303" s="224">
        <f t="shared" si="807"/>
        <v>0</v>
      </c>
      <c r="CT303" s="1">
        <f t="shared" si="808"/>
        <v>0</v>
      </c>
      <c r="CU303" s="229">
        <f t="shared" si="809"/>
        <v>0</v>
      </c>
      <c r="CV303" s="193">
        <f t="shared" si="810"/>
        <v>0</v>
      </c>
      <c r="CW303" s="193">
        <f t="shared" si="811"/>
        <v>0</v>
      </c>
      <c r="CX303" s="20"/>
      <c r="CY303" s="33"/>
      <c r="CZ303" s="475">
        <f t="shared" si="812"/>
        <v>0</v>
      </c>
      <c r="DA303" s="4">
        <v>0</v>
      </c>
      <c r="DE303" s="7">
        <v>0</v>
      </c>
      <c r="DF303" s="224">
        <f t="shared" si="813"/>
        <v>0</v>
      </c>
      <c r="DG303" s="1">
        <f t="shared" si="814"/>
        <v>0</v>
      </c>
      <c r="DH303" s="229">
        <f t="shared" si="815"/>
        <v>0</v>
      </c>
      <c r="DI303" s="193"/>
      <c r="DJ303" s="193"/>
      <c r="DK303" s="20"/>
      <c r="DL303" s="33"/>
      <c r="DM303" s="475">
        <f t="shared" si="816"/>
        <v>0</v>
      </c>
      <c r="DN303" s="4">
        <v>0</v>
      </c>
      <c r="DR303" s="7">
        <v>0</v>
      </c>
      <c r="DS303" s="224">
        <f t="shared" si="817"/>
        <v>0</v>
      </c>
      <c r="DT303" s="1">
        <f t="shared" si="818"/>
        <v>0</v>
      </c>
      <c r="DU303" s="229">
        <f t="shared" si="819"/>
        <v>0</v>
      </c>
    </row>
    <row r="304" spans="2:125" hidden="1" outlineLevel="1" x14ac:dyDescent="0.35">
      <c r="B304" s="5" t="s">
        <v>117</v>
      </c>
      <c r="C304" s="3"/>
      <c r="D304" s="18">
        <v>323004</v>
      </c>
      <c r="E304" s="5" t="s">
        <v>46</v>
      </c>
      <c r="F304" s="5" t="s">
        <v>38</v>
      </c>
      <c r="G304" s="5" t="s">
        <v>79</v>
      </c>
      <c r="H304" s="20">
        <v>281.01799999999997</v>
      </c>
      <c r="I304" s="16">
        <f t="shared" si="922"/>
        <v>0</v>
      </c>
      <c r="J304" s="16">
        <f t="shared" si="923"/>
        <v>0</v>
      </c>
      <c r="K304" s="16">
        <f t="shared" si="924"/>
        <v>0</v>
      </c>
      <c r="L304" s="33">
        <f t="shared" si="925"/>
        <v>0</v>
      </c>
      <c r="M304" s="20">
        <f t="shared" si="926"/>
        <v>0</v>
      </c>
      <c r="N304" s="20">
        <f t="shared" si="927"/>
        <v>0</v>
      </c>
      <c r="O304" s="20">
        <f t="shared" si="928"/>
        <v>0</v>
      </c>
      <c r="P304" s="20">
        <f t="shared" si="929"/>
        <v>0</v>
      </c>
      <c r="Q304" s="20">
        <f t="shared" si="930"/>
        <v>0</v>
      </c>
      <c r="R304" s="20">
        <f t="shared" si="931"/>
        <v>0</v>
      </c>
      <c r="S304" s="20">
        <f t="shared" si="932"/>
        <v>0</v>
      </c>
      <c r="T304" s="20">
        <f t="shared" si="933"/>
        <v>0</v>
      </c>
      <c r="U304" s="182">
        <f t="shared" si="833"/>
        <v>0</v>
      </c>
      <c r="V304" s="33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>
        <v>0</v>
      </c>
      <c r="AC304" s="20">
        <v>0</v>
      </c>
      <c r="AD304" s="20">
        <v>0</v>
      </c>
      <c r="AE304" s="20">
        <v>0</v>
      </c>
      <c r="AF304" s="20">
        <v>0</v>
      </c>
      <c r="AG304" s="16">
        <v>0</v>
      </c>
      <c r="AH304" s="179">
        <f t="shared" si="805"/>
        <v>0</v>
      </c>
      <c r="AI304" s="28">
        <v>0</v>
      </c>
      <c r="AJ304" s="28">
        <v>0</v>
      </c>
      <c r="AK304" s="28">
        <v>0</v>
      </c>
      <c r="AL304" s="28">
        <v>0</v>
      </c>
      <c r="AM304" s="28">
        <v>0</v>
      </c>
      <c r="AN304" s="28">
        <v>0</v>
      </c>
      <c r="AO304" s="28">
        <v>0</v>
      </c>
      <c r="AP304" s="28">
        <v>0</v>
      </c>
      <c r="AQ304" s="28">
        <v>0</v>
      </c>
      <c r="AR304" s="28">
        <v>0</v>
      </c>
      <c r="AS304" s="28">
        <v>0</v>
      </c>
      <c r="AT304" s="28">
        <v>0</v>
      </c>
      <c r="AU304" s="329">
        <f t="shared" si="831"/>
        <v>0</v>
      </c>
      <c r="AV304" s="33">
        <v>0</v>
      </c>
      <c r="AW304" s="20">
        <v>0</v>
      </c>
      <c r="AX304" s="20">
        <v>0</v>
      </c>
      <c r="AY304" s="20">
        <v>0</v>
      </c>
      <c r="AZ304" s="20">
        <v>0</v>
      </c>
      <c r="BA304" s="20">
        <v>0</v>
      </c>
      <c r="BB304" s="20">
        <v>0</v>
      </c>
      <c r="BC304" s="20">
        <v>0</v>
      </c>
      <c r="BD304" s="20">
        <v>0</v>
      </c>
      <c r="BE304" s="20">
        <v>0</v>
      </c>
      <c r="BF304" s="20">
        <v>0</v>
      </c>
      <c r="BG304" s="20">
        <v>0</v>
      </c>
      <c r="BH304" s="329">
        <f t="shared" si="832"/>
        <v>0</v>
      </c>
      <c r="BI304" s="193">
        <f t="shared" si="916"/>
        <v>0</v>
      </c>
      <c r="BJ304" s="193">
        <f t="shared" si="917"/>
        <v>0</v>
      </c>
      <c r="BK304" s="20">
        <v>0</v>
      </c>
      <c r="BL304" s="33">
        <v>0</v>
      </c>
      <c r="BM304" s="226">
        <f t="shared" si="820"/>
        <v>0</v>
      </c>
      <c r="BN304" s="4">
        <f t="shared" si="934"/>
        <v>0</v>
      </c>
      <c r="BO304" s="4">
        <v>0</v>
      </c>
      <c r="BP304" s="4">
        <v>0</v>
      </c>
      <c r="BQ304" s="195">
        <v>0</v>
      </c>
      <c r="BR304" s="196">
        <f t="shared" si="918"/>
        <v>0</v>
      </c>
      <c r="BS304" s="224">
        <f t="shared" si="830"/>
        <v>0</v>
      </c>
      <c r="BT304" s="4">
        <f t="shared" si="821"/>
        <v>0</v>
      </c>
      <c r="BU304" s="229">
        <f t="shared" si="763"/>
        <v>0</v>
      </c>
      <c r="BV304" s="193">
        <f t="shared" si="822"/>
        <v>0</v>
      </c>
      <c r="BW304" s="193">
        <f t="shared" si="823"/>
        <v>0</v>
      </c>
      <c r="BX304" s="20">
        <v>0</v>
      </c>
      <c r="BY304" s="19">
        <v>0</v>
      </c>
      <c r="BZ304" s="441">
        <f t="shared" si="824"/>
        <v>0</v>
      </c>
      <c r="CA304" s="4">
        <f t="shared" si="919"/>
        <v>0</v>
      </c>
      <c r="CB304" s="1">
        <v>0</v>
      </c>
      <c r="CC304" s="1">
        <v>0</v>
      </c>
      <c r="CD304" s="19">
        <v>0</v>
      </c>
      <c r="CE304" s="196">
        <v>0</v>
      </c>
      <c r="CF304" s="275">
        <f t="shared" si="825"/>
        <v>0</v>
      </c>
      <c r="CG304" s="1">
        <f t="shared" si="826"/>
        <v>0</v>
      </c>
      <c r="CH304" s="229">
        <f t="shared" si="827"/>
        <v>0</v>
      </c>
      <c r="CI304" s="193">
        <f t="shared" si="828"/>
        <v>0</v>
      </c>
      <c r="CJ304" s="193">
        <f t="shared" si="829"/>
        <v>0</v>
      </c>
      <c r="CK304" s="20">
        <v>0</v>
      </c>
      <c r="CL304" s="33">
        <v>0</v>
      </c>
      <c r="CM304" s="475">
        <f t="shared" si="806"/>
        <v>0</v>
      </c>
      <c r="CN304" s="4">
        <v>0</v>
      </c>
      <c r="CO304" s="1">
        <v>0</v>
      </c>
      <c r="CP304" s="1">
        <v>0</v>
      </c>
      <c r="CQ304" s="19">
        <v>0</v>
      </c>
      <c r="CR304" s="7">
        <v>0</v>
      </c>
      <c r="CS304" s="224">
        <f t="shared" si="807"/>
        <v>0</v>
      </c>
      <c r="CT304" s="1">
        <f t="shared" si="808"/>
        <v>0</v>
      </c>
      <c r="CU304" s="229">
        <f t="shared" si="809"/>
        <v>0</v>
      </c>
      <c r="CV304" s="193">
        <f t="shared" si="810"/>
        <v>0</v>
      </c>
      <c r="CW304" s="193">
        <f t="shared" si="811"/>
        <v>0</v>
      </c>
      <c r="CX304" s="20"/>
      <c r="CY304" s="33"/>
      <c r="CZ304" s="475">
        <f t="shared" si="812"/>
        <v>0</v>
      </c>
      <c r="DA304" s="4">
        <v>0</v>
      </c>
      <c r="DE304" s="7">
        <v>0</v>
      </c>
      <c r="DF304" s="224">
        <f t="shared" si="813"/>
        <v>0</v>
      </c>
      <c r="DG304" s="1">
        <f t="shared" si="814"/>
        <v>0</v>
      </c>
      <c r="DH304" s="229">
        <f t="shared" si="815"/>
        <v>0</v>
      </c>
      <c r="DI304" s="193"/>
      <c r="DJ304" s="193"/>
      <c r="DK304" s="20"/>
      <c r="DL304" s="33"/>
      <c r="DM304" s="475">
        <f t="shared" si="816"/>
        <v>0</v>
      </c>
      <c r="DN304" s="4">
        <v>0</v>
      </c>
      <c r="DR304" s="7">
        <v>0</v>
      </c>
      <c r="DS304" s="224">
        <f t="shared" si="817"/>
        <v>0</v>
      </c>
      <c r="DT304" s="1">
        <f t="shared" si="818"/>
        <v>0</v>
      </c>
      <c r="DU304" s="229">
        <f t="shared" si="819"/>
        <v>0</v>
      </c>
    </row>
    <row r="305" spans="1:125" hidden="1" outlineLevel="1" x14ac:dyDescent="0.35">
      <c r="B305" s="5" t="s">
        <v>117</v>
      </c>
      <c r="C305" s="3"/>
      <c r="D305" s="18">
        <v>323103</v>
      </c>
      <c r="E305" s="5" t="s">
        <v>46</v>
      </c>
      <c r="F305" s="5" t="s">
        <v>39</v>
      </c>
      <c r="G305" s="5" t="s">
        <v>79</v>
      </c>
      <c r="H305" s="20">
        <v>281.01799999999997</v>
      </c>
      <c r="I305" s="16">
        <f t="shared" si="922"/>
        <v>0</v>
      </c>
      <c r="J305" s="16">
        <f t="shared" si="923"/>
        <v>0</v>
      </c>
      <c r="K305" s="16">
        <f t="shared" si="924"/>
        <v>0</v>
      </c>
      <c r="L305" s="33">
        <f t="shared" si="925"/>
        <v>0</v>
      </c>
      <c r="M305" s="20">
        <f t="shared" si="926"/>
        <v>0</v>
      </c>
      <c r="N305" s="20">
        <f t="shared" si="927"/>
        <v>0</v>
      </c>
      <c r="O305" s="20">
        <f t="shared" si="928"/>
        <v>0</v>
      </c>
      <c r="P305" s="20">
        <f t="shared" si="929"/>
        <v>0</v>
      </c>
      <c r="Q305" s="20">
        <f t="shared" si="930"/>
        <v>0</v>
      </c>
      <c r="R305" s="20">
        <f t="shared" si="931"/>
        <v>0</v>
      </c>
      <c r="S305" s="20">
        <f t="shared" si="932"/>
        <v>0</v>
      </c>
      <c r="T305" s="20">
        <f t="shared" si="933"/>
        <v>0</v>
      </c>
      <c r="U305" s="182">
        <f t="shared" si="833"/>
        <v>0</v>
      </c>
      <c r="V305" s="33">
        <v>0</v>
      </c>
      <c r="W305" s="20">
        <v>0</v>
      </c>
      <c r="X305" s="20">
        <v>0</v>
      </c>
      <c r="Y305" s="20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0">
        <v>0</v>
      </c>
      <c r="AF305" s="20">
        <v>0</v>
      </c>
      <c r="AG305" s="16">
        <v>0</v>
      </c>
      <c r="AH305" s="179">
        <f t="shared" si="805"/>
        <v>0</v>
      </c>
      <c r="AI305" s="28">
        <v>0</v>
      </c>
      <c r="AJ305" s="28">
        <v>0</v>
      </c>
      <c r="AK305" s="28">
        <v>0</v>
      </c>
      <c r="AL305" s="28">
        <v>0</v>
      </c>
      <c r="AM305" s="28">
        <v>0</v>
      </c>
      <c r="AN305" s="28">
        <v>0</v>
      </c>
      <c r="AO305" s="28">
        <v>0</v>
      </c>
      <c r="AP305" s="28">
        <v>0</v>
      </c>
      <c r="AQ305" s="28">
        <v>0</v>
      </c>
      <c r="AR305" s="28">
        <v>0</v>
      </c>
      <c r="AS305" s="28">
        <v>0</v>
      </c>
      <c r="AT305" s="28">
        <v>0</v>
      </c>
      <c r="AU305" s="329">
        <f t="shared" si="831"/>
        <v>0</v>
      </c>
      <c r="AV305" s="33">
        <v>0</v>
      </c>
      <c r="AW305" s="20">
        <v>0</v>
      </c>
      <c r="AX305" s="20">
        <v>0</v>
      </c>
      <c r="AY305" s="20">
        <v>0</v>
      </c>
      <c r="AZ305" s="20">
        <v>0</v>
      </c>
      <c r="BA305" s="20">
        <v>0</v>
      </c>
      <c r="BB305" s="20">
        <v>0</v>
      </c>
      <c r="BC305" s="20">
        <v>0</v>
      </c>
      <c r="BD305" s="20">
        <v>0</v>
      </c>
      <c r="BE305" s="20">
        <v>0</v>
      </c>
      <c r="BF305" s="20">
        <v>0</v>
      </c>
      <c r="BG305" s="20">
        <v>0</v>
      </c>
      <c r="BH305" s="329">
        <f t="shared" si="832"/>
        <v>0</v>
      </c>
      <c r="BI305" s="193">
        <f t="shared" si="916"/>
        <v>0</v>
      </c>
      <c r="BJ305" s="193">
        <f t="shared" si="917"/>
        <v>0</v>
      </c>
      <c r="BK305" s="20">
        <v>0</v>
      </c>
      <c r="BL305" s="33">
        <v>0</v>
      </c>
      <c r="BM305" s="226">
        <f t="shared" si="820"/>
        <v>0</v>
      </c>
      <c r="BN305" s="4">
        <f t="shared" si="934"/>
        <v>0</v>
      </c>
      <c r="BO305" s="4">
        <v>0</v>
      </c>
      <c r="BP305" s="4">
        <v>0</v>
      </c>
      <c r="BQ305" s="195">
        <v>0</v>
      </c>
      <c r="BR305" s="196">
        <f t="shared" si="918"/>
        <v>0</v>
      </c>
      <c r="BS305" s="224">
        <f t="shared" si="830"/>
        <v>0</v>
      </c>
      <c r="BT305" s="4">
        <f t="shared" si="821"/>
        <v>0</v>
      </c>
      <c r="BU305" s="229">
        <f t="shared" si="763"/>
        <v>0</v>
      </c>
      <c r="BV305" s="193">
        <f t="shared" si="822"/>
        <v>0</v>
      </c>
      <c r="BW305" s="193">
        <f t="shared" si="823"/>
        <v>0</v>
      </c>
      <c r="BX305" s="20">
        <v>0</v>
      </c>
      <c r="BY305" s="19">
        <v>0</v>
      </c>
      <c r="BZ305" s="441">
        <f t="shared" si="824"/>
        <v>0</v>
      </c>
      <c r="CA305" s="4">
        <f t="shared" si="919"/>
        <v>0</v>
      </c>
      <c r="CB305" s="1">
        <v>0</v>
      </c>
      <c r="CC305" s="1">
        <v>0</v>
      </c>
      <c r="CD305" s="19">
        <v>0</v>
      </c>
      <c r="CE305" s="196">
        <v>0</v>
      </c>
      <c r="CF305" s="275">
        <f t="shared" si="825"/>
        <v>0</v>
      </c>
      <c r="CG305" s="1">
        <f t="shared" si="826"/>
        <v>0</v>
      </c>
      <c r="CH305" s="229">
        <f t="shared" si="827"/>
        <v>0</v>
      </c>
      <c r="CI305" s="193">
        <f t="shared" si="828"/>
        <v>0</v>
      </c>
      <c r="CJ305" s="193">
        <f t="shared" si="829"/>
        <v>0</v>
      </c>
      <c r="CK305" s="20">
        <v>0</v>
      </c>
      <c r="CL305" s="33">
        <v>0</v>
      </c>
      <c r="CM305" s="475">
        <f t="shared" si="806"/>
        <v>0</v>
      </c>
      <c r="CN305" s="4">
        <v>0</v>
      </c>
      <c r="CO305" s="1">
        <v>0</v>
      </c>
      <c r="CP305" s="1">
        <v>0</v>
      </c>
      <c r="CQ305" s="19">
        <v>0</v>
      </c>
      <c r="CR305" s="7">
        <v>0</v>
      </c>
      <c r="CS305" s="224">
        <f t="shared" si="807"/>
        <v>0</v>
      </c>
      <c r="CT305" s="1">
        <f t="shared" si="808"/>
        <v>0</v>
      </c>
      <c r="CU305" s="229">
        <f t="shared" si="809"/>
        <v>0</v>
      </c>
      <c r="CV305" s="193">
        <f t="shared" si="810"/>
        <v>0</v>
      </c>
      <c r="CW305" s="193">
        <f t="shared" si="811"/>
        <v>0</v>
      </c>
      <c r="CX305" s="20"/>
      <c r="CY305" s="33"/>
      <c r="CZ305" s="475">
        <f t="shared" si="812"/>
        <v>0</v>
      </c>
      <c r="DA305" s="4">
        <v>0</v>
      </c>
      <c r="DE305" s="7">
        <v>0</v>
      </c>
      <c r="DF305" s="224">
        <f t="shared" si="813"/>
        <v>0</v>
      </c>
      <c r="DG305" s="1">
        <f t="shared" si="814"/>
        <v>0</v>
      </c>
      <c r="DH305" s="229">
        <f t="shared" si="815"/>
        <v>0</v>
      </c>
      <c r="DI305" s="193"/>
      <c r="DJ305" s="193"/>
      <c r="DK305" s="20"/>
      <c r="DL305" s="33"/>
      <c r="DM305" s="475">
        <f t="shared" si="816"/>
        <v>0</v>
      </c>
      <c r="DN305" s="4">
        <v>0</v>
      </c>
      <c r="DR305" s="7">
        <v>0</v>
      </c>
      <c r="DS305" s="224">
        <f t="shared" si="817"/>
        <v>0</v>
      </c>
      <c r="DT305" s="1">
        <f t="shared" si="818"/>
        <v>0</v>
      </c>
      <c r="DU305" s="229">
        <f t="shared" si="819"/>
        <v>0</v>
      </c>
    </row>
    <row r="306" spans="1:125" hidden="1" outlineLevel="1" x14ac:dyDescent="0.35">
      <c r="B306" s="5" t="s">
        <v>117</v>
      </c>
      <c r="C306" s="3"/>
      <c r="D306" s="18">
        <v>323900</v>
      </c>
      <c r="E306" s="5" t="s">
        <v>46</v>
      </c>
      <c r="F306" s="5" t="s">
        <v>37</v>
      </c>
      <c r="G306" s="5" t="s">
        <v>79</v>
      </c>
      <c r="H306" s="20">
        <v>281.01799999999997</v>
      </c>
      <c r="I306" s="16">
        <f t="shared" si="922"/>
        <v>0</v>
      </c>
      <c r="J306" s="16">
        <f t="shared" si="923"/>
        <v>0</v>
      </c>
      <c r="K306" s="16">
        <f t="shared" si="924"/>
        <v>0</v>
      </c>
      <c r="L306" s="33">
        <f t="shared" si="925"/>
        <v>0</v>
      </c>
      <c r="M306" s="20">
        <f t="shared" si="926"/>
        <v>0</v>
      </c>
      <c r="N306" s="20">
        <f t="shared" si="927"/>
        <v>0</v>
      </c>
      <c r="O306" s="20">
        <f t="shared" si="928"/>
        <v>0</v>
      </c>
      <c r="P306" s="20">
        <f t="shared" si="929"/>
        <v>0</v>
      </c>
      <c r="Q306" s="20">
        <f t="shared" si="930"/>
        <v>0</v>
      </c>
      <c r="R306" s="20">
        <f t="shared" si="931"/>
        <v>0</v>
      </c>
      <c r="S306" s="20">
        <f t="shared" si="932"/>
        <v>0</v>
      </c>
      <c r="T306" s="20">
        <f t="shared" si="933"/>
        <v>0</v>
      </c>
      <c r="U306" s="182">
        <f t="shared" si="833"/>
        <v>0</v>
      </c>
      <c r="V306" s="33">
        <v>0</v>
      </c>
      <c r="W306" s="20">
        <v>0</v>
      </c>
      <c r="X306" s="20">
        <v>0</v>
      </c>
      <c r="Y306" s="20">
        <v>0</v>
      </c>
      <c r="Z306" s="20">
        <v>0</v>
      </c>
      <c r="AA306" s="20">
        <v>0</v>
      </c>
      <c r="AB306" s="20">
        <v>0</v>
      </c>
      <c r="AC306" s="20">
        <v>0</v>
      </c>
      <c r="AD306" s="20">
        <v>0</v>
      </c>
      <c r="AE306" s="20">
        <v>0</v>
      </c>
      <c r="AF306" s="20">
        <v>0</v>
      </c>
      <c r="AG306" s="16">
        <v>0</v>
      </c>
      <c r="AH306" s="179">
        <f t="shared" si="805"/>
        <v>0</v>
      </c>
      <c r="AI306" s="28">
        <v>0</v>
      </c>
      <c r="AJ306" s="28">
        <v>0</v>
      </c>
      <c r="AK306" s="28">
        <v>0</v>
      </c>
      <c r="AL306" s="28">
        <v>0</v>
      </c>
      <c r="AM306" s="28">
        <v>0</v>
      </c>
      <c r="AN306" s="28">
        <v>0</v>
      </c>
      <c r="AO306" s="28">
        <v>0</v>
      </c>
      <c r="AP306" s="28">
        <v>0</v>
      </c>
      <c r="AQ306" s="28">
        <v>0</v>
      </c>
      <c r="AR306" s="28">
        <v>0</v>
      </c>
      <c r="AS306" s="28">
        <v>0</v>
      </c>
      <c r="AT306" s="28">
        <v>0</v>
      </c>
      <c r="AU306" s="329">
        <f t="shared" si="831"/>
        <v>0</v>
      </c>
      <c r="AV306" s="33">
        <v>0</v>
      </c>
      <c r="AW306" s="20">
        <v>0</v>
      </c>
      <c r="AX306" s="20">
        <v>0</v>
      </c>
      <c r="AY306" s="20">
        <v>0</v>
      </c>
      <c r="AZ306" s="20">
        <v>0</v>
      </c>
      <c r="BA306" s="20">
        <v>0</v>
      </c>
      <c r="BB306" s="20">
        <v>0</v>
      </c>
      <c r="BC306" s="20">
        <v>0</v>
      </c>
      <c r="BD306" s="20">
        <v>0</v>
      </c>
      <c r="BE306" s="20">
        <v>0</v>
      </c>
      <c r="BF306" s="20">
        <v>0</v>
      </c>
      <c r="BG306" s="20">
        <v>0</v>
      </c>
      <c r="BH306" s="329">
        <f t="shared" si="832"/>
        <v>0</v>
      </c>
      <c r="BI306" s="193">
        <f t="shared" si="916"/>
        <v>0</v>
      </c>
      <c r="BJ306" s="193">
        <f t="shared" si="917"/>
        <v>0</v>
      </c>
      <c r="BK306" s="20">
        <v>0</v>
      </c>
      <c r="BL306" s="33">
        <v>0</v>
      </c>
      <c r="BM306" s="226">
        <f t="shared" si="820"/>
        <v>0</v>
      </c>
      <c r="BN306" s="4">
        <f t="shared" si="934"/>
        <v>0</v>
      </c>
      <c r="BO306" s="4">
        <v>0</v>
      </c>
      <c r="BP306" s="4">
        <v>0</v>
      </c>
      <c r="BQ306" s="195">
        <v>0</v>
      </c>
      <c r="BR306" s="196">
        <f t="shared" si="918"/>
        <v>0</v>
      </c>
      <c r="BS306" s="224">
        <f t="shared" si="830"/>
        <v>0</v>
      </c>
      <c r="BT306" s="4">
        <f t="shared" si="821"/>
        <v>0</v>
      </c>
      <c r="BU306" s="229">
        <f t="shared" si="763"/>
        <v>0</v>
      </c>
      <c r="BV306" s="193">
        <f t="shared" si="822"/>
        <v>0</v>
      </c>
      <c r="BW306" s="193">
        <f t="shared" si="823"/>
        <v>0</v>
      </c>
      <c r="BX306" s="20">
        <v>0</v>
      </c>
      <c r="BY306" s="19">
        <v>0</v>
      </c>
      <c r="BZ306" s="441">
        <f t="shared" si="824"/>
        <v>0</v>
      </c>
      <c r="CA306" s="4">
        <f t="shared" si="919"/>
        <v>0</v>
      </c>
      <c r="CB306" s="1">
        <v>0</v>
      </c>
      <c r="CC306" s="1">
        <v>0</v>
      </c>
      <c r="CD306" s="19">
        <v>0</v>
      </c>
      <c r="CE306" s="196">
        <v>0</v>
      </c>
      <c r="CF306" s="275">
        <f t="shared" si="825"/>
        <v>0</v>
      </c>
      <c r="CG306" s="1">
        <f t="shared" si="826"/>
        <v>0</v>
      </c>
      <c r="CH306" s="229">
        <f t="shared" si="827"/>
        <v>0</v>
      </c>
      <c r="CI306" s="193">
        <f t="shared" si="828"/>
        <v>0</v>
      </c>
      <c r="CJ306" s="193">
        <f t="shared" si="829"/>
        <v>0</v>
      </c>
      <c r="CK306" s="20">
        <v>0</v>
      </c>
      <c r="CL306" s="33">
        <v>0</v>
      </c>
      <c r="CM306" s="475">
        <f t="shared" si="806"/>
        <v>0</v>
      </c>
      <c r="CN306" s="4">
        <v>0</v>
      </c>
      <c r="CO306" s="1">
        <v>0</v>
      </c>
      <c r="CP306" s="1">
        <v>0</v>
      </c>
      <c r="CQ306" s="19">
        <v>0</v>
      </c>
      <c r="CR306" s="7">
        <v>0</v>
      </c>
      <c r="CS306" s="224">
        <f t="shared" si="807"/>
        <v>0</v>
      </c>
      <c r="CT306" s="1">
        <f t="shared" si="808"/>
        <v>0</v>
      </c>
      <c r="CU306" s="229">
        <f t="shared" si="809"/>
        <v>0</v>
      </c>
      <c r="CV306" s="193">
        <f t="shared" si="810"/>
        <v>0</v>
      </c>
      <c r="CW306" s="193">
        <f t="shared" si="811"/>
        <v>0</v>
      </c>
      <c r="CX306" s="20"/>
      <c r="CY306" s="33"/>
      <c r="CZ306" s="475">
        <f t="shared" si="812"/>
        <v>0</v>
      </c>
      <c r="DA306" s="4">
        <v>0</v>
      </c>
      <c r="DE306" s="7">
        <v>0</v>
      </c>
      <c r="DF306" s="224">
        <f t="shared" si="813"/>
        <v>0</v>
      </c>
      <c r="DG306" s="1">
        <f t="shared" si="814"/>
        <v>0</v>
      </c>
      <c r="DH306" s="229">
        <f t="shared" si="815"/>
        <v>0</v>
      </c>
      <c r="DI306" s="193"/>
      <c r="DJ306" s="193"/>
      <c r="DK306" s="20"/>
      <c r="DL306" s="33"/>
      <c r="DM306" s="475">
        <f t="shared" si="816"/>
        <v>0</v>
      </c>
      <c r="DN306" s="4">
        <v>0</v>
      </c>
      <c r="DR306" s="7">
        <v>0</v>
      </c>
      <c r="DS306" s="224">
        <f t="shared" si="817"/>
        <v>0</v>
      </c>
      <c r="DT306" s="1">
        <f t="shared" si="818"/>
        <v>0</v>
      </c>
      <c r="DU306" s="229">
        <f t="shared" si="819"/>
        <v>0</v>
      </c>
    </row>
    <row r="307" spans="1:125" hidden="1" outlineLevel="1" x14ac:dyDescent="0.35">
      <c r="B307" s="5" t="s">
        <v>117</v>
      </c>
      <c r="C307" s="3"/>
      <c r="D307" s="18">
        <v>323104</v>
      </c>
      <c r="E307" s="5" t="s">
        <v>46</v>
      </c>
      <c r="F307" s="5" t="s">
        <v>63</v>
      </c>
      <c r="G307" s="5" t="s">
        <v>76</v>
      </c>
      <c r="H307" s="20">
        <f>200727/1000</f>
        <v>200.727</v>
      </c>
      <c r="I307" s="16">
        <f t="shared" si="922"/>
        <v>0</v>
      </c>
      <c r="J307" s="16">
        <f t="shared" si="923"/>
        <v>0</v>
      </c>
      <c r="K307" s="16">
        <f t="shared" si="924"/>
        <v>0</v>
      </c>
      <c r="L307" s="33">
        <f t="shared" si="925"/>
        <v>0</v>
      </c>
      <c r="M307" s="20">
        <f t="shared" si="926"/>
        <v>0</v>
      </c>
      <c r="N307" s="20">
        <f t="shared" si="927"/>
        <v>0</v>
      </c>
      <c r="O307" s="20">
        <f t="shared" si="928"/>
        <v>0</v>
      </c>
      <c r="P307" s="20">
        <f t="shared" si="929"/>
        <v>0</v>
      </c>
      <c r="Q307" s="20">
        <f t="shared" si="930"/>
        <v>0</v>
      </c>
      <c r="R307" s="20">
        <f t="shared" si="931"/>
        <v>0</v>
      </c>
      <c r="S307" s="20">
        <f t="shared" si="932"/>
        <v>0</v>
      </c>
      <c r="T307" s="20">
        <f t="shared" si="933"/>
        <v>0</v>
      </c>
      <c r="U307" s="182">
        <f t="shared" si="833"/>
        <v>0</v>
      </c>
      <c r="V307" s="33">
        <v>0</v>
      </c>
      <c r="W307" s="20">
        <v>0</v>
      </c>
      <c r="X307" s="20">
        <v>0</v>
      </c>
      <c r="Y307" s="20">
        <v>0</v>
      </c>
      <c r="Z307" s="20">
        <v>0</v>
      </c>
      <c r="AA307" s="20">
        <v>0</v>
      </c>
      <c r="AB307" s="20">
        <v>0</v>
      </c>
      <c r="AC307" s="20">
        <v>0</v>
      </c>
      <c r="AD307" s="20">
        <v>0</v>
      </c>
      <c r="AE307" s="20">
        <v>0</v>
      </c>
      <c r="AF307" s="20">
        <v>0</v>
      </c>
      <c r="AG307" s="16">
        <v>0</v>
      </c>
      <c r="AH307" s="179">
        <f t="shared" si="805"/>
        <v>0</v>
      </c>
      <c r="AI307" s="28">
        <v>0</v>
      </c>
      <c r="AJ307" s="28">
        <v>0</v>
      </c>
      <c r="AK307" s="28">
        <v>0</v>
      </c>
      <c r="AL307" s="28">
        <v>0</v>
      </c>
      <c r="AM307" s="28">
        <v>0</v>
      </c>
      <c r="AN307" s="28">
        <v>0</v>
      </c>
      <c r="AO307" s="28">
        <v>0</v>
      </c>
      <c r="AP307" s="28">
        <v>0</v>
      </c>
      <c r="AQ307" s="28">
        <v>0</v>
      </c>
      <c r="AR307" s="28">
        <v>0</v>
      </c>
      <c r="AS307" s="28">
        <v>0</v>
      </c>
      <c r="AT307" s="28">
        <v>0</v>
      </c>
      <c r="AU307" s="329">
        <f t="shared" si="831"/>
        <v>0</v>
      </c>
      <c r="AV307" s="33">
        <v>0</v>
      </c>
      <c r="AW307" s="20">
        <v>0</v>
      </c>
      <c r="AX307" s="20">
        <v>0</v>
      </c>
      <c r="AY307" s="20">
        <v>0</v>
      </c>
      <c r="AZ307" s="20">
        <v>0</v>
      </c>
      <c r="BA307" s="20">
        <v>0</v>
      </c>
      <c r="BB307" s="20">
        <v>0</v>
      </c>
      <c r="BC307" s="20">
        <v>0</v>
      </c>
      <c r="BD307" s="20">
        <v>0</v>
      </c>
      <c r="BE307" s="20">
        <v>0</v>
      </c>
      <c r="BF307" s="20">
        <v>0</v>
      </c>
      <c r="BG307" s="20">
        <v>0</v>
      </c>
      <c r="BH307" s="329">
        <f t="shared" si="832"/>
        <v>0</v>
      </c>
      <c r="BI307" s="193">
        <f t="shared" si="916"/>
        <v>0</v>
      </c>
      <c r="BJ307" s="193">
        <f t="shared" si="917"/>
        <v>0</v>
      </c>
      <c r="BK307" s="20">
        <v>0</v>
      </c>
      <c r="BL307" s="33">
        <v>0</v>
      </c>
      <c r="BM307" s="226">
        <f t="shared" si="820"/>
        <v>0</v>
      </c>
      <c r="BN307" s="4">
        <f t="shared" si="934"/>
        <v>0</v>
      </c>
      <c r="BO307" s="4">
        <v>0</v>
      </c>
      <c r="BP307" s="4">
        <v>0</v>
      </c>
      <c r="BQ307" s="195">
        <v>0</v>
      </c>
      <c r="BR307" s="196">
        <f t="shared" si="918"/>
        <v>0</v>
      </c>
      <c r="BS307" s="224">
        <f t="shared" si="830"/>
        <v>0</v>
      </c>
      <c r="BT307" s="4">
        <f t="shared" si="821"/>
        <v>0</v>
      </c>
      <c r="BU307" s="229">
        <f t="shared" si="763"/>
        <v>0</v>
      </c>
      <c r="BV307" s="193">
        <f t="shared" si="822"/>
        <v>0</v>
      </c>
      <c r="BW307" s="193">
        <f t="shared" si="823"/>
        <v>0</v>
      </c>
      <c r="BX307" s="20">
        <v>0</v>
      </c>
      <c r="BY307" s="19">
        <v>0</v>
      </c>
      <c r="BZ307" s="441">
        <f t="shared" si="824"/>
        <v>0</v>
      </c>
      <c r="CA307" s="4">
        <f t="shared" si="919"/>
        <v>0</v>
      </c>
      <c r="CB307" s="1">
        <v>0</v>
      </c>
      <c r="CC307" s="1">
        <v>0</v>
      </c>
      <c r="CD307" s="19">
        <v>0</v>
      </c>
      <c r="CE307" s="196">
        <v>0</v>
      </c>
      <c r="CF307" s="275">
        <f t="shared" si="825"/>
        <v>0</v>
      </c>
      <c r="CG307" s="1">
        <f t="shared" si="826"/>
        <v>0</v>
      </c>
      <c r="CH307" s="229">
        <f t="shared" si="827"/>
        <v>0</v>
      </c>
      <c r="CI307" s="193">
        <f t="shared" si="828"/>
        <v>0</v>
      </c>
      <c r="CJ307" s="193">
        <f t="shared" si="829"/>
        <v>0</v>
      </c>
      <c r="CK307" s="20">
        <v>0</v>
      </c>
      <c r="CL307" s="33">
        <v>0</v>
      </c>
      <c r="CM307" s="475">
        <f t="shared" si="806"/>
        <v>0</v>
      </c>
      <c r="CN307" s="4">
        <v>0</v>
      </c>
      <c r="CO307" s="1">
        <v>0</v>
      </c>
      <c r="CP307" s="1">
        <v>0</v>
      </c>
      <c r="CQ307" s="19">
        <v>0</v>
      </c>
      <c r="CR307" s="7">
        <v>0</v>
      </c>
      <c r="CS307" s="224">
        <f t="shared" si="807"/>
        <v>0</v>
      </c>
      <c r="CT307" s="1">
        <f t="shared" si="808"/>
        <v>0</v>
      </c>
      <c r="CU307" s="229">
        <f t="shared" si="809"/>
        <v>0</v>
      </c>
      <c r="CV307" s="193">
        <f t="shared" si="810"/>
        <v>0</v>
      </c>
      <c r="CW307" s="193">
        <f t="shared" si="811"/>
        <v>0</v>
      </c>
      <c r="CX307" s="20"/>
      <c r="CY307" s="33"/>
      <c r="CZ307" s="475">
        <f t="shared" si="812"/>
        <v>0</v>
      </c>
      <c r="DA307" s="4">
        <v>0</v>
      </c>
      <c r="DE307" s="7">
        <v>0</v>
      </c>
      <c r="DF307" s="224">
        <f t="shared" si="813"/>
        <v>0</v>
      </c>
      <c r="DG307" s="1">
        <f t="shared" si="814"/>
        <v>0</v>
      </c>
      <c r="DH307" s="229">
        <f t="shared" si="815"/>
        <v>0</v>
      </c>
      <c r="DI307" s="193"/>
      <c r="DJ307" s="193"/>
      <c r="DK307" s="20"/>
      <c r="DL307" s="33"/>
      <c r="DM307" s="475">
        <f t="shared" si="816"/>
        <v>0</v>
      </c>
      <c r="DN307" s="4">
        <v>0</v>
      </c>
      <c r="DR307" s="7">
        <v>0</v>
      </c>
      <c r="DS307" s="224">
        <f t="shared" si="817"/>
        <v>0</v>
      </c>
      <c r="DT307" s="1">
        <f t="shared" si="818"/>
        <v>0</v>
      </c>
      <c r="DU307" s="229">
        <f t="shared" si="819"/>
        <v>0</v>
      </c>
    </row>
    <row r="308" spans="1:125" hidden="1" outlineLevel="1" x14ac:dyDescent="0.35">
      <c r="B308" s="5" t="s">
        <v>117</v>
      </c>
      <c r="C308" s="3"/>
      <c r="D308" s="18">
        <v>323901</v>
      </c>
      <c r="E308" s="5" t="s">
        <v>46</v>
      </c>
      <c r="F308" s="5" t="s">
        <v>64</v>
      </c>
      <c r="G308" s="5" t="s">
        <v>76</v>
      </c>
      <c r="H308" s="20">
        <f>200727/1000</f>
        <v>200.727</v>
      </c>
      <c r="I308" s="16">
        <f t="shared" si="922"/>
        <v>0</v>
      </c>
      <c r="J308" s="16">
        <f t="shared" si="923"/>
        <v>0</v>
      </c>
      <c r="K308" s="16">
        <f t="shared" si="924"/>
        <v>0</v>
      </c>
      <c r="L308" s="33">
        <f t="shared" si="925"/>
        <v>0</v>
      </c>
      <c r="M308" s="20">
        <f t="shared" si="926"/>
        <v>0</v>
      </c>
      <c r="N308" s="20">
        <f t="shared" si="927"/>
        <v>0</v>
      </c>
      <c r="O308" s="20">
        <f t="shared" si="928"/>
        <v>0</v>
      </c>
      <c r="P308" s="20">
        <f t="shared" si="929"/>
        <v>0</v>
      </c>
      <c r="Q308" s="20">
        <f t="shared" si="930"/>
        <v>0</v>
      </c>
      <c r="R308" s="20">
        <f t="shared" si="931"/>
        <v>0</v>
      </c>
      <c r="S308" s="20">
        <f t="shared" si="932"/>
        <v>0</v>
      </c>
      <c r="T308" s="20">
        <f t="shared" si="933"/>
        <v>0</v>
      </c>
      <c r="U308" s="182">
        <f t="shared" si="833"/>
        <v>0</v>
      </c>
      <c r="V308" s="33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0">
        <v>0</v>
      </c>
      <c r="AF308" s="20">
        <v>0</v>
      </c>
      <c r="AG308" s="16">
        <v>0</v>
      </c>
      <c r="AH308" s="179">
        <f t="shared" si="805"/>
        <v>0</v>
      </c>
      <c r="AI308" s="28">
        <v>0</v>
      </c>
      <c r="AJ308" s="28">
        <v>0</v>
      </c>
      <c r="AK308" s="28">
        <v>0</v>
      </c>
      <c r="AL308" s="28">
        <v>0</v>
      </c>
      <c r="AM308" s="28">
        <v>0</v>
      </c>
      <c r="AN308" s="28">
        <v>0</v>
      </c>
      <c r="AO308" s="28">
        <v>0</v>
      </c>
      <c r="AP308" s="28">
        <v>0</v>
      </c>
      <c r="AQ308" s="28">
        <v>0</v>
      </c>
      <c r="AR308" s="28">
        <v>0</v>
      </c>
      <c r="AS308" s="28">
        <v>0</v>
      </c>
      <c r="AT308" s="28">
        <v>0</v>
      </c>
      <c r="AU308" s="329">
        <f t="shared" si="831"/>
        <v>0</v>
      </c>
      <c r="AV308" s="33">
        <v>0</v>
      </c>
      <c r="AW308" s="20">
        <v>0</v>
      </c>
      <c r="AX308" s="20">
        <v>0</v>
      </c>
      <c r="AY308" s="20">
        <v>0</v>
      </c>
      <c r="AZ308" s="20">
        <v>0</v>
      </c>
      <c r="BA308" s="20">
        <v>0</v>
      </c>
      <c r="BB308" s="20">
        <v>0</v>
      </c>
      <c r="BC308" s="20">
        <v>0</v>
      </c>
      <c r="BD308" s="20">
        <v>0</v>
      </c>
      <c r="BE308" s="20">
        <v>0</v>
      </c>
      <c r="BF308" s="20">
        <v>0</v>
      </c>
      <c r="BG308" s="20">
        <v>0</v>
      </c>
      <c r="BH308" s="329">
        <f t="shared" si="832"/>
        <v>0</v>
      </c>
      <c r="BI308" s="193">
        <f t="shared" si="916"/>
        <v>0</v>
      </c>
      <c r="BJ308" s="193">
        <f t="shared" si="917"/>
        <v>0</v>
      </c>
      <c r="BK308" s="20">
        <v>0</v>
      </c>
      <c r="BL308" s="33">
        <v>0</v>
      </c>
      <c r="BM308" s="226">
        <f t="shared" si="820"/>
        <v>0</v>
      </c>
      <c r="BN308" s="4">
        <f t="shared" si="934"/>
        <v>0</v>
      </c>
      <c r="BO308" s="4">
        <v>0</v>
      </c>
      <c r="BP308" s="4">
        <v>0</v>
      </c>
      <c r="BQ308" s="195">
        <v>0</v>
      </c>
      <c r="BR308" s="196">
        <f t="shared" si="918"/>
        <v>0</v>
      </c>
      <c r="BS308" s="224">
        <f t="shared" si="830"/>
        <v>0</v>
      </c>
      <c r="BT308" s="4">
        <f t="shared" si="821"/>
        <v>0</v>
      </c>
      <c r="BU308" s="229">
        <f t="shared" si="763"/>
        <v>0</v>
      </c>
      <c r="BV308" s="193">
        <f t="shared" si="822"/>
        <v>0</v>
      </c>
      <c r="BW308" s="193">
        <f t="shared" si="823"/>
        <v>0</v>
      </c>
      <c r="BX308" s="20">
        <v>0</v>
      </c>
      <c r="BY308" s="19">
        <v>0</v>
      </c>
      <c r="BZ308" s="441">
        <f t="shared" si="824"/>
        <v>0</v>
      </c>
      <c r="CA308" s="4">
        <f t="shared" si="919"/>
        <v>0</v>
      </c>
      <c r="CB308" s="1">
        <v>0</v>
      </c>
      <c r="CC308" s="1">
        <v>0</v>
      </c>
      <c r="CD308" s="19">
        <v>0</v>
      </c>
      <c r="CE308" s="196">
        <v>0</v>
      </c>
      <c r="CF308" s="275">
        <f t="shared" si="825"/>
        <v>0</v>
      </c>
      <c r="CG308" s="1">
        <f t="shared" si="826"/>
        <v>0</v>
      </c>
      <c r="CH308" s="229">
        <f t="shared" si="827"/>
        <v>0</v>
      </c>
      <c r="CI308" s="193">
        <f t="shared" si="828"/>
        <v>0</v>
      </c>
      <c r="CJ308" s="193">
        <f t="shared" si="829"/>
        <v>0</v>
      </c>
      <c r="CK308" s="20">
        <v>0</v>
      </c>
      <c r="CL308" s="33">
        <v>0</v>
      </c>
      <c r="CM308" s="475">
        <f t="shared" si="806"/>
        <v>0</v>
      </c>
      <c r="CN308" s="4">
        <v>0</v>
      </c>
      <c r="CO308" s="1">
        <v>0</v>
      </c>
      <c r="CP308" s="1">
        <v>0</v>
      </c>
      <c r="CQ308" s="19">
        <v>0</v>
      </c>
      <c r="CR308" s="7">
        <v>0</v>
      </c>
      <c r="CS308" s="224">
        <f t="shared" si="807"/>
        <v>0</v>
      </c>
      <c r="CT308" s="1">
        <f t="shared" si="808"/>
        <v>0</v>
      </c>
      <c r="CU308" s="229">
        <f t="shared" si="809"/>
        <v>0</v>
      </c>
      <c r="CV308" s="193">
        <f t="shared" si="810"/>
        <v>0</v>
      </c>
      <c r="CW308" s="193">
        <f t="shared" si="811"/>
        <v>0</v>
      </c>
      <c r="CX308" s="20"/>
      <c r="CY308" s="33"/>
      <c r="CZ308" s="475">
        <f t="shared" si="812"/>
        <v>0</v>
      </c>
      <c r="DA308" s="4">
        <v>0</v>
      </c>
      <c r="DE308" s="7">
        <v>0</v>
      </c>
      <c r="DF308" s="224">
        <f t="shared" si="813"/>
        <v>0</v>
      </c>
      <c r="DG308" s="1">
        <f t="shared" si="814"/>
        <v>0</v>
      </c>
      <c r="DH308" s="229">
        <f t="shared" si="815"/>
        <v>0</v>
      </c>
      <c r="DI308" s="193"/>
      <c r="DJ308" s="193"/>
      <c r="DK308" s="20"/>
      <c r="DL308" s="33"/>
      <c r="DM308" s="475">
        <f t="shared" si="816"/>
        <v>0</v>
      </c>
      <c r="DN308" s="4">
        <v>0</v>
      </c>
      <c r="DR308" s="7">
        <v>0</v>
      </c>
      <c r="DS308" s="224">
        <f t="shared" si="817"/>
        <v>0</v>
      </c>
      <c r="DT308" s="1">
        <f t="shared" si="818"/>
        <v>0</v>
      </c>
      <c r="DU308" s="229">
        <f t="shared" si="819"/>
        <v>0</v>
      </c>
    </row>
    <row r="309" spans="1:125" hidden="1" outlineLevel="1" x14ac:dyDescent="0.35">
      <c r="B309" s="5" t="s">
        <v>117</v>
      </c>
      <c r="C309" s="3"/>
      <c r="D309" s="18">
        <v>320022</v>
      </c>
      <c r="E309" s="5" t="s">
        <v>47</v>
      </c>
      <c r="F309" s="5" t="s">
        <v>65</v>
      </c>
      <c r="G309" s="5" t="s">
        <v>80</v>
      </c>
      <c r="H309" s="20">
        <v>259.25925925925924</v>
      </c>
      <c r="I309" s="16">
        <f t="shared" si="922"/>
        <v>0</v>
      </c>
      <c r="J309" s="16">
        <f t="shared" si="923"/>
        <v>0</v>
      </c>
      <c r="K309" s="16">
        <f t="shared" si="924"/>
        <v>0</v>
      </c>
      <c r="L309" s="33">
        <f t="shared" si="925"/>
        <v>0</v>
      </c>
      <c r="M309" s="20">
        <f t="shared" si="926"/>
        <v>0</v>
      </c>
      <c r="N309" s="20">
        <f t="shared" si="927"/>
        <v>0</v>
      </c>
      <c r="O309" s="20">
        <f t="shared" si="928"/>
        <v>0</v>
      </c>
      <c r="P309" s="20">
        <f t="shared" si="929"/>
        <v>0</v>
      </c>
      <c r="Q309" s="20">
        <f t="shared" si="930"/>
        <v>0</v>
      </c>
      <c r="R309" s="20">
        <f t="shared" si="931"/>
        <v>0</v>
      </c>
      <c r="S309" s="20">
        <f t="shared" si="932"/>
        <v>0</v>
      </c>
      <c r="T309" s="20">
        <f t="shared" si="933"/>
        <v>0</v>
      </c>
      <c r="U309" s="182">
        <f t="shared" si="833"/>
        <v>0</v>
      </c>
      <c r="V309" s="33">
        <v>0</v>
      </c>
      <c r="W309" s="20">
        <v>0</v>
      </c>
      <c r="X309" s="20">
        <v>0</v>
      </c>
      <c r="Y309" s="20">
        <v>0</v>
      </c>
      <c r="Z309" s="20">
        <v>0</v>
      </c>
      <c r="AA309" s="20">
        <v>0</v>
      </c>
      <c r="AB309" s="20">
        <v>0</v>
      </c>
      <c r="AC309" s="20">
        <v>0</v>
      </c>
      <c r="AD309" s="20">
        <v>0</v>
      </c>
      <c r="AE309" s="20">
        <v>0</v>
      </c>
      <c r="AF309" s="20">
        <v>0</v>
      </c>
      <c r="AG309" s="16">
        <v>0</v>
      </c>
      <c r="AH309" s="179">
        <f t="shared" si="805"/>
        <v>0</v>
      </c>
      <c r="AI309" s="28">
        <v>0</v>
      </c>
      <c r="AJ309" s="28">
        <v>0</v>
      </c>
      <c r="AK309" s="28">
        <v>0</v>
      </c>
      <c r="AL309" s="28">
        <v>0</v>
      </c>
      <c r="AM309" s="28">
        <v>0</v>
      </c>
      <c r="AN309" s="28">
        <v>0</v>
      </c>
      <c r="AO309" s="28">
        <v>0</v>
      </c>
      <c r="AP309" s="28">
        <v>0</v>
      </c>
      <c r="AQ309" s="28">
        <v>0</v>
      </c>
      <c r="AR309" s="28">
        <v>0</v>
      </c>
      <c r="AS309" s="28">
        <v>0</v>
      </c>
      <c r="AT309" s="28">
        <v>0</v>
      </c>
      <c r="AU309" s="329">
        <f t="shared" si="831"/>
        <v>0</v>
      </c>
      <c r="AV309" s="33">
        <v>0</v>
      </c>
      <c r="AW309" s="20">
        <v>0</v>
      </c>
      <c r="AX309" s="20">
        <v>0</v>
      </c>
      <c r="AY309" s="20">
        <v>0</v>
      </c>
      <c r="AZ309" s="20">
        <v>0</v>
      </c>
      <c r="BA309" s="20">
        <v>0</v>
      </c>
      <c r="BB309" s="20">
        <v>0</v>
      </c>
      <c r="BC309" s="20">
        <v>0</v>
      </c>
      <c r="BD309" s="20">
        <v>0</v>
      </c>
      <c r="BE309" s="20">
        <v>0</v>
      </c>
      <c r="BF309" s="20">
        <v>0</v>
      </c>
      <c r="BG309" s="20">
        <v>0</v>
      </c>
      <c r="BH309" s="329">
        <f t="shared" si="832"/>
        <v>0</v>
      </c>
      <c r="BI309" s="193"/>
      <c r="BJ309" s="193"/>
      <c r="BK309" s="20"/>
      <c r="BL309" s="33">
        <v>0</v>
      </c>
      <c r="BM309" s="226"/>
      <c r="BN309" s="4"/>
      <c r="BO309" s="4"/>
      <c r="BP309" s="4"/>
      <c r="BQ309" s="195"/>
      <c r="BR309" s="196"/>
      <c r="BS309" s="224"/>
      <c r="BT309" s="4">
        <f t="shared" si="821"/>
        <v>0</v>
      </c>
      <c r="BU309" s="229">
        <f t="shared" ref="BU309:BU373" si="935">IFERROR(SUM(AV309:BC309)/SUM(AI309:AP309)-1,0)</f>
        <v>0</v>
      </c>
      <c r="BV309" s="193">
        <f t="shared" si="822"/>
        <v>0</v>
      </c>
      <c r="BW309" s="193">
        <f t="shared" si="823"/>
        <v>0</v>
      </c>
      <c r="BX309" s="20">
        <v>0</v>
      </c>
      <c r="BY309" s="19">
        <v>0</v>
      </c>
      <c r="BZ309" s="441">
        <f t="shared" si="824"/>
        <v>0</v>
      </c>
      <c r="CA309" s="4"/>
      <c r="CB309" s="1">
        <v>0</v>
      </c>
      <c r="CC309" s="1">
        <v>0</v>
      </c>
      <c r="CD309" s="19">
        <v>0</v>
      </c>
      <c r="CE309" s="196">
        <v>0</v>
      </c>
      <c r="CF309" s="275">
        <f t="shared" si="825"/>
        <v>0</v>
      </c>
      <c r="CG309" s="1">
        <f t="shared" si="826"/>
        <v>0</v>
      </c>
      <c r="CH309" s="229">
        <f t="shared" si="827"/>
        <v>0</v>
      </c>
      <c r="CI309" s="193">
        <f t="shared" si="828"/>
        <v>0</v>
      </c>
      <c r="CJ309" s="193">
        <f t="shared" si="829"/>
        <v>0</v>
      </c>
      <c r="CK309" s="20">
        <v>0</v>
      </c>
      <c r="CL309" s="33">
        <v>0</v>
      </c>
      <c r="CM309" s="475">
        <f t="shared" si="806"/>
        <v>0</v>
      </c>
      <c r="CN309" s="4">
        <v>0</v>
      </c>
      <c r="CO309" s="1">
        <v>0</v>
      </c>
      <c r="CP309" s="1">
        <v>0</v>
      </c>
      <c r="CQ309" s="19">
        <v>0</v>
      </c>
      <c r="CR309" s="7">
        <v>0</v>
      </c>
      <c r="CS309" s="224">
        <f t="shared" si="807"/>
        <v>0</v>
      </c>
      <c r="CT309" s="1">
        <f t="shared" si="808"/>
        <v>0</v>
      </c>
      <c r="CU309" s="229">
        <f t="shared" si="809"/>
        <v>0</v>
      </c>
      <c r="CV309" s="193">
        <f t="shared" si="810"/>
        <v>0</v>
      </c>
      <c r="CW309" s="193">
        <f t="shared" si="811"/>
        <v>0</v>
      </c>
      <c r="CX309" s="20"/>
      <c r="CY309" s="33"/>
      <c r="CZ309" s="475">
        <f t="shared" si="812"/>
        <v>0</v>
      </c>
      <c r="DA309" s="4">
        <v>0</v>
      </c>
      <c r="DE309" s="7">
        <v>0</v>
      </c>
      <c r="DF309" s="224">
        <f t="shared" si="813"/>
        <v>0</v>
      </c>
      <c r="DG309" s="1">
        <f t="shared" si="814"/>
        <v>0</v>
      </c>
      <c r="DH309" s="229">
        <f t="shared" si="815"/>
        <v>0</v>
      </c>
      <c r="DI309" s="193"/>
      <c r="DJ309" s="193"/>
      <c r="DK309" s="20"/>
      <c r="DL309" s="33"/>
      <c r="DM309" s="475">
        <f t="shared" si="816"/>
        <v>0</v>
      </c>
      <c r="DN309" s="4">
        <v>0</v>
      </c>
      <c r="DR309" s="7">
        <v>0</v>
      </c>
      <c r="DS309" s="224">
        <f t="shared" si="817"/>
        <v>0</v>
      </c>
      <c r="DT309" s="1">
        <f t="shared" si="818"/>
        <v>0</v>
      </c>
      <c r="DU309" s="229">
        <f t="shared" si="819"/>
        <v>0</v>
      </c>
    </row>
    <row r="310" spans="1:125" hidden="1" outlineLevel="1" x14ac:dyDescent="0.35">
      <c r="B310" s="5" t="s">
        <v>117</v>
      </c>
      <c r="C310" s="3"/>
      <c r="D310" s="18">
        <v>320117</v>
      </c>
      <c r="E310" s="5" t="s">
        <v>47</v>
      </c>
      <c r="F310" s="5" t="s">
        <v>66</v>
      </c>
      <c r="G310" s="5" t="s">
        <v>80</v>
      </c>
      <c r="H310" s="20">
        <v>259.25925925925924</v>
      </c>
      <c r="I310" s="16">
        <f t="shared" si="922"/>
        <v>0</v>
      </c>
      <c r="J310" s="16">
        <f t="shared" si="923"/>
        <v>0</v>
      </c>
      <c r="K310" s="16">
        <f t="shared" si="924"/>
        <v>0</v>
      </c>
      <c r="L310" s="33">
        <f t="shared" si="925"/>
        <v>0</v>
      </c>
      <c r="M310" s="20">
        <f t="shared" si="926"/>
        <v>0</v>
      </c>
      <c r="N310" s="20">
        <f t="shared" si="927"/>
        <v>0</v>
      </c>
      <c r="O310" s="20">
        <f t="shared" si="928"/>
        <v>0</v>
      </c>
      <c r="P310" s="20">
        <f t="shared" si="929"/>
        <v>0</v>
      </c>
      <c r="Q310" s="20">
        <f t="shared" si="930"/>
        <v>0</v>
      </c>
      <c r="R310" s="20">
        <f t="shared" si="931"/>
        <v>0</v>
      </c>
      <c r="S310" s="20">
        <f t="shared" si="932"/>
        <v>0</v>
      </c>
      <c r="T310" s="20">
        <f t="shared" si="933"/>
        <v>0</v>
      </c>
      <c r="U310" s="182">
        <f t="shared" si="833"/>
        <v>0</v>
      </c>
      <c r="V310" s="33">
        <v>0</v>
      </c>
      <c r="W310" s="20">
        <v>0</v>
      </c>
      <c r="X310" s="20">
        <v>0</v>
      </c>
      <c r="Y310" s="20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0">
        <v>0</v>
      </c>
      <c r="AF310" s="20">
        <v>0</v>
      </c>
      <c r="AG310" s="16">
        <v>0</v>
      </c>
      <c r="AH310" s="179">
        <f t="shared" si="805"/>
        <v>0</v>
      </c>
      <c r="AI310" s="28">
        <v>0</v>
      </c>
      <c r="AJ310" s="28">
        <v>0</v>
      </c>
      <c r="AK310" s="28">
        <v>0</v>
      </c>
      <c r="AL310" s="28">
        <v>0</v>
      </c>
      <c r="AM310" s="28">
        <v>0</v>
      </c>
      <c r="AN310" s="28">
        <v>0</v>
      </c>
      <c r="AO310" s="28">
        <v>0</v>
      </c>
      <c r="AP310" s="28">
        <v>0</v>
      </c>
      <c r="AQ310" s="28">
        <v>0</v>
      </c>
      <c r="AR310" s="28">
        <v>0</v>
      </c>
      <c r="AS310" s="28">
        <v>0</v>
      </c>
      <c r="AT310" s="28">
        <v>0</v>
      </c>
      <c r="AU310" s="329">
        <f t="shared" si="831"/>
        <v>0</v>
      </c>
      <c r="AV310" s="33">
        <v>0</v>
      </c>
      <c r="AW310" s="20">
        <v>0</v>
      </c>
      <c r="AX310" s="20">
        <v>0</v>
      </c>
      <c r="AY310" s="20">
        <v>0</v>
      </c>
      <c r="AZ310" s="20">
        <v>0</v>
      </c>
      <c r="BA310" s="20">
        <v>0</v>
      </c>
      <c r="BB310" s="20">
        <v>0</v>
      </c>
      <c r="BC310" s="20">
        <v>0</v>
      </c>
      <c r="BD310" s="20">
        <v>0</v>
      </c>
      <c r="BE310" s="20">
        <v>0</v>
      </c>
      <c r="BF310" s="20">
        <v>0</v>
      </c>
      <c r="BG310" s="20">
        <v>0</v>
      </c>
      <c r="BH310" s="329">
        <f t="shared" si="832"/>
        <v>0</v>
      </c>
      <c r="BI310" s="193"/>
      <c r="BJ310" s="193"/>
      <c r="BK310" s="20"/>
      <c r="BL310" s="33">
        <v>0</v>
      </c>
      <c r="BM310" s="226"/>
      <c r="BN310" s="4"/>
      <c r="BO310" s="4"/>
      <c r="BP310" s="4"/>
      <c r="BQ310" s="195"/>
      <c r="BR310" s="196"/>
      <c r="BS310" s="224"/>
      <c r="BT310" s="4">
        <f t="shared" si="821"/>
        <v>0</v>
      </c>
      <c r="BU310" s="229">
        <f t="shared" si="935"/>
        <v>0</v>
      </c>
      <c r="BV310" s="193">
        <f t="shared" si="822"/>
        <v>0</v>
      </c>
      <c r="BW310" s="193">
        <f t="shared" si="823"/>
        <v>0</v>
      </c>
      <c r="BX310" s="20">
        <v>0</v>
      </c>
      <c r="BY310" s="19">
        <v>0</v>
      </c>
      <c r="BZ310" s="441">
        <f t="shared" si="824"/>
        <v>0</v>
      </c>
      <c r="CA310" s="4"/>
      <c r="CB310" s="1">
        <v>0</v>
      </c>
      <c r="CC310" s="1">
        <v>0</v>
      </c>
      <c r="CD310" s="19">
        <v>0</v>
      </c>
      <c r="CE310" s="196">
        <v>0</v>
      </c>
      <c r="CF310" s="275">
        <f t="shared" si="825"/>
        <v>0</v>
      </c>
      <c r="CG310" s="1">
        <f t="shared" si="826"/>
        <v>0</v>
      </c>
      <c r="CH310" s="229">
        <f t="shared" si="827"/>
        <v>0</v>
      </c>
      <c r="CI310" s="193">
        <f t="shared" si="828"/>
        <v>0</v>
      </c>
      <c r="CJ310" s="193">
        <f t="shared" si="829"/>
        <v>0</v>
      </c>
      <c r="CK310" s="20">
        <v>0</v>
      </c>
      <c r="CL310" s="33">
        <v>0</v>
      </c>
      <c r="CM310" s="475">
        <f t="shared" si="806"/>
        <v>0</v>
      </c>
      <c r="CN310" s="4">
        <v>0</v>
      </c>
      <c r="CO310" s="1">
        <v>0</v>
      </c>
      <c r="CP310" s="1">
        <v>0</v>
      </c>
      <c r="CQ310" s="19">
        <v>0</v>
      </c>
      <c r="CR310" s="7">
        <v>0</v>
      </c>
      <c r="CS310" s="224">
        <f t="shared" si="807"/>
        <v>0</v>
      </c>
      <c r="CT310" s="1">
        <f t="shared" si="808"/>
        <v>0</v>
      </c>
      <c r="CU310" s="229">
        <f t="shared" si="809"/>
        <v>0</v>
      </c>
      <c r="CV310" s="193">
        <f t="shared" si="810"/>
        <v>0</v>
      </c>
      <c r="CW310" s="193">
        <f t="shared" si="811"/>
        <v>0</v>
      </c>
      <c r="CX310" s="20"/>
      <c r="CY310" s="33"/>
      <c r="CZ310" s="475">
        <f t="shared" si="812"/>
        <v>0</v>
      </c>
      <c r="DA310" s="4">
        <v>0</v>
      </c>
      <c r="DE310" s="7">
        <v>0</v>
      </c>
      <c r="DF310" s="224">
        <f t="shared" si="813"/>
        <v>0</v>
      </c>
      <c r="DG310" s="1">
        <f t="shared" si="814"/>
        <v>0</v>
      </c>
      <c r="DH310" s="229">
        <f t="shared" si="815"/>
        <v>0</v>
      </c>
      <c r="DI310" s="193"/>
      <c r="DJ310" s="193"/>
      <c r="DK310" s="20"/>
      <c r="DL310" s="33"/>
      <c r="DM310" s="475">
        <f t="shared" si="816"/>
        <v>0</v>
      </c>
      <c r="DN310" s="4">
        <v>0</v>
      </c>
      <c r="DR310" s="7">
        <v>0</v>
      </c>
      <c r="DS310" s="224">
        <f t="shared" si="817"/>
        <v>0</v>
      </c>
      <c r="DT310" s="1">
        <f t="shared" si="818"/>
        <v>0</v>
      </c>
      <c r="DU310" s="229">
        <f t="shared" si="819"/>
        <v>0</v>
      </c>
    </row>
    <row r="311" spans="1:125" hidden="1" outlineLevel="1" x14ac:dyDescent="0.35">
      <c r="B311" s="5" t="s">
        <v>117</v>
      </c>
      <c r="C311" s="3"/>
      <c r="D311" s="18">
        <v>320927</v>
      </c>
      <c r="E311" s="5" t="s">
        <v>47</v>
      </c>
      <c r="F311" s="5" t="s">
        <v>67</v>
      </c>
      <c r="G311" s="5" t="s">
        <v>80</v>
      </c>
      <c r="H311" s="20">
        <v>229.58199999999999</v>
      </c>
      <c r="I311" s="16">
        <f t="shared" si="922"/>
        <v>0</v>
      </c>
      <c r="J311" s="16">
        <f t="shared" si="923"/>
        <v>0</v>
      </c>
      <c r="K311" s="16">
        <f t="shared" si="924"/>
        <v>0</v>
      </c>
      <c r="L311" s="33">
        <f t="shared" si="925"/>
        <v>0</v>
      </c>
      <c r="M311" s="20">
        <f t="shared" si="926"/>
        <v>0</v>
      </c>
      <c r="N311" s="20">
        <f t="shared" si="927"/>
        <v>0</v>
      </c>
      <c r="O311" s="20">
        <f t="shared" si="928"/>
        <v>0</v>
      </c>
      <c r="P311" s="20">
        <f t="shared" si="929"/>
        <v>0</v>
      </c>
      <c r="Q311" s="20">
        <f t="shared" si="930"/>
        <v>0</v>
      </c>
      <c r="R311" s="20">
        <f t="shared" si="931"/>
        <v>0</v>
      </c>
      <c r="S311" s="20">
        <f t="shared" si="932"/>
        <v>0</v>
      </c>
      <c r="T311" s="20">
        <f t="shared" si="933"/>
        <v>0</v>
      </c>
      <c r="U311" s="182">
        <f t="shared" si="833"/>
        <v>0</v>
      </c>
      <c r="V311" s="33">
        <v>0</v>
      </c>
      <c r="W311" s="20">
        <v>0</v>
      </c>
      <c r="X311" s="20">
        <v>0</v>
      </c>
      <c r="Y311" s="20">
        <v>0</v>
      </c>
      <c r="Z311" s="20">
        <v>0</v>
      </c>
      <c r="AA311" s="20">
        <v>0</v>
      </c>
      <c r="AB311" s="20">
        <v>0</v>
      </c>
      <c r="AC311" s="20">
        <v>0</v>
      </c>
      <c r="AD311" s="20">
        <v>0</v>
      </c>
      <c r="AE311" s="20">
        <v>0</v>
      </c>
      <c r="AF311" s="20">
        <v>0</v>
      </c>
      <c r="AG311" s="16">
        <v>0</v>
      </c>
      <c r="AH311" s="179">
        <f t="shared" si="805"/>
        <v>0</v>
      </c>
      <c r="AI311" s="28">
        <v>0</v>
      </c>
      <c r="AJ311" s="28">
        <v>0</v>
      </c>
      <c r="AK311" s="28">
        <v>0</v>
      </c>
      <c r="AL311" s="28">
        <v>0</v>
      </c>
      <c r="AM311" s="28">
        <v>0</v>
      </c>
      <c r="AN311" s="28">
        <v>0</v>
      </c>
      <c r="AO311" s="28">
        <v>0</v>
      </c>
      <c r="AP311" s="28">
        <v>0</v>
      </c>
      <c r="AQ311" s="28">
        <v>0</v>
      </c>
      <c r="AR311" s="28">
        <v>0</v>
      </c>
      <c r="AS311" s="28">
        <v>0</v>
      </c>
      <c r="AT311" s="28">
        <v>0</v>
      </c>
      <c r="AU311" s="329">
        <f t="shared" si="831"/>
        <v>0</v>
      </c>
      <c r="AV311" s="33">
        <v>0</v>
      </c>
      <c r="AW311" s="20">
        <v>0</v>
      </c>
      <c r="AX311" s="20">
        <v>0</v>
      </c>
      <c r="AY311" s="20">
        <v>0</v>
      </c>
      <c r="AZ311" s="20">
        <v>0</v>
      </c>
      <c r="BA311" s="20">
        <v>0</v>
      </c>
      <c r="BB311" s="20">
        <v>0</v>
      </c>
      <c r="BC311" s="20">
        <v>0</v>
      </c>
      <c r="BD311" s="20">
        <v>0</v>
      </c>
      <c r="BE311" s="20">
        <v>0</v>
      </c>
      <c r="BF311" s="20">
        <v>0</v>
      </c>
      <c r="BG311" s="20">
        <v>0</v>
      </c>
      <c r="BH311" s="329">
        <f t="shared" si="832"/>
        <v>0</v>
      </c>
      <c r="BI311" s="193"/>
      <c r="BJ311" s="193"/>
      <c r="BK311" s="20"/>
      <c r="BL311" s="33">
        <v>0</v>
      </c>
      <c r="BM311" s="226"/>
      <c r="BN311" s="4"/>
      <c r="BO311" s="4"/>
      <c r="BP311" s="4"/>
      <c r="BQ311" s="195"/>
      <c r="BR311" s="196"/>
      <c r="BS311" s="224"/>
      <c r="BT311" s="4">
        <f t="shared" si="821"/>
        <v>0</v>
      </c>
      <c r="BU311" s="229">
        <f t="shared" si="935"/>
        <v>0</v>
      </c>
      <c r="BV311" s="193">
        <f t="shared" si="822"/>
        <v>0</v>
      </c>
      <c r="BW311" s="193">
        <f t="shared" si="823"/>
        <v>0</v>
      </c>
      <c r="BX311" s="20">
        <v>0</v>
      </c>
      <c r="BY311" s="19">
        <v>0</v>
      </c>
      <c r="BZ311" s="441">
        <f t="shared" si="824"/>
        <v>0</v>
      </c>
      <c r="CA311" s="4"/>
      <c r="CB311" s="1">
        <v>0</v>
      </c>
      <c r="CC311" s="1">
        <v>0</v>
      </c>
      <c r="CD311" s="19">
        <v>0</v>
      </c>
      <c r="CE311" s="196">
        <v>0</v>
      </c>
      <c r="CF311" s="275">
        <f t="shared" si="825"/>
        <v>0</v>
      </c>
      <c r="CG311" s="1">
        <f t="shared" si="826"/>
        <v>0</v>
      </c>
      <c r="CH311" s="229">
        <f t="shared" si="827"/>
        <v>0</v>
      </c>
      <c r="CI311" s="193">
        <f t="shared" si="828"/>
        <v>0</v>
      </c>
      <c r="CJ311" s="193">
        <f t="shared" si="829"/>
        <v>0</v>
      </c>
      <c r="CK311" s="20">
        <v>0</v>
      </c>
      <c r="CL311" s="33">
        <v>0</v>
      </c>
      <c r="CM311" s="475">
        <f t="shared" si="806"/>
        <v>0</v>
      </c>
      <c r="CN311" s="4">
        <v>0</v>
      </c>
      <c r="CO311" s="1">
        <v>0</v>
      </c>
      <c r="CP311" s="1">
        <v>0</v>
      </c>
      <c r="CQ311" s="19">
        <v>0</v>
      </c>
      <c r="CR311" s="7">
        <v>0</v>
      </c>
      <c r="CS311" s="224">
        <f t="shared" si="807"/>
        <v>0</v>
      </c>
      <c r="CT311" s="1">
        <f t="shared" si="808"/>
        <v>0</v>
      </c>
      <c r="CU311" s="229">
        <f t="shared" si="809"/>
        <v>0</v>
      </c>
      <c r="CV311" s="193">
        <f t="shared" si="810"/>
        <v>0</v>
      </c>
      <c r="CW311" s="193">
        <f t="shared" si="811"/>
        <v>0</v>
      </c>
      <c r="CX311" s="20"/>
      <c r="CY311" s="33"/>
      <c r="CZ311" s="475">
        <f t="shared" si="812"/>
        <v>0</v>
      </c>
      <c r="DA311" s="4">
        <v>0</v>
      </c>
      <c r="DE311" s="7">
        <v>0</v>
      </c>
      <c r="DF311" s="224">
        <f t="shared" si="813"/>
        <v>0</v>
      </c>
      <c r="DG311" s="1">
        <f t="shared" si="814"/>
        <v>0</v>
      </c>
      <c r="DH311" s="229">
        <f t="shared" si="815"/>
        <v>0</v>
      </c>
      <c r="DI311" s="193"/>
      <c r="DJ311" s="193"/>
      <c r="DK311" s="20"/>
      <c r="DL311" s="33"/>
      <c r="DM311" s="475">
        <f t="shared" si="816"/>
        <v>0</v>
      </c>
      <c r="DN311" s="4">
        <v>0</v>
      </c>
      <c r="DR311" s="7">
        <v>0</v>
      </c>
      <c r="DS311" s="224">
        <f t="shared" si="817"/>
        <v>0</v>
      </c>
      <c r="DT311" s="1">
        <f t="shared" si="818"/>
        <v>0</v>
      </c>
      <c r="DU311" s="229">
        <f t="shared" si="819"/>
        <v>0</v>
      </c>
    </row>
    <row r="312" spans="1:125" hidden="1" outlineLevel="1" x14ac:dyDescent="0.35">
      <c r="B312" s="5" t="s">
        <v>117</v>
      </c>
      <c r="C312" s="3"/>
      <c r="D312" s="18">
        <v>320029</v>
      </c>
      <c r="E312" s="5" t="s">
        <v>47</v>
      </c>
      <c r="F312" s="5" t="s">
        <v>68</v>
      </c>
      <c r="G312" s="5" t="s">
        <v>81</v>
      </c>
      <c r="H312" s="20">
        <v>255.55600000000001</v>
      </c>
      <c r="I312" s="16">
        <f t="shared" si="922"/>
        <v>0</v>
      </c>
      <c r="J312" s="16">
        <f t="shared" si="923"/>
        <v>0</v>
      </c>
      <c r="K312" s="16">
        <f t="shared" si="924"/>
        <v>0</v>
      </c>
      <c r="L312" s="33">
        <f t="shared" si="925"/>
        <v>0</v>
      </c>
      <c r="M312" s="20">
        <f t="shared" si="926"/>
        <v>0</v>
      </c>
      <c r="N312" s="20">
        <f t="shared" si="927"/>
        <v>0</v>
      </c>
      <c r="O312" s="20">
        <f t="shared" si="928"/>
        <v>0</v>
      </c>
      <c r="P312" s="20">
        <f t="shared" si="929"/>
        <v>0</v>
      </c>
      <c r="Q312" s="20">
        <f t="shared" si="930"/>
        <v>0</v>
      </c>
      <c r="R312" s="20">
        <f t="shared" si="931"/>
        <v>0</v>
      </c>
      <c r="S312" s="20">
        <f t="shared" si="932"/>
        <v>0</v>
      </c>
      <c r="T312" s="20">
        <f t="shared" si="933"/>
        <v>0</v>
      </c>
      <c r="U312" s="182">
        <f t="shared" si="833"/>
        <v>0</v>
      </c>
      <c r="V312" s="33">
        <v>0</v>
      </c>
      <c r="W312" s="20">
        <v>0</v>
      </c>
      <c r="X312" s="20">
        <v>0</v>
      </c>
      <c r="Y312" s="20">
        <v>0</v>
      </c>
      <c r="Z312" s="20">
        <v>0</v>
      </c>
      <c r="AA312" s="20">
        <v>0</v>
      </c>
      <c r="AB312" s="20">
        <v>0</v>
      </c>
      <c r="AC312" s="20">
        <v>0</v>
      </c>
      <c r="AD312" s="20">
        <v>0</v>
      </c>
      <c r="AE312" s="20">
        <v>0</v>
      </c>
      <c r="AF312" s="20">
        <v>0</v>
      </c>
      <c r="AG312" s="16">
        <v>0</v>
      </c>
      <c r="AH312" s="179">
        <f t="shared" si="805"/>
        <v>0</v>
      </c>
      <c r="AI312" s="28">
        <v>0</v>
      </c>
      <c r="AJ312" s="28">
        <v>0</v>
      </c>
      <c r="AK312" s="28">
        <v>0</v>
      </c>
      <c r="AL312" s="28">
        <v>0</v>
      </c>
      <c r="AM312" s="28">
        <v>0</v>
      </c>
      <c r="AN312" s="28">
        <v>0</v>
      </c>
      <c r="AO312" s="28">
        <v>0</v>
      </c>
      <c r="AP312" s="28">
        <v>0</v>
      </c>
      <c r="AQ312" s="28">
        <v>0</v>
      </c>
      <c r="AR312" s="28">
        <v>0</v>
      </c>
      <c r="AS312" s="28">
        <v>0</v>
      </c>
      <c r="AT312" s="28">
        <v>0</v>
      </c>
      <c r="AU312" s="329">
        <f t="shared" si="831"/>
        <v>0</v>
      </c>
      <c r="AV312" s="33">
        <v>0</v>
      </c>
      <c r="AW312" s="20">
        <v>0</v>
      </c>
      <c r="AX312" s="20">
        <v>0</v>
      </c>
      <c r="AY312" s="20">
        <v>0</v>
      </c>
      <c r="AZ312" s="20">
        <v>0</v>
      </c>
      <c r="BA312" s="20">
        <v>0</v>
      </c>
      <c r="BB312" s="20">
        <v>0</v>
      </c>
      <c r="BC312" s="20">
        <v>0</v>
      </c>
      <c r="BD312" s="20">
        <v>0</v>
      </c>
      <c r="BE312" s="20">
        <v>0</v>
      </c>
      <c r="BF312" s="20">
        <v>0</v>
      </c>
      <c r="BG312" s="20">
        <v>0</v>
      </c>
      <c r="BH312" s="329">
        <f t="shared" si="832"/>
        <v>0</v>
      </c>
      <c r="BI312" s="193"/>
      <c r="BJ312" s="193"/>
      <c r="BK312" s="20"/>
      <c r="BL312" s="33">
        <v>0</v>
      </c>
      <c r="BM312" s="226"/>
      <c r="BN312" s="4"/>
      <c r="BO312" s="4"/>
      <c r="BP312" s="4"/>
      <c r="BQ312" s="195"/>
      <c r="BR312" s="196"/>
      <c r="BS312" s="224"/>
      <c r="BT312" s="4">
        <f t="shared" si="821"/>
        <v>0</v>
      </c>
      <c r="BU312" s="229">
        <f t="shared" si="935"/>
        <v>0</v>
      </c>
      <c r="BV312" s="193">
        <f t="shared" si="822"/>
        <v>0</v>
      </c>
      <c r="BW312" s="193">
        <f t="shared" si="823"/>
        <v>0</v>
      </c>
      <c r="BX312" s="20">
        <v>0</v>
      </c>
      <c r="BY312" s="19">
        <v>0</v>
      </c>
      <c r="BZ312" s="441">
        <f t="shared" si="824"/>
        <v>0</v>
      </c>
      <c r="CA312" s="4"/>
      <c r="CB312" s="1">
        <v>0</v>
      </c>
      <c r="CC312" s="1">
        <v>0</v>
      </c>
      <c r="CD312" s="19">
        <v>0</v>
      </c>
      <c r="CE312" s="196">
        <v>0</v>
      </c>
      <c r="CF312" s="275">
        <f t="shared" si="825"/>
        <v>0</v>
      </c>
      <c r="CG312" s="1">
        <f t="shared" si="826"/>
        <v>0</v>
      </c>
      <c r="CH312" s="229">
        <f t="shared" si="827"/>
        <v>0</v>
      </c>
      <c r="CI312" s="193">
        <f t="shared" si="828"/>
        <v>0</v>
      </c>
      <c r="CJ312" s="193">
        <f t="shared" si="829"/>
        <v>0</v>
      </c>
      <c r="CK312" s="20">
        <v>0</v>
      </c>
      <c r="CL312" s="33">
        <v>0</v>
      </c>
      <c r="CM312" s="475">
        <f t="shared" si="806"/>
        <v>0</v>
      </c>
      <c r="CN312" s="4">
        <v>0</v>
      </c>
      <c r="CO312" s="1">
        <v>0</v>
      </c>
      <c r="CP312" s="1">
        <v>0</v>
      </c>
      <c r="CQ312" s="19">
        <v>0</v>
      </c>
      <c r="CR312" s="7">
        <v>0</v>
      </c>
      <c r="CS312" s="224">
        <f t="shared" si="807"/>
        <v>0</v>
      </c>
      <c r="CT312" s="1">
        <f t="shared" si="808"/>
        <v>0</v>
      </c>
      <c r="CU312" s="229">
        <f t="shared" si="809"/>
        <v>0</v>
      </c>
      <c r="CV312" s="193">
        <f t="shared" si="810"/>
        <v>0</v>
      </c>
      <c r="CW312" s="193">
        <f t="shared" si="811"/>
        <v>0</v>
      </c>
      <c r="CX312" s="20"/>
      <c r="CY312" s="33"/>
      <c r="CZ312" s="475">
        <f t="shared" si="812"/>
        <v>0</v>
      </c>
      <c r="DA312" s="4">
        <v>0</v>
      </c>
      <c r="DE312" s="7">
        <v>0</v>
      </c>
      <c r="DF312" s="224">
        <f t="shared" si="813"/>
        <v>0</v>
      </c>
      <c r="DG312" s="1">
        <f t="shared" si="814"/>
        <v>0</v>
      </c>
      <c r="DH312" s="229">
        <f t="shared" si="815"/>
        <v>0</v>
      </c>
      <c r="DI312" s="193"/>
      <c r="DJ312" s="193"/>
      <c r="DK312" s="20"/>
      <c r="DL312" s="33"/>
      <c r="DM312" s="475">
        <f t="shared" si="816"/>
        <v>0</v>
      </c>
      <c r="DN312" s="4">
        <v>0</v>
      </c>
      <c r="DR312" s="7">
        <v>0</v>
      </c>
      <c r="DS312" s="224">
        <f t="shared" si="817"/>
        <v>0</v>
      </c>
      <c r="DT312" s="1">
        <f t="shared" si="818"/>
        <v>0</v>
      </c>
      <c r="DU312" s="229">
        <f t="shared" si="819"/>
        <v>0</v>
      </c>
    </row>
    <row r="313" spans="1:125" collapsed="1" x14ac:dyDescent="0.35">
      <c r="B313" s="5" t="s">
        <v>117</v>
      </c>
      <c r="C313" s="3"/>
      <c r="D313" s="18"/>
      <c r="E313" s="5" t="s">
        <v>194</v>
      </c>
      <c r="F313" s="14" t="s">
        <v>82</v>
      </c>
      <c r="G313" s="5"/>
      <c r="H313" s="2"/>
      <c r="I313" s="27">
        <f t="shared" ref="I313:S313" si="936">+SUM(I314:I316)</f>
        <v>0</v>
      </c>
      <c r="J313" s="27">
        <f t="shared" si="936"/>
        <v>0</v>
      </c>
      <c r="K313" s="27">
        <f t="shared" si="936"/>
        <v>0</v>
      </c>
      <c r="L313" s="34">
        <f t="shared" si="936"/>
        <v>0</v>
      </c>
      <c r="M313" s="26">
        <f t="shared" si="936"/>
        <v>0</v>
      </c>
      <c r="N313" s="26">
        <f t="shared" si="936"/>
        <v>0</v>
      </c>
      <c r="O313" s="26">
        <f t="shared" si="936"/>
        <v>0</v>
      </c>
      <c r="P313" s="26">
        <f t="shared" si="936"/>
        <v>215.98776504352094</v>
      </c>
      <c r="Q313" s="26">
        <f t="shared" si="936"/>
        <v>0</v>
      </c>
      <c r="R313" s="26">
        <f t="shared" si="936"/>
        <v>0</v>
      </c>
      <c r="S313" s="26">
        <f t="shared" si="936"/>
        <v>3.2398164756528143</v>
      </c>
      <c r="T313" s="20">
        <f t="shared" si="933"/>
        <v>0</v>
      </c>
      <c r="U313" s="182">
        <f t="shared" ref="U313:AH313" si="937">+SUM(U314:U316)</f>
        <v>219.22758151917375</v>
      </c>
      <c r="V313" s="34">
        <f>+SUM(V314:V316)</f>
        <v>0</v>
      </c>
      <c r="W313" s="26">
        <f t="shared" si="937"/>
        <v>0</v>
      </c>
      <c r="X313" s="26">
        <f t="shared" si="937"/>
        <v>10</v>
      </c>
      <c r="Y313" s="26">
        <f t="shared" si="937"/>
        <v>10</v>
      </c>
      <c r="Z313" s="26">
        <f t="shared" si="937"/>
        <v>9</v>
      </c>
      <c r="AA313" s="26">
        <f t="shared" si="937"/>
        <v>0</v>
      </c>
      <c r="AB313" s="26">
        <f t="shared" si="937"/>
        <v>0</v>
      </c>
      <c r="AC313" s="26">
        <f t="shared" si="937"/>
        <v>0</v>
      </c>
      <c r="AD313" s="26">
        <v>0</v>
      </c>
      <c r="AE313" s="26">
        <f t="shared" si="937"/>
        <v>0</v>
      </c>
      <c r="AF313" s="26">
        <f t="shared" si="937"/>
        <v>0</v>
      </c>
      <c r="AG313" s="27">
        <f t="shared" si="937"/>
        <v>0</v>
      </c>
      <c r="AH313" s="179">
        <f t="shared" si="937"/>
        <v>29</v>
      </c>
      <c r="AI313" s="23">
        <f>SUM(AI314:AI316)</f>
        <v>0</v>
      </c>
      <c r="AJ313" s="23">
        <f t="shared" ref="AJ313:AT313" si="938">SUM(AJ314:AJ316)</f>
        <v>0</v>
      </c>
      <c r="AK313" s="23">
        <f t="shared" si="938"/>
        <v>0</v>
      </c>
      <c r="AL313" s="23">
        <f t="shared" si="938"/>
        <v>0</v>
      </c>
      <c r="AM313" s="23">
        <f t="shared" si="938"/>
        <v>0</v>
      </c>
      <c r="AN313" s="23">
        <f t="shared" si="938"/>
        <v>0</v>
      </c>
      <c r="AO313" s="23">
        <f t="shared" si="938"/>
        <v>0</v>
      </c>
      <c r="AP313" s="23">
        <f t="shared" si="938"/>
        <v>68636.160000000003</v>
      </c>
      <c r="AQ313" s="23">
        <f t="shared" si="938"/>
        <v>0</v>
      </c>
      <c r="AR313" s="23">
        <f t="shared" si="938"/>
        <v>0</v>
      </c>
      <c r="AS313" s="23">
        <f t="shared" si="938"/>
        <v>1029.5424</v>
      </c>
      <c r="AT313" s="23">
        <f t="shared" si="938"/>
        <v>0</v>
      </c>
      <c r="AU313" s="329">
        <f t="shared" ref="AU313" si="939">+SUM(AU314:AU316)</f>
        <v>69665.702400000009</v>
      </c>
      <c r="AV313" s="33">
        <f t="shared" ref="AV313" si="940">+SUM(AV314:AV316)</f>
        <v>0</v>
      </c>
      <c r="AW313" s="20">
        <f t="shared" ref="AW313" si="941">+SUM(AW314:AW316)</f>
        <v>0</v>
      </c>
      <c r="AX313" s="20">
        <f t="shared" ref="AX313" si="942">+SUM(AX314:AX316)</f>
        <v>3431.808</v>
      </c>
      <c r="AY313" s="20">
        <f t="shared" ref="AY313" si="943">+SUM(AY314:AY316)</f>
        <v>3431.808</v>
      </c>
      <c r="AZ313" s="20">
        <f t="shared" ref="AZ313" si="944">+SUM(AZ314:AZ316)</f>
        <v>2882.8224</v>
      </c>
      <c r="BA313" s="20">
        <f t="shared" ref="BA313" si="945">+SUM(BA314:BA316)</f>
        <v>0</v>
      </c>
      <c r="BB313" s="20">
        <f t="shared" ref="BB313" si="946">+SUM(BB314:BB316)</f>
        <v>0</v>
      </c>
      <c r="BC313" s="20">
        <v>0</v>
      </c>
      <c r="BD313" s="20">
        <v>0</v>
      </c>
      <c r="BE313" s="20">
        <f t="shared" ref="BE313" si="947">+SUM(BE314:BE316)</f>
        <v>0</v>
      </c>
      <c r="BF313" s="20">
        <f t="shared" ref="BF313" si="948">+SUM(BF314:BF316)</f>
        <v>0</v>
      </c>
      <c r="BG313" s="20">
        <f t="shared" ref="BG313" si="949">+SUM(BG314:BG316)</f>
        <v>0</v>
      </c>
      <c r="BH313" s="329">
        <f t="shared" ref="BH313" si="950">+SUM(BH314:BH316)</f>
        <v>9746.4383999999991</v>
      </c>
      <c r="BI313" s="193"/>
      <c r="BJ313" s="193"/>
      <c r="BK313" s="20"/>
      <c r="BL313" s="33">
        <v>0</v>
      </c>
      <c r="BM313" s="226"/>
      <c r="BN313" s="4"/>
      <c r="BO313" s="4"/>
      <c r="BP313" s="4"/>
      <c r="BQ313" s="195"/>
      <c r="BR313" s="196"/>
      <c r="BS313" s="224"/>
      <c r="BT313" s="4">
        <f t="shared" si="821"/>
        <v>-1</v>
      </c>
      <c r="BU313" s="229">
        <f t="shared" si="935"/>
        <v>-0.85799848942598189</v>
      </c>
      <c r="BV313" s="193"/>
      <c r="BW313" s="193">
        <f t="shared" si="823"/>
        <v>0</v>
      </c>
      <c r="BX313" s="20">
        <v>0</v>
      </c>
      <c r="BY313" s="19">
        <v>0</v>
      </c>
      <c r="BZ313" s="441">
        <f t="shared" si="824"/>
        <v>0</v>
      </c>
      <c r="CA313" s="4"/>
      <c r="CB313" s="1">
        <v>0</v>
      </c>
      <c r="CC313" s="1">
        <v>0</v>
      </c>
      <c r="CD313" s="19">
        <v>0</v>
      </c>
      <c r="CE313" s="196">
        <v>0</v>
      </c>
      <c r="CF313" s="275">
        <f t="shared" si="825"/>
        <v>0</v>
      </c>
      <c r="CG313" s="1">
        <f t="shared" si="826"/>
        <v>0</v>
      </c>
      <c r="CH313" s="229">
        <f t="shared" si="827"/>
        <v>-0.85799848942598189</v>
      </c>
      <c r="CI313" s="193">
        <f t="shared" si="828"/>
        <v>1082.9376</v>
      </c>
      <c r="CJ313" s="193">
        <f t="shared" si="829"/>
        <v>0</v>
      </c>
      <c r="CK313" s="20">
        <v>0</v>
      </c>
      <c r="CL313" s="33">
        <v>0</v>
      </c>
      <c r="CM313" s="475">
        <f t="shared" si="806"/>
        <v>0</v>
      </c>
      <c r="CN313" s="4">
        <v>0</v>
      </c>
      <c r="CO313" s="1">
        <v>0</v>
      </c>
      <c r="CP313" s="1">
        <v>0</v>
      </c>
      <c r="CQ313" s="19">
        <v>0</v>
      </c>
      <c r="CR313" s="7">
        <v>0</v>
      </c>
      <c r="CS313" s="224">
        <f t="shared" si="807"/>
        <v>0</v>
      </c>
      <c r="CT313" s="1">
        <f t="shared" si="808"/>
        <v>0</v>
      </c>
      <c r="CU313" s="229">
        <f t="shared" si="809"/>
        <v>-0.85799848942598189</v>
      </c>
      <c r="CV313" s="193">
        <f t="shared" si="810"/>
        <v>974.64383999999995</v>
      </c>
      <c r="CW313" s="193">
        <f t="shared" si="811"/>
        <v>0</v>
      </c>
      <c r="CX313" s="20"/>
      <c r="CY313" s="33"/>
      <c r="CZ313" s="475">
        <f t="shared" si="812"/>
        <v>0</v>
      </c>
      <c r="DA313" s="4">
        <v>0</v>
      </c>
      <c r="DE313" s="7">
        <v>0</v>
      </c>
      <c r="DF313" s="224">
        <f t="shared" si="813"/>
        <v>0</v>
      </c>
      <c r="DG313" s="1">
        <f t="shared" si="814"/>
        <v>-1</v>
      </c>
      <c r="DH313" s="229">
        <f t="shared" si="815"/>
        <v>-0.86009703391722359</v>
      </c>
      <c r="DI313" s="193"/>
      <c r="DJ313" s="193"/>
      <c r="DK313" s="20"/>
      <c r="DL313" s="33"/>
      <c r="DM313" s="475">
        <f t="shared" si="816"/>
        <v>0</v>
      </c>
      <c r="DN313" s="4">
        <v>0</v>
      </c>
      <c r="DR313" s="7">
        <v>0</v>
      </c>
      <c r="DS313" s="224">
        <f t="shared" si="817"/>
        <v>0</v>
      </c>
      <c r="DT313" s="1">
        <f t="shared" si="818"/>
        <v>0</v>
      </c>
      <c r="DU313" s="229">
        <f t="shared" si="819"/>
        <v>-0.86009703391722359</v>
      </c>
    </row>
    <row r="314" spans="1:125" hidden="1" outlineLevel="1" x14ac:dyDescent="0.35">
      <c r="B314" s="5" t="s">
        <v>117</v>
      </c>
      <c r="C314" s="3"/>
      <c r="D314" s="18">
        <v>320917</v>
      </c>
      <c r="E314" s="5" t="s">
        <v>194</v>
      </c>
      <c r="F314" s="5" t="s">
        <v>84</v>
      </c>
      <c r="G314" s="5" t="s">
        <v>70</v>
      </c>
      <c r="H314" s="20">
        <v>317.77800000000002</v>
      </c>
      <c r="I314" s="16">
        <f t="shared" ref="I314" si="951">+IFERROR(AI314/$H314,0)</f>
        <v>0</v>
      </c>
      <c r="J314" s="16">
        <f t="shared" ref="J314" si="952">+IFERROR(AJ314/$H314,0)</f>
        <v>0</v>
      </c>
      <c r="K314" s="16">
        <f t="shared" ref="K314" si="953">+IFERROR(AK314/$H314,0)</f>
        <v>0</v>
      </c>
      <c r="L314" s="33">
        <f t="shared" ref="L314" si="954">+IFERROR(AL314/$H314,0)</f>
        <v>0</v>
      </c>
      <c r="M314" s="20">
        <f t="shared" ref="M314" si="955">+IFERROR(AM314/$H314,0)</f>
        <v>0</v>
      </c>
      <c r="N314" s="20">
        <f t="shared" ref="N314" si="956">+IFERROR(AN314/$H314,0)</f>
        <v>0</v>
      </c>
      <c r="O314" s="20">
        <f t="shared" ref="O314" si="957">+IFERROR(AO314/$H314,0)</f>
        <v>0</v>
      </c>
      <c r="P314" s="20">
        <f t="shared" ref="P314" si="958">+IFERROR(AP314/$H314,0)</f>
        <v>215.98776504352094</v>
      </c>
      <c r="Q314" s="20">
        <f t="shared" ref="Q314" si="959">+IFERROR(AQ314/$H314,0)</f>
        <v>0</v>
      </c>
      <c r="R314" s="20">
        <f t="shared" ref="R314" si="960">+IFERROR(AR314/$H314,0)</f>
        <v>0</v>
      </c>
      <c r="S314" s="20">
        <f t="shared" ref="S314" si="961">+IFERROR(AS314/$H314,0)</f>
        <v>3.2398164756528143</v>
      </c>
      <c r="T314" s="20">
        <f t="shared" ref="T314" si="962">+IFERROR(AT314/$H314,0)</f>
        <v>0</v>
      </c>
      <c r="U314" s="182">
        <f t="shared" si="833"/>
        <v>219.22758151917375</v>
      </c>
      <c r="V314" s="33">
        <v>0</v>
      </c>
      <c r="W314" s="20">
        <v>0</v>
      </c>
      <c r="X314" s="20">
        <v>10</v>
      </c>
      <c r="Y314" s="20">
        <v>10</v>
      </c>
      <c r="Z314" s="20">
        <v>9</v>
      </c>
      <c r="AA314" s="20">
        <v>0</v>
      </c>
      <c r="AB314" s="20">
        <v>0</v>
      </c>
      <c r="AC314" s="20">
        <v>0</v>
      </c>
      <c r="AD314" s="20">
        <v>0</v>
      </c>
      <c r="AE314" s="20">
        <v>0</v>
      </c>
      <c r="AF314" s="20">
        <v>0</v>
      </c>
      <c r="AG314" s="16">
        <v>0</v>
      </c>
      <c r="AH314" s="179">
        <f t="shared" si="805"/>
        <v>29</v>
      </c>
      <c r="AI314" s="28">
        <v>0</v>
      </c>
      <c r="AJ314" s="28">
        <v>0</v>
      </c>
      <c r="AK314" s="28">
        <v>0</v>
      </c>
      <c r="AL314" s="28">
        <v>0</v>
      </c>
      <c r="AM314" s="28">
        <v>0</v>
      </c>
      <c r="AN314" s="28">
        <v>0</v>
      </c>
      <c r="AO314" s="28">
        <v>0</v>
      </c>
      <c r="AP314" s="28">
        <v>68636.160000000003</v>
      </c>
      <c r="AQ314" s="28">
        <v>0</v>
      </c>
      <c r="AR314" s="28">
        <v>0</v>
      </c>
      <c r="AS314" s="28">
        <v>1029.5424</v>
      </c>
      <c r="AT314" s="28">
        <v>0</v>
      </c>
      <c r="AU314" s="329">
        <f t="shared" si="831"/>
        <v>69665.702400000009</v>
      </c>
      <c r="AV314" s="33">
        <v>0</v>
      </c>
      <c r="AW314" s="20">
        <v>0</v>
      </c>
      <c r="AX314" s="20">
        <v>3431.808</v>
      </c>
      <c r="AY314" s="20">
        <v>3431.808</v>
      </c>
      <c r="AZ314" s="20">
        <v>2882.8224</v>
      </c>
      <c r="BA314" s="20">
        <v>0</v>
      </c>
      <c r="BB314" s="20">
        <v>0</v>
      </c>
      <c r="BC314" s="20">
        <v>0</v>
      </c>
      <c r="BD314" s="20">
        <v>0</v>
      </c>
      <c r="BE314" s="20">
        <v>0</v>
      </c>
      <c r="BF314" s="20">
        <v>0</v>
      </c>
      <c r="BG314" s="20">
        <v>0</v>
      </c>
      <c r="BH314" s="329">
        <f t="shared" si="832"/>
        <v>9746.4383999999991</v>
      </c>
      <c r="BI314" s="193"/>
      <c r="BJ314" s="193"/>
      <c r="BK314" s="20"/>
      <c r="BL314" s="33"/>
      <c r="BM314" s="226">
        <f t="shared" si="820"/>
        <v>0</v>
      </c>
      <c r="BN314" s="4">
        <f t="shared" si="934"/>
        <v>0</v>
      </c>
      <c r="BO314" s="4">
        <v>0</v>
      </c>
      <c r="BP314" s="4">
        <v>0</v>
      </c>
      <c r="BQ314" s="195">
        <v>0</v>
      </c>
      <c r="BR314" s="196">
        <f>BQ314*H314*1.08*(1-BO314)</f>
        <v>0</v>
      </c>
      <c r="BS314" s="224">
        <f t="shared" si="830"/>
        <v>0</v>
      </c>
      <c r="BT314" s="4">
        <f t="shared" si="821"/>
        <v>-1</v>
      </c>
      <c r="BU314" s="3">
        <f t="shared" si="935"/>
        <v>-0.85799848942598189</v>
      </c>
      <c r="BV314" s="193"/>
      <c r="BW314" s="193">
        <f t="shared" si="823"/>
        <v>0</v>
      </c>
      <c r="BX314" s="20"/>
      <c r="BY314" s="19">
        <v>0</v>
      </c>
      <c r="BZ314" s="441">
        <f t="shared" si="824"/>
        <v>0</v>
      </c>
      <c r="CA314" s="4">
        <f>BW314/$BW$281</f>
        <v>0</v>
      </c>
      <c r="CB314" s="1">
        <v>0</v>
      </c>
      <c r="CC314" s="1">
        <v>0</v>
      </c>
      <c r="CD314" s="19">
        <v>0</v>
      </c>
      <c r="CE314" s="196">
        <v>0</v>
      </c>
      <c r="CF314" s="275">
        <f t="shared" si="825"/>
        <v>0</v>
      </c>
      <c r="CG314" s="1">
        <f t="shared" si="826"/>
        <v>0</v>
      </c>
      <c r="CH314" s="229">
        <f t="shared" si="827"/>
        <v>-0.85799848942598189</v>
      </c>
      <c r="CI314" s="193">
        <f t="shared" si="828"/>
        <v>1082.9376</v>
      </c>
      <c r="CJ314" s="193">
        <f t="shared" si="829"/>
        <v>0</v>
      </c>
      <c r="CK314" s="20">
        <v>0</v>
      </c>
      <c r="CL314" s="33">
        <v>0</v>
      </c>
      <c r="CM314" s="475">
        <f t="shared" si="806"/>
        <v>0</v>
      </c>
      <c r="CN314" s="4"/>
      <c r="CO314" s="1">
        <v>0</v>
      </c>
      <c r="CP314" s="1">
        <v>0</v>
      </c>
      <c r="CQ314" s="19">
        <v>0</v>
      </c>
      <c r="CR314" s="7">
        <f t="shared" ref="CR314:CR354" si="963">CQ314*$H314*1.08*(1-CO314)</f>
        <v>0</v>
      </c>
      <c r="CS314" s="224">
        <f t="shared" si="807"/>
        <v>0</v>
      </c>
      <c r="CT314" s="1">
        <f t="shared" si="808"/>
        <v>0</v>
      </c>
      <c r="CU314" s="229">
        <f t="shared" si="809"/>
        <v>-0.85799848942598189</v>
      </c>
      <c r="CV314" s="193">
        <f t="shared" si="810"/>
        <v>974.64383999999995</v>
      </c>
      <c r="CW314" s="193">
        <f t="shared" si="811"/>
        <v>0</v>
      </c>
      <c r="CX314" s="20">
        <v>0</v>
      </c>
      <c r="CY314" s="33"/>
      <c r="CZ314" s="475">
        <f t="shared" si="812"/>
        <v>0</v>
      </c>
      <c r="DA314" s="4"/>
      <c r="DE314" s="7">
        <f t="shared" ref="DE314:DE354" si="964">DD314*$H314*1.08*(1-DB314)</f>
        <v>0</v>
      </c>
      <c r="DF314" s="224">
        <f t="shared" si="813"/>
        <v>0</v>
      </c>
      <c r="DG314" s="1">
        <f t="shared" si="814"/>
        <v>-1</v>
      </c>
      <c r="DH314" s="229">
        <f t="shared" si="815"/>
        <v>-0.86009703391722359</v>
      </c>
      <c r="DI314" s="193"/>
      <c r="DJ314" s="193"/>
      <c r="DK314" s="20">
        <v>0</v>
      </c>
      <c r="DL314" s="33"/>
      <c r="DM314" s="475">
        <f t="shared" si="816"/>
        <v>0</v>
      </c>
      <c r="DN314" s="4"/>
      <c r="DR314" s="7">
        <f t="shared" ref="DR314:DR316" si="965">DQ314*$H314*1.08*(1-DO314)</f>
        <v>0</v>
      </c>
      <c r="DS314" s="224">
        <f t="shared" si="817"/>
        <v>0</v>
      </c>
      <c r="DT314" s="1">
        <f t="shared" si="818"/>
        <v>0</v>
      </c>
      <c r="DU314" s="229">
        <f t="shared" si="819"/>
        <v>-0.86009703391722359</v>
      </c>
    </row>
    <row r="315" spans="1:125" hidden="1" outlineLevel="1" x14ac:dyDescent="0.35">
      <c r="B315" s="5" t="s">
        <v>117</v>
      </c>
      <c r="C315" s="3"/>
      <c r="D315" s="18">
        <v>320921</v>
      </c>
      <c r="E315" s="5" t="s">
        <v>194</v>
      </c>
      <c r="F315" s="5" t="s">
        <v>85</v>
      </c>
      <c r="G315" s="5" t="s">
        <v>70</v>
      </c>
      <c r="H315" s="20">
        <v>332.45499999999998</v>
      </c>
      <c r="I315" s="16">
        <f t="shared" ref="I315:I316" si="966">+IFERROR(AI315/$H315,0)</f>
        <v>0</v>
      </c>
      <c r="J315" s="16">
        <f t="shared" ref="J315:J316" si="967">+IFERROR(AJ315/$H315,0)</f>
        <v>0</v>
      </c>
      <c r="K315" s="16">
        <f t="shared" ref="K315:K316" si="968">+IFERROR(AK315/$H315,0)</f>
        <v>0</v>
      </c>
      <c r="L315" s="33">
        <f t="shared" ref="L315:L316" si="969">+IFERROR(AL315/$H315,0)</f>
        <v>0</v>
      </c>
      <c r="M315" s="20">
        <f t="shared" ref="M315:M316" si="970">+IFERROR(AM315/$H315,0)</f>
        <v>0</v>
      </c>
      <c r="N315" s="20">
        <f t="shared" ref="N315:N316" si="971">+IFERROR(AN315/$H315,0)</f>
        <v>0</v>
      </c>
      <c r="O315" s="20">
        <f t="shared" ref="O315:O316" si="972">+IFERROR(AO315/$H315,0)</f>
        <v>0</v>
      </c>
      <c r="P315" s="20">
        <f t="shared" ref="P315:P316" si="973">+IFERROR(AP315/$H315,0)</f>
        <v>0</v>
      </c>
      <c r="Q315" s="20">
        <f t="shared" ref="Q315:Q316" si="974">+IFERROR(AQ315/$H315,0)</f>
        <v>0</v>
      </c>
      <c r="R315" s="20">
        <f t="shared" ref="R315:R316" si="975">+IFERROR(AR315/$H315,0)</f>
        <v>0</v>
      </c>
      <c r="S315" s="20">
        <f t="shared" ref="S315:S316" si="976">+IFERROR(AS315/$H315,0)</f>
        <v>0</v>
      </c>
      <c r="T315" s="20">
        <f t="shared" ref="T315:T316" si="977">+IFERROR(AT315/$H315,0)</f>
        <v>0</v>
      </c>
      <c r="U315" s="182">
        <f t="shared" si="833"/>
        <v>0</v>
      </c>
      <c r="V315" s="33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0">
        <v>0</v>
      </c>
      <c r="AF315" s="20">
        <v>0</v>
      </c>
      <c r="AG315" s="16">
        <v>0</v>
      </c>
      <c r="AH315" s="179">
        <f t="shared" si="805"/>
        <v>0</v>
      </c>
      <c r="AI315" s="28">
        <v>0</v>
      </c>
      <c r="AJ315" s="28">
        <v>0</v>
      </c>
      <c r="AK315" s="28">
        <v>0</v>
      </c>
      <c r="AL315" s="28">
        <v>0</v>
      </c>
      <c r="AM315" s="28">
        <v>0</v>
      </c>
      <c r="AN315" s="28">
        <v>0</v>
      </c>
      <c r="AO315" s="28">
        <v>0</v>
      </c>
      <c r="AP315" s="28">
        <v>0</v>
      </c>
      <c r="AQ315" s="28">
        <v>0</v>
      </c>
      <c r="AR315" s="28">
        <v>0</v>
      </c>
      <c r="AS315" s="28">
        <v>0</v>
      </c>
      <c r="AT315" s="28">
        <v>0</v>
      </c>
      <c r="AU315" s="329">
        <f t="shared" si="831"/>
        <v>0</v>
      </c>
      <c r="AV315" s="33">
        <v>0</v>
      </c>
      <c r="AW315" s="20">
        <v>0</v>
      </c>
      <c r="AX315" s="20">
        <v>0</v>
      </c>
      <c r="AY315" s="20">
        <v>0</v>
      </c>
      <c r="AZ315" s="20">
        <v>0</v>
      </c>
      <c r="BA315" s="20">
        <v>0</v>
      </c>
      <c r="BB315" s="20">
        <v>0</v>
      </c>
      <c r="BC315" s="20">
        <v>0</v>
      </c>
      <c r="BD315" s="20">
        <v>0</v>
      </c>
      <c r="BE315" s="20">
        <v>0</v>
      </c>
      <c r="BF315" s="20">
        <v>0</v>
      </c>
      <c r="BG315" s="20">
        <v>0</v>
      </c>
      <c r="BH315" s="329">
        <f t="shared" si="832"/>
        <v>0</v>
      </c>
      <c r="BI315" s="193"/>
      <c r="BJ315" s="193"/>
      <c r="BK315" s="20"/>
      <c r="BL315" s="33"/>
      <c r="BM315" s="226">
        <f t="shared" si="820"/>
        <v>0</v>
      </c>
      <c r="BN315" s="4">
        <f t="shared" si="934"/>
        <v>0</v>
      </c>
      <c r="BO315" s="4">
        <v>0</v>
      </c>
      <c r="BP315" s="4">
        <v>0</v>
      </c>
      <c r="BQ315" s="195">
        <v>0</v>
      </c>
      <c r="BR315" s="196">
        <f>BQ315*H315*1.08*(1-BO315)</f>
        <v>0</v>
      </c>
      <c r="BS315" s="224">
        <f t="shared" si="830"/>
        <v>0</v>
      </c>
      <c r="BT315" s="4">
        <f t="shared" si="821"/>
        <v>0</v>
      </c>
      <c r="BU315" s="3">
        <f t="shared" si="935"/>
        <v>0</v>
      </c>
      <c r="BV315" s="193"/>
      <c r="BW315" s="193">
        <f t="shared" si="823"/>
        <v>0</v>
      </c>
      <c r="BX315" s="20"/>
      <c r="BY315" s="19">
        <v>0</v>
      </c>
      <c r="BZ315" s="441">
        <f t="shared" si="824"/>
        <v>0</v>
      </c>
      <c r="CA315" s="4">
        <f>BW315/$BW$281</f>
        <v>0</v>
      </c>
      <c r="CB315" s="1">
        <v>0</v>
      </c>
      <c r="CC315" s="1">
        <v>0</v>
      </c>
      <c r="CD315" s="19">
        <v>0</v>
      </c>
      <c r="CE315" s="196">
        <v>0</v>
      </c>
      <c r="CF315" s="275">
        <f t="shared" si="825"/>
        <v>0</v>
      </c>
      <c r="CG315" s="1">
        <f t="shared" si="826"/>
        <v>0</v>
      </c>
      <c r="CH315" s="229">
        <f t="shared" si="827"/>
        <v>0</v>
      </c>
      <c r="CI315" s="193">
        <f t="shared" si="828"/>
        <v>0</v>
      </c>
      <c r="CJ315" s="193">
        <f t="shared" si="829"/>
        <v>0</v>
      </c>
      <c r="CK315" s="20">
        <v>0</v>
      </c>
      <c r="CL315" s="33"/>
      <c r="CM315" s="475">
        <f t="shared" si="806"/>
        <v>0</v>
      </c>
      <c r="CN315" s="4"/>
      <c r="CO315" s="1">
        <v>0</v>
      </c>
      <c r="CP315" s="1">
        <v>0</v>
      </c>
      <c r="CQ315" s="19">
        <v>0</v>
      </c>
      <c r="CR315" s="7">
        <f t="shared" si="963"/>
        <v>0</v>
      </c>
      <c r="CS315" s="224">
        <f t="shared" si="807"/>
        <v>0</v>
      </c>
      <c r="CT315" s="1">
        <f t="shared" si="808"/>
        <v>0</v>
      </c>
      <c r="CU315" s="229">
        <f t="shared" si="809"/>
        <v>0</v>
      </c>
      <c r="CV315" s="193">
        <f t="shared" si="810"/>
        <v>0</v>
      </c>
      <c r="CW315" s="193">
        <f t="shared" si="811"/>
        <v>0</v>
      </c>
      <c r="CX315" s="20">
        <v>0</v>
      </c>
      <c r="CY315" s="33"/>
      <c r="CZ315" s="475">
        <f t="shared" si="812"/>
        <v>0</v>
      </c>
      <c r="DA315" s="4"/>
      <c r="DE315" s="7">
        <f t="shared" si="964"/>
        <v>0</v>
      </c>
      <c r="DF315" s="224">
        <f t="shared" si="813"/>
        <v>0</v>
      </c>
      <c r="DG315" s="1">
        <f t="shared" si="814"/>
        <v>0</v>
      </c>
      <c r="DH315" s="229">
        <f t="shared" si="815"/>
        <v>0</v>
      </c>
      <c r="DI315" s="193"/>
      <c r="DJ315" s="193"/>
      <c r="DK315" s="20">
        <v>0</v>
      </c>
      <c r="DL315" s="33"/>
      <c r="DM315" s="475">
        <f t="shared" si="816"/>
        <v>0</v>
      </c>
      <c r="DN315" s="4"/>
      <c r="DR315" s="7">
        <f t="shared" si="965"/>
        <v>0</v>
      </c>
      <c r="DS315" s="224">
        <f t="shared" si="817"/>
        <v>0</v>
      </c>
      <c r="DT315" s="1">
        <f t="shared" si="818"/>
        <v>0</v>
      </c>
      <c r="DU315" s="229">
        <f t="shared" si="819"/>
        <v>0</v>
      </c>
    </row>
    <row r="316" spans="1:125" hidden="1" outlineLevel="1" x14ac:dyDescent="0.35">
      <c r="B316" s="5" t="s">
        <v>117</v>
      </c>
      <c r="C316" s="3"/>
      <c r="D316" s="18">
        <v>320925</v>
      </c>
      <c r="E316" s="5" t="s">
        <v>194</v>
      </c>
      <c r="F316" s="5" t="s">
        <v>86</v>
      </c>
      <c r="G316" s="5" t="s">
        <v>71</v>
      </c>
      <c r="H316" s="20">
        <v>210.833</v>
      </c>
      <c r="I316" s="16">
        <f t="shared" si="966"/>
        <v>0</v>
      </c>
      <c r="J316" s="16">
        <f t="shared" si="967"/>
        <v>0</v>
      </c>
      <c r="K316" s="16">
        <f t="shared" si="968"/>
        <v>0</v>
      </c>
      <c r="L316" s="33">
        <f t="shared" si="969"/>
        <v>0</v>
      </c>
      <c r="M316" s="20">
        <f t="shared" si="970"/>
        <v>0</v>
      </c>
      <c r="N316" s="20">
        <f t="shared" si="971"/>
        <v>0</v>
      </c>
      <c r="O316" s="20">
        <f t="shared" si="972"/>
        <v>0</v>
      </c>
      <c r="P316" s="20">
        <f t="shared" si="973"/>
        <v>0</v>
      </c>
      <c r="Q316" s="20">
        <f t="shared" si="974"/>
        <v>0</v>
      </c>
      <c r="R316" s="20">
        <f t="shared" si="975"/>
        <v>0</v>
      </c>
      <c r="S316" s="20">
        <f t="shared" si="976"/>
        <v>0</v>
      </c>
      <c r="T316" s="20">
        <f t="shared" si="977"/>
        <v>0</v>
      </c>
      <c r="U316" s="182">
        <f t="shared" si="833"/>
        <v>0</v>
      </c>
      <c r="V316" s="33">
        <v>0</v>
      </c>
      <c r="W316" s="20">
        <v>0</v>
      </c>
      <c r="X316" s="20">
        <v>0</v>
      </c>
      <c r="Y316" s="20">
        <v>0</v>
      </c>
      <c r="Z316" s="20">
        <v>0</v>
      </c>
      <c r="AA316" s="20">
        <v>0</v>
      </c>
      <c r="AB316" s="20">
        <v>0</v>
      </c>
      <c r="AC316" s="20">
        <v>0</v>
      </c>
      <c r="AD316" s="20">
        <v>0</v>
      </c>
      <c r="AE316" s="20">
        <v>0</v>
      </c>
      <c r="AF316" s="20">
        <v>0</v>
      </c>
      <c r="AG316" s="16">
        <v>0</v>
      </c>
      <c r="AH316" s="179">
        <f t="shared" si="805"/>
        <v>0</v>
      </c>
      <c r="AI316" s="28">
        <v>0</v>
      </c>
      <c r="AJ316" s="28">
        <v>0</v>
      </c>
      <c r="AK316" s="28">
        <v>0</v>
      </c>
      <c r="AL316" s="28">
        <v>0</v>
      </c>
      <c r="AM316" s="28">
        <v>0</v>
      </c>
      <c r="AN316" s="28">
        <v>0</v>
      </c>
      <c r="AO316" s="28">
        <v>0</v>
      </c>
      <c r="AP316" s="28">
        <v>0</v>
      </c>
      <c r="AQ316" s="28">
        <v>0</v>
      </c>
      <c r="AR316" s="28">
        <v>0</v>
      </c>
      <c r="AS316" s="28">
        <v>0</v>
      </c>
      <c r="AT316" s="28">
        <v>0</v>
      </c>
      <c r="AU316" s="329">
        <f t="shared" si="831"/>
        <v>0</v>
      </c>
      <c r="AV316" s="33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B316" s="20">
        <v>0</v>
      </c>
      <c r="BC316" s="20">
        <v>0</v>
      </c>
      <c r="BD316" s="20">
        <v>0</v>
      </c>
      <c r="BE316" s="20">
        <v>0</v>
      </c>
      <c r="BF316" s="20">
        <v>0</v>
      </c>
      <c r="BG316" s="20">
        <v>0</v>
      </c>
      <c r="BH316" s="329">
        <f t="shared" si="832"/>
        <v>0</v>
      </c>
      <c r="BI316" s="193"/>
      <c r="BJ316" s="193"/>
      <c r="BK316" s="20"/>
      <c r="BL316" s="33"/>
      <c r="BM316" s="226">
        <f t="shared" si="820"/>
        <v>0</v>
      </c>
      <c r="BN316" s="4">
        <f t="shared" si="934"/>
        <v>0</v>
      </c>
      <c r="BO316" s="4">
        <v>0</v>
      </c>
      <c r="BP316" s="4">
        <v>0</v>
      </c>
      <c r="BQ316" s="195">
        <v>0</v>
      </c>
      <c r="BR316" s="196">
        <f>BQ316*H316*1.08*(1-BO316)</f>
        <v>0</v>
      </c>
      <c r="BS316" s="224">
        <f t="shared" si="830"/>
        <v>0</v>
      </c>
      <c r="BT316" s="4">
        <f t="shared" si="821"/>
        <v>0</v>
      </c>
      <c r="BU316" s="3">
        <f t="shared" si="935"/>
        <v>0</v>
      </c>
      <c r="BV316" s="193"/>
      <c r="BW316" s="193">
        <f t="shared" si="823"/>
        <v>0</v>
      </c>
      <c r="BX316" s="20"/>
      <c r="BY316" s="19">
        <v>0</v>
      </c>
      <c r="BZ316" s="441">
        <f t="shared" si="824"/>
        <v>0</v>
      </c>
      <c r="CA316" s="4">
        <f>BW316/$BW$281</f>
        <v>0</v>
      </c>
      <c r="CB316" s="1">
        <v>0</v>
      </c>
      <c r="CC316" s="1">
        <v>0</v>
      </c>
      <c r="CD316" s="19">
        <v>0</v>
      </c>
      <c r="CE316" s="196">
        <v>0</v>
      </c>
      <c r="CF316" s="275">
        <f t="shared" si="825"/>
        <v>0</v>
      </c>
      <c r="CG316" s="1">
        <f t="shared" si="826"/>
        <v>0</v>
      </c>
      <c r="CH316" s="229">
        <f t="shared" si="827"/>
        <v>0</v>
      </c>
      <c r="CI316" s="193">
        <f t="shared" si="828"/>
        <v>0</v>
      </c>
      <c r="CJ316" s="193">
        <f t="shared" si="829"/>
        <v>0</v>
      </c>
      <c r="CK316" s="20">
        <v>0</v>
      </c>
      <c r="CL316" s="33"/>
      <c r="CM316" s="475">
        <f t="shared" si="806"/>
        <v>0</v>
      </c>
      <c r="CN316" s="4"/>
      <c r="CO316" s="1">
        <v>0</v>
      </c>
      <c r="CP316" s="1">
        <v>0</v>
      </c>
      <c r="CQ316" s="19">
        <v>0</v>
      </c>
      <c r="CR316" s="7">
        <f t="shared" si="963"/>
        <v>0</v>
      </c>
      <c r="CS316" s="224">
        <f t="shared" si="807"/>
        <v>0</v>
      </c>
      <c r="CT316" s="1">
        <f t="shared" si="808"/>
        <v>0</v>
      </c>
      <c r="CU316" s="229">
        <f t="shared" si="809"/>
        <v>0</v>
      </c>
      <c r="CV316" s="193">
        <f t="shared" si="810"/>
        <v>0</v>
      </c>
      <c r="CW316" s="193">
        <f t="shared" si="811"/>
        <v>0</v>
      </c>
      <c r="CX316" s="20">
        <v>0</v>
      </c>
      <c r="CY316" s="33"/>
      <c r="CZ316" s="475">
        <f t="shared" si="812"/>
        <v>0</v>
      </c>
      <c r="DA316" s="4"/>
      <c r="DE316" s="7">
        <f t="shared" si="964"/>
        <v>0</v>
      </c>
      <c r="DF316" s="224">
        <f t="shared" si="813"/>
        <v>0</v>
      </c>
      <c r="DG316" s="1">
        <f t="shared" si="814"/>
        <v>0</v>
      </c>
      <c r="DH316" s="229">
        <f t="shared" si="815"/>
        <v>0</v>
      </c>
      <c r="DI316" s="193"/>
      <c r="DJ316" s="193"/>
      <c r="DK316" s="20">
        <v>0</v>
      </c>
      <c r="DL316" s="33"/>
      <c r="DM316" s="475">
        <f t="shared" si="816"/>
        <v>0</v>
      </c>
      <c r="DN316" s="4"/>
      <c r="DR316" s="7">
        <f t="shared" si="965"/>
        <v>0</v>
      </c>
      <c r="DS316" s="224">
        <f t="shared" si="817"/>
        <v>0</v>
      </c>
      <c r="DT316" s="1">
        <f t="shared" si="818"/>
        <v>0</v>
      </c>
      <c r="DU316" s="229">
        <f t="shared" si="819"/>
        <v>0</v>
      </c>
    </row>
    <row r="317" spans="1:125" s="11" customFormat="1" collapsed="1" x14ac:dyDescent="0.35">
      <c r="A317" s="204"/>
      <c r="B317" s="199"/>
      <c r="C317" s="200"/>
      <c r="D317" s="201"/>
      <c r="E317" s="199" t="s">
        <v>97</v>
      </c>
      <c r="F317" s="199"/>
      <c r="G317" s="199"/>
      <c r="H317" s="205"/>
      <c r="I317" s="206">
        <f t="shared" ref="I317:T317" si="978">+SUM(I318:I351)</f>
        <v>201.21011815181862</v>
      </c>
      <c r="J317" s="206">
        <f t="shared" si="978"/>
        <v>271.33485304466262</v>
      </c>
      <c r="K317" s="206">
        <f t="shared" si="978"/>
        <v>403.16649762361124</v>
      </c>
      <c r="L317" s="207">
        <f t="shared" si="978"/>
        <v>239.08789511317008</v>
      </c>
      <c r="M317" s="208">
        <f t="shared" si="978"/>
        <v>258.76258673802568</v>
      </c>
      <c r="N317" s="208">
        <f t="shared" si="978"/>
        <v>733.64404123601412</v>
      </c>
      <c r="O317" s="208">
        <f t="shared" si="978"/>
        <v>343.98913658276086</v>
      </c>
      <c r="P317" s="208">
        <f t="shared" si="978"/>
        <v>358.81137519032461</v>
      </c>
      <c r="Q317" s="208">
        <f t="shared" si="978"/>
        <v>248.90504070970908</v>
      </c>
      <c r="R317" s="208">
        <f t="shared" si="978"/>
        <v>441.71823614724548</v>
      </c>
      <c r="S317" s="208">
        <f t="shared" si="978"/>
        <v>981.59563560200218</v>
      </c>
      <c r="T317" s="208">
        <f t="shared" si="978"/>
        <v>698.75978891115551</v>
      </c>
      <c r="U317" s="202">
        <f t="shared" ref="U317" si="979">+SUM(I317:T317)</f>
        <v>5180.9852050505006</v>
      </c>
      <c r="V317" s="207">
        <f t="shared" ref="V317:AG317" si="980">+SUM(V318:V351)</f>
        <v>1758</v>
      </c>
      <c r="W317" s="208">
        <f t="shared" si="980"/>
        <v>672</v>
      </c>
      <c r="X317" s="208">
        <f t="shared" si="980"/>
        <v>667</v>
      </c>
      <c r="Y317" s="208">
        <f t="shared" si="980"/>
        <v>1012</v>
      </c>
      <c r="Z317" s="208">
        <f t="shared" si="980"/>
        <v>360</v>
      </c>
      <c r="AA317" s="208">
        <f t="shared" si="980"/>
        <v>1032</v>
      </c>
      <c r="AB317" s="208">
        <f t="shared" si="980"/>
        <v>360</v>
      </c>
      <c r="AC317" s="208">
        <f t="shared" si="980"/>
        <v>345</v>
      </c>
      <c r="AD317" s="208">
        <f t="shared" si="980"/>
        <v>798</v>
      </c>
      <c r="AE317" s="208">
        <f t="shared" si="980"/>
        <v>0</v>
      </c>
      <c r="AF317" s="208">
        <f t="shared" si="980"/>
        <v>0</v>
      </c>
      <c r="AG317" s="206">
        <f t="shared" si="980"/>
        <v>0</v>
      </c>
      <c r="AH317" s="203">
        <f t="shared" ref="AH317:AH382" si="981">+SUM(V317:AG317)</f>
        <v>7004</v>
      </c>
      <c r="AI317" s="209">
        <f t="shared" ref="AI317:AT317" si="982">SUM(AI318:AI351)</f>
        <v>45021.075000000004</v>
      </c>
      <c r="AJ317" s="209">
        <f t="shared" si="982"/>
        <v>58594.284999999996</v>
      </c>
      <c r="AK317" s="209">
        <f t="shared" si="982"/>
        <v>81024.306000000011</v>
      </c>
      <c r="AL317" s="209">
        <f t="shared" si="982"/>
        <v>58226.982000000004</v>
      </c>
      <c r="AM317" s="209">
        <f t="shared" si="982"/>
        <v>61667.627999999997</v>
      </c>
      <c r="AN317" s="209">
        <f t="shared" si="982"/>
        <v>138083.58299999998</v>
      </c>
      <c r="AO317" s="209">
        <f t="shared" si="982"/>
        <v>78335.862999999998</v>
      </c>
      <c r="AP317" s="209">
        <f t="shared" si="982"/>
        <v>82437.741999999998</v>
      </c>
      <c r="AQ317" s="209">
        <f t="shared" si="982"/>
        <v>55276.317999999999</v>
      </c>
      <c r="AR317" s="209">
        <f t="shared" si="982"/>
        <v>103396.5028</v>
      </c>
      <c r="AS317" s="209">
        <f t="shared" si="982"/>
        <v>221194.79351999995</v>
      </c>
      <c r="AT317" s="209">
        <f t="shared" si="982"/>
        <v>187952.82767999999</v>
      </c>
      <c r="AU317" s="330">
        <f t="shared" ref="AU317:BB317" si="983">+SUM(AU318:AU351)</f>
        <v>1171211.906</v>
      </c>
      <c r="AV317" s="207">
        <f t="shared" si="983"/>
        <v>414148.02983999992</v>
      </c>
      <c r="AW317" s="208">
        <f t="shared" si="983"/>
        <v>175046.87736000001</v>
      </c>
      <c r="AX317" s="208">
        <f t="shared" si="983"/>
        <v>168173.75520000001</v>
      </c>
      <c r="AY317" s="208">
        <f t="shared" si="983"/>
        <v>212776.63848000002</v>
      </c>
      <c r="AZ317" s="208">
        <f t="shared" si="983"/>
        <v>86178.673439999999</v>
      </c>
      <c r="BA317" s="208">
        <f t="shared" si="983"/>
        <v>183013.90775999997</v>
      </c>
      <c r="BB317" s="208">
        <f t="shared" si="983"/>
        <v>94952.833199999994</v>
      </c>
      <c r="BC317" s="208">
        <v>89747.92224</v>
      </c>
      <c r="BD317" s="208">
        <v>176001.66648000001</v>
      </c>
      <c r="BE317" s="208">
        <f t="shared" ref="BE317:BL317" si="984">+SUM(BE318:BE351)</f>
        <v>0</v>
      </c>
      <c r="BF317" s="208">
        <f t="shared" si="984"/>
        <v>0</v>
      </c>
      <c r="BG317" s="208">
        <f t="shared" si="984"/>
        <v>0</v>
      </c>
      <c r="BH317" s="330">
        <f t="shared" si="984"/>
        <v>1600040.3040000005</v>
      </c>
      <c r="BI317" s="208">
        <f t="shared" si="984"/>
        <v>134801.89883999998</v>
      </c>
      <c r="BJ317" s="207">
        <f t="shared" si="984"/>
        <v>120319.20359999999</v>
      </c>
      <c r="BK317" s="208">
        <f t="shared" si="984"/>
        <v>287894.29478514293</v>
      </c>
      <c r="BL317" s="207">
        <f t="shared" si="984"/>
        <v>89747.92224</v>
      </c>
      <c r="BM317" s="250">
        <f>BL317/BK317</f>
        <v>0.31173914824182036</v>
      </c>
      <c r="BN317" s="252">
        <f>BJ317/BJ7</f>
        <v>1.089108088321915E-2</v>
      </c>
      <c r="BO317" s="207"/>
      <c r="BP317" s="207"/>
      <c r="BQ317" s="207">
        <f>+SUM(BQ318:BQ351)</f>
        <v>720</v>
      </c>
      <c r="BR317" s="251">
        <f>+SUM(BR318:BR351)</f>
        <v>185219.08523999999</v>
      </c>
      <c r="BS317" s="230">
        <f t="shared" si="830"/>
        <v>0.64335795670501217</v>
      </c>
      <c r="BT317" s="231">
        <f t="shared" si="821"/>
        <v>8.8675163373591603E-2</v>
      </c>
      <c r="BU317" s="232">
        <f t="shared" si="935"/>
        <v>1.3600576449652921</v>
      </c>
      <c r="BV317" s="208">
        <f>+SUM(BV318:BV351)</f>
        <v>175158.57879</v>
      </c>
      <c r="BW317" s="207">
        <f t="shared" si="823"/>
        <v>122571.55439999998</v>
      </c>
      <c r="BX317" s="208">
        <f>+SUM(BX318:BX351)</f>
        <v>150721.32045485679</v>
      </c>
      <c r="BY317" s="208">
        <f>+SUM(BY318:BY351)</f>
        <v>176001.66648000001</v>
      </c>
      <c r="BZ317" s="387">
        <f t="shared" si="824"/>
        <v>1.1677290641353892</v>
      </c>
      <c r="CA317" s="387">
        <f>BW317/BW7</f>
        <v>1.07172466898862E-2</v>
      </c>
      <c r="CB317" s="208"/>
      <c r="CC317" s="208"/>
      <c r="CD317" s="208">
        <v>655</v>
      </c>
      <c r="CE317" s="208">
        <v>129406.22251199999</v>
      </c>
      <c r="CF317" s="387">
        <f t="shared" si="825"/>
        <v>0.85857941080577926</v>
      </c>
      <c r="CG317" s="387">
        <f t="shared" si="826"/>
        <v>1.3410789139754207</v>
      </c>
      <c r="CH317" s="387">
        <f t="shared" si="827"/>
        <v>1.4292068744300597</v>
      </c>
      <c r="CI317" s="208">
        <f t="shared" si="828"/>
        <v>177782.25599999999</v>
      </c>
      <c r="CJ317" s="207">
        <f t="shared" si="829"/>
        <v>120234.14064</v>
      </c>
      <c r="CK317" s="208">
        <f>+SUM(CK318:CK351)</f>
        <v>181734.47100545437</v>
      </c>
      <c r="CL317" s="208">
        <f>+SUM(CL318:CL351)</f>
        <v>202237.26800000001</v>
      </c>
      <c r="CM317" s="387">
        <f t="shared" si="806"/>
        <v>1.1128173256351037</v>
      </c>
      <c r="CN317" s="387">
        <f>CJ317/CJ7</f>
        <v>1.0907736780382706E-2</v>
      </c>
      <c r="CO317" s="208"/>
      <c r="CP317" s="208"/>
      <c r="CQ317" s="208">
        <f>+SUM(CQ318:CQ351)</f>
        <v>997</v>
      </c>
      <c r="CR317" s="208">
        <f>+SUM(CR318:CR351)</f>
        <v>270642.33756000001</v>
      </c>
      <c r="CS317" s="387">
        <f t="shared" si="807"/>
        <v>1.48921850688347</v>
      </c>
      <c r="CT317" s="387">
        <f t="shared" si="808"/>
        <v>1.6175192606224202</v>
      </c>
      <c r="CU317" s="387">
        <f t="shared" si="809"/>
        <v>1.4547570052452348</v>
      </c>
      <c r="CV317" s="208">
        <f t="shared" ref="CV317:CW317" si="985">+SUM(CV318:CV351)</f>
        <v>215214.06470000005</v>
      </c>
      <c r="CW317" s="207">
        <f t="shared" si="985"/>
        <v>181911.40224</v>
      </c>
      <c r="CX317" s="208">
        <f>+SUM(CX318:CX351)</f>
        <v>0</v>
      </c>
      <c r="CY317" s="208">
        <f>+SUM(CY318:CY351)</f>
        <v>0</v>
      </c>
      <c r="CZ317" s="387">
        <f t="shared" si="812"/>
        <v>0</v>
      </c>
      <c r="DA317" s="387">
        <f>CW317/CW7</f>
        <v>1.8287272799393118E-2</v>
      </c>
      <c r="DB317" s="208"/>
      <c r="DC317" s="208"/>
      <c r="DD317" s="208">
        <f>+SUM(DD318:DD351)</f>
        <v>0</v>
      </c>
      <c r="DE317" s="208">
        <f>+SUM(DE318:DE351)</f>
        <v>0</v>
      </c>
      <c r="DF317" s="387">
        <f t="shared" si="813"/>
        <v>0</v>
      </c>
      <c r="DG317" s="387">
        <f t="shared" si="814"/>
        <v>-1</v>
      </c>
      <c r="DH317" s="387">
        <f t="shared" si="815"/>
        <v>0.83296306308137824</v>
      </c>
      <c r="DI317" s="208"/>
      <c r="DJ317" s="207"/>
      <c r="DK317" s="208">
        <f>+SUM(DK318:DK351)</f>
        <v>0</v>
      </c>
      <c r="DL317" s="208">
        <f>+SUM(DL318:DL351)</f>
        <v>0</v>
      </c>
      <c r="DM317" s="387">
        <f t="shared" si="816"/>
        <v>0</v>
      </c>
      <c r="DN317" s="387" t="e">
        <f>DJ317/DJ7</f>
        <v>#DIV/0!</v>
      </c>
      <c r="DO317" s="208"/>
      <c r="DP317" s="208"/>
      <c r="DQ317" s="208">
        <f>+SUM(DQ318:DQ351)</f>
        <v>0</v>
      </c>
      <c r="DR317" s="208">
        <f>+SUM(DR318:DR351)</f>
        <v>0</v>
      </c>
      <c r="DS317" s="387">
        <f t="shared" si="817"/>
        <v>0</v>
      </c>
      <c r="DT317" s="387">
        <f t="shared" si="818"/>
        <v>-1</v>
      </c>
      <c r="DU317" s="387">
        <f t="shared" si="819"/>
        <v>0.36614074344971748</v>
      </c>
    </row>
    <row r="318" spans="1:125" x14ac:dyDescent="0.35">
      <c r="B318" s="5" t="s">
        <v>118</v>
      </c>
      <c r="C318" s="3"/>
      <c r="D318" s="18">
        <v>324003</v>
      </c>
      <c r="E318" s="5" t="s">
        <v>40</v>
      </c>
      <c r="F318" s="5" t="s">
        <v>36</v>
      </c>
      <c r="G318" s="5" t="s">
        <v>69</v>
      </c>
      <c r="H318" s="20">
        <v>366.66699999999997</v>
      </c>
      <c r="I318" s="16">
        <f t="shared" ref="I318" si="986">+IFERROR(AI318/$H318,0)</f>
        <v>16.499685000286366</v>
      </c>
      <c r="J318" s="16">
        <f t="shared" ref="J318" si="987">+IFERROR(AJ318/$H318,0)</f>
        <v>37.399286000649091</v>
      </c>
      <c r="K318" s="16">
        <f t="shared" ref="K318" si="988">+IFERROR(AK318/$H318,0)</f>
        <v>30.799412000534549</v>
      </c>
      <c r="L318" s="33">
        <f t="shared" ref="L318" si="989">+IFERROR(AL318/$H318,0)</f>
        <v>38.499265000668196</v>
      </c>
      <c r="M318" s="20">
        <f t="shared" ref="M318" si="990">+IFERROR(AM318/$H318,0)</f>
        <v>37.399286000649099</v>
      </c>
      <c r="N318" s="20">
        <f t="shared" ref="N318" si="991">+IFERROR(AN318/$H318,0)</f>
        <v>36.299307000630009</v>
      </c>
      <c r="O318" s="20">
        <f t="shared" ref="O318" si="992">+IFERROR(AO318/$H318,0)</f>
        <v>43.199172546206775</v>
      </c>
      <c r="P318" s="20">
        <f t="shared" ref="P318" si="993">+IFERROR(AP318/$H318,0)</f>
        <v>57.238906146448969</v>
      </c>
      <c r="Q318" s="20">
        <f t="shared" ref="Q318" si="994">+IFERROR(AQ318/$H318,0)</f>
        <v>36.71930116427167</v>
      </c>
      <c r="R318" s="20">
        <f t="shared" ref="R318" si="995">+IFERROR(AR318/$H318,0)</f>
        <v>49.679052109952636</v>
      </c>
      <c r="S318" s="20">
        <f t="shared" ref="S318" si="996">+IFERROR(AS318/$H318,0)</f>
        <v>52.918989710009356</v>
      </c>
      <c r="T318" s="20">
        <f t="shared" ref="T318" si="997">+IFERROR(AT318/$H318,0)</f>
        <v>86.398350546954049</v>
      </c>
      <c r="U318" s="182">
        <f t="shared" si="833"/>
        <v>523.05001322726071</v>
      </c>
      <c r="V318" s="33">
        <v>49</v>
      </c>
      <c r="W318" s="20">
        <v>59</v>
      </c>
      <c r="X318" s="20">
        <v>63</v>
      </c>
      <c r="Y318" s="20">
        <v>62</v>
      </c>
      <c r="Z318" s="20">
        <v>55</v>
      </c>
      <c r="AA318" s="20">
        <v>59</v>
      </c>
      <c r="AB318" s="20">
        <v>75</v>
      </c>
      <c r="AC318" s="20">
        <v>53</v>
      </c>
      <c r="AD318" s="20">
        <v>80</v>
      </c>
      <c r="AE318" s="20">
        <v>0</v>
      </c>
      <c r="AF318" s="20">
        <v>0</v>
      </c>
      <c r="AG318" s="16">
        <v>0</v>
      </c>
      <c r="AH318" s="179">
        <f t="shared" si="981"/>
        <v>555</v>
      </c>
      <c r="AI318" s="28">
        <v>6049.89</v>
      </c>
      <c r="AJ318" s="28">
        <v>13713.083999999999</v>
      </c>
      <c r="AK318" s="28">
        <v>11293.128000000001</v>
      </c>
      <c r="AL318" s="28">
        <v>14116.410000000003</v>
      </c>
      <c r="AM318" s="28">
        <v>13713.084000000001</v>
      </c>
      <c r="AN318" s="28">
        <v>13309.758000000002</v>
      </c>
      <c r="AO318" s="28">
        <v>15839.710999999999</v>
      </c>
      <c r="AP318" s="28">
        <v>20987.618000000002</v>
      </c>
      <c r="AQ318" s="28">
        <v>13463.755999999999</v>
      </c>
      <c r="AR318" s="28">
        <v>18215.669000000002</v>
      </c>
      <c r="AS318" s="28">
        <v>19403.647199999999</v>
      </c>
      <c r="AT318" s="28">
        <v>31679.423999999999</v>
      </c>
      <c r="AU318" s="329">
        <f t="shared" si="831"/>
        <v>191785.17920000001</v>
      </c>
      <c r="AV318" s="33">
        <v>19403.647199999999</v>
      </c>
      <c r="AW318" s="20">
        <v>23363.575199999999</v>
      </c>
      <c r="AX318" s="20">
        <v>24947.546400000003</v>
      </c>
      <c r="AY318" s="20">
        <v>24551.553599999999</v>
      </c>
      <c r="AZ318" s="20">
        <v>21779.603999999999</v>
      </c>
      <c r="BA318" s="20">
        <v>23363.575199999999</v>
      </c>
      <c r="BB318" s="20">
        <v>29699.46</v>
      </c>
      <c r="BC318" s="20">
        <v>20987.618400000003</v>
      </c>
      <c r="BD318" s="20">
        <v>31679.424000000003</v>
      </c>
      <c r="BE318" s="20">
        <v>0</v>
      </c>
      <c r="BF318" s="20">
        <v>0</v>
      </c>
      <c r="BG318" s="20">
        <v>0</v>
      </c>
      <c r="BH318" s="329">
        <f t="shared" si="832"/>
        <v>219776.00399999999</v>
      </c>
      <c r="BI318" s="193">
        <f t="shared" ref="BI318:BI345" si="998">+AVERAGE(AW318:BB318)</f>
        <v>24617.552399999997</v>
      </c>
      <c r="BJ318" s="193">
        <f t="shared" ref="BJ318:BJ345" si="999">+AVERAGE(AZ318:BB318)</f>
        <v>24947.546400000003</v>
      </c>
      <c r="BK318" s="20">
        <v>31645.362612051085</v>
      </c>
      <c r="BL318" s="33">
        <v>20987.618400000003</v>
      </c>
      <c r="BM318" s="226">
        <f t="shared" si="820"/>
        <v>0.66321307982129318</v>
      </c>
      <c r="BN318" s="4">
        <f>BJ318/$BJ$317</f>
        <v>0.20734467693900199</v>
      </c>
      <c r="BO318" s="4">
        <v>0</v>
      </c>
      <c r="BP318" s="4">
        <v>1</v>
      </c>
      <c r="BQ318" s="195">
        <v>130</v>
      </c>
      <c r="BR318" s="196">
        <f t="shared" ref="BR318:BR345" si="1000">BQ318*H318*1.08*(1-BO318)</f>
        <v>51480.046800000004</v>
      </c>
      <c r="BS318" s="224">
        <f t="shared" si="830"/>
        <v>1.6267801203957617</v>
      </c>
      <c r="BT318" s="4">
        <f t="shared" si="821"/>
        <v>1.9058856493003873E-8</v>
      </c>
      <c r="BU318" s="229">
        <f t="shared" si="935"/>
        <v>0.72529766122156403</v>
      </c>
      <c r="BV318" s="193">
        <f t="shared" si="822"/>
        <v>23512.072499999998</v>
      </c>
      <c r="BW318" s="193">
        <f t="shared" si="823"/>
        <v>24683.551200000002</v>
      </c>
      <c r="BX318" s="20">
        <v>30352.372119212225</v>
      </c>
      <c r="BY318" s="19">
        <v>31679.424000000003</v>
      </c>
      <c r="BZ318" s="441">
        <f t="shared" si="824"/>
        <v>1.0437215211903583</v>
      </c>
      <c r="CA318" s="4">
        <f t="shared" ref="CA318:CA345" si="1001">BW318/$BW$317</f>
        <v>0.20138074711403028</v>
      </c>
      <c r="CB318" s="1">
        <v>0</v>
      </c>
      <c r="CC318" s="1">
        <v>1</v>
      </c>
      <c r="CD318" s="19">
        <v>65</v>
      </c>
      <c r="CE318" s="196">
        <v>25740.023400000002</v>
      </c>
      <c r="CF318" s="275">
        <f t="shared" si="825"/>
        <v>0.84803992580557708</v>
      </c>
      <c r="CG318" s="1">
        <f t="shared" si="826"/>
        <v>0.91180109027525469</v>
      </c>
      <c r="CH318" s="229">
        <f t="shared" si="827"/>
        <v>0.79428845996575981</v>
      </c>
      <c r="CI318" s="193">
        <f t="shared" si="828"/>
        <v>24419.555999999997</v>
      </c>
      <c r="CJ318" s="193">
        <f t="shared" si="829"/>
        <v>27455.500799999998</v>
      </c>
      <c r="CK318" s="20">
        <v>36932.113245383349</v>
      </c>
      <c r="CL318" s="33">
        <v>29156.804</v>
      </c>
      <c r="CM318" s="475">
        <f t="shared" si="806"/>
        <v>0.78947023167283037</v>
      </c>
      <c r="CN318" s="4">
        <v>0.22835028930930776</v>
      </c>
      <c r="CO318" s="1">
        <v>0</v>
      </c>
      <c r="CP318" s="1">
        <v>1</v>
      </c>
      <c r="CQ318" s="19">
        <v>70</v>
      </c>
      <c r="CR318" s="7">
        <v>27720.0252</v>
      </c>
      <c r="CS318" s="224">
        <f t="shared" si="807"/>
        <v>0.75056699344073163</v>
      </c>
      <c r="CT318" s="1">
        <f t="shared" si="808"/>
        <v>0.52176816563805573</v>
      </c>
      <c r="CU318" s="229">
        <f t="shared" si="809"/>
        <v>0.75900725808599812</v>
      </c>
      <c r="CV318" s="193">
        <f t="shared" si="810"/>
        <v>24893.2808</v>
      </c>
      <c r="CW318" s="193">
        <f t="shared" si="811"/>
        <v>27274.61546666667</v>
      </c>
      <c r="CX318" s="20"/>
      <c r="CY318" s="33"/>
      <c r="CZ318" s="475">
        <f t="shared" si="812"/>
        <v>0</v>
      </c>
      <c r="DA318" s="4">
        <v>0.22835028930930776</v>
      </c>
      <c r="DB318" s="700"/>
      <c r="DC318" s="700"/>
      <c r="DE318" s="7">
        <f t="shared" si="964"/>
        <v>0</v>
      </c>
      <c r="DF318" s="224">
        <f t="shared" si="813"/>
        <v>0</v>
      </c>
      <c r="DG318" s="1">
        <f t="shared" si="814"/>
        <v>-1</v>
      </c>
      <c r="DH318" s="229">
        <f t="shared" si="815"/>
        <v>0.55480237227599649</v>
      </c>
      <c r="DI318" s="193"/>
      <c r="DJ318" s="193"/>
      <c r="DK318" s="20"/>
      <c r="DL318" s="33"/>
      <c r="DM318" s="475">
        <f t="shared" si="816"/>
        <v>0</v>
      </c>
      <c r="DN318" s="4">
        <v>0.22835028930930776</v>
      </c>
      <c r="DO318" s="700"/>
      <c r="DP318" s="700"/>
      <c r="DR318" s="7">
        <f t="shared" ref="DR318:DR354" si="1002">DQ318*$H318*1.08*(1-DO318)</f>
        <v>0</v>
      </c>
      <c r="DS318" s="224">
        <f t="shared" si="817"/>
        <v>0</v>
      </c>
      <c r="DT318" s="1">
        <f t="shared" si="818"/>
        <v>-1</v>
      </c>
      <c r="DU318" s="229">
        <f t="shared" si="819"/>
        <v>0.14594884191134594</v>
      </c>
    </row>
    <row r="319" spans="1:125" hidden="1" outlineLevel="1" x14ac:dyDescent="0.35">
      <c r="B319" s="5" t="s">
        <v>118</v>
      </c>
      <c r="C319" s="3"/>
      <c r="D319" s="18">
        <v>320015</v>
      </c>
      <c r="E319" s="5" t="s">
        <v>41</v>
      </c>
      <c r="F319" s="5" t="s">
        <v>32</v>
      </c>
      <c r="G319" s="5" t="s">
        <v>70</v>
      </c>
      <c r="H319" s="20">
        <v>332.45499999999998</v>
      </c>
      <c r="I319" s="16">
        <f t="shared" ref="I319:I350" si="1003">+IFERROR(AI319/$H319,0)</f>
        <v>8.4110270562933334</v>
      </c>
      <c r="J319" s="16">
        <f t="shared" ref="J319:J350" si="1004">+IFERROR(AJ319/$H319,0)</f>
        <v>9.462405438330002</v>
      </c>
      <c r="K319" s="16">
        <f t="shared" ref="K319:K350" si="1005">+IFERROR(AK319/$H319,0)</f>
        <v>9.4624054383300003</v>
      </c>
      <c r="L319" s="33">
        <f t="shared" ref="L319:L350" si="1006">+IFERROR(AL319/$H319,0)</f>
        <v>17.87343249462333</v>
      </c>
      <c r="M319" s="20">
        <f t="shared" ref="M319:M350" si="1007">+IFERROR(AM319/$H319,0)</f>
        <v>27.335837932953339</v>
      </c>
      <c r="N319" s="20">
        <f t="shared" ref="N319:N350" si="1008">+IFERROR(AN319/$H319,0)</f>
        <v>8.4110270562933334</v>
      </c>
      <c r="O319" s="20">
        <f t="shared" ref="O319:O350" si="1009">+IFERROR(AO319/$H319,0)</f>
        <v>27.872650433893305</v>
      </c>
      <c r="P319" s="20">
        <f t="shared" ref="P319:P350" si="1010">+IFERROR(AP319/$H319,0)</f>
        <v>13.419416161585776</v>
      </c>
      <c r="Q319" s="20">
        <f t="shared" ref="Q319:Q350" si="1011">+IFERROR(AQ319/$H319,0)</f>
        <v>8.4491194296972498</v>
      </c>
      <c r="R319" s="20">
        <f t="shared" ref="R319:R350" si="1012">+IFERROR(AR319/$H319,0)</f>
        <v>8.6401347550796359</v>
      </c>
      <c r="S319" s="20">
        <f t="shared" ref="S319:S350" si="1013">+IFERROR(AS319/$H319,0)</f>
        <v>16.200243641996661</v>
      </c>
      <c r="T319" s="20">
        <f t="shared" ref="T319:T350" si="1014">+IFERROR(AT319/$H319,0)</f>
        <v>42.120633469191318</v>
      </c>
      <c r="U319" s="182">
        <f t="shared" si="833"/>
        <v>197.65833330826729</v>
      </c>
      <c r="V319" s="33">
        <v>2</v>
      </c>
      <c r="W319" s="20">
        <v>11</v>
      </c>
      <c r="X319" s="20">
        <v>14</v>
      </c>
      <c r="Y319" s="20">
        <v>13</v>
      </c>
      <c r="Z319" s="20">
        <v>12</v>
      </c>
      <c r="AA319" s="20">
        <v>12</v>
      </c>
      <c r="AB319" s="20">
        <v>19</v>
      </c>
      <c r="AC319" s="20">
        <v>19</v>
      </c>
      <c r="AD319" s="20">
        <v>13</v>
      </c>
      <c r="AE319" s="20">
        <v>0</v>
      </c>
      <c r="AF319" s="20">
        <v>0</v>
      </c>
      <c r="AG319" s="16">
        <v>0</v>
      </c>
      <c r="AH319" s="179">
        <f t="shared" si="981"/>
        <v>115</v>
      </c>
      <c r="AI319" s="28">
        <v>2796.288</v>
      </c>
      <c r="AJ319" s="28">
        <v>3145.8240000000005</v>
      </c>
      <c r="AK319" s="28">
        <v>3145.8240000000001</v>
      </c>
      <c r="AL319" s="28">
        <v>5942.1119999999992</v>
      </c>
      <c r="AM319" s="28">
        <v>9087.9360000000015</v>
      </c>
      <c r="AN319" s="28">
        <v>2796.288</v>
      </c>
      <c r="AO319" s="28">
        <v>9266.4019999999982</v>
      </c>
      <c r="AP319" s="28">
        <v>4461.351999999999</v>
      </c>
      <c r="AQ319" s="28">
        <v>2808.9519999999993</v>
      </c>
      <c r="AR319" s="28">
        <v>2872.4560000000001</v>
      </c>
      <c r="AS319" s="28">
        <v>5385.8519999999999</v>
      </c>
      <c r="AT319" s="28">
        <v>14003.215199999999</v>
      </c>
      <c r="AU319" s="329">
        <f t="shared" si="831"/>
        <v>65712.501199999999</v>
      </c>
      <c r="AV319" s="33">
        <v>718.11359999999968</v>
      </c>
      <c r="AW319" s="20">
        <v>3949.6247999999996</v>
      </c>
      <c r="AX319" s="20">
        <v>5026.7951999999996</v>
      </c>
      <c r="AY319" s="20">
        <v>4667.7383999999993</v>
      </c>
      <c r="AZ319" s="20">
        <v>4308.681599999999</v>
      </c>
      <c r="BA319" s="20">
        <v>4308.6815999999999</v>
      </c>
      <c r="BB319" s="20">
        <v>6822.0792000000001</v>
      </c>
      <c r="BC319" s="20">
        <v>6822.0791999999992</v>
      </c>
      <c r="BD319" s="20">
        <v>4667.7383999999984</v>
      </c>
      <c r="BE319" s="20">
        <v>0</v>
      </c>
      <c r="BF319" s="20">
        <v>0</v>
      </c>
      <c r="BG319" s="20">
        <v>0</v>
      </c>
      <c r="BH319" s="329">
        <f t="shared" si="832"/>
        <v>41291.531999999992</v>
      </c>
      <c r="BI319" s="193">
        <f t="shared" si="998"/>
        <v>4847.2667999999994</v>
      </c>
      <c r="BJ319" s="193">
        <f t="shared" si="999"/>
        <v>5146.4808000000003</v>
      </c>
      <c r="BK319" s="20">
        <v>13568.931145909044</v>
      </c>
      <c r="BL319" s="33">
        <v>6822.0791999999992</v>
      </c>
      <c r="BM319" s="226">
        <f t="shared" si="820"/>
        <v>0.50277204052706959</v>
      </c>
      <c r="BN319" s="4">
        <f t="shared" ref="BN319:BN354" si="1015">BJ319/$BJ$317</f>
        <v>4.2773561044415029E-2</v>
      </c>
      <c r="BO319" s="4">
        <v>0</v>
      </c>
      <c r="BP319" s="4">
        <v>1</v>
      </c>
      <c r="BQ319" s="195">
        <v>60</v>
      </c>
      <c r="BR319" s="196">
        <f t="shared" si="1000"/>
        <v>21543.083999999999</v>
      </c>
      <c r="BS319" s="224">
        <f t="shared" si="830"/>
        <v>1.5876773025335247</v>
      </c>
      <c r="BT319" s="4">
        <f t="shared" si="821"/>
        <v>0.52915062519164602</v>
      </c>
      <c r="BU319" s="229">
        <f t="shared" si="935"/>
        <v>-9.8868899891949358E-2</v>
      </c>
      <c r="BV319" s="193">
        <f t="shared" si="822"/>
        <v>4577.9741999999997</v>
      </c>
      <c r="BW319" s="193">
        <f t="shared" si="823"/>
        <v>5984.28</v>
      </c>
      <c r="BX319" s="20">
        <v>7358.628908532387</v>
      </c>
      <c r="BY319" s="19">
        <v>4667.7383999999984</v>
      </c>
      <c r="BZ319" s="441">
        <f t="shared" si="824"/>
        <v>0.63432175450344008</v>
      </c>
      <c r="CA319" s="4">
        <f t="shared" si="1001"/>
        <v>4.8822747082662439E-2</v>
      </c>
      <c r="CB319" s="1">
        <v>0</v>
      </c>
      <c r="CC319" s="1">
        <v>1</v>
      </c>
      <c r="CD319" s="19">
        <v>17</v>
      </c>
      <c r="CE319" s="196">
        <v>6103.8738000000003</v>
      </c>
      <c r="CF319" s="275">
        <f t="shared" si="825"/>
        <v>0.82948520381595969</v>
      </c>
      <c r="CG319" s="1">
        <f t="shared" si="826"/>
        <v>1.1730075131223323</v>
      </c>
      <c r="CH319" s="229">
        <f t="shared" si="827"/>
        <v>-4.9698444071845871E-2</v>
      </c>
      <c r="CI319" s="193">
        <f t="shared" si="828"/>
        <v>4587.9479999999994</v>
      </c>
      <c r="CJ319" s="193">
        <f t="shared" si="829"/>
        <v>6103.9655999999995</v>
      </c>
      <c r="CK319" s="20">
        <v>8210.8263268366354</v>
      </c>
      <c r="CL319" s="33">
        <v>4282.0860000000002</v>
      </c>
      <c r="CM319" s="475">
        <f t="shared" si="806"/>
        <v>0.5215170592519095</v>
      </c>
      <c r="CN319" s="4">
        <v>5.0767324218469995E-2</v>
      </c>
      <c r="CO319" s="1">
        <v>0</v>
      </c>
      <c r="CP319" s="1">
        <v>1.3</v>
      </c>
      <c r="CQ319" s="19">
        <v>22</v>
      </c>
      <c r="CR319" s="7">
        <v>7899.1307999999999</v>
      </c>
      <c r="CS319" s="224">
        <f t="shared" si="807"/>
        <v>0.96203847037686385</v>
      </c>
      <c r="CT319" s="1">
        <f t="shared" si="808"/>
        <v>1.7499571098739195</v>
      </c>
      <c r="CU319" s="229">
        <f t="shared" si="809"/>
        <v>6.189586031121963E-2</v>
      </c>
      <c r="CV319" s="193">
        <f t="shared" si="810"/>
        <v>4557.3617999999997</v>
      </c>
      <c r="CW319" s="193">
        <f t="shared" si="811"/>
        <v>5257.301199999999</v>
      </c>
      <c r="CX319" s="20"/>
      <c r="CY319" s="33"/>
      <c r="CZ319" s="475">
        <f t="shared" si="812"/>
        <v>0</v>
      </c>
      <c r="DA319" s="4">
        <v>5.0767324218469995E-2</v>
      </c>
      <c r="DB319" s="700"/>
      <c r="DC319" s="700"/>
      <c r="DE319" s="7">
        <f t="shared" si="964"/>
        <v>0</v>
      </c>
      <c r="DF319" s="224">
        <f t="shared" si="813"/>
        <v>0</v>
      </c>
      <c r="DG319" s="1">
        <f t="shared" si="814"/>
        <v>-1</v>
      </c>
      <c r="DH319" s="229">
        <f t="shared" si="815"/>
        <v>-0.11865698551706938</v>
      </c>
      <c r="DI319" s="193"/>
      <c r="DJ319" s="193"/>
      <c r="DK319" s="20"/>
      <c r="DL319" s="33"/>
      <c r="DM319" s="475">
        <f t="shared" si="816"/>
        <v>0</v>
      </c>
      <c r="DN319" s="4">
        <v>5.0767324218469995E-2</v>
      </c>
      <c r="DO319" s="700"/>
      <c r="DP319" s="700"/>
      <c r="DR319" s="7">
        <f t="shared" si="1002"/>
        <v>0</v>
      </c>
      <c r="DS319" s="224">
        <f t="shared" si="817"/>
        <v>0</v>
      </c>
      <c r="DT319" s="1">
        <f t="shared" si="818"/>
        <v>-1</v>
      </c>
      <c r="DU319" s="229">
        <f t="shared" si="819"/>
        <v>-0.37163353629887408</v>
      </c>
    </row>
    <row r="320" spans="1:125" hidden="1" outlineLevel="1" x14ac:dyDescent="0.35">
      <c r="B320" s="5" t="s">
        <v>118</v>
      </c>
      <c r="C320" s="3"/>
      <c r="D320" s="18">
        <v>320107</v>
      </c>
      <c r="E320" s="5" t="s">
        <v>41</v>
      </c>
      <c r="F320" s="5" t="s">
        <v>33</v>
      </c>
      <c r="G320" s="5" t="s">
        <v>70</v>
      </c>
      <c r="H320" s="20">
        <v>317.77800000000002</v>
      </c>
      <c r="I320" s="16">
        <f t="shared" si="1003"/>
        <v>0</v>
      </c>
      <c r="J320" s="16">
        <f t="shared" si="1004"/>
        <v>0</v>
      </c>
      <c r="K320" s="16">
        <f t="shared" si="1005"/>
        <v>0</v>
      </c>
      <c r="L320" s="33">
        <f t="shared" si="1006"/>
        <v>0</v>
      </c>
      <c r="M320" s="20">
        <f t="shared" si="1007"/>
        <v>0</v>
      </c>
      <c r="N320" s="20">
        <f t="shared" si="1008"/>
        <v>0</v>
      </c>
      <c r="O320" s="20">
        <f t="shared" si="1009"/>
        <v>0</v>
      </c>
      <c r="P320" s="20">
        <f t="shared" si="1010"/>
        <v>0</v>
      </c>
      <c r="Q320" s="20">
        <f t="shared" si="1011"/>
        <v>0</v>
      </c>
      <c r="R320" s="20">
        <f t="shared" si="1012"/>
        <v>0</v>
      </c>
      <c r="S320" s="20">
        <f t="shared" si="1013"/>
        <v>0</v>
      </c>
      <c r="T320" s="20">
        <f t="shared" si="1014"/>
        <v>0</v>
      </c>
      <c r="U320" s="182">
        <f t="shared" si="833"/>
        <v>0</v>
      </c>
      <c r="V320" s="33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0">
        <v>0</v>
      </c>
      <c r="AF320" s="20">
        <v>0</v>
      </c>
      <c r="AG320" s="16">
        <v>0</v>
      </c>
      <c r="AH320" s="179">
        <f t="shared" si="981"/>
        <v>0</v>
      </c>
      <c r="AI320" s="28">
        <v>0</v>
      </c>
      <c r="AJ320" s="28">
        <v>0</v>
      </c>
      <c r="AK320" s="28">
        <v>0</v>
      </c>
      <c r="AL320" s="28">
        <v>0</v>
      </c>
      <c r="AM320" s="28">
        <v>0</v>
      </c>
      <c r="AN320" s="28">
        <v>0</v>
      </c>
      <c r="AO320" s="28">
        <v>0</v>
      </c>
      <c r="AP320" s="28">
        <v>0</v>
      </c>
      <c r="AQ320" s="28">
        <v>0</v>
      </c>
      <c r="AR320" s="28">
        <v>0</v>
      </c>
      <c r="AS320" s="28">
        <v>0</v>
      </c>
      <c r="AT320" s="28">
        <v>0</v>
      </c>
      <c r="AU320" s="329">
        <f t="shared" si="831"/>
        <v>0</v>
      </c>
      <c r="AV320" s="33">
        <v>0</v>
      </c>
      <c r="AW320" s="20">
        <v>0</v>
      </c>
      <c r="AX320" s="20">
        <v>0</v>
      </c>
      <c r="AY320" s="20">
        <v>0</v>
      </c>
      <c r="AZ320" s="20">
        <v>0</v>
      </c>
      <c r="BA320" s="20">
        <v>0</v>
      </c>
      <c r="BB320" s="20">
        <v>0</v>
      </c>
      <c r="BC320" s="20">
        <v>0</v>
      </c>
      <c r="BD320" s="20">
        <v>0</v>
      </c>
      <c r="BE320" s="20">
        <v>0</v>
      </c>
      <c r="BF320" s="20">
        <v>0</v>
      </c>
      <c r="BG320" s="20">
        <v>0</v>
      </c>
      <c r="BH320" s="329">
        <f t="shared" si="832"/>
        <v>0</v>
      </c>
      <c r="BI320" s="193">
        <f t="shared" si="998"/>
        <v>0</v>
      </c>
      <c r="BJ320" s="193">
        <f t="shared" si="999"/>
        <v>0</v>
      </c>
      <c r="BK320" s="20">
        <v>0</v>
      </c>
      <c r="BL320" s="33">
        <v>0</v>
      </c>
      <c r="BM320" s="226">
        <f t="shared" si="820"/>
        <v>0</v>
      </c>
      <c r="BN320" s="4">
        <f t="shared" si="1015"/>
        <v>0</v>
      </c>
      <c r="BO320" s="4">
        <v>0</v>
      </c>
      <c r="BP320" s="4">
        <v>0</v>
      </c>
      <c r="BQ320" s="195">
        <v>0</v>
      </c>
      <c r="BR320" s="196">
        <f t="shared" si="1000"/>
        <v>0</v>
      </c>
      <c r="BS320" s="224">
        <f t="shared" si="830"/>
        <v>0</v>
      </c>
      <c r="BT320" s="4">
        <f t="shared" si="821"/>
        <v>0</v>
      </c>
      <c r="BU320" s="229">
        <f t="shared" si="935"/>
        <v>0</v>
      </c>
      <c r="BV320" s="193">
        <f t="shared" si="822"/>
        <v>0</v>
      </c>
      <c r="BW320" s="193">
        <f t="shared" si="823"/>
        <v>0</v>
      </c>
      <c r="BX320" s="20">
        <v>0</v>
      </c>
      <c r="BY320" s="19">
        <v>0</v>
      </c>
      <c r="BZ320" s="441">
        <f t="shared" si="824"/>
        <v>0</v>
      </c>
      <c r="CA320" s="4">
        <f t="shared" si="1001"/>
        <v>0</v>
      </c>
      <c r="CB320" s="1">
        <v>0</v>
      </c>
      <c r="CC320" s="1">
        <v>0</v>
      </c>
      <c r="CD320" s="19">
        <v>0</v>
      </c>
      <c r="CE320" s="196">
        <v>0</v>
      </c>
      <c r="CF320" s="275">
        <f t="shared" si="825"/>
        <v>0</v>
      </c>
      <c r="CG320" s="1">
        <f t="shared" si="826"/>
        <v>0</v>
      </c>
      <c r="CH320" s="229">
        <f t="shared" si="827"/>
        <v>0</v>
      </c>
      <c r="CI320" s="193">
        <f t="shared" si="828"/>
        <v>0</v>
      </c>
      <c r="CJ320" s="193">
        <f t="shared" si="829"/>
        <v>0</v>
      </c>
      <c r="CK320" s="20">
        <v>0</v>
      </c>
      <c r="CL320" s="33">
        <v>0</v>
      </c>
      <c r="CM320" s="475">
        <f t="shared" si="806"/>
        <v>0</v>
      </c>
      <c r="CN320" s="4">
        <v>0</v>
      </c>
      <c r="CO320" s="1">
        <v>0</v>
      </c>
      <c r="CP320" s="1">
        <v>0</v>
      </c>
      <c r="CQ320" s="19">
        <v>0</v>
      </c>
      <c r="CR320" s="7">
        <v>0</v>
      </c>
      <c r="CS320" s="224">
        <f t="shared" si="807"/>
        <v>0</v>
      </c>
      <c r="CT320" s="1">
        <f t="shared" si="808"/>
        <v>0</v>
      </c>
      <c r="CU320" s="229">
        <f t="shared" si="809"/>
        <v>0</v>
      </c>
      <c r="CV320" s="193">
        <f t="shared" si="810"/>
        <v>0</v>
      </c>
      <c r="CW320" s="193">
        <f t="shared" si="811"/>
        <v>0</v>
      </c>
      <c r="CX320" s="20"/>
      <c r="CY320" s="33"/>
      <c r="CZ320" s="475">
        <f t="shared" si="812"/>
        <v>0</v>
      </c>
      <c r="DA320" s="4">
        <v>0</v>
      </c>
      <c r="DB320" s="700"/>
      <c r="DC320" s="700"/>
      <c r="DE320" s="7">
        <f t="shared" si="964"/>
        <v>0</v>
      </c>
      <c r="DF320" s="224">
        <f t="shared" si="813"/>
        <v>0</v>
      </c>
      <c r="DG320" s="1">
        <f t="shared" si="814"/>
        <v>0</v>
      </c>
      <c r="DH320" s="229">
        <f t="shared" si="815"/>
        <v>0</v>
      </c>
      <c r="DI320" s="193"/>
      <c r="DJ320" s="193"/>
      <c r="DK320" s="20"/>
      <c r="DL320" s="33"/>
      <c r="DM320" s="475">
        <f t="shared" si="816"/>
        <v>0</v>
      </c>
      <c r="DN320" s="4">
        <v>0</v>
      </c>
      <c r="DO320" s="700"/>
      <c r="DP320" s="700"/>
      <c r="DR320" s="7">
        <f t="shared" si="1002"/>
        <v>0</v>
      </c>
      <c r="DS320" s="224">
        <f t="shared" si="817"/>
        <v>0</v>
      </c>
      <c r="DT320" s="1">
        <f t="shared" si="818"/>
        <v>0</v>
      </c>
      <c r="DU320" s="229">
        <f t="shared" si="819"/>
        <v>0</v>
      </c>
    </row>
    <row r="321" spans="2:125" hidden="1" outlineLevel="1" x14ac:dyDescent="0.35">
      <c r="B321" s="5" t="s">
        <v>118</v>
      </c>
      <c r="C321" s="3"/>
      <c r="D321" s="18">
        <v>320926</v>
      </c>
      <c r="E321" s="5" t="s">
        <v>42</v>
      </c>
      <c r="F321" s="5" t="s">
        <v>48</v>
      </c>
      <c r="G321" s="5" t="s">
        <v>70</v>
      </c>
      <c r="H321" s="20">
        <v>332.45499999999998</v>
      </c>
      <c r="I321" s="16">
        <f t="shared" si="1003"/>
        <v>0</v>
      </c>
      <c r="J321" s="16">
        <f t="shared" si="1004"/>
        <v>0</v>
      </c>
      <c r="K321" s="16">
        <f t="shared" si="1005"/>
        <v>0</v>
      </c>
      <c r="L321" s="33">
        <f t="shared" si="1006"/>
        <v>0</v>
      </c>
      <c r="M321" s="20">
        <f t="shared" si="1007"/>
        <v>0</v>
      </c>
      <c r="N321" s="20">
        <f t="shared" si="1008"/>
        <v>0</v>
      </c>
      <c r="O321" s="20">
        <f t="shared" si="1009"/>
        <v>0</v>
      </c>
      <c r="P321" s="20">
        <f t="shared" si="1010"/>
        <v>0</v>
      </c>
      <c r="Q321" s="20">
        <f t="shared" si="1011"/>
        <v>0</v>
      </c>
      <c r="R321" s="20">
        <f t="shared" si="1012"/>
        <v>0</v>
      </c>
      <c r="S321" s="20">
        <f t="shared" si="1013"/>
        <v>0</v>
      </c>
      <c r="T321" s="20">
        <f t="shared" si="1014"/>
        <v>0</v>
      </c>
      <c r="U321" s="182">
        <f t="shared" si="833"/>
        <v>0</v>
      </c>
      <c r="V321" s="33">
        <v>0</v>
      </c>
      <c r="W321" s="20">
        <v>0</v>
      </c>
      <c r="X321" s="20">
        <v>0</v>
      </c>
      <c r="Y321" s="20">
        <v>0</v>
      </c>
      <c r="Z321" s="20">
        <v>0</v>
      </c>
      <c r="AA321" s="20">
        <v>0</v>
      </c>
      <c r="AB321" s="20">
        <v>0</v>
      </c>
      <c r="AC321" s="20">
        <v>0</v>
      </c>
      <c r="AD321" s="20">
        <v>0</v>
      </c>
      <c r="AE321" s="20">
        <v>0</v>
      </c>
      <c r="AF321" s="20">
        <v>0</v>
      </c>
      <c r="AG321" s="16">
        <v>0</v>
      </c>
      <c r="AH321" s="179">
        <f t="shared" si="981"/>
        <v>0</v>
      </c>
      <c r="AI321" s="28">
        <v>0</v>
      </c>
      <c r="AJ321" s="28">
        <v>0</v>
      </c>
      <c r="AK321" s="28">
        <v>0</v>
      </c>
      <c r="AL321" s="28">
        <v>0</v>
      </c>
      <c r="AM321" s="28">
        <v>0</v>
      </c>
      <c r="AN321" s="28">
        <v>0</v>
      </c>
      <c r="AO321" s="28">
        <v>0</v>
      </c>
      <c r="AP321" s="28">
        <v>0</v>
      </c>
      <c r="AQ321" s="28">
        <v>0</v>
      </c>
      <c r="AR321" s="28">
        <v>0</v>
      </c>
      <c r="AS321" s="28">
        <v>0</v>
      </c>
      <c r="AT321" s="28">
        <v>0</v>
      </c>
      <c r="AU321" s="329">
        <f t="shared" si="831"/>
        <v>0</v>
      </c>
      <c r="AV321" s="33">
        <v>0</v>
      </c>
      <c r="AW321" s="20">
        <v>0</v>
      </c>
      <c r="AX321" s="20">
        <v>0</v>
      </c>
      <c r="AY321" s="20">
        <v>0</v>
      </c>
      <c r="AZ321" s="20">
        <v>0</v>
      </c>
      <c r="BA321" s="20">
        <v>0</v>
      </c>
      <c r="BB321" s="20">
        <v>0</v>
      </c>
      <c r="BC321" s="20">
        <v>0</v>
      </c>
      <c r="BD321" s="20">
        <v>0</v>
      </c>
      <c r="BE321" s="20">
        <v>0</v>
      </c>
      <c r="BF321" s="20">
        <v>0</v>
      </c>
      <c r="BG321" s="20">
        <v>0</v>
      </c>
      <c r="BH321" s="329">
        <f t="shared" si="832"/>
        <v>0</v>
      </c>
      <c r="BI321" s="193">
        <f t="shared" si="998"/>
        <v>0</v>
      </c>
      <c r="BJ321" s="193">
        <f t="shared" si="999"/>
        <v>0</v>
      </c>
      <c r="BK321" s="20">
        <v>0</v>
      </c>
      <c r="BL321" s="33">
        <v>0</v>
      </c>
      <c r="BM321" s="226">
        <f t="shared" si="820"/>
        <v>0</v>
      </c>
      <c r="BN321" s="4">
        <f t="shared" si="1015"/>
        <v>0</v>
      </c>
      <c r="BO321" s="4">
        <v>0</v>
      </c>
      <c r="BP321" s="4">
        <v>1</v>
      </c>
      <c r="BQ321" s="195">
        <v>0</v>
      </c>
      <c r="BR321" s="196">
        <f t="shared" si="1000"/>
        <v>0</v>
      </c>
      <c r="BS321" s="224">
        <f t="shared" si="830"/>
        <v>0</v>
      </c>
      <c r="BT321" s="4">
        <f t="shared" si="821"/>
        <v>0</v>
      </c>
      <c r="BU321" s="229">
        <f t="shared" si="935"/>
        <v>0</v>
      </c>
      <c r="BV321" s="193">
        <f t="shared" si="822"/>
        <v>0</v>
      </c>
      <c r="BW321" s="193">
        <f t="shared" si="823"/>
        <v>0</v>
      </c>
      <c r="BX321" s="20">
        <v>0</v>
      </c>
      <c r="BY321" s="19">
        <v>0</v>
      </c>
      <c r="BZ321" s="441">
        <f t="shared" si="824"/>
        <v>0</v>
      </c>
      <c r="CA321" s="4">
        <f t="shared" si="1001"/>
        <v>0</v>
      </c>
      <c r="CB321" s="1">
        <v>0</v>
      </c>
      <c r="CC321" s="1">
        <v>1</v>
      </c>
      <c r="CD321" s="19">
        <v>0</v>
      </c>
      <c r="CE321" s="196">
        <v>0</v>
      </c>
      <c r="CF321" s="275">
        <f t="shared" si="825"/>
        <v>0</v>
      </c>
      <c r="CG321" s="1">
        <f t="shared" si="826"/>
        <v>0</v>
      </c>
      <c r="CH321" s="229">
        <f t="shared" si="827"/>
        <v>0</v>
      </c>
      <c r="CI321" s="193">
        <f t="shared" si="828"/>
        <v>0</v>
      </c>
      <c r="CJ321" s="193">
        <f t="shared" si="829"/>
        <v>0</v>
      </c>
      <c r="CK321" s="20">
        <v>10000</v>
      </c>
      <c r="CL321" s="33">
        <v>0</v>
      </c>
      <c r="CM321" s="475">
        <f t="shared" si="806"/>
        <v>0</v>
      </c>
      <c r="CN321" s="4">
        <v>0</v>
      </c>
      <c r="CO321" s="1">
        <v>0</v>
      </c>
      <c r="CP321" s="1">
        <v>1</v>
      </c>
      <c r="CQ321" s="19">
        <v>0</v>
      </c>
      <c r="CR321" s="7">
        <v>0</v>
      </c>
      <c r="CS321" s="224">
        <f t="shared" si="807"/>
        <v>0</v>
      </c>
      <c r="CT321" s="1">
        <f t="shared" si="808"/>
        <v>0</v>
      </c>
      <c r="CU321" s="229">
        <f t="shared" si="809"/>
        <v>0</v>
      </c>
      <c r="CV321" s="193">
        <f t="shared" si="810"/>
        <v>0</v>
      </c>
      <c r="CW321" s="193">
        <f t="shared" si="811"/>
        <v>0</v>
      </c>
      <c r="CX321" s="20"/>
      <c r="CY321" s="33"/>
      <c r="CZ321" s="475">
        <f t="shared" si="812"/>
        <v>0</v>
      </c>
      <c r="DA321" s="4">
        <v>0</v>
      </c>
      <c r="DB321" s="700"/>
      <c r="DC321" s="700"/>
      <c r="DE321" s="7">
        <f t="shared" si="964"/>
        <v>0</v>
      </c>
      <c r="DF321" s="224">
        <f t="shared" si="813"/>
        <v>0</v>
      </c>
      <c r="DG321" s="1">
        <f t="shared" si="814"/>
        <v>0</v>
      </c>
      <c r="DH321" s="229">
        <f t="shared" si="815"/>
        <v>0</v>
      </c>
      <c r="DI321" s="193"/>
      <c r="DJ321" s="193"/>
      <c r="DK321" s="20"/>
      <c r="DL321" s="33"/>
      <c r="DM321" s="475">
        <f t="shared" si="816"/>
        <v>0</v>
      </c>
      <c r="DN321" s="4">
        <v>0</v>
      </c>
      <c r="DO321" s="700"/>
      <c r="DP321" s="700"/>
      <c r="DR321" s="7">
        <f t="shared" si="1002"/>
        <v>0</v>
      </c>
      <c r="DS321" s="224">
        <f t="shared" si="817"/>
        <v>0</v>
      </c>
      <c r="DT321" s="1">
        <f t="shared" si="818"/>
        <v>0</v>
      </c>
      <c r="DU321" s="229">
        <f t="shared" si="819"/>
        <v>0</v>
      </c>
    </row>
    <row r="322" spans="2:125" hidden="1" outlineLevel="1" x14ac:dyDescent="0.35">
      <c r="B322" s="5" t="s">
        <v>118</v>
      </c>
      <c r="C322" s="3"/>
      <c r="D322" s="18">
        <v>324903</v>
      </c>
      <c r="E322" s="5" t="s">
        <v>43</v>
      </c>
      <c r="F322" s="5" t="s">
        <v>49</v>
      </c>
      <c r="G322" s="5" t="s">
        <v>69</v>
      </c>
      <c r="H322" s="20">
        <v>382.63600000000002</v>
      </c>
      <c r="I322" s="16">
        <f t="shared" si="1003"/>
        <v>0</v>
      </c>
      <c r="J322" s="16">
        <f t="shared" si="1004"/>
        <v>0</v>
      </c>
      <c r="K322" s="16">
        <f t="shared" si="1005"/>
        <v>0</v>
      </c>
      <c r="L322" s="33">
        <f t="shared" si="1006"/>
        <v>0</v>
      </c>
      <c r="M322" s="20">
        <f t="shared" si="1007"/>
        <v>0</v>
      </c>
      <c r="N322" s="20">
        <f t="shared" si="1008"/>
        <v>0</v>
      </c>
      <c r="O322" s="20">
        <f t="shared" si="1009"/>
        <v>0</v>
      </c>
      <c r="P322" s="20">
        <f t="shared" si="1010"/>
        <v>0</v>
      </c>
      <c r="Q322" s="20">
        <f t="shared" si="1011"/>
        <v>0</v>
      </c>
      <c r="R322" s="20">
        <f t="shared" si="1012"/>
        <v>0</v>
      </c>
      <c r="S322" s="20">
        <f t="shared" si="1013"/>
        <v>0</v>
      </c>
      <c r="T322" s="20">
        <f t="shared" si="1014"/>
        <v>0</v>
      </c>
      <c r="U322" s="182">
        <f t="shared" si="833"/>
        <v>0</v>
      </c>
      <c r="V322" s="33">
        <v>0</v>
      </c>
      <c r="W322" s="20">
        <v>0</v>
      </c>
      <c r="X322" s="20">
        <v>0</v>
      </c>
      <c r="Y322" s="20">
        <v>0</v>
      </c>
      <c r="Z322" s="20">
        <v>0</v>
      </c>
      <c r="AA322" s="20">
        <v>0</v>
      </c>
      <c r="AB322" s="20">
        <v>0</v>
      </c>
      <c r="AC322" s="20">
        <v>0</v>
      </c>
      <c r="AD322" s="20">
        <v>0</v>
      </c>
      <c r="AE322" s="20">
        <v>0</v>
      </c>
      <c r="AF322" s="20">
        <v>0</v>
      </c>
      <c r="AG322" s="16">
        <v>0</v>
      </c>
      <c r="AH322" s="179">
        <f t="shared" si="981"/>
        <v>0</v>
      </c>
      <c r="AI322" s="28">
        <v>0</v>
      </c>
      <c r="AJ322" s="28">
        <v>0</v>
      </c>
      <c r="AK322" s="28">
        <v>0</v>
      </c>
      <c r="AL322" s="28">
        <v>0</v>
      </c>
      <c r="AM322" s="28">
        <v>0</v>
      </c>
      <c r="AN322" s="28">
        <v>0</v>
      </c>
      <c r="AO322" s="28">
        <v>0</v>
      </c>
      <c r="AP322" s="28">
        <v>0</v>
      </c>
      <c r="AQ322" s="28">
        <v>0</v>
      </c>
      <c r="AR322" s="28">
        <v>0</v>
      </c>
      <c r="AS322" s="28">
        <v>0</v>
      </c>
      <c r="AT322" s="28">
        <v>0</v>
      </c>
      <c r="AU322" s="329">
        <f t="shared" si="831"/>
        <v>0</v>
      </c>
      <c r="AV322" s="33">
        <v>0</v>
      </c>
      <c r="AW322" s="20">
        <v>0</v>
      </c>
      <c r="AX322" s="20">
        <v>0</v>
      </c>
      <c r="AY322" s="20">
        <v>0</v>
      </c>
      <c r="AZ322" s="20">
        <v>0</v>
      </c>
      <c r="BA322" s="20">
        <v>0</v>
      </c>
      <c r="BB322" s="20">
        <v>0</v>
      </c>
      <c r="BC322" s="20">
        <v>0</v>
      </c>
      <c r="BD322" s="20">
        <v>0</v>
      </c>
      <c r="BE322" s="20">
        <v>0</v>
      </c>
      <c r="BF322" s="20">
        <v>0</v>
      </c>
      <c r="BG322" s="20">
        <v>0</v>
      </c>
      <c r="BH322" s="329">
        <f t="shared" si="832"/>
        <v>0</v>
      </c>
      <c r="BI322" s="193">
        <f t="shared" si="998"/>
        <v>0</v>
      </c>
      <c r="BJ322" s="193">
        <f t="shared" si="999"/>
        <v>0</v>
      </c>
      <c r="BK322" s="20">
        <v>0</v>
      </c>
      <c r="BL322" s="33">
        <v>0</v>
      </c>
      <c r="BM322" s="226">
        <f t="shared" si="820"/>
        <v>0</v>
      </c>
      <c r="BN322" s="4">
        <f t="shared" si="1015"/>
        <v>0</v>
      </c>
      <c r="BO322" s="4">
        <v>0</v>
      </c>
      <c r="BP322" s="4">
        <v>1</v>
      </c>
      <c r="BQ322" s="195">
        <v>0</v>
      </c>
      <c r="BR322" s="196">
        <f t="shared" si="1000"/>
        <v>0</v>
      </c>
      <c r="BS322" s="224">
        <f t="shared" si="830"/>
        <v>0</v>
      </c>
      <c r="BT322" s="4">
        <f t="shared" si="821"/>
        <v>0</v>
      </c>
      <c r="BU322" s="229">
        <f t="shared" si="935"/>
        <v>0</v>
      </c>
      <c r="BV322" s="193">
        <f t="shared" si="822"/>
        <v>0</v>
      </c>
      <c r="BW322" s="193">
        <f t="shared" si="823"/>
        <v>0</v>
      </c>
      <c r="BX322" s="20">
        <v>0</v>
      </c>
      <c r="BY322" s="19">
        <v>0</v>
      </c>
      <c r="BZ322" s="441">
        <f t="shared" si="824"/>
        <v>0</v>
      </c>
      <c r="CA322" s="4">
        <f t="shared" si="1001"/>
        <v>0</v>
      </c>
      <c r="CB322" s="1">
        <v>0</v>
      </c>
      <c r="CC322" s="1">
        <v>1</v>
      </c>
      <c r="CD322" s="19">
        <v>0</v>
      </c>
      <c r="CE322" s="196">
        <v>0</v>
      </c>
      <c r="CF322" s="275">
        <f t="shared" si="825"/>
        <v>0</v>
      </c>
      <c r="CG322" s="1">
        <f t="shared" si="826"/>
        <v>0</v>
      </c>
      <c r="CH322" s="229">
        <f t="shared" si="827"/>
        <v>0</v>
      </c>
      <c r="CI322" s="193">
        <f t="shared" si="828"/>
        <v>0</v>
      </c>
      <c r="CJ322" s="193">
        <f t="shared" si="829"/>
        <v>0</v>
      </c>
      <c r="CK322" s="20">
        <v>0</v>
      </c>
      <c r="CL322" s="33">
        <v>78354.475000000006</v>
      </c>
      <c r="CM322" s="475">
        <f t="shared" si="806"/>
        <v>0</v>
      </c>
      <c r="CN322" s="4">
        <v>0</v>
      </c>
      <c r="CO322" s="1">
        <v>0.2</v>
      </c>
      <c r="CP322" s="1">
        <v>1</v>
      </c>
      <c r="CQ322" s="19">
        <v>250</v>
      </c>
      <c r="CR322" s="7">
        <v>82649.376000000004</v>
      </c>
      <c r="CS322" s="224">
        <f t="shared" si="807"/>
        <v>0</v>
      </c>
      <c r="CT322" s="1">
        <f t="shared" si="808"/>
        <v>0</v>
      </c>
      <c r="CU322" s="229">
        <f t="shared" si="809"/>
        <v>0</v>
      </c>
      <c r="CV322" s="193">
        <f t="shared" si="810"/>
        <v>7835.4475000000002</v>
      </c>
      <c r="CW322" s="193">
        <f t="shared" si="811"/>
        <v>26118.158333333336</v>
      </c>
      <c r="CX322" s="20"/>
      <c r="CY322" s="33"/>
      <c r="CZ322" s="475">
        <f t="shared" si="812"/>
        <v>0</v>
      </c>
      <c r="DA322" s="4">
        <v>0</v>
      </c>
      <c r="DB322" s="700"/>
      <c r="DC322" s="700"/>
      <c r="DE322" s="7">
        <f t="shared" si="964"/>
        <v>0</v>
      </c>
      <c r="DF322" s="224">
        <f t="shared" si="813"/>
        <v>0</v>
      </c>
      <c r="DG322" s="1">
        <f t="shared" si="814"/>
        <v>0</v>
      </c>
      <c r="DH322" s="229">
        <f t="shared" si="815"/>
        <v>0</v>
      </c>
      <c r="DI322" s="193"/>
      <c r="DJ322" s="193"/>
      <c r="DK322" s="20"/>
      <c r="DL322" s="33"/>
      <c r="DM322" s="475">
        <f t="shared" si="816"/>
        <v>0</v>
      </c>
      <c r="DN322" s="4">
        <v>0</v>
      </c>
      <c r="DO322" s="700"/>
      <c r="DP322" s="700"/>
      <c r="DR322" s="7">
        <f t="shared" si="1002"/>
        <v>0</v>
      </c>
      <c r="DS322" s="224">
        <f t="shared" si="817"/>
        <v>0</v>
      </c>
      <c r="DT322" s="1">
        <f t="shared" si="818"/>
        <v>0</v>
      </c>
      <c r="DU322" s="229">
        <f t="shared" si="819"/>
        <v>0</v>
      </c>
    </row>
    <row r="323" spans="2:125" hidden="1" outlineLevel="1" x14ac:dyDescent="0.35">
      <c r="B323" s="5" t="s">
        <v>118</v>
      </c>
      <c r="C323" s="3"/>
      <c r="D323" s="18">
        <v>320023</v>
      </c>
      <c r="E323" s="5" t="s">
        <v>41</v>
      </c>
      <c r="F323" s="5" t="s">
        <v>30</v>
      </c>
      <c r="G323" s="5" t="s">
        <v>71</v>
      </c>
      <c r="H323" s="20">
        <v>220.79999999999995</v>
      </c>
      <c r="I323" s="16">
        <f t="shared" si="1003"/>
        <v>66.959510869565236</v>
      </c>
      <c r="J323" s="16">
        <f t="shared" si="1004"/>
        <v>57.76927989130435</v>
      </c>
      <c r="K323" s="16">
        <f t="shared" si="1005"/>
        <v>78.776290760869585</v>
      </c>
      <c r="L323" s="33">
        <f t="shared" si="1006"/>
        <v>84.815380434782625</v>
      </c>
      <c r="M323" s="20">
        <f t="shared" si="1007"/>
        <v>84.028043478260884</v>
      </c>
      <c r="N323" s="20">
        <f t="shared" si="1008"/>
        <v>90.592622282608716</v>
      </c>
      <c r="O323" s="20">
        <f t="shared" si="1009"/>
        <v>103.89835597826089</v>
      </c>
      <c r="P323" s="20">
        <f t="shared" si="1010"/>
        <v>118.59412590579714</v>
      </c>
      <c r="Q323" s="20">
        <f t="shared" si="1011"/>
        <v>52.537599637681168</v>
      </c>
      <c r="R323" s="20">
        <f t="shared" si="1012"/>
        <v>145.80000000000001</v>
      </c>
      <c r="S323" s="20">
        <f t="shared" si="1013"/>
        <v>137.43000000000004</v>
      </c>
      <c r="T323" s="20">
        <f t="shared" si="1014"/>
        <v>217.62</v>
      </c>
      <c r="U323" s="182">
        <f t="shared" si="833"/>
        <v>1238.8212092391304</v>
      </c>
      <c r="V323" s="33">
        <v>840</v>
      </c>
      <c r="W323" s="20">
        <v>20</v>
      </c>
      <c r="X323" s="20">
        <v>440</v>
      </c>
      <c r="Y323" s="20">
        <v>138</v>
      </c>
      <c r="Z323" s="20">
        <v>110</v>
      </c>
      <c r="AA323" s="20">
        <v>204</v>
      </c>
      <c r="AB323" s="20">
        <v>140</v>
      </c>
      <c r="AC323" s="20">
        <v>115</v>
      </c>
      <c r="AD323" s="20">
        <v>145</v>
      </c>
      <c r="AE323" s="20">
        <v>0</v>
      </c>
      <c r="AF323" s="20">
        <v>0</v>
      </c>
      <c r="AG323" s="16">
        <v>0</v>
      </c>
      <c r="AH323" s="179">
        <f t="shared" si="981"/>
        <v>2152</v>
      </c>
      <c r="AI323" s="28">
        <v>14784.66</v>
      </c>
      <c r="AJ323" s="28">
        <v>12755.456999999999</v>
      </c>
      <c r="AK323" s="28">
        <v>17393.805</v>
      </c>
      <c r="AL323" s="28">
        <v>18727.236000000001</v>
      </c>
      <c r="AM323" s="28">
        <v>18553.392</v>
      </c>
      <c r="AN323" s="28">
        <v>20002.850999999999</v>
      </c>
      <c r="AO323" s="28">
        <v>22940.757000000001</v>
      </c>
      <c r="AP323" s="28">
        <v>26185.583000000002</v>
      </c>
      <c r="AQ323" s="28">
        <v>11600.302</v>
      </c>
      <c r="AR323" s="28">
        <v>32192.639999999996</v>
      </c>
      <c r="AS323" s="28">
        <v>30344.544000000002</v>
      </c>
      <c r="AT323" s="28">
        <v>48050.495999999992</v>
      </c>
      <c r="AU323" s="329">
        <f t="shared" si="831"/>
        <v>273531.72299999994</v>
      </c>
      <c r="AV323" s="33">
        <v>160247.80799999996</v>
      </c>
      <c r="AW323" s="20">
        <v>4769.28</v>
      </c>
      <c r="AX323" s="20">
        <v>104924.16</v>
      </c>
      <c r="AY323" s="20">
        <v>30523.392</v>
      </c>
      <c r="AZ323" s="20">
        <v>24323.327999999994</v>
      </c>
      <c r="BA323" s="20">
        <v>41301.964799999994</v>
      </c>
      <c r="BB323" s="20">
        <v>32908.031999999999</v>
      </c>
      <c r="BC323" s="20">
        <v>27423.359999999997</v>
      </c>
      <c r="BD323" s="20">
        <v>34577.279999999999</v>
      </c>
      <c r="BE323" s="20">
        <v>0</v>
      </c>
      <c r="BF323" s="20">
        <v>0</v>
      </c>
      <c r="BG323" s="20">
        <v>0</v>
      </c>
      <c r="BH323" s="329">
        <f t="shared" si="832"/>
        <v>460998.60479999997</v>
      </c>
      <c r="BI323" s="193">
        <f t="shared" si="998"/>
        <v>39791.692799999997</v>
      </c>
      <c r="BJ323" s="193">
        <f t="shared" si="999"/>
        <v>32844.441599999998</v>
      </c>
      <c r="BK323" s="20">
        <v>84310.390018017613</v>
      </c>
      <c r="BL323" s="33">
        <v>27423.359999999997</v>
      </c>
      <c r="BM323" s="226">
        <f t="shared" si="820"/>
        <v>0.32526667228249645</v>
      </c>
      <c r="BN323" s="4">
        <f t="shared" si="1015"/>
        <v>0.27297755152362063</v>
      </c>
      <c r="BO323" s="4">
        <v>0</v>
      </c>
      <c r="BP323" s="4">
        <v>1.2</v>
      </c>
      <c r="BQ323" s="195">
        <v>200</v>
      </c>
      <c r="BR323" s="196">
        <f t="shared" si="1000"/>
        <v>47692.799999999996</v>
      </c>
      <c r="BS323" s="224">
        <f t="shared" si="830"/>
        <v>0.56568116918695044</v>
      </c>
      <c r="BT323" s="4">
        <f t="shared" si="821"/>
        <v>4.726940775005839E-2</v>
      </c>
      <c r="BU323" s="229">
        <f t="shared" si="935"/>
        <v>1.8175682851661503</v>
      </c>
      <c r="BV323" s="193">
        <f t="shared" si="822"/>
        <v>53302.665599999993</v>
      </c>
      <c r="BW323" s="193">
        <f t="shared" si="823"/>
        <v>33877.785599999996</v>
      </c>
      <c r="BX323" s="20">
        <v>41658.153106676531</v>
      </c>
      <c r="BY323" s="19">
        <v>34577.279999999999</v>
      </c>
      <c r="BZ323" s="441">
        <f t="shared" si="824"/>
        <v>0.83002431508319352</v>
      </c>
      <c r="CA323" s="4">
        <f t="shared" si="1001"/>
        <v>0.27639190647320372</v>
      </c>
      <c r="CB323" s="1">
        <v>0</v>
      </c>
      <c r="CC323" s="1">
        <v>1</v>
      </c>
      <c r="CD323" s="19">
        <v>120</v>
      </c>
      <c r="CE323" s="196">
        <v>28615.679999999993</v>
      </c>
      <c r="CF323" s="275">
        <f t="shared" si="825"/>
        <v>0.68691667455160832</v>
      </c>
      <c r="CG323" s="1">
        <f t="shared" si="826"/>
        <v>1.4668047435316764</v>
      </c>
      <c r="CH323" s="229">
        <f t="shared" si="827"/>
        <v>1.8291835424753762</v>
      </c>
      <c r="CI323" s="193">
        <f t="shared" si="828"/>
        <v>51222.067199999998</v>
      </c>
      <c r="CJ323" s="193">
        <f t="shared" si="829"/>
        <v>31636.223999999998</v>
      </c>
      <c r="CK323" s="20">
        <v>42555.865796638995</v>
      </c>
      <c r="CL323" s="33">
        <v>24084.863999999998</v>
      </c>
      <c r="CM323" s="475">
        <f t="shared" si="806"/>
        <v>0.56595873563221422</v>
      </c>
      <c r="CN323" s="4">
        <v>0.26312180410324426</v>
      </c>
      <c r="CO323" s="1">
        <v>0</v>
      </c>
      <c r="CP323" s="1">
        <v>1</v>
      </c>
      <c r="CQ323" s="19">
        <v>171</v>
      </c>
      <c r="CR323" s="7">
        <v>40777.343999999997</v>
      </c>
      <c r="CS323" s="224">
        <f t="shared" si="807"/>
        <v>0.95820736428820441</v>
      </c>
      <c r="CT323" s="1">
        <f t="shared" si="808"/>
        <v>0.26666666666666683</v>
      </c>
      <c r="CU323" s="229">
        <f t="shared" si="809"/>
        <v>1.5714075953622726</v>
      </c>
      <c r="CV323" s="193">
        <f t="shared" si="810"/>
        <v>48508.346879999997</v>
      </c>
      <c r="CW323" s="193">
        <f t="shared" si="811"/>
        <v>28695.168000000001</v>
      </c>
      <c r="CX323" s="20"/>
      <c r="CY323" s="33"/>
      <c r="CZ323" s="475">
        <f t="shared" si="812"/>
        <v>0</v>
      </c>
      <c r="DA323" s="4">
        <v>0.26312180410324426</v>
      </c>
      <c r="DB323" s="700"/>
      <c r="DC323" s="700"/>
      <c r="DE323" s="7">
        <f t="shared" si="964"/>
        <v>0</v>
      </c>
      <c r="DF323" s="224">
        <f t="shared" si="813"/>
        <v>0</v>
      </c>
      <c r="DG323" s="1">
        <f t="shared" si="814"/>
        <v>-1</v>
      </c>
      <c r="DH323" s="229">
        <f t="shared" si="815"/>
        <v>1.151325302128146</v>
      </c>
      <c r="DI323" s="193"/>
      <c r="DJ323" s="193"/>
      <c r="DK323" s="20"/>
      <c r="DL323" s="33"/>
      <c r="DM323" s="475">
        <f t="shared" si="816"/>
        <v>0</v>
      </c>
      <c r="DN323" s="4">
        <v>0.26312180410324426</v>
      </c>
      <c r="DO323" s="700"/>
      <c r="DP323" s="700"/>
      <c r="DR323" s="7">
        <f t="shared" si="1002"/>
        <v>0</v>
      </c>
      <c r="DS323" s="224">
        <f t="shared" si="817"/>
        <v>0</v>
      </c>
      <c r="DT323" s="1">
        <f t="shared" si="818"/>
        <v>-1</v>
      </c>
      <c r="DU323" s="229">
        <f t="shared" si="819"/>
        <v>0.6853570026318303</v>
      </c>
    </row>
    <row r="324" spans="2:125" hidden="1" outlineLevel="1" x14ac:dyDescent="0.35">
      <c r="B324" s="5" t="s">
        <v>118</v>
      </c>
      <c r="C324" s="3"/>
      <c r="D324" s="18">
        <v>320118</v>
      </c>
      <c r="E324" s="5" t="s">
        <v>41</v>
      </c>
      <c r="F324" s="5" t="s">
        <v>31</v>
      </c>
      <c r="G324" s="5" t="s">
        <v>71</v>
      </c>
      <c r="H324" s="20">
        <v>210.833</v>
      </c>
      <c r="I324" s="16">
        <f t="shared" si="1003"/>
        <v>38.50018260898436</v>
      </c>
      <c r="J324" s="16">
        <f t="shared" si="1004"/>
        <v>22.000104347991066</v>
      </c>
      <c r="K324" s="16">
        <f t="shared" si="1005"/>
        <v>22.000104347991066</v>
      </c>
      <c r="L324" s="33">
        <f t="shared" si="1006"/>
        <v>27.500130434988829</v>
      </c>
      <c r="M324" s="20">
        <f t="shared" si="1007"/>
        <v>33.000156521986597</v>
      </c>
      <c r="N324" s="20">
        <f t="shared" si="1008"/>
        <v>22.000104347991066</v>
      </c>
      <c r="O324" s="20">
        <f t="shared" si="1009"/>
        <v>30.240152158343331</v>
      </c>
      <c r="P324" s="20">
        <f t="shared" si="1010"/>
        <v>32.400165059549501</v>
      </c>
      <c r="Q324" s="20">
        <f t="shared" si="1011"/>
        <v>27.000137549624583</v>
      </c>
      <c r="R324" s="20">
        <f t="shared" si="1012"/>
        <v>75.600362372114418</v>
      </c>
      <c r="S324" s="20">
        <f t="shared" si="1013"/>
        <v>52.920066592990651</v>
      </c>
      <c r="T324" s="20">
        <f t="shared" si="1014"/>
        <v>31.590126782809143</v>
      </c>
      <c r="U324" s="182">
        <f t="shared" si="833"/>
        <v>414.7517931253646</v>
      </c>
      <c r="V324" s="33">
        <v>20</v>
      </c>
      <c r="W324" s="20">
        <v>40</v>
      </c>
      <c r="X324" s="20">
        <v>35</v>
      </c>
      <c r="Y324" s="20">
        <v>35</v>
      </c>
      <c r="Z324" s="20">
        <v>75</v>
      </c>
      <c r="AA324" s="20">
        <v>75</v>
      </c>
      <c r="AB324" s="20">
        <v>53</v>
      </c>
      <c r="AC324" s="20">
        <v>80</v>
      </c>
      <c r="AD324" s="20">
        <v>55</v>
      </c>
      <c r="AE324" s="20">
        <v>0</v>
      </c>
      <c r="AF324" s="20">
        <v>0</v>
      </c>
      <c r="AG324" s="16">
        <v>0</v>
      </c>
      <c r="AH324" s="179">
        <f t="shared" si="981"/>
        <v>468</v>
      </c>
      <c r="AI324" s="28">
        <v>8117.1089999999995</v>
      </c>
      <c r="AJ324" s="28">
        <v>4638.348</v>
      </c>
      <c r="AK324" s="28">
        <v>4638.348</v>
      </c>
      <c r="AL324" s="28">
        <v>5797.9349999999995</v>
      </c>
      <c r="AM324" s="28">
        <v>6957.5219999999999</v>
      </c>
      <c r="AN324" s="28">
        <v>4638.348</v>
      </c>
      <c r="AO324" s="28">
        <v>6375.6219999999994</v>
      </c>
      <c r="AP324" s="28">
        <v>6831.0239999999994</v>
      </c>
      <c r="AQ324" s="28">
        <v>5692.5199999999995</v>
      </c>
      <c r="AR324" s="28">
        <v>15939.0512</v>
      </c>
      <c r="AS324" s="28">
        <v>11157.296399999997</v>
      </c>
      <c r="AT324" s="28">
        <v>6660.2412000000004</v>
      </c>
      <c r="AU324" s="329">
        <f t="shared" si="831"/>
        <v>87443.364799999996</v>
      </c>
      <c r="AV324" s="33">
        <v>4554.0144</v>
      </c>
      <c r="AW324" s="20">
        <v>9108.0288</v>
      </c>
      <c r="AX324" s="20">
        <v>7969.5252</v>
      </c>
      <c r="AY324" s="20">
        <v>7058.6964000000007</v>
      </c>
      <c r="AZ324" s="20">
        <v>14800.482</v>
      </c>
      <c r="BA324" s="20">
        <v>14345.067599999998</v>
      </c>
      <c r="BB324" s="20">
        <v>11157.309359999999</v>
      </c>
      <c r="BC324" s="20">
        <v>18216.0576</v>
      </c>
      <c r="BD324" s="20">
        <v>12523.5396</v>
      </c>
      <c r="BE324" s="20">
        <v>0</v>
      </c>
      <c r="BF324" s="20">
        <v>0</v>
      </c>
      <c r="BG324" s="20">
        <v>0</v>
      </c>
      <c r="BH324" s="329">
        <f t="shared" si="832"/>
        <v>99732.720960000006</v>
      </c>
      <c r="BI324" s="193">
        <f t="shared" si="998"/>
        <v>10739.851560000001</v>
      </c>
      <c r="BJ324" s="193">
        <f t="shared" si="999"/>
        <v>13434.286319999999</v>
      </c>
      <c r="BK324" s="20">
        <v>13319.568860522571</v>
      </c>
      <c r="BL324" s="33">
        <v>18216.0576</v>
      </c>
      <c r="BM324" s="226">
        <f t="shared" si="820"/>
        <v>1.3676161586573548</v>
      </c>
      <c r="BN324" s="4">
        <f t="shared" si="1015"/>
        <v>0.11165537934129079</v>
      </c>
      <c r="BO324" s="4">
        <v>0</v>
      </c>
      <c r="BP324" s="4">
        <v>1.2</v>
      </c>
      <c r="BQ324" s="195">
        <v>80</v>
      </c>
      <c r="BR324" s="196">
        <f t="shared" si="1000"/>
        <v>18215.9712</v>
      </c>
      <c r="BS324" s="224">
        <f t="shared" si="830"/>
        <v>1.3676096719609081</v>
      </c>
      <c r="BT324" s="4">
        <f t="shared" si="821"/>
        <v>1.6666657297646741</v>
      </c>
      <c r="BU324" s="229">
        <f t="shared" si="935"/>
        <v>0.81707538835480653</v>
      </c>
      <c r="BV324" s="193">
        <f t="shared" si="822"/>
        <v>10901.14767</v>
      </c>
      <c r="BW324" s="193">
        <f t="shared" si="823"/>
        <v>14572.811519999997</v>
      </c>
      <c r="BX324" s="20">
        <v>17919.601377219278</v>
      </c>
      <c r="BY324" s="19">
        <v>12523.5396</v>
      </c>
      <c r="BZ324" s="441">
        <f t="shared" si="824"/>
        <v>0.69887378275729106</v>
      </c>
      <c r="CA324" s="4">
        <f t="shared" si="1001"/>
        <v>0.11889227962666679</v>
      </c>
      <c r="CB324" s="1">
        <v>0</v>
      </c>
      <c r="CC324" s="1">
        <v>1</v>
      </c>
      <c r="CD324" s="19">
        <v>63</v>
      </c>
      <c r="CE324" s="196">
        <v>14345.07732</v>
      </c>
      <c r="CF324" s="275">
        <f t="shared" si="825"/>
        <v>0.8005243541988899</v>
      </c>
      <c r="CG324" s="1">
        <f t="shared" si="826"/>
        <v>1.519987162100441</v>
      </c>
      <c r="CH324" s="229">
        <f t="shared" si="827"/>
        <v>0.85767759568948621</v>
      </c>
      <c r="CI324" s="193">
        <f t="shared" si="828"/>
        <v>11081.41344</v>
      </c>
      <c r="CJ324" s="193">
        <f t="shared" si="829"/>
        <v>13965.635520000002</v>
      </c>
      <c r="CK324" s="20">
        <v>18786.050792720864</v>
      </c>
      <c r="CL324" s="33">
        <v>6375.6219999999994</v>
      </c>
      <c r="CM324" s="475">
        <f t="shared" si="806"/>
        <v>0.33938064313497956</v>
      </c>
      <c r="CN324" s="4">
        <v>0.11615366023046082</v>
      </c>
      <c r="CO324" s="1">
        <v>0</v>
      </c>
      <c r="CP324" s="1">
        <v>1</v>
      </c>
      <c r="CQ324" s="19">
        <v>63</v>
      </c>
      <c r="CR324" s="7">
        <v>14345.07732</v>
      </c>
      <c r="CS324" s="224">
        <f t="shared" si="807"/>
        <v>0.76360260484116049</v>
      </c>
      <c r="CT324" s="1">
        <f t="shared" si="808"/>
        <v>-0.10000431393306519</v>
      </c>
      <c r="CU324" s="229">
        <f t="shared" si="809"/>
        <v>0.63844083248464445</v>
      </c>
      <c r="CV324" s="193">
        <f t="shared" si="810"/>
        <v>10610.834296000001</v>
      </c>
      <c r="CW324" s="193">
        <f t="shared" si="811"/>
        <v>12371.739733333334</v>
      </c>
      <c r="CX324" s="20"/>
      <c r="CY324" s="33"/>
      <c r="CZ324" s="475">
        <f t="shared" si="812"/>
        <v>0</v>
      </c>
      <c r="DA324" s="4">
        <v>0.11615366023046082</v>
      </c>
      <c r="DB324" s="700"/>
      <c r="DC324" s="700"/>
      <c r="DE324" s="7">
        <f t="shared" si="964"/>
        <v>0</v>
      </c>
      <c r="DF324" s="224">
        <f t="shared" si="813"/>
        <v>0</v>
      </c>
      <c r="DG324" s="1">
        <f t="shared" si="814"/>
        <v>-1</v>
      </c>
      <c r="DH324" s="229">
        <f t="shared" si="815"/>
        <v>0.31349641152028962</v>
      </c>
      <c r="DI324" s="193"/>
      <c r="DJ324" s="193"/>
      <c r="DK324" s="20"/>
      <c r="DL324" s="33"/>
      <c r="DM324" s="475">
        <f t="shared" si="816"/>
        <v>0</v>
      </c>
      <c r="DN324" s="4">
        <v>0.11615366023046082</v>
      </c>
      <c r="DO324" s="700"/>
      <c r="DP324" s="700"/>
      <c r="DR324" s="7">
        <f t="shared" si="1002"/>
        <v>0</v>
      </c>
      <c r="DS324" s="224">
        <f t="shared" si="817"/>
        <v>0</v>
      </c>
      <c r="DT324" s="1">
        <f t="shared" si="818"/>
        <v>-1</v>
      </c>
      <c r="DU324" s="229">
        <f t="shared" si="819"/>
        <v>0.14054075101190544</v>
      </c>
    </row>
    <row r="325" spans="2:125" hidden="1" outlineLevel="1" x14ac:dyDescent="0.35">
      <c r="B325" s="5" t="s">
        <v>118</v>
      </c>
      <c r="C325" s="3"/>
      <c r="D325" s="18">
        <v>320028</v>
      </c>
      <c r="E325" s="5" t="s">
        <v>41</v>
      </c>
      <c r="F325" s="5" t="s">
        <v>34</v>
      </c>
      <c r="G325" s="5" t="s">
        <v>72</v>
      </c>
      <c r="H325" s="20">
        <v>167.22200000000001</v>
      </c>
      <c r="I325" s="16">
        <f t="shared" si="1003"/>
        <v>38.114721747138532</v>
      </c>
      <c r="J325" s="16">
        <f t="shared" si="1004"/>
        <v>141.40376266280751</v>
      </c>
      <c r="K325" s="16">
        <f t="shared" si="1005"/>
        <v>245.62820681489279</v>
      </c>
      <c r="L325" s="33">
        <f t="shared" si="1006"/>
        <v>27.499671095908433</v>
      </c>
      <c r="M325" s="20">
        <f t="shared" si="1007"/>
        <v>65.999210630180244</v>
      </c>
      <c r="N325" s="20">
        <f t="shared" si="1008"/>
        <v>554.34087620049991</v>
      </c>
      <c r="O325" s="20">
        <f t="shared" si="1009"/>
        <v>122.57872767937234</v>
      </c>
      <c r="P325" s="20">
        <f t="shared" si="1010"/>
        <v>113.39864371912786</v>
      </c>
      <c r="Q325" s="20">
        <f t="shared" si="1011"/>
        <v>102.59877288873476</v>
      </c>
      <c r="R325" s="20">
        <f t="shared" si="1012"/>
        <v>86.398966643145044</v>
      </c>
      <c r="S325" s="20">
        <f t="shared" si="1013"/>
        <v>408.72299099400794</v>
      </c>
      <c r="T325" s="20">
        <f t="shared" si="1014"/>
        <v>59.399289567162228</v>
      </c>
      <c r="U325" s="182">
        <f t="shared" si="833"/>
        <v>1966.0838406429777</v>
      </c>
      <c r="V325" s="33">
        <v>35</v>
      </c>
      <c r="W325" s="20">
        <v>155</v>
      </c>
      <c r="X325" s="20">
        <v>75</v>
      </c>
      <c r="Y325" s="20">
        <v>205</v>
      </c>
      <c r="Z325" s="20">
        <v>85</v>
      </c>
      <c r="AA325" s="20">
        <v>655</v>
      </c>
      <c r="AB325" s="20">
        <v>60</v>
      </c>
      <c r="AC325" s="20">
        <v>60</v>
      </c>
      <c r="AD325" s="20">
        <v>494</v>
      </c>
      <c r="AE325" s="20">
        <v>0</v>
      </c>
      <c r="AF325" s="20">
        <v>0</v>
      </c>
      <c r="AG325" s="16">
        <v>0</v>
      </c>
      <c r="AH325" s="179">
        <f t="shared" si="981"/>
        <v>1824</v>
      </c>
      <c r="AI325" s="28">
        <v>6373.62</v>
      </c>
      <c r="AJ325" s="28">
        <v>23645.82</v>
      </c>
      <c r="AK325" s="28">
        <v>41074.44</v>
      </c>
      <c r="AL325" s="28">
        <v>4598.55</v>
      </c>
      <c r="AM325" s="28">
        <v>11036.52</v>
      </c>
      <c r="AN325" s="28">
        <v>92697.99</v>
      </c>
      <c r="AO325" s="28">
        <v>20497.86</v>
      </c>
      <c r="AP325" s="28">
        <v>18962.748</v>
      </c>
      <c r="AQ325" s="28">
        <v>17156.772000000004</v>
      </c>
      <c r="AR325" s="28">
        <v>14447.808000000001</v>
      </c>
      <c r="AS325" s="28">
        <v>68347.475999999995</v>
      </c>
      <c r="AT325" s="28">
        <v>9932.8680000000022</v>
      </c>
      <c r="AU325" s="329">
        <f t="shared" si="831"/>
        <v>328772.47199999995</v>
      </c>
      <c r="AV325" s="33">
        <v>6320.9160000000011</v>
      </c>
      <c r="AW325" s="20">
        <v>27992.628000000001</v>
      </c>
      <c r="AX325" s="20">
        <v>13544.82</v>
      </c>
      <c r="AY325" s="20">
        <v>28507.464</v>
      </c>
      <c r="AZ325" s="20">
        <v>15350.796000000002</v>
      </c>
      <c r="BA325" s="20">
        <v>91500.191999999981</v>
      </c>
      <c r="BB325" s="20">
        <v>10420.487999999999</v>
      </c>
      <c r="BC325" s="20">
        <v>10835.856000000002</v>
      </c>
      <c r="BD325" s="20">
        <v>89215.214400000012</v>
      </c>
      <c r="BE325" s="20">
        <v>0</v>
      </c>
      <c r="BF325" s="20">
        <v>0</v>
      </c>
      <c r="BG325" s="20">
        <v>0</v>
      </c>
      <c r="BH325" s="329">
        <f t="shared" si="832"/>
        <v>293688.37440000003</v>
      </c>
      <c r="BI325" s="193">
        <f t="shared" si="998"/>
        <v>31219.398000000001</v>
      </c>
      <c r="BJ325" s="193">
        <f t="shared" si="999"/>
        <v>39090.491999999991</v>
      </c>
      <c r="BK325" s="20">
        <v>105105.9933487185</v>
      </c>
      <c r="BL325" s="33">
        <v>10835.856000000002</v>
      </c>
      <c r="BM325" s="226">
        <f t="shared" si="820"/>
        <v>0.10309455869037859</v>
      </c>
      <c r="BN325" s="4">
        <f t="shared" si="1015"/>
        <v>0.32488988316408696</v>
      </c>
      <c r="BO325" s="4">
        <v>0</v>
      </c>
      <c r="BP325" s="4">
        <v>1</v>
      </c>
      <c r="BQ325" s="195">
        <v>200</v>
      </c>
      <c r="BR325" s="196">
        <f t="shared" si="1000"/>
        <v>36119.952000000005</v>
      </c>
      <c r="BS325" s="224">
        <f t="shared" si="830"/>
        <v>0.3436526391046224</v>
      </c>
      <c r="BT325" s="4">
        <f t="shared" si="821"/>
        <v>-0.42857142857142849</v>
      </c>
      <c r="BU325" s="229">
        <f t="shared" si="935"/>
        <v>-6.5852937417892665E-2</v>
      </c>
      <c r="BV325" s="193">
        <f t="shared" si="822"/>
        <v>25559.145</v>
      </c>
      <c r="BW325" s="193">
        <f t="shared" si="823"/>
        <v>37585.511999999995</v>
      </c>
      <c r="BX325" s="20">
        <v>46217.39543356777</v>
      </c>
      <c r="BY325" s="19">
        <v>89215.214400000012</v>
      </c>
      <c r="BZ325" s="441">
        <f t="shared" si="824"/>
        <v>1.9303384269725172</v>
      </c>
      <c r="CA325" s="4">
        <f t="shared" si="1001"/>
        <v>0.30664139150380232</v>
      </c>
      <c r="CB325" s="216">
        <v>0.33</v>
      </c>
      <c r="CC325" s="1">
        <v>1.3</v>
      </c>
      <c r="CD325" s="19">
        <v>300</v>
      </c>
      <c r="CE325" s="196">
        <v>36300.551760000002</v>
      </c>
      <c r="CF325" s="275">
        <f t="shared" si="825"/>
        <v>0.78543049471876669</v>
      </c>
      <c r="CG325" s="1">
        <f t="shared" si="826"/>
        <v>1.1158147791437685</v>
      </c>
      <c r="CH325" s="229">
        <f t="shared" si="827"/>
        <v>0.24420860624818275</v>
      </c>
      <c r="CI325" s="193">
        <f t="shared" si="828"/>
        <v>32632.041600000004</v>
      </c>
      <c r="CJ325" s="193">
        <f t="shared" si="829"/>
        <v>36823.852800000001</v>
      </c>
      <c r="CK325" s="20">
        <v>49534.0701175965</v>
      </c>
      <c r="CL325" s="33">
        <v>16253.784</v>
      </c>
      <c r="CM325" s="475">
        <f t="shared" si="806"/>
        <v>0.32813342334705503</v>
      </c>
      <c r="CN325" s="4">
        <v>0.30626785872954698</v>
      </c>
      <c r="CO325" s="1">
        <v>0</v>
      </c>
      <c r="CP325" s="1">
        <v>1</v>
      </c>
      <c r="CQ325" s="19">
        <v>200</v>
      </c>
      <c r="CR325" s="7">
        <v>36119.952000000005</v>
      </c>
      <c r="CS325" s="224">
        <f t="shared" si="807"/>
        <v>0.72919410648568406</v>
      </c>
      <c r="CT325" s="1">
        <f t="shared" si="808"/>
        <v>1.5000299007295781</v>
      </c>
      <c r="CU325" s="229">
        <f t="shared" si="809"/>
        <v>0.31664148104486567</v>
      </c>
      <c r="CV325" s="193">
        <f t="shared" si="810"/>
        <v>30994.215840000001</v>
      </c>
      <c r="CW325" s="193">
        <f t="shared" si="811"/>
        <v>38768.284800000001</v>
      </c>
      <c r="CX325" s="20"/>
      <c r="CY325" s="33"/>
      <c r="CZ325" s="475">
        <f t="shared" si="812"/>
        <v>0</v>
      </c>
      <c r="DA325" s="4">
        <v>0.30626785872954698</v>
      </c>
      <c r="DB325" s="700"/>
      <c r="DC325" s="700"/>
      <c r="DE325" s="7">
        <f t="shared" si="964"/>
        <v>0</v>
      </c>
      <c r="DF325" s="224">
        <f t="shared" si="813"/>
        <v>0</v>
      </c>
      <c r="DG325" s="1">
        <f t="shared" si="814"/>
        <v>-1</v>
      </c>
      <c r="DH325" s="229">
        <f t="shared" si="815"/>
        <v>-2.7905710232910441E-2</v>
      </c>
      <c r="DI325" s="193"/>
      <c r="DJ325" s="193"/>
      <c r="DK325" s="20"/>
      <c r="DL325" s="33"/>
      <c r="DM325" s="475">
        <f t="shared" si="816"/>
        <v>0</v>
      </c>
      <c r="DN325" s="4">
        <v>0.30626785872954698</v>
      </c>
      <c r="DO325" s="700"/>
      <c r="DP325" s="700"/>
      <c r="DR325" s="7">
        <f t="shared" si="1002"/>
        <v>0</v>
      </c>
      <c r="DS325" s="224">
        <f t="shared" si="817"/>
        <v>0</v>
      </c>
      <c r="DT325" s="1">
        <f t="shared" si="818"/>
        <v>-1</v>
      </c>
      <c r="DU325" s="229">
        <f t="shared" si="819"/>
        <v>-0.10671239409606026</v>
      </c>
    </row>
    <row r="326" spans="2:125" hidden="1" outlineLevel="1" x14ac:dyDescent="0.35">
      <c r="B326" s="5" t="s">
        <v>118</v>
      </c>
      <c r="C326" s="3"/>
      <c r="D326" s="18">
        <v>320120</v>
      </c>
      <c r="E326" s="5" t="s">
        <v>41</v>
      </c>
      <c r="F326" s="5" t="s">
        <v>35</v>
      </c>
      <c r="G326" s="5" t="s">
        <v>72</v>
      </c>
      <c r="H326" s="20">
        <v>167.22200000000001</v>
      </c>
      <c r="I326" s="16">
        <f t="shared" si="1003"/>
        <v>0</v>
      </c>
      <c r="J326" s="16">
        <f t="shared" si="1004"/>
        <v>0</v>
      </c>
      <c r="K326" s="16">
        <f t="shared" si="1005"/>
        <v>0</v>
      </c>
      <c r="L326" s="33">
        <f t="shared" si="1006"/>
        <v>0</v>
      </c>
      <c r="M326" s="20">
        <f t="shared" si="1007"/>
        <v>0</v>
      </c>
      <c r="N326" s="20">
        <f t="shared" si="1008"/>
        <v>0</v>
      </c>
      <c r="O326" s="20">
        <f t="shared" si="1009"/>
        <v>0</v>
      </c>
      <c r="P326" s="20">
        <f t="shared" si="1010"/>
        <v>0</v>
      </c>
      <c r="Q326" s="20">
        <f t="shared" si="1011"/>
        <v>0</v>
      </c>
      <c r="R326" s="20">
        <f t="shared" si="1012"/>
        <v>0</v>
      </c>
      <c r="S326" s="20">
        <f t="shared" si="1013"/>
        <v>0</v>
      </c>
      <c r="T326" s="20">
        <f t="shared" si="1014"/>
        <v>0</v>
      </c>
      <c r="U326" s="182">
        <f t="shared" si="833"/>
        <v>0</v>
      </c>
      <c r="V326" s="33">
        <v>0</v>
      </c>
      <c r="W326" s="20">
        <v>0</v>
      </c>
      <c r="X326" s="20">
        <v>0</v>
      </c>
      <c r="Y326" s="20">
        <v>0</v>
      </c>
      <c r="Z326" s="20">
        <v>0</v>
      </c>
      <c r="AA326" s="20">
        <v>0</v>
      </c>
      <c r="AB326" s="20">
        <v>0</v>
      </c>
      <c r="AC326" s="20">
        <v>0</v>
      </c>
      <c r="AD326" s="20">
        <v>0</v>
      </c>
      <c r="AE326" s="20">
        <v>0</v>
      </c>
      <c r="AF326" s="20">
        <v>0</v>
      </c>
      <c r="AG326" s="16">
        <v>0</v>
      </c>
      <c r="AH326" s="179">
        <f t="shared" si="981"/>
        <v>0</v>
      </c>
      <c r="AI326" s="28">
        <v>0</v>
      </c>
      <c r="AJ326" s="28">
        <v>0</v>
      </c>
      <c r="AK326" s="28">
        <v>0</v>
      </c>
      <c r="AL326" s="28">
        <v>0</v>
      </c>
      <c r="AM326" s="28">
        <v>0</v>
      </c>
      <c r="AN326" s="28">
        <v>0</v>
      </c>
      <c r="AO326" s="28">
        <v>0</v>
      </c>
      <c r="AP326" s="28">
        <v>0</v>
      </c>
      <c r="AQ326" s="28">
        <v>0</v>
      </c>
      <c r="AR326" s="28">
        <v>0</v>
      </c>
      <c r="AS326" s="28">
        <v>0</v>
      </c>
      <c r="AT326" s="28">
        <v>0</v>
      </c>
      <c r="AU326" s="329">
        <f t="shared" si="831"/>
        <v>0</v>
      </c>
      <c r="AV326" s="33">
        <v>0</v>
      </c>
      <c r="AW326" s="20">
        <v>0</v>
      </c>
      <c r="AX326" s="20">
        <v>0</v>
      </c>
      <c r="AY326" s="20">
        <v>0</v>
      </c>
      <c r="AZ326" s="20">
        <v>0</v>
      </c>
      <c r="BA326" s="20">
        <v>0</v>
      </c>
      <c r="BB326" s="20">
        <v>0</v>
      </c>
      <c r="BC326" s="20">
        <v>0</v>
      </c>
      <c r="BD326" s="20">
        <v>0</v>
      </c>
      <c r="BE326" s="20">
        <v>0</v>
      </c>
      <c r="BF326" s="20">
        <v>0</v>
      </c>
      <c r="BG326" s="20">
        <v>0</v>
      </c>
      <c r="BH326" s="329">
        <f t="shared" si="832"/>
        <v>0</v>
      </c>
      <c r="BI326" s="193">
        <f t="shared" si="998"/>
        <v>0</v>
      </c>
      <c r="BJ326" s="193">
        <f t="shared" si="999"/>
        <v>0</v>
      </c>
      <c r="BK326" s="20">
        <v>0</v>
      </c>
      <c r="BL326" s="33">
        <v>0</v>
      </c>
      <c r="BM326" s="226">
        <f t="shared" si="820"/>
        <v>0</v>
      </c>
      <c r="BN326" s="4">
        <f t="shared" si="1015"/>
        <v>0</v>
      </c>
      <c r="BO326" s="4">
        <v>0</v>
      </c>
      <c r="BP326" s="4">
        <v>0</v>
      </c>
      <c r="BQ326" s="195">
        <v>0</v>
      </c>
      <c r="BR326" s="196">
        <f t="shared" si="1000"/>
        <v>0</v>
      </c>
      <c r="BS326" s="224">
        <f t="shared" si="830"/>
        <v>0</v>
      </c>
      <c r="BT326" s="4">
        <f t="shared" si="821"/>
        <v>0</v>
      </c>
      <c r="BU326" s="229">
        <f t="shared" si="935"/>
        <v>0</v>
      </c>
      <c r="BV326" s="193">
        <f t="shared" si="822"/>
        <v>0</v>
      </c>
      <c r="BW326" s="193">
        <f t="shared" si="823"/>
        <v>0</v>
      </c>
      <c r="BX326" s="20">
        <v>0</v>
      </c>
      <c r="BY326" s="19">
        <v>0</v>
      </c>
      <c r="BZ326" s="441">
        <f t="shared" si="824"/>
        <v>0</v>
      </c>
      <c r="CA326" s="4">
        <f t="shared" si="1001"/>
        <v>0</v>
      </c>
      <c r="CB326" s="1">
        <v>0</v>
      </c>
      <c r="CC326" s="1">
        <v>0</v>
      </c>
      <c r="CD326" s="19">
        <v>0</v>
      </c>
      <c r="CE326" s="196">
        <v>0</v>
      </c>
      <c r="CF326" s="275">
        <f t="shared" si="825"/>
        <v>0</v>
      </c>
      <c r="CG326" s="1">
        <f t="shared" si="826"/>
        <v>0</v>
      </c>
      <c r="CH326" s="229">
        <f t="shared" si="827"/>
        <v>0</v>
      </c>
      <c r="CI326" s="193">
        <f t="shared" si="828"/>
        <v>0</v>
      </c>
      <c r="CJ326" s="193">
        <f t="shared" si="829"/>
        <v>0</v>
      </c>
      <c r="CK326" s="20">
        <v>0</v>
      </c>
      <c r="CL326" s="33">
        <v>0</v>
      </c>
      <c r="CM326" s="475">
        <f t="shared" si="806"/>
        <v>0</v>
      </c>
      <c r="CN326" s="4">
        <v>0</v>
      </c>
      <c r="CO326" s="1">
        <v>0</v>
      </c>
      <c r="CP326" s="1">
        <v>0</v>
      </c>
      <c r="CQ326" s="19">
        <v>0</v>
      </c>
      <c r="CR326" s="7">
        <v>0</v>
      </c>
      <c r="CS326" s="224">
        <f t="shared" si="807"/>
        <v>0</v>
      </c>
      <c r="CT326" s="1">
        <f t="shared" si="808"/>
        <v>0</v>
      </c>
      <c r="CU326" s="229">
        <f t="shared" si="809"/>
        <v>0</v>
      </c>
      <c r="CV326" s="193">
        <f t="shared" si="810"/>
        <v>0</v>
      </c>
      <c r="CW326" s="193">
        <f t="shared" si="811"/>
        <v>0</v>
      </c>
      <c r="CX326" s="20"/>
      <c r="CY326" s="33"/>
      <c r="CZ326" s="475">
        <f t="shared" si="812"/>
        <v>0</v>
      </c>
      <c r="DA326" s="4">
        <v>0</v>
      </c>
      <c r="DB326" s="700"/>
      <c r="DC326" s="700"/>
      <c r="DE326" s="7">
        <f t="shared" si="964"/>
        <v>0</v>
      </c>
      <c r="DF326" s="224">
        <f t="shared" si="813"/>
        <v>0</v>
      </c>
      <c r="DG326" s="1">
        <f t="shared" si="814"/>
        <v>0</v>
      </c>
      <c r="DH326" s="229">
        <f t="shared" si="815"/>
        <v>0</v>
      </c>
      <c r="DI326" s="193"/>
      <c r="DJ326" s="193"/>
      <c r="DK326" s="20"/>
      <c r="DL326" s="33"/>
      <c r="DM326" s="475">
        <f t="shared" si="816"/>
        <v>0</v>
      </c>
      <c r="DN326" s="4">
        <v>0</v>
      </c>
      <c r="DO326" s="700"/>
      <c r="DP326" s="700"/>
      <c r="DR326" s="7">
        <f t="shared" si="1002"/>
        <v>0</v>
      </c>
      <c r="DS326" s="224">
        <f t="shared" si="817"/>
        <v>0</v>
      </c>
      <c r="DT326" s="1">
        <f t="shared" si="818"/>
        <v>0</v>
      </c>
      <c r="DU326" s="229">
        <f t="shared" si="819"/>
        <v>0</v>
      </c>
    </row>
    <row r="327" spans="2:125" hidden="1" outlineLevel="1" x14ac:dyDescent="0.35">
      <c r="B327" s="5" t="s">
        <v>118</v>
      </c>
      <c r="C327" s="3"/>
      <c r="D327" s="18">
        <v>320100</v>
      </c>
      <c r="E327" s="5" t="s">
        <v>44</v>
      </c>
      <c r="F327" s="5" t="s">
        <v>50</v>
      </c>
      <c r="G327" s="5" t="s">
        <v>73</v>
      </c>
      <c r="H327" s="20">
        <v>225.81800000000001</v>
      </c>
      <c r="I327" s="16">
        <f t="shared" si="1003"/>
        <v>0</v>
      </c>
      <c r="J327" s="16">
        <f t="shared" si="1004"/>
        <v>0</v>
      </c>
      <c r="K327" s="16">
        <f t="shared" si="1005"/>
        <v>0</v>
      </c>
      <c r="L327" s="33">
        <f t="shared" si="1006"/>
        <v>0</v>
      </c>
      <c r="M327" s="20">
        <f t="shared" si="1007"/>
        <v>0</v>
      </c>
      <c r="N327" s="20">
        <f t="shared" si="1008"/>
        <v>0</v>
      </c>
      <c r="O327" s="20">
        <f t="shared" si="1009"/>
        <v>0</v>
      </c>
      <c r="P327" s="20">
        <f t="shared" si="1010"/>
        <v>0</v>
      </c>
      <c r="Q327" s="20">
        <f t="shared" si="1011"/>
        <v>0</v>
      </c>
      <c r="R327" s="20">
        <f t="shared" si="1012"/>
        <v>0</v>
      </c>
      <c r="S327" s="20">
        <f t="shared" si="1013"/>
        <v>0</v>
      </c>
      <c r="T327" s="20">
        <f t="shared" si="1014"/>
        <v>0</v>
      </c>
      <c r="U327" s="182">
        <f t="shared" si="833"/>
        <v>0</v>
      </c>
      <c r="V327" s="33">
        <v>0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 s="20">
        <v>0</v>
      </c>
      <c r="AE327" s="20">
        <v>0</v>
      </c>
      <c r="AF327" s="20">
        <v>0</v>
      </c>
      <c r="AG327" s="16">
        <v>0</v>
      </c>
      <c r="AH327" s="179">
        <f t="shared" si="981"/>
        <v>0</v>
      </c>
      <c r="AI327" s="28">
        <v>0</v>
      </c>
      <c r="AJ327" s="28">
        <v>0</v>
      </c>
      <c r="AK327" s="28">
        <v>0</v>
      </c>
      <c r="AL327" s="28">
        <v>0</v>
      </c>
      <c r="AM327" s="28">
        <v>0</v>
      </c>
      <c r="AN327" s="28">
        <v>0</v>
      </c>
      <c r="AO327" s="28">
        <v>0</v>
      </c>
      <c r="AP327" s="28">
        <v>0</v>
      </c>
      <c r="AQ327" s="28">
        <v>0</v>
      </c>
      <c r="AR327" s="28">
        <v>0</v>
      </c>
      <c r="AS327" s="28">
        <v>0</v>
      </c>
      <c r="AT327" s="28">
        <v>0</v>
      </c>
      <c r="AU327" s="329">
        <f t="shared" si="831"/>
        <v>0</v>
      </c>
      <c r="AV327" s="33">
        <v>0</v>
      </c>
      <c r="AW327" s="20">
        <v>0</v>
      </c>
      <c r="AX327" s="20">
        <v>0</v>
      </c>
      <c r="AY327" s="20">
        <v>0</v>
      </c>
      <c r="AZ327" s="20">
        <v>0</v>
      </c>
      <c r="BA327" s="20">
        <v>0</v>
      </c>
      <c r="BB327" s="20">
        <v>0</v>
      </c>
      <c r="BC327" s="20">
        <v>0</v>
      </c>
      <c r="BD327" s="20">
        <v>0</v>
      </c>
      <c r="BE327" s="20">
        <v>0</v>
      </c>
      <c r="BF327" s="20">
        <v>0</v>
      </c>
      <c r="BG327" s="20">
        <v>0</v>
      </c>
      <c r="BH327" s="329">
        <f t="shared" si="832"/>
        <v>0</v>
      </c>
      <c r="BI327" s="193">
        <f t="shared" si="998"/>
        <v>0</v>
      </c>
      <c r="BJ327" s="193">
        <f t="shared" si="999"/>
        <v>0</v>
      </c>
      <c r="BK327" s="20">
        <v>0</v>
      </c>
      <c r="BL327" s="33">
        <v>0</v>
      </c>
      <c r="BM327" s="226">
        <f t="shared" si="820"/>
        <v>0</v>
      </c>
      <c r="BN327" s="4">
        <f t="shared" si="1015"/>
        <v>0</v>
      </c>
      <c r="BO327" s="4">
        <v>0</v>
      </c>
      <c r="BP327" s="4">
        <v>0</v>
      </c>
      <c r="BQ327" s="195">
        <v>0</v>
      </c>
      <c r="BR327" s="196">
        <f t="shared" si="1000"/>
        <v>0</v>
      </c>
      <c r="BS327" s="224">
        <f t="shared" si="830"/>
        <v>0</v>
      </c>
      <c r="BT327" s="4">
        <f t="shared" si="821"/>
        <v>0</v>
      </c>
      <c r="BU327" s="229">
        <f t="shared" si="935"/>
        <v>0</v>
      </c>
      <c r="BV327" s="193">
        <f t="shared" si="822"/>
        <v>0</v>
      </c>
      <c r="BW327" s="193">
        <f t="shared" si="823"/>
        <v>0</v>
      </c>
      <c r="BX327" s="20">
        <v>0</v>
      </c>
      <c r="BY327" s="19">
        <v>0</v>
      </c>
      <c r="BZ327" s="441">
        <f t="shared" si="824"/>
        <v>0</v>
      </c>
      <c r="CA327" s="4">
        <f t="shared" si="1001"/>
        <v>0</v>
      </c>
      <c r="CB327" s="1">
        <v>0</v>
      </c>
      <c r="CC327" s="1">
        <v>0</v>
      </c>
      <c r="CD327" s="19">
        <v>0</v>
      </c>
      <c r="CE327" s="196">
        <v>0</v>
      </c>
      <c r="CF327" s="275">
        <f t="shared" si="825"/>
        <v>0</v>
      </c>
      <c r="CG327" s="1">
        <f t="shared" si="826"/>
        <v>0</v>
      </c>
      <c r="CH327" s="229">
        <f t="shared" si="827"/>
        <v>0</v>
      </c>
      <c r="CI327" s="193">
        <f t="shared" si="828"/>
        <v>0</v>
      </c>
      <c r="CJ327" s="193">
        <f t="shared" si="829"/>
        <v>0</v>
      </c>
      <c r="CK327" s="20">
        <v>0</v>
      </c>
      <c r="CL327" s="33">
        <v>0</v>
      </c>
      <c r="CM327" s="475">
        <f t="shared" si="806"/>
        <v>0</v>
      </c>
      <c r="CN327" s="4">
        <v>0</v>
      </c>
      <c r="CO327" s="1">
        <v>0</v>
      </c>
      <c r="CP327" s="1">
        <v>0</v>
      </c>
      <c r="CQ327" s="19">
        <v>0</v>
      </c>
      <c r="CR327" s="7">
        <v>0</v>
      </c>
      <c r="CS327" s="224">
        <f t="shared" si="807"/>
        <v>0</v>
      </c>
      <c r="CT327" s="1">
        <f t="shared" si="808"/>
        <v>0</v>
      </c>
      <c r="CU327" s="229">
        <f t="shared" si="809"/>
        <v>0</v>
      </c>
      <c r="CV327" s="193">
        <f t="shared" si="810"/>
        <v>0</v>
      </c>
      <c r="CW327" s="193">
        <f t="shared" si="811"/>
        <v>0</v>
      </c>
      <c r="CX327" s="20"/>
      <c r="CY327" s="33"/>
      <c r="CZ327" s="475">
        <f t="shared" si="812"/>
        <v>0</v>
      </c>
      <c r="DA327" s="4">
        <v>0</v>
      </c>
      <c r="DB327" s="700"/>
      <c r="DC327" s="700"/>
      <c r="DE327" s="7">
        <f t="shared" si="964"/>
        <v>0</v>
      </c>
      <c r="DF327" s="224">
        <f t="shared" si="813"/>
        <v>0</v>
      </c>
      <c r="DG327" s="1">
        <f t="shared" si="814"/>
        <v>0</v>
      </c>
      <c r="DH327" s="229">
        <f t="shared" si="815"/>
        <v>0</v>
      </c>
      <c r="DI327" s="193"/>
      <c r="DJ327" s="193"/>
      <c r="DK327" s="20"/>
      <c r="DL327" s="33"/>
      <c r="DM327" s="475">
        <f t="shared" si="816"/>
        <v>0</v>
      </c>
      <c r="DN327" s="4">
        <v>0</v>
      </c>
      <c r="DO327" s="700"/>
      <c r="DP327" s="700"/>
      <c r="DR327" s="7">
        <f t="shared" si="1002"/>
        <v>0</v>
      </c>
      <c r="DS327" s="224">
        <f t="shared" si="817"/>
        <v>0</v>
      </c>
      <c r="DT327" s="1">
        <f t="shared" si="818"/>
        <v>0</v>
      </c>
      <c r="DU327" s="229">
        <f t="shared" si="819"/>
        <v>0</v>
      </c>
    </row>
    <row r="328" spans="2:125" hidden="1" outlineLevel="1" x14ac:dyDescent="0.35">
      <c r="B328" s="5" t="s">
        <v>118</v>
      </c>
      <c r="C328" s="3"/>
      <c r="D328" s="18">
        <v>320400</v>
      </c>
      <c r="E328" s="5" t="s">
        <v>44</v>
      </c>
      <c r="F328" s="5" t="s">
        <v>51</v>
      </c>
      <c r="G328" s="5" t="s">
        <v>73</v>
      </c>
      <c r="H328" s="20">
        <v>225.81800000000001</v>
      </c>
      <c r="I328" s="16">
        <f t="shared" si="1003"/>
        <v>0</v>
      </c>
      <c r="J328" s="16">
        <f t="shared" si="1004"/>
        <v>0</v>
      </c>
      <c r="K328" s="16">
        <f t="shared" si="1005"/>
        <v>0</v>
      </c>
      <c r="L328" s="33">
        <f t="shared" si="1006"/>
        <v>0</v>
      </c>
      <c r="M328" s="20">
        <f t="shared" si="1007"/>
        <v>0</v>
      </c>
      <c r="N328" s="20">
        <f t="shared" si="1008"/>
        <v>0</v>
      </c>
      <c r="O328" s="20">
        <f t="shared" si="1009"/>
        <v>0</v>
      </c>
      <c r="P328" s="20">
        <f t="shared" si="1010"/>
        <v>0</v>
      </c>
      <c r="Q328" s="20">
        <f t="shared" si="1011"/>
        <v>0</v>
      </c>
      <c r="R328" s="20">
        <f t="shared" si="1012"/>
        <v>0</v>
      </c>
      <c r="S328" s="20">
        <f t="shared" si="1013"/>
        <v>0</v>
      </c>
      <c r="T328" s="20">
        <f t="shared" si="1014"/>
        <v>0</v>
      </c>
      <c r="U328" s="182">
        <f t="shared" si="833"/>
        <v>0</v>
      </c>
      <c r="V328" s="33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0">
        <v>0</v>
      </c>
      <c r="AF328" s="20">
        <v>0</v>
      </c>
      <c r="AG328" s="16">
        <v>0</v>
      </c>
      <c r="AH328" s="179">
        <f t="shared" si="981"/>
        <v>0</v>
      </c>
      <c r="AI328" s="28">
        <v>0</v>
      </c>
      <c r="AJ328" s="28">
        <v>0</v>
      </c>
      <c r="AK328" s="28">
        <v>0</v>
      </c>
      <c r="AL328" s="28">
        <v>0</v>
      </c>
      <c r="AM328" s="28">
        <v>0</v>
      </c>
      <c r="AN328" s="28">
        <v>0</v>
      </c>
      <c r="AO328" s="28">
        <v>0</v>
      </c>
      <c r="AP328" s="28">
        <v>0</v>
      </c>
      <c r="AQ328" s="28">
        <v>0</v>
      </c>
      <c r="AR328" s="28"/>
      <c r="AS328" s="28"/>
      <c r="AT328" s="28"/>
      <c r="AU328" s="329">
        <f t="shared" si="831"/>
        <v>0</v>
      </c>
      <c r="AV328" s="33">
        <v>0</v>
      </c>
      <c r="AW328" s="20">
        <v>0</v>
      </c>
      <c r="AX328" s="20">
        <v>0</v>
      </c>
      <c r="AY328" s="20">
        <v>0</v>
      </c>
      <c r="AZ328" s="20">
        <v>0</v>
      </c>
      <c r="BA328" s="20">
        <v>0</v>
      </c>
      <c r="BB328" s="20">
        <v>0</v>
      </c>
      <c r="BC328" s="20">
        <v>0</v>
      </c>
      <c r="BD328" s="20">
        <v>0</v>
      </c>
      <c r="BE328" s="20">
        <v>0</v>
      </c>
      <c r="BF328" s="20">
        <v>0</v>
      </c>
      <c r="BG328" s="20">
        <v>0</v>
      </c>
      <c r="BH328" s="329">
        <f t="shared" si="832"/>
        <v>0</v>
      </c>
      <c r="BI328" s="193">
        <f t="shared" si="998"/>
        <v>0</v>
      </c>
      <c r="BJ328" s="193">
        <f t="shared" si="999"/>
        <v>0</v>
      </c>
      <c r="BK328" s="20">
        <v>0</v>
      </c>
      <c r="BL328" s="33">
        <v>0</v>
      </c>
      <c r="BM328" s="226">
        <f t="shared" si="820"/>
        <v>0</v>
      </c>
      <c r="BN328" s="4">
        <f t="shared" si="1015"/>
        <v>0</v>
      </c>
      <c r="BO328" s="4">
        <v>0</v>
      </c>
      <c r="BP328" s="4">
        <v>0</v>
      </c>
      <c r="BQ328" s="195">
        <v>0</v>
      </c>
      <c r="BR328" s="196">
        <f t="shared" si="1000"/>
        <v>0</v>
      </c>
      <c r="BS328" s="224">
        <f t="shared" si="830"/>
        <v>0</v>
      </c>
      <c r="BT328" s="4">
        <f t="shared" si="821"/>
        <v>0</v>
      </c>
      <c r="BU328" s="229">
        <f t="shared" si="935"/>
        <v>0</v>
      </c>
      <c r="BV328" s="193">
        <f t="shared" si="822"/>
        <v>0</v>
      </c>
      <c r="BW328" s="193">
        <f t="shared" si="823"/>
        <v>0</v>
      </c>
      <c r="BX328" s="20">
        <v>0</v>
      </c>
      <c r="BY328" s="19">
        <v>0</v>
      </c>
      <c r="BZ328" s="441">
        <f t="shared" si="824"/>
        <v>0</v>
      </c>
      <c r="CA328" s="4">
        <f t="shared" si="1001"/>
        <v>0</v>
      </c>
      <c r="CB328" s="1">
        <v>0</v>
      </c>
      <c r="CC328" s="1">
        <v>0</v>
      </c>
      <c r="CD328" s="19">
        <v>0</v>
      </c>
      <c r="CE328" s="196">
        <v>0</v>
      </c>
      <c r="CF328" s="275">
        <f t="shared" si="825"/>
        <v>0</v>
      </c>
      <c r="CG328" s="1">
        <f t="shared" si="826"/>
        <v>0</v>
      </c>
      <c r="CH328" s="229">
        <f t="shared" si="827"/>
        <v>0</v>
      </c>
      <c r="CI328" s="193">
        <f t="shared" si="828"/>
        <v>0</v>
      </c>
      <c r="CJ328" s="193">
        <f t="shared" si="829"/>
        <v>0</v>
      </c>
      <c r="CK328" s="20">
        <v>0</v>
      </c>
      <c r="CL328" s="33">
        <v>0</v>
      </c>
      <c r="CM328" s="475">
        <f t="shared" ref="CM328:CM391" si="1016">+IFERROR(CL328/CK328,0)</f>
        <v>0</v>
      </c>
      <c r="CN328" s="4">
        <v>0</v>
      </c>
      <c r="CO328" s="1">
        <v>0</v>
      </c>
      <c r="CP328" s="1">
        <v>0</v>
      </c>
      <c r="CQ328" s="19">
        <v>0</v>
      </c>
      <c r="CR328" s="7">
        <v>0</v>
      </c>
      <c r="CS328" s="224">
        <f t="shared" ref="CS328:CS392" si="1017">+IFERROR(CR328/CK328,0)</f>
        <v>0</v>
      </c>
      <c r="CT328" s="1">
        <f t="shared" ref="CT328:CT392" si="1018">IFERROR(CR328/AR328-1,0)</f>
        <v>0</v>
      </c>
      <c r="CU328" s="229">
        <f t="shared" ref="CU328:CU391" si="1019">IFERROR(SUM(AV328:BD328,CR328)/SUM(AI328:AR328)-1,0)</f>
        <v>0</v>
      </c>
      <c r="CV328" s="193">
        <f t="shared" ref="CV328:CV391" si="1020">+AVERAGE(AV328:BD328,CL328)</f>
        <v>0</v>
      </c>
      <c r="CW328" s="193">
        <f t="shared" ref="CW328:CW391" si="1021">+IFERROR(AVERAGE(CL328,BD328,BC328),"")</f>
        <v>0</v>
      </c>
      <c r="CX328" s="20"/>
      <c r="CY328" s="33"/>
      <c r="CZ328" s="475">
        <f t="shared" ref="CZ328:CZ391" si="1022">+IFERROR(CY328/CX328,0)</f>
        <v>0</v>
      </c>
      <c r="DA328" s="4">
        <v>0</v>
      </c>
      <c r="DB328" s="700"/>
      <c r="DC328" s="700"/>
      <c r="DE328" s="7">
        <f t="shared" si="964"/>
        <v>0</v>
      </c>
      <c r="DF328" s="224">
        <f t="shared" ref="DF328:DF392" si="1023">+IFERROR(DE328/CX328,0)</f>
        <v>0</v>
      </c>
      <c r="DG328" s="1">
        <f t="shared" ref="DG328:DG391" si="1024">IFERROR(DE328/AS328-1,0)</f>
        <v>0</v>
      </c>
      <c r="DH328" s="229">
        <f t="shared" ref="DH328:DH391" si="1025">IFERROR(SUM(AV328:BD328,CL328)/SUM(AI328:AS328)-1,0)</f>
        <v>0</v>
      </c>
      <c r="DI328" s="193"/>
      <c r="DJ328" s="193"/>
      <c r="DK328" s="20"/>
      <c r="DL328" s="33"/>
      <c r="DM328" s="475">
        <f t="shared" ref="DM328:DM391" si="1026">+IFERROR(DL328/DK328,0)</f>
        <v>0</v>
      </c>
      <c r="DN328" s="4">
        <v>0</v>
      </c>
      <c r="DO328" s="700"/>
      <c r="DP328" s="700"/>
      <c r="DR328" s="7">
        <f t="shared" si="1002"/>
        <v>0</v>
      </c>
      <c r="DS328" s="224">
        <f t="shared" ref="DS328:DS392" si="1027">+IFERROR(DR328/DK328,0)</f>
        <v>0</v>
      </c>
      <c r="DT328" s="1">
        <f t="shared" ref="DT328:DT391" si="1028">IFERROR(DR328/AT328-1,0)</f>
        <v>0</v>
      </c>
      <c r="DU328" s="229">
        <f t="shared" ref="DU328:DU391" si="1029">IFERROR(BH328/AU328-1,0)</f>
        <v>0</v>
      </c>
    </row>
    <row r="329" spans="2:125" hidden="1" outlineLevel="1" x14ac:dyDescent="0.35">
      <c r="B329" s="5" t="s">
        <v>118</v>
      </c>
      <c r="C329" s="3"/>
      <c r="D329" s="18">
        <v>320928</v>
      </c>
      <c r="E329" s="5" t="s">
        <v>42</v>
      </c>
      <c r="F329" s="5" t="s">
        <v>379</v>
      </c>
      <c r="G329" s="5"/>
      <c r="H329" s="20"/>
      <c r="I329" s="16"/>
      <c r="J329" s="16"/>
      <c r="K329" s="16"/>
      <c r="L329" s="33"/>
      <c r="M329" s="20"/>
      <c r="N329" s="20"/>
      <c r="O329" s="20"/>
      <c r="P329" s="20"/>
      <c r="Q329" s="20"/>
      <c r="R329" s="20"/>
      <c r="S329" s="20"/>
      <c r="T329" s="20"/>
      <c r="U329" s="182"/>
      <c r="V329" s="33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16"/>
      <c r="AH329" s="179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329"/>
      <c r="AV329" s="33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329"/>
      <c r="BI329" s="193"/>
      <c r="BJ329" s="193"/>
      <c r="BK329" s="20"/>
      <c r="BL329" s="33"/>
      <c r="BM329" s="226"/>
      <c r="BN329" s="4"/>
      <c r="BO329" s="4"/>
      <c r="BP329" s="4"/>
      <c r="BQ329" s="195"/>
      <c r="BR329" s="196"/>
      <c r="BS329" s="224"/>
      <c r="BT329" s="4"/>
      <c r="BU329" s="229"/>
      <c r="BV329" s="193"/>
      <c r="BW329" s="193"/>
      <c r="BX329" s="20"/>
      <c r="BZ329" s="441"/>
      <c r="CA329" s="4"/>
      <c r="CD329" s="19"/>
      <c r="CE329" s="196"/>
      <c r="CF329" s="275"/>
      <c r="CG329" s="1"/>
      <c r="CH329" s="229"/>
      <c r="CI329" s="193"/>
      <c r="CJ329" s="193"/>
      <c r="CK329" s="20"/>
      <c r="CL329" s="33">
        <v>38873.675000000003</v>
      </c>
      <c r="CM329" s="475">
        <f t="shared" si="1016"/>
        <v>0</v>
      </c>
      <c r="CN329" s="4">
        <v>0</v>
      </c>
      <c r="CO329" s="1">
        <v>0</v>
      </c>
      <c r="CP329" s="1">
        <v>0</v>
      </c>
      <c r="CQ329" s="19">
        <v>0</v>
      </c>
      <c r="CR329" s="7">
        <v>0</v>
      </c>
      <c r="CS329" s="224">
        <f t="shared" ref="CS329" si="1030">+IFERROR(CR329/CK329,0)</f>
        <v>0</v>
      </c>
      <c r="CT329" s="1">
        <f t="shared" ref="CT329" si="1031">IFERROR(CR329/AR329-1,0)</f>
        <v>0</v>
      </c>
      <c r="CU329" s="229">
        <f t="shared" si="1019"/>
        <v>0</v>
      </c>
      <c r="CV329" s="193">
        <f t="shared" si="1020"/>
        <v>38873.675000000003</v>
      </c>
      <c r="CW329" s="193">
        <f t="shared" si="1021"/>
        <v>38873.675000000003</v>
      </c>
      <c r="CX329" s="20"/>
      <c r="CY329" s="33"/>
      <c r="CZ329" s="475">
        <f t="shared" si="1022"/>
        <v>0</v>
      </c>
      <c r="DA329" s="4">
        <v>0</v>
      </c>
      <c r="DB329" s="700"/>
      <c r="DC329" s="700"/>
      <c r="DE329" s="7">
        <f t="shared" si="964"/>
        <v>0</v>
      </c>
      <c r="DF329" s="224">
        <f t="shared" si="1023"/>
        <v>0</v>
      </c>
      <c r="DG329" s="1">
        <f t="shared" si="1024"/>
        <v>0</v>
      </c>
      <c r="DH329" s="229">
        <f t="shared" si="1025"/>
        <v>0</v>
      </c>
      <c r="DI329" s="193"/>
      <c r="DJ329" s="193"/>
      <c r="DK329" s="20"/>
      <c r="DL329" s="33"/>
      <c r="DM329" s="475">
        <f t="shared" si="1026"/>
        <v>0</v>
      </c>
      <c r="DN329" s="4">
        <v>0</v>
      </c>
      <c r="DO329" s="700"/>
      <c r="DP329" s="700"/>
      <c r="DR329" s="7">
        <f t="shared" si="1002"/>
        <v>0</v>
      </c>
      <c r="DS329" s="224">
        <f t="shared" si="1027"/>
        <v>0</v>
      </c>
      <c r="DT329" s="1">
        <f t="shared" si="1028"/>
        <v>0</v>
      </c>
      <c r="DU329" s="229">
        <f t="shared" si="1029"/>
        <v>0</v>
      </c>
    </row>
    <row r="330" spans="2:125" hidden="1" outlineLevel="1" x14ac:dyDescent="0.35">
      <c r="B330" s="5" t="s">
        <v>118</v>
      </c>
      <c r="C330" s="3"/>
      <c r="D330" s="18">
        <v>320026</v>
      </c>
      <c r="E330" s="5" t="s">
        <v>41</v>
      </c>
      <c r="F330" s="5" t="s">
        <v>52</v>
      </c>
      <c r="G330" s="5" t="s">
        <v>74</v>
      </c>
      <c r="H330" s="20">
        <f>223309/1000</f>
        <v>223.309</v>
      </c>
      <c r="I330" s="16">
        <f t="shared" si="1003"/>
        <v>0</v>
      </c>
      <c r="J330" s="16">
        <f t="shared" si="1004"/>
        <v>0</v>
      </c>
      <c r="K330" s="16">
        <f t="shared" si="1005"/>
        <v>0</v>
      </c>
      <c r="L330" s="33">
        <f t="shared" si="1006"/>
        <v>0</v>
      </c>
      <c r="M330" s="20">
        <f t="shared" si="1007"/>
        <v>0</v>
      </c>
      <c r="N330" s="20">
        <f t="shared" si="1008"/>
        <v>0</v>
      </c>
      <c r="O330" s="20">
        <f t="shared" si="1009"/>
        <v>0</v>
      </c>
      <c r="P330" s="20">
        <f t="shared" si="1010"/>
        <v>0</v>
      </c>
      <c r="Q330" s="20">
        <f t="shared" si="1011"/>
        <v>0</v>
      </c>
      <c r="R330" s="20">
        <f t="shared" si="1012"/>
        <v>0</v>
      </c>
      <c r="S330" s="20">
        <f t="shared" si="1013"/>
        <v>0</v>
      </c>
      <c r="T330" s="20">
        <f t="shared" si="1014"/>
        <v>0</v>
      </c>
      <c r="U330" s="182">
        <f t="shared" si="833"/>
        <v>0</v>
      </c>
      <c r="V330" s="33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0">
        <v>0</v>
      </c>
      <c r="AF330" s="20">
        <v>0</v>
      </c>
      <c r="AG330" s="16">
        <v>0</v>
      </c>
      <c r="AH330" s="179">
        <f t="shared" si="981"/>
        <v>0</v>
      </c>
      <c r="AI330" s="28">
        <v>0</v>
      </c>
      <c r="AJ330" s="28">
        <v>0</v>
      </c>
      <c r="AK330" s="28">
        <v>0</v>
      </c>
      <c r="AL330" s="28">
        <v>0</v>
      </c>
      <c r="AM330" s="28">
        <v>0</v>
      </c>
      <c r="AN330" s="28">
        <v>0</v>
      </c>
      <c r="AO330" s="28">
        <v>0</v>
      </c>
      <c r="AP330" s="28">
        <v>0</v>
      </c>
      <c r="AQ330" s="28">
        <v>0</v>
      </c>
      <c r="AR330" s="28">
        <v>0</v>
      </c>
      <c r="AS330" s="28">
        <v>0</v>
      </c>
      <c r="AT330" s="28">
        <v>0</v>
      </c>
      <c r="AU330" s="329">
        <f t="shared" si="831"/>
        <v>0</v>
      </c>
      <c r="AV330" s="33">
        <v>0</v>
      </c>
      <c r="AW330" s="20">
        <v>0</v>
      </c>
      <c r="AX330" s="20">
        <v>0</v>
      </c>
      <c r="AY330" s="20">
        <v>0</v>
      </c>
      <c r="AZ330" s="20">
        <v>0</v>
      </c>
      <c r="BA330" s="20">
        <v>0</v>
      </c>
      <c r="BB330" s="20">
        <v>0</v>
      </c>
      <c r="BC330" s="20">
        <v>0</v>
      </c>
      <c r="BD330" s="20">
        <v>0</v>
      </c>
      <c r="BE330" s="20">
        <v>0</v>
      </c>
      <c r="BF330" s="20">
        <v>0</v>
      </c>
      <c r="BG330" s="20">
        <v>0</v>
      </c>
      <c r="BH330" s="329">
        <f t="shared" si="832"/>
        <v>0</v>
      </c>
      <c r="BI330" s="193">
        <f t="shared" si="998"/>
        <v>0</v>
      </c>
      <c r="BJ330" s="193">
        <f t="shared" si="999"/>
        <v>0</v>
      </c>
      <c r="BK330" s="20">
        <v>0</v>
      </c>
      <c r="BL330" s="33">
        <v>0</v>
      </c>
      <c r="BM330" s="226">
        <f t="shared" ref="BM330:BM393" si="1032">+IFERROR(BL330/BK330,0)</f>
        <v>0</v>
      </c>
      <c r="BN330" s="4">
        <f t="shared" si="1015"/>
        <v>0</v>
      </c>
      <c r="BO330" s="4">
        <v>0</v>
      </c>
      <c r="BP330" s="4">
        <v>0</v>
      </c>
      <c r="BQ330" s="195">
        <v>0</v>
      </c>
      <c r="BR330" s="196">
        <f t="shared" si="1000"/>
        <v>0</v>
      </c>
      <c r="BS330" s="224">
        <f t="shared" si="830"/>
        <v>0</v>
      </c>
      <c r="BT330" s="4">
        <f t="shared" ref="BT330:BT393" si="1033">IFERROR(BL330/AP330-1,0)</f>
        <v>0</v>
      </c>
      <c r="BU330" s="229">
        <f t="shared" si="935"/>
        <v>0</v>
      </c>
      <c r="BV330" s="193">
        <f t="shared" ref="BV330:BV393" si="1034">+IFERROR(AVERAGE(AV330:BC330),0)</f>
        <v>0</v>
      </c>
      <c r="BW330" s="193">
        <f t="shared" ref="BW330:BW393" si="1035">+IFERROR(AVERAGE(BA330:BC330),0)</f>
        <v>0</v>
      </c>
      <c r="BX330" s="20">
        <v>0</v>
      </c>
      <c r="BY330" s="19">
        <v>0</v>
      </c>
      <c r="BZ330" s="441">
        <f t="shared" ref="BZ330:BZ393" si="1036">+IFERROR(BY330/BX330,0)</f>
        <v>0</v>
      </c>
      <c r="CA330" s="4">
        <f t="shared" si="1001"/>
        <v>0</v>
      </c>
      <c r="CB330" s="1">
        <v>0</v>
      </c>
      <c r="CC330" s="1">
        <v>0</v>
      </c>
      <c r="CD330" s="19">
        <v>0</v>
      </c>
      <c r="CE330" s="196">
        <v>0</v>
      </c>
      <c r="CF330" s="275">
        <f t="shared" ref="CF330:CF393" si="1037">+IFERROR(CE330/BX330,0)</f>
        <v>0</v>
      </c>
      <c r="CG330" s="1">
        <f t="shared" ref="CG330:CG393" si="1038">IFERROR(CE330/AQ330-1,0)</f>
        <v>0</v>
      </c>
      <c r="CH330" s="229">
        <f t="shared" ref="CH330:CH393" si="1039">IFERROR(SUM(AV330:BC330,BY330)/SUM(AI330:AQ330)-1,0)</f>
        <v>0</v>
      </c>
      <c r="CI330" s="193">
        <f t="shared" ref="CI330:CI393" si="1040">+AVERAGE(AV330:BD330)</f>
        <v>0</v>
      </c>
      <c r="CJ330" s="193">
        <f t="shared" ref="CJ330:CJ393" si="1041">+AVERAGE(BB330:BD330)</f>
        <v>0</v>
      </c>
      <c r="CK330" s="20">
        <v>0</v>
      </c>
      <c r="CL330" s="33">
        <v>0</v>
      </c>
      <c r="CM330" s="475">
        <f t="shared" si="1016"/>
        <v>0</v>
      </c>
      <c r="CN330" s="4">
        <v>0</v>
      </c>
      <c r="CO330" s="1">
        <v>0</v>
      </c>
      <c r="CP330" s="1">
        <v>0</v>
      </c>
      <c r="CQ330" s="19">
        <v>100</v>
      </c>
      <c r="CR330" s="7">
        <v>24408</v>
      </c>
      <c r="CS330" s="224">
        <f t="shared" si="1017"/>
        <v>0</v>
      </c>
      <c r="CT330" s="1">
        <f t="shared" si="1018"/>
        <v>0</v>
      </c>
      <c r="CU330" s="229">
        <f t="shared" si="1019"/>
        <v>0</v>
      </c>
      <c r="CV330" s="193">
        <f t="shared" si="1020"/>
        <v>0</v>
      </c>
      <c r="CW330" s="193">
        <f t="shared" si="1021"/>
        <v>0</v>
      </c>
      <c r="CX330" s="20"/>
      <c r="CY330" s="33"/>
      <c r="CZ330" s="475">
        <f t="shared" si="1022"/>
        <v>0</v>
      </c>
      <c r="DA330" s="4">
        <v>0</v>
      </c>
      <c r="DB330" s="700"/>
      <c r="DC330" s="700"/>
      <c r="DE330" s="7">
        <f t="shared" si="964"/>
        <v>0</v>
      </c>
      <c r="DF330" s="224">
        <f t="shared" si="1023"/>
        <v>0</v>
      </c>
      <c r="DG330" s="1">
        <f t="shared" si="1024"/>
        <v>0</v>
      </c>
      <c r="DH330" s="229">
        <f t="shared" si="1025"/>
        <v>0</v>
      </c>
      <c r="DI330" s="193"/>
      <c r="DJ330" s="193"/>
      <c r="DK330" s="20"/>
      <c r="DL330" s="33"/>
      <c r="DM330" s="475">
        <f t="shared" si="1026"/>
        <v>0</v>
      </c>
      <c r="DN330" s="4">
        <v>0</v>
      </c>
      <c r="DO330" s="700"/>
      <c r="DP330" s="700"/>
      <c r="DR330" s="7">
        <f t="shared" si="1002"/>
        <v>0</v>
      </c>
      <c r="DS330" s="224">
        <f t="shared" si="1027"/>
        <v>0</v>
      </c>
      <c r="DT330" s="1">
        <f t="shared" si="1028"/>
        <v>0</v>
      </c>
      <c r="DU330" s="229">
        <f t="shared" si="1029"/>
        <v>0</v>
      </c>
    </row>
    <row r="331" spans="2:125" hidden="1" outlineLevel="1" x14ac:dyDescent="0.35">
      <c r="B331" s="5" t="s">
        <v>118</v>
      </c>
      <c r="C331" s="3"/>
      <c r="D331" s="18">
        <v>320110</v>
      </c>
      <c r="E331" s="5" t="s">
        <v>41</v>
      </c>
      <c r="F331" s="5" t="s">
        <v>53</v>
      </c>
      <c r="G331" s="5" t="s">
        <v>74</v>
      </c>
      <c r="H331" s="20">
        <f>223309/1000</f>
        <v>223.309</v>
      </c>
      <c r="I331" s="16">
        <f t="shared" si="1003"/>
        <v>0</v>
      </c>
      <c r="J331" s="16">
        <f t="shared" si="1004"/>
        <v>0</v>
      </c>
      <c r="K331" s="16">
        <f t="shared" si="1005"/>
        <v>0</v>
      </c>
      <c r="L331" s="33">
        <f t="shared" si="1006"/>
        <v>0</v>
      </c>
      <c r="M331" s="20">
        <f t="shared" si="1007"/>
        <v>0</v>
      </c>
      <c r="N331" s="20">
        <f t="shared" si="1008"/>
        <v>0</v>
      </c>
      <c r="O331" s="20">
        <f t="shared" si="1009"/>
        <v>0</v>
      </c>
      <c r="P331" s="20">
        <f t="shared" si="1010"/>
        <v>0</v>
      </c>
      <c r="Q331" s="20">
        <f t="shared" si="1011"/>
        <v>0</v>
      </c>
      <c r="R331" s="20">
        <f t="shared" si="1012"/>
        <v>0</v>
      </c>
      <c r="S331" s="20">
        <f t="shared" si="1013"/>
        <v>0</v>
      </c>
      <c r="T331" s="20">
        <f t="shared" si="1014"/>
        <v>0</v>
      </c>
      <c r="U331" s="182">
        <f t="shared" si="833"/>
        <v>0</v>
      </c>
      <c r="V331" s="33">
        <v>0</v>
      </c>
      <c r="W331" s="20">
        <v>0</v>
      </c>
      <c r="X331" s="20">
        <v>0</v>
      </c>
      <c r="Y331" s="20">
        <v>0</v>
      </c>
      <c r="Z331" s="20">
        <v>0</v>
      </c>
      <c r="AA331" s="20">
        <v>0</v>
      </c>
      <c r="AB331" s="20">
        <v>0</v>
      </c>
      <c r="AC331" s="20">
        <v>0</v>
      </c>
      <c r="AD331" s="20">
        <v>0</v>
      </c>
      <c r="AE331" s="20">
        <v>0</v>
      </c>
      <c r="AF331" s="20">
        <v>0</v>
      </c>
      <c r="AG331" s="16">
        <v>0</v>
      </c>
      <c r="AH331" s="179">
        <f t="shared" si="981"/>
        <v>0</v>
      </c>
      <c r="AI331" s="28">
        <v>0</v>
      </c>
      <c r="AJ331" s="28">
        <v>0</v>
      </c>
      <c r="AK331" s="28">
        <v>0</v>
      </c>
      <c r="AL331" s="28">
        <v>0</v>
      </c>
      <c r="AM331" s="28">
        <v>0</v>
      </c>
      <c r="AN331" s="28">
        <v>0</v>
      </c>
      <c r="AO331" s="28">
        <v>0</v>
      </c>
      <c r="AP331" s="28">
        <v>0</v>
      </c>
      <c r="AQ331" s="28">
        <v>0</v>
      </c>
      <c r="AR331" s="28">
        <v>0</v>
      </c>
      <c r="AS331" s="28">
        <v>0</v>
      </c>
      <c r="AT331" s="28">
        <v>0</v>
      </c>
      <c r="AU331" s="329">
        <f t="shared" si="831"/>
        <v>0</v>
      </c>
      <c r="AV331" s="33">
        <v>0</v>
      </c>
      <c r="AW331" s="20">
        <v>0</v>
      </c>
      <c r="AX331" s="20">
        <v>0</v>
      </c>
      <c r="AY331" s="20">
        <v>0</v>
      </c>
      <c r="AZ331" s="20">
        <v>0</v>
      </c>
      <c r="BA331" s="20">
        <v>0</v>
      </c>
      <c r="BB331" s="20">
        <v>0</v>
      </c>
      <c r="BC331" s="20">
        <v>0</v>
      </c>
      <c r="BD331" s="20">
        <v>0</v>
      </c>
      <c r="BE331" s="20">
        <v>0</v>
      </c>
      <c r="BF331" s="20">
        <v>0</v>
      </c>
      <c r="BG331" s="20">
        <v>0</v>
      </c>
      <c r="BH331" s="329">
        <f t="shared" si="832"/>
        <v>0</v>
      </c>
      <c r="BI331" s="193">
        <f t="shared" si="998"/>
        <v>0</v>
      </c>
      <c r="BJ331" s="193">
        <f t="shared" si="999"/>
        <v>0</v>
      </c>
      <c r="BK331" s="20">
        <v>0</v>
      </c>
      <c r="BL331" s="33">
        <v>0</v>
      </c>
      <c r="BM331" s="226">
        <f t="shared" si="1032"/>
        <v>0</v>
      </c>
      <c r="BN331" s="4">
        <f t="shared" si="1015"/>
        <v>0</v>
      </c>
      <c r="BO331" s="4">
        <v>0</v>
      </c>
      <c r="BP331" s="4">
        <v>0</v>
      </c>
      <c r="BQ331" s="195">
        <v>0</v>
      </c>
      <c r="BR331" s="196">
        <f t="shared" si="1000"/>
        <v>0</v>
      </c>
      <c r="BS331" s="224">
        <f t="shared" ref="BS331:BS394" si="1042">IFERROR(BR331/BK331,0)</f>
        <v>0</v>
      </c>
      <c r="BT331" s="4">
        <f t="shared" si="1033"/>
        <v>0</v>
      </c>
      <c r="BU331" s="229">
        <f t="shared" si="935"/>
        <v>0</v>
      </c>
      <c r="BV331" s="193">
        <f t="shared" si="1034"/>
        <v>0</v>
      </c>
      <c r="BW331" s="193">
        <f t="shared" si="1035"/>
        <v>0</v>
      </c>
      <c r="BX331" s="20">
        <v>0</v>
      </c>
      <c r="BY331" s="19">
        <v>0</v>
      </c>
      <c r="BZ331" s="441">
        <f t="shared" si="1036"/>
        <v>0</v>
      </c>
      <c r="CA331" s="4">
        <f t="shared" si="1001"/>
        <v>0</v>
      </c>
      <c r="CB331" s="1">
        <v>0</v>
      </c>
      <c r="CC331" s="1">
        <v>0</v>
      </c>
      <c r="CD331" s="19">
        <v>0</v>
      </c>
      <c r="CE331" s="196">
        <v>0</v>
      </c>
      <c r="CF331" s="275">
        <f t="shared" si="1037"/>
        <v>0</v>
      </c>
      <c r="CG331" s="1">
        <f t="shared" si="1038"/>
        <v>0</v>
      </c>
      <c r="CH331" s="229">
        <f t="shared" si="1039"/>
        <v>0</v>
      </c>
      <c r="CI331" s="193">
        <f t="shared" si="1040"/>
        <v>0</v>
      </c>
      <c r="CJ331" s="193">
        <f t="shared" si="1041"/>
        <v>0</v>
      </c>
      <c r="CK331" s="20">
        <v>0</v>
      </c>
      <c r="CL331" s="33">
        <v>0</v>
      </c>
      <c r="CM331" s="475">
        <f t="shared" si="1016"/>
        <v>0</v>
      </c>
      <c r="CN331" s="4">
        <v>0</v>
      </c>
      <c r="CO331" s="1">
        <v>0</v>
      </c>
      <c r="CP331" s="1">
        <v>0</v>
      </c>
      <c r="CQ331" s="19">
        <v>0</v>
      </c>
      <c r="CR331" s="7">
        <v>0</v>
      </c>
      <c r="CS331" s="224">
        <f t="shared" si="1017"/>
        <v>0</v>
      </c>
      <c r="CT331" s="1">
        <f t="shared" si="1018"/>
        <v>0</v>
      </c>
      <c r="CU331" s="229">
        <f t="shared" si="1019"/>
        <v>0</v>
      </c>
      <c r="CV331" s="193">
        <f t="shared" si="1020"/>
        <v>0</v>
      </c>
      <c r="CW331" s="193">
        <f t="shared" si="1021"/>
        <v>0</v>
      </c>
      <c r="CX331" s="20"/>
      <c r="CY331" s="33"/>
      <c r="CZ331" s="475">
        <f t="shared" si="1022"/>
        <v>0</v>
      </c>
      <c r="DA331" s="4">
        <v>0</v>
      </c>
      <c r="DB331" s="700"/>
      <c r="DC331" s="700"/>
      <c r="DE331" s="7">
        <f t="shared" si="964"/>
        <v>0</v>
      </c>
      <c r="DF331" s="224">
        <f t="shared" si="1023"/>
        <v>0</v>
      </c>
      <c r="DG331" s="1">
        <f t="shared" si="1024"/>
        <v>0</v>
      </c>
      <c r="DH331" s="229">
        <f t="shared" si="1025"/>
        <v>0</v>
      </c>
      <c r="DI331" s="193"/>
      <c r="DJ331" s="193"/>
      <c r="DK331" s="20"/>
      <c r="DL331" s="33"/>
      <c r="DM331" s="475">
        <f t="shared" si="1026"/>
        <v>0</v>
      </c>
      <c r="DN331" s="4">
        <v>0</v>
      </c>
      <c r="DO331" s="700"/>
      <c r="DP331" s="700"/>
      <c r="DR331" s="7">
        <f t="shared" si="1002"/>
        <v>0</v>
      </c>
      <c r="DS331" s="224">
        <f t="shared" si="1027"/>
        <v>0</v>
      </c>
      <c r="DT331" s="1">
        <f t="shared" si="1028"/>
        <v>0</v>
      </c>
      <c r="DU331" s="229">
        <f t="shared" si="1029"/>
        <v>0</v>
      </c>
    </row>
    <row r="332" spans="2:125" hidden="1" outlineLevel="1" x14ac:dyDescent="0.35">
      <c r="B332" s="5" t="s">
        <v>118</v>
      </c>
      <c r="C332" s="3"/>
      <c r="D332" s="18">
        <v>320108</v>
      </c>
      <c r="E332" s="5" t="s">
        <v>44</v>
      </c>
      <c r="F332" s="5" t="s">
        <v>54</v>
      </c>
      <c r="G332" s="5" t="s">
        <v>75</v>
      </c>
      <c r="H332" s="20">
        <v>319.90899999999999</v>
      </c>
      <c r="I332" s="16">
        <f t="shared" si="1003"/>
        <v>0</v>
      </c>
      <c r="J332" s="16">
        <f t="shared" si="1004"/>
        <v>0</v>
      </c>
      <c r="K332" s="16">
        <f t="shared" si="1005"/>
        <v>0</v>
      </c>
      <c r="L332" s="33">
        <f t="shared" si="1006"/>
        <v>0</v>
      </c>
      <c r="M332" s="20">
        <f t="shared" si="1007"/>
        <v>0</v>
      </c>
      <c r="N332" s="20">
        <f t="shared" si="1008"/>
        <v>0</v>
      </c>
      <c r="O332" s="20">
        <f t="shared" si="1009"/>
        <v>0</v>
      </c>
      <c r="P332" s="20">
        <f t="shared" si="1010"/>
        <v>0</v>
      </c>
      <c r="Q332" s="20">
        <f t="shared" si="1011"/>
        <v>0</v>
      </c>
      <c r="R332" s="20">
        <f t="shared" si="1012"/>
        <v>0</v>
      </c>
      <c r="S332" s="20">
        <f t="shared" si="1013"/>
        <v>0</v>
      </c>
      <c r="T332" s="20">
        <f t="shared" si="1014"/>
        <v>0</v>
      </c>
      <c r="U332" s="182">
        <f t="shared" si="833"/>
        <v>0</v>
      </c>
      <c r="V332" s="33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0</v>
      </c>
      <c r="AB332" s="20">
        <v>0</v>
      </c>
      <c r="AC332" s="20">
        <v>0</v>
      </c>
      <c r="AD332" s="20">
        <v>0</v>
      </c>
      <c r="AE332" s="20">
        <v>0</v>
      </c>
      <c r="AF332" s="20">
        <v>0</v>
      </c>
      <c r="AG332" s="16">
        <v>0</v>
      </c>
      <c r="AH332" s="179">
        <f t="shared" si="981"/>
        <v>0</v>
      </c>
      <c r="AI332" s="28">
        <v>0</v>
      </c>
      <c r="AJ332" s="28">
        <v>0</v>
      </c>
      <c r="AK332" s="28">
        <v>0</v>
      </c>
      <c r="AL332" s="28">
        <v>0</v>
      </c>
      <c r="AM332" s="28">
        <v>0</v>
      </c>
      <c r="AN332" s="28">
        <v>0</v>
      </c>
      <c r="AO332" s="28">
        <v>0</v>
      </c>
      <c r="AP332" s="28">
        <v>0</v>
      </c>
      <c r="AQ332" s="28">
        <v>0</v>
      </c>
      <c r="AR332" s="28">
        <v>0</v>
      </c>
      <c r="AS332" s="28">
        <v>0</v>
      </c>
      <c r="AT332" s="28">
        <v>0</v>
      </c>
      <c r="AU332" s="329">
        <f t="shared" ref="AU332:AU395" si="1043">+SUM(AI332:AT332)</f>
        <v>0</v>
      </c>
      <c r="AV332" s="33">
        <v>0</v>
      </c>
      <c r="AW332" s="20">
        <v>0</v>
      </c>
      <c r="AX332" s="20">
        <v>0</v>
      </c>
      <c r="AY332" s="20">
        <v>0</v>
      </c>
      <c r="AZ332" s="20">
        <v>0</v>
      </c>
      <c r="BA332" s="20">
        <v>0</v>
      </c>
      <c r="BB332" s="20">
        <v>0</v>
      </c>
      <c r="BC332" s="20">
        <v>0</v>
      </c>
      <c r="BD332" s="20">
        <v>0</v>
      </c>
      <c r="BE332" s="20">
        <v>0</v>
      </c>
      <c r="BF332" s="20">
        <v>0</v>
      </c>
      <c r="BG332" s="20">
        <v>0</v>
      </c>
      <c r="BH332" s="329">
        <f t="shared" ref="BH332:BH395" si="1044">+SUM(AV332:BG332)</f>
        <v>0</v>
      </c>
      <c r="BI332" s="193">
        <f t="shared" si="998"/>
        <v>0</v>
      </c>
      <c r="BJ332" s="193">
        <f t="shared" si="999"/>
        <v>0</v>
      </c>
      <c r="BK332" s="20">
        <v>0</v>
      </c>
      <c r="BL332" s="33">
        <v>0</v>
      </c>
      <c r="BM332" s="226">
        <f t="shared" si="1032"/>
        <v>0</v>
      </c>
      <c r="BN332" s="4">
        <f t="shared" si="1015"/>
        <v>0</v>
      </c>
      <c r="BO332" s="4">
        <v>0</v>
      </c>
      <c r="BP332" s="4">
        <v>0</v>
      </c>
      <c r="BQ332" s="195">
        <v>0</v>
      </c>
      <c r="BR332" s="196">
        <f t="shared" si="1000"/>
        <v>0</v>
      </c>
      <c r="BS332" s="224">
        <f t="shared" si="1042"/>
        <v>0</v>
      </c>
      <c r="BT332" s="4">
        <f t="shared" si="1033"/>
        <v>0</v>
      </c>
      <c r="BU332" s="229">
        <f t="shared" si="935"/>
        <v>0</v>
      </c>
      <c r="BV332" s="193">
        <f t="shared" si="1034"/>
        <v>0</v>
      </c>
      <c r="BW332" s="193">
        <f t="shared" si="1035"/>
        <v>0</v>
      </c>
      <c r="BX332" s="20">
        <v>0</v>
      </c>
      <c r="BY332" s="19">
        <v>0</v>
      </c>
      <c r="BZ332" s="441">
        <f t="shared" si="1036"/>
        <v>0</v>
      </c>
      <c r="CA332" s="4">
        <f t="shared" si="1001"/>
        <v>0</v>
      </c>
      <c r="CB332" s="1">
        <v>0</v>
      </c>
      <c r="CC332" s="1">
        <v>0</v>
      </c>
      <c r="CD332" s="19">
        <v>0</v>
      </c>
      <c r="CE332" s="196">
        <v>0</v>
      </c>
      <c r="CF332" s="275">
        <f t="shared" si="1037"/>
        <v>0</v>
      </c>
      <c r="CG332" s="1">
        <f t="shared" si="1038"/>
        <v>0</v>
      </c>
      <c r="CH332" s="229">
        <f t="shared" si="1039"/>
        <v>0</v>
      </c>
      <c r="CI332" s="193">
        <f t="shared" si="1040"/>
        <v>0</v>
      </c>
      <c r="CJ332" s="193">
        <f t="shared" si="1041"/>
        <v>0</v>
      </c>
      <c r="CK332" s="20">
        <v>10000</v>
      </c>
      <c r="CL332" s="33">
        <v>0</v>
      </c>
      <c r="CM332" s="475">
        <f t="shared" si="1016"/>
        <v>0</v>
      </c>
      <c r="CN332" s="4">
        <v>0</v>
      </c>
      <c r="CO332" s="1">
        <v>0</v>
      </c>
      <c r="CP332" s="1">
        <v>0</v>
      </c>
      <c r="CQ332" s="19">
        <v>0</v>
      </c>
      <c r="CR332" s="7">
        <v>0</v>
      </c>
      <c r="CS332" s="224">
        <f t="shared" si="1017"/>
        <v>0</v>
      </c>
      <c r="CT332" s="1">
        <f t="shared" si="1018"/>
        <v>0</v>
      </c>
      <c r="CU332" s="229">
        <f t="shared" si="1019"/>
        <v>0</v>
      </c>
      <c r="CV332" s="193">
        <f t="shared" si="1020"/>
        <v>0</v>
      </c>
      <c r="CW332" s="193">
        <f t="shared" si="1021"/>
        <v>0</v>
      </c>
      <c r="CX332" s="20"/>
      <c r="CY332" s="33"/>
      <c r="CZ332" s="475">
        <f t="shared" si="1022"/>
        <v>0</v>
      </c>
      <c r="DA332" s="4">
        <v>0</v>
      </c>
      <c r="DB332" s="700"/>
      <c r="DC332" s="700"/>
      <c r="DE332" s="7">
        <f t="shared" si="964"/>
        <v>0</v>
      </c>
      <c r="DF332" s="224">
        <f t="shared" si="1023"/>
        <v>0</v>
      </c>
      <c r="DG332" s="1">
        <f t="shared" si="1024"/>
        <v>0</v>
      </c>
      <c r="DH332" s="229">
        <f t="shared" si="1025"/>
        <v>0</v>
      </c>
      <c r="DI332" s="193"/>
      <c r="DJ332" s="193"/>
      <c r="DK332" s="20"/>
      <c r="DL332" s="33"/>
      <c r="DM332" s="475">
        <f t="shared" si="1026"/>
        <v>0</v>
      </c>
      <c r="DN332" s="4">
        <v>0</v>
      </c>
      <c r="DO332" s="700"/>
      <c r="DP332" s="700"/>
      <c r="DR332" s="7">
        <f t="shared" si="1002"/>
        <v>0</v>
      </c>
      <c r="DS332" s="224">
        <f t="shared" si="1027"/>
        <v>0</v>
      </c>
      <c r="DT332" s="1">
        <f t="shared" si="1028"/>
        <v>0</v>
      </c>
      <c r="DU332" s="229">
        <f t="shared" si="1029"/>
        <v>0</v>
      </c>
    </row>
    <row r="333" spans="2:125" hidden="1" outlineLevel="1" x14ac:dyDescent="0.35">
      <c r="B333" s="5" t="s">
        <v>118</v>
      </c>
      <c r="C333" s="3"/>
      <c r="D333" s="18">
        <v>322901</v>
      </c>
      <c r="E333" s="5" t="s">
        <v>42</v>
      </c>
      <c r="F333" s="5" t="s">
        <v>55</v>
      </c>
      <c r="G333" s="5" t="s">
        <v>76</v>
      </c>
      <c r="H333" s="20">
        <v>203.864</v>
      </c>
      <c r="I333" s="16">
        <f t="shared" si="1003"/>
        <v>0</v>
      </c>
      <c r="J333" s="16">
        <f t="shared" si="1004"/>
        <v>0</v>
      </c>
      <c r="K333" s="16">
        <f t="shared" si="1005"/>
        <v>0</v>
      </c>
      <c r="L333" s="33">
        <f t="shared" si="1006"/>
        <v>0</v>
      </c>
      <c r="M333" s="20">
        <f t="shared" si="1007"/>
        <v>0</v>
      </c>
      <c r="N333" s="20">
        <f t="shared" si="1008"/>
        <v>0</v>
      </c>
      <c r="O333" s="20">
        <f t="shared" si="1009"/>
        <v>0</v>
      </c>
      <c r="P333" s="20">
        <f t="shared" si="1010"/>
        <v>0</v>
      </c>
      <c r="Q333" s="20">
        <f t="shared" si="1011"/>
        <v>0</v>
      </c>
      <c r="R333" s="20">
        <f t="shared" si="1012"/>
        <v>0</v>
      </c>
      <c r="S333" s="20">
        <f t="shared" si="1013"/>
        <v>0</v>
      </c>
      <c r="T333" s="20">
        <f t="shared" si="1014"/>
        <v>0</v>
      </c>
      <c r="U333" s="182">
        <f t="shared" si="833"/>
        <v>0</v>
      </c>
      <c r="V333" s="33">
        <v>0</v>
      </c>
      <c r="W333" s="20">
        <v>0</v>
      </c>
      <c r="X333" s="20">
        <v>0</v>
      </c>
      <c r="Y333" s="20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0">
        <v>0</v>
      </c>
      <c r="AF333" s="20">
        <v>0</v>
      </c>
      <c r="AG333" s="16">
        <v>0</v>
      </c>
      <c r="AH333" s="179">
        <f t="shared" si="981"/>
        <v>0</v>
      </c>
      <c r="AI333" s="28">
        <v>0</v>
      </c>
      <c r="AJ333" s="28">
        <v>0</v>
      </c>
      <c r="AK333" s="28">
        <v>0</v>
      </c>
      <c r="AL333" s="28">
        <v>0</v>
      </c>
      <c r="AM333" s="28">
        <v>0</v>
      </c>
      <c r="AN333" s="28">
        <v>0</v>
      </c>
      <c r="AO333" s="28">
        <v>0</v>
      </c>
      <c r="AP333" s="28">
        <v>0</v>
      </c>
      <c r="AQ333" s="28">
        <v>0</v>
      </c>
      <c r="AR333" s="28">
        <v>0</v>
      </c>
      <c r="AS333" s="28">
        <v>0</v>
      </c>
      <c r="AT333" s="28">
        <v>0</v>
      </c>
      <c r="AU333" s="329">
        <f t="shared" si="1043"/>
        <v>0</v>
      </c>
      <c r="AV333" s="33">
        <v>0</v>
      </c>
      <c r="AW333" s="20">
        <v>0</v>
      </c>
      <c r="AX333" s="20">
        <v>0</v>
      </c>
      <c r="AY333" s="20">
        <v>0</v>
      </c>
      <c r="AZ333" s="20">
        <v>0</v>
      </c>
      <c r="BA333" s="20">
        <v>0</v>
      </c>
      <c r="BB333" s="20">
        <v>0</v>
      </c>
      <c r="BC333" s="20">
        <v>0</v>
      </c>
      <c r="BD333" s="20">
        <v>0</v>
      </c>
      <c r="BE333" s="20">
        <v>0</v>
      </c>
      <c r="BF333" s="20">
        <v>0</v>
      </c>
      <c r="BG333" s="20">
        <v>0</v>
      </c>
      <c r="BH333" s="329">
        <f t="shared" si="1044"/>
        <v>0</v>
      </c>
      <c r="BI333" s="193">
        <f t="shared" si="998"/>
        <v>0</v>
      </c>
      <c r="BJ333" s="193">
        <f t="shared" si="999"/>
        <v>0</v>
      </c>
      <c r="BK333" s="20">
        <v>0</v>
      </c>
      <c r="BL333" s="33">
        <v>0</v>
      </c>
      <c r="BM333" s="226">
        <f t="shared" si="1032"/>
        <v>0</v>
      </c>
      <c r="BN333" s="4">
        <f t="shared" si="1015"/>
        <v>0</v>
      </c>
      <c r="BO333" s="4">
        <v>0</v>
      </c>
      <c r="BP333" s="4">
        <v>0</v>
      </c>
      <c r="BQ333" s="195">
        <v>0</v>
      </c>
      <c r="BR333" s="196">
        <f t="shared" si="1000"/>
        <v>0</v>
      </c>
      <c r="BS333" s="224">
        <f t="shared" si="1042"/>
        <v>0</v>
      </c>
      <c r="BT333" s="4">
        <f t="shared" si="1033"/>
        <v>0</v>
      </c>
      <c r="BU333" s="229">
        <f t="shared" si="935"/>
        <v>0</v>
      </c>
      <c r="BV333" s="193">
        <f t="shared" si="1034"/>
        <v>0</v>
      </c>
      <c r="BW333" s="193">
        <f t="shared" si="1035"/>
        <v>0</v>
      </c>
      <c r="BX333" s="20">
        <v>0</v>
      </c>
      <c r="BY333" s="19">
        <v>0</v>
      </c>
      <c r="BZ333" s="441">
        <f t="shared" si="1036"/>
        <v>0</v>
      </c>
      <c r="CA333" s="4">
        <f t="shared" si="1001"/>
        <v>0</v>
      </c>
      <c r="CB333" s="1">
        <v>0</v>
      </c>
      <c r="CC333" s="1">
        <v>0</v>
      </c>
      <c r="CD333" s="19">
        <v>0</v>
      </c>
      <c r="CE333" s="196">
        <v>0</v>
      </c>
      <c r="CF333" s="275">
        <f t="shared" si="1037"/>
        <v>0</v>
      </c>
      <c r="CG333" s="1">
        <f t="shared" si="1038"/>
        <v>0</v>
      </c>
      <c r="CH333" s="229">
        <f t="shared" si="1039"/>
        <v>0</v>
      </c>
      <c r="CI333" s="193">
        <f t="shared" si="1040"/>
        <v>0</v>
      </c>
      <c r="CJ333" s="193">
        <f t="shared" si="1041"/>
        <v>0</v>
      </c>
      <c r="CK333" s="20">
        <v>0</v>
      </c>
      <c r="CL333" s="33">
        <v>0</v>
      </c>
      <c r="CM333" s="475">
        <f t="shared" si="1016"/>
        <v>0</v>
      </c>
      <c r="CN333" s="4">
        <v>0</v>
      </c>
      <c r="CO333" s="1">
        <v>0</v>
      </c>
      <c r="CP333" s="1">
        <v>0</v>
      </c>
      <c r="CQ333" s="19">
        <v>0</v>
      </c>
      <c r="CR333" s="7">
        <v>0</v>
      </c>
      <c r="CS333" s="224">
        <f t="shared" si="1017"/>
        <v>0</v>
      </c>
      <c r="CT333" s="1">
        <f t="shared" si="1018"/>
        <v>0</v>
      </c>
      <c r="CU333" s="229">
        <f t="shared" si="1019"/>
        <v>0</v>
      </c>
      <c r="CV333" s="193">
        <f t="shared" si="1020"/>
        <v>0</v>
      </c>
      <c r="CW333" s="193">
        <f t="shared" si="1021"/>
        <v>0</v>
      </c>
      <c r="CX333" s="20"/>
      <c r="CY333" s="33"/>
      <c r="CZ333" s="475">
        <f t="shared" si="1022"/>
        <v>0</v>
      </c>
      <c r="DA333" s="4">
        <v>0</v>
      </c>
      <c r="DB333" s="700"/>
      <c r="DC333" s="700"/>
      <c r="DE333" s="7">
        <f t="shared" si="964"/>
        <v>0</v>
      </c>
      <c r="DF333" s="224">
        <f t="shared" si="1023"/>
        <v>0</v>
      </c>
      <c r="DG333" s="1">
        <f t="shared" si="1024"/>
        <v>0</v>
      </c>
      <c r="DH333" s="229">
        <f t="shared" si="1025"/>
        <v>0</v>
      </c>
      <c r="DI333" s="193"/>
      <c r="DJ333" s="193"/>
      <c r="DK333" s="20"/>
      <c r="DL333" s="33"/>
      <c r="DM333" s="475">
        <f t="shared" si="1026"/>
        <v>0</v>
      </c>
      <c r="DN333" s="4">
        <v>0</v>
      </c>
      <c r="DO333" s="700"/>
      <c r="DP333" s="700"/>
      <c r="DR333" s="7">
        <f t="shared" si="1002"/>
        <v>0</v>
      </c>
      <c r="DS333" s="224">
        <f t="shared" si="1027"/>
        <v>0</v>
      </c>
      <c r="DT333" s="1">
        <f t="shared" si="1028"/>
        <v>0</v>
      </c>
      <c r="DU333" s="229">
        <f t="shared" si="1029"/>
        <v>0</v>
      </c>
    </row>
    <row r="334" spans="2:125" hidden="1" outlineLevel="1" x14ac:dyDescent="0.35">
      <c r="B334" s="5" t="s">
        <v>118</v>
      </c>
      <c r="C334" s="3"/>
      <c r="D334" s="18">
        <v>320030</v>
      </c>
      <c r="E334" s="5" t="s">
        <v>42</v>
      </c>
      <c r="F334" s="5" t="s">
        <v>56</v>
      </c>
      <c r="G334" s="5" t="s">
        <v>74</v>
      </c>
      <c r="H334" s="20">
        <v>223.309</v>
      </c>
      <c r="I334" s="16">
        <f t="shared" si="1003"/>
        <v>0</v>
      </c>
      <c r="J334" s="16">
        <f t="shared" si="1004"/>
        <v>0</v>
      </c>
      <c r="K334" s="16">
        <f t="shared" si="1005"/>
        <v>0</v>
      </c>
      <c r="L334" s="33">
        <f t="shared" si="1006"/>
        <v>0</v>
      </c>
      <c r="M334" s="20">
        <f t="shared" si="1007"/>
        <v>0</v>
      </c>
      <c r="N334" s="20">
        <f t="shared" si="1008"/>
        <v>0</v>
      </c>
      <c r="O334" s="20">
        <f t="shared" si="1009"/>
        <v>0</v>
      </c>
      <c r="P334" s="20">
        <f t="shared" si="1010"/>
        <v>0</v>
      </c>
      <c r="Q334" s="20">
        <f t="shared" si="1011"/>
        <v>0</v>
      </c>
      <c r="R334" s="20">
        <f t="shared" si="1012"/>
        <v>0</v>
      </c>
      <c r="S334" s="20">
        <f t="shared" si="1013"/>
        <v>0</v>
      </c>
      <c r="T334" s="20">
        <f t="shared" si="1014"/>
        <v>0</v>
      </c>
      <c r="U334" s="182">
        <f t="shared" si="833"/>
        <v>0</v>
      </c>
      <c r="V334" s="33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  <c r="AB334" s="20">
        <v>0</v>
      </c>
      <c r="AC334" s="20">
        <v>0</v>
      </c>
      <c r="AD334" s="20">
        <v>0</v>
      </c>
      <c r="AE334" s="20">
        <v>0</v>
      </c>
      <c r="AF334" s="20">
        <v>0</v>
      </c>
      <c r="AG334" s="16">
        <v>0</v>
      </c>
      <c r="AH334" s="179">
        <f t="shared" si="981"/>
        <v>0</v>
      </c>
      <c r="AI334" s="28">
        <v>0</v>
      </c>
      <c r="AJ334" s="28">
        <v>0</v>
      </c>
      <c r="AK334" s="28">
        <v>0</v>
      </c>
      <c r="AL334" s="28">
        <v>0</v>
      </c>
      <c r="AM334" s="28">
        <v>0</v>
      </c>
      <c r="AN334" s="28">
        <v>0</v>
      </c>
      <c r="AO334" s="28">
        <v>0</v>
      </c>
      <c r="AP334" s="28">
        <v>0</v>
      </c>
      <c r="AQ334" s="28">
        <v>0</v>
      </c>
      <c r="AR334" s="28">
        <v>0</v>
      </c>
      <c r="AS334" s="28">
        <v>0</v>
      </c>
      <c r="AT334" s="28">
        <v>0</v>
      </c>
      <c r="AU334" s="329">
        <f t="shared" si="1043"/>
        <v>0</v>
      </c>
      <c r="AV334" s="33">
        <v>0</v>
      </c>
      <c r="AW334" s="20">
        <v>0</v>
      </c>
      <c r="AX334" s="20">
        <v>0</v>
      </c>
      <c r="AY334" s="20">
        <v>0</v>
      </c>
      <c r="AZ334" s="20">
        <v>0</v>
      </c>
      <c r="BA334" s="20">
        <v>0</v>
      </c>
      <c r="BB334" s="20">
        <v>0</v>
      </c>
      <c r="BC334" s="20">
        <v>0</v>
      </c>
      <c r="BD334" s="20">
        <v>0</v>
      </c>
      <c r="BE334" s="20">
        <v>0</v>
      </c>
      <c r="BF334" s="20">
        <v>0</v>
      </c>
      <c r="BG334" s="20">
        <v>0</v>
      </c>
      <c r="BH334" s="329">
        <f t="shared" si="1044"/>
        <v>0</v>
      </c>
      <c r="BI334" s="193">
        <f t="shared" si="998"/>
        <v>0</v>
      </c>
      <c r="BJ334" s="193">
        <f t="shared" si="999"/>
        <v>0</v>
      </c>
      <c r="BK334" s="20">
        <v>0</v>
      </c>
      <c r="BL334" s="33">
        <v>0</v>
      </c>
      <c r="BM334" s="226">
        <f t="shared" si="1032"/>
        <v>0</v>
      </c>
      <c r="BN334" s="4">
        <f t="shared" si="1015"/>
        <v>0</v>
      </c>
      <c r="BO334" s="4">
        <v>0</v>
      </c>
      <c r="BP334" s="4">
        <v>0</v>
      </c>
      <c r="BQ334" s="195">
        <v>0</v>
      </c>
      <c r="BR334" s="196">
        <f t="shared" si="1000"/>
        <v>0</v>
      </c>
      <c r="BS334" s="224">
        <f t="shared" si="1042"/>
        <v>0</v>
      </c>
      <c r="BT334" s="4">
        <f t="shared" si="1033"/>
        <v>0</v>
      </c>
      <c r="BU334" s="229">
        <f t="shared" si="935"/>
        <v>0</v>
      </c>
      <c r="BV334" s="193">
        <f t="shared" si="1034"/>
        <v>0</v>
      </c>
      <c r="BW334" s="193">
        <f t="shared" si="1035"/>
        <v>0</v>
      </c>
      <c r="BX334" s="20">
        <v>0</v>
      </c>
      <c r="BY334" s="19">
        <v>0</v>
      </c>
      <c r="BZ334" s="441">
        <f t="shared" si="1036"/>
        <v>0</v>
      </c>
      <c r="CA334" s="4">
        <f t="shared" si="1001"/>
        <v>0</v>
      </c>
      <c r="CB334" s="1">
        <v>0</v>
      </c>
      <c r="CC334" s="1">
        <v>0</v>
      </c>
      <c r="CD334" s="19">
        <v>0</v>
      </c>
      <c r="CE334" s="196">
        <v>0</v>
      </c>
      <c r="CF334" s="275">
        <f t="shared" si="1037"/>
        <v>0</v>
      </c>
      <c r="CG334" s="1">
        <f t="shared" si="1038"/>
        <v>0</v>
      </c>
      <c r="CH334" s="229">
        <f t="shared" si="1039"/>
        <v>0</v>
      </c>
      <c r="CI334" s="193">
        <f t="shared" si="1040"/>
        <v>0</v>
      </c>
      <c r="CJ334" s="193">
        <f t="shared" si="1041"/>
        <v>0</v>
      </c>
      <c r="CK334" s="20">
        <v>0</v>
      </c>
      <c r="CL334" s="33">
        <v>0</v>
      </c>
      <c r="CM334" s="475">
        <f t="shared" si="1016"/>
        <v>0</v>
      </c>
      <c r="CN334" s="4">
        <v>0</v>
      </c>
      <c r="CO334" s="1">
        <v>0</v>
      </c>
      <c r="CP334" s="1">
        <v>0</v>
      </c>
      <c r="CQ334" s="19">
        <v>0</v>
      </c>
      <c r="CR334" s="7">
        <v>0</v>
      </c>
      <c r="CS334" s="224">
        <f t="shared" si="1017"/>
        <v>0</v>
      </c>
      <c r="CT334" s="1">
        <f t="shared" si="1018"/>
        <v>0</v>
      </c>
      <c r="CU334" s="229">
        <f t="shared" si="1019"/>
        <v>0</v>
      </c>
      <c r="CV334" s="193">
        <f t="shared" si="1020"/>
        <v>0</v>
      </c>
      <c r="CW334" s="193">
        <f t="shared" si="1021"/>
        <v>0</v>
      </c>
      <c r="CX334" s="20"/>
      <c r="CY334" s="33"/>
      <c r="CZ334" s="475">
        <f t="shared" si="1022"/>
        <v>0</v>
      </c>
      <c r="DA334" s="4">
        <v>0</v>
      </c>
      <c r="DB334" s="700"/>
      <c r="DC334" s="700"/>
      <c r="DE334" s="7">
        <f t="shared" si="964"/>
        <v>0</v>
      </c>
      <c r="DF334" s="224">
        <f t="shared" si="1023"/>
        <v>0</v>
      </c>
      <c r="DG334" s="1">
        <f t="shared" si="1024"/>
        <v>0</v>
      </c>
      <c r="DH334" s="229">
        <f t="shared" si="1025"/>
        <v>0</v>
      </c>
      <c r="DI334" s="193"/>
      <c r="DJ334" s="193"/>
      <c r="DK334" s="20"/>
      <c r="DL334" s="33"/>
      <c r="DM334" s="475">
        <f t="shared" si="1026"/>
        <v>0</v>
      </c>
      <c r="DN334" s="4">
        <v>0</v>
      </c>
      <c r="DO334" s="700"/>
      <c r="DP334" s="700"/>
      <c r="DR334" s="7">
        <f t="shared" si="1002"/>
        <v>0</v>
      </c>
      <c r="DS334" s="224">
        <f t="shared" si="1027"/>
        <v>0</v>
      </c>
      <c r="DT334" s="1">
        <f t="shared" si="1028"/>
        <v>0</v>
      </c>
      <c r="DU334" s="229">
        <f t="shared" si="1029"/>
        <v>0</v>
      </c>
    </row>
    <row r="335" spans="2:125" hidden="1" outlineLevel="1" x14ac:dyDescent="0.35">
      <c r="B335" s="5" t="s">
        <v>118</v>
      </c>
      <c r="C335" s="3"/>
      <c r="D335" s="18">
        <v>322110</v>
      </c>
      <c r="E335" s="5" t="s">
        <v>45</v>
      </c>
      <c r="F335" s="5" t="s">
        <v>57</v>
      </c>
      <c r="G335" s="5" t="s">
        <v>77</v>
      </c>
      <c r="H335" s="20">
        <v>281.01799999999997</v>
      </c>
      <c r="I335" s="16">
        <f t="shared" si="1003"/>
        <v>0</v>
      </c>
      <c r="J335" s="16">
        <f t="shared" si="1004"/>
        <v>0</v>
      </c>
      <c r="K335" s="16">
        <f t="shared" si="1005"/>
        <v>0</v>
      </c>
      <c r="L335" s="33">
        <f t="shared" si="1006"/>
        <v>0</v>
      </c>
      <c r="M335" s="20">
        <f t="shared" si="1007"/>
        <v>0</v>
      </c>
      <c r="N335" s="20">
        <f t="shared" si="1008"/>
        <v>0</v>
      </c>
      <c r="O335" s="20">
        <f t="shared" si="1009"/>
        <v>0</v>
      </c>
      <c r="P335" s="20">
        <f t="shared" si="1010"/>
        <v>0</v>
      </c>
      <c r="Q335" s="20">
        <f t="shared" si="1011"/>
        <v>0</v>
      </c>
      <c r="R335" s="20">
        <f t="shared" si="1012"/>
        <v>0</v>
      </c>
      <c r="S335" s="20">
        <f t="shared" si="1013"/>
        <v>0</v>
      </c>
      <c r="T335" s="20">
        <f t="shared" si="1014"/>
        <v>0</v>
      </c>
      <c r="U335" s="182">
        <f t="shared" si="833"/>
        <v>0</v>
      </c>
      <c r="V335" s="33">
        <v>0</v>
      </c>
      <c r="W335" s="20">
        <v>0</v>
      </c>
      <c r="X335" s="20">
        <v>0</v>
      </c>
      <c r="Y335" s="20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0">
        <v>0</v>
      </c>
      <c r="AF335" s="20">
        <v>0</v>
      </c>
      <c r="AG335" s="16">
        <v>0</v>
      </c>
      <c r="AH335" s="179">
        <f t="shared" si="981"/>
        <v>0</v>
      </c>
      <c r="AI335" s="28">
        <v>0</v>
      </c>
      <c r="AJ335" s="28">
        <v>0</v>
      </c>
      <c r="AK335" s="28">
        <v>0</v>
      </c>
      <c r="AL335" s="28">
        <v>0</v>
      </c>
      <c r="AM335" s="28">
        <v>0</v>
      </c>
      <c r="AN335" s="28">
        <v>0</v>
      </c>
      <c r="AO335" s="28">
        <v>0</v>
      </c>
      <c r="AP335" s="28">
        <v>0</v>
      </c>
      <c r="AQ335" s="28">
        <v>0</v>
      </c>
      <c r="AR335" s="28">
        <v>0</v>
      </c>
      <c r="AS335" s="28">
        <v>0</v>
      </c>
      <c r="AT335" s="28">
        <v>0</v>
      </c>
      <c r="AU335" s="329">
        <f t="shared" si="1043"/>
        <v>0</v>
      </c>
      <c r="AV335" s="33">
        <v>0</v>
      </c>
      <c r="AW335" s="20">
        <v>0</v>
      </c>
      <c r="AX335" s="20">
        <v>0</v>
      </c>
      <c r="AY335" s="20">
        <v>0</v>
      </c>
      <c r="AZ335" s="20">
        <v>0</v>
      </c>
      <c r="BA335" s="20">
        <v>0</v>
      </c>
      <c r="BB335" s="20">
        <v>0</v>
      </c>
      <c r="BC335" s="20">
        <v>0</v>
      </c>
      <c r="BD335" s="20">
        <v>0</v>
      </c>
      <c r="BE335" s="20">
        <v>0</v>
      </c>
      <c r="BF335" s="20">
        <v>0</v>
      </c>
      <c r="BG335" s="20">
        <v>0</v>
      </c>
      <c r="BH335" s="329">
        <f t="shared" si="1044"/>
        <v>0</v>
      </c>
      <c r="BI335" s="193">
        <f t="shared" si="998"/>
        <v>0</v>
      </c>
      <c r="BJ335" s="193">
        <f t="shared" si="999"/>
        <v>0</v>
      </c>
      <c r="BK335" s="20">
        <v>0</v>
      </c>
      <c r="BL335" s="33">
        <v>0</v>
      </c>
      <c r="BM335" s="226">
        <f t="shared" si="1032"/>
        <v>0</v>
      </c>
      <c r="BN335" s="4">
        <f t="shared" si="1015"/>
        <v>0</v>
      </c>
      <c r="BO335" s="4">
        <v>0</v>
      </c>
      <c r="BP335" s="4">
        <v>0</v>
      </c>
      <c r="BQ335" s="195">
        <v>0</v>
      </c>
      <c r="BR335" s="196">
        <f t="shared" si="1000"/>
        <v>0</v>
      </c>
      <c r="BS335" s="224">
        <f t="shared" si="1042"/>
        <v>0</v>
      </c>
      <c r="BT335" s="4">
        <f t="shared" si="1033"/>
        <v>0</v>
      </c>
      <c r="BU335" s="229">
        <f t="shared" si="935"/>
        <v>0</v>
      </c>
      <c r="BV335" s="193">
        <f t="shared" si="1034"/>
        <v>0</v>
      </c>
      <c r="BW335" s="193">
        <f t="shared" si="1035"/>
        <v>0</v>
      </c>
      <c r="BX335" s="20">
        <v>0</v>
      </c>
      <c r="BY335" s="19">
        <v>0</v>
      </c>
      <c r="BZ335" s="441">
        <f t="shared" si="1036"/>
        <v>0</v>
      </c>
      <c r="CA335" s="4">
        <f t="shared" si="1001"/>
        <v>0</v>
      </c>
      <c r="CB335" s="1">
        <v>0</v>
      </c>
      <c r="CC335" s="1">
        <v>0</v>
      </c>
      <c r="CD335" s="19">
        <v>0</v>
      </c>
      <c r="CE335" s="196">
        <v>0</v>
      </c>
      <c r="CF335" s="275">
        <f t="shared" si="1037"/>
        <v>0</v>
      </c>
      <c r="CG335" s="1">
        <f t="shared" si="1038"/>
        <v>0</v>
      </c>
      <c r="CH335" s="229">
        <f t="shared" si="1039"/>
        <v>0</v>
      </c>
      <c r="CI335" s="193">
        <f t="shared" si="1040"/>
        <v>0</v>
      </c>
      <c r="CJ335" s="193">
        <f t="shared" si="1041"/>
        <v>0</v>
      </c>
      <c r="CK335" s="20">
        <v>0</v>
      </c>
      <c r="CL335" s="33">
        <v>0</v>
      </c>
      <c r="CM335" s="475">
        <f t="shared" si="1016"/>
        <v>0</v>
      </c>
      <c r="CN335" s="4">
        <v>0</v>
      </c>
      <c r="CO335" s="1">
        <v>0</v>
      </c>
      <c r="CP335" s="1">
        <v>0</v>
      </c>
      <c r="CQ335" s="19">
        <v>0</v>
      </c>
      <c r="CR335" s="7">
        <v>0</v>
      </c>
      <c r="CS335" s="224">
        <f t="shared" si="1017"/>
        <v>0</v>
      </c>
      <c r="CT335" s="1">
        <f t="shared" si="1018"/>
        <v>0</v>
      </c>
      <c r="CU335" s="229">
        <f t="shared" si="1019"/>
        <v>0</v>
      </c>
      <c r="CV335" s="193">
        <f t="shared" si="1020"/>
        <v>0</v>
      </c>
      <c r="CW335" s="193">
        <f t="shared" si="1021"/>
        <v>0</v>
      </c>
      <c r="CX335" s="20"/>
      <c r="CY335" s="33"/>
      <c r="CZ335" s="475">
        <f t="shared" si="1022"/>
        <v>0</v>
      </c>
      <c r="DA335" s="4">
        <v>0</v>
      </c>
      <c r="DB335" s="700"/>
      <c r="DC335" s="700"/>
      <c r="DE335" s="7">
        <f t="shared" si="964"/>
        <v>0</v>
      </c>
      <c r="DF335" s="224">
        <f t="shared" si="1023"/>
        <v>0</v>
      </c>
      <c r="DG335" s="1">
        <f t="shared" si="1024"/>
        <v>0</v>
      </c>
      <c r="DH335" s="229">
        <f t="shared" si="1025"/>
        <v>0</v>
      </c>
      <c r="DI335" s="193"/>
      <c r="DJ335" s="193"/>
      <c r="DK335" s="20"/>
      <c r="DL335" s="33"/>
      <c r="DM335" s="475">
        <f t="shared" si="1026"/>
        <v>0</v>
      </c>
      <c r="DN335" s="4">
        <v>0</v>
      </c>
      <c r="DO335" s="700"/>
      <c r="DP335" s="700"/>
      <c r="DR335" s="7">
        <f t="shared" si="1002"/>
        <v>0</v>
      </c>
      <c r="DS335" s="224">
        <f t="shared" si="1027"/>
        <v>0</v>
      </c>
      <c r="DT335" s="1">
        <f t="shared" si="1028"/>
        <v>0</v>
      </c>
      <c r="DU335" s="229">
        <f t="shared" si="1029"/>
        <v>0</v>
      </c>
    </row>
    <row r="336" spans="2:125" hidden="1" outlineLevel="1" x14ac:dyDescent="0.35">
      <c r="B336" s="5" t="s">
        <v>118</v>
      </c>
      <c r="C336" s="3"/>
      <c r="D336" s="18">
        <v>322231</v>
      </c>
      <c r="E336" s="5" t="s">
        <v>45</v>
      </c>
      <c r="F336" s="5" t="s">
        <v>58</v>
      </c>
      <c r="G336" s="5" t="s">
        <v>77</v>
      </c>
      <c r="H336" s="20">
        <v>281.01799999999997</v>
      </c>
      <c r="I336" s="16">
        <f t="shared" si="1003"/>
        <v>0</v>
      </c>
      <c r="J336" s="16">
        <f t="shared" si="1004"/>
        <v>0</v>
      </c>
      <c r="K336" s="16">
        <f t="shared" si="1005"/>
        <v>0</v>
      </c>
      <c r="L336" s="33">
        <f t="shared" si="1006"/>
        <v>0</v>
      </c>
      <c r="M336" s="20">
        <f t="shared" si="1007"/>
        <v>0</v>
      </c>
      <c r="N336" s="20">
        <f t="shared" si="1008"/>
        <v>0</v>
      </c>
      <c r="O336" s="20">
        <f t="shared" si="1009"/>
        <v>0</v>
      </c>
      <c r="P336" s="20">
        <f t="shared" si="1010"/>
        <v>0</v>
      </c>
      <c r="Q336" s="20">
        <f t="shared" si="1011"/>
        <v>0</v>
      </c>
      <c r="R336" s="20">
        <f t="shared" si="1012"/>
        <v>0</v>
      </c>
      <c r="S336" s="20">
        <f t="shared" si="1013"/>
        <v>0</v>
      </c>
      <c r="T336" s="20">
        <f t="shared" si="1014"/>
        <v>0</v>
      </c>
      <c r="U336" s="182">
        <f t="shared" si="833"/>
        <v>0</v>
      </c>
      <c r="V336" s="33">
        <v>0</v>
      </c>
      <c r="W336" s="20">
        <v>0</v>
      </c>
      <c r="X336" s="20">
        <v>0</v>
      </c>
      <c r="Y336" s="20">
        <v>0</v>
      </c>
      <c r="Z336" s="20">
        <v>0</v>
      </c>
      <c r="AA336" s="20">
        <v>0</v>
      </c>
      <c r="AB336" s="20">
        <v>0</v>
      </c>
      <c r="AC336" s="20">
        <v>0</v>
      </c>
      <c r="AD336" s="20">
        <v>0</v>
      </c>
      <c r="AE336" s="20">
        <v>0</v>
      </c>
      <c r="AF336" s="20">
        <v>0</v>
      </c>
      <c r="AG336" s="16">
        <v>0</v>
      </c>
      <c r="AH336" s="179">
        <f t="shared" si="981"/>
        <v>0</v>
      </c>
      <c r="AI336" s="28">
        <v>0</v>
      </c>
      <c r="AJ336" s="28">
        <v>0</v>
      </c>
      <c r="AK336" s="28">
        <v>0</v>
      </c>
      <c r="AL336" s="28">
        <v>0</v>
      </c>
      <c r="AM336" s="28">
        <v>0</v>
      </c>
      <c r="AN336" s="28">
        <v>0</v>
      </c>
      <c r="AO336" s="28">
        <v>0</v>
      </c>
      <c r="AP336" s="28">
        <v>0</v>
      </c>
      <c r="AQ336" s="28">
        <v>0</v>
      </c>
      <c r="AR336" s="28">
        <v>0</v>
      </c>
      <c r="AS336" s="28">
        <v>0</v>
      </c>
      <c r="AT336" s="28">
        <v>0</v>
      </c>
      <c r="AU336" s="329">
        <f t="shared" si="1043"/>
        <v>0</v>
      </c>
      <c r="AV336" s="33">
        <v>0</v>
      </c>
      <c r="AW336" s="20">
        <v>0</v>
      </c>
      <c r="AX336" s="20">
        <v>0</v>
      </c>
      <c r="AY336" s="20">
        <v>0</v>
      </c>
      <c r="AZ336" s="20">
        <v>0</v>
      </c>
      <c r="BA336" s="20">
        <v>0</v>
      </c>
      <c r="BB336" s="20">
        <v>0</v>
      </c>
      <c r="BC336" s="20">
        <v>0</v>
      </c>
      <c r="BD336" s="20">
        <v>0</v>
      </c>
      <c r="BE336" s="20">
        <v>0</v>
      </c>
      <c r="BF336" s="20">
        <v>0</v>
      </c>
      <c r="BG336" s="20">
        <v>0</v>
      </c>
      <c r="BH336" s="329">
        <f t="shared" si="1044"/>
        <v>0</v>
      </c>
      <c r="BI336" s="193">
        <f t="shared" si="998"/>
        <v>0</v>
      </c>
      <c r="BJ336" s="193">
        <f t="shared" si="999"/>
        <v>0</v>
      </c>
      <c r="BK336" s="20">
        <v>0</v>
      </c>
      <c r="BL336" s="33">
        <v>0</v>
      </c>
      <c r="BM336" s="226">
        <f t="shared" si="1032"/>
        <v>0</v>
      </c>
      <c r="BN336" s="4">
        <f t="shared" si="1015"/>
        <v>0</v>
      </c>
      <c r="BO336" s="4">
        <v>0</v>
      </c>
      <c r="BP336" s="4">
        <v>0</v>
      </c>
      <c r="BQ336" s="195">
        <v>0</v>
      </c>
      <c r="BR336" s="196">
        <f t="shared" si="1000"/>
        <v>0</v>
      </c>
      <c r="BS336" s="224">
        <f t="shared" si="1042"/>
        <v>0</v>
      </c>
      <c r="BT336" s="4">
        <f t="shared" si="1033"/>
        <v>0</v>
      </c>
      <c r="BU336" s="229">
        <f t="shared" si="935"/>
        <v>0</v>
      </c>
      <c r="BV336" s="193">
        <f t="shared" si="1034"/>
        <v>0</v>
      </c>
      <c r="BW336" s="193">
        <f t="shared" si="1035"/>
        <v>0</v>
      </c>
      <c r="BX336" s="20">
        <v>0</v>
      </c>
      <c r="BY336" s="19">
        <v>0</v>
      </c>
      <c r="BZ336" s="441">
        <f t="shared" si="1036"/>
        <v>0</v>
      </c>
      <c r="CA336" s="4">
        <f t="shared" si="1001"/>
        <v>0</v>
      </c>
      <c r="CB336" s="1">
        <v>0</v>
      </c>
      <c r="CC336" s="1">
        <v>0</v>
      </c>
      <c r="CD336" s="19">
        <v>0</v>
      </c>
      <c r="CE336" s="196">
        <v>0</v>
      </c>
      <c r="CF336" s="275">
        <f t="shared" si="1037"/>
        <v>0</v>
      </c>
      <c r="CG336" s="1">
        <f t="shared" si="1038"/>
        <v>0</v>
      </c>
      <c r="CH336" s="229">
        <f t="shared" si="1039"/>
        <v>0</v>
      </c>
      <c r="CI336" s="193">
        <f t="shared" si="1040"/>
        <v>0</v>
      </c>
      <c r="CJ336" s="193">
        <f t="shared" si="1041"/>
        <v>0</v>
      </c>
      <c r="CK336" s="20">
        <v>0</v>
      </c>
      <c r="CL336" s="33">
        <v>0</v>
      </c>
      <c r="CM336" s="475">
        <f t="shared" si="1016"/>
        <v>0</v>
      </c>
      <c r="CN336" s="4">
        <v>0</v>
      </c>
      <c r="CO336" s="1">
        <v>0</v>
      </c>
      <c r="CP336" s="1">
        <v>0</v>
      </c>
      <c r="CQ336" s="19">
        <v>0</v>
      </c>
      <c r="CR336" s="7">
        <v>0</v>
      </c>
      <c r="CS336" s="224">
        <f t="shared" si="1017"/>
        <v>0</v>
      </c>
      <c r="CT336" s="1">
        <f t="shared" si="1018"/>
        <v>0</v>
      </c>
      <c r="CU336" s="229">
        <f t="shared" si="1019"/>
        <v>0</v>
      </c>
      <c r="CV336" s="193">
        <f t="shared" si="1020"/>
        <v>0</v>
      </c>
      <c r="CW336" s="193">
        <f t="shared" si="1021"/>
        <v>0</v>
      </c>
      <c r="CX336" s="20"/>
      <c r="CY336" s="33"/>
      <c r="CZ336" s="475">
        <f t="shared" si="1022"/>
        <v>0</v>
      </c>
      <c r="DA336" s="4">
        <v>0</v>
      </c>
      <c r="DB336" s="700"/>
      <c r="DC336" s="700"/>
      <c r="DE336" s="7">
        <f t="shared" si="964"/>
        <v>0</v>
      </c>
      <c r="DF336" s="224">
        <f t="shared" si="1023"/>
        <v>0</v>
      </c>
      <c r="DG336" s="1">
        <f t="shared" si="1024"/>
        <v>0</v>
      </c>
      <c r="DH336" s="229">
        <f t="shared" si="1025"/>
        <v>0</v>
      </c>
      <c r="DI336" s="193"/>
      <c r="DJ336" s="193"/>
      <c r="DK336" s="20"/>
      <c r="DL336" s="33"/>
      <c r="DM336" s="475">
        <f t="shared" si="1026"/>
        <v>0</v>
      </c>
      <c r="DN336" s="4">
        <v>0</v>
      </c>
      <c r="DO336" s="700"/>
      <c r="DP336" s="700"/>
      <c r="DR336" s="7">
        <f t="shared" si="1002"/>
        <v>0</v>
      </c>
      <c r="DS336" s="224">
        <f t="shared" si="1027"/>
        <v>0</v>
      </c>
      <c r="DT336" s="1">
        <f t="shared" si="1028"/>
        <v>0</v>
      </c>
      <c r="DU336" s="229">
        <f t="shared" si="1029"/>
        <v>0</v>
      </c>
    </row>
    <row r="337" spans="2:125" hidden="1" outlineLevel="1" x14ac:dyDescent="0.35">
      <c r="B337" s="5" t="s">
        <v>118</v>
      </c>
      <c r="C337" s="3"/>
      <c r="D337" s="18">
        <v>322000</v>
      </c>
      <c r="E337" s="5" t="s">
        <v>45</v>
      </c>
      <c r="F337" s="5" t="s">
        <v>59</v>
      </c>
      <c r="G337" s="5" t="s">
        <v>77</v>
      </c>
      <c r="H337" s="20">
        <v>281.01799999999997</v>
      </c>
      <c r="I337" s="16">
        <f t="shared" si="1003"/>
        <v>0</v>
      </c>
      <c r="J337" s="16">
        <f t="shared" si="1004"/>
        <v>0</v>
      </c>
      <c r="K337" s="16">
        <f t="shared" si="1005"/>
        <v>0</v>
      </c>
      <c r="L337" s="33">
        <f t="shared" si="1006"/>
        <v>0</v>
      </c>
      <c r="M337" s="20">
        <f t="shared" si="1007"/>
        <v>0</v>
      </c>
      <c r="N337" s="20">
        <f t="shared" si="1008"/>
        <v>0</v>
      </c>
      <c r="O337" s="20">
        <f t="shared" si="1009"/>
        <v>0</v>
      </c>
      <c r="P337" s="20">
        <f t="shared" si="1010"/>
        <v>0</v>
      </c>
      <c r="Q337" s="20">
        <f t="shared" si="1011"/>
        <v>0</v>
      </c>
      <c r="R337" s="20">
        <f t="shared" si="1012"/>
        <v>0</v>
      </c>
      <c r="S337" s="20">
        <f t="shared" si="1013"/>
        <v>0</v>
      </c>
      <c r="T337" s="20">
        <f t="shared" si="1014"/>
        <v>0</v>
      </c>
      <c r="U337" s="182">
        <f t="shared" si="833"/>
        <v>0</v>
      </c>
      <c r="V337" s="33">
        <v>0</v>
      </c>
      <c r="W337" s="20">
        <v>0</v>
      </c>
      <c r="X337" s="20">
        <v>0</v>
      </c>
      <c r="Y337" s="20">
        <v>0</v>
      </c>
      <c r="Z337" s="20">
        <v>0</v>
      </c>
      <c r="AA337" s="20">
        <v>0</v>
      </c>
      <c r="AB337" s="20">
        <v>0</v>
      </c>
      <c r="AC337" s="20">
        <v>0</v>
      </c>
      <c r="AD337" s="20">
        <v>0</v>
      </c>
      <c r="AE337" s="20">
        <v>0</v>
      </c>
      <c r="AF337" s="20">
        <v>0</v>
      </c>
      <c r="AG337" s="16">
        <v>0</v>
      </c>
      <c r="AH337" s="179">
        <f t="shared" si="981"/>
        <v>0</v>
      </c>
      <c r="AI337" s="28">
        <v>0</v>
      </c>
      <c r="AJ337" s="28">
        <v>0</v>
      </c>
      <c r="AK337" s="28">
        <v>0</v>
      </c>
      <c r="AL337" s="28">
        <v>0</v>
      </c>
      <c r="AM337" s="28">
        <v>0</v>
      </c>
      <c r="AN337" s="28">
        <v>0</v>
      </c>
      <c r="AO337" s="28">
        <v>0</v>
      </c>
      <c r="AP337" s="28">
        <v>0</v>
      </c>
      <c r="AQ337" s="28">
        <v>0</v>
      </c>
      <c r="AR337" s="28">
        <v>0</v>
      </c>
      <c r="AS337" s="28">
        <v>0</v>
      </c>
      <c r="AT337" s="28">
        <v>0</v>
      </c>
      <c r="AU337" s="329">
        <f t="shared" si="1043"/>
        <v>0</v>
      </c>
      <c r="AV337" s="33">
        <v>0</v>
      </c>
      <c r="AW337" s="20">
        <v>0</v>
      </c>
      <c r="AX337" s="20">
        <v>0</v>
      </c>
      <c r="AY337" s="20">
        <v>0</v>
      </c>
      <c r="AZ337" s="20">
        <v>0</v>
      </c>
      <c r="BA337" s="20">
        <v>0</v>
      </c>
      <c r="BB337" s="20">
        <v>0</v>
      </c>
      <c r="BC337" s="20">
        <v>0</v>
      </c>
      <c r="BD337" s="20">
        <v>0</v>
      </c>
      <c r="BE337" s="20">
        <v>0</v>
      </c>
      <c r="BF337" s="20">
        <v>0</v>
      </c>
      <c r="BG337" s="20">
        <v>0</v>
      </c>
      <c r="BH337" s="329">
        <f t="shared" si="1044"/>
        <v>0</v>
      </c>
      <c r="BI337" s="193">
        <f t="shared" si="998"/>
        <v>0</v>
      </c>
      <c r="BJ337" s="193">
        <f t="shared" si="999"/>
        <v>0</v>
      </c>
      <c r="BK337" s="20">
        <v>0</v>
      </c>
      <c r="BL337" s="33">
        <v>0</v>
      </c>
      <c r="BM337" s="226">
        <f t="shared" si="1032"/>
        <v>0</v>
      </c>
      <c r="BN337" s="4">
        <f t="shared" si="1015"/>
        <v>0</v>
      </c>
      <c r="BO337" s="4">
        <v>0</v>
      </c>
      <c r="BP337" s="4">
        <v>0</v>
      </c>
      <c r="BQ337" s="195">
        <v>0</v>
      </c>
      <c r="BR337" s="196">
        <f t="shared" si="1000"/>
        <v>0</v>
      </c>
      <c r="BS337" s="224">
        <f t="shared" si="1042"/>
        <v>0</v>
      </c>
      <c r="BT337" s="4">
        <f t="shared" si="1033"/>
        <v>0</v>
      </c>
      <c r="BU337" s="229">
        <f t="shared" si="935"/>
        <v>0</v>
      </c>
      <c r="BV337" s="193">
        <f t="shared" si="1034"/>
        <v>0</v>
      </c>
      <c r="BW337" s="193">
        <f t="shared" si="1035"/>
        <v>0</v>
      </c>
      <c r="BX337" s="20">
        <v>0</v>
      </c>
      <c r="BY337" s="19">
        <v>0</v>
      </c>
      <c r="BZ337" s="441">
        <f t="shared" si="1036"/>
        <v>0</v>
      </c>
      <c r="CA337" s="4">
        <f t="shared" si="1001"/>
        <v>0</v>
      </c>
      <c r="CB337" s="1">
        <v>0</v>
      </c>
      <c r="CC337" s="1">
        <v>0</v>
      </c>
      <c r="CD337" s="19">
        <v>0</v>
      </c>
      <c r="CE337" s="196">
        <v>0</v>
      </c>
      <c r="CF337" s="275">
        <f t="shared" si="1037"/>
        <v>0</v>
      </c>
      <c r="CG337" s="1">
        <f t="shared" si="1038"/>
        <v>0</v>
      </c>
      <c r="CH337" s="229">
        <f t="shared" si="1039"/>
        <v>0</v>
      </c>
      <c r="CI337" s="193">
        <f t="shared" si="1040"/>
        <v>0</v>
      </c>
      <c r="CJ337" s="193">
        <f t="shared" si="1041"/>
        <v>0</v>
      </c>
      <c r="CK337" s="20">
        <v>0</v>
      </c>
      <c r="CL337" s="33">
        <v>0</v>
      </c>
      <c r="CM337" s="475">
        <f t="shared" si="1016"/>
        <v>0</v>
      </c>
      <c r="CN337" s="4">
        <v>0</v>
      </c>
      <c r="CO337" s="1">
        <v>0</v>
      </c>
      <c r="CP337" s="1">
        <v>0</v>
      </c>
      <c r="CQ337" s="19">
        <v>0</v>
      </c>
      <c r="CR337" s="7">
        <v>0</v>
      </c>
      <c r="CS337" s="224">
        <f t="shared" si="1017"/>
        <v>0</v>
      </c>
      <c r="CT337" s="1">
        <f t="shared" si="1018"/>
        <v>0</v>
      </c>
      <c r="CU337" s="229">
        <f t="shared" si="1019"/>
        <v>0</v>
      </c>
      <c r="CV337" s="193">
        <f t="shared" si="1020"/>
        <v>0</v>
      </c>
      <c r="CW337" s="193">
        <f t="shared" si="1021"/>
        <v>0</v>
      </c>
      <c r="CX337" s="20"/>
      <c r="CY337" s="33"/>
      <c r="CZ337" s="475">
        <f t="shared" si="1022"/>
        <v>0</v>
      </c>
      <c r="DA337" s="4">
        <v>0</v>
      </c>
      <c r="DB337" s="700"/>
      <c r="DC337" s="700"/>
      <c r="DE337" s="7">
        <f t="shared" si="964"/>
        <v>0</v>
      </c>
      <c r="DF337" s="224">
        <f t="shared" si="1023"/>
        <v>0</v>
      </c>
      <c r="DG337" s="1">
        <f t="shared" si="1024"/>
        <v>0</v>
      </c>
      <c r="DH337" s="229">
        <f t="shared" si="1025"/>
        <v>0</v>
      </c>
      <c r="DI337" s="193"/>
      <c r="DJ337" s="193"/>
      <c r="DK337" s="20"/>
      <c r="DL337" s="33"/>
      <c r="DM337" s="475">
        <f t="shared" si="1026"/>
        <v>0</v>
      </c>
      <c r="DN337" s="4">
        <v>0</v>
      </c>
      <c r="DO337" s="700"/>
      <c r="DP337" s="700"/>
      <c r="DR337" s="7">
        <f t="shared" si="1002"/>
        <v>0</v>
      </c>
      <c r="DS337" s="224">
        <f t="shared" si="1027"/>
        <v>0</v>
      </c>
      <c r="DT337" s="1">
        <f t="shared" si="1028"/>
        <v>0</v>
      </c>
      <c r="DU337" s="229">
        <f t="shared" si="1029"/>
        <v>0</v>
      </c>
    </row>
    <row r="338" spans="2:125" hidden="1" outlineLevel="1" x14ac:dyDescent="0.35">
      <c r="B338" s="5" t="s">
        <v>118</v>
      </c>
      <c r="C338" s="3"/>
      <c r="D338" s="18">
        <v>322002</v>
      </c>
      <c r="E338" s="5" t="s">
        <v>45</v>
      </c>
      <c r="F338" s="5" t="s">
        <v>60</v>
      </c>
      <c r="G338" s="5" t="s">
        <v>72</v>
      </c>
      <c r="H338" s="20">
        <v>100.364</v>
      </c>
      <c r="I338" s="16">
        <f t="shared" si="1003"/>
        <v>0</v>
      </c>
      <c r="J338" s="16">
        <f t="shared" si="1004"/>
        <v>0</v>
      </c>
      <c r="K338" s="16">
        <f t="shared" si="1005"/>
        <v>0</v>
      </c>
      <c r="L338" s="33">
        <f t="shared" si="1006"/>
        <v>0</v>
      </c>
      <c r="M338" s="20">
        <f t="shared" si="1007"/>
        <v>0</v>
      </c>
      <c r="N338" s="20">
        <f t="shared" si="1008"/>
        <v>0</v>
      </c>
      <c r="O338" s="20">
        <f t="shared" si="1009"/>
        <v>0</v>
      </c>
      <c r="P338" s="20">
        <f t="shared" si="1010"/>
        <v>0</v>
      </c>
      <c r="Q338" s="20">
        <f t="shared" si="1011"/>
        <v>0</v>
      </c>
      <c r="R338" s="20">
        <f t="shared" si="1012"/>
        <v>0</v>
      </c>
      <c r="S338" s="20">
        <f t="shared" si="1013"/>
        <v>0</v>
      </c>
      <c r="T338" s="20">
        <f t="shared" si="1014"/>
        <v>0</v>
      </c>
      <c r="U338" s="182">
        <f t="shared" si="833"/>
        <v>0</v>
      </c>
      <c r="V338" s="33">
        <v>0</v>
      </c>
      <c r="W338" s="20">
        <v>0</v>
      </c>
      <c r="X338" s="20">
        <v>0</v>
      </c>
      <c r="Y338" s="20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0">
        <v>0</v>
      </c>
      <c r="AF338" s="20">
        <v>0</v>
      </c>
      <c r="AG338" s="16">
        <v>0</v>
      </c>
      <c r="AH338" s="179">
        <f t="shared" si="981"/>
        <v>0</v>
      </c>
      <c r="AI338" s="28">
        <v>0</v>
      </c>
      <c r="AJ338" s="28">
        <v>0</v>
      </c>
      <c r="AK338" s="28">
        <v>0</v>
      </c>
      <c r="AL338" s="28">
        <v>0</v>
      </c>
      <c r="AM338" s="28">
        <v>0</v>
      </c>
      <c r="AN338" s="28">
        <v>0</v>
      </c>
      <c r="AO338" s="28">
        <v>0</v>
      </c>
      <c r="AP338" s="28">
        <v>0</v>
      </c>
      <c r="AQ338" s="28">
        <v>0</v>
      </c>
      <c r="AR338" s="28">
        <v>0</v>
      </c>
      <c r="AS338" s="28">
        <v>0</v>
      </c>
      <c r="AT338" s="28">
        <v>0</v>
      </c>
      <c r="AU338" s="329">
        <f t="shared" si="1043"/>
        <v>0</v>
      </c>
      <c r="AV338" s="33">
        <v>0</v>
      </c>
      <c r="AW338" s="20">
        <v>0</v>
      </c>
      <c r="AX338" s="20">
        <v>0</v>
      </c>
      <c r="AY338" s="20">
        <v>0</v>
      </c>
      <c r="AZ338" s="20">
        <v>0</v>
      </c>
      <c r="BA338" s="20">
        <v>0</v>
      </c>
      <c r="BB338" s="20">
        <v>0</v>
      </c>
      <c r="BC338" s="20">
        <v>0</v>
      </c>
      <c r="BD338" s="20">
        <v>0</v>
      </c>
      <c r="BE338" s="20">
        <v>0</v>
      </c>
      <c r="BF338" s="20">
        <v>0</v>
      </c>
      <c r="BG338" s="20">
        <v>0</v>
      </c>
      <c r="BH338" s="329">
        <f t="shared" si="1044"/>
        <v>0</v>
      </c>
      <c r="BI338" s="193">
        <f t="shared" si="998"/>
        <v>0</v>
      </c>
      <c r="BJ338" s="193">
        <f t="shared" si="999"/>
        <v>0</v>
      </c>
      <c r="BK338" s="20">
        <v>0</v>
      </c>
      <c r="BL338" s="33">
        <v>0</v>
      </c>
      <c r="BM338" s="226">
        <f t="shared" si="1032"/>
        <v>0</v>
      </c>
      <c r="BN338" s="4">
        <f t="shared" si="1015"/>
        <v>0</v>
      </c>
      <c r="BO338" s="4">
        <v>0</v>
      </c>
      <c r="BP338" s="4">
        <v>0</v>
      </c>
      <c r="BQ338" s="195">
        <v>0</v>
      </c>
      <c r="BR338" s="196">
        <f t="shared" si="1000"/>
        <v>0</v>
      </c>
      <c r="BS338" s="224">
        <f t="shared" si="1042"/>
        <v>0</v>
      </c>
      <c r="BT338" s="4">
        <f t="shared" si="1033"/>
        <v>0</v>
      </c>
      <c r="BU338" s="229">
        <f t="shared" si="935"/>
        <v>0</v>
      </c>
      <c r="BV338" s="193">
        <f t="shared" si="1034"/>
        <v>0</v>
      </c>
      <c r="BW338" s="193">
        <f t="shared" si="1035"/>
        <v>0</v>
      </c>
      <c r="BX338" s="20">
        <v>0</v>
      </c>
      <c r="BY338" s="19">
        <v>0</v>
      </c>
      <c r="BZ338" s="441">
        <f t="shared" si="1036"/>
        <v>0</v>
      </c>
      <c r="CA338" s="4">
        <f t="shared" si="1001"/>
        <v>0</v>
      </c>
      <c r="CB338" s="1">
        <v>0</v>
      </c>
      <c r="CC338" s="1">
        <v>0</v>
      </c>
      <c r="CD338" s="19">
        <v>0</v>
      </c>
      <c r="CE338" s="196">
        <v>0</v>
      </c>
      <c r="CF338" s="275">
        <f t="shared" si="1037"/>
        <v>0</v>
      </c>
      <c r="CG338" s="1">
        <f t="shared" si="1038"/>
        <v>0</v>
      </c>
      <c r="CH338" s="229">
        <f t="shared" si="1039"/>
        <v>0</v>
      </c>
      <c r="CI338" s="193">
        <f t="shared" si="1040"/>
        <v>0</v>
      </c>
      <c r="CJ338" s="193">
        <f t="shared" si="1041"/>
        <v>0</v>
      </c>
      <c r="CK338" s="20">
        <v>0</v>
      </c>
      <c r="CL338" s="33">
        <v>0</v>
      </c>
      <c r="CM338" s="475">
        <f t="shared" si="1016"/>
        <v>0</v>
      </c>
      <c r="CN338" s="4">
        <v>0</v>
      </c>
      <c r="CO338" s="1">
        <v>0</v>
      </c>
      <c r="CP338" s="1">
        <v>0</v>
      </c>
      <c r="CQ338" s="19">
        <v>0</v>
      </c>
      <c r="CR338" s="7">
        <v>0</v>
      </c>
      <c r="CS338" s="224">
        <f t="shared" si="1017"/>
        <v>0</v>
      </c>
      <c r="CT338" s="1">
        <f t="shared" si="1018"/>
        <v>0</v>
      </c>
      <c r="CU338" s="229">
        <f t="shared" si="1019"/>
        <v>0</v>
      </c>
      <c r="CV338" s="193">
        <f t="shared" si="1020"/>
        <v>0</v>
      </c>
      <c r="CW338" s="193">
        <f t="shared" si="1021"/>
        <v>0</v>
      </c>
      <c r="CX338" s="20"/>
      <c r="CY338" s="33"/>
      <c r="CZ338" s="475">
        <f t="shared" si="1022"/>
        <v>0</v>
      </c>
      <c r="DA338" s="4">
        <v>0</v>
      </c>
      <c r="DB338" s="700"/>
      <c r="DC338" s="700"/>
      <c r="DE338" s="7">
        <f t="shared" si="964"/>
        <v>0</v>
      </c>
      <c r="DF338" s="224">
        <f t="shared" si="1023"/>
        <v>0</v>
      </c>
      <c r="DG338" s="1">
        <f t="shared" si="1024"/>
        <v>0</v>
      </c>
      <c r="DH338" s="229">
        <f t="shared" si="1025"/>
        <v>0</v>
      </c>
      <c r="DI338" s="193"/>
      <c r="DJ338" s="193"/>
      <c r="DK338" s="20"/>
      <c r="DL338" s="33"/>
      <c r="DM338" s="475">
        <f t="shared" si="1026"/>
        <v>0</v>
      </c>
      <c r="DN338" s="4">
        <v>0</v>
      </c>
      <c r="DO338" s="700"/>
      <c r="DP338" s="700"/>
      <c r="DR338" s="7">
        <f t="shared" si="1002"/>
        <v>0</v>
      </c>
      <c r="DS338" s="224">
        <f t="shared" si="1027"/>
        <v>0</v>
      </c>
      <c r="DT338" s="1">
        <f t="shared" si="1028"/>
        <v>0</v>
      </c>
      <c r="DU338" s="229">
        <f t="shared" si="1029"/>
        <v>0</v>
      </c>
    </row>
    <row r="339" spans="2:125" hidden="1" outlineLevel="1" x14ac:dyDescent="0.35">
      <c r="B339" s="5" t="s">
        <v>118</v>
      </c>
      <c r="C339" s="3"/>
      <c r="D339" s="18">
        <v>322100</v>
      </c>
      <c r="E339" s="5" t="s">
        <v>45</v>
      </c>
      <c r="F339" s="5" t="s">
        <v>61</v>
      </c>
      <c r="G339" s="5" t="s">
        <v>72</v>
      </c>
      <c r="H339" s="20">
        <v>100.364</v>
      </c>
      <c r="I339" s="16">
        <f t="shared" si="1003"/>
        <v>0</v>
      </c>
      <c r="J339" s="16">
        <f t="shared" si="1004"/>
        <v>0</v>
      </c>
      <c r="K339" s="16">
        <f t="shared" si="1005"/>
        <v>0</v>
      </c>
      <c r="L339" s="33">
        <f t="shared" si="1006"/>
        <v>0</v>
      </c>
      <c r="M339" s="20">
        <f t="shared" si="1007"/>
        <v>0</v>
      </c>
      <c r="N339" s="20">
        <f t="shared" si="1008"/>
        <v>0</v>
      </c>
      <c r="O339" s="20">
        <f t="shared" si="1009"/>
        <v>0</v>
      </c>
      <c r="P339" s="20">
        <f t="shared" si="1010"/>
        <v>0</v>
      </c>
      <c r="Q339" s="20">
        <f t="shared" si="1011"/>
        <v>0</v>
      </c>
      <c r="R339" s="20">
        <f t="shared" si="1012"/>
        <v>0</v>
      </c>
      <c r="S339" s="20">
        <f t="shared" si="1013"/>
        <v>0</v>
      </c>
      <c r="T339" s="20">
        <f t="shared" si="1014"/>
        <v>0</v>
      </c>
      <c r="U339" s="182">
        <f t="shared" si="833"/>
        <v>0</v>
      </c>
      <c r="V339" s="33">
        <v>0</v>
      </c>
      <c r="W339" s="20">
        <v>0</v>
      </c>
      <c r="X339" s="20">
        <v>0</v>
      </c>
      <c r="Y339" s="20">
        <v>0</v>
      </c>
      <c r="Z339" s="20">
        <v>0</v>
      </c>
      <c r="AA339" s="20">
        <v>0</v>
      </c>
      <c r="AB339" s="20">
        <v>0</v>
      </c>
      <c r="AC339" s="20">
        <v>0</v>
      </c>
      <c r="AD339" s="20">
        <v>0</v>
      </c>
      <c r="AE339" s="20">
        <v>0</v>
      </c>
      <c r="AF339" s="20">
        <v>0</v>
      </c>
      <c r="AG339" s="16">
        <v>0</v>
      </c>
      <c r="AH339" s="179">
        <f t="shared" si="981"/>
        <v>0</v>
      </c>
      <c r="AI339" s="28">
        <v>0</v>
      </c>
      <c r="AJ339" s="28">
        <v>0</v>
      </c>
      <c r="AK339" s="28">
        <v>0</v>
      </c>
      <c r="AL339" s="28">
        <v>0</v>
      </c>
      <c r="AM339" s="28">
        <v>0</v>
      </c>
      <c r="AN339" s="28">
        <v>0</v>
      </c>
      <c r="AO339" s="28">
        <v>0</v>
      </c>
      <c r="AP339" s="28">
        <v>0</v>
      </c>
      <c r="AQ339" s="28">
        <v>0</v>
      </c>
      <c r="AR339" s="28">
        <v>0</v>
      </c>
      <c r="AS339" s="28">
        <v>0</v>
      </c>
      <c r="AT339" s="28">
        <v>0</v>
      </c>
      <c r="AU339" s="329">
        <f t="shared" si="1043"/>
        <v>0</v>
      </c>
      <c r="AV339" s="33">
        <v>0</v>
      </c>
      <c r="AW339" s="20">
        <v>0</v>
      </c>
      <c r="AX339" s="20">
        <v>0</v>
      </c>
      <c r="AY339" s="20">
        <v>0</v>
      </c>
      <c r="AZ339" s="20">
        <v>0</v>
      </c>
      <c r="BA339" s="20">
        <v>0</v>
      </c>
      <c r="BB339" s="20">
        <v>0</v>
      </c>
      <c r="BC339" s="20">
        <v>0</v>
      </c>
      <c r="BD339" s="20">
        <v>0</v>
      </c>
      <c r="BE339" s="20">
        <v>0</v>
      </c>
      <c r="BF339" s="20">
        <v>0</v>
      </c>
      <c r="BG339" s="20">
        <v>0</v>
      </c>
      <c r="BH339" s="329">
        <f t="shared" si="1044"/>
        <v>0</v>
      </c>
      <c r="BI339" s="193">
        <f t="shared" si="998"/>
        <v>0</v>
      </c>
      <c r="BJ339" s="193">
        <f t="shared" si="999"/>
        <v>0</v>
      </c>
      <c r="BK339" s="20">
        <v>0</v>
      </c>
      <c r="BL339" s="33">
        <v>0</v>
      </c>
      <c r="BM339" s="226">
        <f t="shared" si="1032"/>
        <v>0</v>
      </c>
      <c r="BN339" s="4">
        <f t="shared" si="1015"/>
        <v>0</v>
      </c>
      <c r="BO339" s="4">
        <v>0</v>
      </c>
      <c r="BP339" s="4">
        <v>0</v>
      </c>
      <c r="BQ339" s="195">
        <v>0</v>
      </c>
      <c r="BR339" s="196">
        <f t="shared" si="1000"/>
        <v>0</v>
      </c>
      <c r="BS339" s="224">
        <f t="shared" si="1042"/>
        <v>0</v>
      </c>
      <c r="BT339" s="4">
        <f t="shared" si="1033"/>
        <v>0</v>
      </c>
      <c r="BU339" s="229">
        <f t="shared" si="935"/>
        <v>0</v>
      </c>
      <c r="BV339" s="193">
        <f t="shared" si="1034"/>
        <v>0</v>
      </c>
      <c r="BW339" s="193">
        <f t="shared" si="1035"/>
        <v>0</v>
      </c>
      <c r="BX339" s="20">
        <v>0</v>
      </c>
      <c r="BY339" s="19">
        <v>0</v>
      </c>
      <c r="BZ339" s="441">
        <f t="shared" si="1036"/>
        <v>0</v>
      </c>
      <c r="CA339" s="4">
        <f t="shared" si="1001"/>
        <v>0</v>
      </c>
      <c r="CB339" s="1">
        <v>0</v>
      </c>
      <c r="CC339" s="1">
        <v>0</v>
      </c>
      <c r="CD339" s="19">
        <v>0</v>
      </c>
      <c r="CE339" s="196">
        <v>0</v>
      </c>
      <c r="CF339" s="275">
        <f t="shared" si="1037"/>
        <v>0</v>
      </c>
      <c r="CG339" s="1">
        <f t="shared" si="1038"/>
        <v>0</v>
      </c>
      <c r="CH339" s="229">
        <f t="shared" si="1039"/>
        <v>0</v>
      </c>
      <c r="CI339" s="193">
        <f t="shared" si="1040"/>
        <v>0</v>
      </c>
      <c r="CJ339" s="193">
        <f t="shared" si="1041"/>
        <v>0</v>
      </c>
      <c r="CK339" s="20">
        <v>0</v>
      </c>
      <c r="CL339" s="33">
        <v>0</v>
      </c>
      <c r="CM339" s="475">
        <f t="shared" si="1016"/>
        <v>0</v>
      </c>
      <c r="CN339" s="4">
        <v>0</v>
      </c>
      <c r="CO339" s="1">
        <v>0</v>
      </c>
      <c r="CP339" s="1">
        <v>0</v>
      </c>
      <c r="CQ339" s="19">
        <v>0</v>
      </c>
      <c r="CR339" s="7">
        <v>0</v>
      </c>
      <c r="CS339" s="224">
        <f t="shared" si="1017"/>
        <v>0</v>
      </c>
      <c r="CT339" s="1">
        <f t="shared" si="1018"/>
        <v>0</v>
      </c>
      <c r="CU339" s="229">
        <f t="shared" si="1019"/>
        <v>0</v>
      </c>
      <c r="CV339" s="193">
        <f t="shared" si="1020"/>
        <v>0</v>
      </c>
      <c r="CW339" s="193">
        <f t="shared" si="1021"/>
        <v>0</v>
      </c>
      <c r="CX339" s="20"/>
      <c r="CY339" s="33"/>
      <c r="CZ339" s="475">
        <f t="shared" si="1022"/>
        <v>0</v>
      </c>
      <c r="DA339" s="4">
        <v>0</v>
      </c>
      <c r="DB339" s="700"/>
      <c r="DC339" s="700"/>
      <c r="DE339" s="7">
        <f t="shared" si="964"/>
        <v>0</v>
      </c>
      <c r="DF339" s="224">
        <f t="shared" si="1023"/>
        <v>0</v>
      </c>
      <c r="DG339" s="1">
        <f t="shared" si="1024"/>
        <v>0</v>
      </c>
      <c r="DH339" s="229">
        <f t="shared" si="1025"/>
        <v>0</v>
      </c>
      <c r="DI339" s="193"/>
      <c r="DJ339" s="193"/>
      <c r="DK339" s="20"/>
      <c r="DL339" s="33"/>
      <c r="DM339" s="475">
        <f t="shared" si="1026"/>
        <v>0</v>
      </c>
      <c r="DN339" s="4">
        <v>0</v>
      </c>
      <c r="DO339" s="700"/>
      <c r="DP339" s="700"/>
      <c r="DR339" s="7">
        <f t="shared" si="1002"/>
        <v>0</v>
      </c>
      <c r="DS339" s="224">
        <f t="shared" si="1027"/>
        <v>0</v>
      </c>
      <c r="DT339" s="1">
        <f t="shared" si="1028"/>
        <v>0</v>
      </c>
      <c r="DU339" s="229">
        <f t="shared" si="1029"/>
        <v>0</v>
      </c>
    </row>
    <row r="340" spans="2:125" hidden="1" outlineLevel="1" x14ac:dyDescent="0.35">
      <c r="B340" s="5" t="s">
        <v>118</v>
      </c>
      <c r="C340" s="3"/>
      <c r="D340" s="18">
        <v>322001</v>
      </c>
      <c r="E340" s="5" t="s">
        <v>45</v>
      </c>
      <c r="F340" s="5" t="s">
        <v>62</v>
      </c>
      <c r="G340" s="5" t="s">
        <v>78</v>
      </c>
      <c r="H340" s="20">
        <v>203.864</v>
      </c>
      <c r="I340" s="16">
        <f t="shared" si="1003"/>
        <v>0</v>
      </c>
      <c r="J340" s="16">
        <f t="shared" si="1004"/>
        <v>0</v>
      </c>
      <c r="K340" s="16">
        <f t="shared" si="1005"/>
        <v>0</v>
      </c>
      <c r="L340" s="33">
        <f t="shared" si="1006"/>
        <v>0</v>
      </c>
      <c r="M340" s="20">
        <f t="shared" si="1007"/>
        <v>0</v>
      </c>
      <c r="N340" s="20">
        <f t="shared" si="1008"/>
        <v>0</v>
      </c>
      <c r="O340" s="20">
        <f t="shared" si="1009"/>
        <v>0</v>
      </c>
      <c r="P340" s="20">
        <f t="shared" si="1010"/>
        <v>0</v>
      </c>
      <c r="Q340" s="20">
        <f t="shared" si="1011"/>
        <v>0</v>
      </c>
      <c r="R340" s="20">
        <f t="shared" si="1012"/>
        <v>0</v>
      </c>
      <c r="S340" s="20">
        <f t="shared" si="1013"/>
        <v>0</v>
      </c>
      <c r="T340" s="20">
        <f t="shared" si="1014"/>
        <v>0</v>
      </c>
      <c r="U340" s="182">
        <f t="shared" ref="U340:U393" si="1045">+SUM(I340:T340)</f>
        <v>0</v>
      </c>
      <c r="V340" s="33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0">
        <v>0</v>
      </c>
      <c r="AF340" s="20">
        <v>0</v>
      </c>
      <c r="AG340" s="16">
        <v>0</v>
      </c>
      <c r="AH340" s="179">
        <f t="shared" si="981"/>
        <v>0</v>
      </c>
      <c r="AI340" s="28">
        <v>0</v>
      </c>
      <c r="AJ340" s="28">
        <v>0</v>
      </c>
      <c r="AK340" s="28">
        <v>0</v>
      </c>
      <c r="AL340" s="28">
        <v>0</v>
      </c>
      <c r="AM340" s="28">
        <v>0</v>
      </c>
      <c r="AN340" s="28">
        <v>0</v>
      </c>
      <c r="AO340" s="28">
        <v>0</v>
      </c>
      <c r="AP340" s="28">
        <v>0</v>
      </c>
      <c r="AQ340" s="28">
        <v>0</v>
      </c>
      <c r="AR340" s="28"/>
      <c r="AS340" s="28"/>
      <c r="AT340" s="28"/>
      <c r="AU340" s="329">
        <f t="shared" si="1043"/>
        <v>0</v>
      </c>
      <c r="AV340" s="33">
        <v>0</v>
      </c>
      <c r="AW340" s="20">
        <v>0</v>
      </c>
      <c r="AX340" s="20">
        <v>0</v>
      </c>
      <c r="AY340" s="20">
        <v>0</v>
      </c>
      <c r="AZ340" s="20">
        <v>0</v>
      </c>
      <c r="BA340" s="20">
        <v>0</v>
      </c>
      <c r="BB340" s="20">
        <v>0</v>
      </c>
      <c r="BC340" s="20">
        <v>0</v>
      </c>
      <c r="BD340" s="20">
        <v>0</v>
      </c>
      <c r="BE340" s="20">
        <v>0</v>
      </c>
      <c r="BF340" s="20">
        <v>0</v>
      </c>
      <c r="BG340" s="20">
        <v>0</v>
      </c>
      <c r="BH340" s="329">
        <f t="shared" si="1044"/>
        <v>0</v>
      </c>
      <c r="BI340" s="193">
        <f t="shared" si="998"/>
        <v>0</v>
      </c>
      <c r="BJ340" s="193">
        <f t="shared" si="999"/>
        <v>0</v>
      </c>
      <c r="BK340" s="20">
        <v>0</v>
      </c>
      <c r="BL340" s="33">
        <v>0</v>
      </c>
      <c r="BM340" s="226">
        <f t="shared" si="1032"/>
        <v>0</v>
      </c>
      <c r="BN340" s="4">
        <f t="shared" si="1015"/>
        <v>0</v>
      </c>
      <c r="BO340" s="4">
        <v>0</v>
      </c>
      <c r="BP340" s="4">
        <v>0</v>
      </c>
      <c r="BQ340" s="195">
        <v>0</v>
      </c>
      <c r="BR340" s="196">
        <f t="shared" si="1000"/>
        <v>0</v>
      </c>
      <c r="BS340" s="224">
        <f t="shared" si="1042"/>
        <v>0</v>
      </c>
      <c r="BT340" s="4">
        <f t="shared" si="1033"/>
        <v>0</v>
      </c>
      <c r="BU340" s="229">
        <f t="shared" si="935"/>
        <v>0</v>
      </c>
      <c r="BV340" s="193">
        <f t="shared" si="1034"/>
        <v>0</v>
      </c>
      <c r="BW340" s="193">
        <f t="shared" si="1035"/>
        <v>0</v>
      </c>
      <c r="BX340" s="20">
        <v>0</v>
      </c>
      <c r="BY340" s="19">
        <v>0</v>
      </c>
      <c r="BZ340" s="441">
        <f t="shared" si="1036"/>
        <v>0</v>
      </c>
      <c r="CA340" s="4">
        <f t="shared" si="1001"/>
        <v>0</v>
      </c>
      <c r="CB340" s="1">
        <v>0</v>
      </c>
      <c r="CC340" s="1">
        <v>0</v>
      </c>
      <c r="CD340" s="19">
        <v>0</v>
      </c>
      <c r="CE340" s="196">
        <v>0</v>
      </c>
      <c r="CF340" s="275">
        <f t="shared" si="1037"/>
        <v>0</v>
      </c>
      <c r="CG340" s="1">
        <f t="shared" si="1038"/>
        <v>0</v>
      </c>
      <c r="CH340" s="229">
        <f t="shared" si="1039"/>
        <v>0</v>
      </c>
      <c r="CI340" s="193">
        <f t="shared" si="1040"/>
        <v>0</v>
      </c>
      <c r="CJ340" s="193">
        <f t="shared" si="1041"/>
        <v>0</v>
      </c>
      <c r="CK340" s="20">
        <v>0</v>
      </c>
      <c r="CL340" s="33">
        <v>0</v>
      </c>
      <c r="CM340" s="475">
        <f t="shared" si="1016"/>
        <v>0</v>
      </c>
      <c r="CN340" s="4">
        <v>0</v>
      </c>
      <c r="CO340" s="1">
        <v>0</v>
      </c>
      <c r="CP340" s="1">
        <v>0</v>
      </c>
      <c r="CQ340" s="19">
        <v>0</v>
      </c>
      <c r="CR340" s="7">
        <v>0</v>
      </c>
      <c r="CS340" s="224">
        <f t="shared" si="1017"/>
        <v>0</v>
      </c>
      <c r="CT340" s="1">
        <f t="shared" si="1018"/>
        <v>0</v>
      </c>
      <c r="CU340" s="229">
        <f t="shared" si="1019"/>
        <v>0</v>
      </c>
      <c r="CV340" s="193">
        <f t="shared" si="1020"/>
        <v>0</v>
      </c>
      <c r="CW340" s="193">
        <f t="shared" si="1021"/>
        <v>0</v>
      </c>
      <c r="CX340" s="20"/>
      <c r="CY340" s="33"/>
      <c r="CZ340" s="475">
        <f t="shared" si="1022"/>
        <v>0</v>
      </c>
      <c r="DA340" s="4">
        <v>0</v>
      </c>
      <c r="DB340" s="700"/>
      <c r="DC340" s="700"/>
      <c r="DE340" s="7">
        <f t="shared" si="964"/>
        <v>0</v>
      </c>
      <c r="DF340" s="224">
        <f t="shared" si="1023"/>
        <v>0</v>
      </c>
      <c r="DG340" s="1">
        <f t="shared" si="1024"/>
        <v>0</v>
      </c>
      <c r="DH340" s="229">
        <f t="shared" si="1025"/>
        <v>0</v>
      </c>
      <c r="DI340" s="193"/>
      <c r="DJ340" s="193"/>
      <c r="DK340" s="20"/>
      <c r="DL340" s="33"/>
      <c r="DM340" s="475">
        <f t="shared" si="1026"/>
        <v>0</v>
      </c>
      <c r="DN340" s="4">
        <v>0</v>
      </c>
      <c r="DO340" s="700"/>
      <c r="DP340" s="700"/>
      <c r="DR340" s="7">
        <f t="shared" si="1002"/>
        <v>0</v>
      </c>
      <c r="DS340" s="224">
        <f t="shared" si="1027"/>
        <v>0</v>
      </c>
      <c r="DT340" s="1">
        <f t="shared" si="1028"/>
        <v>0</v>
      </c>
      <c r="DU340" s="229">
        <f t="shared" si="1029"/>
        <v>0</v>
      </c>
    </row>
    <row r="341" spans="2:125" hidden="1" outlineLevel="1" x14ac:dyDescent="0.35">
      <c r="B341" s="5" t="s">
        <v>118</v>
      </c>
      <c r="C341" s="3"/>
      <c r="D341" s="18">
        <v>323004</v>
      </c>
      <c r="E341" s="5" t="s">
        <v>46</v>
      </c>
      <c r="F341" s="5" t="s">
        <v>38</v>
      </c>
      <c r="G341" s="5" t="s">
        <v>79</v>
      </c>
      <c r="H341" s="20">
        <v>281.01799999999997</v>
      </c>
      <c r="I341" s="16">
        <f t="shared" si="1003"/>
        <v>0</v>
      </c>
      <c r="J341" s="16">
        <f t="shared" si="1004"/>
        <v>0</v>
      </c>
      <c r="K341" s="16">
        <f t="shared" si="1005"/>
        <v>0</v>
      </c>
      <c r="L341" s="33">
        <f t="shared" si="1006"/>
        <v>0</v>
      </c>
      <c r="M341" s="20">
        <f t="shared" si="1007"/>
        <v>0</v>
      </c>
      <c r="N341" s="20">
        <f t="shared" si="1008"/>
        <v>0</v>
      </c>
      <c r="O341" s="20">
        <f t="shared" si="1009"/>
        <v>0</v>
      </c>
      <c r="P341" s="20">
        <f t="shared" si="1010"/>
        <v>0</v>
      </c>
      <c r="Q341" s="20">
        <f t="shared" si="1011"/>
        <v>0</v>
      </c>
      <c r="R341" s="20">
        <f t="shared" si="1012"/>
        <v>26.999804282999673</v>
      </c>
      <c r="S341" s="20">
        <f t="shared" si="1013"/>
        <v>134.56211687507565</v>
      </c>
      <c r="T341" s="20">
        <f t="shared" si="1014"/>
        <v>52.381241343970864</v>
      </c>
      <c r="U341" s="182">
        <f t="shared" si="1045"/>
        <v>213.94316250204616</v>
      </c>
      <c r="V341" s="33">
        <v>21</v>
      </c>
      <c r="W341" s="20">
        <v>13</v>
      </c>
      <c r="X341" s="20">
        <v>15</v>
      </c>
      <c r="Y341" s="20">
        <v>61</v>
      </c>
      <c r="Z341" s="20">
        <v>5</v>
      </c>
      <c r="AA341" s="20">
        <v>7</v>
      </c>
      <c r="AB341" s="20">
        <v>5</v>
      </c>
      <c r="AC341" s="20">
        <v>18</v>
      </c>
      <c r="AD341" s="20">
        <v>11</v>
      </c>
      <c r="AE341" s="20">
        <v>0</v>
      </c>
      <c r="AF341" s="20">
        <v>0</v>
      </c>
      <c r="AG341" s="16">
        <v>0</v>
      </c>
      <c r="AH341" s="179">
        <f t="shared" si="981"/>
        <v>156</v>
      </c>
      <c r="AI341" s="28">
        <v>0</v>
      </c>
      <c r="AJ341" s="28">
        <v>0</v>
      </c>
      <c r="AK341" s="28">
        <v>0</v>
      </c>
      <c r="AL341" s="28">
        <v>0</v>
      </c>
      <c r="AM341" s="28">
        <v>0</v>
      </c>
      <c r="AN341" s="28">
        <v>0</v>
      </c>
      <c r="AO341" s="28">
        <v>0</v>
      </c>
      <c r="AP341" s="28">
        <v>0</v>
      </c>
      <c r="AQ341" s="28">
        <v>0</v>
      </c>
      <c r="AR341" s="28">
        <v>7587.4310000000014</v>
      </c>
      <c r="AS341" s="28">
        <v>37814.376960000001</v>
      </c>
      <c r="AT341" s="28">
        <v>14720.071680000003</v>
      </c>
      <c r="AU341" s="329">
        <f t="shared" si="1043"/>
        <v>60121.879640000006</v>
      </c>
      <c r="AV341" s="33">
        <v>6373.4428800000005</v>
      </c>
      <c r="AW341" s="20">
        <v>3945.4646400000006</v>
      </c>
      <c r="AX341" s="20">
        <v>4552.4592000000011</v>
      </c>
      <c r="AY341" s="20">
        <v>12958.859519999998</v>
      </c>
      <c r="AZ341" s="20">
        <v>1517.4864000000002</v>
      </c>
      <c r="BA341" s="20">
        <v>2124.4809600000003</v>
      </c>
      <c r="BB341" s="20">
        <v>1517.4864000000002</v>
      </c>
      <c r="BC341" s="20">
        <v>5462.9510400000008</v>
      </c>
      <c r="BD341" s="20">
        <v>3338.4700800000005</v>
      </c>
      <c r="BE341" s="20">
        <v>0</v>
      </c>
      <c r="BF341" s="20">
        <v>0</v>
      </c>
      <c r="BG341" s="20">
        <v>0</v>
      </c>
      <c r="BH341" s="329">
        <f t="shared" si="1044"/>
        <v>41791.101119999999</v>
      </c>
      <c r="BI341" s="193">
        <f t="shared" si="998"/>
        <v>4436.0395200000012</v>
      </c>
      <c r="BJ341" s="193">
        <f t="shared" si="999"/>
        <v>1719.8179200000002</v>
      </c>
      <c r="BK341" s="20">
        <v>7248.0357404096267</v>
      </c>
      <c r="BL341" s="33">
        <v>5462.9510400000008</v>
      </c>
      <c r="BM341" s="226">
        <f t="shared" si="1032"/>
        <v>0.75371469397462698</v>
      </c>
      <c r="BN341" s="4">
        <f t="shared" si="1015"/>
        <v>1.429379407893621E-2</v>
      </c>
      <c r="BO341" s="215">
        <v>0.33</v>
      </c>
      <c r="BP341" s="4">
        <v>16</v>
      </c>
      <c r="BQ341" s="195">
        <v>30</v>
      </c>
      <c r="BR341" s="196">
        <f t="shared" si="1000"/>
        <v>6100.3387439999988</v>
      </c>
      <c r="BS341" s="224">
        <f t="shared" si="1042"/>
        <v>0.84165406497502104</v>
      </c>
      <c r="BT341" s="4">
        <f t="shared" si="1033"/>
        <v>0</v>
      </c>
      <c r="BU341" s="229">
        <f t="shared" si="935"/>
        <v>0</v>
      </c>
      <c r="BV341" s="193">
        <f t="shared" si="1034"/>
        <v>4806.57888</v>
      </c>
      <c r="BW341" s="193">
        <f t="shared" si="1035"/>
        <v>3034.9728000000009</v>
      </c>
      <c r="BX341" s="20">
        <v>3731.9842291285659</v>
      </c>
      <c r="BY341" s="19">
        <v>3338.4700800000005</v>
      </c>
      <c r="BZ341" s="441">
        <f t="shared" si="1036"/>
        <v>0.89455632045356936</v>
      </c>
      <c r="CA341" s="4">
        <f t="shared" si="1001"/>
        <v>2.4760824930845467E-2</v>
      </c>
      <c r="CB341" s="216">
        <v>0.33</v>
      </c>
      <c r="CC341" s="1">
        <v>1.3</v>
      </c>
      <c r="CD341" s="19">
        <v>40</v>
      </c>
      <c r="CE341" s="196">
        <v>8133.784991999999</v>
      </c>
      <c r="CF341" s="275">
        <f t="shared" si="1037"/>
        <v>2.1794800011518998</v>
      </c>
      <c r="CG341" s="1">
        <f t="shared" si="1038"/>
        <v>0</v>
      </c>
      <c r="CH341" s="229">
        <f t="shared" si="1039"/>
        <v>0</v>
      </c>
      <c r="CI341" s="193">
        <f t="shared" si="1040"/>
        <v>4643.45568</v>
      </c>
      <c r="CJ341" s="193">
        <f t="shared" si="1041"/>
        <v>3439.6358400000008</v>
      </c>
      <c r="CK341" s="20">
        <v>4626.8695403202892</v>
      </c>
      <c r="CL341" s="33">
        <v>4855.9579999999996</v>
      </c>
      <c r="CM341" s="475">
        <f t="shared" si="1016"/>
        <v>1.0495126256928895</v>
      </c>
      <c r="CN341" s="4">
        <v>0</v>
      </c>
      <c r="CO341" s="1">
        <v>0</v>
      </c>
      <c r="CP341" s="1">
        <v>0</v>
      </c>
      <c r="CQ341" s="19">
        <v>0</v>
      </c>
      <c r="CR341" s="7">
        <v>0</v>
      </c>
      <c r="CS341" s="224">
        <f t="shared" si="1017"/>
        <v>0</v>
      </c>
      <c r="CT341" s="1">
        <f t="shared" si="1018"/>
        <v>-1</v>
      </c>
      <c r="CU341" s="229">
        <f t="shared" si="1019"/>
        <v>4.5079382099158449</v>
      </c>
      <c r="CV341" s="193">
        <f t="shared" si="1020"/>
        <v>4664.7059119999994</v>
      </c>
      <c r="CW341" s="193">
        <f t="shared" si="1021"/>
        <v>4552.4597066666674</v>
      </c>
      <c r="CX341" s="20"/>
      <c r="CY341" s="33"/>
      <c r="CZ341" s="475">
        <f t="shared" si="1022"/>
        <v>0</v>
      </c>
      <c r="DA341" s="4">
        <v>0</v>
      </c>
      <c r="DB341" s="700"/>
      <c r="DC341" s="700"/>
      <c r="DE341" s="7">
        <f t="shared" si="964"/>
        <v>0</v>
      </c>
      <c r="DF341" s="224">
        <f t="shared" si="1023"/>
        <v>0</v>
      </c>
      <c r="DG341" s="1">
        <f t="shared" si="1024"/>
        <v>-1</v>
      </c>
      <c r="DH341" s="229">
        <f t="shared" si="1025"/>
        <v>2.7427347410858394E-2</v>
      </c>
      <c r="DI341" s="193"/>
      <c r="DJ341" s="193"/>
      <c r="DK341" s="20"/>
      <c r="DL341" s="33"/>
      <c r="DM341" s="475">
        <f t="shared" si="1026"/>
        <v>0</v>
      </c>
      <c r="DN341" s="4">
        <v>0</v>
      </c>
      <c r="DO341" s="700"/>
      <c r="DP341" s="700"/>
      <c r="DR341" s="7">
        <f t="shared" si="1002"/>
        <v>0</v>
      </c>
      <c r="DS341" s="224">
        <f t="shared" si="1027"/>
        <v>0</v>
      </c>
      <c r="DT341" s="1">
        <f t="shared" si="1028"/>
        <v>-1</v>
      </c>
      <c r="DU341" s="229">
        <f t="shared" si="1029"/>
        <v>-0.3048936365556385</v>
      </c>
    </row>
    <row r="342" spans="2:125" hidden="1" outlineLevel="1" x14ac:dyDescent="0.35">
      <c r="B342" s="5" t="s">
        <v>118</v>
      </c>
      <c r="C342" s="3"/>
      <c r="D342" s="18">
        <v>323103</v>
      </c>
      <c r="E342" s="5" t="s">
        <v>46</v>
      </c>
      <c r="F342" s="5" t="s">
        <v>39</v>
      </c>
      <c r="G342" s="5" t="s">
        <v>79</v>
      </c>
      <c r="H342" s="20">
        <v>281.01799999999997</v>
      </c>
      <c r="I342" s="16">
        <f t="shared" si="1003"/>
        <v>0</v>
      </c>
      <c r="J342" s="16">
        <f t="shared" si="1004"/>
        <v>0</v>
      </c>
      <c r="K342" s="16">
        <f t="shared" si="1005"/>
        <v>0</v>
      </c>
      <c r="L342" s="33">
        <f t="shared" si="1006"/>
        <v>0</v>
      </c>
      <c r="M342" s="20">
        <f t="shared" si="1007"/>
        <v>0</v>
      </c>
      <c r="N342" s="20">
        <f t="shared" si="1008"/>
        <v>0</v>
      </c>
      <c r="O342" s="20">
        <f t="shared" si="1009"/>
        <v>0</v>
      </c>
      <c r="P342" s="20">
        <f t="shared" si="1010"/>
        <v>0</v>
      </c>
      <c r="Q342" s="20">
        <f t="shared" si="1011"/>
        <v>0</v>
      </c>
      <c r="R342" s="20">
        <f t="shared" si="1012"/>
        <v>16.199883993196167</v>
      </c>
      <c r="S342" s="20">
        <f t="shared" si="1013"/>
        <v>84.66829825847455</v>
      </c>
      <c r="T342" s="20">
        <f t="shared" si="1014"/>
        <v>27.54077247720787</v>
      </c>
      <c r="U342" s="182">
        <f t="shared" si="1045"/>
        <v>128.4089547288786</v>
      </c>
      <c r="V342" s="33">
        <v>2</v>
      </c>
      <c r="W342" s="20">
        <v>5</v>
      </c>
      <c r="X342" s="20">
        <v>13</v>
      </c>
      <c r="Y342" s="20">
        <v>206</v>
      </c>
      <c r="Z342" s="20">
        <v>3</v>
      </c>
      <c r="AA342" s="20">
        <v>15</v>
      </c>
      <c r="AB342" s="20">
        <v>8</v>
      </c>
      <c r="AC342" s="20">
        <v>0</v>
      </c>
      <c r="AD342" s="20">
        <v>0</v>
      </c>
      <c r="AE342" s="20">
        <v>0</v>
      </c>
      <c r="AF342" s="20">
        <v>0</v>
      </c>
      <c r="AG342" s="16">
        <v>0</v>
      </c>
      <c r="AH342" s="179">
        <f t="shared" si="981"/>
        <v>252</v>
      </c>
      <c r="AI342" s="28">
        <v>0</v>
      </c>
      <c r="AJ342" s="28">
        <v>0</v>
      </c>
      <c r="AK342" s="28">
        <v>0</v>
      </c>
      <c r="AL342" s="28">
        <v>0</v>
      </c>
      <c r="AM342" s="28">
        <v>0</v>
      </c>
      <c r="AN342" s="28">
        <v>0</v>
      </c>
      <c r="AO342" s="28">
        <v>0</v>
      </c>
      <c r="AP342" s="28">
        <v>0</v>
      </c>
      <c r="AQ342" s="28">
        <v>0</v>
      </c>
      <c r="AR342" s="28">
        <v>4552.4589999999998</v>
      </c>
      <c r="AS342" s="28">
        <v>23793.315839999999</v>
      </c>
      <c r="AT342" s="28">
        <v>7739.4528000000009</v>
      </c>
      <c r="AU342" s="329">
        <f t="shared" si="1043"/>
        <v>36085.227639999997</v>
      </c>
      <c r="AV342" s="33">
        <v>606.99456000000009</v>
      </c>
      <c r="AW342" s="20">
        <v>1517.4864000000002</v>
      </c>
      <c r="AX342" s="20">
        <v>3945.4646400000006</v>
      </c>
      <c r="AY342" s="20">
        <v>43762.705920000008</v>
      </c>
      <c r="AZ342" s="20">
        <v>910.49184000000002</v>
      </c>
      <c r="BA342" s="20">
        <v>4552.4592000000011</v>
      </c>
      <c r="BB342" s="20">
        <v>2427.9782400000004</v>
      </c>
      <c r="BC342" s="20">
        <v>0</v>
      </c>
      <c r="BD342" s="20">
        <v>0</v>
      </c>
      <c r="BE342" s="20">
        <v>0</v>
      </c>
      <c r="BF342" s="20">
        <v>0</v>
      </c>
      <c r="BG342" s="20">
        <v>0</v>
      </c>
      <c r="BH342" s="329">
        <f t="shared" si="1044"/>
        <v>57723.580800000011</v>
      </c>
      <c r="BI342" s="193">
        <f t="shared" si="998"/>
        <v>9519.4310400000013</v>
      </c>
      <c r="BJ342" s="193">
        <f t="shared" si="999"/>
        <v>2630.3097600000006</v>
      </c>
      <c r="BK342" s="20">
        <v>12734.558916870861</v>
      </c>
      <c r="BL342" s="273">
        <v>0</v>
      </c>
      <c r="BM342" s="226">
        <f t="shared" si="1032"/>
        <v>0</v>
      </c>
      <c r="BN342" s="4">
        <f t="shared" si="1015"/>
        <v>2.1861096826608323E-2</v>
      </c>
      <c r="BO342" s="215">
        <v>0.33</v>
      </c>
      <c r="BP342" s="4">
        <v>16</v>
      </c>
      <c r="BQ342" s="195">
        <v>10</v>
      </c>
      <c r="BR342" s="219">
        <f t="shared" si="1000"/>
        <v>2033.4462479999997</v>
      </c>
      <c r="BS342" s="224">
        <f t="shared" si="1042"/>
        <v>0.15967936237713515</v>
      </c>
      <c r="BT342" s="4">
        <f t="shared" si="1033"/>
        <v>0</v>
      </c>
      <c r="BU342" s="229">
        <f t="shared" si="935"/>
        <v>0</v>
      </c>
      <c r="BV342" s="193">
        <f t="shared" si="1034"/>
        <v>7215.4476000000013</v>
      </c>
      <c r="BW342" s="193">
        <f t="shared" si="1035"/>
        <v>2326.8124800000005</v>
      </c>
      <c r="BX342" s="20">
        <v>2861.1879089985664</v>
      </c>
      <c r="BY342" s="19">
        <v>0</v>
      </c>
      <c r="BZ342" s="441">
        <f t="shared" si="1036"/>
        <v>0</v>
      </c>
      <c r="CA342" s="4">
        <f t="shared" si="1001"/>
        <v>1.898329911364819E-2</v>
      </c>
      <c r="CB342" s="216">
        <v>0.33</v>
      </c>
      <c r="CC342" s="1">
        <v>1.3</v>
      </c>
      <c r="CD342" s="19">
        <v>30</v>
      </c>
      <c r="CE342" s="196">
        <v>6100.3387439999988</v>
      </c>
      <c r="CF342" s="275">
        <f t="shared" si="1037"/>
        <v>2.1321000011268589</v>
      </c>
      <c r="CG342" s="1">
        <f t="shared" si="1038"/>
        <v>0</v>
      </c>
      <c r="CH342" s="229">
        <f t="shared" si="1039"/>
        <v>0</v>
      </c>
      <c r="CI342" s="193">
        <f t="shared" si="1040"/>
        <v>6413.7312000000011</v>
      </c>
      <c r="CJ342" s="193">
        <f t="shared" si="1041"/>
        <v>809.32608000000016</v>
      </c>
      <c r="CK342" s="20">
        <v>1088.6751859577148</v>
      </c>
      <c r="CL342" s="33">
        <v>0</v>
      </c>
      <c r="CM342" s="475">
        <f t="shared" si="1016"/>
        <v>0</v>
      </c>
      <c r="CN342" s="4">
        <v>2.8607813235833019E-2</v>
      </c>
      <c r="CO342" s="1">
        <v>0</v>
      </c>
      <c r="CP342" s="1">
        <v>1</v>
      </c>
      <c r="CQ342" s="19">
        <v>44</v>
      </c>
      <c r="CR342" s="7">
        <v>13353.97536</v>
      </c>
      <c r="CS342" s="224">
        <f t="shared" si="1017"/>
        <v>12.26626227202232</v>
      </c>
      <c r="CT342" s="1">
        <f t="shared" si="1018"/>
        <v>1.9333543388309486</v>
      </c>
      <c r="CU342" s="229">
        <f t="shared" si="1019"/>
        <v>14.613003029791155</v>
      </c>
      <c r="CV342" s="193">
        <f t="shared" si="1020"/>
        <v>5772.3580800000009</v>
      </c>
      <c r="CW342" s="193">
        <f t="shared" si="1021"/>
        <v>0</v>
      </c>
      <c r="CX342" s="20"/>
      <c r="CY342" s="33"/>
      <c r="CZ342" s="475">
        <f t="shared" si="1022"/>
        <v>0</v>
      </c>
      <c r="DA342" s="4">
        <v>2.8607813235833019E-2</v>
      </c>
      <c r="DB342" s="700"/>
      <c r="DC342" s="700"/>
      <c r="DE342" s="7">
        <f t="shared" si="964"/>
        <v>0</v>
      </c>
      <c r="DF342" s="224">
        <f t="shared" si="1023"/>
        <v>0</v>
      </c>
      <c r="DG342" s="1">
        <f t="shared" si="1024"/>
        <v>-1</v>
      </c>
      <c r="DH342" s="229">
        <f t="shared" si="1025"/>
        <v>1.0364086402938497</v>
      </c>
      <c r="DI342" s="193"/>
      <c r="DJ342" s="193"/>
      <c r="DK342" s="20"/>
      <c r="DL342" s="33"/>
      <c r="DM342" s="475">
        <f t="shared" si="1026"/>
        <v>0</v>
      </c>
      <c r="DN342" s="4">
        <v>2.8607813235833019E-2</v>
      </c>
      <c r="DO342" s="700"/>
      <c r="DP342" s="700"/>
      <c r="DR342" s="7">
        <f t="shared" si="1002"/>
        <v>0</v>
      </c>
      <c r="DS342" s="224">
        <f t="shared" si="1027"/>
        <v>0</v>
      </c>
      <c r="DT342" s="1">
        <f t="shared" si="1028"/>
        <v>-1</v>
      </c>
      <c r="DU342" s="229">
        <f t="shared" si="1029"/>
        <v>0.59964574356776912</v>
      </c>
    </row>
    <row r="343" spans="2:125" hidden="1" outlineLevel="1" x14ac:dyDescent="0.35">
      <c r="B343" s="5" t="s">
        <v>118</v>
      </c>
      <c r="C343" s="3"/>
      <c r="D343" s="18">
        <v>323900</v>
      </c>
      <c r="E343" s="5" t="s">
        <v>46</v>
      </c>
      <c r="F343" s="5" t="s">
        <v>37</v>
      </c>
      <c r="G343" s="5" t="s">
        <v>79</v>
      </c>
      <c r="H343" s="20">
        <v>281.01799999999997</v>
      </c>
      <c r="I343" s="16">
        <f t="shared" si="1003"/>
        <v>0</v>
      </c>
      <c r="J343" s="16">
        <f t="shared" si="1004"/>
        <v>0</v>
      </c>
      <c r="K343" s="16">
        <f t="shared" si="1005"/>
        <v>0</v>
      </c>
      <c r="L343" s="33">
        <f t="shared" si="1006"/>
        <v>0</v>
      </c>
      <c r="M343" s="20">
        <f t="shared" si="1007"/>
        <v>0</v>
      </c>
      <c r="N343" s="20">
        <f t="shared" si="1008"/>
        <v>0</v>
      </c>
      <c r="O343" s="20">
        <f t="shared" si="1009"/>
        <v>0</v>
      </c>
      <c r="P343" s="20">
        <f t="shared" si="1010"/>
        <v>0</v>
      </c>
      <c r="Q343" s="20">
        <f t="shared" si="1011"/>
        <v>0</v>
      </c>
      <c r="R343" s="20">
        <f t="shared" si="1012"/>
        <v>10.799923848294416</v>
      </c>
      <c r="S343" s="20">
        <f t="shared" si="1013"/>
        <v>72.572827078692484</v>
      </c>
      <c r="T343" s="20">
        <f t="shared" si="1014"/>
        <v>22.950643731006558</v>
      </c>
      <c r="U343" s="182">
        <f t="shared" si="1045"/>
        <v>106.32339465799345</v>
      </c>
      <c r="V343" s="33">
        <v>0</v>
      </c>
      <c r="W343" s="20">
        <v>9</v>
      </c>
      <c r="X343" s="20">
        <v>7</v>
      </c>
      <c r="Y343" s="20">
        <v>242</v>
      </c>
      <c r="Z343" s="20">
        <v>0</v>
      </c>
      <c r="AA343" s="20">
        <v>5</v>
      </c>
      <c r="AB343" s="20">
        <v>0</v>
      </c>
      <c r="AC343" s="20">
        <v>0</v>
      </c>
      <c r="AD343" s="20">
        <v>0</v>
      </c>
      <c r="AE343" s="20">
        <v>0</v>
      </c>
      <c r="AF343" s="20">
        <v>0</v>
      </c>
      <c r="AG343" s="16">
        <v>0</v>
      </c>
      <c r="AH343" s="179">
        <f t="shared" si="981"/>
        <v>263</v>
      </c>
      <c r="AI343" s="28">
        <v>0</v>
      </c>
      <c r="AJ343" s="28">
        <v>0</v>
      </c>
      <c r="AK343" s="28">
        <v>0</v>
      </c>
      <c r="AL343" s="28">
        <v>0</v>
      </c>
      <c r="AM343" s="28">
        <v>0</v>
      </c>
      <c r="AN343" s="28">
        <v>0</v>
      </c>
      <c r="AO343" s="28">
        <v>0</v>
      </c>
      <c r="AP343" s="28">
        <v>0</v>
      </c>
      <c r="AQ343" s="28">
        <v>0</v>
      </c>
      <c r="AR343" s="28">
        <v>3034.973</v>
      </c>
      <c r="AS343" s="28">
        <v>20394.27072</v>
      </c>
      <c r="AT343" s="28">
        <v>6449.5439999999999</v>
      </c>
      <c r="AU343" s="329">
        <f t="shared" si="1043"/>
        <v>29878.78772</v>
      </c>
      <c r="AV343" s="33">
        <v>0</v>
      </c>
      <c r="AW343" s="20">
        <v>2731.47552</v>
      </c>
      <c r="AX343" s="20">
        <v>2124.4809600000003</v>
      </c>
      <c r="AY343" s="20">
        <v>51410.557440000004</v>
      </c>
      <c r="AZ343" s="20">
        <v>0</v>
      </c>
      <c r="BA343" s="20">
        <v>1517.4864</v>
      </c>
      <c r="BB343" s="20">
        <v>0</v>
      </c>
      <c r="BC343" s="20">
        <v>0</v>
      </c>
      <c r="BD343" s="20">
        <v>0</v>
      </c>
      <c r="BE343" s="20">
        <v>0</v>
      </c>
      <c r="BF343" s="20">
        <v>0</v>
      </c>
      <c r="BG343" s="20">
        <v>0</v>
      </c>
      <c r="BH343" s="329">
        <f t="shared" si="1044"/>
        <v>57784.000320000006</v>
      </c>
      <c r="BI343" s="193">
        <f t="shared" si="998"/>
        <v>9630.6667200000011</v>
      </c>
      <c r="BJ343" s="193">
        <f t="shared" si="999"/>
        <v>505.8288</v>
      </c>
      <c r="BK343" s="20">
        <v>19961.454142643619</v>
      </c>
      <c r="BL343" s="273">
        <v>0</v>
      </c>
      <c r="BM343" s="226">
        <f t="shared" si="1032"/>
        <v>0</v>
      </c>
      <c r="BN343" s="4">
        <f t="shared" si="1015"/>
        <v>4.2040570820400611E-3</v>
      </c>
      <c r="BO343" s="215">
        <v>0.33</v>
      </c>
      <c r="BP343" s="4">
        <v>16</v>
      </c>
      <c r="BQ343" s="195">
        <v>10</v>
      </c>
      <c r="BR343" s="219">
        <f t="shared" si="1000"/>
        <v>2033.4462479999997</v>
      </c>
      <c r="BS343" s="224">
        <f t="shared" si="1042"/>
        <v>0.10186864310931898</v>
      </c>
      <c r="BT343" s="4">
        <f t="shared" si="1033"/>
        <v>0</v>
      </c>
      <c r="BU343" s="229">
        <f t="shared" si="935"/>
        <v>0</v>
      </c>
      <c r="BV343" s="193">
        <f t="shared" si="1034"/>
        <v>7223.0000400000008</v>
      </c>
      <c r="BW343" s="193">
        <f t="shared" si="1035"/>
        <v>505.8288</v>
      </c>
      <c r="BX343" s="20">
        <v>621.99737152142734</v>
      </c>
      <c r="BY343" s="19">
        <v>0</v>
      </c>
      <c r="BZ343" s="441">
        <f t="shared" si="1036"/>
        <v>0</v>
      </c>
      <c r="CA343" s="4">
        <f t="shared" si="1001"/>
        <v>4.1268041551409101E-3</v>
      </c>
      <c r="CB343" s="216">
        <v>0.33</v>
      </c>
      <c r="CC343" s="1">
        <v>1.3</v>
      </c>
      <c r="CD343" s="19">
        <v>20</v>
      </c>
      <c r="CE343" s="196">
        <v>4066.8924959999995</v>
      </c>
      <c r="CF343" s="275">
        <f t="shared" si="1037"/>
        <v>6.5384400034557029</v>
      </c>
      <c r="CG343" s="1">
        <f t="shared" si="1038"/>
        <v>0</v>
      </c>
      <c r="CH343" s="229">
        <f t="shared" si="1039"/>
        <v>0</v>
      </c>
      <c r="CI343" s="193">
        <f t="shared" si="1040"/>
        <v>6420.444480000001</v>
      </c>
      <c r="CJ343" s="193">
        <f t="shared" si="1041"/>
        <v>0</v>
      </c>
      <c r="CK343" s="20">
        <v>0</v>
      </c>
      <c r="CL343" s="33">
        <v>0</v>
      </c>
      <c r="CM343" s="475">
        <f t="shared" si="1016"/>
        <v>0</v>
      </c>
      <c r="CN343" s="4">
        <v>6.7312501731371811E-3</v>
      </c>
      <c r="CO343" s="1">
        <v>0</v>
      </c>
      <c r="CP343" s="1">
        <v>1</v>
      </c>
      <c r="CQ343" s="19">
        <v>34</v>
      </c>
      <c r="CR343" s="7">
        <v>10318.980959999999</v>
      </c>
      <c r="CS343" s="224">
        <f t="shared" si="1017"/>
        <v>0</v>
      </c>
      <c r="CT343" s="1">
        <f t="shared" si="1018"/>
        <v>2.4000239738541329</v>
      </c>
      <c r="CU343" s="229">
        <f t="shared" si="1019"/>
        <v>21.439402683318768</v>
      </c>
      <c r="CV343" s="193">
        <f t="shared" si="1020"/>
        <v>5778.4000320000005</v>
      </c>
      <c r="CW343" s="193">
        <f t="shared" si="1021"/>
        <v>0</v>
      </c>
      <c r="CX343" s="20"/>
      <c r="CY343" s="33"/>
      <c r="CZ343" s="475">
        <f t="shared" si="1022"/>
        <v>0</v>
      </c>
      <c r="DA343" s="4">
        <v>6.7312501731371811E-3</v>
      </c>
      <c r="DB343" s="700"/>
      <c r="DC343" s="700"/>
      <c r="DE343" s="7">
        <f t="shared" si="964"/>
        <v>0</v>
      </c>
      <c r="DF343" s="224">
        <f t="shared" si="1023"/>
        <v>0</v>
      </c>
      <c r="DG343" s="1">
        <f t="shared" si="1024"/>
        <v>-1</v>
      </c>
      <c r="DH343" s="229">
        <f t="shared" si="1025"/>
        <v>1.4663194856210242</v>
      </c>
      <c r="DI343" s="193"/>
      <c r="DJ343" s="193"/>
      <c r="DK343" s="20"/>
      <c r="DL343" s="33"/>
      <c r="DM343" s="475">
        <f t="shared" si="1026"/>
        <v>0</v>
      </c>
      <c r="DN343" s="4">
        <v>6.7312501731371811E-3</v>
      </c>
      <c r="DO343" s="700"/>
      <c r="DP343" s="700"/>
      <c r="DR343" s="7">
        <f t="shared" si="1002"/>
        <v>0</v>
      </c>
      <c r="DS343" s="224">
        <f t="shared" si="1027"/>
        <v>0</v>
      </c>
      <c r="DT343" s="1">
        <f t="shared" si="1028"/>
        <v>-1</v>
      </c>
      <c r="DU343" s="229">
        <f t="shared" si="1029"/>
        <v>0.93394728265099802</v>
      </c>
    </row>
    <row r="344" spans="2:125" hidden="1" outlineLevel="1" x14ac:dyDescent="0.35">
      <c r="B344" s="5" t="s">
        <v>118</v>
      </c>
      <c r="C344" s="3"/>
      <c r="D344" s="18">
        <v>323104</v>
      </c>
      <c r="E344" s="5" t="s">
        <v>46</v>
      </c>
      <c r="F344" s="5" t="s">
        <v>63</v>
      </c>
      <c r="G344" s="5" t="s">
        <v>76</v>
      </c>
      <c r="H344" s="20">
        <f>200727/1000</f>
        <v>200.727</v>
      </c>
      <c r="I344" s="16">
        <f t="shared" si="1003"/>
        <v>0</v>
      </c>
      <c r="J344" s="16">
        <f t="shared" si="1004"/>
        <v>0</v>
      </c>
      <c r="K344" s="16">
        <f t="shared" si="1005"/>
        <v>0</v>
      </c>
      <c r="L344" s="33">
        <f t="shared" si="1006"/>
        <v>0</v>
      </c>
      <c r="M344" s="20">
        <f t="shared" si="1007"/>
        <v>0</v>
      </c>
      <c r="N344" s="20">
        <f t="shared" si="1008"/>
        <v>0</v>
      </c>
      <c r="O344" s="20">
        <f t="shared" si="1009"/>
        <v>0</v>
      </c>
      <c r="P344" s="20">
        <f t="shared" si="1010"/>
        <v>0</v>
      </c>
      <c r="Q344" s="20">
        <f t="shared" si="1011"/>
        <v>0</v>
      </c>
      <c r="R344" s="20">
        <f t="shared" si="1012"/>
        <v>0</v>
      </c>
      <c r="S344" s="20">
        <f t="shared" si="1013"/>
        <v>0</v>
      </c>
      <c r="T344" s="20">
        <f t="shared" si="1014"/>
        <v>0</v>
      </c>
      <c r="U344" s="182">
        <f t="shared" si="1045"/>
        <v>0</v>
      </c>
      <c r="V344" s="33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>
        <v>0</v>
      </c>
      <c r="AD344" s="20">
        <v>0</v>
      </c>
      <c r="AE344" s="20">
        <v>0</v>
      </c>
      <c r="AF344" s="20">
        <v>0</v>
      </c>
      <c r="AG344" s="16">
        <v>0</v>
      </c>
      <c r="AH344" s="179">
        <f t="shared" si="981"/>
        <v>0</v>
      </c>
      <c r="AI344" s="28">
        <v>0</v>
      </c>
      <c r="AJ344" s="28">
        <v>0</v>
      </c>
      <c r="AK344" s="28">
        <v>0</v>
      </c>
      <c r="AL344" s="28">
        <v>0</v>
      </c>
      <c r="AM344" s="28">
        <v>0</v>
      </c>
      <c r="AN344" s="28">
        <v>0</v>
      </c>
      <c r="AO344" s="28">
        <v>0</v>
      </c>
      <c r="AP344" s="28">
        <v>0</v>
      </c>
      <c r="AQ344" s="28">
        <v>0</v>
      </c>
      <c r="AR344" s="28">
        <v>0</v>
      </c>
      <c r="AS344" s="28">
        <v>0</v>
      </c>
      <c r="AT344" s="28">
        <v>0</v>
      </c>
      <c r="AU344" s="329">
        <f t="shared" si="1043"/>
        <v>0</v>
      </c>
      <c r="AV344" s="33">
        <v>0</v>
      </c>
      <c r="AW344" s="20">
        <v>0</v>
      </c>
      <c r="AX344" s="20">
        <v>0</v>
      </c>
      <c r="AY344" s="20">
        <v>0</v>
      </c>
      <c r="AZ344" s="20">
        <v>0</v>
      </c>
      <c r="BA344" s="20">
        <v>0</v>
      </c>
      <c r="BB344" s="20">
        <v>0</v>
      </c>
      <c r="BC344" s="20">
        <v>0</v>
      </c>
      <c r="BD344" s="20">
        <v>0</v>
      </c>
      <c r="BE344" s="20">
        <v>0</v>
      </c>
      <c r="BF344" s="20">
        <v>0</v>
      </c>
      <c r="BG344" s="20">
        <v>0</v>
      </c>
      <c r="BH344" s="329">
        <f t="shared" si="1044"/>
        <v>0</v>
      </c>
      <c r="BI344" s="193">
        <f t="shared" si="998"/>
        <v>0</v>
      </c>
      <c r="BJ344" s="193">
        <f t="shared" si="999"/>
        <v>0</v>
      </c>
      <c r="BK344" s="20">
        <v>0</v>
      </c>
      <c r="BL344" s="33">
        <v>0</v>
      </c>
      <c r="BM344" s="226">
        <f t="shared" si="1032"/>
        <v>0</v>
      </c>
      <c r="BN344" s="4">
        <f t="shared" si="1015"/>
        <v>0</v>
      </c>
      <c r="BO344" s="4">
        <v>0</v>
      </c>
      <c r="BP344" s="4">
        <v>0</v>
      </c>
      <c r="BQ344" s="195">
        <v>0</v>
      </c>
      <c r="BR344" s="196">
        <f t="shared" si="1000"/>
        <v>0</v>
      </c>
      <c r="BS344" s="224">
        <f t="shared" si="1042"/>
        <v>0</v>
      </c>
      <c r="BT344" s="4">
        <f t="shared" si="1033"/>
        <v>0</v>
      </c>
      <c r="BU344" s="229">
        <f t="shared" si="935"/>
        <v>0</v>
      </c>
      <c r="BV344" s="193">
        <f t="shared" si="1034"/>
        <v>0</v>
      </c>
      <c r="BW344" s="193">
        <f t="shared" si="1035"/>
        <v>0</v>
      </c>
      <c r="BX344" s="20">
        <v>0</v>
      </c>
      <c r="BY344" s="19">
        <v>0</v>
      </c>
      <c r="BZ344" s="441">
        <f t="shared" si="1036"/>
        <v>0</v>
      </c>
      <c r="CA344" s="4">
        <f t="shared" si="1001"/>
        <v>0</v>
      </c>
      <c r="CB344" s="1">
        <v>0</v>
      </c>
      <c r="CC344" s="1">
        <v>0</v>
      </c>
      <c r="CD344" s="19">
        <v>0</v>
      </c>
      <c r="CE344" s="196">
        <v>0</v>
      </c>
      <c r="CF344" s="275">
        <f t="shared" si="1037"/>
        <v>0</v>
      </c>
      <c r="CG344" s="1">
        <f t="shared" si="1038"/>
        <v>0</v>
      </c>
      <c r="CH344" s="229">
        <f t="shared" si="1039"/>
        <v>0</v>
      </c>
      <c r="CI344" s="193">
        <f t="shared" si="1040"/>
        <v>0</v>
      </c>
      <c r="CJ344" s="193">
        <f t="shared" si="1041"/>
        <v>0</v>
      </c>
      <c r="CK344" s="20">
        <v>0</v>
      </c>
      <c r="CL344" s="33">
        <v>0</v>
      </c>
      <c r="CM344" s="475">
        <f t="shared" si="1016"/>
        <v>0</v>
      </c>
      <c r="CN344" s="4">
        <v>0</v>
      </c>
      <c r="CO344" s="1">
        <v>0</v>
      </c>
      <c r="CP344" s="1">
        <v>1</v>
      </c>
      <c r="CQ344" s="19">
        <v>43</v>
      </c>
      <c r="CR344" s="7">
        <v>13050.475920000001</v>
      </c>
      <c r="CS344" s="224">
        <f t="shared" si="1017"/>
        <v>0</v>
      </c>
      <c r="CT344" s="1">
        <f t="shared" si="1018"/>
        <v>0</v>
      </c>
      <c r="CU344" s="229">
        <f t="shared" si="1019"/>
        <v>0</v>
      </c>
      <c r="CV344" s="193">
        <f t="shared" si="1020"/>
        <v>0</v>
      </c>
      <c r="CW344" s="193">
        <f t="shared" si="1021"/>
        <v>0</v>
      </c>
      <c r="CX344" s="20"/>
      <c r="CY344" s="33"/>
      <c r="CZ344" s="475">
        <f t="shared" si="1022"/>
        <v>0</v>
      </c>
      <c r="DA344" s="4">
        <v>0</v>
      </c>
      <c r="DB344" s="700"/>
      <c r="DC344" s="700"/>
      <c r="DE344" s="7">
        <f t="shared" si="964"/>
        <v>0</v>
      </c>
      <c r="DF344" s="224">
        <f t="shared" si="1023"/>
        <v>0</v>
      </c>
      <c r="DG344" s="1">
        <f t="shared" si="1024"/>
        <v>0</v>
      </c>
      <c r="DH344" s="229">
        <f t="shared" si="1025"/>
        <v>0</v>
      </c>
      <c r="DI344" s="193"/>
      <c r="DJ344" s="193"/>
      <c r="DK344" s="20"/>
      <c r="DL344" s="33"/>
      <c r="DM344" s="475">
        <f t="shared" si="1026"/>
        <v>0</v>
      </c>
      <c r="DN344" s="4">
        <v>0</v>
      </c>
      <c r="DO344" s="700"/>
      <c r="DP344" s="700"/>
      <c r="DR344" s="7">
        <f t="shared" si="1002"/>
        <v>0</v>
      </c>
      <c r="DS344" s="224">
        <f t="shared" si="1027"/>
        <v>0</v>
      </c>
      <c r="DT344" s="1">
        <f t="shared" si="1028"/>
        <v>0</v>
      </c>
      <c r="DU344" s="229">
        <f t="shared" si="1029"/>
        <v>0</v>
      </c>
    </row>
    <row r="345" spans="2:125" hidden="1" outlineLevel="1" x14ac:dyDescent="0.35">
      <c r="B345" s="5" t="s">
        <v>118</v>
      </c>
      <c r="C345" s="3"/>
      <c r="D345" s="18">
        <v>323901</v>
      </c>
      <c r="E345" s="5" t="s">
        <v>46</v>
      </c>
      <c r="F345" s="5" t="s">
        <v>64</v>
      </c>
      <c r="G345" s="5" t="s">
        <v>76</v>
      </c>
      <c r="H345" s="20">
        <f>200727/1000</f>
        <v>200.727</v>
      </c>
      <c r="I345" s="16">
        <f t="shared" si="1003"/>
        <v>0</v>
      </c>
      <c r="J345" s="16">
        <f t="shared" si="1004"/>
        <v>0</v>
      </c>
      <c r="K345" s="16">
        <f t="shared" si="1005"/>
        <v>0</v>
      </c>
      <c r="L345" s="33">
        <f t="shared" si="1006"/>
        <v>0</v>
      </c>
      <c r="M345" s="20">
        <f t="shared" si="1007"/>
        <v>0</v>
      </c>
      <c r="N345" s="20">
        <f t="shared" si="1008"/>
        <v>0</v>
      </c>
      <c r="O345" s="20">
        <f t="shared" si="1009"/>
        <v>0</v>
      </c>
      <c r="P345" s="20">
        <f t="shared" si="1010"/>
        <v>0</v>
      </c>
      <c r="Q345" s="20">
        <f t="shared" si="1011"/>
        <v>0</v>
      </c>
      <c r="R345" s="20">
        <f t="shared" si="1012"/>
        <v>0</v>
      </c>
      <c r="S345" s="20">
        <f t="shared" si="1013"/>
        <v>0</v>
      </c>
      <c r="T345" s="20">
        <f t="shared" si="1014"/>
        <v>0</v>
      </c>
      <c r="U345" s="182">
        <f t="shared" si="1045"/>
        <v>0</v>
      </c>
      <c r="V345" s="33">
        <v>0</v>
      </c>
      <c r="W345" s="20">
        <v>0</v>
      </c>
      <c r="X345" s="20">
        <v>0</v>
      </c>
      <c r="Y345" s="20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0">
        <v>0</v>
      </c>
      <c r="AF345" s="20">
        <v>0</v>
      </c>
      <c r="AG345" s="16">
        <v>0</v>
      </c>
      <c r="AH345" s="179">
        <f t="shared" si="981"/>
        <v>0</v>
      </c>
      <c r="AI345" s="28">
        <v>0</v>
      </c>
      <c r="AJ345" s="28">
        <v>0</v>
      </c>
      <c r="AK345" s="28">
        <v>0</v>
      </c>
      <c r="AL345" s="28">
        <v>0</v>
      </c>
      <c r="AM345" s="28">
        <v>0</v>
      </c>
      <c r="AN345" s="28">
        <v>0</v>
      </c>
      <c r="AO345" s="28">
        <v>0</v>
      </c>
      <c r="AP345" s="28">
        <v>0</v>
      </c>
      <c r="AQ345" s="28">
        <v>0</v>
      </c>
      <c r="AR345" s="28">
        <v>0</v>
      </c>
      <c r="AS345" s="28">
        <v>0</v>
      </c>
      <c r="AT345" s="28">
        <v>0</v>
      </c>
      <c r="AU345" s="329">
        <f t="shared" si="1043"/>
        <v>0</v>
      </c>
      <c r="AV345" s="33">
        <v>0</v>
      </c>
      <c r="AW345" s="20">
        <v>0</v>
      </c>
      <c r="AX345" s="20">
        <v>0</v>
      </c>
      <c r="AY345" s="20">
        <v>0</v>
      </c>
      <c r="AZ345" s="20">
        <v>0</v>
      </c>
      <c r="BA345" s="20">
        <v>0</v>
      </c>
      <c r="BB345" s="20">
        <v>0</v>
      </c>
      <c r="BC345" s="20">
        <v>0</v>
      </c>
      <c r="BD345" s="20">
        <v>0</v>
      </c>
      <c r="BE345" s="20">
        <v>0</v>
      </c>
      <c r="BF345" s="20">
        <v>0</v>
      </c>
      <c r="BG345" s="20">
        <v>0</v>
      </c>
      <c r="BH345" s="329">
        <f t="shared" si="1044"/>
        <v>0</v>
      </c>
      <c r="BI345" s="193">
        <f t="shared" si="998"/>
        <v>0</v>
      </c>
      <c r="BJ345" s="193">
        <f t="shared" si="999"/>
        <v>0</v>
      </c>
      <c r="BK345" s="20">
        <v>0</v>
      </c>
      <c r="BL345" s="33">
        <v>0</v>
      </c>
      <c r="BM345" s="226">
        <f t="shared" si="1032"/>
        <v>0</v>
      </c>
      <c r="BN345" s="4">
        <f t="shared" si="1015"/>
        <v>0</v>
      </c>
      <c r="BO345" s="4">
        <v>0</v>
      </c>
      <c r="BP345" s="4">
        <v>0</v>
      </c>
      <c r="BQ345" s="195">
        <v>0</v>
      </c>
      <c r="BR345" s="196">
        <f t="shared" si="1000"/>
        <v>0</v>
      </c>
      <c r="BS345" s="224">
        <f t="shared" si="1042"/>
        <v>0</v>
      </c>
      <c r="BT345" s="4">
        <f t="shared" si="1033"/>
        <v>0</v>
      </c>
      <c r="BU345" s="229">
        <f t="shared" si="935"/>
        <v>0</v>
      </c>
      <c r="BV345" s="193">
        <f t="shared" si="1034"/>
        <v>0</v>
      </c>
      <c r="BW345" s="193">
        <f t="shared" si="1035"/>
        <v>0</v>
      </c>
      <c r="BX345" s="20">
        <v>0</v>
      </c>
      <c r="BY345" s="19">
        <v>0</v>
      </c>
      <c r="BZ345" s="441">
        <f t="shared" si="1036"/>
        <v>0</v>
      </c>
      <c r="CA345" s="4">
        <f t="shared" si="1001"/>
        <v>0</v>
      </c>
      <c r="CB345" s="1">
        <v>0</v>
      </c>
      <c r="CC345" s="1">
        <v>0</v>
      </c>
      <c r="CD345" s="19">
        <v>0</v>
      </c>
      <c r="CE345" s="196">
        <v>0</v>
      </c>
      <c r="CF345" s="275">
        <f t="shared" si="1037"/>
        <v>0</v>
      </c>
      <c r="CG345" s="1">
        <f t="shared" si="1038"/>
        <v>0</v>
      </c>
      <c r="CH345" s="229">
        <f t="shared" si="1039"/>
        <v>0</v>
      </c>
      <c r="CI345" s="193">
        <f t="shared" si="1040"/>
        <v>0</v>
      </c>
      <c r="CJ345" s="193">
        <f t="shared" si="1041"/>
        <v>0</v>
      </c>
      <c r="CK345" s="20">
        <v>0</v>
      </c>
      <c r="CL345" s="33">
        <v>0</v>
      </c>
      <c r="CM345" s="475">
        <f t="shared" si="1016"/>
        <v>0</v>
      </c>
      <c r="CN345" s="4">
        <v>0</v>
      </c>
      <c r="CO345" s="1">
        <v>0</v>
      </c>
      <c r="CP345" s="1">
        <v>0</v>
      </c>
      <c r="CQ345" s="19">
        <v>0</v>
      </c>
      <c r="CR345" s="7">
        <v>0</v>
      </c>
      <c r="CS345" s="224">
        <f t="shared" si="1017"/>
        <v>0</v>
      </c>
      <c r="CT345" s="1">
        <f t="shared" si="1018"/>
        <v>0</v>
      </c>
      <c r="CU345" s="229">
        <f t="shared" si="1019"/>
        <v>0</v>
      </c>
      <c r="CV345" s="193">
        <f t="shared" si="1020"/>
        <v>0</v>
      </c>
      <c r="CW345" s="193">
        <f t="shared" si="1021"/>
        <v>0</v>
      </c>
      <c r="CX345" s="20"/>
      <c r="CY345" s="33"/>
      <c r="CZ345" s="475">
        <f t="shared" si="1022"/>
        <v>0</v>
      </c>
      <c r="DA345" s="4">
        <v>0</v>
      </c>
      <c r="DB345" s="700"/>
      <c r="DC345" s="700"/>
      <c r="DE345" s="7">
        <f t="shared" si="964"/>
        <v>0</v>
      </c>
      <c r="DF345" s="224">
        <f t="shared" si="1023"/>
        <v>0</v>
      </c>
      <c r="DG345" s="1">
        <f t="shared" si="1024"/>
        <v>0</v>
      </c>
      <c r="DH345" s="229">
        <f t="shared" si="1025"/>
        <v>0</v>
      </c>
      <c r="DI345" s="193"/>
      <c r="DJ345" s="193"/>
      <c r="DK345" s="20"/>
      <c r="DL345" s="33"/>
      <c r="DM345" s="475">
        <f t="shared" si="1026"/>
        <v>0</v>
      </c>
      <c r="DN345" s="4">
        <v>0</v>
      </c>
      <c r="DO345" s="700"/>
      <c r="DP345" s="700"/>
      <c r="DR345" s="7">
        <f t="shared" si="1002"/>
        <v>0</v>
      </c>
      <c r="DS345" s="224">
        <f t="shared" si="1027"/>
        <v>0</v>
      </c>
      <c r="DT345" s="1">
        <f t="shared" si="1028"/>
        <v>0</v>
      </c>
      <c r="DU345" s="229">
        <f t="shared" si="1029"/>
        <v>0</v>
      </c>
    </row>
    <row r="346" spans="2:125" hidden="1" outlineLevel="1" x14ac:dyDescent="0.35">
      <c r="B346" s="5" t="s">
        <v>118</v>
      </c>
      <c r="C346" s="3"/>
      <c r="D346" s="18">
        <v>320022</v>
      </c>
      <c r="E346" s="5" t="s">
        <v>47</v>
      </c>
      <c r="F346" s="5" t="s">
        <v>65</v>
      </c>
      <c r="G346" s="5" t="s">
        <v>80</v>
      </c>
      <c r="H346" s="20">
        <v>259.25925925925924</v>
      </c>
      <c r="I346" s="16">
        <f t="shared" si="1003"/>
        <v>0</v>
      </c>
      <c r="J346" s="16">
        <f t="shared" si="1004"/>
        <v>0</v>
      </c>
      <c r="K346" s="16">
        <f t="shared" si="1005"/>
        <v>0</v>
      </c>
      <c r="L346" s="33">
        <f t="shared" si="1006"/>
        <v>0</v>
      </c>
      <c r="M346" s="20">
        <f t="shared" si="1007"/>
        <v>0</v>
      </c>
      <c r="N346" s="20">
        <f t="shared" si="1008"/>
        <v>0</v>
      </c>
      <c r="O346" s="20">
        <f t="shared" si="1009"/>
        <v>0</v>
      </c>
      <c r="P346" s="20">
        <f t="shared" si="1010"/>
        <v>0</v>
      </c>
      <c r="Q346" s="20">
        <f t="shared" si="1011"/>
        <v>0</v>
      </c>
      <c r="R346" s="20">
        <f t="shared" si="1012"/>
        <v>0</v>
      </c>
      <c r="S346" s="20">
        <f t="shared" si="1013"/>
        <v>0</v>
      </c>
      <c r="T346" s="20">
        <f t="shared" si="1014"/>
        <v>0</v>
      </c>
      <c r="U346" s="182">
        <f t="shared" si="1045"/>
        <v>0</v>
      </c>
      <c r="V346" s="33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>
        <v>0</v>
      </c>
      <c r="AC346" s="20">
        <v>0</v>
      </c>
      <c r="AD346" s="20">
        <v>0</v>
      </c>
      <c r="AE346" s="20">
        <v>0</v>
      </c>
      <c r="AF346" s="20">
        <v>0</v>
      </c>
      <c r="AG346" s="16">
        <v>0</v>
      </c>
      <c r="AH346" s="179">
        <f t="shared" si="981"/>
        <v>0</v>
      </c>
      <c r="AI346" s="28">
        <v>0</v>
      </c>
      <c r="AJ346" s="28">
        <v>0</v>
      </c>
      <c r="AK346" s="28">
        <v>0</v>
      </c>
      <c r="AL346" s="28">
        <v>0</v>
      </c>
      <c r="AM346" s="28">
        <v>0</v>
      </c>
      <c r="AN346" s="28">
        <v>0</v>
      </c>
      <c r="AO346" s="28">
        <v>0</v>
      </c>
      <c r="AP346" s="28">
        <v>0</v>
      </c>
      <c r="AQ346" s="28">
        <v>0</v>
      </c>
      <c r="AR346" s="28">
        <v>0</v>
      </c>
      <c r="AS346" s="28">
        <v>0</v>
      </c>
      <c r="AT346" s="28">
        <v>0</v>
      </c>
      <c r="AU346" s="329">
        <f t="shared" si="1043"/>
        <v>0</v>
      </c>
      <c r="AV346" s="33">
        <v>0</v>
      </c>
      <c r="AW346" s="20">
        <v>0</v>
      </c>
      <c r="AX346" s="20">
        <v>0</v>
      </c>
      <c r="AY346" s="20">
        <v>0</v>
      </c>
      <c r="AZ346" s="20">
        <v>0</v>
      </c>
      <c r="BA346" s="20">
        <v>0</v>
      </c>
      <c r="BB346" s="20">
        <v>0</v>
      </c>
      <c r="BC346" s="20">
        <v>0</v>
      </c>
      <c r="BD346" s="20">
        <v>0</v>
      </c>
      <c r="BE346" s="20">
        <v>0</v>
      </c>
      <c r="BF346" s="20">
        <v>0</v>
      </c>
      <c r="BG346" s="20">
        <v>0</v>
      </c>
      <c r="BH346" s="329">
        <f t="shared" si="1044"/>
        <v>0</v>
      </c>
      <c r="BI346" s="193"/>
      <c r="BJ346" s="193"/>
      <c r="BK346" s="20"/>
      <c r="BL346" s="33">
        <v>0</v>
      </c>
      <c r="BM346" s="226"/>
      <c r="BN346" s="4"/>
      <c r="BO346" s="4"/>
      <c r="BP346" s="4"/>
      <c r="BQ346" s="195"/>
      <c r="BR346" s="196"/>
      <c r="BS346" s="224"/>
      <c r="BT346" s="4">
        <f t="shared" si="1033"/>
        <v>0</v>
      </c>
      <c r="BU346" s="229">
        <f t="shared" si="935"/>
        <v>0</v>
      </c>
      <c r="BV346" s="193">
        <f t="shared" si="1034"/>
        <v>0</v>
      </c>
      <c r="BW346" s="193">
        <f t="shared" si="1035"/>
        <v>0</v>
      </c>
      <c r="BX346" s="20">
        <v>0</v>
      </c>
      <c r="BY346" s="19">
        <v>0</v>
      </c>
      <c r="BZ346" s="441">
        <f t="shared" si="1036"/>
        <v>0</v>
      </c>
      <c r="CA346" s="4"/>
      <c r="CB346" s="1">
        <v>0</v>
      </c>
      <c r="CC346" s="1">
        <v>0</v>
      </c>
      <c r="CD346" s="19">
        <v>0</v>
      </c>
      <c r="CE346" s="196">
        <v>0</v>
      </c>
      <c r="CF346" s="275">
        <f t="shared" si="1037"/>
        <v>0</v>
      </c>
      <c r="CG346" s="1">
        <f t="shared" si="1038"/>
        <v>0</v>
      </c>
      <c r="CH346" s="229">
        <f t="shared" si="1039"/>
        <v>0</v>
      </c>
      <c r="CI346" s="193">
        <f t="shared" si="1040"/>
        <v>0</v>
      </c>
      <c r="CJ346" s="193">
        <f t="shared" si="1041"/>
        <v>0</v>
      </c>
      <c r="CK346" s="20">
        <v>0</v>
      </c>
      <c r="CL346" s="33">
        <v>0</v>
      </c>
      <c r="CM346" s="475">
        <f t="shared" si="1016"/>
        <v>0</v>
      </c>
      <c r="CN346" s="4">
        <v>0</v>
      </c>
      <c r="CO346" s="1">
        <v>0</v>
      </c>
      <c r="CP346" s="1">
        <v>0</v>
      </c>
      <c r="CQ346" s="19">
        <v>0</v>
      </c>
      <c r="CR346" s="7">
        <v>0</v>
      </c>
      <c r="CS346" s="224">
        <f t="shared" si="1017"/>
        <v>0</v>
      </c>
      <c r="CT346" s="1">
        <f t="shared" si="1018"/>
        <v>0</v>
      </c>
      <c r="CU346" s="229">
        <f t="shared" si="1019"/>
        <v>0</v>
      </c>
      <c r="CV346" s="193">
        <f t="shared" si="1020"/>
        <v>0</v>
      </c>
      <c r="CW346" s="193">
        <f t="shared" si="1021"/>
        <v>0</v>
      </c>
      <c r="CX346" s="20"/>
      <c r="CY346" s="33"/>
      <c r="CZ346" s="475">
        <f t="shared" si="1022"/>
        <v>0</v>
      </c>
      <c r="DA346" s="4">
        <v>0</v>
      </c>
      <c r="DB346" s="700"/>
      <c r="DC346" s="700"/>
      <c r="DE346" s="7">
        <f t="shared" si="964"/>
        <v>0</v>
      </c>
      <c r="DF346" s="224">
        <f t="shared" si="1023"/>
        <v>0</v>
      </c>
      <c r="DG346" s="1">
        <f t="shared" si="1024"/>
        <v>0</v>
      </c>
      <c r="DH346" s="229">
        <f t="shared" si="1025"/>
        <v>0</v>
      </c>
      <c r="DI346" s="193"/>
      <c r="DJ346" s="193"/>
      <c r="DK346" s="20"/>
      <c r="DL346" s="33"/>
      <c r="DM346" s="475">
        <f t="shared" si="1026"/>
        <v>0</v>
      </c>
      <c r="DN346" s="4">
        <v>0</v>
      </c>
      <c r="DO346" s="700"/>
      <c r="DP346" s="700"/>
      <c r="DR346" s="7">
        <f t="shared" si="1002"/>
        <v>0</v>
      </c>
      <c r="DS346" s="224">
        <f t="shared" si="1027"/>
        <v>0</v>
      </c>
      <c r="DT346" s="1">
        <f t="shared" si="1028"/>
        <v>0</v>
      </c>
      <c r="DU346" s="229">
        <f t="shared" si="1029"/>
        <v>0</v>
      </c>
    </row>
    <row r="347" spans="2:125" hidden="1" outlineLevel="1" x14ac:dyDescent="0.35">
      <c r="B347" s="5" t="s">
        <v>118</v>
      </c>
      <c r="C347" s="3"/>
      <c r="D347" s="18">
        <v>320117</v>
      </c>
      <c r="E347" s="5" t="s">
        <v>47</v>
      </c>
      <c r="F347" s="5" t="s">
        <v>66</v>
      </c>
      <c r="G347" s="5" t="s">
        <v>80</v>
      </c>
      <c r="H347" s="20">
        <v>259.25925925925924</v>
      </c>
      <c r="I347" s="16">
        <f t="shared" si="1003"/>
        <v>0</v>
      </c>
      <c r="J347" s="16">
        <f t="shared" si="1004"/>
        <v>0</v>
      </c>
      <c r="K347" s="16">
        <f t="shared" si="1005"/>
        <v>0</v>
      </c>
      <c r="L347" s="33">
        <f t="shared" si="1006"/>
        <v>0</v>
      </c>
      <c r="M347" s="20">
        <f t="shared" si="1007"/>
        <v>0</v>
      </c>
      <c r="N347" s="20">
        <f t="shared" si="1008"/>
        <v>0</v>
      </c>
      <c r="O347" s="20">
        <f t="shared" si="1009"/>
        <v>0</v>
      </c>
      <c r="P347" s="20">
        <f t="shared" si="1010"/>
        <v>0</v>
      </c>
      <c r="Q347" s="20">
        <f t="shared" si="1011"/>
        <v>0</v>
      </c>
      <c r="R347" s="20">
        <f t="shared" si="1012"/>
        <v>0</v>
      </c>
      <c r="S347" s="20">
        <f t="shared" si="1013"/>
        <v>0</v>
      </c>
      <c r="T347" s="20">
        <f t="shared" si="1014"/>
        <v>0</v>
      </c>
      <c r="U347" s="182">
        <f t="shared" si="1045"/>
        <v>0</v>
      </c>
      <c r="V347" s="33">
        <v>0</v>
      </c>
      <c r="W347" s="20">
        <v>0</v>
      </c>
      <c r="X347" s="20">
        <v>0</v>
      </c>
      <c r="Y347" s="20">
        <v>0</v>
      </c>
      <c r="Z347" s="20">
        <v>0</v>
      </c>
      <c r="AA347" s="20">
        <v>0</v>
      </c>
      <c r="AB347" s="20">
        <v>0</v>
      </c>
      <c r="AC347" s="20">
        <v>0</v>
      </c>
      <c r="AD347" s="20">
        <v>0</v>
      </c>
      <c r="AE347" s="20">
        <v>0</v>
      </c>
      <c r="AF347" s="20">
        <v>0</v>
      </c>
      <c r="AG347" s="16">
        <v>0</v>
      </c>
      <c r="AH347" s="179">
        <f t="shared" si="981"/>
        <v>0</v>
      </c>
      <c r="AI347" s="28">
        <v>0</v>
      </c>
      <c r="AJ347" s="28">
        <v>0</v>
      </c>
      <c r="AK347" s="28">
        <v>0</v>
      </c>
      <c r="AL347" s="28">
        <v>0</v>
      </c>
      <c r="AM347" s="28">
        <v>0</v>
      </c>
      <c r="AN347" s="28">
        <v>0</v>
      </c>
      <c r="AO347" s="28">
        <v>0</v>
      </c>
      <c r="AP347" s="28">
        <v>0</v>
      </c>
      <c r="AQ347" s="28">
        <v>0</v>
      </c>
      <c r="AR347" s="28">
        <v>0</v>
      </c>
      <c r="AS347" s="28">
        <v>0</v>
      </c>
      <c r="AT347" s="28">
        <v>0</v>
      </c>
      <c r="AU347" s="329">
        <f t="shared" si="1043"/>
        <v>0</v>
      </c>
      <c r="AV347" s="33">
        <v>0</v>
      </c>
      <c r="AW347" s="20">
        <v>0</v>
      </c>
      <c r="AX347" s="20">
        <v>0</v>
      </c>
      <c r="AY347" s="20">
        <v>0</v>
      </c>
      <c r="AZ347" s="20">
        <v>0</v>
      </c>
      <c r="BA347" s="20">
        <v>0</v>
      </c>
      <c r="BB347" s="20">
        <v>0</v>
      </c>
      <c r="BC347" s="20">
        <v>0</v>
      </c>
      <c r="BD347" s="20">
        <v>0</v>
      </c>
      <c r="BE347" s="20">
        <v>0</v>
      </c>
      <c r="BF347" s="20">
        <v>0</v>
      </c>
      <c r="BG347" s="20">
        <v>0</v>
      </c>
      <c r="BH347" s="329">
        <f t="shared" si="1044"/>
        <v>0</v>
      </c>
      <c r="BI347" s="193"/>
      <c r="BJ347" s="193"/>
      <c r="BK347" s="20"/>
      <c r="BL347" s="33">
        <v>0</v>
      </c>
      <c r="BM347" s="226"/>
      <c r="BN347" s="4"/>
      <c r="BO347" s="4"/>
      <c r="BP347" s="4"/>
      <c r="BQ347" s="195"/>
      <c r="BR347" s="196"/>
      <c r="BS347" s="224"/>
      <c r="BT347" s="4">
        <f t="shared" si="1033"/>
        <v>0</v>
      </c>
      <c r="BU347" s="229">
        <f t="shared" si="935"/>
        <v>0</v>
      </c>
      <c r="BV347" s="193">
        <f t="shared" si="1034"/>
        <v>0</v>
      </c>
      <c r="BW347" s="193">
        <f t="shared" si="1035"/>
        <v>0</v>
      </c>
      <c r="BX347" s="20">
        <v>0</v>
      </c>
      <c r="BY347" s="19">
        <v>0</v>
      </c>
      <c r="BZ347" s="441">
        <f t="shared" si="1036"/>
        <v>0</v>
      </c>
      <c r="CA347" s="4"/>
      <c r="CB347" s="1">
        <v>0</v>
      </c>
      <c r="CC347" s="1">
        <v>0</v>
      </c>
      <c r="CD347" s="19">
        <v>0</v>
      </c>
      <c r="CE347" s="196">
        <v>0</v>
      </c>
      <c r="CF347" s="275">
        <f t="shared" si="1037"/>
        <v>0</v>
      </c>
      <c r="CG347" s="1">
        <f t="shared" si="1038"/>
        <v>0</v>
      </c>
      <c r="CH347" s="229">
        <f t="shared" si="1039"/>
        <v>0</v>
      </c>
      <c r="CI347" s="193">
        <f t="shared" si="1040"/>
        <v>0</v>
      </c>
      <c r="CJ347" s="193">
        <f t="shared" si="1041"/>
        <v>0</v>
      </c>
      <c r="CK347" s="20">
        <v>0</v>
      </c>
      <c r="CL347" s="33">
        <v>0</v>
      </c>
      <c r="CM347" s="475">
        <f t="shared" si="1016"/>
        <v>0</v>
      </c>
      <c r="CN347" s="4">
        <v>0</v>
      </c>
      <c r="CO347" s="1">
        <v>0</v>
      </c>
      <c r="CP347" s="1">
        <v>0</v>
      </c>
      <c r="CQ347" s="19">
        <v>0</v>
      </c>
      <c r="CR347" s="7">
        <v>0</v>
      </c>
      <c r="CS347" s="224">
        <f t="shared" si="1017"/>
        <v>0</v>
      </c>
      <c r="CT347" s="1">
        <f t="shared" si="1018"/>
        <v>0</v>
      </c>
      <c r="CU347" s="229">
        <f t="shared" si="1019"/>
        <v>0</v>
      </c>
      <c r="CV347" s="193">
        <f t="shared" si="1020"/>
        <v>0</v>
      </c>
      <c r="CW347" s="193">
        <f t="shared" si="1021"/>
        <v>0</v>
      </c>
      <c r="CX347" s="20"/>
      <c r="CY347" s="33"/>
      <c r="CZ347" s="475">
        <f t="shared" si="1022"/>
        <v>0</v>
      </c>
      <c r="DA347" s="4">
        <v>0</v>
      </c>
      <c r="DB347" s="700"/>
      <c r="DC347" s="700"/>
      <c r="DE347" s="7">
        <f t="shared" si="964"/>
        <v>0</v>
      </c>
      <c r="DF347" s="224">
        <f t="shared" si="1023"/>
        <v>0</v>
      </c>
      <c r="DG347" s="1">
        <f t="shared" si="1024"/>
        <v>0</v>
      </c>
      <c r="DH347" s="229">
        <f t="shared" si="1025"/>
        <v>0</v>
      </c>
      <c r="DI347" s="193"/>
      <c r="DJ347" s="193"/>
      <c r="DK347" s="20"/>
      <c r="DL347" s="33"/>
      <c r="DM347" s="475">
        <f t="shared" si="1026"/>
        <v>0</v>
      </c>
      <c r="DN347" s="4">
        <v>0</v>
      </c>
      <c r="DO347" s="700"/>
      <c r="DP347" s="700"/>
      <c r="DR347" s="7">
        <f t="shared" si="1002"/>
        <v>0</v>
      </c>
      <c r="DS347" s="224">
        <f t="shared" si="1027"/>
        <v>0</v>
      </c>
      <c r="DT347" s="1">
        <f t="shared" si="1028"/>
        <v>0</v>
      </c>
      <c r="DU347" s="229">
        <f t="shared" si="1029"/>
        <v>0</v>
      </c>
    </row>
    <row r="348" spans="2:125" hidden="1" outlineLevel="1" x14ac:dyDescent="0.35">
      <c r="B348" s="5" t="s">
        <v>118</v>
      </c>
      <c r="C348" s="3"/>
      <c r="D348" s="18">
        <v>320927</v>
      </c>
      <c r="E348" s="5" t="s">
        <v>47</v>
      </c>
      <c r="F348" s="5" t="s">
        <v>67</v>
      </c>
      <c r="G348" s="5" t="s">
        <v>80</v>
      </c>
      <c r="H348" s="20">
        <v>229.58199999999999</v>
      </c>
      <c r="I348" s="16">
        <f t="shared" si="1003"/>
        <v>0</v>
      </c>
      <c r="J348" s="16">
        <f t="shared" si="1004"/>
        <v>0</v>
      </c>
      <c r="K348" s="16">
        <f t="shared" si="1005"/>
        <v>0</v>
      </c>
      <c r="L348" s="33">
        <f t="shared" si="1006"/>
        <v>0</v>
      </c>
      <c r="M348" s="20">
        <f t="shared" si="1007"/>
        <v>0</v>
      </c>
      <c r="N348" s="20">
        <f t="shared" si="1008"/>
        <v>0</v>
      </c>
      <c r="O348" s="20">
        <f t="shared" si="1009"/>
        <v>0</v>
      </c>
      <c r="P348" s="20">
        <f t="shared" si="1010"/>
        <v>0</v>
      </c>
      <c r="Q348" s="20">
        <f t="shared" si="1011"/>
        <v>0</v>
      </c>
      <c r="R348" s="20">
        <f t="shared" si="1012"/>
        <v>0</v>
      </c>
      <c r="S348" s="20">
        <f t="shared" si="1013"/>
        <v>0</v>
      </c>
      <c r="T348" s="20">
        <f t="shared" si="1014"/>
        <v>0</v>
      </c>
      <c r="U348" s="182">
        <f t="shared" si="1045"/>
        <v>0</v>
      </c>
      <c r="V348" s="33">
        <v>0</v>
      </c>
      <c r="W348" s="20">
        <v>0</v>
      </c>
      <c r="X348" s="20">
        <v>0</v>
      </c>
      <c r="Y348" s="20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0">
        <v>0</v>
      </c>
      <c r="AF348" s="20">
        <v>0</v>
      </c>
      <c r="AG348" s="16">
        <v>0</v>
      </c>
      <c r="AH348" s="179">
        <f t="shared" si="981"/>
        <v>0</v>
      </c>
      <c r="AI348" s="28">
        <v>0</v>
      </c>
      <c r="AJ348" s="28">
        <v>0</v>
      </c>
      <c r="AK348" s="28">
        <v>0</v>
      </c>
      <c r="AL348" s="28">
        <v>0</v>
      </c>
      <c r="AM348" s="28">
        <v>0</v>
      </c>
      <c r="AN348" s="28">
        <v>0</v>
      </c>
      <c r="AO348" s="28">
        <v>0</v>
      </c>
      <c r="AP348" s="28">
        <v>0</v>
      </c>
      <c r="AQ348" s="28">
        <v>0</v>
      </c>
      <c r="AR348" s="28">
        <v>0</v>
      </c>
      <c r="AS348" s="28">
        <v>0</v>
      </c>
      <c r="AT348" s="28">
        <v>0</v>
      </c>
      <c r="AU348" s="329">
        <f t="shared" si="1043"/>
        <v>0</v>
      </c>
      <c r="AV348" s="33">
        <v>0</v>
      </c>
      <c r="AW348" s="20">
        <v>0</v>
      </c>
      <c r="AX348" s="20">
        <v>0</v>
      </c>
      <c r="AY348" s="20">
        <v>0</v>
      </c>
      <c r="AZ348" s="20">
        <v>0</v>
      </c>
      <c r="BA348" s="20">
        <v>0</v>
      </c>
      <c r="BB348" s="20">
        <v>0</v>
      </c>
      <c r="BC348" s="20">
        <v>0</v>
      </c>
      <c r="BD348" s="20">
        <v>0</v>
      </c>
      <c r="BE348" s="20">
        <v>0</v>
      </c>
      <c r="BF348" s="20">
        <v>0</v>
      </c>
      <c r="BG348" s="20">
        <v>0</v>
      </c>
      <c r="BH348" s="329">
        <f t="shared" si="1044"/>
        <v>0</v>
      </c>
      <c r="BI348" s="193"/>
      <c r="BJ348" s="193"/>
      <c r="BK348" s="20"/>
      <c r="BL348" s="33">
        <v>0</v>
      </c>
      <c r="BM348" s="226"/>
      <c r="BN348" s="4"/>
      <c r="BO348" s="4"/>
      <c r="BP348" s="4"/>
      <c r="BQ348" s="195"/>
      <c r="BR348" s="196"/>
      <c r="BS348" s="224"/>
      <c r="BT348" s="4">
        <f t="shared" si="1033"/>
        <v>0</v>
      </c>
      <c r="BU348" s="229">
        <f t="shared" si="935"/>
        <v>0</v>
      </c>
      <c r="BV348" s="193">
        <f t="shared" si="1034"/>
        <v>0</v>
      </c>
      <c r="BW348" s="193">
        <f t="shared" si="1035"/>
        <v>0</v>
      </c>
      <c r="BX348" s="20">
        <v>0</v>
      </c>
      <c r="BY348" s="19">
        <v>0</v>
      </c>
      <c r="BZ348" s="441">
        <f t="shared" si="1036"/>
        <v>0</v>
      </c>
      <c r="CA348" s="4"/>
      <c r="CB348" s="1">
        <v>0</v>
      </c>
      <c r="CC348" s="1">
        <v>0</v>
      </c>
      <c r="CD348" s="19">
        <v>0</v>
      </c>
      <c r="CE348" s="196">
        <v>0</v>
      </c>
      <c r="CF348" s="275">
        <f t="shared" si="1037"/>
        <v>0</v>
      </c>
      <c r="CG348" s="1">
        <f t="shared" si="1038"/>
        <v>0</v>
      </c>
      <c r="CH348" s="229">
        <f t="shared" si="1039"/>
        <v>0</v>
      </c>
      <c r="CI348" s="193">
        <f t="shared" si="1040"/>
        <v>0</v>
      </c>
      <c r="CJ348" s="193">
        <f t="shared" si="1041"/>
        <v>0</v>
      </c>
      <c r="CK348" s="20">
        <v>0</v>
      </c>
      <c r="CL348" s="33">
        <v>0</v>
      </c>
      <c r="CM348" s="475">
        <f t="shared" si="1016"/>
        <v>0</v>
      </c>
      <c r="CN348" s="4">
        <v>0</v>
      </c>
      <c r="CO348" s="1">
        <v>0</v>
      </c>
      <c r="CP348" s="1">
        <v>0</v>
      </c>
      <c r="CQ348" s="19">
        <v>0</v>
      </c>
      <c r="CR348" s="7">
        <v>0</v>
      </c>
      <c r="CS348" s="224">
        <f t="shared" si="1017"/>
        <v>0</v>
      </c>
      <c r="CT348" s="1">
        <f t="shared" si="1018"/>
        <v>0</v>
      </c>
      <c r="CU348" s="229">
        <f t="shared" si="1019"/>
        <v>0</v>
      </c>
      <c r="CV348" s="193">
        <f t="shared" si="1020"/>
        <v>0</v>
      </c>
      <c r="CW348" s="193">
        <f t="shared" si="1021"/>
        <v>0</v>
      </c>
      <c r="CX348" s="20"/>
      <c r="CY348" s="33"/>
      <c r="CZ348" s="475">
        <f t="shared" si="1022"/>
        <v>0</v>
      </c>
      <c r="DA348" s="4">
        <v>0</v>
      </c>
      <c r="DB348" s="700"/>
      <c r="DC348" s="700"/>
      <c r="DE348" s="7">
        <f t="shared" si="964"/>
        <v>0</v>
      </c>
      <c r="DF348" s="224">
        <f t="shared" si="1023"/>
        <v>0</v>
      </c>
      <c r="DG348" s="1">
        <f t="shared" si="1024"/>
        <v>0</v>
      </c>
      <c r="DH348" s="229">
        <f t="shared" si="1025"/>
        <v>0</v>
      </c>
      <c r="DI348" s="193"/>
      <c r="DJ348" s="193"/>
      <c r="DK348" s="20"/>
      <c r="DL348" s="33"/>
      <c r="DM348" s="475">
        <f t="shared" si="1026"/>
        <v>0</v>
      </c>
      <c r="DN348" s="4">
        <v>0</v>
      </c>
      <c r="DO348" s="700"/>
      <c r="DP348" s="700"/>
      <c r="DR348" s="7">
        <f t="shared" si="1002"/>
        <v>0</v>
      </c>
      <c r="DS348" s="224">
        <f t="shared" si="1027"/>
        <v>0</v>
      </c>
      <c r="DT348" s="1">
        <f t="shared" si="1028"/>
        <v>0</v>
      </c>
      <c r="DU348" s="229">
        <f t="shared" si="1029"/>
        <v>0</v>
      </c>
    </row>
    <row r="349" spans="2:125" hidden="1" outlineLevel="1" x14ac:dyDescent="0.35">
      <c r="B349" s="5" t="s">
        <v>118</v>
      </c>
      <c r="C349" s="3"/>
      <c r="D349" s="18">
        <v>320029</v>
      </c>
      <c r="E349" s="5" t="s">
        <v>47</v>
      </c>
      <c r="F349" s="5" t="s">
        <v>68</v>
      </c>
      <c r="G349" s="5" t="s">
        <v>81</v>
      </c>
      <c r="H349" s="20">
        <v>255.55600000000001</v>
      </c>
      <c r="I349" s="16">
        <f t="shared" si="1003"/>
        <v>0</v>
      </c>
      <c r="J349" s="16">
        <f t="shared" si="1004"/>
        <v>0</v>
      </c>
      <c r="K349" s="16">
        <f t="shared" si="1005"/>
        <v>0</v>
      </c>
      <c r="L349" s="33">
        <f t="shared" si="1006"/>
        <v>0</v>
      </c>
      <c r="M349" s="20">
        <f t="shared" si="1007"/>
        <v>0</v>
      </c>
      <c r="N349" s="20">
        <f t="shared" si="1008"/>
        <v>0</v>
      </c>
      <c r="O349" s="20">
        <f t="shared" si="1009"/>
        <v>0</v>
      </c>
      <c r="P349" s="20">
        <f t="shared" si="1010"/>
        <v>0</v>
      </c>
      <c r="Q349" s="20">
        <f t="shared" si="1011"/>
        <v>0</v>
      </c>
      <c r="R349" s="20">
        <f t="shared" si="1012"/>
        <v>0</v>
      </c>
      <c r="S349" s="20">
        <f t="shared" si="1013"/>
        <v>0</v>
      </c>
      <c r="T349" s="20">
        <f t="shared" si="1014"/>
        <v>0</v>
      </c>
      <c r="U349" s="182">
        <f t="shared" si="1045"/>
        <v>0</v>
      </c>
      <c r="V349" s="33">
        <v>0</v>
      </c>
      <c r="W349" s="20">
        <v>0</v>
      </c>
      <c r="X349" s="20">
        <v>0</v>
      </c>
      <c r="Y349" s="20">
        <v>0</v>
      </c>
      <c r="Z349" s="20">
        <v>0</v>
      </c>
      <c r="AA349" s="20">
        <v>0</v>
      </c>
      <c r="AB349" s="20">
        <v>0</v>
      </c>
      <c r="AC349" s="20">
        <v>0</v>
      </c>
      <c r="AD349" s="20">
        <v>0</v>
      </c>
      <c r="AE349" s="20">
        <v>0</v>
      </c>
      <c r="AF349" s="20">
        <v>0</v>
      </c>
      <c r="AG349" s="16">
        <v>0</v>
      </c>
      <c r="AH349" s="179">
        <f t="shared" si="981"/>
        <v>0</v>
      </c>
      <c r="AI349" s="28">
        <v>0</v>
      </c>
      <c r="AJ349" s="28">
        <v>0</v>
      </c>
      <c r="AK349" s="28">
        <v>0</v>
      </c>
      <c r="AL349" s="28">
        <v>0</v>
      </c>
      <c r="AM349" s="28">
        <v>0</v>
      </c>
      <c r="AN349" s="28">
        <v>0</v>
      </c>
      <c r="AO349" s="28">
        <v>0</v>
      </c>
      <c r="AP349" s="28">
        <v>0</v>
      </c>
      <c r="AQ349" s="28">
        <v>0</v>
      </c>
      <c r="AR349" s="28">
        <v>0</v>
      </c>
      <c r="AS349" s="28">
        <v>0</v>
      </c>
      <c r="AT349" s="28">
        <v>0</v>
      </c>
      <c r="AU349" s="329">
        <f t="shared" si="1043"/>
        <v>0</v>
      </c>
      <c r="AV349" s="33">
        <v>0</v>
      </c>
      <c r="AW349" s="20">
        <v>0</v>
      </c>
      <c r="AX349" s="20">
        <v>0</v>
      </c>
      <c r="AY349" s="20">
        <v>0</v>
      </c>
      <c r="AZ349" s="20">
        <v>0</v>
      </c>
      <c r="BA349" s="20">
        <v>0</v>
      </c>
      <c r="BB349" s="20">
        <v>0</v>
      </c>
      <c r="BC349" s="20">
        <v>0</v>
      </c>
      <c r="BD349" s="20">
        <v>0</v>
      </c>
      <c r="BE349" s="20">
        <v>0</v>
      </c>
      <c r="BF349" s="20">
        <v>0</v>
      </c>
      <c r="BG349" s="20">
        <v>0</v>
      </c>
      <c r="BH349" s="329">
        <f t="shared" si="1044"/>
        <v>0</v>
      </c>
      <c r="BI349" s="193"/>
      <c r="BJ349" s="193"/>
      <c r="BK349" s="20"/>
      <c r="BL349" s="33">
        <v>0</v>
      </c>
      <c r="BM349" s="226"/>
      <c r="BN349" s="4"/>
      <c r="BO349" s="4"/>
      <c r="BP349" s="4"/>
      <c r="BQ349" s="195"/>
      <c r="BR349" s="196"/>
      <c r="BS349" s="224"/>
      <c r="BT349" s="4">
        <f t="shared" si="1033"/>
        <v>0</v>
      </c>
      <c r="BU349" s="229">
        <f t="shared" si="935"/>
        <v>0</v>
      </c>
      <c r="BV349" s="193">
        <f t="shared" si="1034"/>
        <v>0</v>
      </c>
      <c r="BW349" s="193">
        <f t="shared" si="1035"/>
        <v>0</v>
      </c>
      <c r="BX349" s="20">
        <v>0</v>
      </c>
      <c r="BY349" s="19">
        <v>0</v>
      </c>
      <c r="BZ349" s="441">
        <f t="shared" si="1036"/>
        <v>0</v>
      </c>
      <c r="CA349" s="4"/>
      <c r="CB349" s="1">
        <v>0</v>
      </c>
      <c r="CC349" s="1">
        <v>0</v>
      </c>
      <c r="CD349" s="19">
        <v>0</v>
      </c>
      <c r="CE349" s="196">
        <v>0</v>
      </c>
      <c r="CF349" s="275">
        <f t="shared" si="1037"/>
        <v>0</v>
      </c>
      <c r="CG349" s="1">
        <f t="shared" si="1038"/>
        <v>0</v>
      </c>
      <c r="CH349" s="229">
        <f t="shared" si="1039"/>
        <v>0</v>
      </c>
      <c r="CI349" s="193">
        <f t="shared" si="1040"/>
        <v>0</v>
      </c>
      <c r="CJ349" s="193">
        <f t="shared" si="1041"/>
        <v>0</v>
      </c>
      <c r="CK349" s="20">
        <v>0</v>
      </c>
      <c r="CL349" s="33">
        <v>0</v>
      </c>
      <c r="CM349" s="475">
        <f t="shared" si="1016"/>
        <v>0</v>
      </c>
      <c r="CN349" s="4">
        <v>0</v>
      </c>
      <c r="CO349" s="1">
        <v>0</v>
      </c>
      <c r="CP349" s="1">
        <v>0</v>
      </c>
      <c r="CQ349" s="19">
        <v>0</v>
      </c>
      <c r="CR349" s="7">
        <v>0</v>
      </c>
      <c r="CS349" s="224">
        <f t="shared" si="1017"/>
        <v>0</v>
      </c>
      <c r="CT349" s="1">
        <f t="shared" si="1018"/>
        <v>0</v>
      </c>
      <c r="CU349" s="229">
        <f t="shared" si="1019"/>
        <v>0</v>
      </c>
      <c r="CV349" s="193">
        <f t="shared" si="1020"/>
        <v>0</v>
      </c>
      <c r="CW349" s="193">
        <f t="shared" si="1021"/>
        <v>0</v>
      </c>
      <c r="CX349" s="20"/>
      <c r="CY349" s="33"/>
      <c r="CZ349" s="475">
        <f t="shared" si="1022"/>
        <v>0</v>
      </c>
      <c r="DA349" s="4">
        <v>0</v>
      </c>
      <c r="DB349" s="700"/>
      <c r="DC349" s="700"/>
      <c r="DE349" s="7">
        <f t="shared" si="964"/>
        <v>0</v>
      </c>
      <c r="DF349" s="224">
        <f t="shared" si="1023"/>
        <v>0</v>
      </c>
      <c r="DG349" s="1">
        <f t="shared" si="1024"/>
        <v>0</v>
      </c>
      <c r="DH349" s="229">
        <f t="shared" si="1025"/>
        <v>0</v>
      </c>
      <c r="DI349" s="193"/>
      <c r="DJ349" s="193"/>
      <c r="DK349" s="20"/>
      <c r="DL349" s="33"/>
      <c r="DM349" s="475">
        <f t="shared" si="1026"/>
        <v>0</v>
      </c>
      <c r="DN349" s="4">
        <v>0</v>
      </c>
      <c r="DO349" s="700"/>
      <c r="DP349" s="700"/>
      <c r="DR349" s="7">
        <f t="shared" si="1002"/>
        <v>0</v>
      </c>
      <c r="DS349" s="224">
        <f t="shared" si="1027"/>
        <v>0</v>
      </c>
      <c r="DT349" s="1">
        <f t="shared" si="1028"/>
        <v>0</v>
      </c>
      <c r="DU349" s="229">
        <f t="shared" si="1029"/>
        <v>0</v>
      </c>
    </row>
    <row r="350" spans="2:125" hidden="1" outlineLevel="1" x14ac:dyDescent="0.35">
      <c r="B350" s="5" t="s">
        <v>118</v>
      </c>
      <c r="C350" s="3"/>
      <c r="D350" s="18">
        <v>320020</v>
      </c>
      <c r="E350" s="5" t="s">
        <v>47</v>
      </c>
      <c r="F350" s="5" t="s">
        <v>29</v>
      </c>
      <c r="G350" s="5" t="s">
        <v>130</v>
      </c>
      <c r="H350" s="20">
        <v>317.77800000000002</v>
      </c>
      <c r="I350" s="16">
        <f t="shared" si="1003"/>
        <v>0</v>
      </c>
      <c r="J350" s="16">
        <f t="shared" si="1004"/>
        <v>0</v>
      </c>
      <c r="K350" s="16">
        <f t="shared" si="1005"/>
        <v>0</v>
      </c>
      <c r="L350" s="33">
        <f t="shared" si="1006"/>
        <v>0</v>
      </c>
      <c r="M350" s="20">
        <f t="shared" si="1007"/>
        <v>0</v>
      </c>
      <c r="N350" s="20">
        <f t="shared" si="1008"/>
        <v>0</v>
      </c>
      <c r="O350" s="20">
        <f t="shared" si="1009"/>
        <v>0</v>
      </c>
      <c r="P350" s="20">
        <f t="shared" si="1010"/>
        <v>0</v>
      </c>
      <c r="Q350" s="20">
        <f t="shared" si="1011"/>
        <v>0</v>
      </c>
      <c r="R350" s="20">
        <f t="shared" si="1012"/>
        <v>0</v>
      </c>
      <c r="S350" s="20">
        <f t="shared" si="1013"/>
        <v>0</v>
      </c>
      <c r="T350" s="20">
        <f t="shared" si="1014"/>
        <v>142.55865415478729</v>
      </c>
      <c r="U350" s="182">
        <f t="shared" si="1045"/>
        <v>142.55865415478729</v>
      </c>
      <c r="V350" s="33">
        <v>774</v>
      </c>
      <c r="W350" s="20">
        <v>335</v>
      </c>
      <c r="X350" s="20">
        <v>0</v>
      </c>
      <c r="Y350" s="20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0">
        <v>0</v>
      </c>
      <c r="AF350" s="20">
        <v>0</v>
      </c>
      <c r="AG350" s="16">
        <v>0</v>
      </c>
      <c r="AH350" s="179">
        <f t="shared" ref="AH350" si="1046">+SUM(V350:AG350)</f>
        <v>1109</v>
      </c>
      <c r="AI350" s="28">
        <v>0</v>
      </c>
      <c r="AJ350" s="28">
        <v>0</v>
      </c>
      <c r="AK350" s="28">
        <v>0</v>
      </c>
      <c r="AL350" s="28">
        <v>0</v>
      </c>
      <c r="AM350" s="28">
        <v>0</v>
      </c>
      <c r="AN350" s="28">
        <v>0</v>
      </c>
      <c r="AO350" s="28">
        <v>0</v>
      </c>
      <c r="AP350" s="28">
        <v>0</v>
      </c>
      <c r="AQ350" s="28">
        <v>0</v>
      </c>
      <c r="AR350" s="28">
        <v>0</v>
      </c>
      <c r="AS350" s="28">
        <v>0</v>
      </c>
      <c r="AT350" s="28">
        <v>45302.004000000001</v>
      </c>
      <c r="AU350" s="329">
        <f t="shared" si="1043"/>
        <v>45302.004000000001</v>
      </c>
      <c r="AV350" s="33">
        <v>212507.58240000004</v>
      </c>
      <c r="AW350" s="20">
        <v>91976.796000000002</v>
      </c>
      <c r="AX350" s="20">
        <v>0</v>
      </c>
      <c r="AY350" s="20">
        <v>0</v>
      </c>
      <c r="AZ350" s="20">
        <v>0</v>
      </c>
      <c r="BA350" s="20">
        <v>0</v>
      </c>
      <c r="BB350" s="20">
        <v>0</v>
      </c>
      <c r="BC350" s="20">
        <v>0</v>
      </c>
      <c r="BD350" s="20">
        <v>0</v>
      </c>
      <c r="BE350" s="20">
        <v>0</v>
      </c>
      <c r="BF350" s="20">
        <v>0</v>
      </c>
      <c r="BG350" s="20">
        <v>0</v>
      </c>
      <c r="BH350" s="329">
        <f t="shared" si="1044"/>
        <v>304484.37840000005</v>
      </c>
      <c r="BI350" s="193"/>
      <c r="BJ350" s="193"/>
      <c r="BK350" s="20"/>
      <c r="BL350" s="33">
        <v>0</v>
      </c>
      <c r="BM350" s="226"/>
      <c r="BN350" s="4"/>
      <c r="BO350" s="4"/>
      <c r="BP350" s="4"/>
      <c r="BQ350" s="195"/>
      <c r="BR350" s="196"/>
      <c r="BS350" s="224"/>
      <c r="BT350" s="4">
        <f t="shared" si="1033"/>
        <v>0</v>
      </c>
      <c r="BU350" s="229">
        <f t="shared" si="935"/>
        <v>0</v>
      </c>
      <c r="BV350" s="193">
        <f t="shared" si="1034"/>
        <v>38060.547300000006</v>
      </c>
      <c r="BW350" s="193">
        <f t="shared" si="1035"/>
        <v>0</v>
      </c>
      <c r="BX350" s="20">
        <v>0</v>
      </c>
      <c r="BY350" s="19">
        <v>0</v>
      </c>
      <c r="BZ350" s="441">
        <f t="shared" si="1036"/>
        <v>0</v>
      </c>
      <c r="CA350" s="4"/>
      <c r="CB350" s="1">
        <v>0</v>
      </c>
      <c r="CC350" s="1">
        <v>0</v>
      </c>
      <c r="CD350" s="19">
        <v>0</v>
      </c>
      <c r="CE350" s="196">
        <v>0</v>
      </c>
      <c r="CF350" s="275">
        <f t="shared" si="1037"/>
        <v>0</v>
      </c>
      <c r="CG350" s="1">
        <f t="shared" si="1038"/>
        <v>0</v>
      </c>
      <c r="CH350" s="229">
        <f t="shared" si="1039"/>
        <v>0</v>
      </c>
      <c r="CI350" s="193">
        <f t="shared" si="1040"/>
        <v>33831.597600000008</v>
      </c>
      <c r="CJ350" s="193">
        <f t="shared" si="1041"/>
        <v>0</v>
      </c>
      <c r="CK350" s="20">
        <v>0</v>
      </c>
      <c r="CL350" s="33">
        <v>0</v>
      </c>
      <c r="CM350" s="475">
        <f t="shared" si="1016"/>
        <v>0</v>
      </c>
      <c r="CN350" s="4">
        <v>0</v>
      </c>
      <c r="CO350" s="1">
        <v>0</v>
      </c>
      <c r="CP350" s="1">
        <v>0</v>
      </c>
      <c r="CQ350" s="19">
        <v>0</v>
      </c>
      <c r="CR350" s="7">
        <v>0</v>
      </c>
      <c r="CS350" s="224">
        <f t="shared" si="1017"/>
        <v>0</v>
      </c>
      <c r="CT350" s="1">
        <f t="shared" si="1018"/>
        <v>0</v>
      </c>
      <c r="CU350" s="229">
        <f t="shared" si="1019"/>
        <v>0</v>
      </c>
      <c r="CV350" s="193">
        <f t="shared" si="1020"/>
        <v>30448.437840000006</v>
      </c>
      <c r="CW350" s="193">
        <f t="shared" si="1021"/>
        <v>0</v>
      </c>
      <c r="CX350" s="20"/>
      <c r="CY350" s="33"/>
      <c r="CZ350" s="475">
        <f t="shared" si="1022"/>
        <v>0</v>
      </c>
      <c r="DA350" s="4">
        <v>0</v>
      </c>
      <c r="DB350" s="700"/>
      <c r="DC350" s="700"/>
      <c r="DE350" s="7">
        <f t="shared" si="964"/>
        <v>0</v>
      </c>
      <c r="DF350" s="224">
        <f t="shared" si="1023"/>
        <v>0</v>
      </c>
      <c r="DG350" s="1">
        <f t="shared" si="1024"/>
        <v>0</v>
      </c>
      <c r="DH350" s="229">
        <f t="shared" si="1025"/>
        <v>0</v>
      </c>
      <c r="DI350" s="193"/>
      <c r="DJ350" s="193"/>
      <c r="DK350" s="20"/>
      <c r="DL350" s="33"/>
      <c r="DM350" s="475">
        <f t="shared" si="1026"/>
        <v>0</v>
      </c>
      <c r="DN350" s="4">
        <v>0</v>
      </c>
      <c r="DO350" s="700"/>
      <c r="DP350" s="700"/>
      <c r="DR350" s="7">
        <f t="shared" si="1002"/>
        <v>0</v>
      </c>
      <c r="DS350" s="224">
        <f t="shared" si="1027"/>
        <v>0</v>
      </c>
      <c r="DT350" s="1">
        <f t="shared" si="1028"/>
        <v>-1</v>
      </c>
      <c r="DU350" s="229">
        <f t="shared" si="1029"/>
        <v>5.7212121212121225</v>
      </c>
    </row>
    <row r="351" spans="2:125" collapsed="1" x14ac:dyDescent="0.35">
      <c r="B351" s="5" t="s">
        <v>118</v>
      </c>
      <c r="C351" s="3"/>
      <c r="D351" s="18"/>
      <c r="E351" s="5" t="s">
        <v>194</v>
      </c>
      <c r="F351" s="14" t="s">
        <v>82</v>
      </c>
      <c r="G351" s="5"/>
      <c r="H351" s="2"/>
      <c r="I351" s="47">
        <f>+SUM(I352:I354)</f>
        <v>32.72499086955078</v>
      </c>
      <c r="J351" s="47">
        <f t="shared" ref="J351:T351" si="1047">+SUM(J352:J354)</f>
        <v>3.3000147035805587</v>
      </c>
      <c r="K351" s="47">
        <f t="shared" si="1047"/>
        <v>16.500078260993298</v>
      </c>
      <c r="L351" s="47">
        <f t="shared" si="1047"/>
        <v>42.900015652198668</v>
      </c>
      <c r="M351" s="47">
        <f t="shared" si="1047"/>
        <v>11.000052173995533</v>
      </c>
      <c r="N351" s="47">
        <f t="shared" si="1047"/>
        <v>22.000104347991066</v>
      </c>
      <c r="O351" s="47">
        <f t="shared" si="1047"/>
        <v>16.200077786684247</v>
      </c>
      <c r="P351" s="47">
        <f t="shared" si="1047"/>
        <v>23.760118197815331</v>
      </c>
      <c r="Q351" s="47">
        <f t="shared" si="1047"/>
        <v>21.600110039699665</v>
      </c>
      <c r="R351" s="47">
        <f t="shared" si="1047"/>
        <v>21.600108142463466</v>
      </c>
      <c r="S351" s="47">
        <f t="shared" si="1047"/>
        <v>21.600102450754864</v>
      </c>
      <c r="T351" s="47">
        <f t="shared" si="1047"/>
        <v>16.200076838066149</v>
      </c>
      <c r="U351" s="179">
        <f t="shared" ref="U351:AH351" si="1048">+SUM(U352:U354)</f>
        <v>249.38584946379362</v>
      </c>
      <c r="V351" s="34">
        <f>+SUM(V352:V354)</f>
        <v>15</v>
      </c>
      <c r="W351" s="26">
        <f t="shared" si="1048"/>
        <v>25</v>
      </c>
      <c r="X351" s="26">
        <f t="shared" si="1048"/>
        <v>5</v>
      </c>
      <c r="Y351" s="26">
        <f t="shared" si="1048"/>
        <v>50</v>
      </c>
      <c r="Z351" s="26">
        <f t="shared" si="1048"/>
        <v>15</v>
      </c>
      <c r="AA351" s="26">
        <f t="shared" si="1048"/>
        <v>0</v>
      </c>
      <c r="AB351" s="26">
        <f t="shared" si="1048"/>
        <v>0</v>
      </c>
      <c r="AC351" s="26">
        <f t="shared" si="1048"/>
        <v>0</v>
      </c>
      <c r="AD351" s="26">
        <v>0</v>
      </c>
      <c r="AE351" s="26">
        <f t="shared" si="1048"/>
        <v>0</v>
      </c>
      <c r="AF351" s="26">
        <f t="shared" si="1048"/>
        <v>0</v>
      </c>
      <c r="AG351" s="27">
        <f t="shared" si="1048"/>
        <v>0</v>
      </c>
      <c r="AH351" s="179">
        <f t="shared" si="1048"/>
        <v>110</v>
      </c>
      <c r="AI351" s="23">
        <f>SUM(AI352:AI354)</f>
        <v>6899.5079999999998</v>
      </c>
      <c r="AJ351" s="23">
        <f t="shared" ref="AJ351:AT351" si="1049">SUM(AJ352:AJ354)</f>
        <v>695.75199999999995</v>
      </c>
      <c r="AK351" s="23">
        <f t="shared" si="1049"/>
        <v>3478.761</v>
      </c>
      <c r="AL351" s="23">
        <f t="shared" si="1049"/>
        <v>9044.7390000000014</v>
      </c>
      <c r="AM351" s="23">
        <f t="shared" si="1049"/>
        <v>2319.174</v>
      </c>
      <c r="AN351" s="23">
        <f t="shared" si="1049"/>
        <v>4638.348</v>
      </c>
      <c r="AO351" s="23">
        <f t="shared" si="1049"/>
        <v>3415.511</v>
      </c>
      <c r="AP351" s="23">
        <f t="shared" si="1049"/>
        <v>5009.4169999999995</v>
      </c>
      <c r="AQ351" s="23">
        <f t="shared" si="1049"/>
        <v>4554.0159999999996</v>
      </c>
      <c r="AR351" s="23">
        <f t="shared" si="1049"/>
        <v>4554.0155999999997</v>
      </c>
      <c r="AS351" s="23">
        <f t="shared" si="1049"/>
        <v>4554.0144</v>
      </c>
      <c r="AT351" s="23">
        <f t="shared" si="1049"/>
        <v>3415.5108</v>
      </c>
      <c r="AU351" s="329">
        <f t="shared" ref="AU351" si="1050">+SUM(AU352:AU354)</f>
        <v>52578.766799999998</v>
      </c>
      <c r="AV351" s="34">
        <f t="shared" ref="AV351" si="1051">+SUM(AV352:AV354)</f>
        <v>3415.5108</v>
      </c>
      <c r="AW351" s="26">
        <f t="shared" ref="AW351" si="1052">+SUM(AW352:AW354)</f>
        <v>5692.518</v>
      </c>
      <c r="AX351" s="26">
        <f t="shared" ref="AX351" si="1053">+SUM(AX352:AX354)</f>
        <v>1138.5036</v>
      </c>
      <c r="AY351" s="26">
        <f t="shared" ref="AY351" si="1054">+SUM(AY352:AY354)</f>
        <v>9335.6712000000007</v>
      </c>
      <c r="AZ351" s="26">
        <f t="shared" ref="AZ351" si="1055">+SUM(AZ352:AZ354)</f>
        <v>3187.8036000000002</v>
      </c>
      <c r="BA351" s="26">
        <f t="shared" ref="BA351" si="1056">+SUM(BA352:BA354)</f>
        <v>0</v>
      </c>
      <c r="BB351" s="26">
        <f t="shared" ref="BB351" si="1057">+SUM(BB352:BB354)</f>
        <v>0</v>
      </c>
      <c r="BC351" s="26">
        <v>0</v>
      </c>
      <c r="BD351" s="26">
        <v>0</v>
      </c>
      <c r="BE351" s="26">
        <f t="shared" ref="BE351" si="1058">+SUM(BE352:BE354)</f>
        <v>0</v>
      </c>
      <c r="BF351" s="26">
        <f t="shared" ref="BF351" si="1059">+SUM(BF352:BF354)</f>
        <v>0</v>
      </c>
      <c r="BG351" s="26">
        <f t="shared" ref="BG351" si="1060">+SUM(BG352:BG354)</f>
        <v>0</v>
      </c>
      <c r="BH351" s="329">
        <f t="shared" ref="BH351" si="1061">+SUM(BH352:BH354)</f>
        <v>22770.0072</v>
      </c>
      <c r="BI351" s="193"/>
      <c r="BJ351" s="193"/>
      <c r="BK351" s="20"/>
      <c r="BL351" s="33">
        <v>0</v>
      </c>
      <c r="BM351" s="226"/>
      <c r="BN351" s="4"/>
      <c r="BO351" s="4"/>
      <c r="BP351" s="4"/>
      <c r="BQ351" s="195"/>
      <c r="BR351" s="196"/>
      <c r="BS351" s="224"/>
      <c r="BT351" s="4">
        <f t="shared" si="1033"/>
        <v>-1</v>
      </c>
      <c r="BU351" s="229">
        <f t="shared" si="935"/>
        <v>-0.35861320783150774</v>
      </c>
      <c r="BV351" s="193"/>
      <c r="BW351" s="193">
        <f t="shared" si="1035"/>
        <v>0</v>
      </c>
      <c r="BX351" s="20">
        <v>0</v>
      </c>
      <c r="BY351" s="19">
        <v>0</v>
      </c>
      <c r="BZ351" s="441">
        <f t="shared" si="1036"/>
        <v>0</v>
      </c>
      <c r="CA351" s="4"/>
      <c r="CB351" s="1">
        <v>0</v>
      </c>
      <c r="CC351" s="1">
        <v>0</v>
      </c>
      <c r="CD351" s="19">
        <v>0</v>
      </c>
      <c r="CE351" s="196">
        <v>0</v>
      </c>
      <c r="CF351" s="275">
        <f t="shared" si="1037"/>
        <v>0</v>
      </c>
      <c r="CG351" s="1">
        <f t="shared" si="1038"/>
        <v>-1</v>
      </c>
      <c r="CH351" s="229">
        <f t="shared" si="1039"/>
        <v>-0.43153467165557868</v>
      </c>
      <c r="CI351" s="193">
        <f t="shared" si="1040"/>
        <v>2530.0007999999998</v>
      </c>
      <c r="CJ351" s="193">
        <f t="shared" si="1041"/>
        <v>0</v>
      </c>
      <c r="CK351" s="20">
        <v>0</v>
      </c>
      <c r="CL351" s="33">
        <v>0</v>
      </c>
      <c r="CM351" s="475">
        <f t="shared" si="1016"/>
        <v>0</v>
      </c>
      <c r="CN351" s="4">
        <v>0</v>
      </c>
      <c r="CO351" s="1">
        <v>0</v>
      </c>
      <c r="CP351" s="1">
        <v>0</v>
      </c>
      <c r="CQ351" s="19">
        <v>0</v>
      </c>
      <c r="CR351" s="7">
        <v>0</v>
      </c>
      <c r="CS351" s="224">
        <f t="shared" si="1017"/>
        <v>0</v>
      </c>
      <c r="CT351" s="1">
        <f t="shared" si="1018"/>
        <v>-1</v>
      </c>
      <c r="CU351" s="229">
        <f t="shared" si="1019"/>
        <v>-0.48956748908280023</v>
      </c>
      <c r="CV351" s="193">
        <f t="shared" si="1020"/>
        <v>2277.00072</v>
      </c>
      <c r="CW351" s="193">
        <f t="shared" si="1021"/>
        <v>0</v>
      </c>
      <c r="CX351" s="20"/>
      <c r="CY351" s="33"/>
      <c r="CZ351" s="475">
        <f t="shared" si="1022"/>
        <v>0</v>
      </c>
      <c r="DA351" s="4">
        <v>0</v>
      </c>
      <c r="DB351" s="700"/>
      <c r="DC351" s="700"/>
      <c r="DE351" s="7">
        <f t="shared" si="964"/>
        <v>0</v>
      </c>
      <c r="DF351" s="224">
        <f t="shared" si="1023"/>
        <v>0</v>
      </c>
      <c r="DG351" s="1">
        <f t="shared" si="1024"/>
        <v>-1</v>
      </c>
      <c r="DH351" s="229">
        <f t="shared" si="1025"/>
        <v>-0.53684908094777117</v>
      </c>
      <c r="DI351" s="193"/>
      <c r="DJ351" s="193"/>
      <c r="DK351" s="20"/>
      <c r="DL351" s="33"/>
      <c r="DM351" s="475">
        <f t="shared" si="1026"/>
        <v>0</v>
      </c>
      <c r="DN351" s="4">
        <v>0</v>
      </c>
      <c r="DO351" s="700"/>
      <c r="DP351" s="700"/>
      <c r="DR351" s="7">
        <f t="shared" si="1002"/>
        <v>0</v>
      </c>
      <c r="DS351" s="224">
        <f t="shared" si="1027"/>
        <v>0</v>
      </c>
      <c r="DT351" s="1">
        <f t="shared" si="1028"/>
        <v>-1</v>
      </c>
      <c r="DU351" s="229">
        <f t="shared" si="1029"/>
        <v>-0.56693531275442544</v>
      </c>
    </row>
    <row r="352" spans="2:125" hidden="1" outlineLevel="1" x14ac:dyDescent="0.35">
      <c r="B352" s="5" t="s">
        <v>118</v>
      </c>
      <c r="C352" s="3"/>
      <c r="D352" s="18">
        <v>320917</v>
      </c>
      <c r="E352" s="5" t="s">
        <v>194</v>
      </c>
      <c r="F352" s="5" t="s">
        <v>84</v>
      </c>
      <c r="G352" s="5" t="s">
        <v>70</v>
      </c>
      <c r="H352" s="20">
        <v>317.77800000000002</v>
      </c>
      <c r="I352" s="16">
        <f t="shared" ref="I352" si="1062">+IFERROR(AI352/$H352,0)</f>
        <v>0</v>
      </c>
      <c r="J352" s="16">
        <f t="shared" ref="J352" si="1063">+IFERROR(AJ352/$H352,0)</f>
        <v>0</v>
      </c>
      <c r="K352" s="16">
        <f t="shared" ref="K352" si="1064">+IFERROR(AK352/$H352,0)</f>
        <v>0</v>
      </c>
      <c r="L352" s="33">
        <f t="shared" ref="L352" si="1065">+IFERROR(AL352/$H352,0)</f>
        <v>0</v>
      </c>
      <c r="M352" s="20">
        <f t="shared" ref="M352" si="1066">+IFERROR(AM352/$H352,0)</f>
        <v>0</v>
      </c>
      <c r="N352" s="20">
        <f t="shared" ref="N352" si="1067">+IFERROR(AN352/$H352,0)</f>
        <v>0</v>
      </c>
      <c r="O352" s="20">
        <f t="shared" ref="O352" si="1068">+IFERROR(AO352/$H352,0)</f>
        <v>0</v>
      </c>
      <c r="P352" s="20">
        <f t="shared" ref="P352" si="1069">+IFERROR(AP352/$H352,0)</f>
        <v>0</v>
      </c>
      <c r="Q352" s="20">
        <f t="shared" ref="Q352" si="1070">+IFERROR(AQ352/$H352,0)</f>
        <v>0</v>
      </c>
      <c r="R352" s="20">
        <f t="shared" ref="R352" si="1071">+IFERROR(AR352/$H352,0)</f>
        <v>0</v>
      </c>
      <c r="S352" s="20">
        <f t="shared" ref="S352" si="1072">+IFERROR(AS352/$H352,0)</f>
        <v>0</v>
      </c>
      <c r="T352" s="20">
        <f t="shared" ref="T352" si="1073">+IFERROR(AT352/$H352,0)</f>
        <v>0</v>
      </c>
      <c r="U352" s="182">
        <f t="shared" si="1045"/>
        <v>0</v>
      </c>
      <c r="V352" s="33">
        <v>0</v>
      </c>
      <c r="W352" s="20">
        <v>0</v>
      </c>
      <c r="X352" s="20">
        <v>0</v>
      </c>
      <c r="Y352" s="20">
        <v>0</v>
      </c>
      <c r="Z352" s="20">
        <v>0</v>
      </c>
      <c r="AA352" s="20">
        <v>0</v>
      </c>
      <c r="AB352" s="20">
        <v>0</v>
      </c>
      <c r="AC352" s="20">
        <v>0</v>
      </c>
      <c r="AD352" s="20">
        <v>0</v>
      </c>
      <c r="AE352" s="20">
        <v>0</v>
      </c>
      <c r="AF352" s="20">
        <v>0</v>
      </c>
      <c r="AG352" s="16">
        <v>0</v>
      </c>
      <c r="AH352" s="179">
        <f t="shared" si="981"/>
        <v>0</v>
      </c>
      <c r="AI352" s="28">
        <v>0</v>
      </c>
      <c r="AJ352" s="28">
        <v>0</v>
      </c>
      <c r="AK352" s="28">
        <v>0</v>
      </c>
      <c r="AL352" s="28">
        <v>0</v>
      </c>
      <c r="AM352" s="28">
        <v>0</v>
      </c>
      <c r="AN352" s="28">
        <v>0</v>
      </c>
      <c r="AO352" s="28">
        <v>0</v>
      </c>
      <c r="AP352" s="28">
        <v>0</v>
      </c>
      <c r="AQ352" s="28">
        <v>0</v>
      </c>
      <c r="AR352" s="28">
        <v>0</v>
      </c>
      <c r="AS352" s="28">
        <v>0</v>
      </c>
      <c r="AT352" s="28">
        <v>0</v>
      </c>
      <c r="AU352" s="329">
        <f t="shared" si="1043"/>
        <v>0</v>
      </c>
      <c r="AV352" s="33">
        <v>0</v>
      </c>
      <c r="AW352" s="20">
        <v>0</v>
      </c>
      <c r="AX352" s="20">
        <v>0</v>
      </c>
      <c r="AY352" s="20">
        <v>0</v>
      </c>
      <c r="AZ352" s="20">
        <v>0</v>
      </c>
      <c r="BA352" s="20">
        <v>0</v>
      </c>
      <c r="BB352" s="20">
        <v>0</v>
      </c>
      <c r="BC352" s="20">
        <v>0</v>
      </c>
      <c r="BD352" s="20">
        <v>0</v>
      </c>
      <c r="BE352" s="20">
        <v>0</v>
      </c>
      <c r="BF352" s="20">
        <v>0</v>
      </c>
      <c r="BG352" s="20">
        <v>0</v>
      </c>
      <c r="BH352" s="329">
        <f t="shared" si="1044"/>
        <v>0</v>
      </c>
      <c r="BI352" s="193"/>
      <c r="BJ352" s="193"/>
      <c r="BK352" s="20"/>
      <c r="BL352" s="33"/>
      <c r="BM352" s="226">
        <f t="shared" si="1032"/>
        <v>0</v>
      </c>
      <c r="BN352" s="4">
        <f t="shared" si="1015"/>
        <v>0</v>
      </c>
      <c r="BO352" s="4">
        <v>0</v>
      </c>
      <c r="BP352" s="4">
        <v>0</v>
      </c>
      <c r="BQ352" s="195">
        <v>0</v>
      </c>
      <c r="BR352" s="196">
        <f>BQ352*H352*1.08*(1-BO352)</f>
        <v>0</v>
      </c>
      <c r="BS352" s="224">
        <f t="shared" si="1042"/>
        <v>0</v>
      </c>
      <c r="BT352" s="4">
        <f t="shared" si="1033"/>
        <v>0</v>
      </c>
      <c r="BU352" s="3">
        <f t="shared" si="935"/>
        <v>0</v>
      </c>
      <c r="BV352" s="193"/>
      <c r="BW352" s="193">
        <f t="shared" si="1035"/>
        <v>0</v>
      </c>
      <c r="BX352" s="20"/>
      <c r="BY352" s="19">
        <v>0</v>
      </c>
      <c r="BZ352" s="441">
        <f t="shared" si="1036"/>
        <v>0</v>
      </c>
      <c r="CA352" s="4">
        <f>BW352/$BW$317</f>
        <v>0</v>
      </c>
      <c r="CB352" s="1">
        <v>0</v>
      </c>
      <c r="CC352" s="1">
        <v>0</v>
      </c>
      <c r="CD352" s="19">
        <v>0</v>
      </c>
      <c r="CE352" s="196">
        <v>0</v>
      </c>
      <c r="CF352" s="275">
        <f t="shared" si="1037"/>
        <v>0</v>
      </c>
      <c r="CG352" s="1">
        <f t="shared" si="1038"/>
        <v>0</v>
      </c>
      <c r="CH352" s="229">
        <f t="shared" si="1039"/>
        <v>0</v>
      </c>
      <c r="CI352" s="193">
        <f t="shared" si="1040"/>
        <v>0</v>
      </c>
      <c r="CJ352" s="193">
        <f t="shared" si="1041"/>
        <v>0</v>
      </c>
      <c r="CK352" s="20">
        <v>0</v>
      </c>
      <c r="CL352" s="33"/>
      <c r="CM352" s="475">
        <f t="shared" si="1016"/>
        <v>0</v>
      </c>
      <c r="CN352" s="4"/>
      <c r="CO352" s="1">
        <v>0</v>
      </c>
      <c r="CP352" s="1">
        <v>0</v>
      </c>
      <c r="CQ352" s="19">
        <v>0</v>
      </c>
      <c r="CR352" s="7">
        <v>0</v>
      </c>
      <c r="CS352" s="224">
        <f t="shared" si="1017"/>
        <v>0</v>
      </c>
      <c r="CT352" s="1">
        <f t="shared" si="1018"/>
        <v>0</v>
      </c>
      <c r="CU352" s="229">
        <f t="shared" si="1019"/>
        <v>0</v>
      </c>
      <c r="CV352" s="193">
        <f t="shared" si="1020"/>
        <v>0</v>
      </c>
      <c r="CW352" s="193">
        <f t="shared" si="1021"/>
        <v>0</v>
      </c>
      <c r="CX352" s="20">
        <v>0</v>
      </c>
      <c r="CY352" s="33"/>
      <c r="CZ352" s="475">
        <f t="shared" si="1022"/>
        <v>0</v>
      </c>
      <c r="DA352" s="4"/>
      <c r="DB352" s="700"/>
      <c r="DC352" s="700"/>
      <c r="DE352" s="7">
        <f t="shared" si="964"/>
        <v>0</v>
      </c>
      <c r="DF352" s="224">
        <f t="shared" si="1023"/>
        <v>0</v>
      </c>
      <c r="DG352" s="1">
        <f t="shared" si="1024"/>
        <v>0</v>
      </c>
      <c r="DH352" s="229">
        <f t="shared" si="1025"/>
        <v>0</v>
      </c>
      <c r="DI352" s="193"/>
      <c r="DJ352" s="193"/>
      <c r="DK352" s="20">
        <v>0</v>
      </c>
      <c r="DL352" s="33"/>
      <c r="DM352" s="475">
        <f t="shared" si="1026"/>
        <v>0</v>
      </c>
      <c r="DN352" s="4"/>
      <c r="DO352" s="700"/>
      <c r="DP352" s="700"/>
      <c r="DR352" s="7">
        <f t="shared" si="1002"/>
        <v>0</v>
      </c>
      <c r="DS352" s="224">
        <f t="shared" si="1027"/>
        <v>0</v>
      </c>
      <c r="DT352" s="1">
        <f t="shared" si="1028"/>
        <v>0</v>
      </c>
      <c r="DU352" s="229">
        <f t="shared" si="1029"/>
        <v>0</v>
      </c>
    </row>
    <row r="353" spans="1:125" hidden="1" outlineLevel="1" x14ac:dyDescent="0.35">
      <c r="B353" s="5" t="s">
        <v>118</v>
      </c>
      <c r="C353" s="3"/>
      <c r="D353" s="18">
        <v>320921</v>
      </c>
      <c r="E353" s="5" t="s">
        <v>194</v>
      </c>
      <c r="F353" s="5" t="s">
        <v>85</v>
      </c>
      <c r="G353" s="5" t="s">
        <v>70</v>
      </c>
      <c r="H353" s="20">
        <v>332.45499999999998</v>
      </c>
      <c r="I353" s="16">
        <f t="shared" ref="I353:I354" si="1074">+IFERROR(AI353/$H353,0)</f>
        <v>0</v>
      </c>
      <c r="J353" s="16">
        <f t="shared" ref="J353:J354" si="1075">+IFERROR(AJ353/$H353,0)</f>
        <v>0</v>
      </c>
      <c r="K353" s="16">
        <f t="shared" ref="K353:K354" si="1076">+IFERROR(AK353/$H353,0)</f>
        <v>0</v>
      </c>
      <c r="L353" s="33">
        <f t="shared" ref="L353:L354" si="1077">+IFERROR(AL353/$H353,0)</f>
        <v>0</v>
      </c>
      <c r="M353" s="20">
        <f t="shared" ref="M353:M354" si="1078">+IFERROR(AM353/$H353,0)</f>
        <v>0</v>
      </c>
      <c r="N353" s="20">
        <f t="shared" ref="N353:N354" si="1079">+IFERROR(AN353/$H353,0)</f>
        <v>0</v>
      </c>
      <c r="O353" s="20">
        <f t="shared" ref="O353:O354" si="1080">+IFERROR(AO353/$H353,0)</f>
        <v>0</v>
      </c>
      <c r="P353" s="20">
        <f t="shared" ref="P353:P354" si="1081">+IFERROR(AP353/$H353,0)</f>
        <v>0</v>
      </c>
      <c r="Q353" s="20">
        <f t="shared" ref="Q353:Q354" si="1082">+IFERROR(AQ353/$H353,0)</f>
        <v>0</v>
      </c>
      <c r="R353" s="20">
        <f t="shared" ref="R353:R354" si="1083">+IFERROR(AR353/$H353,0)</f>
        <v>0</v>
      </c>
      <c r="S353" s="20">
        <f t="shared" ref="S353:S354" si="1084">+IFERROR(AS353/$H353,0)</f>
        <v>0</v>
      </c>
      <c r="T353" s="20">
        <f t="shared" ref="T353:T354" si="1085">+IFERROR(AT353/$H353,0)</f>
        <v>0</v>
      </c>
      <c r="U353" s="182">
        <f t="shared" si="1045"/>
        <v>0</v>
      </c>
      <c r="V353" s="33">
        <v>0</v>
      </c>
      <c r="W353" s="20">
        <v>0</v>
      </c>
      <c r="X353" s="20">
        <v>0</v>
      </c>
      <c r="Y353" s="20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0">
        <v>0</v>
      </c>
      <c r="AF353" s="20">
        <v>0</v>
      </c>
      <c r="AG353" s="16">
        <v>0</v>
      </c>
      <c r="AH353" s="179">
        <f t="shared" si="981"/>
        <v>0</v>
      </c>
      <c r="AI353" s="28">
        <v>0</v>
      </c>
      <c r="AJ353" s="28">
        <v>0</v>
      </c>
      <c r="AK353" s="28">
        <v>0</v>
      </c>
      <c r="AL353" s="28">
        <v>0</v>
      </c>
      <c r="AM353" s="28">
        <v>0</v>
      </c>
      <c r="AN353" s="28">
        <v>0</v>
      </c>
      <c r="AO353" s="28">
        <v>0</v>
      </c>
      <c r="AP353" s="28">
        <v>0</v>
      </c>
      <c r="AQ353" s="28">
        <v>0</v>
      </c>
      <c r="AR353" s="28">
        <v>0</v>
      </c>
      <c r="AS353" s="28">
        <v>0</v>
      </c>
      <c r="AT353" s="28">
        <v>0</v>
      </c>
      <c r="AU353" s="329">
        <f t="shared" si="1043"/>
        <v>0</v>
      </c>
      <c r="AV353" s="33">
        <v>0</v>
      </c>
      <c r="AW353" s="20">
        <v>0</v>
      </c>
      <c r="AX353" s="20">
        <v>0</v>
      </c>
      <c r="AY353" s="20">
        <v>0</v>
      </c>
      <c r="AZ353" s="20">
        <v>0</v>
      </c>
      <c r="BA353" s="20">
        <v>0</v>
      </c>
      <c r="BB353" s="20">
        <v>0</v>
      </c>
      <c r="BC353" s="20">
        <v>0</v>
      </c>
      <c r="BD353" s="20">
        <v>0</v>
      </c>
      <c r="BE353" s="20">
        <v>0</v>
      </c>
      <c r="BF353" s="20">
        <v>0</v>
      </c>
      <c r="BG353" s="20">
        <v>0</v>
      </c>
      <c r="BH353" s="329">
        <f t="shared" si="1044"/>
        <v>0</v>
      </c>
      <c r="BI353" s="193"/>
      <c r="BJ353" s="193"/>
      <c r="BK353" s="20"/>
      <c r="BL353" s="33"/>
      <c r="BM353" s="226">
        <f t="shared" si="1032"/>
        <v>0</v>
      </c>
      <c r="BN353" s="4">
        <f t="shared" si="1015"/>
        <v>0</v>
      </c>
      <c r="BO353" s="4">
        <v>0</v>
      </c>
      <c r="BP353" s="4">
        <v>0</v>
      </c>
      <c r="BQ353" s="195">
        <v>0</v>
      </c>
      <c r="BR353" s="196">
        <f>BQ353*H353*1.08*(1-BO353)</f>
        <v>0</v>
      </c>
      <c r="BS353" s="224">
        <f t="shared" si="1042"/>
        <v>0</v>
      </c>
      <c r="BT353" s="4">
        <f t="shared" si="1033"/>
        <v>0</v>
      </c>
      <c r="BU353" s="3">
        <f t="shared" si="935"/>
        <v>0</v>
      </c>
      <c r="BV353" s="193"/>
      <c r="BW353" s="193">
        <f t="shared" si="1035"/>
        <v>0</v>
      </c>
      <c r="BX353" s="20"/>
      <c r="BY353" s="19">
        <v>0</v>
      </c>
      <c r="BZ353" s="441">
        <f t="shared" si="1036"/>
        <v>0</v>
      </c>
      <c r="CA353" s="4">
        <f>BW353/$BW$317</f>
        <v>0</v>
      </c>
      <c r="CB353" s="1">
        <v>0</v>
      </c>
      <c r="CC353" s="1">
        <v>0</v>
      </c>
      <c r="CD353" s="19">
        <v>0</v>
      </c>
      <c r="CE353" s="196">
        <v>0</v>
      </c>
      <c r="CF353" s="275">
        <f t="shared" si="1037"/>
        <v>0</v>
      </c>
      <c r="CG353" s="1">
        <f t="shared" si="1038"/>
        <v>0</v>
      </c>
      <c r="CH353" s="229">
        <f t="shared" si="1039"/>
        <v>0</v>
      </c>
      <c r="CI353" s="193">
        <f t="shared" si="1040"/>
        <v>0</v>
      </c>
      <c r="CJ353" s="193">
        <f t="shared" si="1041"/>
        <v>0</v>
      </c>
      <c r="CK353" s="20">
        <v>0</v>
      </c>
      <c r="CL353" s="33"/>
      <c r="CM353" s="475">
        <f t="shared" si="1016"/>
        <v>0</v>
      </c>
      <c r="CN353" s="4"/>
      <c r="CO353" s="1">
        <v>0</v>
      </c>
      <c r="CP353" s="1">
        <v>0</v>
      </c>
      <c r="CQ353" s="19">
        <v>0</v>
      </c>
      <c r="CR353" s="7">
        <f t="shared" si="963"/>
        <v>0</v>
      </c>
      <c r="CS353" s="224">
        <f t="shared" si="1017"/>
        <v>0</v>
      </c>
      <c r="CT353" s="1">
        <f t="shared" si="1018"/>
        <v>0</v>
      </c>
      <c r="CU353" s="229">
        <f t="shared" si="1019"/>
        <v>0</v>
      </c>
      <c r="CV353" s="193">
        <f t="shared" si="1020"/>
        <v>0</v>
      </c>
      <c r="CW353" s="193">
        <f t="shared" si="1021"/>
        <v>0</v>
      </c>
      <c r="CX353" s="20">
        <v>0</v>
      </c>
      <c r="CY353" s="33"/>
      <c r="CZ353" s="475">
        <f t="shared" si="1022"/>
        <v>0</v>
      </c>
      <c r="DA353" s="4"/>
      <c r="DB353" s="700"/>
      <c r="DC353" s="700"/>
      <c r="DE353" s="7">
        <f t="shared" si="964"/>
        <v>0</v>
      </c>
      <c r="DF353" s="224">
        <f t="shared" si="1023"/>
        <v>0</v>
      </c>
      <c r="DG353" s="1">
        <f t="shared" si="1024"/>
        <v>0</v>
      </c>
      <c r="DH353" s="229">
        <f t="shared" si="1025"/>
        <v>0</v>
      </c>
      <c r="DI353" s="193"/>
      <c r="DJ353" s="193"/>
      <c r="DK353" s="20">
        <v>0</v>
      </c>
      <c r="DL353" s="33"/>
      <c r="DM353" s="475">
        <f t="shared" si="1026"/>
        <v>0</v>
      </c>
      <c r="DN353" s="4"/>
      <c r="DO353" s="700"/>
      <c r="DP353" s="700"/>
      <c r="DR353" s="7">
        <f t="shared" si="1002"/>
        <v>0</v>
      </c>
      <c r="DS353" s="224">
        <f t="shared" si="1027"/>
        <v>0</v>
      </c>
      <c r="DT353" s="1">
        <f t="shared" si="1028"/>
        <v>0</v>
      </c>
      <c r="DU353" s="229">
        <f t="shared" si="1029"/>
        <v>0</v>
      </c>
    </row>
    <row r="354" spans="1:125" hidden="1" outlineLevel="1" x14ac:dyDescent="0.35">
      <c r="B354" s="5" t="s">
        <v>118</v>
      </c>
      <c r="C354" s="3"/>
      <c r="D354" s="18">
        <v>320925</v>
      </c>
      <c r="E354" s="5" t="s">
        <v>194</v>
      </c>
      <c r="F354" s="5" t="s">
        <v>86</v>
      </c>
      <c r="G354" s="5" t="s">
        <v>71</v>
      </c>
      <c r="H354" s="20">
        <v>210.833</v>
      </c>
      <c r="I354" s="16">
        <f t="shared" si="1074"/>
        <v>32.72499086955078</v>
      </c>
      <c r="J354" s="16">
        <f t="shared" si="1075"/>
        <v>3.3000147035805587</v>
      </c>
      <c r="K354" s="16">
        <f t="shared" si="1076"/>
        <v>16.500078260993298</v>
      </c>
      <c r="L354" s="33">
        <f t="shared" si="1077"/>
        <v>42.900015652198668</v>
      </c>
      <c r="M354" s="20">
        <f t="shared" si="1078"/>
        <v>11.000052173995533</v>
      </c>
      <c r="N354" s="20">
        <f t="shared" si="1079"/>
        <v>22.000104347991066</v>
      </c>
      <c r="O354" s="20">
        <f t="shared" si="1080"/>
        <v>16.200077786684247</v>
      </c>
      <c r="P354" s="20">
        <f t="shared" si="1081"/>
        <v>23.760118197815331</v>
      </c>
      <c r="Q354" s="20">
        <f t="shared" si="1082"/>
        <v>21.600110039699665</v>
      </c>
      <c r="R354" s="20">
        <f t="shared" si="1083"/>
        <v>21.600108142463466</v>
      </c>
      <c r="S354" s="20">
        <f t="shared" si="1084"/>
        <v>21.600102450754864</v>
      </c>
      <c r="T354" s="20">
        <f t="shared" si="1085"/>
        <v>16.200076838066149</v>
      </c>
      <c r="U354" s="182">
        <f t="shared" si="1045"/>
        <v>249.38584946379362</v>
      </c>
      <c r="V354" s="33">
        <v>15</v>
      </c>
      <c r="W354" s="20">
        <v>25</v>
      </c>
      <c r="X354" s="20">
        <v>5</v>
      </c>
      <c r="Y354" s="20">
        <v>50</v>
      </c>
      <c r="Z354" s="20">
        <v>15</v>
      </c>
      <c r="AA354" s="20">
        <v>0</v>
      </c>
      <c r="AB354" s="20">
        <v>0</v>
      </c>
      <c r="AC354" s="20">
        <v>0</v>
      </c>
      <c r="AD354" s="20">
        <v>0</v>
      </c>
      <c r="AE354" s="20">
        <v>0</v>
      </c>
      <c r="AF354" s="20">
        <v>0</v>
      </c>
      <c r="AG354" s="16">
        <v>0</v>
      </c>
      <c r="AH354" s="179">
        <f t="shared" si="981"/>
        <v>110</v>
      </c>
      <c r="AI354" s="28">
        <v>6899.5079999999998</v>
      </c>
      <c r="AJ354" s="28">
        <v>695.75199999999995</v>
      </c>
      <c r="AK354" s="28">
        <v>3478.761</v>
      </c>
      <c r="AL354" s="28">
        <v>9044.7390000000014</v>
      </c>
      <c r="AM354" s="28">
        <v>2319.174</v>
      </c>
      <c r="AN354" s="28">
        <v>4638.348</v>
      </c>
      <c r="AO354" s="28">
        <v>3415.511</v>
      </c>
      <c r="AP354" s="28">
        <v>5009.4169999999995</v>
      </c>
      <c r="AQ354" s="28">
        <v>4554.0159999999996</v>
      </c>
      <c r="AR354" s="28">
        <v>4554.0155999999997</v>
      </c>
      <c r="AS354" s="28">
        <v>4554.0144</v>
      </c>
      <c r="AT354" s="28">
        <v>3415.5108</v>
      </c>
      <c r="AU354" s="329">
        <f t="shared" si="1043"/>
        <v>52578.766799999998</v>
      </c>
      <c r="AV354" s="33">
        <v>3415.5108</v>
      </c>
      <c r="AW354" s="20">
        <v>5692.518</v>
      </c>
      <c r="AX354" s="20">
        <v>1138.5036</v>
      </c>
      <c r="AY354" s="20">
        <v>9335.6712000000007</v>
      </c>
      <c r="AZ354" s="20">
        <v>3187.8036000000002</v>
      </c>
      <c r="BA354" s="20">
        <v>0</v>
      </c>
      <c r="BB354" s="20">
        <v>0</v>
      </c>
      <c r="BC354" s="20">
        <v>0</v>
      </c>
      <c r="BD354" s="20">
        <v>0</v>
      </c>
      <c r="BE354" s="20">
        <v>0</v>
      </c>
      <c r="BF354" s="20">
        <v>0</v>
      </c>
      <c r="BG354" s="20">
        <v>0</v>
      </c>
      <c r="BH354" s="329">
        <f t="shared" si="1044"/>
        <v>22770.0072</v>
      </c>
      <c r="BI354" s="193"/>
      <c r="BJ354" s="193"/>
      <c r="BK354" s="20"/>
      <c r="BL354" s="33"/>
      <c r="BM354" s="226">
        <f t="shared" si="1032"/>
        <v>0</v>
      </c>
      <c r="BN354" s="4">
        <f t="shared" si="1015"/>
        <v>0</v>
      </c>
      <c r="BO354" s="4">
        <v>0</v>
      </c>
      <c r="BP354" s="4">
        <v>0</v>
      </c>
      <c r="BQ354" s="195">
        <v>0</v>
      </c>
      <c r="BR354" s="196">
        <f>BQ354*H354*1.08*(1-BO354)</f>
        <v>0</v>
      </c>
      <c r="BS354" s="224">
        <f t="shared" si="1042"/>
        <v>0</v>
      </c>
      <c r="BT354" s="4">
        <f t="shared" si="1033"/>
        <v>-1</v>
      </c>
      <c r="BU354" s="3">
        <f t="shared" si="935"/>
        <v>-0.35861320783150774</v>
      </c>
      <c r="BV354" s="193"/>
      <c r="BW354" s="193">
        <f t="shared" si="1035"/>
        <v>0</v>
      </c>
      <c r="BX354" s="20"/>
      <c r="BY354" s="19">
        <v>0</v>
      </c>
      <c r="BZ354" s="441">
        <f t="shared" si="1036"/>
        <v>0</v>
      </c>
      <c r="CA354" s="4">
        <f>BW354/$BW$317</f>
        <v>0</v>
      </c>
      <c r="CB354" s="1">
        <v>0</v>
      </c>
      <c r="CC354" s="1">
        <v>0</v>
      </c>
      <c r="CD354" s="19">
        <v>0</v>
      </c>
      <c r="CE354" s="196">
        <v>0</v>
      </c>
      <c r="CF354" s="275">
        <f t="shared" si="1037"/>
        <v>0</v>
      </c>
      <c r="CG354" s="1">
        <f t="shared" si="1038"/>
        <v>-1</v>
      </c>
      <c r="CH354" s="229">
        <f t="shared" si="1039"/>
        <v>-0.43153467165557868</v>
      </c>
      <c r="CI354" s="193">
        <f t="shared" si="1040"/>
        <v>2530.0007999999998</v>
      </c>
      <c r="CJ354" s="193">
        <f t="shared" si="1041"/>
        <v>0</v>
      </c>
      <c r="CK354" s="20">
        <v>0</v>
      </c>
      <c r="CL354" s="33">
        <v>0</v>
      </c>
      <c r="CM354" s="475">
        <f t="shared" si="1016"/>
        <v>0</v>
      </c>
      <c r="CN354" s="4"/>
      <c r="CO354" s="1">
        <v>0</v>
      </c>
      <c r="CP354" s="1">
        <v>0</v>
      </c>
      <c r="CQ354" s="19">
        <v>0</v>
      </c>
      <c r="CR354" s="7">
        <f t="shared" si="963"/>
        <v>0</v>
      </c>
      <c r="CS354" s="224">
        <f t="shared" si="1017"/>
        <v>0</v>
      </c>
      <c r="CT354" s="1">
        <f t="shared" si="1018"/>
        <v>-1</v>
      </c>
      <c r="CU354" s="229">
        <f t="shared" si="1019"/>
        <v>-0.48956748908280023</v>
      </c>
      <c r="CV354" s="193">
        <f t="shared" si="1020"/>
        <v>2277.00072</v>
      </c>
      <c r="CW354" s="193">
        <f t="shared" si="1021"/>
        <v>0</v>
      </c>
      <c r="CX354" s="20">
        <v>0</v>
      </c>
      <c r="CY354" s="33"/>
      <c r="CZ354" s="475">
        <f t="shared" si="1022"/>
        <v>0</v>
      </c>
      <c r="DA354" s="4"/>
      <c r="DB354" s="700"/>
      <c r="DC354" s="700"/>
      <c r="DE354" s="7">
        <f t="shared" si="964"/>
        <v>0</v>
      </c>
      <c r="DF354" s="224">
        <f t="shared" si="1023"/>
        <v>0</v>
      </c>
      <c r="DG354" s="1">
        <f t="shared" si="1024"/>
        <v>-1</v>
      </c>
      <c r="DH354" s="229">
        <f t="shared" si="1025"/>
        <v>-0.53684908094777117</v>
      </c>
      <c r="DI354" s="193"/>
      <c r="DJ354" s="193"/>
      <c r="DK354" s="20">
        <v>0</v>
      </c>
      <c r="DL354" s="33"/>
      <c r="DM354" s="475">
        <f t="shared" si="1026"/>
        <v>0</v>
      </c>
      <c r="DN354" s="4"/>
      <c r="DO354" s="700"/>
      <c r="DP354" s="700"/>
      <c r="DR354" s="7">
        <f t="shared" si="1002"/>
        <v>0</v>
      </c>
      <c r="DS354" s="224">
        <f t="shared" si="1027"/>
        <v>0</v>
      </c>
      <c r="DT354" s="1">
        <f t="shared" si="1028"/>
        <v>-1</v>
      </c>
      <c r="DU354" s="229">
        <f t="shared" si="1029"/>
        <v>-0.56693531275442544</v>
      </c>
    </row>
    <row r="355" spans="1:125" s="11" customFormat="1" collapsed="1" x14ac:dyDescent="0.35">
      <c r="A355" s="204"/>
      <c r="B355" s="199"/>
      <c r="C355" s="200"/>
      <c r="D355" s="201"/>
      <c r="E355" s="199" t="s">
        <v>98</v>
      </c>
      <c r="F355" s="199"/>
      <c r="G355" s="199"/>
      <c r="H355" s="205"/>
      <c r="I355" s="206">
        <f>+SUM(I356:I388)</f>
        <v>638.79478069758829</v>
      </c>
      <c r="J355" s="206">
        <f t="shared" ref="J355" si="1086">+SUM(J356:J388)</f>
        <v>579.65745874249978</v>
      </c>
      <c r="K355" s="206">
        <f t="shared" ref="K355" si="1087">+SUM(K356:K388)</f>
        <v>625.1070646906785</v>
      </c>
      <c r="L355" s="207">
        <f t="shared" ref="L355" si="1088">+SUM(L356:L388)</f>
        <v>800.7319845757853</v>
      </c>
      <c r="M355" s="208">
        <f t="shared" ref="M355" si="1089">+SUM(M356:M388)</f>
        <v>556.20975272150497</v>
      </c>
      <c r="N355" s="208">
        <f t="shared" ref="N355" si="1090">+SUM(N356:N388)</f>
        <v>826.14460414514974</v>
      </c>
      <c r="O355" s="208">
        <f t="shared" ref="O355" si="1091">+SUM(O356:O388)</f>
        <v>932.20226238730345</v>
      </c>
      <c r="P355" s="208">
        <f t="shared" ref="P355" si="1092">+SUM(P356:P388)</f>
        <v>784.96137573153237</v>
      </c>
      <c r="Q355" s="208">
        <f t="shared" ref="Q355" si="1093">+SUM(Q356:Q388)</f>
        <v>739.25945545591458</v>
      </c>
      <c r="R355" s="208">
        <f t="shared" ref="R355" si="1094">+SUM(R356:R388)</f>
        <v>868.48463167131354</v>
      </c>
      <c r="S355" s="208">
        <f t="shared" ref="S355" si="1095">+SUM(S356:S388)</f>
        <v>445.73383500446647</v>
      </c>
      <c r="T355" s="208">
        <f t="shared" ref="T355" si="1096">+SUM(T356:T388)</f>
        <v>802.84542681220137</v>
      </c>
      <c r="U355" s="202">
        <f t="shared" ref="U355" si="1097">+SUM(I355:T355)</f>
        <v>8600.1326326359376</v>
      </c>
      <c r="V355" s="207">
        <f>+SUM(V356:V388)</f>
        <v>2046.8824561403508</v>
      </c>
      <c r="W355" s="208">
        <f t="shared" ref="W355:AG355" si="1098">+SUM(W356:W388)</f>
        <v>1477.52</v>
      </c>
      <c r="X355" s="208">
        <f t="shared" si="1098"/>
        <v>1734.3543859649121</v>
      </c>
      <c r="Y355" s="208">
        <f t="shared" si="1098"/>
        <v>712.66666666666674</v>
      </c>
      <c r="Z355" s="208">
        <f t="shared" si="1098"/>
        <v>863</v>
      </c>
      <c r="AA355" s="208">
        <f t="shared" si="1098"/>
        <v>763</v>
      </c>
      <c r="AB355" s="208">
        <f t="shared" si="1098"/>
        <v>880</v>
      </c>
      <c r="AC355" s="208">
        <f t="shared" si="1098"/>
        <v>1151</v>
      </c>
      <c r="AD355" s="208">
        <f t="shared" si="1098"/>
        <v>1313.3333333333335</v>
      </c>
      <c r="AE355" s="208">
        <f t="shared" si="1098"/>
        <v>0</v>
      </c>
      <c r="AF355" s="208">
        <f t="shared" si="1098"/>
        <v>0</v>
      </c>
      <c r="AG355" s="206">
        <f t="shared" si="1098"/>
        <v>0</v>
      </c>
      <c r="AH355" s="203">
        <f t="shared" si="981"/>
        <v>10941.756842105264</v>
      </c>
      <c r="AI355" s="209">
        <f>SUM(AI356:AI388)</f>
        <v>153599.94344</v>
      </c>
      <c r="AJ355" s="209">
        <f t="shared" ref="AJ355:AT355" si="1099">SUM(AJ356:AJ388)</f>
        <v>125509.47073</v>
      </c>
      <c r="AK355" s="209">
        <f t="shared" si="1099"/>
        <v>135518.04257000002</v>
      </c>
      <c r="AL355" s="209">
        <f t="shared" si="1099"/>
        <v>176212.38682000001</v>
      </c>
      <c r="AM355" s="209">
        <f t="shared" si="1099"/>
        <v>124154.01079999999</v>
      </c>
      <c r="AN355" s="209">
        <f t="shared" si="1099"/>
        <v>179681.87549999999</v>
      </c>
      <c r="AO355" s="209">
        <f t="shared" si="1099"/>
        <v>208648.91747999997</v>
      </c>
      <c r="AP355" s="209">
        <f t="shared" si="1099"/>
        <v>175442.70503199997</v>
      </c>
      <c r="AQ355" s="209">
        <f t="shared" si="1099"/>
        <v>167510.12583999996</v>
      </c>
      <c r="AR355" s="209">
        <f t="shared" si="1099"/>
        <v>202466.97948000004</v>
      </c>
      <c r="AS355" s="209">
        <f t="shared" si="1099"/>
        <v>102593.59560000002</v>
      </c>
      <c r="AT355" s="209">
        <f t="shared" si="1099"/>
        <v>199736.21627999999</v>
      </c>
      <c r="AU355" s="330">
        <f t="shared" si="1043"/>
        <v>1951074.269572</v>
      </c>
      <c r="AV355" s="207">
        <f t="shared" ref="AV355" si="1100">+SUM(AV356:AV388)</f>
        <v>462060.39816000004</v>
      </c>
      <c r="AW355" s="208">
        <f t="shared" ref="AW355" si="1101">+SUM(AW356:AW388)</f>
        <v>324306.92592000007</v>
      </c>
      <c r="AX355" s="208">
        <f t="shared" ref="AX355" si="1102">+SUM(AX356:AX388)</f>
        <v>373054.80744000012</v>
      </c>
      <c r="AY355" s="208">
        <f t="shared" ref="AY355" si="1103">+SUM(AY356:AY388)</f>
        <v>175810.09823999993</v>
      </c>
      <c r="AZ355" s="208">
        <f t="shared" ref="AZ355" si="1104">+SUM(AZ356:AZ388)</f>
        <v>198779.74776</v>
      </c>
      <c r="BA355" s="208">
        <f t="shared" ref="BA355" si="1105">+SUM(BA356:BA388)</f>
        <v>186704.66951999997</v>
      </c>
      <c r="BB355" s="208">
        <f t="shared" ref="BB355" si="1106">+SUM(BB356:BB388)</f>
        <v>226822.46615999992</v>
      </c>
      <c r="BC355" s="208">
        <v>260485.61255999998</v>
      </c>
      <c r="BD355" s="208">
        <v>285236.76743999991</v>
      </c>
      <c r="BE355" s="208">
        <f t="shared" ref="BE355" si="1107">+SUM(BE356:BE388)</f>
        <v>0</v>
      </c>
      <c r="BF355" s="208">
        <f t="shared" ref="BF355" si="1108">+SUM(BF356:BF388)</f>
        <v>0</v>
      </c>
      <c r="BG355" s="208">
        <f t="shared" ref="BG355" si="1109">+SUM(BG356:BG388)</f>
        <v>0</v>
      </c>
      <c r="BH355" s="330">
        <f t="shared" si="1044"/>
        <v>2493261.4931999999</v>
      </c>
      <c r="BI355" s="208">
        <f t="shared" ref="BI355:CR355" si="1110">+SUM(BI356:BI388)</f>
        <v>232739.15561333337</v>
      </c>
      <c r="BJ355" s="207">
        <f t="shared" si="1110"/>
        <v>204026.39423999999</v>
      </c>
      <c r="BK355" s="208">
        <f t="shared" si="1110"/>
        <v>295226.03618175944</v>
      </c>
      <c r="BL355" s="207">
        <f t="shared" si="1110"/>
        <v>260485.61255999998</v>
      </c>
      <c r="BM355" s="250">
        <f>BL355/BK355</f>
        <v>0.88232601680032341</v>
      </c>
      <c r="BN355" s="252">
        <f>BJ355/BJ7</f>
        <v>1.8468107297041632E-2</v>
      </c>
      <c r="BO355" s="207"/>
      <c r="BP355" s="207"/>
      <c r="BQ355" s="207">
        <f t="shared" si="1110"/>
        <v>964.5333333333333</v>
      </c>
      <c r="BR355" s="251">
        <f t="shared" si="1110"/>
        <v>219197.35553039997</v>
      </c>
      <c r="BS355" s="230">
        <f t="shared" si="1042"/>
        <v>0.74247298227941017</v>
      </c>
      <c r="BT355" s="231">
        <f t="shared" si="1033"/>
        <v>0.4847332210962465</v>
      </c>
      <c r="BU355" s="232">
        <f t="shared" si="935"/>
        <v>0.72668212217359929</v>
      </c>
      <c r="BV355" s="208">
        <f t="shared" si="1110"/>
        <v>253584.03685000003</v>
      </c>
      <c r="BW355" s="207">
        <f t="shared" si="1035"/>
        <v>224670.91607999997</v>
      </c>
      <c r="BX355" s="208">
        <f t="shared" ref="BX355" si="1111">+SUM(BX356:BX388)</f>
        <v>296268.80727050576</v>
      </c>
      <c r="BY355" s="208">
        <f t="shared" si="1110"/>
        <v>285236.76743999991</v>
      </c>
      <c r="BZ355" s="387">
        <f t="shared" si="1036"/>
        <v>0.96276341093028694</v>
      </c>
      <c r="CA355" s="387">
        <f>BW355/BW7</f>
        <v>1.9644473331995864E-2</v>
      </c>
      <c r="CB355" s="208"/>
      <c r="CC355" s="208"/>
      <c r="CD355" s="208">
        <v>1255</v>
      </c>
      <c r="CE355" s="208">
        <v>253982.96388</v>
      </c>
      <c r="CF355" s="387">
        <f t="shared" si="1037"/>
        <v>0.85727203690432041</v>
      </c>
      <c r="CG355" s="387">
        <f t="shared" si="1038"/>
        <v>0.51622454228585557</v>
      </c>
      <c r="CH355" s="387">
        <f t="shared" si="1039"/>
        <v>0.72391642043846427</v>
      </c>
      <c r="CI355" s="208">
        <f t="shared" si="1040"/>
        <v>277029.05479999998</v>
      </c>
      <c r="CJ355" s="207">
        <f t="shared" si="1041"/>
        <v>257514.9487199999</v>
      </c>
      <c r="CK355" s="208">
        <f t="shared" si="1110"/>
        <v>376399.48175726319</v>
      </c>
      <c r="CL355" s="208">
        <f t="shared" si="1110"/>
        <v>203918.47400000002</v>
      </c>
      <c r="CM355" s="387">
        <f t="shared" si="1016"/>
        <v>0.54176077248561494</v>
      </c>
      <c r="CN355" s="387">
        <f>CJ355/CJ7</f>
        <v>2.3361960776696656E-2</v>
      </c>
      <c r="CO355" s="208"/>
      <c r="CP355" s="208"/>
      <c r="CQ355" s="208">
        <f t="shared" ref="CQ355" si="1112">+SUM(CQ356:CQ388)</f>
        <v>1190</v>
      </c>
      <c r="CR355" s="208">
        <f t="shared" si="1110"/>
        <v>312239.24280000001</v>
      </c>
      <c r="CS355" s="387">
        <f t="shared" si="1017"/>
        <v>0.82954216977737616</v>
      </c>
      <c r="CT355" s="387">
        <f t="shared" si="1018"/>
        <v>0.54217366012932211</v>
      </c>
      <c r="CU355" s="387">
        <f t="shared" si="1019"/>
        <v>0.70159828159622095</v>
      </c>
      <c r="CV355" s="208">
        <f t="shared" ref="CV355:CW355" si="1113">+SUM(CV356:CV388)</f>
        <v>269717.99672</v>
      </c>
      <c r="CW355" s="207">
        <f t="shared" si="1113"/>
        <v>249880.28466666667</v>
      </c>
      <c r="CX355" s="208">
        <f t="shared" ref="CX355:CY355" si="1114">+SUM(CX356:CX388)</f>
        <v>0</v>
      </c>
      <c r="CY355" s="208">
        <f t="shared" si="1114"/>
        <v>0</v>
      </c>
      <c r="CZ355" s="387">
        <f t="shared" si="1022"/>
        <v>0</v>
      </c>
      <c r="DA355" s="387">
        <f>CW355/CW7</f>
        <v>2.5120079756520836E-2</v>
      </c>
      <c r="DB355" s="208"/>
      <c r="DC355" s="208"/>
      <c r="DD355" s="208">
        <f t="shared" ref="DD355:DE355" si="1115">+SUM(DD356:DD388)</f>
        <v>0</v>
      </c>
      <c r="DE355" s="208">
        <f t="shared" si="1115"/>
        <v>0</v>
      </c>
      <c r="DF355" s="387">
        <f t="shared" si="1023"/>
        <v>0</v>
      </c>
      <c r="DG355" s="387">
        <f t="shared" si="1024"/>
        <v>-1</v>
      </c>
      <c r="DH355" s="387">
        <f t="shared" si="1025"/>
        <v>0.54006815653328344</v>
      </c>
      <c r="DI355" s="208"/>
      <c r="DJ355" s="207"/>
      <c r="DK355" s="208">
        <f t="shared" ref="DK355:DL355" si="1116">+SUM(DK356:DK388)</f>
        <v>0</v>
      </c>
      <c r="DL355" s="208">
        <f t="shared" si="1116"/>
        <v>0</v>
      </c>
      <c r="DM355" s="387">
        <f t="shared" si="1026"/>
        <v>0</v>
      </c>
      <c r="DN355" s="387" t="e">
        <f>DJ355/DJ7</f>
        <v>#DIV/0!</v>
      </c>
      <c r="DO355" s="208"/>
      <c r="DP355" s="208"/>
      <c r="DQ355" s="208">
        <f t="shared" ref="DQ355:DR355" si="1117">+SUM(DQ356:DQ388)</f>
        <v>0</v>
      </c>
      <c r="DR355" s="208">
        <f t="shared" si="1117"/>
        <v>0</v>
      </c>
      <c r="DS355" s="387">
        <f t="shared" si="1027"/>
        <v>0</v>
      </c>
      <c r="DT355" s="387">
        <f t="shared" si="1028"/>
        <v>-1</v>
      </c>
      <c r="DU355" s="387">
        <f t="shared" si="1029"/>
        <v>0.27789163748591572</v>
      </c>
    </row>
    <row r="356" spans="1:125" x14ac:dyDescent="0.35">
      <c r="B356" s="5" t="s">
        <v>119</v>
      </c>
      <c r="C356" s="3"/>
      <c r="D356" s="18">
        <v>324003</v>
      </c>
      <c r="E356" s="5" t="s">
        <v>40</v>
      </c>
      <c r="F356" s="5" t="s">
        <v>36</v>
      </c>
      <c r="G356" s="5" t="s">
        <v>69</v>
      </c>
      <c r="H356" s="20">
        <v>366.66699999999997</v>
      </c>
      <c r="I356" s="16">
        <f t="shared" ref="I356" si="1118">+IFERROR(AI356/$H356,0)</f>
        <v>39.049254500677733</v>
      </c>
      <c r="J356" s="16">
        <f t="shared" ref="J356" si="1119">+IFERROR(AJ356/$H356,0)</f>
        <v>46.529112246261604</v>
      </c>
      <c r="K356" s="16">
        <f t="shared" ref="K356" si="1120">+IFERROR(AK356/$H356,0)</f>
        <v>42.349191500735003</v>
      </c>
      <c r="L356" s="33">
        <f t="shared" ref="L356" si="1121">+IFERROR(AL356/$H356,0)</f>
        <v>53.073988114556272</v>
      </c>
      <c r="M356" s="20">
        <f t="shared" ref="M356" si="1122">+IFERROR(AM356/$H356,0)</f>
        <v>41.029217246166148</v>
      </c>
      <c r="N356" s="20">
        <f t="shared" ref="N356" si="1123">+IFERROR(AN356/$H356,0)</f>
        <v>41.799202000725451</v>
      </c>
      <c r="O356" s="20">
        <f t="shared" ref="O356" si="1124">+IFERROR(AO356/$H356,0)</f>
        <v>34.559338582419471</v>
      </c>
      <c r="P356" s="20">
        <f t="shared" ref="P356" si="1125">+IFERROR(AP356/$H356,0)</f>
        <v>50.7590265827031</v>
      </c>
      <c r="Q356" s="20">
        <f t="shared" ref="Q356" si="1126">+IFERROR(AQ356/$H356,0)</f>
        <v>40.715218440710508</v>
      </c>
      <c r="R356" s="20">
        <f t="shared" ref="R356" si="1127">+IFERROR(AR356/$H356,0)</f>
        <v>48.707072084479933</v>
      </c>
      <c r="S356" s="20">
        <f t="shared" ref="S356" si="1128">+IFERROR(AS356/$H356,0)</f>
        <v>21.059597945820052</v>
      </c>
      <c r="T356" s="20">
        <f t="shared" ref="T356" si="1129">+IFERROR(AT356/$H356,0)</f>
        <v>32.939371146026232</v>
      </c>
      <c r="U356" s="182">
        <f t="shared" si="1045"/>
        <v>492.56959039128145</v>
      </c>
      <c r="V356" s="33">
        <v>34</v>
      </c>
      <c r="W356" s="20">
        <v>32.5</v>
      </c>
      <c r="X356" s="20">
        <v>34.900000000000006</v>
      </c>
      <c r="Y356" s="20">
        <v>43</v>
      </c>
      <c r="Z356" s="20">
        <v>32</v>
      </c>
      <c r="AA356" s="20">
        <v>43</v>
      </c>
      <c r="AB356" s="20">
        <v>78</v>
      </c>
      <c r="AC356" s="20">
        <v>75</v>
      </c>
      <c r="AD356" s="20">
        <v>82</v>
      </c>
      <c r="AE356" s="20">
        <v>0</v>
      </c>
      <c r="AF356" s="20">
        <v>0</v>
      </c>
      <c r="AG356" s="16">
        <v>0</v>
      </c>
      <c r="AH356" s="179">
        <f t="shared" si="981"/>
        <v>454.4</v>
      </c>
      <c r="AI356" s="28">
        <v>14318.073</v>
      </c>
      <c r="AJ356" s="28">
        <v>17060.690000000002</v>
      </c>
      <c r="AK356" s="28">
        <v>15528.051000000001</v>
      </c>
      <c r="AL356" s="28">
        <v>19460.480000000003</v>
      </c>
      <c r="AM356" s="28">
        <v>15044.060000000001</v>
      </c>
      <c r="AN356" s="28">
        <v>15326.387999999999</v>
      </c>
      <c r="AO356" s="28">
        <v>12671.769</v>
      </c>
      <c r="AP356" s="28">
        <v>18611.659999999996</v>
      </c>
      <c r="AQ356" s="28">
        <v>14928.926999999998</v>
      </c>
      <c r="AR356" s="28">
        <v>17859.276000000002</v>
      </c>
      <c r="AS356" s="28">
        <v>7721.8595999999998</v>
      </c>
      <c r="AT356" s="28">
        <v>12077.7804</v>
      </c>
      <c r="AU356" s="329">
        <f t="shared" si="1043"/>
        <v>180609.014</v>
      </c>
      <c r="AV356" s="33">
        <v>13463.755200000001</v>
      </c>
      <c r="AW356" s="20">
        <v>12869.766</v>
      </c>
      <c r="AX356" s="20">
        <v>13820.148720000001</v>
      </c>
      <c r="AY356" s="20">
        <v>17027.690399999999</v>
      </c>
      <c r="AZ356" s="20">
        <v>12671.7696</v>
      </c>
      <c r="BA356" s="20">
        <v>17027.690399999999</v>
      </c>
      <c r="BB356" s="20">
        <v>30887.438399999999</v>
      </c>
      <c r="BC356" s="20">
        <v>29699.46</v>
      </c>
      <c r="BD356" s="20">
        <v>31461.6096</v>
      </c>
      <c r="BE356" s="20">
        <v>0</v>
      </c>
      <c r="BF356" s="20">
        <v>0</v>
      </c>
      <c r="BG356" s="20">
        <v>0</v>
      </c>
      <c r="BH356" s="329">
        <f t="shared" si="1044"/>
        <v>178929.32832</v>
      </c>
      <c r="BI356" s="193">
        <f t="shared" ref="BI356:BI382" si="1130">+AVERAGE(AW356:BB356)</f>
        <v>17384.083920000001</v>
      </c>
      <c r="BJ356" s="193">
        <f t="shared" ref="BJ356:BJ382" si="1131">+AVERAGE(AZ356:BB356)</f>
        <v>20195.632799999999</v>
      </c>
      <c r="BK356" s="20">
        <v>19151.372185967521</v>
      </c>
      <c r="BL356" s="33">
        <v>29699.46</v>
      </c>
      <c r="BM356" s="226">
        <f t="shared" si="1032"/>
        <v>1.5507745195282252</v>
      </c>
      <c r="BN356" s="4">
        <f>BJ356/$BJ$355</f>
        <v>9.8985392920503734E-2</v>
      </c>
      <c r="BO356" s="4">
        <v>0</v>
      </c>
      <c r="BP356" s="4">
        <v>1</v>
      </c>
      <c r="BQ356" s="195">
        <v>51</v>
      </c>
      <c r="BR356" s="196">
        <f t="shared" ref="BR356:BR382" si="1132">BQ356*H356*1.08*(1-BO356)</f>
        <v>20196.018360000002</v>
      </c>
      <c r="BS356" s="224">
        <f t="shared" si="1042"/>
        <v>1.0545468055180875</v>
      </c>
      <c r="BT356" s="4">
        <f t="shared" si="1033"/>
        <v>0.5957448180334266</v>
      </c>
      <c r="BU356" s="229">
        <f t="shared" si="935"/>
        <v>0.15190102986950493</v>
      </c>
      <c r="BV356" s="193">
        <f t="shared" si="1034"/>
        <v>18433.464840000001</v>
      </c>
      <c r="BW356" s="193">
        <f t="shared" si="1035"/>
        <v>25871.529599999998</v>
      </c>
      <c r="BX356" s="20">
        <v>36813.181472543285</v>
      </c>
      <c r="BY356" s="19">
        <v>31461.6096</v>
      </c>
      <c r="BZ356" s="441">
        <f t="shared" si="1036"/>
        <v>0.85462892207415708</v>
      </c>
      <c r="CA356" s="4">
        <f t="shared" ref="CA356:CA382" si="1133">BW356/$BW$355</f>
        <v>0.1151529982224658</v>
      </c>
      <c r="CB356" s="1">
        <v>0</v>
      </c>
      <c r="CC356" s="1">
        <v>1</v>
      </c>
      <c r="CD356" s="19">
        <v>57</v>
      </c>
      <c r="CE356" s="196">
        <v>22572.020520000002</v>
      </c>
      <c r="CF356" s="275">
        <f t="shared" si="1037"/>
        <v>0.6131504971075401</v>
      </c>
      <c r="CG356" s="1">
        <f t="shared" si="1038"/>
        <v>0.51196536227955325</v>
      </c>
      <c r="CH356" s="229">
        <f t="shared" si="1039"/>
        <v>0.25169084053373658</v>
      </c>
      <c r="CI356" s="193">
        <f t="shared" si="1040"/>
        <v>19881.036479999999</v>
      </c>
      <c r="CJ356" s="193">
        <f t="shared" si="1041"/>
        <v>30682.835999999999</v>
      </c>
      <c r="CK356" s="20">
        <v>51273.40390168826</v>
      </c>
      <c r="CL356" s="33">
        <v>26531.520000000004</v>
      </c>
      <c r="CM356" s="475">
        <f t="shared" si="1016"/>
        <v>0.51745189476539533</v>
      </c>
      <c r="CN356" s="4">
        <v>0.11914972762750925</v>
      </c>
      <c r="CO356" s="1">
        <v>0</v>
      </c>
      <c r="CP356" s="1">
        <v>1</v>
      </c>
      <c r="CQ356" s="19">
        <v>80</v>
      </c>
      <c r="CR356" s="7">
        <v>31680.0288</v>
      </c>
      <c r="CS356" s="224">
        <f t="shared" si="1017"/>
        <v>0.61786474837409588</v>
      </c>
      <c r="CT356" s="1">
        <f t="shared" si="1018"/>
        <v>0.77386971341951361</v>
      </c>
      <c r="CU356" s="229">
        <f t="shared" si="1019"/>
        <v>0.30968333425637229</v>
      </c>
      <c r="CV356" s="193">
        <f t="shared" si="1020"/>
        <v>20546.084832</v>
      </c>
      <c r="CW356" s="193">
        <f t="shared" si="1021"/>
        <v>29230.863200000003</v>
      </c>
      <c r="CX356" s="20"/>
      <c r="CY356" s="33"/>
      <c r="CZ356" s="475">
        <f t="shared" si="1022"/>
        <v>0</v>
      </c>
      <c r="DA356" s="4">
        <v>0.11914972762750925</v>
      </c>
      <c r="DE356" s="7">
        <f t="shared" ref="DE356:DE391" si="1134">DD356*$H356*1.08*(1-DB356)</f>
        <v>0</v>
      </c>
      <c r="DF356" s="224">
        <f t="shared" si="1023"/>
        <v>0</v>
      </c>
      <c r="DG356" s="1">
        <f t="shared" si="1024"/>
        <v>-1</v>
      </c>
      <c r="DH356" s="229">
        <f t="shared" si="1025"/>
        <v>0.21912623512654328</v>
      </c>
      <c r="DI356" s="193"/>
      <c r="DJ356" s="193"/>
      <c r="DK356" s="20"/>
      <c r="DL356" s="33"/>
      <c r="DM356" s="475">
        <f t="shared" si="1026"/>
        <v>0</v>
      </c>
      <c r="DN356" s="4">
        <v>0.11914972762750925</v>
      </c>
      <c r="DR356" s="7">
        <f t="shared" ref="DR356:DR391" si="1135">DQ356*$H356*1.08*(1-DO356)</f>
        <v>0</v>
      </c>
      <c r="DS356" s="224">
        <f t="shared" si="1027"/>
        <v>0</v>
      </c>
      <c r="DT356" s="1">
        <f t="shared" si="1028"/>
        <v>-1</v>
      </c>
      <c r="DU356" s="229">
        <f t="shared" si="1029"/>
        <v>-9.3001209784578931E-3</v>
      </c>
    </row>
    <row r="357" spans="1:125" hidden="1" outlineLevel="1" x14ac:dyDescent="0.35">
      <c r="B357" s="5" t="s">
        <v>119</v>
      </c>
      <c r="C357" s="3"/>
      <c r="D357" s="18">
        <v>320015</v>
      </c>
      <c r="E357" s="5" t="s">
        <v>41</v>
      </c>
      <c r="F357" s="5" t="s">
        <v>32</v>
      </c>
      <c r="G357" s="5" t="s">
        <v>70</v>
      </c>
      <c r="H357" s="20">
        <v>332.45499999999998</v>
      </c>
      <c r="I357" s="16">
        <f t="shared" ref="I357:I387" si="1136">+IFERROR(AI357/$H357,0)</f>
        <v>128.00531801296418</v>
      </c>
      <c r="J357" s="16">
        <f t="shared" ref="J357:J387" si="1137">+IFERROR(AJ357/$H357,0)</f>
        <v>32.943189303815558</v>
      </c>
      <c r="K357" s="16">
        <f t="shared" ref="K357:K387" si="1138">+IFERROR(AK357/$H357,0)</f>
        <v>28.387216314989999</v>
      </c>
      <c r="L357" s="33">
        <f t="shared" ref="L357:L387" si="1139">+IFERROR(AL357/$H357,0)</f>
        <v>71.140888240513775</v>
      </c>
      <c r="M357" s="20">
        <f t="shared" ref="M357:M387" si="1140">+IFERROR(AM357/$H357,0)</f>
        <v>57.650581281677219</v>
      </c>
      <c r="N357" s="20">
        <f t="shared" ref="N357:N387" si="1141">+IFERROR(AN357/$H357,0)</f>
        <v>72.019419169511664</v>
      </c>
      <c r="O357" s="20">
        <f t="shared" ref="O357:O387" si="1142">+IFERROR(AO357/$H357,0)</f>
        <v>120.91234194101455</v>
      </c>
      <c r="P357" s="20">
        <f t="shared" ref="P357:P387" si="1143">+IFERROR(AP357/$H357,0)</f>
        <v>67.501324991352206</v>
      </c>
      <c r="Q357" s="20">
        <f t="shared" ref="Q357:Q387" si="1144">+IFERROR(AQ357/$H357,0)</f>
        <v>88.421325592937393</v>
      </c>
      <c r="R357" s="20">
        <f t="shared" ref="R357:R387" si="1145">+IFERROR(AR357/$H357,0)</f>
        <v>90.001358379329545</v>
      </c>
      <c r="S357" s="20">
        <f t="shared" ref="S357:S387" si="1146">+IFERROR(AS357/$H357,0)</f>
        <v>44.280665954790869</v>
      </c>
      <c r="T357" s="20">
        <f t="shared" ref="T357:T387" si="1147">+IFERROR(AT357/$H357,0)</f>
        <v>60.75091365748748</v>
      </c>
      <c r="U357" s="182">
        <f t="shared" si="1045"/>
        <v>862.01454284038437</v>
      </c>
      <c r="V357" s="33">
        <v>46.033333333333339</v>
      </c>
      <c r="W357" s="20">
        <v>47.916666666666671</v>
      </c>
      <c r="X357" s="20">
        <v>79.666666666666671</v>
      </c>
      <c r="Y357" s="20">
        <v>88.5</v>
      </c>
      <c r="Z357" s="20">
        <v>86</v>
      </c>
      <c r="AA357" s="20">
        <v>92</v>
      </c>
      <c r="AB357" s="20">
        <v>113</v>
      </c>
      <c r="AC357" s="20">
        <v>121</v>
      </c>
      <c r="AD357" s="20">
        <v>122</v>
      </c>
      <c r="AE357" s="20">
        <v>0</v>
      </c>
      <c r="AF357" s="20">
        <v>0</v>
      </c>
      <c r="AG357" s="16">
        <v>0</v>
      </c>
      <c r="AH357" s="179">
        <f t="shared" si="981"/>
        <v>796.11666666666667</v>
      </c>
      <c r="AI357" s="28">
        <v>42556.008000000002</v>
      </c>
      <c r="AJ357" s="28">
        <v>10952.128000000001</v>
      </c>
      <c r="AK357" s="28">
        <v>9437.4719999999998</v>
      </c>
      <c r="AL357" s="28">
        <v>23651.144000000004</v>
      </c>
      <c r="AM357" s="28">
        <v>19166.223999999998</v>
      </c>
      <c r="AN357" s="28">
        <v>23943.216</v>
      </c>
      <c r="AO357" s="28">
        <v>40197.912639999988</v>
      </c>
      <c r="AP357" s="28">
        <v>22441.152999999998</v>
      </c>
      <c r="AQ357" s="28">
        <v>29396.111799999999</v>
      </c>
      <c r="AR357" s="28">
        <v>29921.401600000001</v>
      </c>
      <c r="AS357" s="28">
        <v>14721.328799999997</v>
      </c>
      <c r="AT357" s="28">
        <v>20196.945</v>
      </c>
      <c r="AU357" s="329">
        <f t="shared" si="1043"/>
        <v>286581.04483999999</v>
      </c>
      <c r="AV357" s="33">
        <v>16528.58136</v>
      </c>
      <c r="AW357" s="20">
        <v>16922.102000000003</v>
      </c>
      <c r="AX357" s="20">
        <v>28604.858399999997</v>
      </c>
      <c r="AY357" s="20">
        <v>31776.526799999989</v>
      </c>
      <c r="AZ357" s="20">
        <v>30878.8848</v>
      </c>
      <c r="BA357" s="20">
        <v>33033.225599999998</v>
      </c>
      <c r="BB357" s="20">
        <v>39352.845599999993</v>
      </c>
      <c r="BC357" s="20">
        <v>35619.847200000004</v>
      </c>
      <c r="BD357" s="20">
        <v>40035.513599999991</v>
      </c>
      <c r="BE357" s="20">
        <v>0</v>
      </c>
      <c r="BF357" s="20">
        <v>0</v>
      </c>
      <c r="BG357" s="20">
        <v>0</v>
      </c>
      <c r="BH357" s="329">
        <f t="shared" si="1044"/>
        <v>272752.38536000001</v>
      </c>
      <c r="BI357" s="193">
        <f t="shared" si="1130"/>
        <v>30094.74053333333</v>
      </c>
      <c r="BJ357" s="193">
        <f t="shared" si="1131"/>
        <v>34421.651999999995</v>
      </c>
      <c r="BK357" s="20">
        <v>57260.889435736171</v>
      </c>
      <c r="BL357" s="33">
        <v>35619.847200000004</v>
      </c>
      <c r="BM357" s="226">
        <f t="shared" si="1032"/>
        <v>0.6220624155685901</v>
      </c>
      <c r="BN357" s="4">
        <f t="shared" ref="BN357:BN391" si="1148">BJ357/$BJ$355</f>
        <v>0.16871175971236924</v>
      </c>
      <c r="BO357" s="211">
        <v>0.2</v>
      </c>
      <c r="BP357" s="4">
        <v>1.6</v>
      </c>
      <c r="BQ357" s="195">
        <v>125</v>
      </c>
      <c r="BR357" s="196">
        <f t="shared" si="1132"/>
        <v>35905.140000000007</v>
      </c>
      <c r="BS357" s="224">
        <f t="shared" si="1042"/>
        <v>0.62704474823598932</v>
      </c>
      <c r="BT357" s="4">
        <f t="shared" si="1033"/>
        <v>0.58725566373528171</v>
      </c>
      <c r="BU357" s="229">
        <f t="shared" si="935"/>
        <v>0.209891393296324</v>
      </c>
      <c r="BV357" s="193">
        <f t="shared" si="1034"/>
        <v>29089.608970000001</v>
      </c>
      <c r="BW357" s="193">
        <f t="shared" si="1035"/>
        <v>36001.972799999996</v>
      </c>
      <c r="BX357" s="20">
        <v>49270.180842185975</v>
      </c>
      <c r="BY357" s="19">
        <v>40035.513599999991</v>
      </c>
      <c r="BZ357" s="441">
        <f t="shared" si="1036"/>
        <v>0.81257086772697407</v>
      </c>
      <c r="CA357" s="4">
        <f t="shared" si="1133"/>
        <v>0.16024313884570868</v>
      </c>
      <c r="CB357" s="1">
        <v>0</v>
      </c>
      <c r="CC357" s="1">
        <v>1</v>
      </c>
      <c r="CD357" s="19">
        <v>120</v>
      </c>
      <c r="CE357" s="196">
        <v>43086.167999999998</v>
      </c>
      <c r="CF357" s="275">
        <f t="shared" si="1037"/>
        <v>0.87448771779438816</v>
      </c>
      <c r="CG357" s="1">
        <f t="shared" si="1038"/>
        <v>0.46570976097593975</v>
      </c>
      <c r="CH357" s="229">
        <f t="shared" si="1039"/>
        <v>0.23004735674189503</v>
      </c>
      <c r="CI357" s="193">
        <f t="shared" si="1040"/>
        <v>30305.820595555557</v>
      </c>
      <c r="CJ357" s="193">
        <f t="shared" si="1041"/>
        <v>38336.068799999994</v>
      </c>
      <c r="CK357" s="20">
        <v>61568.246546222428</v>
      </c>
      <c r="CL357" s="33">
        <v>27199.221000000012</v>
      </c>
      <c r="CM357" s="475">
        <f t="shared" si="1016"/>
        <v>0.44177352004949771</v>
      </c>
      <c r="CN357" s="4">
        <v>0.1488692947362967</v>
      </c>
      <c r="CO357" s="1">
        <v>0</v>
      </c>
      <c r="CP357" s="1">
        <v>1.3</v>
      </c>
      <c r="CQ357" s="19">
        <v>210</v>
      </c>
      <c r="CR357" s="7">
        <v>75400.794000000009</v>
      </c>
      <c r="CS357" s="224">
        <f t="shared" si="1017"/>
        <v>1.224670154336664</v>
      </c>
      <c r="CT357" s="1">
        <f t="shared" si="1018"/>
        <v>1.5199619659528252</v>
      </c>
      <c r="CU357" s="229">
        <f t="shared" si="1019"/>
        <v>0.38341153091993707</v>
      </c>
      <c r="CV357" s="193">
        <f t="shared" si="1020"/>
        <v>29995.160636000004</v>
      </c>
      <c r="CW357" s="193">
        <f t="shared" si="1021"/>
        <v>34284.8606</v>
      </c>
      <c r="CX357" s="20"/>
      <c r="CY357" s="33"/>
      <c r="CZ357" s="475">
        <f t="shared" si="1022"/>
        <v>0</v>
      </c>
      <c r="DA357" s="4">
        <v>0.1488692947362967</v>
      </c>
      <c r="DE357" s="7">
        <f t="shared" si="1134"/>
        <v>0</v>
      </c>
      <c r="DF357" s="224">
        <f t="shared" si="1023"/>
        <v>0</v>
      </c>
      <c r="DG357" s="1">
        <f t="shared" si="1024"/>
        <v>-1</v>
      </c>
      <c r="DH357" s="229">
        <f t="shared" si="1025"/>
        <v>0.12601167464635443</v>
      </c>
      <c r="DI357" s="193"/>
      <c r="DJ357" s="193"/>
      <c r="DK357" s="20"/>
      <c r="DL357" s="33"/>
      <c r="DM357" s="475">
        <f t="shared" si="1026"/>
        <v>0</v>
      </c>
      <c r="DN357" s="4">
        <v>0.1488692947362967</v>
      </c>
      <c r="DR357" s="7">
        <f t="shared" si="1135"/>
        <v>0</v>
      </c>
      <c r="DS357" s="224">
        <f t="shared" si="1027"/>
        <v>0</v>
      </c>
      <c r="DT357" s="1">
        <f t="shared" si="1028"/>
        <v>-1</v>
      </c>
      <c r="DU357" s="229">
        <f t="shared" si="1029"/>
        <v>-4.8253922333630239E-2</v>
      </c>
    </row>
    <row r="358" spans="1:125" hidden="1" outlineLevel="1" x14ac:dyDescent="0.35">
      <c r="B358" s="5" t="s">
        <v>119</v>
      </c>
      <c r="C358" s="3"/>
      <c r="D358" s="18">
        <v>320107</v>
      </c>
      <c r="E358" s="5" t="s">
        <v>41</v>
      </c>
      <c r="F358" s="5" t="s">
        <v>33</v>
      </c>
      <c r="G358" s="5" t="s">
        <v>70</v>
      </c>
      <c r="H358" s="20">
        <v>317.77800000000002</v>
      </c>
      <c r="I358" s="16">
        <f t="shared" si="1136"/>
        <v>33.364776667988345</v>
      </c>
      <c r="J358" s="16">
        <f t="shared" si="1137"/>
        <v>22.365399744475702</v>
      </c>
      <c r="K358" s="16">
        <f t="shared" si="1138"/>
        <v>20.53113179641133</v>
      </c>
      <c r="L358" s="33">
        <f t="shared" si="1139"/>
        <v>39.781079873370714</v>
      </c>
      <c r="M358" s="20">
        <f t="shared" si="1140"/>
        <v>18.918927679071551</v>
      </c>
      <c r="N358" s="20">
        <f t="shared" si="1141"/>
        <v>37.104563563242252</v>
      </c>
      <c r="O358" s="20">
        <f t="shared" si="1142"/>
        <v>44.997449791993155</v>
      </c>
      <c r="P358" s="20">
        <f t="shared" si="1143"/>
        <v>32.398169162119466</v>
      </c>
      <c r="Q358" s="20">
        <f t="shared" si="1144"/>
        <v>34.018068588763221</v>
      </c>
      <c r="R358" s="20">
        <f t="shared" si="1145"/>
        <v>59.40153062830025</v>
      </c>
      <c r="S358" s="20">
        <f t="shared" si="1146"/>
        <v>22.228740819062363</v>
      </c>
      <c r="T358" s="20">
        <f t="shared" si="1147"/>
        <v>23.578664350584368</v>
      </c>
      <c r="U358" s="182">
        <f t="shared" si="1045"/>
        <v>388.68850266538266</v>
      </c>
      <c r="V358" s="33">
        <v>18.033333333333331</v>
      </c>
      <c r="W358" s="20">
        <v>20.083333333333332</v>
      </c>
      <c r="X358" s="20">
        <v>33.833333333333336</v>
      </c>
      <c r="Y358" s="20">
        <v>34.5</v>
      </c>
      <c r="Z358" s="20">
        <v>33</v>
      </c>
      <c r="AA358" s="20">
        <v>16</v>
      </c>
      <c r="AB358" s="20">
        <v>53</v>
      </c>
      <c r="AC358" s="20">
        <v>54</v>
      </c>
      <c r="AD358" s="20">
        <v>60</v>
      </c>
      <c r="AE358" s="20">
        <v>0</v>
      </c>
      <c r="AF358" s="20">
        <v>0</v>
      </c>
      <c r="AG358" s="16">
        <v>0</v>
      </c>
      <c r="AH358" s="179">
        <f t="shared" si="981"/>
        <v>322.45</v>
      </c>
      <c r="AI358" s="28">
        <v>10602.592000000001</v>
      </c>
      <c r="AJ358" s="28">
        <v>7107.232</v>
      </c>
      <c r="AK358" s="28">
        <v>6524.3420000000006</v>
      </c>
      <c r="AL358" s="28">
        <v>12641.552</v>
      </c>
      <c r="AM358" s="28">
        <v>6012.0190000000002</v>
      </c>
      <c r="AN358" s="28">
        <v>11791.013999999997</v>
      </c>
      <c r="AO358" s="28">
        <v>14299.199600000002</v>
      </c>
      <c r="AP358" s="28">
        <v>10295.4254</v>
      </c>
      <c r="AQ358" s="28">
        <v>10810.193799999999</v>
      </c>
      <c r="AR358" s="28">
        <v>18876.499599999999</v>
      </c>
      <c r="AS358" s="28">
        <v>7063.8047999999999</v>
      </c>
      <c r="AT358" s="28">
        <v>7492.7807999999995</v>
      </c>
      <c r="AU358" s="329">
        <f t="shared" si="1043"/>
        <v>123516.65499999997</v>
      </c>
      <c r="AV358" s="33">
        <v>6188.6937599999992</v>
      </c>
      <c r="AW358" s="20">
        <v>6622.0955999999996</v>
      </c>
      <c r="AX358" s="20">
        <v>11610.950400000002</v>
      </c>
      <c r="AY358" s="20">
        <v>11839.737600000002</v>
      </c>
      <c r="AZ358" s="20">
        <v>11324.966400000001</v>
      </c>
      <c r="BA358" s="20">
        <v>5490.8927999999996</v>
      </c>
      <c r="BB358" s="20">
        <v>18188.582400000003</v>
      </c>
      <c r="BC358" s="20">
        <v>15649.588800000003</v>
      </c>
      <c r="BD358" s="20">
        <v>20590.847999999994</v>
      </c>
      <c r="BE358" s="20">
        <v>0</v>
      </c>
      <c r="BF358" s="20">
        <v>0</v>
      </c>
      <c r="BG358" s="20">
        <v>0</v>
      </c>
      <c r="BH358" s="329">
        <f t="shared" si="1044"/>
        <v>107506.35576000001</v>
      </c>
      <c r="BI358" s="193">
        <f t="shared" si="1130"/>
        <v>10846.2042</v>
      </c>
      <c r="BJ358" s="193">
        <f t="shared" si="1131"/>
        <v>11668.147200000001</v>
      </c>
      <c r="BK358" s="20">
        <v>10906.750558610149</v>
      </c>
      <c r="BL358" s="33">
        <v>15649.588800000003</v>
      </c>
      <c r="BM358" s="226">
        <f t="shared" si="1032"/>
        <v>1.4348534621657503</v>
      </c>
      <c r="BN358" s="4">
        <f t="shared" si="1148"/>
        <v>5.71894006335011E-2</v>
      </c>
      <c r="BO358" s="211">
        <v>0.2</v>
      </c>
      <c r="BP358" s="4">
        <v>1.6</v>
      </c>
      <c r="BQ358" s="195">
        <v>61.2</v>
      </c>
      <c r="BR358" s="196">
        <f t="shared" si="1132"/>
        <v>16803.083750400005</v>
      </c>
      <c r="BS358" s="224">
        <f t="shared" si="1042"/>
        <v>1.5406131881447582</v>
      </c>
      <c r="BT358" s="4">
        <f t="shared" si="1033"/>
        <v>0.52005266338970335</v>
      </c>
      <c r="BU358" s="229">
        <f t="shared" si="935"/>
        <v>9.6402249350399982E-2</v>
      </c>
      <c r="BV358" s="193">
        <f t="shared" si="1034"/>
        <v>10864.438470000001</v>
      </c>
      <c r="BW358" s="193">
        <f t="shared" si="1035"/>
        <v>13109.688000000002</v>
      </c>
      <c r="BX358" s="20">
        <v>21120.457114078912</v>
      </c>
      <c r="BY358" s="19">
        <v>20590.847999999994</v>
      </c>
      <c r="BZ358" s="441">
        <f t="shared" si="1036"/>
        <v>0.97492435361515539</v>
      </c>
      <c r="CA358" s="4">
        <f t="shared" si="1133"/>
        <v>5.8350623341616475E-2</v>
      </c>
      <c r="CB358" s="1">
        <v>0</v>
      </c>
      <c r="CC358" s="1">
        <v>1</v>
      </c>
      <c r="CD358" s="19">
        <v>43</v>
      </c>
      <c r="CE358" s="196">
        <v>14757.610320000003</v>
      </c>
      <c r="CF358" s="275">
        <f t="shared" si="1037"/>
        <v>0.69873536544635528</v>
      </c>
      <c r="CG358" s="1">
        <f t="shared" si="1038"/>
        <v>0.36515686888055643</v>
      </c>
      <c r="CH358" s="229">
        <f t="shared" si="1039"/>
        <v>0.19340692202453136</v>
      </c>
      <c r="CI358" s="193">
        <f t="shared" si="1040"/>
        <v>11945.15064</v>
      </c>
      <c r="CJ358" s="193">
        <f t="shared" si="1041"/>
        <v>18143.006399999998</v>
      </c>
      <c r="CK358" s="20">
        <v>24405.293928439827</v>
      </c>
      <c r="CL358" s="33">
        <v>12011.329999999996</v>
      </c>
      <c r="CM358" s="475">
        <f t="shared" si="1016"/>
        <v>0.4921608416280136</v>
      </c>
      <c r="CN358" s="4">
        <v>7.0454187184788158E-2</v>
      </c>
      <c r="CO358" s="1">
        <v>0</v>
      </c>
      <c r="CP358" s="1">
        <v>1.3</v>
      </c>
      <c r="CQ358" s="19">
        <v>80</v>
      </c>
      <c r="CR358" s="7">
        <v>27456.019200000002</v>
      </c>
      <c r="CS358" s="224">
        <f t="shared" si="1017"/>
        <v>1.12500260314444</v>
      </c>
      <c r="CT358" s="1">
        <f t="shared" si="1018"/>
        <v>0.45450797456113112</v>
      </c>
      <c r="CU358" s="229">
        <f t="shared" si="1019"/>
        <v>0.23864068463965249</v>
      </c>
      <c r="CV358" s="193">
        <f t="shared" si="1020"/>
        <v>11951.768576</v>
      </c>
      <c r="CW358" s="193">
        <f t="shared" si="1021"/>
        <v>16083.922266666666</v>
      </c>
      <c r="CX358" s="20"/>
      <c r="CY358" s="33"/>
      <c r="CZ358" s="475">
        <f t="shared" si="1022"/>
        <v>0</v>
      </c>
      <c r="DA358" s="4">
        <v>7.0454187184788158E-2</v>
      </c>
      <c r="DE358" s="7">
        <f t="shared" si="1134"/>
        <v>0</v>
      </c>
      <c r="DF358" s="224">
        <f t="shared" si="1023"/>
        <v>0</v>
      </c>
      <c r="DG358" s="1">
        <f t="shared" si="1024"/>
        <v>-1</v>
      </c>
      <c r="DH358" s="229">
        <f t="shared" si="1025"/>
        <v>3.0112867580834868E-2</v>
      </c>
      <c r="DI358" s="193"/>
      <c r="DJ358" s="193"/>
      <c r="DK358" s="20"/>
      <c r="DL358" s="33"/>
      <c r="DM358" s="475">
        <f t="shared" si="1026"/>
        <v>0</v>
      </c>
      <c r="DN358" s="4">
        <v>7.0454187184788158E-2</v>
      </c>
      <c r="DR358" s="7">
        <f t="shared" si="1135"/>
        <v>0</v>
      </c>
      <c r="DS358" s="224">
        <f t="shared" si="1027"/>
        <v>0</v>
      </c>
      <c r="DT358" s="1">
        <f t="shared" si="1028"/>
        <v>-1</v>
      </c>
      <c r="DU358" s="229">
        <f t="shared" si="1029"/>
        <v>-0.12962057011663708</v>
      </c>
    </row>
    <row r="359" spans="1:125" hidden="1" outlineLevel="1" x14ac:dyDescent="0.35">
      <c r="B359" s="5" t="s">
        <v>119</v>
      </c>
      <c r="C359" s="3"/>
      <c r="D359" s="18">
        <v>320926</v>
      </c>
      <c r="E359" s="5" t="s">
        <v>42</v>
      </c>
      <c r="F359" s="5" t="s">
        <v>48</v>
      </c>
      <c r="G359" s="5" t="s">
        <v>70</v>
      </c>
      <c r="H359" s="20">
        <v>332.45499999999998</v>
      </c>
      <c r="I359" s="16">
        <f t="shared" si="1136"/>
        <v>0</v>
      </c>
      <c r="J359" s="16">
        <f t="shared" si="1137"/>
        <v>0</v>
      </c>
      <c r="K359" s="16">
        <f t="shared" si="1138"/>
        <v>0</v>
      </c>
      <c r="L359" s="33">
        <f t="shared" si="1139"/>
        <v>0</v>
      </c>
      <c r="M359" s="20">
        <f t="shared" si="1140"/>
        <v>0</v>
      </c>
      <c r="N359" s="20">
        <f t="shared" si="1141"/>
        <v>0</v>
      </c>
      <c r="O359" s="20">
        <f t="shared" si="1142"/>
        <v>0</v>
      </c>
      <c r="P359" s="20">
        <f t="shared" si="1143"/>
        <v>0</v>
      </c>
      <c r="Q359" s="20">
        <f t="shared" si="1144"/>
        <v>0</v>
      </c>
      <c r="R359" s="20">
        <f t="shared" si="1145"/>
        <v>0</v>
      </c>
      <c r="S359" s="20">
        <f t="shared" si="1146"/>
        <v>0</v>
      </c>
      <c r="T359" s="20">
        <f t="shared" si="1147"/>
        <v>0</v>
      </c>
      <c r="U359" s="182">
        <f t="shared" si="1045"/>
        <v>0</v>
      </c>
      <c r="V359" s="33">
        <v>0</v>
      </c>
      <c r="W359" s="20">
        <v>0</v>
      </c>
      <c r="X359" s="20">
        <v>0</v>
      </c>
      <c r="Y359" s="20">
        <v>0</v>
      </c>
      <c r="Z359" s="20">
        <v>0</v>
      </c>
      <c r="AA359" s="20">
        <v>0</v>
      </c>
      <c r="AB359" s="20">
        <v>0</v>
      </c>
      <c r="AC359" s="20">
        <v>0</v>
      </c>
      <c r="AD359" s="20">
        <v>0</v>
      </c>
      <c r="AE359" s="20">
        <v>0</v>
      </c>
      <c r="AF359" s="20">
        <v>0</v>
      </c>
      <c r="AG359" s="16">
        <v>0</v>
      </c>
      <c r="AH359" s="179">
        <f t="shared" si="981"/>
        <v>0</v>
      </c>
      <c r="AI359" s="28">
        <v>0</v>
      </c>
      <c r="AJ359" s="28">
        <v>0</v>
      </c>
      <c r="AK359" s="28">
        <v>0</v>
      </c>
      <c r="AL359" s="28">
        <v>0</v>
      </c>
      <c r="AM359" s="28">
        <v>0</v>
      </c>
      <c r="AN359" s="28">
        <v>0</v>
      </c>
      <c r="AO359" s="28">
        <v>0</v>
      </c>
      <c r="AP359" s="28">
        <v>0</v>
      </c>
      <c r="AQ359" s="28">
        <v>0</v>
      </c>
      <c r="AR359" s="28">
        <v>0</v>
      </c>
      <c r="AS359" s="28">
        <v>0</v>
      </c>
      <c r="AT359" s="28">
        <v>0</v>
      </c>
      <c r="AU359" s="329">
        <f t="shared" si="1043"/>
        <v>0</v>
      </c>
      <c r="AV359" s="33">
        <v>0</v>
      </c>
      <c r="AW359" s="20">
        <v>0</v>
      </c>
      <c r="AX359" s="20">
        <v>0</v>
      </c>
      <c r="AY359" s="20">
        <v>0</v>
      </c>
      <c r="AZ359" s="20">
        <v>0</v>
      </c>
      <c r="BA359" s="20">
        <v>0</v>
      </c>
      <c r="BB359" s="20">
        <v>0</v>
      </c>
      <c r="BC359" s="20">
        <v>0</v>
      </c>
      <c r="BD359" s="20">
        <v>0</v>
      </c>
      <c r="BE359" s="20">
        <v>0</v>
      </c>
      <c r="BF359" s="20">
        <v>0</v>
      </c>
      <c r="BG359" s="20">
        <v>0</v>
      </c>
      <c r="BH359" s="329">
        <f t="shared" si="1044"/>
        <v>0</v>
      </c>
      <c r="BI359" s="193">
        <f t="shared" si="1130"/>
        <v>0</v>
      </c>
      <c r="BJ359" s="193">
        <f t="shared" si="1131"/>
        <v>0</v>
      </c>
      <c r="BK359" s="20">
        <v>0</v>
      </c>
      <c r="BL359" s="33">
        <v>0</v>
      </c>
      <c r="BM359" s="226">
        <f t="shared" si="1032"/>
        <v>0</v>
      </c>
      <c r="BN359" s="4">
        <f t="shared" si="1148"/>
        <v>0</v>
      </c>
      <c r="BO359" s="4">
        <v>0</v>
      </c>
      <c r="BP359" s="4">
        <v>1</v>
      </c>
      <c r="BQ359" s="195">
        <v>0</v>
      </c>
      <c r="BR359" s="196">
        <f t="shared" si="1132"/>
        <v>0</v>
      </c>
      <c r="BS359" s="224">
        <f t="shared" si="1042"/>
        <v>0</v>
      </c>
      <c r="BT359" s="4">
        <f t="shared" si="1033"/>
        <v>0</v>
      </c>
      <c r="BU359" s="229">
        <f t="shared" si="935"/>
        <v>0</v>
      </c>
      <c r="BV359" s="193">
        <f t="shared" si="1034"/>
        <v>0</v>
      </c>
      <c r="BW359" s="193">
        <f t="shared" si="1035"/>
        <v>0</v>
      </c>
      <c r="BX359" s="20">
        <v>0</v>
      </c>
      <c r="BY359" s="19">
        <v>0</v>
      </c>
      <c r="BZ359" s="441">
        <f t="shared" si="1036"/>
        <v>0</v>
      </c>
      <c r="CA359" s="4">
        <f t="shared" si="1133"/>
        <v>0</v>
      </c>
      <c r="CB359" s="1">
        <v>0</v>
      </c>
      <c r="CC359" s="1">
        <v>1</v>
      </c>
      <c r="CD359" s="19">
        <v>0</v>
      </c>
      <c r="CE359" s="196">
        <v>0</v>
      </c>
      <c r="CF359" s="275">
        <f t="shared" si="1037"/>
        <v>0</v>
      </c>
      <c r="CG359" s="1">
        <f t="shared" si="1038"/>
        <v>0</v>
      </c>
      <c r="CH359" s="229">
        <f t="shared" si="1039"/>
        <v>0</v>
      </c>
      <c r="CI359" s="193">
        <f t="shared" si="1040"/>
        <v>0</v>
      </c>
      <c r="CJ359" s="193">
        <f t="shared" si="1041"/>
        <v>0</v>
      </c>
      <c r="CK359" s="20">
        <v>0</v>
      </c>
      <c r="CL359" s="33">
        <v>0</v>
      </c>
      <c r="CM359" s="475">
        <f t="shared" si="1016"/>
        <v>0</v>
      </c>
      <c r="CN359" s="4">
        <v>0</v>
      </c>
      <c r="CO359" s="1">
        <v>0</v>
      </c>
      <c r="CP359" s="1">
        <v>1</v>
      </c>
      <c r="CQ359" s="19">
        <v>0</v>
      </c>
      <c r="CR359" s="7">
        <v>0</v>
      </c>
      <c r="CS359" s="224">
        <f t="shared" si="1017"/>
        <v>0</v>
      </c>
      <c r="CT359" s="1">
        <f t="shared" si="1018"/>
        <v>0</v>
      </c>
      <c r="CU359" s="229">
        <f t="shared" si="1019"/>
        <v>0</v>
      </c>
      <c r="CV359" s="193">
        <f t="shared" si="1020"/>
        <v>0</v>
      </c>
      <c r="CW359" s="193">
        <f t="shared" si="1021"/>
        <v>0</v>
      </c>
      <c r="CX359" s="20"/>
      <c r="CY359" s="33"/>
      <c r="CZ359" s="475">
        <f t="shared" si="1022"/>
        <v>0</v>
      </c>
      <c r="DA359" s="4">
        <v>0</v>
      </c>
      <c r="DE359" s="7">
        <f t="shared" si="1134"/>
        <v>0</v>
      </c>
      <c r="DF359" s="224">
        <f t="shared" si="1023"/>
        <v>0</v>
      </c>
      <c r="DG359" s="1">
        <f t="shared" si="1024"/>
        <v>0</v>
      </c>
      <c r="DH359" s="229">
        <f t="shared" si="1025"/>
        <v>0</v>
      </c>
      <c r="DI359" s="193"/>
      <c r="DJ359" s="193"/>
      <c r="DK359" s="20"/>
      <c r="DL359" s="33"/>
      <c r="DM359" s="475">
        <f t="shared" si="1026"/>
        <v>0</v>
      </c>
      <c r="DN359" s="4">
        <v>0</v>
      </c>
      <c r="DR359" s="7">
        <f t="shared" si="1135"/>
        <v>0</v>
      </c>
      <c r="DS359" s="224">
        <f t="shared" si="1027"/>
        <v>0</v>
      </c>
      <c r="DT359" s="1">
        <f t="shared" si="1028"/>
        <v>0</v>
      </c>
      <c r="DU359" s="229">
        <f t="shared" si="1029"/>
        <v>0</v>
      </c>
    </row>
    <row r="360" spans="1:125" hidden="1" outlineLevel="1" x14ac:dyDescent="0.35">
      <c r="B360" s="5" t="s">
        <v>119</v>
      </c>
      <c r="C360" s="3"/>
      <c r="D360" s="18">
        <v>324903</v>
      </c>
      <c r="E360" s="5" t="s">
        <v>43</v>
      </c>
      <c r="F360" s="5" t="s">
        <v>49</v>
      </c>
      <c r="G360" s="5" t="s">
        <v>69</v>
      </c>
      <c r="H360" s="20">
        <v>382.63600000000002</v>
      </c>
      <c r="I360" s="16">
        <f t="shared" si="1136"/>
        <v>0</v>
      </c>
      <c r="J360" s="16">
        <f t="shared" si="1137"/>
        <v>0</v>
      </c>
      <c r="K360" s="16">
        <f t="shared" si="1138"/>
        <v>0</v>
      </c>
      <c r="L360" s="33">
        <f t="shared" si="1139"/>
        <v>0</v>
      </c>
      <c r="M360" s="20">
        <f t="shared" si="1140"/>
        <v>0</v>
      </c>
      <c r="N360" s="20">
        <f t="shared" si="1141"/>
        <v>0</v>
      </c>
      <c r="O360" s="20">
        <f t="shared" si="1142"/>
        <v>0</v>
      </c>
      <c r="P360" s="20">
        <f t="shared" si="1143"/>
        <v>0</v>
      </c>
      <c r="Q360" s="20">
        <f t="shared" si="1144"/>
        <v>0</v>
      </c>
      <c r="R360" s="20">
        <f t="shared" si="1145"/>
        <v>0</v>
      </c>
      <c r="S360" s="20">
        <f t="shared" si="1146"/>
        <v>0</v>
      </c>
      <c r="T360" s="20">
        <f t="shared" si="1147"/>
        <v>0</v>
      </c>
      <c r="U360" s="182">
        <f t="shared" si="1045"/>
        <v>0</v>
      </c>
      <c r="V360" s="33">
        <v>0</v>
      </c>
      <c r="W360" s="20">
        <v>0</v>
      </c>
      <c r="X360" s="20">
        <v>0</v>
      </c>
      <c r="Y360" s="20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0">
        <v>0</v>
      </c>
      <c r="AF360" s="20">
        <v>0</v>
      </c>
      <c r="AG360" s="16">
        <v>0</v>
      </c>
      <c r="AH360" s="179">
        <f t="shared" si="981"/>
        <v>0</v>
      </c>
      <c r="AI360" s="28">
        <v>0</v>
      </c>
      <c r="AJ360" s="28">
        <v>0</v>
      </c>
      <c r="AK360" s="28">
        <v>0</v>
      </c>
      <c r="AL360" s="28">
        <v>0</v>
      </c>
      <c r="AM360" s="28">
        <v>0</v>
      </c>
      <c r="AN360" s="28">
        <v>0</v>
      </c>
      <c r="AO360" s="28">
        <v>0</v>
      </c>
      <c r="AP360" s="28">
        <v>0</v>
      </c>
      <c r="AQ360" s="28">
        <v>0</v>
      </c>
      <c r="AR360" s="28">
        <v>0</v>
      </c>
      <c r="AS360" s="28">
        <v>0</v>
      </c>
      <c r="AT360" s="28">
        <v>0</v>
      </c>
      <c r="AU360" s="329">
        <f t="shared" si="1043"/>
        <v>0</v>
      </c>
      <c r="AV360" s="33">
        <v>0</v>
      </c>
      <c r="AW360" s="20">
        <v>0</v>
      </c>
      <c r="AX360" s="20">
        <v>0</v>
      </c>
      <c r="AY360" s="20">
        <v>0</v>
      </c>
      <c r="AZ360" s="20">
        <v>0</v>
      </c>
      <c r="BA360" s="20">
        <v>0</v>
      </c>
      <c r="BB360" s="20">
        <v>0</v>
      </c>
      <c r="BC360" s="20">
        <v>0</v>
      </c>
      <c r="BD360" s="20">
        <v>0</v>
      </c>
      <c r="BE360" s="20">
        <v>0</v>
      </c>
      <c r="BF360" s="20">
        <v>0</v>
      </c>
      <c r="BG360" s="20">
        <v>0</v>
      </c>
      <c r="BH360" s="329">
        <f t="shared" si="1044"/>
        <v>0</v>
      </c>
      <c r="BI360" s="193">
        <f t="shared" si="1130"/>
        <v>0</v>
      </c>
      <c r="BJ360" s="193">
        <f t="shared" si="1131"/>
        <v>0</v>
      </c>
      <c r="BK360" s="20">
        <v>0</v>
      </c>
      <c r="BL360" s="33">
        <v>0</v>
      </c>
      <c r="BM360" s="226">
        <f t="shared" si="1032"/>
        <v>0</v>
      </c>
      <c r="BN360" s="4">
        <f t="shared" si="1148"/>
        <v>0</v>
      </c>
      <c r="BO360" s="4">
        <v>0</v>
      </c>
      <c r="BP360" s="4">
        <v>1</v>
      </c>
      <c r="BQ360" s="195">
        <v>0</v>
      </c>
      <c r="BR360" s="196">
        <f t="shared" si="1132"/>
        <v>0</v>
      </c>
      <c r="BS360" s="224">
        <f t="shared" si="1042"/>
        <v>0</v>
      </c>
      <c r="BT360" s="4">
        <f t="shared" si="1033"/>
        <v>0</v>
      </c>
      <c r="BU360" s="229">
        <f t="shared" si="935"/>
        <v>0</v>
      </c>
      <c r="BV360" s="193">
        <f t="shared" si="1034"/>
        <v>0</v>
      </c>
      <c r="BW360" s="193">
        <f t="shared" si="1035"/>
        <v>0</v>
      </c>
      <c r="BX360" s="20">
        <v>0</v>
      </c>
      <c r="BY360" s="19">
        <v>0</v>
      </c>
      <c r="BZ360" s="441">
        <f t="shared" si="1036"/>
        <v>0</v>
      </c>
      <c r="CA360" s="4">
        <f t="shared" si="1133"/>
        <v>0</v>
      </c>
      <c r="CB360" s="1">
        <v>0</v>
      </c>
      <c r="CC360" s="1">
        <v>1</v>
      </c>
      <c r="CD360" s="19">
        <v>0</v>
      </c>
      <c r="CE360" s="196">
        <v>0</v>
      </c>
      <c r="CF360" s="275">
        <f t="shared" si="1037"/>
        <v>0</v>
      </c>
      <c r="CG360" s="1">
        <f t="shared" si="1038"/>
        <v>0</v>
      </c>
      <c r="CH360" s="229">
        <f t="shared" si="1039"/>
        <v>0</v>
      </c>
      <c r="CI360" s="193">
        <f t="shared" si="1040"/>
        <v>0</v>
      </c>
      <c r="CJ360" s="193">
        <f t="shared" si="1041"/>
        <v>0</v>
      </c>
      <c r="CK360" s="20">
        <v>0</v>
      </c>
      <c r="CL360" s="33">
        <v>0</v>
      </c>
      <c r="CM360" s="475">
        <f t="shared" si="1016"/>
        <v>0</v>
      </c>
      <c r="CN360" s="4">
        <v>0</v>
      </c>
      <c r="CO360" s="1">
        <v>0</v>
      </c>
      <c r="CP360" s="1">
        <v>1</v>
      </c>
      <c r="CQ360" s="19">
        <v>0</v>
      </c>
      <c r="CR360" s="7">
        <v>0</v>
      </c>
      <c r="CS360" s="224">
        <f t="shared" si="1017"/>
        <v>0</v>
      </c>
      <c r="CT360" s="1">
        <f t="shared" si="1018"/>
        <v>0</v>
      </c>
      <c r="CU360" s="229">
        <f t="shared" si="1019"/>
        <v>0</v>
      </c>
      <c r="CV360" s="193">
        <f t="shared" si="1020"/>
        <v>0</v>
      </c>
      <c r="CW360" s="193">
        <f t="shared" si="1021"/>
        <v>0</v>
      </c>
      <c r="CX360" s="20"/>
      <c r="CY360" s="33"/>
      <c r="CZ360" s="475">
        <f t="shared" si="1022"/>
        <v>0</v>
      </c>
      <c r="DA360" s="4">
        <v>0</v>
      </c>
      <c r="DE360" s="7">
        <f t="shared" si="1134"/>
        <v>0</v>
      </c>
      <c r="DF360" s="224">
        <f t="shared" si="1023"/>
        <v>0</v>
      </c>
      <c r="DG360" s="1">
        <f t="shared" si="1024"/>
        <v>0</v>
      </c>
      <c r="DH360" s="229">
        <f t="shared" si="1025"/>
        <v>0</v>
      </c>
      <c r="DI360" s="193"/>
      <c r="DJ360" s="193"/>
      <c r="DK360" s="20"/>
      <c r="DL360" s="33"/>
      <c r="DM360" s="475">
        <f t="shared" si="1026"/>
        <v>0</v>
      </c>
      <c r="DN360" s="4">
        <v>0</v>
      </c>
      <c r="DR360" s="7">
        <f t="shared" si="1135"/>
        <v>0</v>
      </c>
      <c r="DS360" s="224">
        <f t="shared" si="1027"/>
        <v>0</v>
      </c>
      <c r="DT360" s="1">
        <f t="shared" si="1028"/>
        <v>0</v>
      </c>
      <c r="DU360" s="229">
        <f t="shared" si="1029"/>
        <v>0</v>
      </c>
    </row>
    <row r="361" spans="1:125" hidden="1" outlineLevel="1" x14ac:dyDescent="0.35">
      <c r="B361" s="5" t="s">
        <v>119</v>
      </c>
      <c r="C361" s="3"/>
      <c r="D361" s="18">
        <v>320023</v>
      </c>
      <c r="E361" s="5" t="s">
        <v>41</v>
      </c>
      <c r="F361" s="5" t="s">
        <v>30</v>
      </c>
      <c r="G361" s="5" t="s">
        <v>71</v>
      </c>
      <c r="H361" s="20">
        <v>220.79999999999995</v>
      </c>
      <c r="I361" s="16">
        <f t="shared" si="1136"/>
        <v>189.68206068840587</v>
      </c>
      <c r="J361" s="16">
        <f t="shared" si="1137"/>
        <v>150.07758319746378</v>
      </c>
      <c r="K361" s="16">
        <f t="shared" si="1138"/>
        <v>231.58424551630441</v>
      </c>
      <c r="L361" s="33">
        <f t="shared" si="1139"/>
        <v>192.03907789855077</v>
      </c>
      <c r="M361" s="20">
        <f t="shared" si="1140"/>
        <v>153.17585778985509</v>
      </c>
      <c r="N361" s="20">
        <f t="shared" si="1141"/>
        <v>225.65030932971013</v>
      </c>
      <c r="O361" s="20">
        <f t="shared" si="1142"/>
        <v>270.80709217391319</v>
      </c>
      <c r="P361" s="20">
        <f t="shared" si="1143"/>
        <v>248.00672155797102</v>
      </c>
      <c r="Q361" s="20">
        <f t="shared" si="1144"/>
        <v>224.05504076086959</v>
      </c>
      <c r="R361" s="20">
        <f t="shared" si="1145"/>
        <v>200.88000000000002</v>
      </c>
      <c r="S361" s="20">
        <f t="shared" si="1146"/>
        <v>96.120000000000019</v>
      </c>
      <c r="T361" s="20">
        <f t="shared" si="1147"/>
        <v>183.53512173913049</v>
      </c>
      <c r="U361" s="182">
        <f t="shared" si="1045"/>
        <v>2365.6131106521739</v>
      </c>
      <c r="V361" s="33">
        <v>140</v>
      </c>
      <c r="W361" s="20">
        <v>257.66666666666669</v>
      </c>
      <c r="X361" s="20">
        <v>558</v>
      </c>
      <c r="Y361" s="20">
        <v>171.5</v>
      </c>
      <c r="Z361" s="20">
        <v>180</v>
      </c>
      <c r="AA361" s="20">
        <v>201</v>
      </c>
      <c r="AB361" s="20">
        <v>185</v>
      </c>
      <c r="AC361" s="20">
        <v>245</v>
      </c>
      <c r="AD361" s="20">
        <v>406</v>
      </c>
      <c r="AE361" s="20">
        <v>0</v>
      </c>
      <c r="AF361" s="20">
        <v>0</v>
      </c>
      <c r="AG361" s="16">
        <v>0</v>
      </c>
      <c r="AH361" s="179">
        <f t="shared" si="981"/>
        <v>2344.166666666667</v>
      </c>
      <c r="AI361" s="28">
        <v>41881.799000000006</v>
      </c>
      <c r="AJ361" s="28">
        <v>33137.130369999999</v>
      </c>
      <c r="AK361" s="28">
        <v>51133.80141</v>
      </c>
      <c r="AL361" s="28">
        <v>42402.2284</v>
      </c>
      <c r="AM361" s="28">
        <v>33821.229399999997</v>
      </c>
      <c r="AN361" s="28">
        <v>49823.588299999989</v>
      </c>
      <c r="AO361" s="28">
        <v>59794.205952000018</v>
      </c>
      <c r="AP361" s="28">
        <v>54759.884119999988</v>
      </c>
      <c r="AQ361" s="28">
        <v>49471.352999999996</v>
      </c>
      <c r="AR361" s="28">
        <v>44354.303999999996</v>
      </c>
      <c r="AS361" s="28">
        <v>21223.295999999998</v>
      </c>
      <c r="AT361" s="28">
        <v>40524.554880000003</v>
      </c>
      <c r="AU361" s="329">
        <f t="shared" si="1043"/>
        <v>522327.374832</v>
      </c>
      <c r="AV361" s="33">
        <v>28627.603200000001</v>
      </c>
      <c r="AW361" s="20">
        <v>52452.748800000001</v>
      </c>
      <c r="AX361" s="20">
        <v>113675.78880000008</v>
      </c>
      <c r="AY361" s="20">
        <v>40896.575999999994</v>
      </c>
      <c r="AZ361" s="20">
        <v>42923.519999999997</v>
      </c>
      <c r="BA361" s="20">
        <v>47931.263999999996</v>
      </c>
      <c r="BB361" s="20">
        <v>44115.839999999997</v>
      </c>
      <c r="BC361" s="20">
        <v>58423.679999999993</v>
      </c>
      <c r="BD361" s="20">
        <v>80064.287999999957</v>
      </c>
      <c r="BE361" s="20">
        <v>0</v>
      </c>
      <c r="BF361" s="20">
        <v>0</v>
      </c>
      <c r="BG361" s="20">
        <v>0</v>
      </c>
      <c r="BH361" s="329">
        <f t="shared" si="1044"/>
        <v>509111.30879999994</v>
      </c>
      <c r="BI361" s="193">
        <f t="shared" si="1130"/>
        <v>56999.289600000018</v>
      </c>
      <c r="BJ361" s="193">
        <f t="shared" si="1131"/>
        <v>44990.207999999991</v>
      </c>
      <c r="BK361" s="20">
        <v>72069.127684109262</v>
      </c>
      <c r="BL361" s="33">
        <v>58423.679999999993</v>
      </c>
      <c r="BM361" s="226">
        <f t="shared" si="1032"/>
        <v>0.81066167827201274</v>
      </c>
      <c r="BN361" s="4">
        <f t="shared" si="1148"/>
        <v>0.22051170471148543</v>
      </c>
      <c r="BO361" s="4">
        <v>0</v>
      </c>
      <c r="BP361" s="4">
        <v>1</v>
      </c>
      <c r="BQ361" s="195">
        <v>184.33333333333334</v>
      </c>
      <c r="BR361" s="196">
        <f t="shared" si="1132"/>
        <v>43956.864000000001</v>
      </c>
      <c r="BS361" s="224">
        <f t="shared" si="1042"/>
        <v>0.60992640555703825</v>
      </c>
      <c r="BT361" s="4">
        <f t="shared" si="1033"/>
        <v>6.6906567442166498E-2</v>
      </c>
      <c r="BU361" s="229">
        <f t="shared" si="935"/>
        <v>0.16985002602890842</v>
      </c>
      <c r="BV361" s="193">
        <f t="shared" si="1034"/>
        <v>53630.8776</v>
      </c>
      <c r="BW361" s="193">
        <f t="shared" si="1035"/>
        <v>50156.927999999993</v>
      </c>
      <c r="BX361" s="20">
        <v>61675.961075346997</v>
      </c>
      <c r="BY361" s="19">
        <v>80064.287999999957</v>
      </c>
      <c r="BZ361" s="441">
        <f t="shared" si="1036"/>
        <v>1.2981441489365475</v>
      </c>
      <c r="CA361" s="4">
        <f t="shared" si="1133"/>
        <v>0.22324619881881064</v>
      </c>
      <c r="CB361" s="210">
        <v>0.2</v>
      </c>
      <c r="CC361" s="1">
        <v>1.3</v>
      </c>
      <c r="CD361" s="19">
        <v>350</v>
      </c>
      <c r="CE361" s="196">
        <v>66769.919999999998</v>
      </c>
      <c r="CF361" s="275">
        <f t="shared" si="1037"/>
        <v>1.0825922909969723</v>
      </c>
      <c r="CG361" s="1">
        <f t="shared" si="1038"/>
        <v>0.34966836261785694</v>
      </c>
      <c r="CH361" s="229">
        <f t="shared" si="1039"/>
        <v>0.22316304826197642</v>
      </c>
      <c r="CI361" s="193">
        <f t="shared" si="1040"/>
        <v>56567.92319999999</v>
      </c>
      <c r="CJ361" s="193">
        <f t="shared" si="1041"/>
        <v>60867.935999999987</v>
      </c>
      <c r="CK361" s="20">
        <v>81877.271944161577</v>
      </c>
      <c r="CL361" s="33">
        <v>49838.975999999995</v>
      </c>
      <c r="CM361" s="475">
        <f t="shared" si="1016"/>
        <v>0.60870342668462418</v>
      </c>
      <c r="CN361" s="4">
        <v>0.23636661212309917</v>
      </c>
      <c r="CO361" s="1">
        <v>0</v>
      </c>
      <c r="CP361" s="1">
        <v>1</v>
      </c>
      <c r="CQ361" s="19">
        <v>250</v>
      </c>
      <c r="CR361" s="7">
        <v>59615.999999999985</v>
      </c>
      <c r="CS361" s="224">
        <f t="shared" si="1017"/>
        <v>0.72811414675194275</v>
      </c>
      <c r="CT361" s="1">
        <f t="shared" si="1018"/>
        <v>0.34408602150537604</v>
      </c>
      <c r="CU361" s="229">
        <f t="shared" si="1019"/>
        <v>0.2348080607666585</v>
      </c>
      <c r="CV361" s="193">
        <f t="shared" si="1020"/>
        <v>55895.028479999994</v>
      </c>
      <c r="CW361" s="193">
        <f t="shared" si="1021"/>
        <v>62775.647999999986</v>
      </c>
      <c r="CX361" s="20"/>
      <c r="CY361" s="33"/>
      <c r="CZ361" s="475">
        <f t="shared" si="1022"/>
        <v>0</v>
      </c>
      <c r="DA361" s="4">
        <v>0.23636661212309917</v>
      </c>
      <c r="DE361" s="7">
        <f t="shared" si="1134"/>
        <v>0</v>
      </c>
      <c r="DF361" s="224">
        <f t="shared" si="1023"/>
        <v>0</v>
      </c>
      <c r="DG361" s="1">
        <f t="shared" si="1024"/>
        <v>-1</v>
      </c>
      <c r="DH361" s="229">
        <f t="shared" si="1025"/>
        <v>0.16012248507737215</v>
      </c>
      <c r="DI361" s="193"/>
      <c r="DJ361" s="193"/>
      <c r="DK361" s="20"/>
      <c r="DL361" s="33"/>
      <c r="DM361" s="475">
        <f t="shared" si="1026"/>
        <v>0</v>
      </c>
      <c r="DN361" s="4">
        <v>0.23636661212309917</v>
      </c>
      <c r="DR361" s="7">
        <f t="shared" si="1135"/>
        <v>0</v>
      </c>
      <c r="DS361" s="224">
        <f t="shared" si="1027"/>
        <v>0</v>
      </c>
      <c r="DT361" s="1">
        <f t="shared" si="1028"/>
        <v>-1</v>
      </c>
      <c r="DU361" s="229">
        <f t="shared" si="1029"/>
        <v>-2.5302265722241368E-2</v>
      </c>
    </row>
    <row r="362" spans="1:125" hidden="1" outlineLevel="1" x14ac:dyDescent="0.35">
      <c r="B362" s="5" t="s">
        <v>119</v>
      </c>
      <c r="C362" s="3"/>
      <c r="D362" s="18">
        <v>320118</v>
      </c>
      <c r="E362" s="5" t="s">
        <v>41</v>
      </c>
      <c r="F362" s="5" t="s">
        <v>31</v>
      </c>
      <c r="G362" s="5" t="s">
        <v>71</v>
      </c>
      <c r="H362" s="20">
        <v>210.833</v>
      </c>
      <c r="I362" s="16">
        <f t="shared" si="1136"/>
        <v>60.866950619684779</v>
      </c>
      <c r="J362" s="16">
        <f t="shared" si="1137"/>
        <v>56.1002613442867</v>
      </c>
      <c r="K362" s="16">
        <f t="shared" si="1138"/>
        <v>53.900249960869502</v>
      </c>
      <c r="L362" s="33">
        <f t="shared" si="1139"/>
        <v>84.700396048056987</v>
      </c>
      <c r="M362" s="20">
        <f t="shared" si="1140"/>
        <v>51.866024768418605</v>
      </c>
      <c r="N362" s="20">
        <f t="shared" si="1141"/>
        <v>80.300374229840671</v>
      </c>
      <c r="O362" s="20">
        <f t="shared" si="1142"/>
        <v>96.120472411814092</v>
      </c>
      <c r="P362" s="20">
        <f t="shared" si="1143"/>
        <v>96.120473170708564</v>
      </c>
      <c r="Q362" s="20">
        <f t="shared" si="1144"/>
        <v>84.240410751637555</v>
      </c>
      <c r="R362" s="20">
        <f t="shared" si="1145"/>
        <v>122.4005820720665</v>
      </c>
      <c r="S362" s="20">
        <f t="shared" si="1146"/>
        <v>36.720174166283272</v>
      </c>
      <c r="T362" s="20">
        <f t="shared" si="1147"/>
        <v>76.734119611256318</v>
      </c>
      <c r="U362" s="182">
        <f t="shared" si="1045"/>
        <v>900.07048915492362</v>
      </c>
      <c r="V362" s="33">
        <v>83</v>
      </c>
      <c r="W362" s="20">
        <v>130</v>
      </c>
      <c r="X362" s="20">
        <v>309</v>
      </c>
      <c r="Y362" s="20">
        <v>58</v>
      </c>
      <c r="Z362" s="20">
        <v>48</v>
      </c>
      <c r="AA362" s="20">
        <v>105</v>
      </c>
      <c r="AB362" s="20">
        <v>95</v>
      </c>
      <c r="AC362" s="20">
        <v>90</v>
      </c>
      <c r="AD362" s="20">
        <v>176</v>
      </c>
      <c r="AE362" s="20">
        <v>0</v>
      </c>
      <c r="AF362" s="20">
        <v>0</v>
      </c>
      <c r="AG362" s="16">
        <v>0</v>
      </c>
      <c r="AH362" s="179">
        <f t="shared" si="981"/>
        <v>1094</v>
      </c>
      <c r="AI362" s="28">
        <v>12832.7618</v>
      </c>
      <c r="AJ362" s="28">
        <v>11827.786399999997</v>
      </c>
      <c r="AK362" s="28">
        <v>11363.9514</v>
      </c>
      <c r="AL362" s="28">
        <v>17857.638599999998</v>
      </c>
      <c r="AM362" s="28">
        <v>10935.069599999999</v>
      </c>
      <c r="AN362" s="28">
        <v>16929.968799999999</v>
      </c>
      <c r="AO362" s="28">
        <v>20265.367559999999</v>
      </c>
      <c r="AP362" s="28">
        <v>20265.367719999998</v>
      </c>
      <c r="AQ362" s="28">
        <v>17760.658520000001</v>
      </c>
      <c r="AR362" s="28">
        <v>25806.081919999997</v>
      </c>
      <c r="AS362" s="28">
        <v>7741.8244800000002</v>
      </c>
      <c r="AT362" s="28">
        <v>16178.084640000003</v>
      </c>
      <c r="AU362" s="329">
        <f t="shared" si="1043"/>
        <v>189764.56144000002</v>
      </c>
      <c r="AV362" s="33">
        <v>16132.517280000004</v>
      </c>
      <c r="AW362" s="20">
        <v>25194.959280000003</v>
      </c>
      <c r="AX362" s="20">
        <v>60215.166720000023</v>
      </c>
      <c r="AY362" s="20">
        <v>13206.641759999999</v>
      </c>
      <c r="AZ362" s="20">
        <v>10929.63456</v>
      </c>
      <c r="BA362" s="20">
        <v>23908.5756</v>
      </c>
      <c r="BB362" s="20">
        <v>21631.568400000004</v>
      </c>
      <c r="BC362" s="20">
        <v>20493.0648</v>
      </c>
      <c r="BD362" s="20">
        <v>33244.11071999999</v>
      </c>
      <c r="BE362" s="20">
        <v>0</v>
      </c>
      <c r="BF362" s="20">
        <v>0</v>
      </c>
      <c r="BG362" s="20">
        <v>0</v>
      </c>
      <c r="BH362" s="329">
        <f t="shared" si="1044"/>
        <v>224956.23912000004</v>
      </c>
      <c r="BI362" s="193">
        <f t="shared" si="1130"/>
        <v>25847.757720000005</v>
      </c>
      <c r="BJ362" s="193">
        <f t="shared" si="1131"/>
        <v>18823.259520000003</v>
      </c>
      <c r="BK362" s="20">
        <v>33537.505827434186</v>
      </c>
      <c r="BL362" s="33">
        <v>20493.0648</v>
      </c>
      <c r="BM362" s="226">
        <f t="shared" si="1032"/>
        <v>0.61104916106302587</v>
      </c>
      <c r="BN362" s="4">
        <f t="shared" si="1148"/>
        <v>9.2258943212307404E-2</v>
      </c>
      <c r="BO362" s="4">
        <v>0</v>
      </c>
      <c r="BP362" s="4">
        <v>1</v>
      </c>
      <c r="BQ362" s="195">
        <v>82.666666666666671</v>
      </c>
      <c r="BR362" s="196">
        <f t="shared" si="1132"/>
        <v>18823.170240000003</v>
      </c>
      <c r="BS362" s="224">
        <f t="shared" si="1042"/>
        <v>0.56125730806738661</v>
      </c>
      <c r="BT362" s="4">
        <f t="shared" si="1033"/>
        <v>1.1235773421238493E-2</v>
      </c>
      <c r="BU362" s="229">
        <f t="shared" si="935"/>
        <v>0.56783940331055693</v>
      </c>
      <c r="BV362" s="193">
        <f t="shared" si="1034"/>
        <v>23964.016050000006</v>
      </c>
      <c r="BW362" s="193">
        <f t="shared" si="1035"/>
        <v>22011.069599999999</v>
      </c>
      <c r="BX362" s="20">
        <v>32066.128768419661</v>
      </c>
      <c r="BY362" s="19">
        <v>33244.11071999999</v>
      </c>
      <c r="BZ362" s="441">
        <f t="shared" si="1036"/>
        <v>1.0367360201191627</v>
      </c>
      <c r="CA362" s="4">
        <f t="shared" si="1133"/>
        <v>9.797026684202588E-2</v>
      </c>
      <c r="CB362" s="210">
        <v>0.2</v>
      </c>
      <c r="CC362" s="1">
        <v>1.3</v>
      </c>
      <c r="CD362" s="19">
        <v>180</v>
      </c>
      <c r="CE362" s="196">
        <v>32788.74816000001</v>
      </c>
      <c r="CF362" s="275">
        <f t="shared" si="1037"/>
        <v>1.0225352862766528</v>
      </c>
      <c r="CG362" s="1">
        <f t="shared" si="1038"/>
        <v>0.84614484440861881</v>
      </c>
      <c r="CH362" s="229">
        <f t="shared" si="1039"/>
        <v>0.60638771502340361</v>
      </c>
      <c r="CI362" s="193">
        <f t="shared" si="1040"/>
        <v>24995.137680000003</v>
      </c>
      <c r="CJ362" s="193">
        <f t="shared" si="1041"/>
        <v>25122.914639999999</v>
      </c>
      <c r="CK362" s="20">
        <v>43794.405547269394</v>
      </c>
      <c r="CL362" s="33">
        <v>19035.772000000008</v>
      </c>
      <c r="CM362" s="475">
        <f t="shared" si="1016"/>
        <v>0.43466218486408703</v>
      </c>
      <c r="CN362" s="4">
        <v>9.7559053425347139E-2</v>
      </c>
      <c r="CO362" s="1">
        <v>0</v>
      </c>
      <c r="CP362" s="1">
        <v>1</v>
      </c>
      <c r="CQ362" s="19">
        <v>120</v>
      </c>
      <c r="CR362" s="7">
        <v>27323.9568</v>
      </c>
      <c r="CS362" s="224">
        <f t="shared" si="1017"/>
        <v>0.62391432098576949</v>
      </c>
      <c r="CT362" s="1">
        <f t="shared" si="1018"/>
        <v>5.8818494210220784E-2</v>
      </c>
      <c r="CU362" s="229">
        <f t="shared" si="1019"/>
        <v>0.5211837848905807</v>
      </c>
      <c r="CV362" s="193">
        <f t="shared" si="1020"/>
        <v>24399.201112000002</v>
      </c>
      <c r="CW362" s="193">
        <f t="shared" si="1021"/>
        <v>24257.649173333328</v>
      </c>
      <c r="CX362" s="20"/>
      <c r="CY362" s="33"/>
      <c r="CZ362" s="475">
        <f t="shared" si="1022"/>
        <v>0</v>
      </c>
      <c r="DA362" s="4">
        <v>9.7559053425347139E-2</v>
      </c>
      <c r="DE362" s="7">
        <f t="shared" si="1134"/>
        <v>0</v>
      </c>
      <c r="DF362" s="224">
        <f t="shared" si="1023"/>
        <v>0</v>
      </c>
      <c r="DG362" s="1">
        <f t="shared" si="1024"/>
        <v>-1</v>
      </c>
      <c r="DH362" s="229">
        <f t="shared" si="1025"/>
        <v>0.40559342880792904</v>
      </c>
      <c r="DI362" s="193"/>
      <c r="DJ362" s="193"/>
      <c r="DK362" s="20"/>
      <c r="DL362" s="33"/>
      <c r="DM362" s="475">
        <f t="shared" si="1026"/>
        <v>0</v>
      </c>
      <c r="DN362" s="4">
        <v>9.7559053425347139E-2</v>
      </c>
      <c r="DR362" s="7">
        <f t="shared" si="1135"/>
        <v>0</v>
      </c>
      <c r="DS362" s="224">
        <f t="shared" si="1027"/>
        <v>0</v>
      </c>
      <c r="DT362" s="1">
        <f t="shared" si="1028"/>
        <v>-1</v>
      </c>
      <c r="DU362" s="229">
        <f t="shared" si="1029"/>
        <v>0.18544915559023889</v>
      </c>
    </row>
    <row r="363" spans="1:125" hidden="1" outlineLevel="1" x14ac:dyDescent="0.35">
      <c r="B363" s="5" t="s">
        <v>119</v>
      </c>
      <c r="C363" s="3"/>
      <c r="D363" s="18">
        <v>320028</v>
      </c>
      <c r="E363" s="5" t="s">
        <v>41</v>
      </c>
      <c r="F363" s="5" t="s">
        <v>34</v>
      </c>
      <c r="G363" s="5" t="s">
        <v>72</v>
      </c>
      <c r="H363" s="20">
        <v>167.22200000000001</v>
      </c>
      <c r="I363" s="16">
        <f t="shared" si="1136"/>
        <v>187.82642020786739</v>
      </c>
      <c r="J363" s="16">
        <f t="shared" si="1137"/>
        <v>271.64191290619652</v>
      </c>
      <c r="K363" s="16">
        <f t="shared" si="1138"/>
        <v>248.35502960136824</v>
      </c>
      <c r="L363" s="33">
        <f t="shared" si="1139"/>
        <v>359.99655440073678</v>
      </c>
      <c r="M363" s="20">
        <f t="shared" si="1140"/>
        <v>231.47401657676616</v>
      </c>
      <c r="N363" s="20">
        <f t="shared" si="1141"/>
        <v>367.17560847256931</v>
      </c>
      <c r="O363" s="20">
        <f t="shared" si="1142"/>
        <v>360.1001086459915</v>
      </c>
      <c r="P363" s="20">
        <f t="shared" si="1143"/>
        <v>285.9073248256808</v>
      </c>
      <c r="Q363" s="20">
        <f t="shared" si="1144"/>
        <v>264.13244955807249</v>
      </c>
      <c r="R363" s="20">
        <f t="shared" si="1145"/>
        <v>217.9774001028573</v>
      </c>
      <c r="S363" s="20">
        <f t="shared" si="1146"/>
        <v>117.35859635693868</v>
      </c>
      <c r="T363" s="20">
        <f t="shared" si="1147"/>
        <v>95.686855557283138</v>
      </c>
      <c r="U363" s="182">
        <f t="shared" si="1045"/>
        <v>3007.6322772123281</v>
      </c>
      <c r="V363" s="33">
        <v>294</v>
      </c>
      <c r="W363" s="20">
        <v>230</v>
      </c>
      <c r="X363" s="20">
        <v>113</v>
      </c>
      <c r="Y363" s="20">
        <v>258.16666666666669</v>
      </c>
      <c r="Z363" s="20">
        <v>442</v>
      </c>
      <c r="AA363" s="20">
        <v>242</v>
      </c>
      <c r="AB363" s="20">
        <v>224</v>
      </c>
      <c r="AC363" s="20">
        <v>309</v>
      </c>
      <c r="AD363" s="20">
        <v>285.33333333333337</v>
      </c>
      <c r="AE363" s="20">
        <v>0</v>
      </c>
      <c r="AF363" s="20">
        <v>0</v>
      </c>
      <c r="AG363" s="16">
        <v>0</v>
      </c>
      <c r="AH363" s="179">
        <f t="shared" si="981"/>
        <v>2397.5000000000005</v>
      </c>
      <c r="AI363" s="28">
        <v>31408.709640000001</v>
      </c>
      <c r="AJ363" s="28">
        <v>45424.503960000002</v>
      </c>
      <c r="AK363" s="28">
        <v>41530.424760000002</v>
      </c>
      <c r="AL363" s="28">
        <v>60199.343820000009</v>
      </c>
      <c r="AM363" s="28">
        <v>38707.547999999995</v>
      </c>
      <c r="AN363" s="28">
        <v>61399.839599999992</v>
      </c>
      <c r="AO363" s="28">
        <v>60216.660367999997</v>
      </c>
      <c r="AP363" s="28">
        <v>47809.994672000001</v>
      </c>
      <c r="AQ363" s="28">
        <v>44168.756479999996</v>
      </c>
      <c r="AR363" s="28">
        <v>36450.616800000003</v>
      </c>
      <c r="AS363" s="28">
        <v>19624.939200000001</v>
      </c>
      <c r="AT363" s="28">
        <v>16000.947360000002</v>
      </c>
      <c r="AU363" s="329">
        <f t="shared" si="1043"/>
        <v>502942.28466</v>
      </c>
      <c r="AV363" s="33">
        <v>53095.694399999993</v>
      </c>
      <c r="AW363" s="20">
        <v>41537.448000000019</v>
      </c>
      <c r="AX363" s="20">
        <v>20407.528799999996</v>
      </c>
      <c r="AY363" s="20">
        <v>46624.280399999989</v>
      </c>
      <c r="AZ363" s="20">
        <v>79824.139199999991</v>
      </c>
      <c r="BA363" s="20">
        <v>43704.619200000001</v>
      </c>
      <c r="BB363" s="20">
        <v>40453.862399999998</v>
      </c>
      <c r="BC363" s="20">
        <v>53041.515119999996</v>
      </c>
      <c r="BD363" s="20">
        <v>42916.009680000003</v>
      </c>
      <c r="BE363" s="20">
        <v>0</v>
      </c>
      <c r="BF363" s="20">
        <v>0</v>
      </c>
      <c r="BG363" s="20">
        <v>0</v>
      </c>
      <c r="BH363" s="329">
        <f t="shared" si="1044"/>
        <v>421605.09720000002</v>
      </c>
      <c r="BI363" s="193">
        <f t="shared" si="1130"/>
        <v>45425.312999999995</v>
      </c>
      <c r="BJ363" s="193">
        <f t="shared" si="1131"/>
        <v>54660.873599999992</v>
      </c>
      <c r="BK363" s="20">
        <v>62553.717278417833</v>
      </c>
      <c r="BL363" s="33">
        <v>53041.515119999996</v>
      </c>
      <c r="BM363" s="226">
        <f t="shared" si="1032"/>
        <v>0.84793546135587183</v>
      </c>
      <c r="BN363" s="4">
        <f t="shared" si="1148"/>
        <v>0.26791079557922981</v>
      </c>
      <c r="BO363" s="4">
        <v>0</v>
      </c>
      <c r="BP363" s="4">
        <v>1</v>
      </c>
      <c r="BQ363" s="195">
        <v>297.33333333333331</v>
      </c>
      <c r="BR363" s="196">
        <f t="shared" si="1132"/>
        <v>53698.32864</v>
      </c>
      <c r="BS363" s="224">
        <f t="shared" si="1042"/>
        <v>0.8584354531801246</v>
      </c>
      <c r="BT363" s="4">
        <f t="shared" si="1033"/>
        <v>0.10942315480038833</v>
      </c>
      <c r="BU363" s="229">
        <f t="shared" si="935"/>
        <v>-2.0708556792562671E-2</v>
      </c>
      <c r="BV363" s="193">
        <f t="shared" si="1034"/>
        <v>47336.13594</v>
      </c>
      <c r="BW363" s="193">
        <f t="shared" si="1035"/>
        <v>45733.332239999996</v>
      </c>
      <c r="BX363" s="20">
        <v>56236.442931276652</v>
      </c>
      <c r="BY363" s="19">
        <v>42916.009680000003</v>
      </c>
      <c r="BZ363" s="441">
        <f t="shared" si="1036"/>
        <v>0.7631352098930797</v>
      </c>
      <c r="CA363" s="4">
        <f t="shared" si="1133"/>
        <v>0.20355697585581325</v>
      </c>
      <c r="CB363" s="210">
        <v>0.33</v>
      </c>
      <c r="CC363" s="1">
        <v>1.3</v>
      </c>
      <c r="CD363" s="19">
        <v>400</v>
      </c>
      <c r="CE363" s="196">
        <v>48400.735679999998</v>
      </c>
      <c r="CF363" s="275">
        <f t="shared" si="1037"/>
        <v>0.86066495598144033</v>
      </c>
      <c r="CG363" s="1">
        <f t="shared" si="1038"/>
        <v>9.5813863401752686E-2</v>
      </c>
      <c r="CH363" s="229">
        <f t="shared" si="1039"/>
        <v>-2.1493199279039477E-2</v>
      </c>
      <c r="CI363" s="193">
        <f t="shared" si="1040"/>
        <v>46845.010800000004</v>
      </c>
      <c r="CJ363" s="193">
        <f t="shared" si="1041"/>
        <v>45470.462399999997</v>
      </c>
      <c r="CK363" s="20">
        <v>61165.166095850109</v>
      </c>
      <c r="CL363" s="33">
        <v>40766.896000000001</v>
      </c>
      <c r="CM363" s="475">
        <f t="shared" si="1016"/>
        <v>0.66650511397476486</v>
      </c>
      <c r="CN363" s="4">
        <v>0.17657406929584019</v>
      </c>
      <c r="CO363" s="1">
        <v>0</v>
      </c>
      <c r="CP363" s="1">
        <v>1</v>
      </c>
      <c r="CQ363" s="19">
        <v>300</v>
      </c>
      <c r="CR363" s="7">
        <v>54179.928000000007</v>
      </c>
      <c r="CS363" s="224">
        <f t="shared" si="1017"/>
        <v>0.88579712045735737</v>
      </c>
      <c r="CT363" s="1">
        <f t="shared" si="1018"/>
        <v>0.48639262532314675</v>
      </c>
      <c r="CU363" s="229">
        <f t="shared" si="1019"/>
        <v>1.812182738382706E-2</v>
      </c>
      <c r="CV363" s="193">
        <f t="shared" si="1020"/>
        <v>46237.19932</v>
      </c>
      <c r="CW363" s="193">
        <f t="shared" si="1021"/>
        <v>45574.806933333333</v>
      </c>
      <c r="CX363" s="20"/>
      <c r="CY363" s="33"/>
      <c r="CZ363" s="475">
        <f t="shared" si="1022"/>
        <v>0</v>
      </c>
      <c r="DA363" s="4">
        <v>0.17657406929584019</v>
      </c>
      <c r="DE363" s="7">
        <f t="shared" si="1134"/>
        <v>0</v>
      </c>
      <c r="DF363" s="224">
        <f t="shared" si="1023"/>
        <v>0</v>
      </c>
      <c r="DG363" s="1">
        <f t="shared" si="1024"/>
        <v>-1</v>
      </c>
      <c r="DH363" s="229">
        <f t="shared" si="1025"/>
        <v>-5.0456476413016094E-2</v>
      </c>
      <c r="DI363" s="193"/>
      <c r="DJ363" s="193"/>
      <c r="DK363" s="20"/>
      <c r="DL363" s="33"/>
      <c r="DM363" s="475">
        <f t="shared" si="1026"/>
        <v>0</v>
      </c>
      <c r="DN363" s="4">
        <v>0.17657406929584019</v>
      </c>
      <c r="DR363" s="7">
        <f t="shared" si="1135"/>
        <v>0</v>
      </c>
      <c r="DS363" s="224">
        <f t="shared" si="1027"/>
        <v>0</v>
      </c>
      <c r="DT363" s="1">
        <f t="shared" si="1028"/>
        <v>-1</v>
      </c>
      <c r="DU363" s="229">
        <f t="shared" si="1029"/>
        <v>-0.16172270644331621</v>
      </c>
    </row>
    <row r="364" spans="1:125" hidden="1" outlineLevel="1" x14ac:dyDescent="0.35">
      <c r="B364" s="5" t="s">
        <v>119</v>
      </c>
      <c r="C364" s="3"/>
      <c r="D364" s="18">
        <v>320120</v>
      </c>
      <c r="E364" s="5" t="s">
        <v>41</v>
      </c>
      <c r="F364" s="5" t="s">
        <v>35</v>
      </c>
      <c r="G364" s="5" t="s">
        <v>72</v>
      </c>
      <c r="H364" s="20">
        <v>167.22200000000001</v>
      </c>
      <c r="I364" s="16">
        <f t="shared" si="1136"/>
        <v>0</v>
      </c>
      <c r="J364" s="16">
        <f t="shared" si="1137"/>
        <v>0</v>
      </c>
      <c r="K364" s="16">
        <f t="shared" si="1138"/>
        <v>0</v>
      </c>
      <c r="L364" s="33">
        <f t="shared" si="1139"/>
        <v>0</v>
      </c>
      <c r="M364" s="20">
        <f t="shared" si="1140"/>
        <v>0</v>
      </c>
      <c r="N364" s="20">
        <f t="shared" si="1141"/>
        <v>0</v>
      </c>
      <c r="O364" s="20">
        <f t="shared" si="1142"/>
        <v>0</v>
      </c>
      <c r="P364" s="20">
        <f t="shared" si="1143"/>
        <v>0</v>
      </c>
      <c r="Q364" s="20">
        <f t="shared" si="1144"/>
        <v>0</v>
      </c>
      <c r="R364" s="20">
        <f t="shared" si="1145"/>
        <v>0</v>
      </c>
      <c r="S364" s="20">
        <f t="shared" si="1146"/>
        <v>0</v>
      </c>
      <c r="T364" s="20">
        <f t="shared" si="1147"/>
        <v>0</v>
      </c>
      <c r="U364" s="182">
        <f t="shared" si="1045"/>
        <v>0</v>
      </c>
      <c r="V364" s="33">
        <v>0</v>
      </c>
      <c r="W364" s="20">
        <v>0</v>
      </c>
      <c r="X364" s="20">
        <v>0</v>
      </c>
      <c r="Y364" s="20">
        <v>0</v>
      </c>
      <c r="Z364" s="20">
        <v>0</v>
      </c>
      <c r="AA364" s="20">
        <v>0</v>
      </c>
      <c r="AB364" s="20">
        <v>0</v>
      </c>
      <c r="AC364" s="20">
        <v>0</v>
      </c>
      <c r="AD364" s="20">
        <v>0</v>
      </c>
      <c r="AE364" s="20">
        <v>0</v>
      </c>
      <c r="AF364" s="20">
        <v>0</v>
      </c>
      <c r="AG364" s="16">
        <v>0</v>
      </c>
      <c r="AH364" s="179">
        <f t="shared" si="981"/>
        <v>0</v>
      </c>
      <c r="AI364" s="28">
        <v>0</v>
      </c>
      <c r="AJ364" s="28">
        <v>0</v>
      </c>
      <c r="AK364" s="28">
        <v>0</v>
      </c>
      <c r="AL364" s="28">
        <v>0</v>
      </c>
      <c r="AM364" s="28">
        <v>0</v>
      </c>
      <c r="AN364" s="28">
        <v>0</v>
      </c>
      <c r="AO364" s="28">
        <v>0</v>
      </c>
      <c r="AP364" s="28">
        <v>0</v>
      </c>
      <c r="AQ364" s="28">
        <v>0</v>
      </c>
      <c r="AR364" s="28">
        <v>0</v>
      </c>
      <c r="AS364" s="28">
        <v>0</v>
      </c>
      <c r="AT364" s="28">
        <v>0</v>
      </c>
      <c r="AU364" s="329">
        <f t="shared" si="1043"/>
        <v>0</v>
      </c>
      <c r="AV364" s="33">
        <v>0</v>
      </c>
      <c r="AW364" s="20">
        <v>0</v>
      </c>
      <c r="AX364" s="20">
        <v>0</v>
      </c>
      <c r="AY364" s="20">
        <v>0</v>
      </c>
      <c r="AZ364" s="20">
        <v>0</v>
      </c>
      <c r="BA364" s="20">
        <v>0</v>
      </c>
      <c r="BB364" s="20">
        <v>0</v>
      </c>
      <c r="BC364" s="20">
        <v>0</v>
      </c>
      <c r="BD364" s="20">
        <v>0</v>
      </c>
      <c r="BE364" s="20">
        <v>0</v>
      </c>
      <c r="BF364" s="20">
        <v>0</v>
      </c>
      <c r="BG364" s="20">
        <v>0</v>
      </c>
      <c r="BH364" s="329">
        <f t="shared" si="1044"/>
        <v>0</v>
      </c>
      <c r="BI364" s="193">
        <f t="shared" si="1130"/>
        <v>0</v>
      </c>
      <c r="BJ364" s="193">
        <f t="shared" si="1131"/>
        <v>0</v>
      </c>
      <c r="BK364" s="20">
        <v>0</v>
      </c>
      <c r="BL364" s="33">
        <v>0</v>
      </c>
      <c r="BM364" s="226">
        <f t="shared" si="1032"/>
        <v>0</v>
      </c>
      <c r="BN364" s="4">
        <f t="shared" si="1148"/>
        <v>0</v>
      </c>
      <c r="BO364" s="4">
        <v>0</v>
      </c>
      <c r="BP364" s="4">
        <v>0</v>
      </c>
      <c r="BQ364" s="195">
        <v>0</v>
      </c>
      <c r="BR364" s="196">
        <f t="shared" si="1132"/>
        <v>0</v>
      </c>
      <c r="BS364" s="224">
        <f t="shared" si="1042"/>
        <v>0</v>
      </c>
      <c r="BT364" s="4">
        <f t="shared" si="1033"/>
        <v>0</v>
      </c>
      <c r="BU364" s="229">
        <f t="shared" si="935"/>
        <v>0</v>
      </c>
      <c r="BV364" s="193">
        <f t="shared" si="1034"/>
        <v>0</v>
      </c>
      <c r="BW364" s="193">
        <f t="shared" si="1035"/>
        <v>0</v>
      </c>
      <c r="BX364" s="20">
        <v>0</v>
      </c>
      <c r="BY364" s="19">
        <v>0</v>
      </c>
      <c r="BZ364" s="441">
        <f t="shared" si="1036"/>
        <v>0</v>
      </c>
      <c r="CA364" s="4">
        <f t="shared" si="1133"/>
        <v>0</v>
      </c>
      <c r="CB364" s="1">
        <v>0</v>
      </c>
      <c r="CC364" s="1">
        <v>0</v>
      </c>
      <c r="CD364" s="19">
        <v>0</v>
      </c>
      <c r="CE364" s="196">
        <v>0</v>
      </c>
      <c r="CF364" s="275">
        <f t="shared" si="1037"/>
        <v>0</v>
      </c>
      <c r="CG364" s="1">
        <f t="shared" si="1038"/>
        <v>0</v>
      </c>
      <c r="CH364" s="229">
        <f t="shared" si="1039"/>
        <v>0</v>
      </c>
      <c r="CI364" s="193">
        <f t="shared" si="1040"/>
        <v>0</v>
      </c>
      <c r="CJ364" s="193">
        <f t="shared" si="1041"/>
        <v>0</v>
      </c>
      <c r="CK364" s="20">
        <v>0</v>
      </c>
      <c r="CL364" s="33">
        <v>0</v>
      </c>
      <c r="CM364" s="475">
        <f t="shared" si="1016"/>
        <v>0</v>
      </c>
      <c r="CN364" s="4">
        <v>0</v>
      </c>
      <c r="CO364" s="1">
        <v>0</v>
      </c>
      <c r="CP364" s="1">
        <v>0</v>
      </c>
      <c r="CQ364" s="19">
        <v>0</v>
      </c>
      <c r="CR364" s="7">
        <v>0</v>
      </c>
      <c r="CS364" s="224">
        <f t="shared" si="1017"/>
        <v>0</v>
      </c>
      <c r="CT364" s="1">
        <f t="shared" si="1018"/>
        <v>0</v>
      </c>
      <c r="CU364" s="229">
        <f t="shared" si="1019"/>
        <v>0</v>
      </c>
      <c r="CV364" s="193">
        <f t="shared" si="1020"/>
        <v>0</v>
      </c>
      <c r="CW364" s="193">
        <f t="shared" si="1021"/>
        <v>0</v>
      </c>
      <c r="CX364" s="20"/>
      <c r="CY364" s="33"/>
      <c r="CZ364" s="475">
        <f t="shared" si="1022"/>
        <v>0</v>
      </c>
      <c r="DA364" s="4">
        <v>0</v>
      </c>
      <c r="DE364" s="7">
        <f t="shared" si="1134"/>
        <v>0</v>
      </c>
      <c r="DF364" s="224">
        <f t="shared" si="1023"/>
        <v>0</v>
      </c>
      <c r="DG364" s="1">
        <f t="shared" si="1024"/>
        <v>0</v>
      </c>
      <c r="DH364" s="229">
        <f t="shared" si="1025"/>
        <v>0</v>
      </c>
      <c r="DI364" s="193"/>
      <c r="DJ364" s="193"/>
      <c r="DK364" s="20"/>
      <c r="DL364" s="33"/>
      <c r="DM364" s="475">
        <f t="shared" si="1026"/>
        <v>0</v>
      </c>
      <c r="DN364" s="4">
        <v>0</v>
      </c>
      <c r="DR364" s="7">
        <f t="shared" si="1135"/>
        <v>0</v>
      </c>
      <c r="DS364" s="224">
        <f t="shared" si="1027"/>
        <v>0</v>
      </c>
      <c r="DT364" s="1">
        <f t="shared" si="1028"/>
        <v>0</v>
      </c>
      <c r="DU364" s="229">
        <f t="shared" si="1029"/>
        <v>0</v>
      </c>
    </row>
    <row r="365" spans="1:125" hidden="1" outlineLevel="1" x14ac:dyDescent="0.35">
      <c r="B365" s="5" t="s">
        <v>119</v>
      </c>
      <c r="C365" s="3"/>
      <c r="D365" s="18">
        <v>320100</v>
      </c>
      <c r="E365" s="5" t="s">
        <v>44</v>
      </c>
      <c r="F365" s="5" t="s">
        <v>50</v>
      </c>
      <c r="G365" s="5" t="s">
        <v>73</v>
      </c>
      <c r="H365" s="20">
        <v>225.81800000000001</v>
      </c>
      <c r="I365" s="16">
        <f t="shared" si="1136"/>
        <v>0</v>
      </c>
      <c r="J365" s="16">
        <f t="shared" si="1137"/>
        <v>0</v>
      </c>
      <c r="K365" s="16">
        <f t="shared" si="1138"/>
        <v>0</v>
      </c>
      <c r="L365" s="33">
        <f t="shared" si="1139"/>
        <v>0</v>
      </c>
      <c r="M365" s="20">
        <f t="shared" si="1140"/>
        <v>0</v>
      </c>
      <c r="N365" s="20">
        <f t="shared" si="1141"/>
        <v>0</v>
      </c>
      <c r="O365" s="20">
        <f t="shared" si="1142"/>
        <v>0</v>
      </c>
      <c r="P365" s="20">
        <f t="shared" si="1143"/>
        <v>0</v>
      </c>
      <c r="Q365" s="20">
        <f t="shared" si="1144"/>
        <v>0</v>
      </c>
      <c r="R365" s="20">
        <f t="shared" si="1145"/>
        <v>64.260181172448611</v>
      </c>
      <c r="S365" s="20">
        <f t="shared" si="1146"/>
        <v>56.053041653012606</v>
      </c>
      <c r="T365" s="20">
        <f t="shared" si="1147"/>
        <v>36.503194608047188</v>
      </c>
      <c r="U365" s="182">
        <f t="shared" si="1045"/>
        <v>156.81641743350841</v>
      </c>
      <c r="V365" s="33">
        <v>37</v>
      </c>
      <c r="W365" s="20">
        <v>101</v>
      </c>
      <c r="X365" s="20">
        <v>130</v>
      </c>
      <c r="Y365" s="20">
        <v>34</v>
      </c>
      <c r="Z365" s="20">
        <v>21</v>
      </c>
      <c r="AA365" s="20">
        <v>32</v>
      </c>
      <c r="AB365" s="20">
        <v>33</v>
      </c>
      <c r="AC365" s="20">
        <v>73</v>
      </c>
      <c r="AD365" s="20">
        <v>29</v>
      </c>
      <c r="AE365" s="20">
        <v>0</v>
      </c>
      <c r="AF365" s="20">
        <v>0</v>
      </c>
      <c r="AG365" s="16">
        <v>0</v>
      </c>
      <c r="AH365" s="179">
        <f t="shared" si="981"/>
        <v>490</v>
      </c>
      <c r="AI365" s="28">
        <v>0</v>
      </c>
      <c r="AJ365" s="28">
        <v>0</v>
      </c>
      <c r="AK365" s="28">
        <v>0</v>
      </c>
      <c r="AL365" s="28">
        <v>0</v>
      </c>
      <c r="AM365" s="28">
        <v>0</v>
      </c>
      <c r="AN365" s="28">
        <v>0</v>
      </c>
      <c r="AO365" s="28">
        <v>0</v>
      </c>
      <c r="AP365" s="28">
        <v>0</v>
      </c>
      <c r="AQ365" s="28">
        <v>0</v>
      </c>
      <c r="AR365" s="28">
        <v>14511.105592</v>
      </c>
      <c r="AS365" s="28">
        <v>12657.785760000001</v>
      </c>
      <c r="AT365" s="28">
        <v>8243.0784000000003</v>
      </c>
      <c r="AU365" s="329">
        <f t="shared" si="1043"/>
        <v>35411.969751999997</v>
      </c>
      <c r="AV365" s="33">
        <v>7669.9224000000013</v>
      </c>
      <c r="AW365" s="20">
        <v>20936.815200000001</v>
      </c>
      <c r="AX365" s="20">
        <v>26948.376000000007</v>
      </c>
      <c r="AY365" s="20">
        <v>8291.9635199999993</v>
      </c>
      <c r="AZ365" s="20">
        <v>5121.506879999999</v>
      </c>
      <c r="BA365" s="20">
        <v>7804.2009599999992</v>
      </c>
      <c r="BB365" s="20">
        <v>8048.0822399999988</v>
      </c>
      <c r="BC365" s="20">
        <v>13535.864639999998</v>
      </c>
      <c r="BD365" s="20">
        <v>6889.6656000000003</v>
      </c>
      <c r="BE365" s="20">
        <v>0</v>
      </c>
      <c r="BF365" s="20">
        <v>0</v>
      </c>
      <c r="BG365" s="20">
        <v>0</v>
      </c>
      <c r="BH365" s="329">
        <f t="shared" si="1044"/>
        <v>105246.39744</v>
      </c>
      <c r="BI365" s="193">
        <f t="shared" si="1130"/>
        <v>12858.490800000001</v>
      </c>
      <c r="BJ365" s="193">
        <f t="shared" si="1131"/>
        <v>6991.2633599999999</v>
      </c>
      <c r="BK365" s="20">
        <v>34562.324531725484</v>
      </c>
      <c r="BL365" s="33">
        <v>13535.864639999998</v>
      </c>
      <c r="BM365" s="226">
        <f t="shared" si="1032"/>
        <v>0.39163640823912593</v>
      </c>
      <c r="BN365" s="4">
        <f t="shared" si="1148"/>
        <v>3.4266465307307488E-2</v>
      </c>
      <c r="BO365" s="211">
        <v>0.25</v>
      </c>
      <c r="BP365" s="4">
        <v>1.5</v>
      </c>
      <c r="BQ365" s="195">
        <v>43</v>
      </c>
      <c r="BR365" s="196">
        <f t="shared" si="1132"/>
        <v>7865.2409400000015</v>
      </c>
      <c r="BS365" s="224">
        <f t="shared" si="1042"/>
        <v>0.22756689680349282</v>
      </c>
      <c r="BT365" s="4">
        <f t="shared" si="1033"/>
        <v>0</v>
      </c>
      <c r="BU365" s="229">
        <f t="shared" si="935"/>
        <v>0</v>
      </c>
      <c r="BV365" s="193">
        <f t="shared" si="1034"/>
        <v>12294.591480000001</v>
      </c>
      <c r="BW365" s="193">
        <f t="shared" si="1035"/>
        <v>9796.0492799999993</v>
      </c>
      <c r="BX365" s="20">
        <v>12045.808588705055</v>
      </c>
      <c r="BY365" s="19">
        <v>6889.6656000000003</v>
      </c>
      <c r="BZ365" s="441">
        <f t="shared" si="1036"/>
        <v>0.57195542742229899</v>
      </c>
      <c r="CA365" s="4">
        <f t="shared" si="1133"/>
        <v>4.3601768537374276E-2</v>
      </c>
      <c r="CB365" s="1">
        <v>0</v>
      </c>
      <c r="CC365" s="1">
        <v>1</v>
      </c>
      <c r="CD365" s="19">
        <v>36</v>
      </c>
      <c r="CE365" s="196">
        <v>8779.8038400000005</v>
      </c>
      <c r="CF365" s="275">
        <f t="shared" si="1037"/>
        <v>0.72886795231268442</v>
      </c>
      <c r="CG365" s="1">
        <f t="shared" si="1038"/>
        <v>0</v>
      </c>
      <c r="CH365" s="229">
        <f t="shared" si="1039"/>
        <v>0</v>
      </c>
      <c r="CI365" s="193">
        <f t="shared" si="1040"/>
        <v>11694.044159999999</v>
      </c>
      <c r="CJ365" s="193">
        <f t="shared" si="1041"/>
        <v>9491.2041599999993</v>
      </c>
      <c r="CK365" s="20">
        <v>12767.213004986364</v>
      </c>
      <c r="CL365" s="33">
        <v>4877.625</v>
      </c>
      <c r="CM365" s="475">
        <f t="shared" si="1016"/>
        <v>0.3820430502800411</v>
      </c>
      <c r="CN365" s="4">
        <v>3.6856905617234426E-2</v>
      </c>
      <c r="CO365" s="1">
        <v>0</v>
      </c>
      <c r="CP365" s="1">
        <v>1.3</v>
      </c>
      <c r="CQ365" s="19">
        <v>50</v>
      </c>
      <c r="CR365" s="7">
        <v>12194.172000000002</v>
      </c>
      <c r="CS365" s="224">
        <f t="shared" si="1017"/>
        <v>0.95511620235657102</v>
      </c>
      <c r="CT365" s="1">
        <f t="shared" si="1018"/>
        <v>-0.15966623475452668</v>
      </c>
      <c r="CU365" s="229">
        <f t="shared" si="1019"/>
        <v>7.0931510487212783</v>
      </c>
      <c r="CV365" s="193">
        <f t="shared" si="1020"/>
        <v>11012.402244000001</v>
      </c>
      <c r="CW365" s="193">
        <f t="shared" si="1021"/>
        <v>8434.38508</v>
      </c>
      <c r="CX365" s="20"/>
      <c r="CY365" s="33"/>
      <c r="CZ365" s="475">
        <f t="shared" si="1022"/>
        <v>0</v>
      </c>
      <c r="DA365" s="4">
        <v>3.6856905617234426E-2</v>
      </c>
      <c r="DE365" s="7">
        <f t="shared" si="1134"/>
        <v>0</v>
      </c>
      <c r="DF365" s="224">
        <f t="shared" si="1023"/>
        <v>0</v>
      </c>
      <c r="DG365" s="1">
        <f t="shared" si="1024"/>
        <v>-1</v>
      </c>
      <c r="DH365" s="229">
        <f t="shared" si="1025"/>
        <v>3.0533130709396197</v>
      </c>
      <c r="DI365" s="193"/>
      <c r="DJ365" s="193"/>
      <c r="DK365" s="20"/>
      <c r="DL365" s="33"/>
      <c r="DM365" s="475">
        <f t="shared" si="1026"/>
        <v>0</v>
      </c>
      <c r="DN365" s="4">
        <v>3.6856905617234426E-2</v>
      </c>
      <c r="DR365" s="7">
        <f t="shared" si="1135"/>
        <v>0</v>
      </c>
      <c r="DS365" s="224">
        <f t="shared" si="1027"/>
        <v>0</v>
      </c>
      <c r="DT365" s="1">
        <f t="shared" si="1028"/>
        <v>-1</v>
      </c>
      <c r="DU365" s="229">
        <f t="shared" si="1029"/>
        <v>1.9720571370943265</v>
      </c>
    </row>
    <row r="366" spans="1:125" hidden="1" outlineLevel="1" x14ac:dyDescent="0.35">
      <c r="B366" s="5" t="s">
        <v>119</v>
      </c>
      <c r="C366" s="3"/>
      <c r="D366" s="18">
        <v>320400</v>
      </c>
      <c r="E366" s="5" t="s">
        <v>44</v>
      </c>
      <c r="F366" s="5" t="s">
        <v>51</v>
      </c>
      <c r="G366" s="5" t="s">
        <v>73</v>
      </c>
      <c r="H366" s="20">
        <v>225.81800000000001</v>
      </c>
      <c r="I366" s="16">
        <f t="shared" si="1136"/>
        <v>0</v>
      </c>
      <c r="J366" s="16">
        <f t="shared" si="1137"/>
        <v>0</v>
      </c>
      <c r="K366" s="16">
        <f t="shared" si="1138"/>
        <v>0</v>
      </c>
      <c r="L366" s="33">
        <f t="shared" si="1139"/>
        <v>0</v>
      </c>
      <c r="M366" s="20">
        <f t="shared" si="1140"/>
        <v>0</v>
      </c>
      <c r="N366" s="20">
        <f t="shared" si="1141"/>
        <v>0</v>
      </c>
      <c r="O366" s="20">
        <f t="shared" si="1142"/>
        <v>0</v>
      </c>
      <c r="P366" s="20">
        <f t="shared" si="1143"/>
        <v>0</v>
      </c>
      <c r="Q366" s="20">
        <f t="shared" si="1144"/>
        <v>0</v>
      </c>
      <c r="R366" s="20">
        <f t="shared" si="1145"/>
        <v>61.236207955078868</v>
      </c>
      <c r="S366" s="20">
        <f t="shared" si="1146"/>
        <v>50.653089479138067</v>
      </c>
      <c r="T366" s="20">
        <f t="shared" si="1147"/>
        <v>68.525846478137254</v>
      </c>
      <c r="U366" s="182">
        <f t="shared" si="1045"/>
        <v>180.41514391235418</v>
      </c>
      <c r="V366" s="33">
        <v>77</v>
      </c>
      <c r="W366" s="20">
        <v>92.5</v>
      </c>
      <c r="X366" s="20">
        <v>204</v>
      </c>
      <c r="Y366" s="20">
        <v>24.5</v>
      </c>
      <c r="Z366" s="20">
        <v>20</v>
      </c>
      <c r="AA366" s="20">
        <v>32</v>
      </c>
      <c r="AB366" s="20">
        <v>99</v>
      </c>
      <c r="AC366" s="20">
        <v>184</v>
      </c>
      <c r="AD366" s="20">
        <v>153</v>
      </c>
      <c r="AE366" s="20">
        <v>0</v>
      </c>
      <c r="AF366" s="20">
        <v>0</v>
      </c>
      <c r="AG366" s="16">
        <v>0</v>
      </c>
      <c r="AH366" s="179">
        <f t="shared" si="981"/>
        <v>886</v>
      </c>
      <c r="AI366" s="28">
        <v>0</v>
      </c>
      <c r="AJ366" s="28">
        <v>0</v>
      </c>
      <c r="AK366" s="28">
        <v>0</v>
      </c>
      <c r="AL366" s="28">
        <v>0</v>
      </c>
      <c r="AM366" s="28">
        <v>0</v>
      </c>
      <c r="AN366" s="28">
        <v>0</v>
      </c>
      <c r="AO366" s="28">
        <v>0</v>
      </c>
      <c r="AP366" s="28">
        <v>0</v>
      </c>
      <c r="AQ366" s="28">
        <v>0</v>
      </c>
      <c r="AR366" s="28">
        <v>13828.238008</v>
      </c>
      <c r="AS366" s="28">
        <v>11438.379360000001</v>
      </c>
      <c r="AT366" s="28">
        <v>15474.369599999998</v>
      </c>
      <c r="AU366" s="329">
        <f t="shared" si="1043"/>
        <v>40740.986967999997</v>
      </c>
      <c r="AV366" s="33">
        <v>16217.83296</v>
      </c>
      <c r="AW366" s="20">
        <v>19302.857280000004</v>
      </c>
      <c r="AX366" s="20">
        <v>42434.565120000007</v>
      </c>
      <c r="AY366" s="20">
        <v>5975.0913599999985</v>
      </c>
      <c r="AZ366" s="20">
        <v>4877.6255999999994</v>
      </c>
      <c r="BA366" s="20">
        <v>7804.2009599999992</v>
      </c>
      <c r="BB366" s="20">
        <v>24144.246719999999</v>
      </c>
      <c r="BC366" s="20">
        <v>34022.591999999997</v>
      </c>
      <c r="BD366" s="20">
        <v>30034.722239999996</v>
      </c>
      <c r="BE366" s="20">
        <v>0</v>
      </c>
      <c r="BF366" s="20">
        <v>0</v>
      </c>
      <c r="BG366" s="20">
        <v>0</v>
      </c>
      <c r="BH366" s="329">
        <f t="shared" si="1044"/>
        <v>184813.73423999999</v>
      </c>
      <c r="BI366" s="193">
        <f t="shared" si="1130"/>
        <v>17423.097839999999</v>
      </c>
      <c r="BJ366" s="193">
        <f t="shared" si="1131"/>
        <v>12275.357759999999</v>
      </c>
      <c r="BK366" s="20">
        <v>5184.348679758823</v>
      </c>
      <c r="BL366" s="33">
        <v>34022.591999999997</v>
      </c>
      <c r="BM366" s="226">
        <f t="shared" si="1032"/>
        <v>6.5625585973478033</v>
      </c>
      <c r="BN366" s="4">
        <f t="shared" si="1148"/>
        <v>6.0165537923295702E-2</v>
      </c>
      <c r="BO366" s="211">
        <v>0.25</v>
      </c>
      <c r="BP366" s="4">
        <v>1.5</v>
      </c>
      <c r="BQ366" s="195">
        <v>120</v>
      </c>
      <c r="BR366" s="196">
        <f t="shared" si="1132"/>
        <v>21949.509600000001</v>
      </c>
      <c r="BS366" s="224">
        <f t="shared" si="1042"/>
        <v>4.2338027312277724</v>
      </c>
      <c r="BT366" s="4">
        <f t="shared" si="1033"/>
        <v>0</v>
      </c>
      <c r="BU366" s="229">
        <f t="shared" si="935"/>
        <v>0</v>
      </c>
      <c r="BV366" s="193">
        <f t="shared" si="1034"/>
        <v>19347.376499999998</v>
      </c>
      <c r="BW366" s="193">
        <f t="shared" si="1035"/>
        <v>21990.346559999994</v>
      </c>
      <c r="BX366" s="20">
        <v>27040.646477949176</v>
      </c>
      <c r="BY366" s="19">
        <v>30034.722239999996</v>
      </c>
      <c r="BZ366" s="441">
        <f t="shared" si="1036"/>
        <v>1.1107250066854872</v>
      </c>
      <c r="CA366" s="4">
        <f t="shared" si="1133"/>
        <v>9.7878029536185074E-2</v>
      </c>
      <c r="CB366" s="1">
        <v>0</v>
      </c>
      <c r="CC366" s="1">
        <v>1</v>
      </c>
      <c r="CD366" s="19">
        <v>69</v>
      </c>
      <c r="CE366" s="196">
        <v>16827.95736</v>
      </c>
      <c r="CF366" s="275">
        <f t="shared" si="1037"/>
        <v>0.62232082260765054</v>
      </c>
      <c r="CG366" s="1">
        <f t="shared" si="1038"/>
        <v>0</v>
      </c>
      <c r="CH366" s="229">
        <f t="shared" si="1039"/>
        <v>0</v>
      </c>
      <c r="CI366" s="193">
        <f t="shared" si="1040"/>
        <v>20534.859359999999</v>
      </c>
      <c r="CJ366" s="193">
        <f t="shared" si="1041"/>
        <v>29400.52032</v>
      </c>
      <c r="CK366" s="20">
        <v>39548.480788645255</v>
      </c>
      <c r="CL366" s="33">
        <v>23657.133999999995</v>
      </c>
      <c r="CM366" s="475">
        <f t="shared" si="1016"/>
        <v>0.5981806008283429</v>
      </c>
      <c r="CN366" s="4">
        <v>0.11417014998988526</v>
      </c>
      <c r="CO366" s="1">
        <v>0</v>
      </c>
      <c r="CP366" s="1">
        <v>1.3</v>
      </c>
      <c r="CQ366" s="19">
        <v>100</v>
      </c>
      <c r="CR366" s="7">
        <v>24388.344000000005</v>
      </c>
      <c r="CS366" s="224">
        <f t="shared" si="1017"/>
        <v>0.61666955376455646</v>
      </c>
      <c r="CT366" s="1">
        <f t="shared" si="1018"/>
        <v>0.76366244100591163</v>
      </c>
      <c r="CU366" s="229">
        <f t="shared" si="1019"/>
        <v>14.12861422539669</v>
      </c>
      <c r="CV366" s="193">
        <f t="shared" si="1020"/>
        <v>20847.086823999998</v>
      </c>
      <c r="CW366" s="193">
        <f t="shared" si="1021"/>
        <v>29238.149413333333</v>
      </c>
      <c r="CX366" s="20"/>
      <c r="CY366" s="33"/>
      <c r="CZ366" s="475">
        <f t="shared" si="1022"/>
        <v>0</v>
      </c>
      <c r="DA366" s="4">
        <v>0.11417014998988526</v>
      </c>
      <c r="DE366" s="7">
        <f t="shared" si="1134"/>
        <v>0</v>
      </c>
      <c r="DF366" s="224">
        <f t="shared" si="1023"/>
        <v>0</v>
      </c>
      <c r="DG366" s="1">
        <f t="shared" si="1024"/>
        <v>-1</v>
      </c>
      <c r="DH366" s="229">
        <f t="shared" si="1025"/>
        <v>7.2508420182919675</v>
      </c>
      <c r="DI366" s="193"/>
      <c r="DJ366" s="193"/>
      <c r="DK366" s="20"/>
      <c r="DL366" s="33"/>
      <c r="DM366" s="475">
        <f t="shared" si="1026"/>
        <v>0</v>
      </c>
      <c r="DN366" s="4">
        <v>0.11417014998988526</v>
      </c>
      <c r="DR366" s="7">
        <f t="shared" si="1135"/>
        <v>0</v>
      </c>
      <c r="DS366" s="224">
        <f t="shared" si="1027"/>
        <v>0</v>
      </c>
      <c r="DT366" s="1">
        <f t="shared" si="1028"/>
        <v>-1</v>
      </c>
      <c r="DU366" s="229">
        <f t="shared" si="1029"/>
        <v>3.5363096967965433</v>
      </c>
    </row>
    <row r="367" spans="1:125" hidden="1" outlineLevel="1" x14ac:dyDescent="0.35">
      <c r="B367" s="5" t="s">
        <v>119</v>
      </c>
      <c r="C367" s="3"/>
      <c r="D367" s="18">
        <v>320026</v>
      </c>
      <c r="E367" s="5" t="s">
        <v>41</v>
      </c>
      <c r="F367" s="5" t="s">
        <v>52</v>
      </c>
      <c r="G367" s="5" t="s">
        <v>74</v>
      </c>
      <c r="H367" s="20">
        <f>223309/1000</f>
        <v>223.309</v>
      </c>
      <c r="I367" s="16">
        <f t="shared" si="1136"/>
        <v>0</v>
      </c>
      <c r="J367" s="16">
        <f t="shared" si="1137"/>
        <v>0</v>
      </c>
      <c r="K367" s="16">
        <f t="shared" si="1138"/>
        <v>0</v>
      </c>
      <c r="L367" s="33">
        <f t="shared" si="1139"/>
        <v>0</v>
      </c>
      <c r="M367" s="20">
        <f t="shared" si="1140"/>
        <v>2.0951273795503091</v>
      </c>
      <c r="N367" s="20">
        <f t="shared" si="1141"/>
        <v>2.0951273795503091</v>
      </c>
      <c r="O367" s="20">
        <f t="shared" si="1142"/>
        <v>3.0855512317013645</v>
      </c>
      <c r="P367" s="20">
        <f t="shared" si="1143"/>
        <v>1.0285170772337882</v>
      </c>
      <c r="Q367" s="20">
        <f t="shared" si="1144"/>
        <v>2.0570341544675763</v>
      </c>
      <c r="R367" s="20">
        <f t="shared" si="1145"/>
        <v>3.0803279760332103</v>
      </c>
      <c r="S367" s="20">
        <f t="shared" si="1146"/>
        <v>0</v>
      </c>
      <c r="T367" s="20">
        <f t="shared" si="1147"/>
        <v>0</v>
      </c>
      <c r="U367" s="182">
        <f t="shared" si="1045"/>
        <v>13.441685198536558</v>
      </c>
      <c r="V367" s="33">
        <v>0</v>
      </c>
      <c r="W367" s="20">
        <v>0</v>
      </c>
      <c r="X367" s="20">
        <v>0</v>
      </c>
      <c r="Y367" s="20">
        <v>0</v>
      </c>
      <c r="Z367" s="20">
        <v>0</v>
      </c>
      <c r="AA367" s="20">
        <v>0</v>
      </c>
      <c r="AB367" s="20">
        <v>0</v>
      </c>
      <c r="AC367" s="20">
        <v>0</v>
      </c>
      <c r="AD367" s="20">
        <v>0</v>
      </c>
      <c r="AE367" s="20">
        <v>0</v>
      </c>
      <c r="AF367" s="20">
        <v>0</v>
      </c>
      <c r="AG367" s="16">
        <v>0</v>
      </c>
      <c r="AH367" s="179">
        <f t="shared" si="981"/>
        <v>0</v>
      </c>
      <c r="AI367" s="28">
        <v>0</v>
      </c>
      <c r="AJ367" s="28">
        <v>0</v>
      </c>
      <c r="AK367" s="28">
        <v>0</v>
      </c>
      <c r="AL367" s="28">
        <v>0</v>
      </c>
      <c r="AM367" s="28">
        <v>467.86079999999998</v>
      </c>
      <c r="AN367" s="28">
        <v>467.86079999999998</v>
      </c>
      <c r="AO367" s="28">
        <v>689.03135999999995</v>
      </c>
      <c r="AP367" s="28">
        <v>229.67712</v>
      </c>
      <c r="AQ367" s="28">
        <v>459.35424</v>
      </c>
      <c r="AR367" s="28">
        <v>687.86496000000011</v>
      </c>
      <c r="AS367" s="28">
        <v>0</v>
      </c>
      <c r="AT367" s="28">
        <v>0</v>
      </c>
      <c r="AU367" s="329">
        <f t="shared" si="1043"/>
        <v>3001.6492799999996</v>
      </c>
      <c r="AV367" s="33">
        <v>0</v>
      </c>
      <c r="AW367" s="20">
        <v>0</v>
      </c>
      <c r="AX367" s="20">
        <v>0</v>
      </c>
      <c r="AY367" s="20">
        <v>0</v>
      </c>
      <c r="AZ367" s="20">
        <v>0</v>
      </c>
      <c r="BA367" s="20">
        <v>0</v>
      </c>
      <c r="BB367" s="20">
        <v>0</v>
      </c>
      <c r="BC367" s="20">
        <v>0</v>
      </c>
      <c r="BD367" s="20">
        <v>0</v>
      </c>
      <c r="BE367" s="20">
        <v>0</v>
      </c>
      <c r="BF367" s="20">
        <v>0</v>
      </c>
      <c r="BG367" s="20">
        <v>0</v>
      </c>
      <c r="BH367" s="329">
        <f t="shared" si="1044"/>
        <v>0</v>
      </c>
      <c r="BI367" s="193">
        <f t="shared" si="1130"/>
        <v>0</v>
      </c>
      <c r="BJ367" s="193">
        <f t="shared" si="1131"/>
        <v>0</v>
      </c>
      <c r="BK367" s="20">
        <v>0</v>
      </c>
      <c r="BL367" s="33">
        <v>0</v>
      </c>
      <c r="BM367" s="226">
        <f t="shared" si="1032"/>
        <v>0</v>
      </c>
      <c r="BN367" s="4">
        <f t="shared" si="1148"/>
        <v>0</v>
      </c>
      <c r="BO367" s="4">
        <v>0</v>
      </c>
      <c r="BP367" s="4">
        <v>1</v>
      </c>
      <c r="BQ367" s="195">
        <v>0</v>
      </c>
      <c r="BR367" s="196">
        <f t="shared" si="1132"/>
        <v>0</v>
      </c>
      <c r="BS367" s="224">
        <f t="shared" si="1042"/>
        <v>0</v>
      </c>
      <c r="BT367" s="4">
        <f t="shared" si="1033"/>
        <v>-1</v>
      </c>
      <c r="BU367" s="229">
        <f t="shared" si="935"/>
        <v>-1</v>
      </c>
      <c r="BV367" s="193">
        <f t="shared" si="1034"/>
        <v>0</v>
      </c>
      <c r="BW367" s="193">
        <f t="shared" si="1035"/>
        <v>0</v>
      </c>
      <c r="BX367" s="20">
        <v>0</v>
      </c>
      <c r="BY367" s="19">
        <v>0</v>
      </c>
      <c r="BZ367" s="441">
        <f t="shared" si="1036"/>
        <v>0</v>
      </c>
      <c r="CA367" s="4">
        <f t="shared" si="1133"/>
        <v>0</v>
      </c>
      <c r="CB367" s="1">
        <v>0</v>
      </c>
      <c r="CC367" s="1">
        <v>1</v>
      </c>
      <c r="CD367" s="19">
        <v>0</v>
      </c>
      <c r="CE367" s="196">
        <v>0</v>
      </c>
      <c r="CF367" s="275">
        <f t="shared" si="1037"/>
        <v>0</v>
      </c>
      <c r="CG367" s="1">
        <f t="shared" si="1038"/>
        <v>-1</v>
      </c>
      <c r="CH367" s="229">
        <f t="shared" si="1039"/>
        <v>-1</v>
      </c>
      <c r="CI367" s="193">
        <f t="shared" si="1040"/>
        <v>0</v>
      </c>
      <c r="CJ367" s="193">
        <f t="shared" si="1041"/>
        <v>0</v>
      </c>
      <c r="CK367" s="20">
        <v>0</v>
      </c>
      <c r="CL367" s="33">
        <v>0</v>
      </c>
      <c r="CM367" s="475">
        <f t="shared" si="1016"/>
        <v>0</v>
      </c>
      <c r="CN367" s="4">
        <v>0</v>
      </c>
      <c r="CO367" s="1">
        <v>0</v>
      </c>
      <c r="CP367" s="1">
        <v>1</v>
      </c>
      <c r="CQ367" s="19">
        <v>0</v>
      </c>
      <c r="CR367" s="7">
        <v>0</v>
      </c>
      <c r="CS367" s="224">
        <f t="shared" si="1017"/>
        <v>0</v>
      </c>
      <c r="CT367" s="1">
        <f t="shared" si="1018"/>
        <v>-1</v>
      </c>
      <c r="CU367" s="229">
        <f t="shared" si="1019"/>
        <v>-1</v>
      </c>
      <c r="CV367" s="193">
        <f t="shared" si="1020"/>
        <v>0</v>
      </c>
      <c r="CW367" s="193">
        <f t="shared" si="1021"/>
        <v>0</v>
      </c>
      <c r="CX367" s="20"/>
      <c r="CY367" s="33"/>
      <c r="CZ367" s="475">
        <f t="shared" si="1022"/>
        <v>0</v>
      </c>
      <c r="DA367" s="4">
        <v>0</v>
      </c>
      <c r="DE367" s="7">
        <f t="shared" si="1134"/>
        <v>0</v>
      </c>
      <c r="DF367" s="224">
        <f t="shared" si="1023"/>
        <v>0</v>
      </c>
      <c r="DG367" s="1">
        <f t="shared" si="1024"/>
        <v>0</v>
      </c>
      <c r="DH367" s="229">
        <f t="shared" si="1025"/>
        <v>-1</v>
      </c>
      <c r="DI367" s="193"/>
      <c r="DJ367" s="193"/>
      <c r="DK367" s="20"/>
      <c r="DL367" s="33"/>
      <c r="DM367" s="475">
        <f t="shared" si="1026"/>
        <v>0</v>
      </c>
      <c r="DN367" s="4">
        <v>0</v>
      </c>
      <c r="DR367" s="7">
        <f t="shared" si="1135"/>
        <v>0</v>
      </c>
      <c r="DS367" s="224">
        <f t="shared" si="1027"/>
        <v>0</v>
      </c>
      <c r="DT367" s="1">
        <f t="shared" si="1028"/>
        <v>0</v>
      </c>
      <c r="DU367" s="229">
        <f t="shared" si="1029"/>
        <v>-1</v>
      </c>
    </row>
    <row r="368" spans="1:125" hidden="1" outlineLevel="1" x14ac:dyDescent="0.35">
      <c r="B368" s="5" t="s">
        <v>119</v>
      </c>
      <c r="C368" s="3"/>
      <c r="D368" s="18">
        <v>320110</v>
      </c>
      <c r="E368" s="5" t="s">
        <v>41</v>
      </c>
      <c r="F368" s="5" t="s">
        <v>53</v>
      </c>
      <c r="G368" s="5" t="s">
        <v>74</v>
      </c>
      <c r="H368" s="20">
        <f>223309/1000</f>
        <v>223.309</v>
      </c>
      <c r="I368" s="16">
        <f t="shared" si="1136"/>
        <v>0</v>
      </c>
      <c r="J368" s="16">
        <f t="shared" si="1137"/>
        <v>0</v>
      </c>
      <c r="K368" s="16">
        <f t="shared" si="1138"/>
        <v>0</v>
      </c>
      <c r="L368" s="33">
        <f t="shared" si="1139"/>
        <v>0</v>
      </c>
      <c r="M368" s="20">
        <f t="shared" si="1140"/>
        <v>0</v>
      </c>
      <c r="N368" s="20">
        <f t="shared" si="1141"/>
        <v>0</v>
      </c>
      <c r="O368" s="20">
        <f t="shared" si="1142"/>
        <v>0</v>
      </c>
      <c r="P368" s="20">
        <f t="shared" si="1143"/>
        <v>0</v>
      </c>
      <c r="Q368" s="20">
        <f t="shared" si="1144"/>
        <v>0</v>
      </c>
      <c r="R368" s="20">
        <f t="shared" si="1145"/>
        <v>0</v>
      </c>
      <c r="S368" s="20">
        <f t="shared" si="1146"/>
        <v>0</v>
      </c>
      <c r="T368" s="20">
        <f t="shared" si="1147"/>
        <v>0</v>
      </c>
      <c r="U368" s="182">
        <f t="shared" si="1045"/>
        <v>0</v>
      </c>
      <c r="V368" s="33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0">
        <v>0</v>
      </c>
      <c r="AF368" s="20">
        <v>0</v>
      </c>
      <c r="AG368" s="16">
        <v>0</v>
      </c>
      <c r="AH368" s="179">
        <f t="shared" si="981"/>
        <v>0</v>
      </c>
      <c r="AI368" s="28">
        <v>0</v>
      </c>
      <c r="AJ368" s="28">
        <v>0</v>
      </c>
      <c r="AK368" s="28">
        <v>0</v>
      </c>
      <c r="AL368" s="28">
        <v>0</v>
      </c>
      <c r="AM368" s="28">
        <v>0</v>
      </c>
      <c r="AN368" s="28">
        <v>0</v>
      </c>
      <c r="AO368" s="28">
        <v>0</v>
      </c>
      <c r="AP368" s="28">
        <v>0</v>
      </c>
      <c r="AQ368" s="28">
        <v>0</v>
      </c>
      <c r="AR368" s="28">
        <v>0</v>
      </c>
      <c r="AS368" s="28">
        <v>0</v>
      </c>
      <c r="AT368" s="28">
        <v>0</v>
      </c>
      <c r="AU368" s="329">
        <f t="shared" si="1043"/>
        <v>0</v>
      </c>
      <c r="AV368" s="33">
        <v>0</v>
      </c>
      <c r="AW368" s="20">
        <v>0</v>
      </c>
      <c r="AX368" s="20">
        <v>0</v>
      </c>
      <c r="AY368" s="20">
        <v>0</v>
      </c>
      <c r="AZ368" s="20">
        <v>0</v>
      </c>
      <c r="BA368" s="20">
        <v>0</v>
      </c>
      <c r="BB368" s="20">
        <v>0</v>
      </c>
      <c r="BC368" s="20">
        <v>0</v>
      </c>
      <c r="BD368" s="20">
        <v>0</v>
      </c>
      <c r="BE368" s="20">
        <v>0</v>
      </c>
      <c r="BF368" s="20">
        <v>0</v>
      </c>
      <c r="BG368" s="20">
        <v>0</v>
      </c>
      <c r="BH368" s="329">
        <f t="shared" si="1044"/>
        <v>0</v>
      </c>
      <c r="BI368" s="193">
        <f t="shared" si="1130"/>
        <v>0</v>
      </c>
      <c r="BJ368" s="193">
        <f t="shared" si="1131"/>
        <v>0</v>
      </c>
      <c r="BK368" s="20">
        <v>0</v>
      </c>
      <c r="BL368" s="33">
        <v>0</v>
      </c>
      <c r="BM368" s="226">
        <f t="shared" si="1032"/>
        <v>0</v>
      </c>
      <c r="BN368" s="4">
        <f t="shared" si="1148"/>
        <v>0</v>
      </c>
      <c r="BO368" s="4">
        <v>0</v>
      </c>
      <c r="BP368" s="4">
        <v>0</v>
      </c>
      <c r="BQ368" s="195">
        <v>0</v>
      </c>
      <c r="BR368" s="196">
        <f t="shared" si="1132"/>
        <v>0</v>
      </c>
      <c r="BS368" s="224">
        <f t="shared" si="1042"/>
        <v>0</v>
      </c>
      <c r="BT368" s="4">
        <f t="shared" si="1033"/>
        <v>0</v>
      </c>
      <c r="BU368" s="229">
        <f t="shared" si="935"/>
        <v>0</v>
      </c>
      <c r="BV368" s="193">
        <f t="shared" si="1034"/>
        <v>0</v>
      </c>
      <c r="BW368" s="193">
        <f t="shared" si="1035"/>
        <v>0</v>
      </c>
      <c r="BX368" s="20">
        <v>0</v>
      </c>
      <c r="BY368" s="19">
        <v>0</v>
      </c>
      <c r="BZ368" s="441">
        <f t="shared" si="1036"/>
        <v>0</v>
      </c>
      <c r="CA368" s="4">
        <f t="shared" si="1133"/>
        <v>0</v>
      </c>
      <c r="CB368" s="1">
        <v>0</v>
      </c>
      <c r="CC368" s="1">
        <v>0</v>
      </c>
      <c r="CD368" s="19">
        <v>0</v>
      </c>
      <c r="CE368" s="196">
        <v>0</v>
      </c>
      <c r="CF368" s="275">
        <f t="shared" si="1037"/>
        <v>0</v>
      </c>
      <c r="CG368" s="1">
        <f t="shared" si="1038"/>
        <v>0</v>
      </c>
      <c r="CH368" s="229">
        <f t="shared" si="1039"/>
        <v>0</v>
      </c>
      <c r="CI368" s="193">
        <f t="shared" si="1040"/>
        <v>0</v>
      </c>
      <c r="CJ368" s="193">
        <f t="shared" si="1041"/>
        <v>0</v>
      </c>
      <c r="CK368" s="20">
        <v>0</v>
      </c>
      <c r="CL368" s="33">
        <v>0</v>
      </c>
      <c r="CM368" s="475">
        <f t="shared" si="1016"/>
        <v>0</v>
      </c>
      <c r="CN368" s="4">
        <v>0</v>
      </c>
      <c r="CO368" s="1">
        <v>0</v>
      </c>
      <c r="CP368" s="1">
        <v>0</v>
      </c>
      <c r="CQ368" s="19">
        <v>0</v>
      </c>
      <c r="CR368" s="7">
        <v>0</v>
      </c>
      <c r="CS368" s="224">
        <f t="shared" si="1017"/>
        <v>0</v>
      </c>
      <c r="CT368" s="1">
        <f t="shared" si="1018"/>
        <v>0</v>
      </c>
      <c r="CU368" s="229">
        <f t="shared" si="1019"/>
        <v>0</v>
      </c>
      <c r="CV368" s="193">
        <f t="shared" si="1020"/>
        <v>0</v>
      </c>
      <c r="CW368" s="193">
        <f t="shared" si="1021"/>
        <v>0</v>
      </c>
      <c r="CX368" s="20"/>
      <c r="CY368" s="33"/>
      <c r="CZ368" s="475">
        <f t="shared" si="1022"/>
        <v>0</v>
      </c>
      <c r="DA368" s="4">
        <v>0</v>
      </c>
      <c r="DE368" s="7">
        <f t="shared" si="1134"/>
        <v>0</v>
      </c>
      <c r="DF368" s="224">
        <f t="shared" si="1023"/>
        <v>0</v>
      </c>
      <c r="DG368" s="1">
        <f t="shared" si="1024"/>
        <v>0</v>
      </c>
      <c r="DH368" s="229">
        <f t="shared" si="1025"/>
        <v>0</v>
      </c>
      <c r="DI368" s="193"/>
      <c r="DJ368" s="193"/>
      <c r="DK368" s="20"/>
      <c r="DL368" s="33"/>
      <c r="DM368" s="475">
        <f t="shared" si="1026"/>
        <v>0</v>
      </c>
      <c r="DN368" s="4">
        <v>0</v>
      </c>
      <c r="DR368" s="7">
        <f t="shared" si="1135"/>
        <v>0</v>
      </c>
      <c r="DS368" s="224">
        <f t="shared" si="1027"/>
        <v>0</v>
      </c>
      <c r="DT368" s="1">
        <f t="shared" si="1028"/>
        <v>0</v>
      </c>
      <c r="DU368" s="229">
        <f t="shared" si="1029"/>
        <v>0</v>
      </c>
    </row>
    <row r="369" spans="2:125" hidden="1" outlineLevel="1" x14ac:dyDescent="0.35">
      <c r="B369" s="5" t="s">
        <v>119</v>
      </c>
      <c r="C369" s="3"/>
      <c r="D369" s="18">
        <v>320108</v>
      </c>
      <c r="E369" s="5" t="s">
        <v>44</v>
      </c>
      <c r="F369" s="5" t="s">
        <v>54</v>
      </c>
      <c r="G369" s="5" t="s">
        <v>75</v>
      </c>
      <c r="H369" s="20">
        <v>319.90899999999999</v>
      </c>
      <c r="I369" s="16">
        <f t="shared" si="1136"/>
        <v>0</v>
      </c>
      <c r="J369" s="16">
        <f t="shared" si="1137"/>
        <v>0</v>
      </c>
      <c r="K369" s="16">
        <f t="shared" si="1138"/>
        <v>0</v>
      </c>
      <c r="L369" s="33">
        <f t="shared" si="1139"/>
        <v>0</v>
      </c>
      <c r="M369" s="20">
        <f t="shared" si="1140"/>
        <v>0</v>
      </c>
      <c r="N369" s="20">
        <f t="shared" si="1141"/>
        <v>0</v>
      </c>
      <c r="O369" s="20">
        <f t="shared" si="1142"/>
        <v>0</v>
      </c>
      <c r="P369" s="20">
        <f t="shared" si="1143"/>
        <v>0</v>
      </c>
      <c r="Q369" s="20">
        <f t="shared" si="1144"/>
        <v>0</v>
      </c>
      <c r="R369" s="20">
        <f t="shared" si="1145"/>
        <v>0</v>
      </c>
      <c r="S369" s="20">
        <f t="shared" si="1146"/>
        <v>0</v>
      </c>
      <c r="T369" s="20">
        <f t="shared" si="1147"/>
        <v>0</v>
      </c>
      <c r="U369" s="182">
        <f t="shared" si="1045"/>
        <v>0</v>
      </c>
      <c r="V369" s="33">
        <v>0</v>
      </c>
      <c r="W369" s="20">
        <v>0</v>
      </c>
      <c r="X369" s="20">
        <v>0</v>
      </c>
      <c r="Y369" s="20">
        <v>0</v>
      </c>
      <c r="Z369" s="20">
        <v>0</v>
      </c>
      <c r="AA369" s="20">
        <v>0</v>
      </c>
      <c r="AB369" s="20">
        <v>0</v>
      </c>
      <c r="AC369" s="20">
        <v>0</v>
      </c>
      <c r="AD369" s="20">
        <v>0</v>
      </c>
      <c r="AE369" s="20">
        <v>0</v>
      </c>
      <c r="AF369" s="20">
        <v>0</v>
      </c>
      <c r="AG369" s="16">
        <v>0</v>
      </c>
      <c r="AH369" s="179">
        <f t="shared" si="981"/>
        <v>0</v>
      </c>
      <c r="AI369" s="28">
        <v>0</v>
      </c>
      <c r="AJ369" s="28">
        <v>0</v>
      </c>
      <c r="AK369" s="28">
        <v>0</v>
      </c>
      <c r="AL369" s="28">
        <v>0</v>
      </c>
      <c r="AM369" s="28">
        <v>0</v>
      </c>
      <c r="AN369" s="28">
        <v>0</v>
      </c>
      <c r="AO369" s="28">
        <v>0</v>
      </c>
      <c r="AP369" s="28">
        <v>0</v>
      </c>
      <c r="AQ369" s="28">
        <v>0</v>
      </c>
      <c r="AR369" s="28">
        <v>0</v>
      </c>
      <c r="AS369" s="28">
        <v>0</v>
      </c>
      <c r="AT369" s="28">
        <v>0</v>
      </c>
      <c r="AU369" s="329">
        <f t="shared" si="1043"/>
        <v>0</v>
      </c>
      <c r="AV369" s="33">
        <v>0</v>
      </c>
      <c r="AW369" s="20">
        <v>0</v>
      </c>
      <c r="AX369" s="20">
        <v>0</v>
      </c>
      <c r="AY369" s="20">
        <v>0</v>
      </c>
      <c r="AZ369" s="20">
        <v>0</v>
      </c>
      <c r="BA369" s="20">
        <v>0</v>
      </c>
      <c r="BB369" s="20">
        <v>0</v>
      </c>
      <c r="BC369" s="20">
        <v>0</v>
      </c>
      <c r="BD369" s="20">
        <v>0</v>
      </c>
      <c r="BE369" s="20">
        <v>0</v>
      </c>
      <c r="BF369" s="20">
        <v>0</v>
      </c>
      <c r="BG369" s="20">
        <v>0</v>
      </c>
      <c r="BH369" s="329">
        <f t="shared" si="1044"/>
        <v>0</v>
      </c>
      <c r="BI369" s="193">
        <f t="shared" si="1130"/>
        <v>0</v>
      </c>
      <c r="BJ369" s="193">
        <f t="shared" si="1131"/>
        <v>0</v>
      </c>
      <c r="BK369" s="20">
        <v>0</v>
      </c>
      <c r="BL369" s="33">
        <v>0</v>
      </c>
      <c r="BM369" s="226">
        <f t="shared" si="1032"/>
        <v>0</v>
      </c>
      <c r="BN369" s="4">
        <f t="shared" si="1148"/>
        <v>0</v>
      </c>
      <c r="BO369" s="4">
        <v>0</v>
      </c>
      <c r="BP369" s="4">
        <v>0</v>
      </c>
      <c r="BQ369" s="195">
        <v>0</v>
      </c>
      <c r="BR369" s="196">
        <f t="shared" si="1132"/>
        <v>0</v>
      </c>
      <c r="BS369" s="224">
        <f t="shared" si="1042"/>
        <v>0</v>
      </c>
      <c r="BT369" s="4">
        <f t="shared" si="1033"/>
        <v>0</v>
      </c>
      <c r="BU369" s="229">
        <f t="shared" si="935"/>
        <v>0</v>
      </c>
      <c r="BV369" s="193">
        <f t="shared" si="1034"/>
        <v>0</v>
      </c>
      <c r="BW369" s="193">
        <f t="shared" si="1035"/>
        <v>0</v>
      </c>
      <c r="BX369" s="20">
        <v>0</v>
      </c>
      <c r="BY369" s="19">
        <v>0</v>
      </c>
      <c r="BZ369" s="441">
        <f t="shared" si="1036"/>
        <v>0</v>
      </c>
      <c r="CA369" s="4">
        <f t="shared" si="1133"/>
        <v>0</v>
      </c>
      <c r="CB369" s="1">
        <v>0</v>
      </c>
      <c r="CC369" s="1">
        <v>0</v>
      </c>
      <c r="CD369" s="19">
        <v>0</v>
      </c>
      <c r="CE369" s="196">
        <v>0</v>
      </c>
      <c r="CF369" s="275">
        <f t="shared" si="1037"/>
        <v>0</v>
      </c>
      <c r="CG369" s="1">
        <f t="shared" si="1038"/>
        <v>0</v>
      </c>
      <c r="CH369" s="229">
        <f t="shared" si="1039"/>
        <v>0</v>
      </c>
      <c r="CI369" s="193">
        <f t="shared" si="1040"/>
        <v>0</v>
      </c>
      <c r="CJ369" s="193">
        <f t="shared" si="1041"/>
        <v>0</v>
      </c>
      <c r="CK369" s="20">
        <v>0</v>
      </c>
      <c r="CL369" s="33">
        <v>0</v>
      </c>
      <c r="CM369" s="475">
        <f t="shared" si="1016"/>
        <v>0</v>
      </c>
      <c r="CN369" s="4">
        <v>0</v>
      </c>
      <c r="CO369" s="1">
        <v>0</v>
      </c>
      <c r="CP369" s="1">
        <v>0</v>
      </c>
      <c r="CQ369" s="19">
        <v>0</v>
      </c>
      <c r="CR369" s="7">
        <v>0</v>
      </c>
      <c r="CS369" s="224">
        <f t="shared" si="1017"/>
        <v>0</v>
      </c>
      <c r="CT369" s="1">
        <f t="shared" si="1018"/>
        <v>0</v>
      </c>
      <c r="CU369" s="229">
        <f t="shared" si="1019"/>
        <v>0</v>
      </c>
      <c r="CV369" s="193">
        <f t="shared" si="1020"/>
        <v>0</v>
      </c>
      <c r="CW369" s="193">
        <f t="shared" si="1021"/>
        <v>0</v>
      </c>
      <c r="CX369" s="20"/>
      <c r="CY369" s="33"/>
      <c r="CZ369" s="475">
        <f t="shared" si="1022"/>
        <v>0</v>
      </c>
      <c r="DA369" s="4">
        <v>0</v>
      </c>
      <c r="DE369" s="7">
        <f t="shared" si="1134"/>
        <v>0</v>
      </c>
      <c r="DF369" s="224">
        <f t="shared" si="1023"/>
        <v>0</v>
      </c>
      <c r="DG369" s="1">
        <f t="shared" si="1024"/>
        <v>0</v>
      </c>
      <c r="DH369" s="229">
        <f t="shared" si="1025"/>
        <v>0</v>
      </c>
      <c r="DI369" s="193"/>
      <c r="DJ369" s="193"/>
      <c r="DK369" s="20"/>
      <c r="DL369" s="33"/>
      <c r="DM369" s="475">
        <f t="shared" si="1026"/>
        <v>0</v>
      </c>
      <c r="DN369" s="4">
        <v>0</v>
      </c>
      <c r="DR369" s="7">
        <f t="shared" si="1135"/>
        <v>0</v>
      </c>
      <c r="DS369" s="224">
        <f t="shared" si="1027"/>
        <v>0</v>
      </c>
      <c r="DT369" s="1">
        <f t="shared" si="1028"/>
        <v>0</v>
      </c>
      <c r="DU369" s="229">
        <f t="shared" si="1029"/>
        <v>0</v>
      </c>
    </row>
    <row r="370" spans="2:125" hidden="1" outlineLevel="1" x14ac:dyDescent="0.35">
      <c r="B370" s="5" t="s">
        <v>119</v>
      </c>
      <c r="C370" s="3"/>
      <c r="D370" s="18">
        <v>322901</v>
      </c>
      <c r="E370" s="5" t="s">
        <v>42</v>
      </c>
      <c r="F370" s="5" t="s">
        <v>55</v>
      </c>
      <c r="G370" s="5" t="s">
        <v>76</v>
      </c>
      <c r="H370" s="20">
        <v>203.864</v>
      </c>
      <c r="I370" s="16">
        <f t="shared" si="1136"/>
        <v>0</v>
      </c>
      <c r="J370" s="16">
        <f t="shared" si="1137"/>
        <v>0</v>
      </c>
      <c r="K370" s="16">
        <f t="shared" si="1138"/>
        <v>0</v>
      </c>
      <c r="L370" s="33">
        <f t="shared" si="1139"/>
        <v>0</v>
      </c>
      <c r="M370" s="20">
        <f t="shared" si="1140"/>
        <v>0</v>
      </c>
      <c r="N370" s="20">
        <f t="shared" si="1141"/>
        <v>0</v>
      </c>
      <c r="O370" s="20">
        <f t="shared" si="1142"/>
        <v>0</v>
      </c>
      <c r="P370" s="20">
        <f t="shared" si="1143"/>
        <v>0</v>
      </c>
      <c r="Q370" s="20">
        <f t="shared" si="1144"/>
        <v>0</v>
      </c>
      <c r="R370" s="20">
        <f t="shared" si="1145"/>
        <v>0</v>
      </c>
      <c r="S370" s="20">
        <f t="shared" si="1146"/>
        <v>0</v>
      </c>
      <c r="T370" s="20">
        <f t="shared" si="1147"/>
        <v>0</v>
      </c>
      <c r="U370" s="182">
        <f t="shared" si="1045"/>
        <v>0</v>
      </c>
      <c r="V370" s="33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0">
        <v>0</v>
      </c>
      <c r="AF370" s="20">
        <v>0</v>
      </c>
      <c r="AG370" s="16">
        <v>0</v>
      </c>
      <c r="AH370" s="179">
        <f t="shared" si="981"/>
        <v>0</v>
      </c>
      <c r="AI370" s="28">
        <v>0</v>
      </c>
      <c r="AJ370" s="28">
        <v>0</v>
      </c>
      <c r="AK370" s="28">
        <v>0</v>
      </c>
      <c r="AL370" s="28">
        <v>0</v>
      </c>
      <c r="AM370" s="28">
        <v>0</v>
      </c>
      <c r="AN370" s="28">
        <v>0</v>
      </c>
      <c r="AO370" s="28">
        <v>0</v>
      </c>
      <c r="AP370" s="28">
        <v>0</v>
      </c>
      <c r="AQ370" s="28">
        <v>0</v>
      </c>
      <c r="AR370" s="28">
        <v>0</v>
      </c>
      <c r="AS370" s="28">
        <v>0</v>
      </c>
      <c r="AT370" s="28">
        <v>0</v>
      </c>
      <c r="AU370" s="329">
        <f t="shared" si="1043"/>
        <v>0</v>
      </c>
      <c r="AV370" s="33">
        <v>0</v>
      </c>
      <c r="AW370" s="20">
        <v>0</v>
      </c>
      <c r="AX370" s="20">
        <v>0</v>
      </c>
      <c r="AY370" s="20">
        <v>0</v>
      </c>
      <c r="AZ370" s="20">
        <v>0</v>
      </c>
      <c r="BA370" s="20">
        <v>0</v>
      </c>
      <c r="BB370" s="20">
        <v>0</v>
      </c>
      <c r="BC370" s="20">
        <v>0</v>
      </c>
      <c r="BD370" s="20">
        <v>0</v>
      </c>
      <c r="BE370" s="20">
        <v>0</v>
      </c>
      <c r="BF370" s="20">
        <v>0</v>
      </c>
      <c r="BG370" s="20">
        <v>0</v>
      </c>
      <c r="BH370" s="329">
        <f t="shared" si="1044"/>
        <v>0</v>
      </c>
      <c r="BI370" s="193">
        <f t="shared" si="1130"/>
        <v>0</v>
      </c>
      <c r="BJ370" s="193">
        <f t="shared" si="1131"/>
        <v>0</v>
      </c>
      <c r="BK370" s="20">
        <v>0</v>
      </c>
      <c r="BL370" s="33">
        <v>0</v>
      </c>
      <c r="BM370" s="226">
        <f t="shared" si="1032"/>
        <v>0</v>
      </c>
      <c r="BN370" s="4">
        <f t="shared" si="1148"/>
        <v>0</v>
      </c>
      <c r="BO370" s="4">
        <v>0</v>
      </c>
      <c r="BP370" s="4">
        <v>0</v>
      </c>
      <c r="BQ370" s="195">
        <v>0</v>
      </c>
      <c r="BR370" s="196">
        <f t="shared" si="1132"/>
        <v>0</v>
      </c>
      <c r="BS370" s="224">
        <f t="shared" si="1042"/>
        <v>0</v>
      </c>
      <c r="BT370" s="4">
        <f t="shared" si="1033"/>
        <v>0</v>
      </c>
      <c r="BU370" s="229">
        <f t="shared" si="935"/>
        <v>0</v>
      </c>
      <c r="BV370" s="193">
        <f t="shared" si="1034"/>
        <v>0</v>
      </c>
      <c r="BW370" s="193">
        <f t="shared" si="1035"/>
        <v>0</v>
      </c>
      <c r="BX370" s="20">
        <v>0</v>
      </c>
      <c r="BY370" s="19">
        <v>0</v>
      </c>
      <c r="BZ370" s="441">
        <f t="shared" si="1036"/>
        <v>0</v>
      </c>
      <c r="CA370" s="4">
        <f t="shared" si="1133"/>
        <v>0</v>
      </c>
      <c r="CB370" s="1">
        <v>0</v>
      </c>
      <c r="CC370" s="1">
        <v>0</v>
      </c>
      <c r="CD370" s="19">
        <v>0</v>
      </c>
      <c r="CE370" s="196">
        <v>0</v>
      </c>
      <c r="CF370" s="275">
        <f t="shared" si="1037"/>
        <v>0</v>
      </c>
      <c r="CG370" s="1">
        <f t="shared" si="1038"/>
        <v>0</v>
      </c>
      <c r="CH370" s="229">
        <f t="shared" si="1039"/>
        <v>0</v>
      </c>
      <c r="CI370" s="193">
        <f t="shared" si="1040"/>
        <v>0</v>
      </c>
      <c r="CJ370" s="193">
        <f t="shared" si="1041"/>
        <v>0</v>
      </c>
      <c r="CK370" s="20">
        <v>0</v>
      </c>
      <c r="CL370" s="33">
        <v>0</v>
      </c>
      <c r="CM370" s="475">
        <f t="shared" si="1016"/>
        <v>0</v>
      </c>
      <c r="CN370" s="4">
        <v>0</v>
      </c>
      <c r="CO370" s="1">
        <v>0</v>
      </c>
      <c r="CP370" s="1">
        <v>0</v>
      </c>
      <c r="CQ370" s="19">
        <v>0</v>
      </c>
      <c r="CR370" s="7">
        <v>0</v>
      </c>
      <c r="CS370" s="224">
        <f t="shared" si="1017"/>
        <v>0</v>
      </c>
      <c r="CT370" s="1">
        <f t="shared" si="1018"/>
        <v>0</v>
      </c>
      <c r="CU370" s="229">
        <f t="shared" si="1019"/>
        <v>0</v>
      </c>
      <c r="CV370" s="193">
        <f t="shared" si="1020"/>
        <v>0</v>
      </c>
      <c r="CW370" s="193">
        <f t="shared" si="1021"/>
        <v>0</v>
      </c>
      <c r="CX370" s="20"/>
      <c r="CY370" s="33"/>
      <c r="CZ370" s="475">
        <f t="shared" si="1022"/>
        <v>0</v>
      </c>
      <c r="DA370" s="4">
        <v>0</v>
      </c>
      <c r="DE370" s="7">
        <f t="shared" si="1134"/>
        <v>0</v>
      </c>
      <c r="DF370" s="224">
        <f t="shared" si="1023"/>
        <v>0</v>
      </c>
      <c r="DG370" s="1">
        <f t="shared" si="1024"/>
        <v>0</v>
      </c>
      <c r="DH370" s="229">
        <f t="shared" si="1025"/>
        <v>0</v>
      </c>
      <c r="DI370" s="193"/>
      <c r="DJ370" s="193"/>
      <c r="DK370" s="20"/>
      <c r="DL370" s="33"/>
      <c r="DM370" s="475">
        <f t="shared" si="1026"/>
        <v>0</v>
      </c>
      <c r="DN370" s="4">
        <v>0</v>
      </c>
      <c r="DR370" s="7">
        <f t="shared" si="1135"/>
        <v>0</v>
      </c>
      <c r="DS370" s="224">
        <f t="shared" si="1027"/>
        <v>0</v>
      </c>
      <c r="DT370" s="1">
        <f t="shared" si="1028"/>
        <v>0</v>
      </c>
      <c r="DU370" s="229">
        <f t="shared" si="1029"/>
        <v>0</v>
      </c>
    </row>
    <row r="371" spans="2:125" hidden="1" outlineLevel="1" x14ac:dyDescent="0.35">
      <c r="B371" s="5" t="s">
        <v>119</v>
      </c>
      <c r="C371" s="3"/>
      <c r="D371" s="18">
        <v>320030</v>
      </c>
      <c r="E371" s="5" t="s">
        <v>42</v>
      </c>
      <c r="F371" s="5" t="s">
        <v>56</v>
      </c>
      <c r="G371" s="5" t="s">
        <v>74</v>
      </c>
      <c r="H371" s="20">
        <v>223.309</v>
      </c>
      <c r="I371" s="16">
        <f t="shared" si="1136"/>
        <v>0</v>
      </c>
      <c r="J371" s="16">
        <f t="shared" si="1137"/>
        <v>0</v>
      </c>
      <c r="K371" s="16">
        <f t="shared" si="1138"/>
        <v>0</v>
      </c>
      <c r="L371" s="33">
        <f t="shared" si="1139"/>
        <v>0</v>
      </c>
      <c r="M371" s="20">
        <f t="shared" si="1140"/>
        <v>0</v>
      </c>
      <c r="N371" s="20">
        <f t="shared" si="1141"/>
        <v>0</v>
      </c>
      <c r="O371" s="20">
        <f t="shared" si="1142"/>
        <v>0</v>
      </c>
      <c r="P371" s="20">
        <f t="shared" si="1143"/>
        <v>0</v>
      </c>
      <c r="Q371" s="20">
        <f t="shared" si="1144"/>
        <v>0</v>
      </c>
      <c r="R371" s="20">
        <f t="shared" si="1145"/>
        <v>0</v>
      </c>
      <c r="S371" s="20">
        <f t="shared" si="1146"/>
        <v>0</v>
      </c>
      <c r="T371" s="20">
        <f t="shared" si="1147"/>
        <v>0</v>
      </c>
      <c r="U371" s="182">
        <f t="shared" si="1045"/>
        <v>0</v>
      </c>
      <c r="V371" s="33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0</v>
      </c>
      <c r="AB371" s="20">
        <v>0</v>
      </c>
      <c r="AC371" s="20">
        <v>0</v>
      </c>
      <c r="AD371" s="20">
        <v>0</v>
      </c>
      <c r="AE371" s="20">
        <v>0</v>
      </c>
      <c r="AF371" s="20">
        <v>0</v>
      </c>
      <c r="AG371" s="16">
        <v>0</v>
      </c>
      <c r="AH371" s="179">
        <f t="shared" si="981"/>
        <v>0</v>
      </c>
      <c r="AI371" s="28">
        <v>0</v>
      </c>
      <c r="AJ371" s="28">
        <v>0</v>
      </c>
      <c r="AK371" s="28">
        <v>0</v>
      </c>
      <c r="AL371" s="28">
        <v>0</v>
      </c>
      <c r="AM371" s="28">
        <v>0</v>
      </c>
      <c r="AN371" s="28">
        <v>0</v>
      </c>
      <c r="AO371" s="28">
        <v>0</v>
      </c>
      <c r="AP371" s="28">
        <v>0</v>
      </c>
      <c r="AQ371" s="28">
        <v>0</v>
      </c>
      <c r="AR371" s="28">
        <v>0</v>
      </c>
      <c r="AS371" s="28">
        <v>0</v>
      </c>
      <c r="AT371" s="28">
        <v>0</v>
      </c>
      <c r="AU371" s="329">
        <f t="shared" si="1043"/>
        <v>0</v>
      </c>
      <c r="AV371" s="33">
        <v>0</v>
      </c>
      <c r="AW371" s="20">
        <v>0</v>
      </c>
      <c r="AX371" s="20">
        <v>0</v>
      </c>
      <c r="AY371" s="20">
        <v>0</v>
      </c>
      <c r="AZ371" s="20">
        <v>0</v>
      </c>
      <c r="BA371" s="20">
        <v>0</v>
      </c>
      <c r="BB371" s="20">
        <v>0</v>
      </c>
      <c r="BC371" s="20">
        <v>0</v>
      </c>
      <c r="BD371" s="20">
        <v>0</v>
      </c>
      <c r="BE371" s="20">
        <v>0</v>
      </c>
      <c r="BF371" s="20">
        <v>0</v>
      </c>
      <c r="BG371" s="20">
        <v>0</v>
      </c>
      <c r="BH371" s="329">
        <f t="shared" si="1044"/>
        <v>0</v>
      </c>
      <c r="BI371" s="193">
        <f t="shared" si="1130"/>
        <v>0</v>
      </c>
      <c r="BJ371" s="193">
        <f t="shared" si="1131"/>
        <v>0</v>
      </c>
      <c r="BK371" s="20">
        <v>0</v>
      </c>
      <c r="BL371" s="33">
        <v>0</v>
      </c>
      <c r="BM371" s="226">
        <f t="shared" si="1032"/>
        <v>0</v>
      </c>
      <c r="BN371" s="4">
        <f t="shared" si="1148"/>
        <v>0</v>
      </c>
      <c r="BO371" s="4">
        <v>0</v>
      </c>
      <c r="BP371" s="4">
        <v>0</v>
      </c>
      <c r="BQ371" s="195">
        <v>0</v>
      </c>
      <c r="BR371" s="196">
        <f t="shared" si="1132"/>
        <v>0</v>
      </c>
      <c r="BS371" s="224">
        <f t="shared" si="1042"/>
        <v>0</v>
      </c>
      <c r="BT371" s="4">
        <f t="shared" si="1033"/>
        <v>0</v>
      </c>
      <c r="BU371" s="229">
        <f t="shared" si="935"/>
        <v>0</v>
      </c>
      <c r="BV371" s="193">
        <f t="shared" si="1034"/>
        <v>0</v>
      </c>
      <c r="BW371" s="193">
        <f t="shared" si="1035"/>
        <v>0</v>
      </c>
      <c r="BX371" s="20">
        <v>0</v>
      </c>
      <c r="BY371" s="19">
        <v>0</v>
      </c>
      <c r="BZ371" s="441">
        <f t="shared" si="1036"/>
        <v>0</v>
      </c>
      <c r="CA371" s="4">
        <f t="shared" si="1133"/>
        <v>0</v>
      </c>
      <c r="CB371" s="1">
        <v>0</v>
      </c>
      <c r="CC371" s="1">
        <v>0</v>
      </c>
      <c r="CD371" s="19">
        <v>0</v>
      </c>
      <c r="CE371" s="196">
        <v>0</v>
      </c>
      <c r="CF371" s="275">
        <f t="shared" si="1037"/>
        <v>0</v>
      </c>
      <c r="CG371" s="1">
        <f t="shared" si="1038"/>
        <v>0</v>
      </c>
      <c r="CH371" s="229">
        <f t="shared" si="1039"/>
        <v>0</v>
      </c>
      <c r="CI371" s="193">
        <f t="shared" si="1040"/>
        <v>0</v>
      </c>
      <c r="CJ371" s="193">
        <f t="shared" si="1041"/>
        <v>0</v>
      </c>
      <c r="CK371" s="20">
        <v>0</v>
      </c>
      <c r="CL371" s="33">
        <v>0</v>
      </c>
      <c r="CM371" s="475">
        <f t="shared" si="1016"/>
        <v>0</v>
      </c>
      <c r="CN371" s="4">
        <v>0</v>
      </c>
      <c r="CO371" s="1">
        <v>0</v>
      </c>
      <c r="CP371" s="1">
        <v>0</v>
      </c>
      <c r="CQ371" s="19">
        <v>0</v>
      </c>
      <c r="CR371" s="7">
        <v>0</v>
      </c>
      <c r="CS371" s="224">
        <f t="shared" si="1017"/>
        <v>0</v>
      </c>
      <c r="CT371" s="1">
        <f t="shared" si="1018"/>
        <v>0</v>
      </c>
      <c r="CU371" s="229">
        <f t="shared" si="1019"/>
        <v>0</v>
      </c>
      <c r="CV371" s="193">
        <f t="shared" si="1020"/>
        <v>0</v>
      </c>
      <c r="CW371" s="193">
        <f t="shared" si="1021"/>
        <v>0</v>
      </c>
      <c r="CX371" s="20"/>
      <c r="CY371" s="33"/>
      <c r="CZ371" s="475">
        <f t="shared" si="1022"/>
        <v>0</v>
      </c>
      <c r="DA371" s="4">
        <v>0</v>
      </c>
      <c r="DE371" s="7">
        <f t="shared" si="1134"/>
        <v>0</v>
      </c>
      <c r="DF371" s="224">
        <f t="shared" si="1023"/>
        <v>0</v>
      </c>
      <c r="DG371" s="1">
        <f t="shared" si="1024"/>
        <v>0</v>
      </c>
      <c r="DH371" s="229">
        <f t="shared" si="1025"/>
        <v>0</v>
      </c>
      <c r="DI371" s="193"/>
      <c r="DJ371" s="193"/>
      <c r="DK371" s="20"/>
      <c r="DL371" s="33"/>
      <c r="DM371" s="475">
        <f t="shared" si="1026"/>
        <v>0</v>
      </c>
      <c r="DN371" s="4">
        <v>0</v>
      </c>
      <c r="DR371" s="7">
        <f t="shared" si="1135"/>
        <v>0</v>
      </c>
      <c r="DS371" s="224">
        <f t="shared" si="1027"/>
        <v>0</v>
      </c>
      <c r="DT371" s="1">
        <f t="shared" si="1028"/>
        <v>0</v>
      </c>
      <c r="DU371" s="229">
        <f t="shared" si="1029"/>
        <v>0</v>
      </c>
    </row>
    <row r="372" spans="2:125" hidden="1" outlineLevel="1" x14ac:dyDescent="0.35">
      <c r="B372" s="5" t="s">
        <v>119</v>
      </c>
      <c r="C372" s="3"/>
      <c r="D372" s="18">
        <v>322110</v>
      </c>
      <c r="E372" s="5" t="s">
        <v>45</v>
      </c>
      <c r="F372" s="5" t="s">
        <v>57</v>
      </c>
      <c r="G372" s="5" t="s">
        <v>77</v>
      </c>
      <c r="H372" s="20">
        <v>281.01799999999997</v>
      </c>
      <c r="I372" s="16">
        <f t="shared" si="1136"/>
        <v>0</v>
      </c>
      <c r="J372" s="16">
        <f t="shared" si="1137"/>
        <v>0</v>
      </c>
      <c r="K372" s="16">
        <f t="shared" si="1138"/>
        <v>0</v>
      </c>
      <c r="L372" s="33">
        <f t="shared" si="1139"/>
        <v>0</v>
      </c>
      <c r="M372" s="20">
        <f t="shared" si="1140"/>
        <v>0</v>
      </c>
      <c r="N372" s="20">
        <f t="shared" si="1141"/>
        <v>0</v>
      </c>
      <c r="O372" s="20">
        <f t="shared" si="1142"/>
        <v>0</v>
      </c>
      <c r="P372" s="20">
        <f t="shared" si="1143"/>
        <v>0</v>
      </c>
      <c r="Q372" s="20">
        <f t="shared" si="1144"/>
        <v>0</v>
      </c>
      <c r="R372" s="20">
        <f t="shared" si="1145"/>
        <v>0</v>
      </c>
      <c r="S372" s="20">
        <f t="shared" si="1146"/>
        <v>0</v>
      </c>
      <c r="T372" s="20">
        <f t="shared" si="1147"/>
        <v>0</v>
      </c>
      <c r="U372" s="182">
        <f t="shared" si="1045"/>
        <v>0</v>
      </c>
      <c r="V372" s="33">
        <v>0</v>
      </c>
      <c r="W372" s="20">
        <v>0</v>
      </c>
      <c r="X372" s="20">
        <v>0</v>
      </c>
      <c r="Y372" s="20">
        <v>0</v>
      </c>
      <c r="Z372" s="20">
        <v>0</v>
      </c>
      <c r="AA372" s="20">
        <v>0</v>
      </c>
      <c r="AB372" s="20">
        <v>0</v>
      </c>
      <c r="AC372" s="20">
        <v>0</v>
      </c>
      <c r="AD372" s="20">
        <v>0</v>
      </c>
      <c r="AE372" s="20">
        <v>0</v>
      </c>
      <c r="AF372" s="20">
        <v>0</v>
      </c>
      <c r="AG372" s="16">
        <v>0</v>
      </c>
      <c r="AH372" s="179">
        <f t="shared" si="981"/>
        <v>0</v>
      </c>
      <c r="AI372" s="28">
        <v>0</v>
      </c>
      <c r="AJ372" s="28">
        <v>0</v>
      </c>
      <c r="AK372" s="28">
        <v>0</v>
      </c>
      <c r="AL372" s="28">
        <v>0</v>
      </c>
      <c r="AM372" s="28">
        <v>0</v>
      </c>
      <c r="AN372" s="28">
        <v>0</v>
      </c>
      <c r="AO372" s="28">
        <v>0</v>
      </c>
      <c r="AP372" s="28">
        <v>0</v>
      </c>
      <c r="AQ372" s="28">
        <v>0</v>
      </c>
      <c r="AR372" s="28">
        <v>0</v>
      </c>
      <c r="AS372" s="28">
        <v>0</v>
      </c>
      <c r="AT372" s="28">
        <v>0</v>
      </c>
      <c r="AU372" s="329">
        <f t="shared" si="1043"/>
        <v>0</v>
      </c>
      <c r="AV372" s="33">
        <v>0</v>
      </c>
      <c r="AW372" s="20">
        <v>0</v>
      </c>
      <c r="AX372" s="20">
        <v>0</v>
      </c>
      <c r="AY372" s="20">
        <v>0</v>
      </c>
      <c r="AZ372" s="20">
        <v>0</v>
      </c>
      <c r="BA372" s="20">
        <v>0</v>
      </c>
      <c r="BB372" s="20">
        <v>0</v>
      </c>
      <c r="BC372" s="20">
        <v>0</v>
      </c>
      <c r="BD372" s="20">
        <v>0</v>
      </c>
      <c r="BE372" s="20">
        <v>0</v>
      </c>
      <c r="BF372" s="20">
        <v>0</v>
      </c>
      <c r="BG372" s="20">
        <v>0</v>
      </c>
      <c r="BH372" s="329">
        <f t="shared" si="1044"/>
        <v>0</v>
      </c>
      <c r="BI372" s="193">
        <f t="shared" si="1130"/>
        <v>0</v>
      </c>
      <c r="BJ372" s="193">
        <f t="shared" si="1131"/>
        <v>0</v>
      </c>
      <c r="BK372" s="20">
        <v>0</v>
      </c>
      <c r="BL372" s="33">
        <v>0</v>
      </c>
      <c r="BM372" s="226">
        <f t="shared" si="1032"/>
        <v>0</v>
      </c>
      <c r="BN372" s="4">
        <f t="shared" si="1148"/>
        <v>0</v>
      </c>
      <c r="BO372" s="4">
        <v>0</v>
      </c>
      <c r="BP372" s="4">
        <v>0</v>
      </c>
      <c r="BQ372" s="195">
        <v>0</v>
      </c>
      <c r="BR372" s="196">
        <f t="shared" si="1132"/>
        <v>0</v>
      </c>
      <c r="BS372" s="224">
        <f t="shared" si="1042"/>
        <v>0</v>
      </c>
      <c r="BT372" s="4">
        <f t="shared" si="1033"/>
        <v>0</v>
      </c>
      <c r="BU372" s="229">
        <f t="shared" si="935"/>
        <v>0</v>
      </c>
      <c r="BV372" s="193">
        <f t="shared" si="1034"/>
        <v>0</v>
      </c>
      <c r="BW372" s="193">
        <f t="shared" si="1035"/>
        <v>0</v>
      </c>
      <c r="BX372" s="20">
        <v>0</v>
      </c>
      <c r="BY372" s="19">
        <v>0</v>
      </c>
      <c r="BZ372" s="441">
        <f t="shared" si="1036"/>
        <v>0</v>
      </c>
      <c r="CA372" s="4">
        <f t="shared" si="1133"/>
        <v>0</v>
      </c>
      <c r="CB372" s="1">
        <v>0</v>
      </c>
      <c r="CC372" s="1">
        <v>0</v>
      </c>
      <c r="CD372" s="19">
        <v>0</v>
      </c>
      <c r="CE372" s="196">
        <v>0</v>
      </c>
      <c r="CF372" s="275">
        <f t="shared" si="1037"/>
        <v>0</v>
      </c>
      <c r="CG372" s="1">
        <f t="shared" si="1038"/>
        <v>0</v>
      </c>
      <c r="CH372" s="229">
        <f t="shared" si="1039"/>
        <v>0</v>
      </c>
      <c r="CI372" s="193">
        <f t="shared" si="1040"/>
        <v>0</v>
      </c>
      <c r="CJ372" s="193">
        <f t="shared" si="1041"/>
        <v>0</v>
      </c>
      <c r="CK372" s="20">
        <v>0</v>
      </c>
      <c r="CL372" s="33">
        <v>0</v>
      </c>
      <c r="CM372" s="475">
        <f t="shared" si="1016"/>
        <v>0</v>
      </c>
      <c r="CN372" s="4">
        <v>0</v>
      </c>
      <c r="CO372" s="1">
        <v>0</v>
      </c>
      <c r="CP372" s="1">
        <v>0</v>
      </c>
      <c r="CQ372" s="19">
        <v>0</v>
      </c>
      <c r="CR372" s="7">
        <v>0</v>
      </c>
      <c r="CS372" s="224">
        <f t="shared" si="1017"/>
        <v>0</v>
      </c>
      <c r="CT372" s="1">
        <f t="shared" si="1018"/>
        <v>0</v>
      </c>
      <c r="CU372" s="229">
        <f t="shared" si="1019"/>
        <v>0</v>
      </c>
      <c r="CV372" s="193">
        <f t="shared" si="1020"/>
        <v>0</v>
      </c>
      <c r="CW372" s="193">
        <f t="shared" si="1021"/>
        <v>0</v>
      </c>
      <c r="CX372" s="20"/>
      <c r="CY372" s="33"/>
      <c r="CZ372" s="475">
        <f t="shared" si="1022"/>
        <v>0</v>
      </c>
      <c r="DA372" s="4">
        <v>0</v>
      </c>
      <c r="DE372" s="7">
        <f t="shared" si="1134"/>
        <v>0</v>
      </c>
      <c r="DF372" s="224">
        <f t="shared" si="1023"/>
        <v>0</v>
      </c>
      <c r="DG372" s="1">
        <f t="shared" si="1024"/>
        <v>0</v>
      </c>
      <c r="DH372" s="229">
        <f t="shared" si="1025"/>
        <v>0</v>
      </c>
      <c r="DI372" s="193"/>
      <c r="DJ372" s="193"/>
      <c r="DK372" s="20"/>
      <c r="DL372" s="33"/>
      <c r="DM372" s="475">
        <f t="shared" si="1026"/>
        <v>0</v>
      </c>
      <c r="DN372" s="4">
        <v>0</v>
      </c>
      <c r="DR372" s="7">
        <f t="shared" si="1135"/>
        <v>0</v>
      </c>
      <c r="DS372" s="224">
        <f t="shared" si="1027"/>
        <v>0</v>
      </c>
      <c r="DT372" s="1">
        <f t="shared" si="1028"/>
        <v>0</v>
      </c>
      <c r="DU372" s="229">
        <f t="shared" si="1029"/>
        <v>0</v>
      </c>
    </row>
    <row r="373" spans="2:125" hidden="1" outlineLevel="1" x14ac:dyDescent="0.35">
      <c r="B373" s="5" t="s">
        <v>119</v>
      </c>
      <c r="C373" s="3"/>
      <c r="D373" s="18">
        <v>322231</v>
      </c>
      <c r="E373" s="5" t="s">
        <v>45</v>
      </c>
      <c r="F373" s="5" t="s">
        <v>58</v>
      </c>
      <c r="G373" s="5" t="s">
        <v>77</v>
      </c>
      <c r="H373" s="20">
        <v>281.01799999999997</v>
      </c>
      <c r="I373" s="16">
        <f t="shared" si="1136"/>
        <v>0</v>
      </c>
      <c r="J373" s="16">
        <f t="shared" si="1137"/>
        <v>0</v>
      </c>
      <c r="K373" s="16">
        <f t="shared" si="1138"/>
        <v>0</v>
      </c>
      <c r="L373" s="33">
        <f t="shared" si="1139"/>
        <v>0</v>
      </c>
      <c r="M373" s="20">
        <f t="shared" si="1140"/>
        <v>0</v>
      </c>
      <c r="N373" s="20">
        <f t="shared" si="1141"/>
        <v>0</v>
      </c>
      <c r="O373" s="20">
        <f t="shared" si="1142"/>
        <v>0</v>
      </c>
      <c r="P373" s="20">
        <f t="shared" si="1143"/>
        <v>0</v>
      </c>
      <c r="Q373" s="20">
        <f t="shared" si="1144"/>
        <v>0</v>
      </c>
      <c r="R373" s="20">
        <f t="shared" si="1145"/>
        <v>0</v>
      </c>
      <c r="S373" s="20">
        <f t="shared" si="1146"/>
        <v>0</v>
      </c>
      <c r="T373" s="20">
        <f t="shared" si="1147"/>
        <v>0</v>
      </c>
      <c r="U373" s="182">
        <f t="shared" si="1045"/>
        <v>0</v>
      </c>
      <c r="V373" s="33">
        <v>0</v>
      </c>
      <c r="W373" s="20">
        <v>0</v>
      </c>
      <c r="X373" s="20">
        <v>0</v>
      </c>
      <c r="Y373" s="20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0">
        <v>0</v>
      </c>
      <c r="AF373" s="20">
        <v>0</v>
      </c>
      <c r="AG373" s="16">
        <v>0</v>
      </c>
      <c r="AH373" s="179">
        <f t="shared" si="981"/>
        <v>0</v>
      </c>
      <c r="AI373" s="28">
        <v>0</v>
      </c>
      <c r="AJ373" s="28">
        <v>0</v>
      </c>
      <c r="AK373" s="28">
        <v>0</v>
      </c>
      <c r="AL373" s="28">
        <v>0</v>
      </c>
      <c r="AM373" s="28">
        <v>0</v>
      </c>
      <c r="AN373" s="28">
        <v>0</v>
      </c>
      <c r="AO373" s="28">
        <v>0</v>
      </c>
      <c r="AP373" s="28">
        <v>0</v>
      </c>
      <c r="AQ373" s="28">
        <v>0</v>
      </c>
      <c r="AR373" s="28">
        <v>0</v>
      </c>
      <c r="AS373" s="28">
        <v>0</v>
      </c>
      <c r="AT373" s="28">
        <v>0</v>
      </c>
      <c r="AU373" s="329">
        <f t="shared" si="1043"/>
        <v>0</v>
      </c>
      <c r="AV373" s="33">
        <v>0</v>
      </c>
      <c r="AW373" s="20">
        <v>0</v>
      </c>
      <c r="AX373" s="20">
        <v>0</v>
      </c>
      <c r="AY373" s="20">
        <v>0</v>
      </c>
      <c r="AZ373" s="20">
        <v>0</v>
      </c>
      <c r="BA373" s="20">
        <v>0</v>
      </c>
      <c r="BB373" s="20">
        <v>0</v>
      </c>
      <c r="BC373" s="20">
        <v>0</v>
      </c>
      <c r="BD373" s="20">
        <v>0</v>
      </c>
      <c r="BE373" s="20">
        <v>0</v>
      </c>
      <c r="BF373" s="20">
        <v>0</v>
      </c>
      <c r="BG373" s="20">
        <v>0</v>
      </c>
      <c r="BH373" s="329">
        <f t="shared" si="1044"/>
        <v>0</v>
      </c>
      <c r="BI373" s="193">
        <f t="shared" si="1130"/>
        <v>0</v>
      </c>
      <c r="BJ373" s="193">
        <f t="shared" si="1131"/>
        <v>0</v>
      </c>
      <c r="BK373" s="20">
        <v>0</v>
      </c>
      <c r="BL373" s="33">
        <v>0</v>
      </c>
      <c r="BM373" s="226">
        <f t="shared" si="1032"/>
        <v>0</v>
      </c>
      <c r="BN373" s="4">
        <f t="shared" si="1148"/>
        <v>0</v>
      </c>
      <c r="BO373" s="4">
        <v>0</v>
      </c>
      <c r="BP373" s="4">
        <v>0</v>
      </c>
      <c r="BQ373" s="195">
        <v>0</v>
      </c>
      <c r="BR373" s="196">
        <f t="shared" si="1132"/>
        <v>0</v>
      </c>
      <c r="BS373" s="224">
        <f t="shared" si="1042"/>
        <v>0</v>
      </c>
      <c r="BT373" s="4">
        <f t="shared" si="1033"/>
        <v>0</v>
      </c>
      <c r="BU373" s="229">
        <f t="shared" si="935"/>
        <v>0</v>
      </c>
      <c r="BV373" s="193">
        <f t="shared" si="1034"/>
        <v>0</v>
      </c>
      <c r="BW373" s="193">
        <f t="shared" si="1035"/>
        <v>0</v>
      </c>
      <c r="BX373" s="20">
        <v>0</v>
      </c>
      <c r="BY373" s="19">
        <v>0</v>
      </c>
      <c r="BZ373" s="441">
        <f t="shared" si="1036"/>
        <v>0</v>
      </c>
      <c r="CA373" s="4">
        <f t="shared" si="1133"/>
        <v>0</v>
      </c>
      <c r="CB373" s="1">
        <v>0</v>
      </c>
      <c r="CC373" s="1">
        <v>0</v>
      </c>
      <c r="CD373" s="19">
        <v>0</v>
      </c>
      <c r="CE373" s="196">
        <v>0</v>
      </c>
      <c r="CF373" s="275">
        <f t="shared" si="1037"/>
        <v>0</v>
      </c>
      <c r="CG373" s="1">
        <f t="shared" si="1038"/>
        <v>0</v>
      </c>
      <c r="CH373" s="229">
        <f t="shared" si="1039"/>
        <v>0</v>
      </c>
      <c r="CI373" s="193">
        <f t="shared" si="1040"/>
        <v>0</v>
      </c>
      <c r="CJ373" s="193">
        <f t="shared" si="1041"/>
        <v>0</v>
      </c>
      <c r="CK373" s="20">
        <v>0</v>
      </c>
      <c r="CL373" s="33">
        <v>0</v>
      </c>
      <c r="CM373" s="475">
        <f t="shared" si="1016"/>
        <v>0</v>
      </c>
      <c r="CN373" s="4">
        <v>0</v>
      </c>
      <c r="CO373" s="1">
        <v>0</v>
      </c>
      <c r="CP373" s="1">
        <v>0</v>
      </c>
      <c r="CQ373" s="19">
        <v>0</v>
      </c>
      <c r="CR373" s="7">
        <v>0</v>
      </c>
      <c r="CS373" s="224">
        <f t="shared" si="1017"/>
        <v>0</v>
      </c>
      <c r="CT373" s="1">
        <f t="shared" si="1018"/>
        <v>0</v>
      </c>
      <c r="CU373" s="229">
        <f t="shared" si="1019"/>
        <v>0</v>
      </c>
      <c r="CV373" s="193">
        <f t="shared" si="1020"/>
        <v>0</v>
      </c>
      <c r="CW373" s="193">
        <f t="shared" si="1021"/>
        <v>0</v>
      </c>
      <c r="CX373" s="20"/>
      <c r="CY373" s="33"/>
      <c r="CZ373" s="475">
        <f t="shared" si="1022"/>
        <v>0</v>
      </c>
      <c r="DA373" s="4">
        <v>0</v>
      </c>
      <c r="DE373" s="7">
        <f t="shared" si="1134"/>
        <v>0</v>
      </c>
      <c r="DF373" s="224">
        <f t="shared" si="1023"/>
        <v>0</v>
      </c>
      <c r="DG373" s="1">
        <f t="shared" si="1024"/>
        <v>0</v>
      </c>
      <c r="DH373" s="229">
        <f t="shared" si="1025"/>
        <v>0</v>
      </c>
      <c r="DI373" s="193"/>
      <c r="DJ373" s="193"/>
      <c r="DK373" s="20"/>
      <c r="DL373" s="33"/>
      <c r="DM373" s="475">
        <f t="shared" si="1026"/>
        <v>0</v>
      </c>
      <c r="DN373" s="4">
        <v>0</v>
      </c>
      <c r="DR373" s="7">
        <f t="shared" si="1135"/>
        <v>0</v>
      </c>
      <c r="DS373" s="224">
        <f t="shared" si="1027"/>
        <v>0</v>
      </c>
      <c r="DT373" s="1">
        <f t="shared" si="1028"/>
        <v>0</v>
      </c>
      <c r="DU373" s="229">
        <f t="shared" si="1029"/>
        <v>0</v>
      </c>
    </row>
    <row r="374" spans="2:125" hidden="1" outlineLevel="1" x14ac:dyDescent="0.35">
      <c r="B374" s="5" t="s">
        <v>119</v>
      </c>
      <c r="C374" s="3"/>
      <c r="D374" s="18">
        <v>322000</v>
      </c>
      <c r="E374" s="5" t="s">
        <v>45</v>
      </c>
      <c r="F374" s="5" t="s">
        <v>59</v>
      </c>
      <c r="G374" s="5" t="s">
        <v>77</v>
      </c>
      <c r="H374" s="20">
        <v>281.01799999999997</v>
      </c>
      <c r="I374" s="16">
        <f t="shared" si="1136"/>
        <v>0</v>
      </c>
      <c r="J374" s="16">
        <f t="shared" si="1137"/>
        <v>0</v>
      </c>
      <c r="K374" s="16">
        <f t="shared" si="1138"/>
        <v>0</v>
      </c>
      <c r="L374" s="33">
        <f t="shared" si="1139"/>
        <v>0</v>
      </c>
      <c r="M374" s="20">
        <f t="shared" si="1140"/>
        <v>0</v>
      </c>
      <c r="N374" s="20">
        <f t="shared" si="1141"/>
        <v>0</v>
      </c>
      <c r="O374" s="20">
        <f t="shared" si="1142"/>
        <v>0</v>
      </c>
      <c r="P374" s="20">
        <f t="shared" si="1143"/>
        <v>0</v>
      </c>
      <c r="Q374" s="20">
        <f t="shared" si="1144"/>
        <v>0</v>
      </c>
      <c r="R374" s="20">
        <f t="shared" si="1145"/>
        <v>0</v>
      </c>
      <c r="S374" s="20">
        <f t="shared" si="1146"/>
        <v>0</v>
      </c>
      <c r="T374" s="20">
        <f t="shared" si="1147"/>
        <v>0</v>
      </c>
      <c r="U374" s="182">
        <f t="shared" si="1045"/>
        <v>0</v>
      </c>
      <c r="V374" s="33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20">
        <v>0</v>
      </c>
      <c r="AD374" s="20">
        <v>0</v>
      </c>
      <c r="AE374" s="20">
        <v>0</v>
      </c>
      <c r="AF374" s="20">
        <v>0</v>
      </c>
      <c r="AG374" s="16">
        <v>0</v>
      </c>
      <c r="AH374" s="179">
        <f t="shared" si="981"/>
        <v>0</v>
      </c>
      <c r="AI374" s="28">
        <v>0</v>
      </c>
      <c r="AJ374" s="28">
        <v>0</v>
      </c>
      <c r="AK374" s="28">
        <v>0</v>
      </c>
      <c r="AL374" s="28">
        <v>0</v>
      </c>
      <c r="AM374" s="28">
        <v>0</v>
      </c>
      <c r="AN374" s="28">
        <v>0</v>
      </c>
      <c r="AO374" s="28">
        <v>0</v>
      </c>
      <c r="AP374" s="28">
        <v>0</v>
      </c>
      <c r="AQ374" s="28">
        <v>0</v>
      </c>
      <c r="AR374" s="28">
        <v>0</v>
      </c>
      <c r="AS374" s="28">
        <v>0</v>
      </c>
      <c r="AT374" s="28">
        <v>0</v>
      </c>
      <c r="AU374" s="329">
        <f t="shared" si="1043"/>
        <v>0</v>
      </c>
      <c r="AV374" s="33">
        <v>0</v>
      </c>
      <c r="AW374" s="20">
        <v>0</v>
      </c>
      <c r="AX374" s="20">
        <v>0</v>
      </c>
      <c r="AY374" s="20">
        <v>0</v>
      </c>
      <c r="AZ374" s="20">
        <v>0</v>
      </c>
      <c r="BA374" s="20">
        <v>0</v>
      </c>
      <c r="BB374" s="20">
        <v>0</v>
      </c>
      <c r="BC374" s="20">
        <v>0</v>
      </c>
      <c r="BD374" s="20">
        <v>0</v>
      </c>
      <c r="BE374" s="20">
        <v>0</v>
      </c>
      <c r="BF374" s="20">
        <v>0</v>
      </c>
      <c r="BG374" s="20">
        <v>0</v>
      </c>
      <c r="BH374" s="329">
        <f t="shared" si="1044"/>
        <v>0</v>
      </c>
      <c r="BI374" s="193">
        <f t="shared" si="1130"/>
        <v>0</v>
      </c>
      <c r="BJ374" s="193">
        <f t="shared" si="1131"/>
        <v>0</v>
      </c>
      <c r="BK374" s="20">
        <v>0</v>
      </c>
      <c r="BL374" s="33">
        <v>0</v>
      </c>
      <c r="BM374" s="226">
        <f t="shared" si="1032"/>
        <v>0</v>
      </c>
      <c r="BN374" s="4">
        <f t="shared" si="1148"/>
        <v>0</v>
      </c>
      <c r="BO374" s="4">
        <v>0</v>
      </c>
      <c r="BP374" s="4">
        <v>0</v>
      </c>
      <c r="BQ374" s="195">
        <v>0</v>
      </c>
      <c r="BR374" s="196">
        <f t="shared" si="1132"/>
        <v>0</v>
      </c>
      <c r="BS374" s="224">
        <f t="shared" si="1042"/>
        <v>0</v>
      </c>
      <c r="BT374" s="4">
        <f t="shared" si="1033"/>
        <v>0</v>
      </c>
      <c r="BU374" s="229">
        <f t="shared" ref="BU374:BU438" si="1149">IFERROR(SUM(AV374:BC374)/SUM(AI374:AP374)-1,0)</f>
        <v>0</v>
      </c>
      <c r="BV374" s="193">
        <f t="shared" si="1034"/>
        <v>0</v>
      </c>
      <c r="BW374" s="193">
        <f t="shared" si="1035"/>
        <v>0</v>
      </c>
      <c r="BX374" s="20">
        <v>0</v>
      </c>
      <c r="BY374" s="19">
        <v>0</v>
      </c>
      <c r="BZ374" s="441">
        <f t="shared" si="1036"/>
        <v>0</v>
      </c>
      <c r="CA374" s="4">
        <f t="shared" si="1133"/>
        <v>0</v>
      </c>
      <c r="CB374" s="1">
        <v>0</v>
      </c>
      <c r="CC374" s="1">
        <v>0</v>
      </c>
      <c r="CD374" s="19">
        <v>0</v>
      </c>
      <c r="CE374" s="196">
        <v>0</v>
      </c>
      <c r="CF374" s="275">
        <f t="shared" si="1037"/>
        <v>0</v>
      </c>
      <c r="CG374" s="1">
        <f t="shared" si="1038"/>
        <v>0</v>
      </c>
      <c r="CH374" s="229">
        <f t="shared" si="1039"/>
        <v>0</v>
      </c>
      <c r="CI374" s="193">
        <f t="shared" si="1040"/>
        <v>0</v>
      </c>
      <c r="CJ374" s="193">
        <f t="shared" si="1041"/>
        <v>0</v>
      </c>
      <c r="CK374" s="20">
        <v>0</v>
      </c>
      <c r="CL374" s="33">
        <v>0</v>
      </c>
      <c r="CM374" s="475">
        <f t="shared" si="1016"/>
        <v>0</v>
      </c>
      <c r="CN374" s="4">
        <v>0</v>
      </c>
      <c r="CO374" s="1">
        <v>0</v>
      </c>
      <c r="CP374" s="1">
        <v>0</v>
      </c>
      <c r="CQ374" s="19">
        <v>0</v>
      </c>
      <c r="CR374" s="7">
        <v>0</v>
      </c>
      <c r="CS374" s="224">
        <f t="shared" si="1017"/>
        <v>0</v>
      </c>
      <c r="CT374" s="1">
        <f t="shared" si="1018"/>
        <v>0</v>
      </c>
      <c r="CU374" s="229">
        <f t="shared" si="1019"/>
        <v>0</v>
      </c>
      <c r="CV374" s="193">
        <f t="shared" si="1020"/>
        <v>0</v>
      </c>
      <c r="CW374" s="193">
        <f t="shared" si="1021"/>
        <v>0</v>
      </c>
      <c r="CX374" s="20"/>
      <c r="CY374" s="33"/>
      <c r="CZ374" s="475">
        <f t="shared" si="1022"/>
        <v>0</v>
      </c>
      <c r="DA374" s="4">
        <v>0</v>
      </c>
      <c r="DE374" s="7">
        <f t="shared" si="1134"/>
        <v>0</v>
      </c>
      <c r="DF374" s="224">
        <f t="shared" si="1023"/>
        <v>0</v>
      </c>
      <c r="DG374" s="1">
        <f t="shared" si="1024"/>
        <v>0</v>
      </c>
      <c r="DH374" s="229">
        <f t="shared" si="1025"/>
        <v>0</v>
      </c>
      <c r="DI374" s="193"/>
      <c r="DJ374" s="193"/>
      <c r="DK374" s="20"/>
      <c r="DL374" s="33"/>
      <c r="DM374" s="475">
        <f t="shared" si="1026"/>
        <v>0</v>
      </c>
      <c r="DN374" s="4">
        <v>0</v>
      </c>
      <c r="DR374" s="7">
        <f t="shared" si="1135"/>
        <v>0</v>
      </c>
      <c r="DS374" s="224">
        <f t="shared" si="1027"/>
        <v>0</v>
      </c>
      <c r="DT374" s="1">
        <f t="shared" si="1028"/>
        <v>0</v>
      </c>
      <c r="DU374" s="229">
        <f t="shared" si="1029"/>
        <v>0</v>
      </c>
    </row>
    <row r="375" spans="2:125" hidden="1" outlineLevel="1" x14ac:dyDescent="0.35">
      <c r="B375" s="5" t="s">
        <v>119</v>
      </c>
      <c r="C375" s="3"/>
      <c r="D375" s="18">
        <v>322002</v>
      </c>
      <c r="E375" s="5" t="s">
        <v>45</v>
      </c>
      <c r="F375" s="5" t="s">
        <v>60</v>
      </c>
      <c r="G375" s="5" t="s">
        <v>72</v>
      </c>
      <c r="H375" s="20">
        <v>100.364</v>
      </c>
      <c r="I375" s="16">
        <f t="shared" si="1136"/>
        <v>0</v>
      </c>
      <c r="J375" s="16">
        <f t="shared" si="1137"/>
        <v>0</v>
      </c>
      <c r="K375" s="16">
        <f t="shared" si="1138"/>
        <v>0</v>
      </c>
      <c r="L375" s="33">
        <f t="shared" si="1139"/>
        <v>0</v>
      </c>
      <c r="M375" s="20">
        <f t="shared" si="1140"/>
        <v>0</v>
      </c>
      <c r="N375" s="20">
        <f t="shared" si="1141"/>
        <v>0</v>
      </c>
      <c r="O375" s="20">
        <f t="shared" si="1142"/>
        <v>0</v>
      </c>
      <c r="P375" s="20">
        <f t="shared" si="1143"/>
        <v>0</v>
      </c>
      <c r="Q375" s="20">
        <f t="shared" si="1144"/>
        <v>0</v>
      </c>
      <c r="R375" s="20">
        <f t="shared" si="1145"/>
        <v>0</v>
      </c>
      <c r="S375" s="20">
        <f t="shared" si="1146"/>
        <v>0</v>
      </c>
      <c r="T375" s="20">
        <f t="shared" si="1147"/>
        <v>0</v>
      </c>
      <c r="U375" s="182">
        <f t="shared" si="1045"/>
        <v>0</v>
      </c>
      <c r="V375" s="33">
        <v>0</v>
      </c>
      <c r="W375" s="20">
        <v>0</v>
      </c>
      <c r="X375" s="20">
        <v>0</v>
      </c>
      <c r="Y375" s="20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0">
        <v>0</v>
      </c>
      <c r="AF375" s="20">
        <v>0</v>
      </c>
      <c r="AG375" s="16">
        <v>0</v>
      </c>
      <c r="AH375" s="179">
        <f t="shared" si="981"/>
        <v>0</v>
      </c>
      <c r="AI375" s="28">
        <v>0</v>
      </c>
      <c r="AJ375" s="28">
        <v>0</v>
      </c>
      <c r="AK375" s="28">
        <v>0</v>
      </c>
      <c r="AL375" s="28">
        <v>0</v>
      </c>
      <c r="AM375" s="28">
        <v>0</v>
      </c>
      <c r="AN375" s="28">
        <v>0</v>
      </c>
      <c r="AO375" s="28">
        <v>0</v>
      </c>
      <c r="AP375" s="28">
        <v>0</v>
      </c>
      <c r="AQ375" s="28">
        <v>0</v>
      </c>
      <c r="AR375" s="28">
        <v>0</v>
      </c>
      <c r="AS375" s="28">
        <v>0</v>
      </c>
      <c r="AT375" s="28">
        <v>0</v>
      </c>
      <c r="AU375" s="329">
        <f t="shared" si="1043"/>
        <v>0</v>
      </c>
      <c r="AV375" s="33">
        <v>0</v>
      </c>
      <c r="AW375" s="20">
        <v>0</v>
      </c>
      <c r="AX375" s="20">
        <v>0</v>
      </c>
      <c r="AY375" s="20">
        <v>0</v>
      </c>
      <c r="AZ375" s="20">
        <v>0</v>
      </c>
      <c r="BA375" s="20">
        <v>0</v>
      </c>
      <c r="BB375" s="20">
        <v>0</v>
      </c>
      <c r="BC375" s="20">
        <v>0</v>
      </c>
      <c r="BD375" s="20">
        <v>0</v>
      </c>
      <c r="BE375" s="20">
        <v>0</v>
      </c>
      <c r="BF375" s="20">
        <v>0</v>
      </c>
      <c r="BG375" s="20">
        <v>0</v>
      </c>
      <c r="BH375" s="329">
        <f t="shared" si="1044"/>
        <v>0</v>
      </c>
      <c r="BI375" s="193">
        <f t="shared" si="1130"/>
        <v>0</v>
      </c>
      <c r="BJ375" s="193">
        <f t="shared" si="1131"/>
        <v>0</v>
      </c>
      <c r="BK375" s="20">
        <v>0</v>
      </c>
      <c r="BL375" s="33">
        <v>0</v>
      </c>
      <c r="BM375" s="226">
        <f t="shared" si="1032"/>
        <v>0</v>
      </c>
      <c r="BN375" s="4">
        <f t="shared" si="1148"/>
        <v>0</v>
      </c>
      <c r="BO375" s="4">
        <v>0</v>
      </c>
      <c r="BP375" s="4">
        <v>0</v>
      </c>
      <c r="BQ375" s="195">
        <v>0</v>
      </c>
      <c r="BR375" s="196">
        <f t="shared" si="1132"/>
        <v>0</v>
      </c>
      <c r="BS375" s="224">
        <f t="shared" si="1042"/>
        <v>0</v>
      </c>
      <c r="BT375" s="4">
        <f t="shared" si="1033"/>
        <v>0</v>
      </c>
      <c r="BU375" s="229">
        <f t="shared" si="1149"/>
        <v>0</v>
      </c>
      <c r="BV375" s="193">
        <f t="shared" si="1034"/>
        <v>0</v>
      </c>
      <c r="BW375" s="193">
        <f t="shared" si="1035"/>
        <v>0</v>
      </c>
      <c r="BX375" s="20">
        <v>0</v>
      </c>
      <c r="BY375" s="19">
        <v>0</v>
      </c>
      <c r="BZ375" s="441">
        <f t="shared" si="1036"/>
        <v>0</v>
      </c>
      <c r="CA375" s="4">
        <f t="shared" si="1133"/>
        <v>0</v>
      </c>
      <c r="CB375" s="1">
        <v>0</v>
      </c>
      <c r="CC375" s="1">
        <v>0</v>
      </c>
      <c r="CD375" s="19">
        <v>0</v>
      </c>
      <c r="CE375" s="196">
        <v>0</v>
      </c>
      <c r="CF375" s="275">
        <f t="shared" si="1037"/>
        <v>0</v>
      </c>
      <c r="CG375" s="1">
        <f t="shared" si="1038"/>
        <v>0</v>
      </c>
      <c r="CH375" s="229">
        <f t="shared" si="1039"/>
        <v>0</v>
      </c>
      <c r="CI375" s="193">
        <f t="shared" si="1040"/>
        <v>0</v>
      </c>
      <c r="CJ375" s="193">
        <f t="shared" si="1041"/>
        <v>0</v>
      </c>
      <c r="CK375" s="20">
        <v>0</v>
      </c>
      <c r="CL375" s="33">
        <v>0</v>
      </c>
      <c r="CM375" s="475">
        <f t="shared" si="1016"/>
        <v>0</v>
      </c>
      <c r="CN375" s="4">
        <v>0</v>
      </c>
      <c r="CO375" s="1">
        <v>0</v>
      </c>
      <c r="CP375" s="1">
        <v>0</v>
      </c>
      <c r="CQ375" s="19">
        <v>0</v>
      </c>
      <c r="CR375" s="7">
        <v>0</v>
      </c>
      <c r="CS375" s="224">
        <f t="shared" si="1017"/>
        <v>0</v>
      </c>
      <c r="CT375" s="1">
        <f t="shared" si="1018"/>
        <v>0</v>
      </c>
      <c r="CU375" s="229">
        <f t="shared" si="1019"/>
        <v>0</v>
      </c>
      <c r="CV375" s="193">
        <f t="shared" si="1020"/>
        <v>0</v>
      </c>
      <c r="CW375" s="193">
        <f t="shared" si="1021"/>
        <v>0</v>
      </c>
      <c r="CX375" s="20"/>
      <c r="CY375" s="33"/>
      <c r="CZ375" s="475">
        <f t="shared" si="1022"/>
        <v>0</v>
      </c>
      <c r="DA375" s="4">
        <v>0</v>
      </c>
      <c r="DE375" s="7">
        <f t="shared" si="1134"/>
        <v>0</v>
      </c>
      <c r="DF375" s="224">
        <f t="shared" si="1023"/>
        <v>0</v>
      </c>
      <c r="DG375" s="1">
        <f t="shared" si="1024"/>
        <v>0</v>
      </c>
      <c r="DH375" s="229">
        <f t="shared" si="1025"/>
        <v>0</v>
      </c>
      <c r="DI375" s="193"/>
      <c r="DJ375" s="193"/>
      <c r="DK375" s="20"/>
      <c r="DL375" s="33"/>
      <c r="DM375" s="475">
        <f t="shared" si="1026"/>
        <v>0</v>
      </c>
      <c r="DN375" s="4">
        <v>0</v>
      </c>
      <c r="DR375" s="7">
        <f t="shared" si="1135"/>
        <v>0</v>
      </c>
      <c r="DS375" s="224">
        <f t="shared" si="1027"/>
        <v>0</v>
      </c>
      <c r="DT375" s="1">
        <f t="shared" si="1028"/>
        <v>0</v>
      </c>
      <c r="DU375" s="229">
        <f t="shared" si="1029"/>
        <v>0</v>
      </c>
    </row>
    <row r="376" spans="2:125" hidden="1" outlineLevel="1" x14ac:dyDescent="0.35">
      <c r="B376" s="5" t="s">
        <v>119</v>
      </c>
      <c r="C376" s="3"/>
      <c r="D376" s="18">
        <v>322100</v>
      </c>
      <c r="E376" s="5" t="s">
        <v>45</v>
      </c>
      <c r="F376" s="5" t="s">
        <v>61</v>
      </c>
      <c r="G376" s="5" t="s">
        <v>72</v>
      </c>
      <c r="H376" s="20">
        <v>100.364</v>
      </c>
      <c r="I376" s="16">
        <f t="shared" si="1136"/>
        <v>0</v>
      </c>
      <c r="J376" s="16">
        <f t="shared" si="1137"/>
        <v>0</v>
      </c>
      <c r="K376" s="16">
        <f t="shared" si="1138"/>
        <v>0</v>
      </c>
      <c r="L376" s="33">
        <f t="shared" si="1139"/>
        <v>0</v>
      </c>
      <c r="M376" s="20">
        <f t="shared" si="1140"/>
        <v>0</v>
      </c>
      <c r="N376" s="20">
        <f t="shared" si="1141"/>
        <v>0</v>
      </c>
      <c r="O376" s="20">
        <f t="shared" si="1142"/>
        <v>0</v>
      </c>
      <c r="P376" s="20">
        <f t="shared" si="1143"/>
        <v>0</v>
      </c>
      <c r="Q376" s="20">
        <f t="shared" si="1144"/>
        <v>0</v>
      </c>
      <c r="R376" s="20">
        <f t="shared" si="1145"/>
        <v>0</v>
      </c>
      <c r="S376" s="20">
        <f t="shared" si="1146"/>
        <v>0</v>
      </c>
      <c r="T376" s="20">
        <f t="shared" si="1147"/>
        <v>0</v>
      </c>
      <c r="U376" s="182">
        <f t="shared" si="1045"/>
        <v>0</v>
      </c>
      <c r="V376" s="33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0</v>
      </c>
      <c r="AB376" s="20">
        <v>0</v>
      </c>
      <c r="AC376" s="20">
        <v>0</v>
      </c>
      <c r="AD376" s="20">
        <v>0</v>
      </c>
      <c r="AE376" s="20">
        <v>0</v>
      </c>
      <c r="AF376" s="20">
        <v>0</v>
      </c>
      <c r="AG376" s="16">
        <v>0</v>
      </c>
      <c r="AH376" s="179">
        <f t="shared" si="981"/>
        <v>0</v>
      </c>
      <c r="AI376" s="28">
        <v>0</v>
      </c>
      <c r="AJ376" s="28">
        <v>0</v>
      </c>
      <c r="AK376" s="28">
        <v>0</v>
      </c>
      <c r="AL376" s="28">
        <v>0</v>
      </c>
      <c r="AM376" s="28">
        <v>0</v>
      </c>
      <c r="AN376" s="28">
        <v>0</v>
      </c>
      <c r="AO376" s="28">
        <v>0</v>
      </c>
      <c r="AP376" s="28">
        <v>0</v>
      </c>
      <c r="AQ376" s="28">
        <v>0</v>
      </c>
      <c r="AR376" s="28">
        <v>0</v>
      </c>
      <c r="AS376" s="28">
        <v>0</v>
      </c>
      <c r="AT376" s="28">
        <v>0</v>
      </c>
      <c r="AU376" s="329">
        <f t="shared" si="1043"/>
        <v>0</v>
      </c>
      <c r="AV376" s="33">
        <v>0</v>
      </c>
      <c r="AW376" s="20">
        <v>0</v>
      </c>
      <c r="AX376" s="20">
        <v>0</v>
      </c>
      <c r="AY376" s="20">
        <v>0</v>
      </c>
      <c r="AZ376" s="20">
        <v>0</v>
      </c>
      <c r="BA376" s="20">
        <v>0</v>
      </c>
      <c r="BB376" s="20">
        <v>0</v>
      </c>
      <c r="BC376" s="20">
        <v>0</v>
      </c>
      <c r="BD376" s="20">
        <v>0</v>
      </c>
      <c r="BE376" s="20">
        <v>0</v>
      </c>
      <c r="BF376" s="20">
        <v>0</v>
      </c>
      <c r="BG376" s="20">
        <v>0</v>
      </c>
      <c r="BH376" s="329">
        <f t="shared" si="1044"/>
        <v>0</v>
      </c>
      <c r="BI376" s="193">
        <f t="shared" si="1130"/>
        <v>0</v>
      </c>
      <c r="BJ376" s="193">
        <f t="shared" si="1131"/>
        <v>0</v>
      </c>
      <c r="BK376" s="20">
        <v>0</v>
      </c>
      <c r="BL376" s="33">
        <v>0</v>
      </c>
      <c r="BM376" s="226">
        <f t="shared" si="1032"/>
        <v>0</v>
      </c>
      <c r="BN376" s="4">
        <f t="shared" si="1148"/>
        <v>0</v>
      </c>
      <c r="BO376" s="4">
        <v>0</v>
      </c>
      <c r="BP376" s="4">
        <v>0</v>
      </c>
      <c r="BQ376" s="195">
        <v>0</v>
      </c>
      <c r="BR376" s="196">
        <f t="shared" si="1132"/>
        <v>0</v>
      </c>
      <c r="BS376" s="224">
        <f t="shared" si="1042"/>
        <v>0</v>
      </c>
      <c r="BT376" s="4">
        <f t="shared" si="1033"/>
        <v>0</v>
      </c>
      <c r="BU376" s="229">
        <f t="shared" si="1149"/>
        <v>0</v>
      </c>
      <c r="BV376" s="193">
        <f t="shared" si="1034"/>
        <v>0</v>
      </c>
      <c r="BW376" s="193">
        <f t="shared" si="1035"/>
        <v>0</v>
      </c>
      <c r="BX376" s="20">
        <v>0</v>
      </c>
      <c r="BY376" s="19">
        <v>0</v>
      </c>
      <c r="BZ376" s="441">
        <f t="shared" si="1036"/>
        <v>0</v>
      </c>
      <c r="CA376" s="4">
        <f t="shared" si="1133"/>
        <v>0</v>
      </c>
      <c r="CB376" s="1">
        <v>0</v>
      </c>
      <c r="CC376" s="1">
        <v>0</v>
      </c>
      <c r="CD376" s="19">
        <v>0</v>
      </c>
      <c r="CE376" s="196">
        <v>0</v>
      </c>
      <c r="CF376" s="275">
        <f t="shared" si="1037"/>
        <v>0</v>
      </c>
      <c r="CG376" s="1">
        <f t="shared" si="1038"/>
        <v>0</v>
      </c>
      <c r="CH376" s="229">
        <f t="shared" si="1039"/>
        <v>0</v>
      </c>
      <c r="CI376" s="193">
        <f t="shared" si="1040"/>
        <v>0</v>
      </c>
      <c r="CJ376" s="193">
        <f t="shared" si="1041"/>
        <v>0</v>
      </c>
      <c r="CK376" s="20">
        <v>0</v>
      </c>
      <c r="CL376" s="33">
        <v>0</v>
      </c>
      <c r="CM376" s="475">
        <f t="shared" si="1016"/>
        <v>0</v>
      </c>
      <c r="CN376" s="4">
        <v>0</v>
      </c>
      <c r="CO376" s="1">
        <v>0</v>
      </c>
      <c r="CP376" s="1">
        <v>0</v>
      </c>
      <c r="CQ376" s="19">
        <v>0</v>
      </c>
      <c r="CR376" s="7">
        <v>0</v>
      </c>
      <c r="CS376" s="224">
        <f t="shared" si="1017"/>
        <v>0</v>
      </c>
      <c r="CT376" s="1">
        <f t="shared" si="1018"/>
        <v>0</v>
      </c>
      <c r="CU376" s="229">
        <f t="shared" si="1019"/>
        <v>0</v>
      </c>
      <c r="CV376" s="193">
        <f t="shared" si="1020"/>
        <v>0</v>
      </c>
      <c r="CW376" s="193">
        <f t="shared" si="1021"/>
        <v>0</v>
      </c>
      <c r="CX376" s="20"/>
      <c r="CY376" s="33"/>
      <c r="CZ376" s="475">
        <f t="shared" si="1022"/>
        <v>0</v>
      </c>
      <c r="DA376" s="4">
        <v>0</v>
      </c>
      <c r="DE376" s="7">
        <f t="shared" si="1134"/>
        <v>0</v>
      </c>
      <c r="DF376" s="224">
        <f t="shared" si="1023"/>
        <v>0</v>
      </c>
      <c r="DG376" s="1">
        <f t="shared" si="1024"/>
        <v>0</v>
      </c>
      <c r="DH376" s="229">
        <f t="shared" si="1025"/>
        <v>0</v>
      </c>
      <c r="DI376" s="193"/>
      <c r="DJ376" s="193"/>
      <c r="DK376" s="20"/>
      <c r="DL376" s="33"/>
      <c r="DM376" s="475">
        <f t="shared" si="1026"/>
        <v>0</v>
      </c>
      <c r="DN376" s="4">
        <v>0</v>
      </c>
      <c r="DR376" s="7">
        <f t="shared" si="1135"/>
        <v>0</v>
      </c>
      <c r="DS376" s="224">
        <f t="shared" si="1027"/>
        <v>0</v>
      </c>
      <c r="DT376" s="1">
        <f t="shared" si="1028"/>
        <v>0</v>
      </c>
      <c r="DU376" s="229">
        <f t="shared" si="1029"/>
        <v>0</v>
      </c>
    </row>
    <row r="377" spans="2:125" hidden="1" outlineLevel="1" x14ac:dyDescent="0.35">
      <c r="B377" s="5" t="s">
        <v>119</v>
      </c>
      <c r="C377" s="3"/>
      <c r="D377" s="18">
        <v>322001</v>
      </c>
      <c r="E377" s="5" t="s">
        <v>45</v>
      </c>
      <c r="F377" s="5" t="s">
        <v>62</v>
      </c>
      <c r="G377" s="5" t="s">
        <v>78</v>
      </c>
      <c r="H377" s="20">
        <v>203.864</v>
      </c>
      <c r="I377" s="16">
        <f t="shared" si="1136"/>
        <v>0</v>
      </c>
      <c r="J377" s="16">
        <f t="shared" si="1137"/>
        <v>0</v>
      </c>
      <c r="K377" s="16">
        <f t="shared" si="1138"/>
        <v>0</v>
      </c>
      <c r="L377" s="33">
        <f t="shared" si="1139"/>
        <v>0</v>
      </c>
      <c r="M377" s="20">
        <f t="shared" si="1140"/>
        <v>0</v>
      </c>
      <c r="N377" s="20">
        <f t="shared" si="1141"/>
        <v>0</v>
      </c>
      <c r="O377" s="20">
        <f t="shared" si="1142"/>
        <v>0</v>
      </c>
      <c r="P377" s="20">
        <f t="shared" si="1143"/>
        <v>0</v>
      </c>
      <c r="Q377" s="20">
        <f t="shared" si="1144"/>
        <v>0</v>
      </c>
      <c r="R377" s="20">
        <f t="shared" si="1145"/>
        <v>0</v>
      </c>
      <c r="S377" s="20">
        <f t="shared" si="1146"/>
        <v>0</v>
      </c>
      <c r="T377" s="20">
        <f t="shared" si="1147"/>
        <v>0</v>
      </c>
      <c r="U377" s="182">
        <f t="shared" si="1045"/>
        <v>0</v>
      </c>
      <c r="V377" s="33">
        <v>0</v>
      </c>
      <c r="W377" s="20">
        <v>0</v>
      </c>
      <c r="X377" s="20">
        <v>0</v>
      </c>
      <c r="Y377" s="20">
        <v>0</v>
      </c>
      <c r="Z377" s="20">
        <v>0</v>
      </c>
      <c r="AA377" s="20">
        <v>0</v>
      </c>
      <c r="AB377" s="20">
        <v>0</v>
      </c>
      <c r="AC377" s="20">
        <v>0</v>
      </c>
      <c r="AD377" s="20">
        <v>0</v>
      </c>
      <c r="AE377" s="20">
        <v>0</v>
      </c>
      <c r="AF377" s="20">
        <v>0</v>
      </c>
      <c r="AG377" s="16">
        <v>0</v>
      </c>
      <c r="AH377" s="179">
        <f t="shared" si="981"/>
        <v>0</v>
      </c>
      <c r="AI377" s="28">
        <v>0</v>
      </c>
      <c r="AJ377" s="28">
        <v>0</v>
      </c>
      <c r="AK377" s="28">
        <v>0</v>
      </c>
      <c r="AL377" s="28">
        <v>0</v>
      </c>
      <c r="AM377" s="28">
        <v>0</v>
      </c>
      <c r="AN377" s="28">
        <v>0</v>
      </c>
      <c r="AO377" s="28">
        <v>0</v>
      </c>
      <c r="AP377" s="28">
        <v>0</v>
      </c>
      <c r="AQ377" s="28">
        <v>0</v>
      </c>
      <c r="AR377" s="28">
        <v>0</v>
      </c>
      <c r="AS377" s="28">
        <v>0</v>
      </c>
      <c r="AT377" s="28">
        <v>0</v>
      </c>
      <c r="AU377" s="329">
        <f t="shared" si="1043"/>
        <v>0</v>
      </c>
      <c r="AV377" s="33">
        <v>0</v>
      </c>
      <c r="AW377" s="20">
        <v>0</v>
      </c>
      <c r="AX377" s="20">
        <v>0</v>
      </c>
      <c r="AY377" s="20">
        <v>0</v>
      </c>
      <c r="AZ377" s="20">
        <v>0</v>
      </c>
      <c r="BA377" s="20">
        <v>0</v>
      </c>
      <c r="BB377" s="20">
        <v>0</v>
      </c>
      <c r="BC377" s="20">
        <v>0</v>
      </c>
      <c r="BD377" s="20">
        <v>0</v>
      </c>
      <c r="BE377" s="20">
        <v>0</v>
      </c>
      <c r="BF377" s="20">
        <v>0</v>
      </c>
      <c r="BG377" s="20">
        <v>0</v>
      </c>
      <c r="BH377" s="329">
        <f t="shared" si="1044"/>
        <v>0</v>
      </c>
      <c r="BI377" s="193">
        <f t="shared" si="1130"/>
        <v>0</v>
      </c>
      <c r="BJ377" s="193">
        <f t="shared" si="1131"/>
        <v>0</v>
      </c>
      <c r="BK377" s="20">
        <v>0</v>
      </c>
      <c r="BL377" s="33">
        <v>0</v>
      </c>
      <c r="BM377" s="226">
        <f t="shared" si="1032"/>
        <v>0</v>
      </c>
      <c r="BN377" s="4">
        <f t="shared" si="1148"/>
        <v>0</v>
      </c>
      <c r="BO377" s="4">
        <v>0</v>
      </c>
      <c r="BP377" s="4">
        <v>0</v>
      </c>
      <c r="BQ377" s="195">
        <v>0</v>
      </c>
      <c r="BR377" s="196">
        <f t="shared" si="1132"/>
        <v>0</v>
      </c>
      <c r="BS377" s="224">
        <f t="shared" si="1042"/>
        <v>0</v>
      </c>
      <c r="BT377" s="4">
        <f t="shared" si="1033"/>
        <v>0</v>
      </c>
      <c r="BU377" s="229">
        <f t="shared" si="1149"/>
        <v>0</v>
      </c>
      <c r="BV377" s="193">
        <f t="shared" si="1034"/>
        <v>0</v>
      </c>
      <c r="BW377" s="193">
        <f t="shared" si="1035"/>
        <v>0</v>
      </c>
      <c r="BX377" s="20">
        <v>0</v>
      </c>
      <c r="BY377" s="19">
        <v>0</v>
      </c>
      <c r="BZ377" s="441">
        <f t="shared" si="1036"/>
        <v>0</v>
      </c>
      <c r="CA377" s="4">
        <f t="shared" si="1133"/>
        <v>0</v>
      </c>
      <c r="CB377" s="1">
        <v>0</v>
      </c>
      <c r="CC377" s="1">
        <v>0</v>
      </c>
      <c r="CD377" s="19">
        <v>0</v>
      </c>
      <c r="CE377" s="196">
        <v>0</v>
      </c>
      <c r="CF377" s="275">
        <f t="shared" si="1037"/>
        <v>0</v>
      </c>
      <c r="CG377" s="1">
        <f t="shared" si="1038"/>
        <v>0</v>
      </c>
      <c r="CH377" s="229">
        <f t="shared" si="1039"/>
        <v>0</v>
      </c>
      <c r="CI377" s="193">
        <f t="shared" si="1040"/>
        <v>0</v>
      </c>
      <c r="CJ377" s="193">
        <f t="shared" si="1041"/>
        <v>0</v>
      </c>
      <c r="CK377" s="20">
        <v>0</v>
      </c>
      <c r="CL377" s="33">
        <v>0</v>
      </c>
      <c r="CM377" s="475">
        <f t="shared" si="1016"/>
        <v>0</v>
      </c>
      <c r="CN377" s="4">
        <v>0</v>
      </c>
      <c r="CO377" s="1">
        <v>0</v>
      </c>
      <c r="CP377" s="1">
        <v>0</v>
      </c>
      <c r="CQ377" s="19">
        <v>0</v>
      </c>
      <c r="CR377" s="7">
        <v>0</v>
      </c>
      <c r="CS377" s="224">
        <f t="shared" si="1017"/>
        <v>0</v>
      </c>
      <c r="CT377" s="1">
        <f t="shared" si="1018"/>
        <v>0</v>
      </c>
      <c r="CU377" s="229">
        <f t="shared" si="1019"/>
        <v>0</v>
      </c>
      <c r="CV377" s="193">
        <f t="shared" si="1020"/>
        <v>0</v>
      </c>
      <c r="CW377" s="193">
        <f t="shared" si="1021"/>
        <v>0</v>
      </c>
      <c r="CX377" s="20"/>
      <c r="CY377" s="33"/>
      <c r="CZ377" s="475">
        <f t="shared" si="1022"/>
        <v>0</v>
      </c>
      <c r="DA377" s="4">
        <v>0</v>
      </c>
      <c r="DE377" s="7">
        <f t="shared" si="1134"/>
        <v>0</v>
      </c>
      <c r="DF377" s="224">
        <f t="shared" si="1023"/>
        <v>0</v>
      </c>
      <c r="DG377" s="1">
        <f t="shared" si="1024"/>
        <v>0</v>
      </c>
      <c r="DH377" s="229">
        <f t="shared" si="1025"/>
        <v>0</v>
      </c>
      <c r="DI377" s="193"/>
      <c r="DJ377" s="193"/>
      <c r="DK377" s="20"/>
      <c r="DL377" s="33"/>
      <c r="DM377" s="475">
        <f t="shared" si="1026"/>
        <v>0</v>
      </c>
      <c r="DN377" s="4">
        <v>0</v>
      </c>
      <c r="DR377" s="7">
        <f t="shared" si="1135"/>
        <v>0</v>
      </c>
      <c r="DS377" s="224">
        <f t="shared" si="1027"/>
        <v>0</v>
      </c>
      <c r="DT377" s="1">
        <f t="shared" si="1028"/>
        <v>0</v>
      </c>
      <c r="DU377" s="229">
        <f t="shared" si="1029"/>
        <v>0</v>
      </c>
    </row>
    <row r="378" spans="2:125" hidden="1" outlineLevel="1" x14ac:dyDescent="0.35">
      <c r="B378" s="5" t="s">
        <v>119</v>
      </c>
      <c r="C378" s="3"/>
      <c r="D378" s="18">
        <v>323004</v>
      </c>
      <c r="E378" s="5" t="s">
        <v>46</v>
      </c>
      <c r="F378" s="5" t="s">
        <v>38</v>
      </c>
      <c r="G378" s="5" t="s">
        <v>79</v>
      </c>
      <c r="H378" s="20">
        <v>281.01799999999997</v>
      </c>
      <c r="I378" s="16">
        <f t="shared" si="1136"/>
        <v>0</v>
      </c>
      <c r="J378" s="16">
        <f t="shared" si="1137"/>
        <v>0</v>
      </c>
      <c r="K378" s="16">
        <f t="shared" si="1138"/>
        <v>0</v>
      </c>
      <c r="L378" s="33">
        <f t="shared" si="1139"/>
        <v>0</v>
      </c>
      <c r="M378" s="20">
        <f t="shared" si="1140"/>
        <v>0</v>
      </c>
      <c r="N378" s="20">
        <f t="shared" si="1141"/>
        <v>0</v>
      </c>
      <c r="O378" s="20">
        <f t="shared" si="1142"/>
        <v>0</v>
      </c>
      <c r="P378" s="20">
        <f t="shared" si="1143"/>
        <v>0</v>
      </c>
      <c r="Q378" s="20">
        <f t="shared" si="1144"/>
        <v>0</v>
      </c>
      <c r="R378" s="20">
        <f t="shared" si="1145"/>
        <v>0</v>
      </c>
      <c r="S378" s="20">
        <f t="shared" si="1146"/>
        <v>0</v>
      </c>
      <c r="T378" s="20">
        <f t="shared" si="1147"/>
        <v>0</v>
      </c>
      <c r="U378" s="182">
        <f t="shared" si="1045"/>
        <v>0</v>
      </c>
      <c r="V378" s="33">
        <v>0</v>
      </c>
      <c r="W378" s="20">
        <v>0</v>
      </c>
      <c r="X378" s="20">
        <v>0</v>
      </c>
      <c r="Y378" s="20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0">
        <v>0</v>
      </c>
      <c r="AF378" s="20">
        <v>0</v>
      </c>
      <c r="AG378" s="16">
        <v>0</v>
      </c>
      <c r="AH378" s="179">
        <f t="shared" si="981"/>
        <v>0</v>
      </c>
      <c r="AI378" s="28">
        <v>0</v>
      </c>
      <c r="AJ378" s="28">
        <v>0</v>
      </c>
      <c r="AK378" s="28">
        <v>0</v>
      </c>
      <c r="AL378" s="28">
        <v>0</v>
      </c>
      <c r="AM378" s="28">
        <v>0</v>
      </c>
      <c r="AN378" s="28">
        <v>0</v>
      </c>
      <c r="AO378" s="28">
        <v>0</v>
      </c>
      <c r="AP378" s="28">
        <v>0</v>
      </c>
      <c r="AQ378" s="28">
        <v>0</v>
      </c>
      <c r="AR378" s="28">
        <v>0</v>
      </c>
      <c r="AS378" s="28">
        <v>0</v>
      </c>
      <c r="AT378" s="28">
        <v>0</v>
      </c>
      <c r="AU378" s="329">
        <f t="shared" si="1043"/>
        <v>0</v>
      </c>
      <c r="AV378" s="33">
        <v>0</v>
      </c>
      <c r="AW378" s="20">
        <v>0</v>
      </c>
      <c r="AX378" s="20">
        <v>0</v>
      </c>
      <c r="AY378" s="20">
        <v>0</v>
      </c>
      <c r="AZ378" s="20">
        <v>0</v>
      </c>
      <c r="BA378" s="20">
        <v>0</v>
      </c>
      <c r="BB378" s="20">
        <v>0</v>
      </c>
      <c r="BC378" s="20">
        <v>0</v>
      </c>
      <c r="BD378" s="20">
        <v>0</v>
      </c>
      <c r="BE378" s="20">
        <v>0</v>
      </c>
      <c r="BF378" s="20">
        <v>0</v>
      </c>
      <c r="BG378" s="20">
        <v>0</v>
      </c>
      <c r="BH378" s="329">
        <f t="shared" si="1044"/>
        <v>0</v>
      </c>
      <c r="BI378" s="193">
        <f t="shared" si="1130"/>
        <v>0</v>
      </c>
      <c r="BJ378" s="193">
        <f t="shared" si="1131"/>
        <v>0</v>
      </c>
      <c r="BK378" s="20">
        <v>0</v>
      </c>
      <c r="BL378" s="33">
        <v>0</v>
      </c>
      <c r="BM378" s="226">
        <f t="shared" si="1032"/>
        <v>0</v>
      </c>
      <c r="BN378" s="4">
        <f t="shared" si="1148"/>
        <v>0</v>
      </c>
      <c r="BO378" s="4">
        <v>0</v>
      </c>
      <c r="BP378" s="4">
        <v>0</v>
      </c>
      <c r="BQ378" s="195">
        <v>0</v>
      </c>
      <c r="BR378" s="196">
        <f t="shared" si="1132"/>
        <v>0</v>
      </c>
      <c r="BS378" s="224">
        <f t="shared" si="1042"/>
        <v>0</v>
      </c>
      <c r="BT378" s="4">
        <f t="shared" si="1033"/>
        <v>0</v>
      </c>
      <c r="BU378" s="229">
        <f t="shared" si="1149"/>
        <v>0</v>
      </c>
      <c r="BV378" s="193">
        <f t="shared" si="1034"/>
        <v>0</v>
      </c>
      <c r="BW378" s="193">
        <f t="shared" si="1035"/>
        <v>0</v>
      </c>
      <c r="BX378" s="20">
        <v>0</v>
      </c>
      <c r="BY378" s="19">
        <v>0</v>
      </c>
      <c r="BZ378" s="441">
        <f t="shared" si="1036"/>
        <v>0</v>
      </c>
      <c r="CA378" s="4">
        <f t="shared" si="1133"/>
        <v>0</v>
      </c>
      <c r="CB378" s="1">
        <v>0</v>
      </c>
      <c r="CC378" s="1">
        <v>0</v>
      </c>
      <c r="CD378" s="19">
        <v>0</v>
      </c>
      <c r="CE378" s="196">
        <v>0</v>
      </c>
      <c r="CF378" s="275">
        <f t="shared" si="1037"/>
        <v>0</v>
      </c>
      <c r="CG378" s="1">
        <f t="shared" si="1038"/>
        <v>0</v>
      </c>
      <c r="CH378" s="229">
        <f t="shared" si="1039"/>
        <v>0</v>
      </c>
      <c r="CI378" s="193">
        <f t="shared" si="1040"/>
        <v>0</v>
      </c>
      <c r="CJ378" s="193">
        <f t="shared" si="1041"/>
        <v>0</v>
      </c>
      <c r="CK378" s="20">
        <v>0</v>
      </c>
      <c r="CL378" s="33">
        <v>0</v>
      </c>
      <c r="CM378" s="475">
        <f t="shared" si="1016"/>
        <v>0</v>
      </c>
      <c r="CN378" s="4">
        <v>0</v>
      </c>
      <c r="CO378" s="1">
        <v>0</v>
      </c>
      <c r="CP378" s="1">
        <v>0</v>
      </c>
      <c r="CQ378" s="19">
        <v>0</v>
      </c>
      <c r="CR378" s="7">
        <v>0</v>
      </c>
      <c r="CS378" s="224">
        <f t="shared" si="1017"/>
        <v>0</v>
      </c>
      <c r="CT378" s="1">
        <f t="shared" si="1018"/>
        <v>0</v>
      </c>
      <c r="CU378" s="229">
        <f t="shared" si="1019"/>
        <v>0</v>
      </c>
      <c r="CV378" s="193">
        <f t="shared" si="1020"/>
        <v>0</v>
      </c>
      <c r="CW378" s="193">
        <f t="shared" si="1021"/>
        <v>0</v>
      </c>
      <c r="CX378" s="20"/>
      <c r="CY378" s="33"/>
      <c r="CZ378" s="475">
        <f t="shared" si="1022"/>
        <v>0</v>
      </c>
      <c r="DA378" s="4">
        <v>0</v>
      </c>
      <c r="DE378" s="7">
        <f t="shared" si="1134"/>
        <v>0</v>
      </c>
      <c r="DF378" s="224">
        <f t="shared" si="1023"/>
        <v>0</v>
      </c>
      <c r="DG378" s="1">
        <f t="shared" si="1024"/>
        <v>0</v>
      </c>
      <c r="DH378" s="229">
        <f t="shared" si="1025"/>
        <v>0</v>
      </c>
      <c r="DI378" s="193"/>
      <c r="DJ378" s="193"/>
      <c r="DK378" s="20"/>
      <c r="DL378" s="33"/>
      <c r="DM378" s="475">
        <f t="shared" si="1026"/>
        <v>0</v>
      </c>
      <c r="DN378" s="4">
        <v>0</v>
      </c>
      <c r="DR378" s="7">
        <f t="shared" si="1135"/>
        <v>0</v>
      </c>
      <c r="DS378" s="224">
        <f t="shared" si="1027"/>
        <v>0</v>
      </c>
      <c r="DT378" s="1">
        <f t="shared" si="1028"/>
        <v>0</v>
      </c>
      <c r="DU378" s="229">
        <f t="shared" si="1029"/>
        <v>0</v>
      </c>
    </row>
    <row r="379" spans="2:125" hidden="1" outlineLevel="1" x14ac:dyDescent="0.35">
      <c r="B379" s="5" t="s">
        <v>119</v>
      </c>
      <c r="C379" s="3"/>
      <c r="D379" s="18">
        <v>323103</v>
      </c>
      <c r="E379" s="5" t="s">
        <v>46</v>
      </c>
      <c r="F379" s="5" t="s">
        <v>39</v>
      </c>
      <c r="G379" s="5" t="s">
        <v>79</v>
      </c>
      <c r="H379" s="20">
        <v>281.01799999999997</v>
      </c>
      <c r="I379" s="16">
        <f t="shared" si="1136"/>
        <v>0</v>
      </c>
      <c r="J379" s="16">
        <f t="shared" si="1137"/>
        <v>0</v>
      </c>
      <c r="K379" s="16">
        <f t="shared" si="1138"/>
        <v>0</v>
      </c>
      <c r="L379" s="33">
        <f t="shared" si="1139"/>
        <v>0</v>
      </c>
      <c r="M379" s="20">
        <f t="shared" si="1140"/>
        <v>0</v>
      </c>
      <c r="N379" s="20">
        <f t="shared" si="1141"/>
        <v>0</v>
      </c>
      <c r="O379" s="20">
        <f t="shared" si="1142"/>
        <v>0</v>
      </c>
      <c r="P379" s="20">
        <f t="shared" si="1143"/>
        <v>0</v>
      </c>
      <c r="Q379" s="20">
        <f t="shared" si="1144"/>
        <v>0</v>
      </c>
      <c r="R379" s="20">
        <f t="shared" si="1145"/>
        <v>0</v>
      </c>
      <c r="S379" s="20">
        <f t="shared" si="1146"/>
        <v>0</v>
      </c>
      <c r="T379" s="20">
        <f t="shared" si="1147"/>
        <v>0</v>
      </c>
      <c r="U379" s="182">
        <f t="shared" si="1045"/>
        <v>0</v>
      </c>
      <c r="V379" s="33">
        <v>0</v>
      </c>
      <c r="W379" s="20">
        <v>0</v>
      </c>
      <c r="X379" s="20">
        <v>0</v>
      </c>
      <c r="Y379" s="20">
        <v>0</v>
      </c>
      <c r="Z379" s="20">
        <v>0</v>
      </c>
      <c r="AA379" s="20">
        <v>0</v>
      </c>
      <c r="AB379" s="20">
        <v>0</v>
      </c>
      <c r="AC379" s="20">
        <v>0</v>
      </c>
      <c r="AD379" s="20">
        <v>0</v>
      </c>
      <c r="AE379" s="20">
        <v>0</v>
      </c>
      <c r="AF379" s="20">
        <v>0</v>
      </c>
      <c r="AG379" s="16">
        <v>0</v>
      </c>
      <c r="AH379" s="179">
        <f t="shared" si="981"/>
        <v>0</v>
      </c>
      <c r="AI379" s="28">
        <v>0</v>
      </c>
      <c r="AJ379" s="28">
        <v>0</v>
      </c>
      <c r="AK379" s="28">
        <v>0</v>
      </c>
      <c r="AL379" s="28">
        <v>0</v>
      </c>
      <c r="AM379" s="28">
        <v>0</v>
      </c>
      <c r="AN379" s="28">
        <v>0</v>
      </c>
      <c r="AO379" s="28">
        <v>0</v>
      </c>
      <c r="AP379" s="28">
        <v>0</v>
      </c>
      <c r="AQ379" s="28">
        <v>0</v>
      </c>
      <c r="AR379" s="28">
        <v>0</v>
      </c>
      <c r="AS379" s="28">
        <v>0</v>
      </c>
      <c r="AT379" s="28">
        <v>0</v>
      </c>
      <c r="AU379" s="329">
        <f t="shared" si="1043"/>
        <v>0</v>
      </c>
      <c r="AV379" s="33">
        <v>0</v>
      </c>
      <c r="AW379" s="20">
        <v>0</v>
      </c>
      <c r="AX379" s="20">
        <v>0</v>
      </c>
      <c r="AY379" s="20">
        <v>0</v>
      </c>
      <c r="AZ379" s="20">
        <v>0</v>
      </c>
      <c r="BA379" s="20">
        <v>0</v>
      </c>
      <c r="BB379" s="20">
        <v>0</v>
      </c>
      <c r="BC379" s="20">
        <v>0</v>
      </c>
      <c r="BD379" s="20">
        <v>0</v>
      </c>
      <c r="BE379" s="20">
        <v>0</v>
      </c>
      <c r="BF379" s="20">
        <v>0</v>
      </c>
      <c r="BG379" s="20">
        <v>0</v>
      </c>
      <c r="BH379" s="329">
        <f t="shared" si="1044"/>
        <v>0</v>
      </c>
      <c r="BI379" s="193">
        <f t="shared" si="1130"/>
        <v>0</v>
      </c>
      <c r="BJ379" s="193">
        <f t="shared" si="1131"/>
        <v>0</v>
      </c>
      <c r="BK379" s="20">
        <v>0</v>
      </c>
      <c r="BL379" s="33">
        <v>0</v>
      </c>
      <c r="BM379" s="226">
        <f t="shared" si="1032"/>
        <v>0</v>
      </c>
      <c r="BN379" s="4">
        <f t="shared" si="1148"/>
        <v>0</v>
      </c>
      <c r="BO379" s="4">
        <v>0</v>
      </c>
      <c r="BP379" s="4">
        <v>0</v>
      </c>
      <c r="BQ379" s="195">
        <v>0</v>
      </c>
      <c r="BR379" s="196">
        <f t="shared" si="1132"/>
        <v>0</v>
      </c>
      <c r="BS379" s="224">
        <f t="shared" si="1042"/>
        <v>0</v>
      </c>
      <c r="BT379" s="4">
        <f t="shared" si="1033"/>
        <v>0</v>
      </c>
      <c r="BU379" s="229">
        <f t="shared" si="1149"/>
        <v>0</v>
      </c>
      <c r="BV379" s="193">
        <f t="shared" si="1034"/>
        <v>0</v>
      </c>
      <c r="BW379" s="193">
        <f t="shared" si="1035"/>
        <v>0</v>
      </c>
      <c r="BX379" s="20">
        <v>0</v>
      </c>
      <c r="BY379" s="19">
        <v>0</v>
      </c>
      <c r="BZ379" s="441">
        <f t="shared" si="1036"/>
        <v>0</v>
      </c>
      <c r="CA379" s="4">
        <f t="shared" si="1133"/>
        <v>0</v>
      </c>
      <c r="CB379" s="1">
        <v>0</v>
      </c>
      <c r="CC379" s="1">
        <v>0</v>
      </c>
      <c r="CD379" s="19">
        <v>0</v>
      </c>
      <c r="CE379" s="196">
        <v>0</v>
      </c>
      <c r="CF379" s="275">
        <f t="shared" si="1037"/>
        <v>0</v>
      </c>
      <c r="CG379" s="1">
        <f t="shared" si="1038"/>
        <v>0</v>
      </c>
      <c r="CH379" s="229">
        <f t="shared" si="1039"/>
        <v>0</v>
      </c>
      <c r="CI379" s="193">
        <f t="shared" si="1040"/>
        <v>0</v>
      </c>
      <c r="CJ379" s="193">
        <f t="shared" si="1041"/>
        <v>0</v>
      </c>
      <c r="CK379" s="20">
        <v>0</v>
      </c>
      <c r="CL379" s="33">
        <v>0</v>
      </c>
      <c r="CM379" s="475">
        <f t="shared" si="1016"/>
        <v>0</v>
      </c>
      <c r="CN379" s="4">
        <v>0</v>
      </c>
      <c r="CO379" s="1">
        <v>0</v>
      </c>
      <c r="CP379" s="1">
        <v>0</v>
      </c>
      <c r="CQ379" s="19">
        <v>0</v>
      </c>
      <c r="CR379" s="7">
        <v>0</v>
      </c>
      <c r="CS379" s="224">
        <f t="shared" si="1017"/>
        <v>0</v>
      </c>
      <c r="CT379" s="1">
        <f t="shared" si="1018"/>
        <v>0</v>
      </c>
      <c r="CU379" s="229">
        <f t="shared" si="1019"/>
        <v>0</v>
      </c>
      <c r="CV379" s="193">
        <f t="shared" si="1020"/>
        <v>0</v>
      </c>
      <c r="CW379" s="193">
        <f t="shared" si="1021"/>
        <v>0</v>
      </c>
      <c r="CX379" s="20"/>
      <c r="CY379" s="33"/>
      <c r="CZ379" s="475">
        <f t="shared" si="1022"/>
        <v>0</v>
      </c>
      <c r="DA379" s="4">
        <v>0</v>
      </c>
      <c r="DE379" s="7">
        <f t="shared" si="1134"/>
        <v>0</v>
      </c>
      <c r="DF379" s="224">
        <f t="shared" si="1023"/>
        <v>0</v>
      </c>
      <c r="DG379" s="1">
        <f t="shared" si="1024"/>
        <v>0</v>
      </c>
      <c r="DH379" s="229">
        <f t="shared" si="1025"/>
        <v>0</v>
      </c>
      <c r="DI379" s="193"/>
      <c r="DJ379" s="193"/>
      <c r="DK379" s="20"/>
      <c r="DL379" s="33"/>
      <c r="DM379" s="475">
        <f t="shared" si="1026"/>
        <v>0</v>
      </c>
      <c r="DN379" s="4">
        <v>0</v>
      </c>
      <c r="DR379" s="7">
        <f t="shared" si="1135"/>
        <v>0</v>
      </c>
      <c r="DS379" s="224">
        <f t="shared" si="1027"/>
        <v>0</v>
      </c>
      <c r="DT379" s="1">
        <f t="shared" si="1028"/>
        <v>0</v>
      </c>
      <c r="DU379" s="229">
        <f t="shared" si="1029"/>
        <v>0</v>
      </c>
    </row>
    <row r="380" spans="2:125" hidden="1" outlineLevel="1" x14ac:dyDescent="0.35">
      <c r="B380" s="5" t="s">
        <v>119</v>
      </c>
      <c r="C380" s="3"/>
      <c r="D380" s="18">
        <v>323900</v>
      </c>
      <c r="E380" s="5" t="s">
        <v>46</v>
      </c>
      <c r="F380" s="5" t="s">
        <v>37</v>
      </c>
      <c r="G380" s="5" t="s">
        <v>79</v>
      </c>
      <c r="H380" s="20">
        <v>281.01799999999997</v>
      </c>
      <c r="I380" s="16">
        <f t="shared" si="1136"/>
        <v>0</v>
      </c>
      <c r="J380" s="16">
        <f t="shared" si="1137"/>
        <v>0</v>
      </c>
      <c r="K380" s="16">
        <f t="shared" si="1138"/>
        <v>0</v>
      </c>
      <c r="L380" s="33">
        <f t="shared" si="1139"/>
        <v>0</v>
      </c>
      <c r="M380" s="20">
        <f t="shared" si="1140"/>
        <v>0</v>
      </c>
      <c r="N380" s="20">
        <f t="shared" si="1141"/>
        <v>0</v>
      </c>
      <c r="O380" s="20">
        <f t="shared" si="1142"/>
        <v>0</v>
      </c>
      <c r="P380" s="20">
        <f t="shared" si="1143"/>
        <v>0</v>
      </c>
      <c r="Q380" s="20">
        <f t="shared" si="1144"/>
        <v>0</v>
      </c>
      <c r="R380" s="20">
        <f t="shared" si="1145"/>
        <v>0</v>
      </c>
      <c r="S380" s="20">
        <f t="shared" si="1146"/>
        <v>0</v>
      </c>
      <c r="T380" s="20">
        <f t="shared" si="1147"/>
        <v>36.542783736273122</v>
      </c>
      <c r="U380" s="182">
        <f t="shared" si="1045"/>
        <v>36.542783736273122</v>
      </c>
      <c r="V380" s="33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0">
        <v>0</v>
      </c>
      <c r="AF380" s="20">
        <v>0</v>
      </c>
      <c r="AG380" s="16">
        <v>0</v>
      </c>
      <c r="AH380" s="179">
        <f t="shared" si="981"/>
        <v>0</v>
      </c>
      <c r="AI380" s="28">
        <v>0</v>
      </c>
      <c r="AJ380" s="28">
        <v>0</v>
      </c>
      <c r="AK380" s="28">
        <v>0</v>
      </c>
      <c r="AL380" s="28">
        <v>0</v>
      </c>
      <c r="AM380" s="28">
        <v>0</v>
      </c>
      <c r="AN380" s="28">
        <v>0</v>
      </c>
      <c r="AO380" s="28">
        <v>0</v>
      </c>
      <c r="AP380" s="28">
        <v>0</v>
      </c>
      <c r="AQ380" s="28">
        <v>0</v>
      </c>
      <c r="AR380" s="28">
        <v>0</v>
      </c>
      <c r="AS380" s="28">
        <v>0</v>
      </c>
      <c r="AT380" s="28">
        <v>10269.18</v>
      </c>
      <c r="AU380" s="329">
        <f t="shared" si="1043"/>
        <v>10269.18</v>
      </c>
      <c r="AV380" s="33">
        <v>0</v>
      </c>
      <c r="AW380" s="20">
        <v>0</v>
      </c>
      <c r="AX380" s="20">
        <v>0</v>
      </c>
      <c r="AY380" s="20">
        <v>0</v>
      </c>
      <c r="AZ380" s="20">
        <v>0</v>
      </c>
      <c r="BA380" s="20">
        <v>0</v>
      </c>
      <c r="BB380" s="20">
        <v>0</v>
      </c>
      <c r="BC380" s="20">
        <v>0</v>
      </c>
      <c r="BD380" s="20">
        <v>0</v>
      </c>
      <c r="BE380" s="20">
        <v>0</v>
      </c>
      <c r="BF380" s="20">
        <v>0</v>
      </c>
      <c r="BG380" s="20">
        <v>0</v>
      </c>
      <c r="BH380" s="329">
        <f t="shared" si="1044"/>
        <v>0</v>
      </c>
      <c r="BI380" s="193">
        <f t="shared" si="1130"/>
        <v>0</v>
      </c>
      <c r="BJ380" s="193">
        <f t="shared" si="1131"/>
        <v>0</v>
      </c>
      <c r="BK380" s="20">
        <v>0</v>
      </c>
      <c r="BL380" s="33">
        <v>0</v>
      </c>
      <c r="BM380" s="226">
        <f t="shared" si="1032"/>
        <v>0</v>
      </c>
      <c r="BN380" s="4">
        <f t="shared" si="1148"/>
        <v>0</v>
      </c>
      <c r="BO380" s="4">
        <v>0</v>
      </c>
      <c r="BP380" s="4">
        <v>0</v>
      </c>
      <c r="BQ380" s="195">
        <v>0</v>
      </c>
      <c r="BR380" s="196">
        <f t="shared" si="1132"/>
        <v>0</v>
      </c>
      <c r="BS380" s="224">
        <f t="shared" si="1042"/>
        <v>0</v>
      </c>
      <c r="BT380" s="4">
        <f t="shared" si="1033"/>
        <v>0</v>
      </c>
      <c r="BU380" s="229">
        <f t="shared" si="1149"/>
        <v>0</v>
      </c>
      <c r="BV380" s="193">
        <f t="shared" si="1034"/>
        <v>0</v>
      </c>
      <c r="BW380" s="193">
        <f t="shared" si="1035"/>
        <v>0</v>
      </c>
      <c r="BX380" s="20">
        <v>0</v>
      </c>
      <c r="BY380" s="19">
        <v>0</v>
      </c>
      <c r="BZ380" s="441">
        <f t="shared" si="1036"/>
        <v>0</v>
      </c>
      <c r="CA380" s="4">
        <f t="shared" si="1133"/>
        <v>0</v>
      </c>
      <c r="CB380" s="1">
        <v>0</v>
      </c>
      <c r="CC380" s="1">
        <v>0</v>
      </c>
      <c r="CD380" s="19">
        <v>0</v>
      </c>
      <c r="CE380" s="196">
        <v>0</v>
      </c>
      <c r="CF380" s="275">
        <f t="shared" si="1037"/>
        <v>0</v>
      </c>
      <c r="CG380" s="1">
        <f t="shared" si="1038"/>
        <v>0</v>
      </c>
      <c r="CH380" s="229">
        <f t="shared" si="1039"/>
        <v>0</v>
      </c>
      <c r="CI380" s="193">
        <f t="shared" si="1040"/>
        <v>0</v>
      </c>
      <c r="CJ380" s="193">
        <f t="shared" si="1041"/>
        <v>0</v>
      </c>
      <c r="CK380" s="20">
        <v>0</v>
      </c>
      <c r="CL380" s="33">
        <v>0</v>
      </c>
      <c r="CM380" s="475">
        <f t="shared" si="1016"/>
        <v>0</v>
      </c>
      <c r="CN380" s="4">
        <v>0</v>
      </c>
      <c r="CO380" s="1">
        <v>0</v>
      </c>
      <c r="CP380" s="1">
        <v>0</v>
      </c>
      <c r="CQ380" s="19">
        <v>0</v>
      </c>
      <c r="CR380" s="7">
        <v>0</v>
      </c>
      <c r="CS380" s="224">
        <f t="shared" si="1017"/>
        <v>0</v>
      </c>
      <c r="CT380" s="1">
        <f t="shared" si="1018"/>
        <v>0</v>
      </c>
      <c r="CU380" s="229">
        <f t="shared" si="1019"/>
        <v>0</v>
      </c>
      <c r="CV380" s="193">
        <f t="shared" si="1020"/>
        <v>0</v>
      </c>
      <c r="CW380" s="193">
        <f t="shared" si="1021"/>
        <v>0</v>
      </c>
      <c r="CX380" s="20"/>
      <c r="CY380" s="33"/>
      <c r="CZ380" s="475">
        <f t="shared" si="1022"/>
        <v>0</v>
      </c>
      <c r="DA380" s="4">
        <v>0</v>
      </c>
      <c r="DE380" s="7">
        <f t="shared" si="1134"/>
        <v>0</v>
      </c>
      <c r="DF380" s="224">
        <f t="shared" si="1023"/>
        <v>0</v>
      </c>
      <c r="DG380" s="1">
        <f t="shared" si="1024"/>
        <v>0</v>
      </c>
      <c r="DH380" s="229">
        <f t="shared" si="1025"/>
        <v>0</v>
      </c>
      <c r="DI380" s="193"/>
      <c r="DJ380" s="193"/>
      <c r="DK380" s="20"/>
      <c r="DL380" s="33"/>
      <c r="DM380" s="475">
        <f t="shared" si="1026"/>
        <v>0</v>
      </c>
      <c r="DN380" s="4">
        <v>0</v>
      </c>
      <c r="DR380" s="7">
        <f t="shared" si="1135"/>
        <v>0</v>
      </c>
      <c r="DS380" s="224">
        <f t="shared" si="1027"/>
        <v>0</v>
      </c>
      <c r="DT380" s="1">
        <f t="shared" si="1028"/>
        <v>-1</v>
      </c>
      <c r="DU380" s="229">
        <f t="shared" si="1029"/>
        <v>-1</v>
      </c>
    </row>
    <row r="381" spans="2:125" hidden="1" outlineLevel="1" x14ac:dyDescent="0.35">
      <c r="B381" s="5" t="s">
        <v>119</v>
      </c>
      <c r="C381" s="3"/>
      <c r="D381" s="18">
        <v>323104</v>
      </c>
      <c r="E381" s="5" t="s">
        <v>46</v>
      </c>
      <c r="F381" s="5" t="s">
        <v>63</v>
      </c>
      <c r="G381" s="5" t="s">
        <v>76</v>
      </c>
      <c r="H381" s="20">
        <f>200727/1000</f>
        <v>200.727</v>
      </c>
      <c r="I381" s="16">
        <f t="shared" si="1136"/>
        <v>0</v>
      </c>
      <c r="J381" s="16">
        <f t="shared" si="1137"/>
        <v>0</v>
      </c>
      <c r="K381" s="16">
        <f t="shared" si="1138"/>
        <v>0</v>
      </c>
      <c r="L381" s="33">
        <f t="shared" si="1139"/>
        <v>0</v>
      </c>
      <c r="M381" s="20">
        <f t="shared" si="1140"/>
        <v>0</v>
      </c>
      <c r="N381" s="20">
        <f t="shared" si="1141"/>
        <v>0</v>
      </c>
      <c r="O381" s="20">
        <f t="shared" si="1142"/>
        <v>0</v>
      </c>
      <c r="P381" s="20">
        <f t="shared" si="1143"/>
        <v>0</v>
      </c>
      <c r="Q381" s="20">
        <f t="shared" si="1144"/>
        <v>0</v>
      </c>
      <c r="R381" s="20">
        <f t="shared" si="1145"/>
        <v>0</v>
      </c>
      <c r="S381" s="20">
        <f t="shared" si="1146"/>
        <v>0</v>
      </c>
      <c r="T381" s="20">
        <f t="shared" si="1147"/>
        <v>51.159933641214188</v>
      </c>
      <c r="U381" s="182">
        <f t="shared" si="1045"/>
        <v>51.159933641214188</v>
      </c>
      <c r="V381" s="33">
        <v>496.15789473684208</v>
      </c>
      <c r="W381" s="20">
        <v>195.26000000000002</v>
      </c>
      <c r="X381" s="20">
        <v>24.210526315789473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16">
        <v>0</v>
      </c>
      <c r="AH381" s="179">
        <f t="shared" si="981"/>
        <v>715.62842105263155</v>
      </c>
      <c r="AI381" s="28">
        <v>0</v>
      </c>
      <c r="AJ381" s="28">
        <v>0</v>
      </c>
      <c r="AK381" s="28">
        <v>0</v>
      </c>
      <c r="AL381" s="28">
        <v>0</v>
      </c>
      <c r="AM381" s="28">
        <v>0</v>
      </c>
      <c r="AN381" s="28">
        <v>0</v>
      </c>
      <c r="AO381" s="28">
        <v>0</v>
      </c>
      <c r="AP381" s="28">
        <v>0</v>
      </c>
      <c r="AQ381" s="28">
        <v>0</v>
      </c>
      <c r="AR381" s="28">
        <v>0</v>
      </c>
      <c r="AS381" s="28">
        <v>0</v>
      </c>
      <c r="AT381" s="28">
        <v>10269.18</v>
      </c>
      <c r="AU381" s="329">
        <f t="shared" si="1043"/>
        <v>10269.18</v>
      </c>
      <c r="AV381" s="422">
        <v>107563.95540000001</v>
      </c>
      <c r="AW381" s="423">
        <v>42331.842000000004</v>
      </c>
      <c r="AX381" s="423">
        <v>5248.6920000000009</v>
      </c>
      <c r="AY381" s="20">
        <v>0</v>
      </c>
      <c r="AZ381" s="20">
        <v>0</v>
      </c>
      <c r="BA381" s="20">
        <v>0</v>
      </c>
      <c r="BB381" s="20">
        <v>0</v>
      </c>
      <c r="BC381" s="20">
        <v>0</v>
      </c>
      <c r="BD381" s="20">
        <v>0</v>
      </c>
      <c r="BE381" s="20">
        <v>0</v>
      </c>
      <c r="BF381" s="20">
        <v>0</v>
      </c>
      <c r="BG381" s="20">
        <v>0</v>
      </c>
      <c r="BH381" s="329">
        <f t="shared" si="1044"/>
        <v>155144.48940000002</v>
      </c>
      <c r="BI381" s="193">
        <f t="shared" si="1130"/>
        <v>7930.0890000000009</v>
      </c>
      <c r="BJ381" s="193">
        <f t="shared" si="1131"/>
        <v>0</v>
      </c>
      <c r="BK381" s="20">
        <v>0</v>
      </c>
      <c r="BL381" s="33">
        <v>0</v>
      </c>
      <c r="BM381" s="226">
        <f t="shared" si="1032"/>
        <v>0</v>
      </c>
      <c r="BN381" s="4">
        <f t="shared" si="1148"/>
        <v>0</v>
      </c>
      <c r="BO381" s="4">
        <v>0</v>
      </c>
      <c r="BP381" s="4">
        <v>0</v>
      </c>
      <c r="BQ381" s="195">
        <v>0</v>
      </c>
      <c r="BR381" s="196">
        <f t="shared" si="1132"/>
        <v>0</v>
      </c>
      <c r="BS381" s="224">
        <f t="shared" si="1042"/>
        <v>0</v>
      </c>
      <c r="BT381" s="4">
        <f t="shared" si="1033"/>
        <v>0</v>
      </c>
      <c r="BU381" s="229">
        <f t="shared" si="1149"/>
        <v>0</v>
      </c>
      <c r="BV381" s="193">
        <f t="shared" si="1034"/>
        <v>19393.061175000003</v>
      </c>
      <c r="BW381" s="193">
        <f t="shared" si="1035"/>
        <v>0</v>
      </c>
      <c r="BX381" s="20">
        <v>0</v>
      </c>
      <c r="BY381" s="19">
        <v>0</v>
      </c>
      <c r="BZ381" s="441">
        <f t="shared" si="1036"/>
        <v>0</v>
      </c>
      <c r="CA381" s="4">
        <f t="shared" si="1133"/>
        <v>0</v>
      </c>
      <c r="CB381" s="1">
        <v>0</v>
      </c>
      <c r="CC381" s="1">
        <v>0</v>
      </c>
      <c r="CD381" s="19">
        <v>0</v>
      </c>
      <c r="CE381" s="196">
        <v>0</v>
      </c>
      <c r="CF381" s="275">
        <f t="shared" si="1037"/>
        <v>0</v>
      </c>
      <c r="CG381" s="1">
        <f t="shared" si="1038"/>
        <v>0</v>
      </c>
      <c r="CH381" s="229">
        <f t="shared" si="1039"/>
        <v>0</v>
      </c>
      <c r="CI381" s="193">
        <f t="shared" si="1040"/>
        <v>17238.276600000001</v>
      </c>
      <c r="CJ381" s="193">
        <f t="shared" si="1041"/>
        <v>0</v>
      </c>
      <c r="CK381" s="20">
        <v>0</v>
      </c>
      <c r="CL381" s="33">
        <v>0</v>
      </c>
      <c r="CM381" s="475">
        <f t="shared" si="1016"/>
        <v>0</v>
      </c>
      <c r="CN381" s="4">
        <v>0</v>
      </c>
      <c r="CO381" s="1">
        <v>0</v>
      </c>
      <c r="CP381" s="1">
        <v>0</v>
      </c>
      <c r="CQ381" s="19">
        <v>0</v>
      </c>
      <c r="CR381" s="7">
        <v>0</v>
      </c>
      <c r="CS381" s="224">
        <f t="shared" si="1017"/>
        <v>0</v>
      </c>
      <c r="CT381" s="1">
        <f t="shared" si="1018"/>
        <v>0</v>
      </c>
      <c r="CU381" s="229">
        <f t="shared" si="1019"/>
        <v>0</v>
      </c>
      <c r="CV381" s="193">
        <f t="shared" si="1020"/>
        <v>15514.448940000002</v>
      </c>
      <c r="CW381" s="193">
        <f t="shared" si="1021"/>
        <v>0</v>
      </c>
      <c r="CX381" s="20"/>
      <c r="CY381" s="33"/>
      <c r="CZ381" s="475">
        <f t="shared" si="1022"/>
        <v>0</v>
      </c>
      <c r="DA381" s="4">
        <v>0</v>
      </c>
      <c r="DE381" s="7">
        <f t="shared" si="1134"/>
        <v>0</v>
      </c>
      <c r="DF381" s="224">
        <f t="shared" si="1023"/>
        <v>0</v>
      </c>
      <c r="DG381" s="1">
        <f t="shared" si="1024"/>
        <v>0</v>
      </c>
      <c r="DH381" s="229">
        <f t="shared" si="1025"/>
        <v>0</v>
      </c>
      <c r="DI381" s="193"/>
      <c r="DJ381" s="193"/>
      <c r="DK381" s="20"/>
      <c r="DL381" s="33"/>
      <c r="DM381" s="475">
        <f t="shared" si="1026"/>
        <v>0</v>
      </c>
      <c r="DN381" s="4">
        <v>0</v>
      </c>
      <c r="DR381" s="7">
        <f t="shared" si="1135"/>
        <v>0</v>
      </c>
      <c r="DS381" s="224">
        <f t="shared" si="1027"/>
        <v>0</v>
      </c>
      <c r="DT381" s="1">
        <f t="shared" si="1028"/>
        <v>-1</v>
      </c>
      <c r="DU381" s="229">
        <f t="shared" si="1029"/>
        <v>14.107777777777779</v>
      </c>
    </row>
    <row r="382" spans="2:125" hidden="1" outlineLevel="1" x14ac:dyDescent="0.35">
      <c r="B382" s="5" t="s">
        <v>119</v>
      </c>
      <c r="C382" s="3"/>
      <c r="D382" s="18">
        <v>323901</v>
      </c>
      <c r="E382" s="5" t="s">
        <v>46</v>
      </c>
      <c r="F382" s="5" t="s">
        <v>64</v>
      </c>
      <c r="G382" s="5" t="s">
        <v>76</v>
      </c>
      <c r="H382" s="20">
        <f>200727/1000</f>
        <v>200.727</v>
      </c>
      <c r="I382" s="16">
        <f t="shared" si="1136"/>
        <v>0</v>
      </c>
      <c r="J382" s="16">
        <f t="shared" si="1137"/>
        <v>0</v>
      </c>
      <c r="K382" s="16">
        <f t="shared" si="1138"/>
        <v>0</v>
      </c>
      <c r="L382" s="33">
        <f t="shared" si="1139"/>
        <v>0</v>
      </c>
      <c r="M382" s="20">
        <f t="shared" si="1140"/>
        <v>0</v>
      </c>
      <c r="N382" s="20">
        <f t="shared" si="1141"/>
        <v>0</v>
      </c>
      <c r="O382" s="20">
        <f t="shared" si="1142"/>
        <v>0</v>
      </c>
      <c r="P382" s="20">
        <f t="shared" si="1143"/>
        <v>0</v>
      </c>
      <c r="Q382" s="20">
        <f t="shared" si="1144"/>
        <v>0</v>
      </c>
      <c r="R382" s="20">
        <f t="shared" si="1145"/>
        <v>0</v>
      </c>
      <c r="S382" s="20">
        <f t="shared" si="1146"/>
        <v>0</v>
      </c>
      <c r="T382" s="20">
        <f t="shared" si="1147"/>
        <v>0</v>
      </c>
      <c r="U382" s="182">
        <f t="shared" si="1045"/>
        <v>0</v>
      </c>
      <c r="V382" s="33">
        <v>490.15789473684208</v>
      </c>
      <c r="W382" s="20">
        <v>195.26000000000002</v>
      </c>
      <c r="X382" s="20">
        <v>24.210526315789473</v>
      </c>
      <c r="Y382" s="20">
        <v>0</v>
      </c>
      <c r="Z382" s="20">
        <v>0</v>
      </c>
      <c r="AA382" s="20">
        <v>0</v>
      </c>
      <c r="AB382" s="20">
        <v>0</v>
      </c>
      <c r="AC382" s="20">
        <v>0</v>
      </c>
      <c r="AD382" s="20">
        <v>0</v>
      </c>
      <c r="AE382" s="20">
        <v>0</v>
      </c>
      <c r="AF382" s="20">
        <v>0</v>
      </c>
      <c r="AG382" s="16">
        <v>0</v>
      </c>
      <c r="AH382" s="179">
        <f t="shared" si="981"/>
        <v>709.62842105263155</v>
      </c>
      <c r="AI382" s="28">
        <v>0</v>
      </c>
      <c r="AJ382" s="28">
        <v>0</v>
      </c>
      <c r="AK382" s="28">
        <v>0</v>
      </c>
      <c r="AL382" s="28">
        <v>0</v>
      </c>
      <c r="AM382" s="28">
        <v>0</v>
      </c>
      <c r="AN382" s="28">
        <v>0</v>
      </c>
      <c r="AO382" s="28">
        <v>0</v>
      </c>
      <c r="AP382" s="28">
        <v>0</v>
      </c>
      <c r="AQ382" s="28">
        <v>0</v>
      </c>
      <c r="AR382" s="28">
        <v>0</v>
      </c>
      <c r="AS382" s="28">
        <v>0</v>
      </c>
      <c r="AT382" s="28">
        <v>0</v>
      </c>
      <c r="AU382" s="329">
        <f t="shared" si="1043"/>
        <v>0</v>
      </c>
      <c r="AV382" s="422">
        <v>106263.19260000001</v>
      </c>
      <c r="AW382" s="423">
        <v>42331.842000000004</v>
      </c>
      <c r="AX382" s="423">
        <v>5248.6920000000009</v>
      </c>
      <c r="AY382" s="20">
        <v>0</v>
      </c>
      <c r="AZ382" s="20">
        <v>0</v>
      </c>
      <c r="BA382" s="20">
        <v>0</v>
      </c>
      <c r="BB382" s="20">
        <v>0</v>
      </c>
      <c r="BC382" s="20">
        <v>0</v>
      </c>
      <c r="BD382" s="20">
        <v>0</v>
      </c>
      <c r="BE382" s="20">
        <v>0</v>
      </c>
      <c r="BF382" s="20">
        <v>0</v>
      </c>
      <c r="BG382" s="20">
        <v>0</v>
      </c>
      <c r="BH382" s="329">
        <f t="shared" si="1044"/>
        <v>153843.72660000002</v>
      </c>
      <c r="BI382" s="193">
        <f t="shared" si="1130"/>
        <v>7930.0890000000009</v>
      </c>
      <c r="BJ382" s="193">
        <f t="shared" si="1131"/>
        <v>0</v>
      </c>
      <c r="BK382" s="20">
        <v>0</v>
      </c>
      <c r="BL382" s="33">
        <v>0</v>
      </c>
      <c r="BM382" s="226">
        <f t="shared" si="1032"/>
        <v>0</v>
      </c>
      <c r="BN382" s="4">
        <f t="shared" si="1148"/>
        <v>0</v>
      </c>
      <c r="BO382" s="4">
        <v>0</v>
      </c>
      <c r="BP382" s="4">
        <v>0</v>
      </c>
      <c r="BQ382" s="195">
        <v>0</v>
      </c>
      <c r="BR382" s="196">
        <f t="shared" si="1132"/>
        <v>0</v>
      </c>
      <c r="BS382" s="224">
        <f t="shared" si="1042"/>
        <v>0</v>
      </c>
      <c r="BT382" s="4">
        <f t="shared" si="1033"/>
        <v>0</v>
      </c>
      <c r="BU382" s="229">
        <f t="shared" si="1149"/>
        <v>0</v>
      </c>
      <c r="BV382" s="193">
        <f t="shared" si="1034"/>
        <v>19230.465825000003</v>
      </c>
      <c r="BW382" s="193">
        <f t="shared" si="1035"/>
        <v>0</v>
      </c>
      <c r="BX382" s="20">
        <v>0</v>
      </c>
      <c r="BY382" s="19">
        <v>0</v>
      </c>
      <c r="BZ382" s="441">
        <f t="shared" si="1036"/>
        <v>0</v>
      </c>
      <c r="CA382" s="4">
        <f t="shared" si="1133"/>
        <v>0</v>
      </c>
      <c r="CB382" s="1">
        <v>0</v>
      </c>
      <c r="CC382" s="1">
        <v>0</v>
      </c>
      <c r="CD382" s="19">
        <v>0</v>
      </c>
      <c r="CE382" s="196">
        <v>0</v>
      </c>
      <c r="CF382" s="275">
        <f t="shared" si="1037"/>
        <v>0</v>
      </c>
      <c r="CG382" s="1">
        <f t="shared" si="1038"/>
        <v>0</v>
      </c>
      <c r="CH382" s="229">
        <f t="shared" si="1039"/>
        <v>0</v>
      </c>
      <c r="CI382" s="193">
        <f t="shared" si="1040"/>
        <v>17093.747400000004</v>
      </c>
      <c r="CJ382" s="193">
        <f t="shared" si="1041"/>
        <v>0</v>
      </c>
      <c r="CK382" s="20">
        <v>0</v>
      </c>
      <c r="CL382" s="33">
        <v>0</v>
      </c>
      <c r="CM382" s="475">
        <f t="shared" si="1016"/>
        <v>0</v>
      </c>
      <c r="CN382" s="4">
        <v>0</v>
      </c>
      <c r="CO382" s="1">
        <v>0</v>
      </c>
      <c r="CP382" s="1">
        <v>0</v>
      </c>
      <c r="CQ382" s="19">
        <v>0</v>
      </c>
      <c r="CR382" s="7">
        <v>0</v>
      </c>
      <c r="CS382" s="224">
        <f t="shared" si="1017"/>
        <v>0</v>
      </c>
      <c r="CT382" s="1">
        <f t="shared" si="1018"/>
        <v>0</v>
      </c>
      <c r="CU382" s="229">
        <f t="shared" si="1019"/>
        <v>0</v>
      </c>
      <c r="CV382" s="193">
        <f t="shared" si="1020"/>
        <v>15384.372660000003</v>
      </c>
      <c r="CW382" s="193">
        <f t="shared" si="1021"/>
        <v>0</v>
      </c>
      <c r="CX382" s="20"/>
      <c r="CY382" s="33"/>
      <c r="CZ382" s="475">
        <f t="shared" si="1022"/>
        <v>0</v>
      </c>
      <c r="DA382" s="4">
        <v>0</v>
      </c>
      <c r="DE382" s="7">
        <f t="shared" si="1134"/>
        <v>0</v>
      </c>
      <c r="DF382" s="224">
        <f t="shared" si="1023"/>
        <v>0</v>
      </c>
      <c r="DG382" s="1">
        <f t="shared" si="1024"/>
        <v>0</v>
      </c>
      <c r="DH382" s="229">
        <f t="shared" si="1025"/>
        <v>0</v>
      </c>
      <c r="DI382" s="193"/>
      <c r="DJ382" s="193"/>
      <c r="DK382" s="20"/>
      <c r="DL382" s="33"/>
      <c r="DM382" s="475">
        <f t="shared" si="1026"/>
        <v>0</v>
      </c>
      <c r="DN382" s="4">
        <v>0</v>
      </c>
      <c r="DR382" s="7">
        <f t="shared" si="1135"/>
        <v>0</v>
      </c>
      <c r="DS382" s="224">
        <f t="shared" si="1027"/>
        <v>0</v>
      </c>
      <c r="DT382" s="1">
        <f t="shared" si="1028"/>
        <v>0</v>
      </c>
      <c r="DU382" s="229">
        <f t="shared" si="1029"/>
        <v>0</v>
      </c>
    </row>
    <row r="383" spans="2:125" hidden="1" outlineLevel="1" x14ac:dyDescent="0.35">
      <c r="B383" s="5" t="s">
        <v>119</v>
      </c>
      <c r="C383" s="3"/>
      <c r="D383" s="18">
        <v>320022</v>
      </c>
      <c r="E383" s="5" t="s">
        <v>47</v>
      </c>
      <c r="F383" s="5" t="s">
        <v>65</v>
      </c>
      <c r="G383" s="5" t="s">
        <v>80</v>
      </c>
      <c r="H383" s="20">
        <v>259.25925925925924</v>
      </c>
      <c r="I383" s="16">
        <f t="shared" si="1136"/>
        <v>0</v>
      </c>
      <c r="J383" s="16">
        <f t="shared" si="1137"/>
        <v>0</v>
      </c>
      <c r="K383" s="16">
        <f t="shared" si="1138"/>
        <v>0</v>
      </c>
      <c r="L383" s="33">
        <f t="shared" si="1139"/>
        <v>0</v>
      </c>
      <c r="M383" s="20">
        <f t="shared" si="1140"/>
        <v>0</v>
      </c>
      <c r="N383" s="20">
        <f t="shared" si="1141"/>
        <v>0</v>
      </c>
      <c r="O383" s="20">
        <f t="shared" si="1142"/>
        <v>0</v>
      </c>
      <c r="P383" s="20">
        <f t="shared" si="1143"/>
        <v>0</v>
      </c>
      <c r="Q383" s="20">
        <f t="shared" si="1144"/>
        <v>0</v>
      </c>
      <c r="R383" s="20">
        <f t="shared" si="1145"/>
        <v>0</v>
      </c>
      <c r="S383" s="20">
        <f t="shared" si="1146"/>
        <v>0</v>
      </c>
      <c r="T383" s="20">
        <f t="shared" si="1147"/>
        <v>0</v>
      </c>
      <c r="U383" s="182">
        <f t="shared" si="1045"/>
        <v>0</v>
      </c>
      <c r="V383" s="33">
        <v>0</v>
      </c>
      <c r="W383" s="20">
        <v>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0">
        <v>0</v>
      </c>
      <c r="AF383" s="20">
        <v>0</v>
      </c>
      <c r="AG383" s="16">
        <v>0</v>
      </c>
      <c r="AH383" s="179">
        <f t="shared" ref="AH383:AH448" si="1150">+SUM(V383:AG383)</f>
        <v>0</v>
      </c>
      <c r="AI383" s="28">
        <v>0</v>
      </c>
      <c r="AJ383" s="28">
        <v>0</v>
      </c>
      <c r="AK383" s="28">
        <v>0</v>
      </c>
      <c r="AL383" s="28">
        <v>0</v>
      </c>
      <c r="AM383" s="28">
        <v>0</v>
      </c>
      <c r="AN383" s="28">
        <v>0</v>
      </c>
      <c r="AO383" s="28">
        <v>0</v>
      </c>
      <c r="AP383" s="28">
        <v>0</v>
      </c>
      <c r="AQ383" s="28">
        <v>0</v>
      </c>
      <c r="AR383" s="28">
        <v>0</v>
      </c>
      <c r="AS383" s="28">
        <v>0</v>
      </c>
      <c r="AT383" s="28">
        <v>0</v>
      </c>
      <c r="AU383" s="329">
        <f t="shared" si="1043"/>
        <v>0</v>
      </c>
      <c r="AV383" s="33">
        <v>0</v>
      </c>
      <c r="AW383" s="20">
        <v>0</v>
      </c>
      <c r="AX383" s="20">
        <v>0</v>
      </c>
      <c r="AY383" s="20">
        <v>0</v>
      </c>
      <c r="AZ383" s="20">
        <v>0</v>
      </c>
      <c r="BA383" s="20">
        <v>0</v>
      </c>
      <c r="BB383" s="20">
        <v>0</v>
      </c>
      <c r="BC383" s="20">
        <v>0</v>
      </c>
      <c r="BD383" s="20">
        <v>0</v>
      </c>
      <c r="BE383" s="20">
        <v>0</v>
      </c>
      <c r="BF383" s="20">
        <v>0</v>
      </c>
      <c r="BG383" s="20">
        <v>0</v>
      </c>
      <c r="BH383" s="329">
        <f t="shared" si="1044"/>
        <v>0</v>
      </c>
      <c r="BI383" s="193"/>
      <c r="BJ383" s="193"/>
      <c r="BK383" s="20"/>
      <c r="BL383" s="33">
        <v>0</v>
      </c>
      <c r="BM383" s="226"/>
      <c r="BN383" s="4"/>
      <c r="BO383" s="4"/>
      <c r="BP383" s="4"/>
      <c r="BQ383" s="195"/>
      <c r="BR383" s="196"/>
      <c r="BS383" s="224"/>
      <c r="BT383" s="4">
        <f t="shared" si="1033"/>
        <v>0</v>
      </c>
      <c r="BU383" s="229">
        <f t="shared" si="1149"/>
        <v>0</v>
      </c>
      <c r="BV383" s="193">
        <f t="shared" si="1034"/>
        <v>0</v>
      </c>
      <c r="BW383" s="193">
        <f t="shared" si="1035"/>
        <v>0</v>
      </c>
      <c r="BX383" s="20">
        <v>0</v>
      </c>
      <c r="BY383" s="19">
        <v>0</v>
      </c>
      <c r="BZ383" s="441">
        <f t="shared" si="1036"/>
        <v>0</v>
      </c>
      <c r="CA383" s="4"/>
      <c r="CB383" s="1">
        <v>0</v>
      </c>
      <c r="CC383" s="1">
        <v>0</v>
      </c>
      <c r="CD383" s="19">
        <v>0</v>
      </c>
      <c r="CE383" s="196">
        <v>0</v>
      </c>
      <c r="CF383" s="275">
        <f t="shared" si="1037"/>
        <v>0</v>
      </c>
      <c r="CG383" s="1">
        <f t="shared" si="1038"/>
        <v>0</v>
      </c>
      <c r="CH383" s="229">
        <f t="shared" si="1039"/>
        <v>0</v>
      </c>
      <c r="CI383" s="193">
        <f t="shared" si="1040"/>
        <v>0</v>
      </c>
      <c r="CJ383" s="193">
        <f t="shared" si="1041"/>
        <v>0</v>
      </c>
      <c r="CK383" s="20">
        <v>0</v>
      </c>
      <c r="CL383" s="33">
        <v>0</v>
      </c>
      <c r="CM383" s="475">
        <f t="shared" si="1016"/>
        <v>0</v>
      </c>
      <c r="CN383" s="4">
        <v>0</v>
      </c>
      <c r="CO383" s="1">
        <v>0</v>
      </c>
      <c r="CP383" s="1">
        <v>0</v>
      </c>
      <c r="CQ383" s="19">
        <v>0</v>
      </c>
      <c r="CR383" s="7">
        <v>0</v>
      </c>
      <c r="CS383" s="224">
        <f t="shared" si="1017"/>
        <v>0</v>
      </c>
      <c r="CT383" s="1">
        <f t="shared" si="1018"/>
        <v>0</v>
      </c>
      <c r="CU383" s="229">
        <f t="shared" si="1019"/>
        <v>0</v>
      </c>
      <c r="CV383" s="193">
        <f t="shared" si="1020"/>
        <v>0</v>
      </c>
      <c r="CW383" s="193">
        <f t="shared" si="1021"/>
        <v>0</v>
      </c>
      <c r="CX383" s="20"/>
      <c r="CY383" s="33"/>
      <c r="CZ383" s="475">
        <f t="shared" si="1022"/>
        <v>0</v>
      </c>
      <c r="DA383" s="4">
        <v>0</v>
      </c>
      <c r="DE383" s="7">
        <f t="shared" si="1134"/>
        <v>0</v>
      </c>
      <c r="DF383" s="224">
        <f t="shared" si="1023"/>
        <v>0</v>
      </c>
      <c r="DG383" s="1">
        <f t="shared" si="1024"/>
        <v>0</v>
      </c>
      <c r="DH383" s="229">
        <f t="shared" si="1025"/>
        <v>0</v>
      </c>
      <c r="DI383" s="193"/>
      <c r="DJ383" s="193"/>
      <c r="DK383" s="20"/>
      <c r="DL383" s="33"/>
      <c r="DM383" s="475">
        <f t="shared" si="1026"/>
        <v>0</v>
      </c>
      <c r="DN383" s="4">
        <v>0</v>
      </c>
      <c r="DR383" s="7">
        <f t="shared" si="1135"/>
        <v>0</v>
      </c>
      <c r="DS383" s="224">
        <f t="shared" si="1027"/>
        <v>0</v>
      </c>
      <c r="DT383" s="1">
        <f t="shared" si="1028"/>
        <v>0</v>
      </c>
      <c r="DU383" s="229">
        <f t="shared" si="1029"/>
        <v>0</v>
      </c>
    </row>
    <row r="384" spans="2:125" hidden="1" outlineLevel="1" x14ac:dyDescent="0.35">
      <c r="B384" s="5" t="s">
        <v>119</v>
      </c>
      <c r="C384" s="3"/>
      <c r="D384" s="18">
        <v>320117</v>
      </c>
      <c r="E384" s="5" t="s">
        <v>47</v>
      </c>
      <c r="F384" s="5" t="s">
        <v>66</v>
      </c>
      <c r="G384" s="5" t="s">
        <v>80</v>
      </c>
      <c r="H384" s="20">
        <v>259.25925925925924</v>
      </c>
      <c r="I384" s="16">
        <f t="shared" si="1136"/>
        <v>0</v>
      </c>
      <c r="J384" s="16">
        <f t="shared" si="1137"/>
        <v>0</v>
      </c>
      <c r="K384" s="16">
        <f t="shared" si="1138"/>
        <v>0</v>
      </c>
      <c r="L384" s="33">
        <f t="shared" si="1139"/>
        <v>0</v>
      </c>
      <c r="M384" s="20">
        <f t="shared" si="1140"/>
        <v>0</v>
      </c>
      <c r="N384" s="20">
        <f t="shared" si="1141"/>
        <v>0</v>
      </c>
      <c r="O384" s="20">
        <f t="shared" si="1142"/>
        <v>0</v>
      </c>
      <c r="P384" s="20">
        <f t="shared" si="1143"/>
        <v>0</v>
      </c>
      <c r="Q384" s="20">
        <f t="shared" si="1144"/>
        <v>0</v>
      </c>
      <c r="R384" s="20">
        <f t="shared" si="1145"/>
        <v>0</v>
      </c>
      <c r="S384" s="20">
        <f t="shared" si="1146"/>
        <v>0</v>
      </c>
      <c r="T384" s="20">
        <f t="shared" si="1147"/>
        <v>0</v>
      </c>
      <c r="U384" s="182">
        <f t="shared" si="1045"/>
        <v>0</v>
      </c>
      <c r="V384" s="33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>
        <v>0</v>
      </c>
      <c r="AD384" s="20">
        <v>0</v>
      </c>
      <c r="AE384" s="20">
        <v>0</v>
      </c>
      <c r="AF384" s="20">
        <v>0</v>
      </c>
      <c r="AG384" s="16">
        <v>0</v>
      </c>
      <c r="AH384" s="179">
        <f t="shared" si="1150"/>
        <v>0</v>
      </c>
      <c r="AI384" s="28">
        <v>0</v>
      </c>
      <c r="AJ384" s="28">
        <v>0</v>
      </c>
      <c r="AK384" s="28">
        <v>0</v>
      </c>
      <c r="AL384" s="28">
        <v>0</v>
      </c>
      <c r="AM384" s="28">
        <v>0</v>
      </c>
      <c r="AN384" s="28">
        <v>0</v>
      </c>
      <c r="AO384" s="28">
        <v>0</v>
      </c>
      <c r="AP384" s="28">
        <v>0</v>
      </c>
      <c r="AQ384" s="28">
        <v>0</v>
      </c>
      <c r="AR384" s="28">
        <v>0</v>
      </c>
      <c r="AS384" s="28">
        <v>0</v>
      </c>
      <c r="AT384" s="28">
        <v>0</v>
      </c>
      <c r="AU384" s="329">
        <f t="shared" si="1043"/>
        <v>0</v>
      </c>
      <c r="AV384" s="33">
        <v>0</v>
      </c>
      <c r="AW384" s="20">
        <v>0</v>
      </c>
      <c r="AX384" s="20">
        <v>0</v>
      </c>
      <c r="AY384" s="20">
        <v>0</v>
      </c>
      <c r="AZ384" s="20">
        <v>0</v>
      </c>
      <c r="BA384" s="20">
        <v>0</v>
      </c>
      <c r="BB384" s="20">
        <v>0</v>
      </c>
      <c r="BC384" s="20">
        <v>0</v>
      </c>
      <c r="BD384" s="20">
        <v>0</v>
      </c>
      <c r="BE384" s="20">
        <v>0</v>
      </c>
      <c r="BF384" s="20">
        <v>0</v>
      </c>
      <c r="BG384" s="20">
        <v>0</v>
      </c>
      <c r="BH384" s="329">
        <f t="shared" si="1044"/>
        <v>0</v>
      </c>
      <c r="BI384" s="193"/>
      <c r="BJ384" s="193"/>
      <c r="BK384" s="20"/>
      <c r="BL384" s="33">
        <v>0</v>
      </c>
      <c r="BM384" s="226"/>
      <c r="BN384" s="4"/>
      <c r="BO384" s="4"/>
      <c r="BP384" s="4"/>
      <c r="BQ384" s="195"/>
      <c r="BR384" s="196"/>
      <c r="BS384" s="224"/>
      <c r="BT384" s="4">
        <f t="shared" si="1033"/>
        <v>0</v>
      </c>
      <c r="BU384" s="229">
        <f t="shared" si="1149"/>
        <v>0</v>
      </c>
      <c r="BV384" s="193">
        <f t="shared" si="1034"/>
        <v>0</v>
      </c>
      <c r="BW384" s="193">
        <f t="shared" si="1035"/>
        <v>0</v>
      </c>
      <c r="BX384" s="20">
        <v>0</v>
      </c>
      <c r="BY384" s="19">
        <v>0</v>
      </c>
      <c r="BZ384" s="441">
        <f t="shared" si="1036"/>
        <v>0</v>
      </c>
      <c r="CA384" s="4"/>
      <c r="CB384" s="1">
        <v>0</v>
      </c>
      <c r="CC384" s="1">
        <v>0</v>
      </c>
      <c r="CD384" s="19">
        <v>0</v>
      </c>
      <c r="CE384" s="196">
        <v>0</v>
      </c>
      <c r="CF384" s="275">
        <f t="shared" si="1037"/>
        <v>0</v>
      </c>
      <c r="CG384" s="1">
        <f t="shared" si="1038"/>
        <v>0</v>
      </c>
      <c r="CH384" s="229">
        <f t="shared" si="1039"/>
        <v>0</v>
      </c>
      <c r="CI384" s="193">
        <f t="shared" si="1040"/>
        <v>0</v>
      </c>
      <c r="CJ384" s="193">
        <f t="shared" si="1041"/>
        <v>0</v>
      </c>
      <c r="CK384" s="20">
        <v>0</v>
      </c>
      <c r="CL384" s="33">
        <v>0</v>
      </c>
      <c r="CM384" s="475">
        <f t="shared" si="1016"/>
        <v>0</v>
      </c>
      <c r="CN384" s="4">
        <v>0</v>
      </c>
      <c r="CO384" s="1">
        <v>0</v>
      </c>
      <c r="CP384" s="1">
        <v>0</v>
      </c>
      <c r="CQ384" s="19">
        <v>0</v>
      </c>
      <c r="CR384" s="7">
        <v>0</v>
      </c>
      <c r="CS384" s="224">
        <f t="shared" si="1017"/>
        <v>0</v>
      </c>
      <c r="CT384" s="1">
        <f t="shared" si="1018"/>
        <v>0</v>
      </c>
      <c r="CU384" s="229">
        <f t="shared" si="1019"/>
        <v>0</v>
      </c>
      <c r="CV384" s="193">
        <f t="shared" si="1020"/>
        <v>0</v>
      </c>
      <c r="CW384" s="193">
        <f t="shared" si="1021"/>
        <v>0</v>
      </c>
      <c r="CX384" s="20"/>
      <c r="CY384" s="33"/>
      <c r="CZ384" s="475">
        <f t="shared" si="1022"/>
        <v>0</v>
      </c>
      <c r="DA384" s="4">
        <v>0</v>
      </c>
      <c r="DE384" s="7">
        <f t="shared" si="1134"/>
        <v>0</v>
      </c>
      <c r="DF384" s="224">
        <f t="shared" si="1023"/>
        <v>0</v>
      </c>
      <c r="DG384" s="1">
        <f t="shared" si="1024"/>
        <v>0</v>
      </c>
      <c r="DH384" s="229">
        <f t="shared" si="1025"/>
        <v>0</v>
      </c>
      <c r="DI384" s="193"/>
      <c r="DJ384" s="193"/>
      <c r="DK384" s="20"/>
      <c r="DL384" s="33"/>
      <c r="DM384" s="475">
        <f t="shared" si="1026"/>
        <v>0</v>
      </c>
      <c r="DN384" s="4">
        <v>0</v>
      </c>
      <c r="DR384" s="7">
        <f t="shared" si="1135"/>
        <v>0</v>
      </c>
      <c r="DS384" s="224">
        <f t="shared" si="1027"/>
        <v>0</v>
      </c>
      <c r="DT384" s="1">
        <f t="shared" si="1028"/>
        <v>0</v>
      </c>
      <c r="DU384" s="229">
        <f t="shared" si="1029"/>
        <v>0</v>
      </c>
    </row>
    <row r="385" spans="1:125" hidden="1" outlineLevel="1" x14ac:dyDescent="0.35">
      <c r="B385" s="5" t="s">
        <v>119</v>
      </c>
      <c r="C385" s="3"/>
      <c r="D385" s="18">
        <v>320927</v>
      </c>
      <c r="E385" s="5" t="s">
        <v>47</v>
      </c>
      <c r="F385" s="5" t="s">
        <v>67</v>
      </c>
      <c r="G385" s="5" t="s">
        <v>80</v>
      </c>
      <c r="H385" s="20">
        <v>229.58199999999999</v>
      </c>
      <c r="I385" s="16">
        <f t="shared" si="1136"/>
        <v>0</v>
      </c>
      <c r="J385" s="16">
        <f t="shared" si="1137"/>
        <v>0</v>
      </c>
      <c r="K385" s="16">
        <f t="shared" si="1138"/>
        <v>0</v>
      </c>
      <c r="L385" s="33">
        <f t="shared" si="1139"/>
        <v>0</v>
      </c>
      <c r="M385" s="20">
        <f t="shared" si="1140"/>
        <v>0</v>
      </c>
      <c r="N385" s="20">
        <f t="shared" si="1141"/>
        <v>0</v>
      </c>
      <c r="O385" s="20">
        <f t="shared" si="1142"/>
        <v>0</v>
      </c>
      <c r="P385" s="20">
        <f t="shared" si="1143"/>
        <v>0</v>
      </c>
      <c r="Q385" s="20">
        <f t="shared" si="1144"/>
        <v>0</v>
      </c>
      <c r="R385" s="20">
        <f t="shared" si="1145"/>
        <v>0</v>
      </c>
      <c r="S385" s="20">
        <f t="shared" si="1146"/>
        <v>0</v>
      </c>
      <c r="T385" s="20">
        <f t="shared" si="1147"/>
        <v>0</v>
      </c>
      <c r="U385" s="182">
        <f t="shared" si="1045"/>
        <v>0</v>
      </c>
      <c r="V385" s="33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0">
        <v>0</v>
      </c>
      <c r="AF385" s="20">
        <v>0</v>
      </c>
      <c r="AG385" s="16">
        <v>0</v>
      </c>
      <c r="AH385" s="179">
        <f t="shared" si="1150"/>
        <v>0</v>
      </c>
      <c r="AI385" s="28">
        <v>0</v>
      </c>
      <c r="AJ385" s="28">
        <v>0</v>
      </c>
      <c r="AK385" s="28">
        <v>0</v>
      </c>
      <c r="AL385" s="28">
        <v>0</v>
      </c>
      <c r="AM385" s="28">
        <v>0</v>
      </c>
      <c r="AN385" s="28">
        <v>0</v>
      </c>
      <c r="AO385" s="28">
        <v>0</v>
      </c>
      <c r="AP385" s="28">
        <v>0</v>
      </c>
      <c r="AQ385" s="28">
        <v>0</v>
      </c>
      <c r="AR385" s="28">
        <v>0</v>
      </c>
      <c r="AS385" s="28">
        <v>0</v>
      </c>
      <c r="AT385" s="28">
        <v>0</v>
      </c>
      <c r="AU385" s="329">
        <f t="shared" si="1043"/>
        <v>0</v>
      </c>
      <c r="AV385" s="33">
        <v>0</v>
      </c>
      <c r="AW385" s="20">
        <v>0</v>
      </c>
      <c r="AX385" s="20">
        <v>0</v>
      </c>
      <c r="AY385" s="20">
        <v>0</v>
      </c>
      <c r="AZ385" s="20">
        <v>0</v>
      </c>
      <c r="BA385" s="20">
        <v>0</v>
      </c>
      <c r="BB385" s="20">
        <v>0</v>
      </c>
      <c r="BC385" s="20">
        <v>0</v>
      </c>
      <c r="BD385" s="20">
        <v>0</v>
      </c>
      <c r="BE385" s="20">
        <v>0</v>
      </c>
      <c r="BF385" s="20">
        <v>0</v>
      </c>
      <c r="BG385" s="20">
        <v>0</v>
      </c>
      <c r="BH385" s="329">
        <f t="shared" si="1044"/>
        <v>0</v>
      </c>
      <c r="BI385" s="193"/>
      <c r="BJ385" s="193"/>
      <c r="BK385" s="20"/>
      <c r="BL385" s="33">
        <v>0</v>
      </c>
      <c r="BM385" s="226"/>
      <c r="BN385" s="4"/>
      <c r="BO385" s="4"/>
      <c r="BP385" s="4"/>
      <c r="BQ385" s="195"/>
      <c r="BR385" s="196"/>
      <c r="BS385" s="224"/>
      <c r="BT385" s="4">
        <f t="shared" si="1033"/>
        <v>0</v>
      </c>
      <c r="BU385" s="229">
        <f t="shared" si="1149"/>
        <v>0</v>
      </c>
      <c r="BV385" s="193">
        <f t="shared" si="1034"/>
        <v>0</v>
      </c>
      <c r="BW385" s="193">
        <f t="shared" si="1035"/>
        <v>0</v>
      </c>
      <c r="BX385" s="20">
        <v>0</v>
      </c>
      <c r="BY385" s="19">
        <v>0</v>
      </c>
      <c r="BZ385" s="441">
        <f t="shared" si="1036"/>
        <v>0</v>
      </c>
      <c r="CA385" s="4"/>
      <c r="CB385" s="1">
        <v>0</v>
      </c>
      <c r="CC385" s="1">
        <v>0</v>
      </c>
      <c r="CD385" s="19">
        <v>0</v>
      </c>
      <c r="CE385" s="196">
        <v>0</v>
      </c>
      <c r="CF385" s="275">
        <f t="shared" si="1037"/>
        <v>0</v>
      </c>
      <c r="CG385" s="1">
        <f t="shared" si="1038"/>
        <v>0</v>
      </c>
      <c r="CH385" s="229">
        <f t="shared" si="1039"/>
        <v>0</v>
      </c>
      <c r="CI385" s="193">
        <f t="shared" si="1040"/>
        <v>0</v>
      </c>
      <c r="CJ385" s="193">
        <f t="shared" si="1041"/>
        <v>0</v>
      </c>
      <c r="CK385" s="20">
        <v>0</v>
      </c>
      <c r="CL385" s="33">
        <v>0</v>
      </c>
      <c r="CM385" s="475">
        <f t="shared" si="1016"/>
        <v>0</v>
      </c>
      <c r="CN385" s="4">
        <v>0</v>
      </c>
      <c r="CO385" s="1">
        <v>0</v>
      </c>
      <c r="CP385" s="1">
        <v>0</v>
      </c>
      <c r="CQ385" s="19">
        <v>0</v>
      </c>
      <c r="CR385" s="7">
        <v>0</v>
      </c>
      <c r="CS385" s="224">
        <f t="shared" si="1017"/>
        <v>0</v>
      </c>
      <c r="CT385" s="1">
        <f t="shared" si="1018"/>
        <v>0</v>
      </c>
      <c r="CU385" s="229">
        <f t="shared" si="1019"/>
        <v>0</v>
      </c>
      <c r="CV385" s="193">
        <f t="shared" si="1020"/>
        <v>0</v>
      </c>
      <c r="CW385" s="193">
        <f t="shared" si="1021"/>
        <v>0</v>
      </c>
      <c r="CX385" s="20"/>
      <c r="CY385" s="33"/>
      <c r="CZ385" s="475">
        <f t="shared" si="1022"/>
        <v>0</v>
      </c>
      <c r="DA385" s="4">
        <v>0</v>
      </c>
      <c r="DE385" s="7">
        <f t="shared" si="1134"/>
        <v>0</v>
      </c>
      <c r="DF385" s="224">
        <f t="shared" si="1023"/>
        <v>0</v>
      </c>
      <c r="DG385" s="1">
        <f t="shared" si="1024"/>
        <v>0</v>
      </c>
      <c r="DH385" s="229">
        <f t="shared" si="1025"/>
        <v>0</v>
      </c>
      <c r="DI385" s="193"/>
      <c r="DJ385" s="193"/>
      <c r="DK385" s="20"/>
      <c r="DL385" s="33"/>
      <c r="DM385" s="475">
        <f t="shared" si="1026"/>
        <v>0</v>
      </c>
      <c r="DN385" s="4">
        <v>0</v>
      </c>
      <c r="DR385" s="7">
        <f t="shared" si="1135"/>
        <v>0</v>
      </c>
      <c r="DS385" s="224">
        <f t="shared" si="1027"/>
        <v>0</v>
      </c>
      <c r="DT385" s="1">
        <f t="shared" si="1028"/>
        <v>0</v>
      </c>
      <c r="DU385" s="229">
        <f t="shared" si="1029"/>
        <v>0</v>
      </c>
    </row>
    <row r="386" spans="1:125" hidden="1" outlineLevel="1" x14ac:dyDescent="0.35">
      <c r="B386" s="5" t="s">
        <v>119</v>
      </c>
      <c r="C386" s="3"/>
      <c r="D386" s="18">
        <v>320029</v>
      </c>
      <c r="E386" s="5" t="s">
        <v>47</v>
      </c>
      <c r="F386" s="5" t="s">
        <v>68</v>
      </c>
      <c r="G386" s="5" t="s">
        <v>81</v>
      </c>
      <c r="H386" s="20">
        <v>255.55600000000001</v>
      </c>
      <c r="I386" s="16">
        <f t="shared" si="1136"/>
        <v>0</v>
      </c>
      <c r="J386" s="16">
        <f t="shared" si="1137"/>
        <v>0</v>
      </c>
      <c r="K386" s="16">
        <f t="shared" si="1138"/>
        <v>0</v>
      </c>
      <c r="L386" s="33">
        <f t="shared" si="1139"/>
        <v>0</v>
      </c>
      <c r="M386" s="20">
        <f t="shared" si="1140"/>
        <v>0</v>
      </c>
      <c r="N386" s="20">
        <f t="shared" si="1141"/>
        <v>0</v>
      </c>
      <c r="O386" s="20">
        <f t="shared" si="1142"/>
        <v>0</v>
      </c>
      <c r="P386" s="20">
        <f t="shared" si="1143"/>
        <v>0</v>
      </c>
      <c r="Q386" s="20">
        <f t="shared" si="1144"/>
        <v>0</v>
      </c>
      <c r="R386" s="20">
        <f t="shared" si="1145"/>
        <v>0</v>
      </c>
      <c r="S386" s="20">
        <f t="shared" si="1146"/>
        <v>0</v>
      </c>
      <c r="T386" s="20">
        <f t="shared" si="1147"/>
        <v>0</v>
      </c>
      <c r="U386" s="182">
        <f t="shared" si="1045"/>
        <v>0</v>
      </c>
      <c r="V386" s="33">
        <v>0</v>
      </c>
      <c r="W386" s="20">
        <v>0</v>
      </c>
      <c r="X386" s="20">
        <v>0</v>
      </c>
      <c r="Y386" s="20">
        <v>0</v>
      </c>
      <c r="Z386" s="20">
        <v>0</v>
      </c>
      <c r="AA386" s="20">
        <v>0</v>
      </c>
      <c r="AB386" s="20">
        <v>0</v>
      </c>
      <c r="AC386" s="20">
        <v>0</v>
      </c>
      <c r="AD386" s="20">
        <v>0</v>
      </c>
      <c r="AE386" s="20">
        <v>0</v>
      </c>
      <c r="AF386" s="20">
        <v>0</v>
      </c>
      <c r="AG386" s="16">
        <v>0</v>
      </c>
      <c r="AH386" s="179">
        <f t="shared" si="1150"/>
        <v>0</v>
      </c>
      <c r="AI386" s="28">
        <v>0</v>
      </c>
      <c r="AJ386" s="28">
        <v>0</v>
      </c>
      <c r="AK386" s="28">
        <v>0</v>
      </c>
      <c r="AL386" s="28">
        <v>0</v>
      </c>
      <c r="AM386" s="28">
        <v>0</v>
      </c>
      <c r="AN386" s="28">
        <v>0</v>
      </c>
      <c r="AO386" s="28">
        <v>0</v>
      </c>
      <c r="AP386" s="28">
        <v>0</v>
      </c>
      <c r="AQ386" s="28">
        <v>0</v>
      </c>
      <c r="AR386" s="28"/>
      <c r="AS386" s="28"/>
      <c r="AT386" s="28"/>
      <c r="AU386" s="329">
        <f t="shared" si="1043"/>
        <v>0</v>
      </c>
      <c r="AV386" s="33">
        <v>0</v>
      </c>
      <c r="AW386" s="20">
        <v>0</v>
      </c>
      <c r="AX386" s="20">
        <v>0</v>
      </c>
      <c r="AY386" s="20">
        <v>0</v>
      </c>
      <c r="AZ386" s="20">
        <v>0</v>
      </c>
      <c r="BA386" s="20">
        <v>0</v>
      </c>
      <c r="BB386" s="20">
        <v>0</v>
      </c>
      <c r="BC386" s="20">
        <v>0</v>
      </c>
      <c r="BD386" s="20">
        <v>0</v>
      </c>
      <c r="BE386" s="20">
        <v>0</v>
      </c>
      <c r="BF386" s="20">
        <v>0</v>
      </c>
      <c r="BG386" s="20">
        <v>0</v>
      </c>
      <c r="BH386" s="329">
        <f t="shared" si="1044"/>
        <v>0</v>
      </c>
      <c r="BI386" s="193"/>
      <c r="BJ386" s="193"/>
      <c r="BK386" s="20"/>
      <c r="BL386" s="33">
        <v>0</v>
      </c>
      <c r="BM386" s="226"/>
      <c r="BN386" s="4"/>
      <c r="BO386" s="4"/>
      <c r="BP386" s="4"/>
      <c r="BQ386" s="195"/>
      <c r="BR386" s="196"/>
      <c r="BS386" s="224"/>
      <c r="BT386" s="4">
        <f t="shared" si="1033"/>
        <v>0</v>
      </c>
      <c r="BU386" s="229">
        <f t="shared" si="1149"/>
        <v>0</v>
      </c>
      <c r="BV386" s="193">
        <f t="shared" si="1034"/>
        <v>0</v>
      </c>
      <c r="BW386" s="193">
        <f t="shared" si="1035"/>
        <v>0</v>
      </c>
      <c r="BX386" s="20">
        <v>0</v>
      </c>
      <c r="BY386" s="19">
        <v>0</v>
      </c>
      <c r="BZ386" s="441">
        <f t="shared" si="1036"/>
        <v>0</v>
      </c>
      <c r="CA386" s="4"/>
      <c r="CB386" s="1">
        <v>0</v>
      </c>
      <c r="CC386" s="1">
        <v>0</v>
      </c>
      <c r="CD386" s="19">
        <v>0</v>
      </c>
      <c r="CE386" s="196">
        <v>0</v>
      </c>
      <c r="CF386" s="275">
        <f t="shared" si="1037"/>
        <v>0</v>
      </c>
      <c r="CG386" s="1">
        <f t="shared" si="1038"/>
        <v>0</v>
      </c>
      <c r="CH386" s="229">
        <f t="shared" si="1039"/>
        <v>0</v>
      </c>
      <c r="CI386" s="193">
        <f t="shared" si="1040"/>
        <v>0</v>
      </c>
      <c r="CJ386" s="193">
        <f t="shared" si="1041"/>
        <v>0</v>
      </c>
      <c r="CK386" s="20">
        <v>0</v>
      </c>
      <c r="CL386" s="33">
        <v>0</v>
      </c>
      <c r="CM386" s="475">
        <f t="shared" si="1016"/>
        <v>0</v>
      </c>
      <c r="CN386" s="4">
        <v>0</v>
      </c>
      <c r="CO386" s="1">
        <v>0</v>
      </c>
      <c r="CP386" s="1">
        <v>0</v>
      </c>
      <c r="CQ386" s="19">
        <v>0</v>
      </c>
      <c r="CR386" s="7">
        <v>0</v>
      </c>
      <c r="CS386" s="224">
        <f t="shared" si="1017"/>
        <v>0</v>
      </c>
      <c r="CT386" s="1">
        <f t="shared" si="1018"/>
        <v>0</v>
      </c>
      <c r="CU386" s="229">
        <f t="shared" si="1019"/>
        <v>0</v>
      </c>
      <c r="CV386" s="193">
        <f t="shared" si="1020"/>
        <v>0</v>
      </c>
      <c r="CW386" s="193">
        <f t="shared" si="1021"/>
        <v>0</v>
      </c>
      <c r="CX386" s="20"/>
      <c r="CY386" s="33"/>
      <c r="CZ386" s="475">
        <f t="shared" si="1022"/>
        <v>0</v>
      </c>
      <c r="DA386" s="4">
        <v>0</v>
      </c>
      <c r="DE386" s="7">
        <f t="shared" si="1134"/>
        <v>0</v>
      </c>
      <c r="DF386" s="224">
        <f t="shared" si="1023"/>
        <v>0</v>
      </c>
      <c r="DG386" s="1">
        <f t="shared" si="1024"/>
        <v>0</v>
      </c>
      <c r="DH386" s="229">
        <f t="shared" si="1025"/>
        <v>0</v>
      </c>
      <c r="DI386" s="193"/>
      <c r="DJ386" s="193"/>
      <c r="DK386" s="20"/>
      <c r="DL386" s="33"/>
      <c r="DM386" s="475">
        <f t="shared" si="1026"/>
        <v>0</v>
      </c>
      <c r="DN386" s="4">
        <v>0</v>
      </c>
      <c r="DR386" s="7">
        <f t="shared" si="1135"/>
        <v>0</v>
      </c>
      <c r="DS386" s="224">
        <f t="shared" si="1027"/>
        <v>0</v>
      </c>
      <c r="DT386" s="1">
        <f t="shared" si="1028"/>
        <v>0</v>
      </c>
      <c r="DU386" s="229">
        <f t="shared" si="1029"/>
        <v>0</v>
      </c>
    </row>
    <row r="387" spans="1:125" hidden="1" outlineLevel="1" x14ac:dyDescent="0.35">
      <c r="B387" s="5" t="s">
        <v>119</v>
      </c>
      <c r="C387" s="3"/>
      <c r="D387" s="18">
        <v>320020</v>
      </c>
      <c r="E387" s="5" t="s">
        <v>47</v>
      </c>
      <c r="F387" s="5" t="s">
        <v>29</v>
      </c>
      <c r="G387" s="5" t="s">
        <v>130</v>
      </c>
      <c r="H387" s="20">
        <v>317.77800000000002</v>
      </c>
      <c r="I387" s="16">
        <f t="shared" si="1136"/>
        <v>0</v>
      </c>
      <c r="J387" s="16">
        <f t="shared" si="1137"/>
        <v>0</v>
      </c>
      <c r="K387" s="16">
        <f t="shared" si="1138"/>
        <v>0</v>
      </c>
      <c r="L387" s="33">
        <f t="shared" si="1139"/>
        <v>0</v>
      </c>
      <c r="M387" s="20">
        <f t="shared" si="1140"/>
        <v>0</v>
      </c>
      <c r="N387" s="20">
        <f t="shared" si="1141"/>
        <v>0</v>
      </c>
      <c r="O387" s="20">
        <f t="shared" si="1142"/>
        <v>0</v>
      </c>
      <c r="P387" s="20">
        <f t="shared" si="1143"/>
        <v>0</v>
      </c>
      <c r="Q387" s="20">
        <f t="shared" si="1144"/>
        <v>0</v>
      </c>
      <c r="R387" s="20">
        <f t="shared" si="1145"/>
        <v>0</v>
      </c>
      <c r="S387" s="20">
        <f t="shared" si="1146"/>
        <v>0</v>
      </c>
      <c r="T387" s="20">
        <f t="shared" si="1147"/>
        <v>129.59877650435212</v>
      </c>
      <c r="U387" s="182">
        <f t="shared" si="1045"/>
        <v>129.59877650435212</v>
      </c>
      <c r="V387" s="33">
        <v>320</v>
      </c>
      <c r="W387" s="20">
        <v>120</v>
      </c>
      <c r="X387" s="20">
        <v>10</v>
      </c>
      <c r="Y387" s="20">
        <v>0</v>
      </c>
      <c r="Z387" s="20">
        <v>0</v>
      </c>
      <c r="AA387" s="20">
        <v>0</v>
      </c>
      <c r="AB387" s="20">
        <v>0</v>
      </c>
      <c r="AC387" s="20">
        <v>0</v>
      </c>
      <c r="AD387" s="20">
        <v>0</v>
      </c>
      <c r="AE387" s="20">
        <v>0</v>
      </c>
      <c r="AF387" s="20">
        <v>0</v>
      </c>
      <c r="AG387" s="16">
        <v>0</v>
      </c>
      <c r="AH387" s="179">
        <f t="shared" ref="AH387" si="1151">+SUM(V387:AG387)</f>
        <v>450</v>
      </c>
      <c r="AI387" s="28">
        <v>0</v>
      </c>
      <c r="AJ387" s="28">
        <v>0</v>
      </c>
      <c r="AK387" s="28">
        <v>0</v>
      </c>
      <c r="AL387" s="28">
        <v>0</v>
      </c>
      <c r="AM387" s="28">
        <v>0</v>
      </c>
      <c r="AN387" s="28">
        <v>0</v>
      </c>
      <c r="AO387" s="28">
        <v>0</v>
      </c>
      <c r="AP387" s="28">
        <v>0</v>
      </c>
      <c r="AQ387" s="28">
        <v>0</v>
      </c>
      <c r="AR387" s="28">
        <v>0</v>
      </c>
      <c r="AS387" s="28">
        <v>0</v>
      </c>
      <c r="AT387" s="28">
        <v>41183.640000000007</v>
      </c>
      <c r="AU387" s="329">
        <f t="shared" si="1043"/>
        <v>41183.640000000007</v>
      </c>
      <c r="AV387" s="33">
        <v>87858.432000000015</v>
      </c>
      <c r="AW387" s="20">
        <v>32946.916000000005</v>
      </c>
      <c r="AX387" s="20">
        <v>3432.0024000000003</v>
      </c>
      <c r="AY387" s="20">
        <v>0</v>
      </c>
      <c r="AZ387" s="20">
        <v>0</v>
      </c>
      <c r="BA387" s="20">
        <v>0</v>
      </c>
      <c r="BB387" s="20">
        <v>0</v>
      </c>
      <c r="BC387" s="20">
        <v>0</v>
      </c>
      <c r="BD387" s="20">
        <v>0</v>
      </c>
      <c r="BE387" s="20">
        <v>0</v>
      </c>
      <c r="BF387" s="20">
        <v>0</v>
      </c>
      <c r="BG387" s="20">
        <v>0</v>
      </c>
      <c r="BH387" s="329">
        <f t="shared" si="1044"/>
        <v>124237.35040000002</v>
      </c>
      <c r="BI387" s="193"/>
      <c r="BJ387" s="193"/>
      <c r="BK387" s="20"/>
      <c r="BL387" s="33">
        <v>0</v>
      </c>
      <c r="BM387" s="226"/>
      <c r="BN387" s="4"/>
      <c r="BO387" s="4"/>
      <c r="BP387" s="4"/>
      <c r="BQ387" s="195"/>
      <c r="BR387" s="196"/>
      <c r="BS387" s="224"/>
      <c r="BT387" s="4">
        <f t="shared" si="1033"/>
        <v>0</v>
      </c>
      <c r="BU387" s="229">
        <f t="shared" si="1149"/>
        <v>0</v>
      </c>
      <c r="BV387" s="193"/>
      <c r="BW387" s="193">
        <f t="shared" si="1035"/>
        <v>0</v>
      </c>
      <c r="BX387" s="20">
        <v>0</v>
      </c>
      <c r="BY387" s="19">
        <v>0</v>
      </c>
      <c r="BZ387" s="441">
        <f t="shared" si="1036"/>
        <v>0</v>
      </c>
      <c r="CA387" s="4"/>
      <c r="CB387" s="1">
        <v>0</v>
      </c>
      <c r="CC387" s="1">
        <v>0</v>
      </c>
      <c r="CD387" s="19">
        <v>0</v>
      </c>
      <c r="CE387" s="196">
        <v>0</v>
      </c>
      <c r="CF387" s="275">
        <f t="shared" si="1037"/>
        <v>0</v>
      </c>
      <c r="CG387" s="1">
        <f t="shared" si="1038"/>
        <v>0</v>
      </c>
      <c r="CH387" s="229">
        <f t="shared" si="1039"/>
        <v>0</v>
      </c>
      <c r="CI387" s="193">
        <f t="shared" si="1040"/>
        <v>13804.150044444446</v>
      </c>
      <c r="CJ387" s="193">
        <f t="shared" si="1041"/>
        <v>0</v>
      </c>
      <c r="CK387" s="20">
        <v>0</v>
      </c>
      <c r="CL387" s="33">
        <v>0</v>
      </c>
      <c r="CM387" s="475">
        <f t="shared" si="1016"/>
        <v>0</v>
      </c>
      <c r="CN387" s="4">
        <v>0</v>
      </c>
      <c r="CO387" s="1">
        <v>0</v>
      </c>
      <c r="CP387" s="1">
        <v>0</v>
      </c>
      <c r="CQ387" s="19">
        <v>0</v>
      </c>
      <c r="CR387" s="7">
        <v>0</v>
      </c>
      <c r="CS387" s="224">
        <f t="shared" si="1017"/>
        <v>0</v>
      </c>
      <c r="CT387" s="1">
        <f t="shared" si="1018"/>
        <v>0</v>
      </c>
      <c r="CU387" s="229">
        <f t="shared" si="1019"/>
        <v>0</v>
      </c>
      <c r="CV387" s="193">
        <f t="shared" si="1020"/>
        <v>12423.735040000003</v>
      </c>
      <c r="CW387" s="193">
        <f t="shared" si="1021"/>
        <v>0</v>
      </c>
      <c r="CX387" s="20"/>
      <c r="CY387" s="33"/>
      <c r="CZ387" s="475">
        <f t="shared" si="1022"/>
        <v>0</v>
      </c>
      <c r="DA387" s="4">
        <v>0</v>
      </c>
      <c r="DE387" s="7">
        <f t="shared" si="1134"/>
        <v>0</v>
      </c>
      <c r="DF387" s="224">
        <f t="shared" si="1023"/>
        <v>0</v>
      </c>
      <c r="DG387" s="1">
        <f t="shared" si="1024"/>
        <v>0</v>
      </c>
      <c r="DH387" s="229">
        <f t="shared" si="1025"/>
        <v>0</v>
      </c>
      <c r="DI387" s="193"/>
      <c r="DJ387" s="193"/>
      <c r="DK387" s="20"/>
      <c r="DL387" s="33"/>
      <c r="DM387" s="475">
        <f t="shared" si="1026"/>
        <v>0</v>
      </c>
      <c r="DN387" s="4">
        <v>0</v>
      </c>
      <c r="DR387" s="7">
        <f t="shared" si="1135"/>
        <v>0</v>
      </c>
      <c r="DS387" s="224">
        <f t="shared" si="1027"/>
        <v>0</v>
      </c>
      <c r="DT387" s="1">
        <f t="shared" si="1028"/>
        <v>-1</v>
      </c>
      <c r="DU387" s="229">
        <f t="shared" si="1029"/>
        <v>2.0166675505127767</v>
      </c>
    </row>
    <row r="388" spans="1:125" collapsed="1" x14ac:dyDescent="0.35">
      <c r="B388" s="5" t="s">
        <v>119</v>
      </c>
      <c r="C388" s="3"/>
      <c r="D388" s="18"/>
      <c r="E388" s="5" t="s">
        <v>194</v>
      </c>
      <c r="F388" s="14" t="s">
        <v>82</v>
      </c>
      <c r="G388" s="5"/>
      <c r="H388" s="2"/>
      <c r="I388" s="47">
        <f>+SUM(I389:I391)</f>
        <v>0</v>
      </c>
      <c r="J388" s="47">
        <f t="shared" ref="J388:U388" si="1152">+SUM(J389:J391)</f>
        <v>0</v>
      </c>
      <c r="K388" s="47">
        <f t="shared" si="1152"/>
        <v>0</v>
      </c>
      <c r="L388" s="47">
        <f t="shared" si="1152"/>
        <v>0</v>
      </c>
      <c r="M388" s="47">
        <f t="shared" si="1152"/>
        <v>0</v>
      </c>
      <c r="N388" s="47">
        <f t="shared" si="1152"/>
        <v>0</v>
      </c>
      <c r="O388" s="47">
        <f t="shared" si="1152"/>
        <v>1.6199076084562176</v>
      </c>
      <c r="P388" s="47">
        <f t="shared" si="1152"/>
        <v>3.2398183637633813</v>
      </c>
      <c r="Q388" s="47">
        <f t="shared" si="1152"/>
        <v>1.6199076084562176</v>
      </c>
      <c r="R388" s="47">
        <f t="shared" si="1152"/>
        <v>0.53997130071937016</v>
      </c>
      <c r="S388" s="47">
        <f t="shared" si="1152"/>
        <v>1.2599286294205387</v>
      </c>
      <c r="T388" s="47">
        <f t="shared" si="1152"/>
        <v>7.289845782409575</v>
      </c>
      <c r="U388" s="182">
        <f t="shared" si="1152"/>
        <v>15.5693792932253</v>
      </c>
      <c r="V388" s="34">
        <f t="shared" ref="V388:AH388" si="1153">+SUM(V389:V391)</f>
        <v>11.5</v>
      </c>
      <c r="W388" s="26">
        <f t="shared" si="1153"/>
        <v>55.333333333333336</v>
      </c>
      <c r="X388" s="26">
        <f t="shared" si="1153"/>
        <v>213.53333333333333</v>
      </c>
      <c r="Y388" s="26">
        <f t="shared" si="1153"/>
        <v>0.5</v>
      </c>
      <c r="Z388" s="26">
        <f t="shared" si="1153"/>
        <v>1</v>
      </c>
      <c r="AA388" s="26">
        <f t="shared" si="1153"/>
        <v>0</v>
      </c>
      <c r="AB388" s="26">
        <f t="shared" si="1153"/>
        <v>0</v>
      </c>
      <c r="AC388" s="26">
        <f t="shared" si="1153"/>
        <v>0</v>
      </c>
      <c r="AD388" s="26">
        <v>0</v>
      </c>
      <c r="AE388" s="26">
        <f t="shared" si="1153"/>
        <v>0</v>
      </c>
      <c r="AF388" s="26">
        <f t="shared" si="1153"/>
        <v>0</v>
      </c>
      <c r="AG388" s="27">
        <f t="shared" si="1153"/>
        <v>0</v>
      </c>
      <c r="AH388" s="179">
        <f t="shared" si="1153"/>
        <v>281.86666666666667</v>
      </c>
      <c r="AI388" s="23">
        <f>SUM(AI389:AI391)</f>
        <v>0</v>
      </c>
      <c r="AJ388" s="23">
        <f t="shared" ref="AJ388:AT388" si="1154">SUM(AJ389:AJ391)</f>
        <v>0</v>
      </c>
      <c r="AK388" s="23">
        <f t="shared" si="1154"/>
        <v>0</v>
      </c>
      <c r="AL388" s="23">
        <f t="shared" si="1154"/>
        <v>0</v>
      </c>
      <c r="AM388" s="23">
        <f t="shared" si="1154"/>
        <v>0</v>
      </c>
      <c r="AN388" s="23">
        <f t="shared" si="1154"/>
        <v>0</v>
      </c>
      <c r="AO388" s="23">
        <f t="shared" si="1154"/>
        <v>514.77099999999996</v>
      </c>
      <c r="AP388" s="23">
        <f t="shared" si="1154"/>
        <v>1029.5429999999999</v>
      </c>
      <c r="AQ388" s="23">
        <f t="shared" si="1154"/>
        <v>514.77099999999996</v>
      </c>
      <c r="AR388" s="23">
        <f t="shared" si="1154"/>
        <v>171.59100000000001</v>
      </c>
      <c r="AS388" s="23">
        <f t="shared" si="1154"/>
        <v>400.37759999999997</v>
      </c>
      <c r="AT388" s="23">
        <f t="shared" si="1154"/>
        <v>1825.6751999999997</v>
      </c>
      <c r="AU388" s="329">
        <f t="shared" ref="AU388:BH388" si="1155">+SUM(AU389:AU391)</f>
        <v>4456.728799999999</v>
      </c>
      <c r="AV388" s="34">
        <f>+SUM(AV389:AV391)</f>
        <v>2450.2175999999999</v>
      </c>
      <c r="AW388" s="26">
        <f t="shared" si="1155"/>
        <v>10857.53376</v>
      </c>
      <c r="AX388" s="26">
        <f t="shared" si="1155"/>
        <v>41408.038079999998</v>
      </c>
      <c r="AY388" s="26">
        <f t="shared" si="1155"/>
        <v>171.59039999999999</v>
      </c>
      <c r="AZ388" s="26">
        <f t="shared" si="1155"/>
        <v>227.70071999999999</v>
      </c>
      <c r="BA388" s="26">
        <f t="shared" si="1155"/>
        <v>0</v>
      </c>
      <c r="BB388" s="26">
        <f t="shared" si="1155"/>
        <v>0</v>
      </c>
      <c r="BC388" s="26">
        <v>0</v>
      </c>
      <c r="BD388" s="26">
        <v>0</v>
      </c>
      <c r="BE388" s="26">
        <f t="shared" si="1155"/>
        <v>0</v>
      </c>
      <c r="BF388" s="26">
        <f t="shared" si="1155"/>
        <v>0</v>
      </c>
      <c r="BG388" s="26">
        <f t="shared" si="1155"/>
        <v>0</v>
      </c>
      <c r="BH388" s="329">
        <f t="shared" si="1155"/>
        <v>55115.080560000002</v>
      </c>
      <c r="BI388" s="193"/>
      <c r="BJ388" s="193"/>
      <c r="BK388" s="20"/>
      <c r="BL388" s="33">
        <v>0</v>
      </c>
      <c r="BM388" s="226"/>
      <c r="BN388" s="4"/>
      <c r="BO388" s="4"/>
      <c r="BP388" s="4"/>
      <c r="BQ388" s="195"/>
      <c r="BR388" s="196"/>
      <c r="BS388" s="224"/>
      <c r="BT388" s="4">
        <f t="shared" si="1033"/>
        <v>-1</v>
      </c>
      <c r="BU388" s="229">
        <f t="shared" si="1149"/>
        <v>34.689037695701785</v>
      </c>
      <c r="BV388" s="193"/>
      <c r="BW388" s="193">
        <f t="shared" si="1035"/>
        <v>0</v>
      </c>
      <c r="BX388" s="20">
        <v>0</v>
      </c>
      <c r="BY388" s="19">
        <v>0</v>
      </c>
      <c r="BZ388" s="441">
        <f t="shared" si="1036"/>
        <v>0</v>
      </c>
      <c r="CA388" s="4"/>
      <c r="CB388" s="1">
        <v>0</v>
      </c>
      <c r="CC388" s="1">
        <v>0</v>
      </c>
      <c r="CD388" s="19">
        <v>0</v>
      </c>
      <c r="CE388" s="196">
        <v>0</v>
      </c>
      <c r="CF388" s="275">
        <f t="shared" si="1037"/>
        <v>0</v>
      </c>
      <c r="CG388" s="1">
        <f t="shared" si="1038"/>
        <v>-1</v>
      </c>
      <c r="CH388" s="229">
        <f t="shared" si="1039"/>
        <v>25.766782604894892</v>
      </c>
      <c r="CI388" s="193">
        <f t="shared" si="1040"/>
        <v>6123.8978400000005</v>
      </c>
      <c r="CJ388" s="193">
        <f t="shared" si="1041"/>
        <v>0</v>
      </c>
      <c r="CK388" s="20">
        <v>0</v>
      </c>
      <c r="CL388" s="33">
        <v>0</v>
      </c>
      <c r="CM388" s="475">
        <f t="shared" si="1016"/>
        <v>0</v>
      </c>
      <c r="CN388" s="4">
        <v>0</v>
      </c>
      <c r="CO388" s="1">
        <v>0</v>
      </c>
      <c r="CP388" s="1">
        <v>0</v>
      </c>
      <c r="CQ388" s="19">
        <v>0</v>
      </c>
      <c r="CR388" s="7">
        <v>0</v>
      </c>
      <c r="CS388" s="224">
        <f t="shared" si="1017"/>
        <v>0</v>
      </c>
      <c r="CT388" s="1">
        <f t="shared" si="1018"/>
        <v>-1</v>
      </c>
      <c r="CU388" s="229">
        <f t="shared" si="1019"/>
        <v>23.707792866377726</v>
      </c>
      <c r="CV388" s="193">
        <f t="shared" si="1020"/>
        <v>5511.5080560000006</v>
      </c>
      <c r="CW388" s="193">
        <f t="shared" si="1021"/>
        <v>0</v>
      </c>
      <c r="CX388" s="20"/>
      <c r="CY388" s="33"/>
      <c r="CZ388" s="475">
        <f t="shared" si="1022"/>
        <v>0</v>
      </c>
      <c r="DA388" s="4">
        <v>0</v>
      </c>
      <c r="DE388" s="7">
        <f t="shared" si="1134"/>
        <v>0</v>
      </c>
      <c r="DF388" s="224">
        <f t="shared" si="1023"/>
        <v>0</v>
      </c>
      <c r="DG388" s="1">
        <f t="shared" si="1024"/>
        <v>-1</v>
      </c>
      <c r="DH388" s="229">
        <f t="shared" si="1025"/>
        <v>19.947912486465501</v>
      </c>
      <c r="DI388" s="193"/>
      <c r="DJ388" s="193"/>
      <c r="DK388" s="20"/>
      <c r="DL388" s="33"/>
      <c r="DM388" s="475">
        <f t="shared" si="1026"/>
        <v>0</v>
      </c>
      <c r="DN388" s="4">
        <v>0</v>
      </c>
      <c r="DR388" s="7">
        <f t="shared" si="1135"/>
        <v>0</v>
      </c>
      <c r="DS388" s="224">
        <f t="shared" si="1027"/>
        <v>0</v>
      </c>
      <c r="DT388" s="1">
        <f t="shared" si="1028"/>
        <v>-1</v>
      </c>
      <c r="DU388" s="229">
        <f t="shared" si="1029"/>
        <v>11.366711781968878</v>
      </c>
    </row>
    <row r="389" spans="1:125" hidden="1" outlineLevel="1" x14ac:dyDescent="0.35">
      <c r="B389" s="5" t="s">
        <v>119</v>
      </c>
      <c r="C389" s="3"/>
      <c r="D389" s="18">
        <v>320917</v>
      </c>
      <c r="E389" s="5" t="s">
        <v>194</v>
      </c>
      <c r="F389" s="5" t="s">
        <v>84</v>
      </c>
      <c r="G389" s="5" t="s">
        <v>70</v>
      </c>
      <c r="H389" s="20">
        <v>317.77800000000002</v>
      </c>
      <c r="I389" s="16">
        <f t="shared" ref="I389" si="1156">+IFERROR(AI389/$H389,0)</f>
        <v>0</v>
      </c>
      <c r="J389" s="16">
        <f t="shared" ref="J389" si="1157">+IFERROR(AJ389/$H389,0)</f>
        <v>0</v>
      </c>
      <c r="K389" s="16">
        <f t="shared" ref="K389" si="1158">+IFERROR(AK389/$H389,0)</f>
        <v>0</v>
      </c>
      <c r="L389" s="33">
        <f t="shared" ref="L389" si="1159">+IFERROR(AL389/$H389,0)</f>
        <v>0</v>
      </c>
      <c r="M389" s="20">
        <f t="shared" ref="M389" si="1160">+IFERROR(AM389/$H389,0)</f>
        <v>0</v>
      </c>
      <c r="N389" s="20">
        <f t="shared" ref="N389" si="1161">+IFERROR(AN389/$H389,0)</f>
        <v>0</v>
      </c>
      <c r="O389" s="20">
        <f t="shared" ref="O389" si="1162">+IFERROR(AO389/$H389,0)</f>
        <v>1.6199076084562176</v>
      </c>
      <c r="P389" s="20">
        <f t="shared" ref="P389" si="1163">+IFERROR(AP389/$H389,0)</f>
        <v>3.2398183637633813</v>
      </c>
      <c r="Q389" s="20">
        <f t="shared" ref="Q389" si="1164">+IFERROR(AQ389/$H389,0)</f>
        <v>1.6199076084562176</v>
      </c>
      <c r="R389" s="20">
        <f t="shared" ref="R389" si="1165">+IFERROR(AR389/$H389,0)</f>
        <v>0.53997130071937016</v>
      </c>
      <c r="S389" s="20">
        <f t="shared" ref="S389" si="1166">+IFERROR(AS389/$H389,0)</f>
        <v>1.2599286294205387</v>
      </c>
      <c r="T389" s="20">
        <f t="shared" ref="T389" si="1167">+IFERROR(AT389/$H389,0)</f>
        <v>2.6998470630440115</v>
      </c>
      <c r="U389" s="182">
        <f t="shared" si="1045"/>
        <v>10.979380573859736</v>
      </c>
      <c r="V389" s="33">
        <v>1.5</v>
      </c>
      <c r="W389" s="20">
        <v>1.3333333333333333</v>
      </c>
      <c r="X389" s="20">
        <v>0.53333333333333333</v>
      </c>
      <c r="Y389" s="20">
        <v>0.5</v>
      </c>
      <c r="Z389" s="20">
        <v>0</v>
      </c>
      <c r="AA389" s="20">
        <v>0</v>
      </c>
      <c r="AB389" s="20">
        <v>0</v>
      </c>
      <c r="AC389" s="20">
        <v>0</v>
      </c>
      <c r="AD389" s="20">
        <v>0</v>
      </c>
      <c r="AE389" s="20">
        <v>0</v>
      </c>
      <c r="AF389" s="20">
        <v>0</v>
      </c>
      <c r="AG389" s="16">
        <v>0</v>
      </c>
      <c r="AH389" s="179">
        <f t="shared" si="1150"/>
        <v>3.8666666666666663</v>
      </c>
      <c r="AI389" s="28">
        <v>0</v>
      </c>
      <c r="AJ389" s="28">
        <v>0</v>
      </c>
      <c r="AK389" s="28">
        <v>0</v>
      </c>
      <c r="AL389" s="28">
        <v>0</v>
      </c>
      <c r="AM389" s="28">
        <v>0</v>
      </c>
      <c r="AN389" s="28">
        <v>0</v>
      </c>
      <c r="AO389" s="28">
        <v>514.77099999999996</v>
      </c>
      <c r="AP389" s="28">
        <v>1029.5429999999999</v>
      </c>
      <c r="AQ389" s="28">
        <v>514.77099999999996</v>
      </c>
      <c r="AR389" s="28">
        <v>171.59100000000001</v>
      </c>
      <c r="AS389" s="28">
        <v>400.37759999999997</v>
      </c>
      <c r="AT389" s="28">
        <v>857.95199999999988</v>
      </c>
      <c r="AU389" s="329">
        <f t="shared" si="1043"/>
        <v>3489.0055999999995</v>
      </c>
      <c r="AV389" s="33">
        <v>514.77119999999991</v>
      </c>
      <c r="AW389" s="20">
        <v>406.1232</v>
      </c>
      <c r="AX389" s="20">
        <v>183.02976000000001</v>
      </c>
      <c r="AY389" s="20">
        <v>171.59039999999999</v>
      </c>
      <c r="AZ389" s="20">
        <v>0</v>
      </c>
      <c r="BA389" s="20">
        <v>0</v>
      </c>
      <c r="BB389" s="20">
        <v>0</v>
      </c>
      <c r="BC389" s="20">
        <v>0</v>
      </c>
      <c r="BD389" s="20">
        <v>0</v>
      </c>
      <c r="BE389" s="20">
        <v>0</v>
      </c>
      <c r="BF389" s="20">
        <v>0</v>
      </c>
      <c r="BG389" s="20">
        <v>0</v>
      </c>
      <c r="BH389" s="329">
        <f t="shared" si="1044"/>
        <v>1275.5145600000001</v>
      </c>
      <c r="BI389" s="193"/>
      <c r="BJ389" s="193"/>
      <c r="BK389" s="20"/>
      <c r="BL389" s="33"/>
      <c r="BM389" s="226">
        <f t="shared" si="1032"/>
        <v>0</v>
      </c>
      <c r="BN389" s="4">
        <f t="shared" si="1148"/>
        <v>0</v>
      </c>
      <c r="BO389" s="4">
        <v>0</v>
      </c>
      <c r="BP389" s="4">
        <v>0</v>
      </c>
      <c r="BQ389" s="195">
        <v>0</v>
      </c>
      <c r="BR389" s="196">
        <f>BQ389*H389*1.08*(1-BO389)</f>
        <v>0</v>
      </c>
      <c r="BS389" s="224">
        <f t="shared" si="1042"/>
        <v>0</v>
      </c>
      <c r="BT389" s="4">
        <f t="shared" si="1033"/>
        <v>-1</v>
      </c>
      <c r="BU389" s="3">
        <f t="shared" si="1149"/>
        <v>-0.17405750384960561</v>
      </c>
      <c r="BV389" s="193"/>
      <c r="BW389" s="193">
        <f t="shared" si="1035"/>
        <v>0</v>
      </c>
      <c r="BX389" s="20"/>
      <c r="BY389" s="19">
        <v>0</v>
      </c>
      <c r="BZ389" s="441">
        <f t="shared" si="1036"/>
        <v>0</v>
      </c>
      <c r="CA389" s="4">
        <f>BW389/$BW$355</f>
        <v>0</v>
      </c>
      <c r="CB389" s="1">
        <v>0</v>
      </c>
      <c r="CC389" s="1">
        <v>0</v>
      </c>
      <c r="CD389" s="19">
        <v>0</v>
      </c>
      <c r="CE389" s="196">
        <v>0</v>
      </c>
      <c r="CF389" s="275">
        <f t="shared" si="1037"/>
        <v>0</v>
      </c>
      <c r="CG389" s="1">
        <f t="shared" si="1038"/>
        <v>-1</v>
      </c>
      <c r="CH389" s="229">
        <f t="shared" si="1039"/>
        <v>-0.38054302760692249</v>
      </c>
      <c r="CI389" s="193">
        <f t="shared" si="1040"/>
        <v>141.72384</v>
      </c>
      <c r="CJ389" s="193">
        <f t="shared" si="1041"/>
        <v>0</v>
      </c>
      <c r="CK389" s="20">
        <v>0</v>
      </c>
      <c r="CL389" s="33">
        <v>0</v>
      </c>
      <c r="CM389" s="475">
        <f t="shared" si="1016"/>
        <v>0</v>
      </c>
      <c r="CN389" s="4"/>
      <c r="CO389" s="1">
        <v>0</v>
      </c>
      <c r="CP389" s="1">
        <v>0</v>
      </c>
      <c r="CQ389" s="19">
        <v>0</v>
      </c>
      <c r="CR389" s="7">
        <f t="shared" ref="CR389:CR428" si="1168">CQ389*$H389*1.08*(1-CO389)</f>
        <v>0</v>
      </c>
      <c r="CS389" s="224">
        <f t="shared" si="1017"/>
        <v>0</v>
      </c>
      <c r="CT389" s="1">
        <f t="shared" si="1018"/>
        <v>-1</v>
      </c>
      <c r="CU389" s="229">
        <f t="shared" si="1019"/>
        <v>-0.42819371347519763</v>
      </c>
      <c r="CV389" s="193">
        <f t="shared" si="1020"/>
        <v>127.551456</v>
      </c>
      <c r="CW389" s="193">
        <f t="shared" si="1021"/>
        <v>0</v>
      </c>
      <c r="CX389" s="20">
        <v>0</v>
      </c>
      <c r="CY389" s="33"/>
      <c r="CZ389" s="475">
        <f t="shared" si="1022"/>
        <v>0</v>
      </c>
      <c r="DA389" s="4"/>
      <c r="DE389" s="7">
        <f t="shared" si="1134"/>
        <v>0</v>
      </c>
      <c r="DF389" s="224">
        <f t="shared" si="1023"/>
        <v>0</v>
      </c>
      <c r="DG389" s="1">
        <f t="shared" si="1024"/>
        <v>-1</v>
      </c>
      <c r="DH389" s="229">
        <f t="shared" si="1025"/>
        <v>-0.51520768714099918</v>
      </c>
      <c r="DI389" s="193"/>
      <c r="DJ389" s="193"/>
      <c r="DK389" s="20">
        <v>0</v>
      </c>
      <c r="DL389" s="33"/>
      <c r="DM389" s="475">
        <f t="shared" si="1026"/>
        <v>0</v>
      </c>
      <c r="DN389" s="4"/>
      <c r="DR389" s="7">
        <f t="shared" si="1135"/>
        <v>0</v>
      </c>
      <c r="DS389" s="224">
        <f t="shared" si="1027"/>
        <v>0</v>
      </c>
      <c r="DT389" s="1">
        <f t="shared" si="1028"/>
        <v>-1</v>
      </c>
      <c r="DU389" s="229">
        <f t="shared" si="1029"/>
        <v>-0.63441888428038062</v>
      </c>
    </row>
    <row r="390" spans="1:125" hidden="1" outlineLevel="1" x14ac:dyDescent="0.35">
      <c r="B390" s="5" t="s">
        <v>119</v>
      </c>
      <c r="C390" s="3"/>
      <c r="D390" s="18">
        <v>320921</v>
      </c>
      <c r="E390" s="5" t="s">
        <v>194</v>
      </c>
      <c r="F390" s="5" t="s">
        <v>85</v>
      </c>
      <c r="G390" s="5" t="s">
        <v>70</v>
      </c>
      <c r="H390" s="20">
        <v>332.45499999999998</v>
      </c>
      <c r="I390" s="16">
        <f t="shared" ref="I390:I391" si="1169">+IFERROR(AI390/$H390,0)</f>
        <v>0</v>
      </c>
      <c r="J390" s="16">
        <f t="shared" ref="J390:J391" si="1170">+IFERROR(AJ390/$H390,0)</f>
        <v>0</v>
      </c>
      <c r="K390" s="16">
        <f t="shared" ref="K390:K391" si="1171">+IFERROR(AK390/$H390,0)</f>
        <v>0</v>
      </c>
      <c r="L390" s="33">
        <f t="shared" ref="L390:L391" si="1172">+IFERROR(AL390/$H390,0)</f>
        <v>0</v>
      </c>
      <c r="M390" s="20">
        <f t="shared" ref="M390:M391" si="1173">+IFERROR(AM390/$H390,0)</f>
        <v>0</v>
      </c>
      <c r="N390" s="20">
        <f t="shared" ref="N390:N391" si="1174">+IFERROR(AN390/$H390,0)</f>
        <v>0</v>
      </c>
      <c r="O390" s="20">
        <f t="shared" ref="O390:O391" si="1175">+IFERROR(AO390/$H390,0)</f>
        <v>0</v>
      </c>
      <c r="P390" s="20">
        <f t="shared" ref="P390:P391" si="1176">+IFERROR(AP390/$H390,0)</f>
        <v>0</v>
      </c>
      <c r="Q390" s="20">
        <f t="shared" ref="Q390:Q391" si="1177">+IFERROR(AQ390/$H390,0)</f>
        <v>0</v>
      </c>
      <c r="R390" s="20">
        <f t="shared" ref="R390:R391" si="1178">+IFERROR(AR390/$H390,0)</f>
        <v>0</v>
      </c>
      <c r="S390" s="20">
        <f t="shared" ref="S390:S391" si="1179">+IFERROR(AS390/$H390,0)</f>
        <v>0</v>
      </c>
      <c r="T390" s="20">
        <f t="shared" ref="T390:T391" si="1180">+IFERROR(AT390/$H390,0)</f>
        <v>0</v>
      </c>
      <c r="U390" s="182">
        <f t="shared" si="1045"/>
        <v>0</v>
      </c>
      <c r="V390" s="33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0">
        <v>0</v>
      </c>
      <c r="AF390" s="20">
        <v>0</v>
      </c>
      <c r="AG390" s="16">
        <v>0</v>
      </c>
      <c r="AH390" s="179">
        <f t="shared" si="1150"/>
        <v>0</v>
      </c>
      <c r="AI390" s="28">
        <v>0</v>
      </c>
      <c r="AJ390" s="28">
        <v>0</v>
      </c>
      <c r="AK390" s="28">
        <v>0</v>
      </c>
      <c r="AL390" s="28">
        <v>0</v>
      </c>
      <c r="AM390" s="28">
        <v>0</v>
      </c>
      <c r="AN390" s="28">
        <v>0</v>
      </c>
      <c r="AO390" s="28">
        <v>0</v>
      </c>
      <c r="AP390" s="28">
        <v>0</v>
      </c>
      <c r="AQ390" s="28">
        <v>0</v>
      </c>
      <c r="AR390" s="28">
        <v>0</v>
      </c>
      <c r="AS390" s="28">
        <v>0</v>
      </c>
      <c r="AT390" s="28">
        <v>0</v>
      </c>
      <c r="AU390" s="329">
        <f t="shared" si="1043"/>
        <v>0</v>
      </c>
      <c r="AV390" s="33">
        <v>0</v>
      </c>
      <c r="AW390" s="20">
        <v>0</v>
      </c>
      <c r="AX390" s="20">
        <v>0</v>
      </c>
      <c r="AY390" s="20">
        <v>0</v>
      </c>
      <c r="AZ390" s="20">
        <v>0</v>
      </c>
      <c r="BA390" s="20">
        <v>0</v>
      </c>
      <c r="BB390" s="20">
        <v>0</v>
      </c>
      <c r="BC390" s="20">
        <v>0</v>
      </c>
      <c r="BD390" s="20">
        <v>0</v>
      </c>
      <c r="BE390" s="20">
        <v>0</v>
      </c>
      <c r="BF390" s="20">
        <v>0</v>
      </c>
      <c r="BG390" s="20">
        <v>0</v>
      </c>
      <c r="BH390" s="329">
        <f t="shared" si="1044"/>
        <v>0</v>
      </c>
      <c r="BI390" s="193"/>
      <c r="BJ390" s="193"/>
      <c r="BK390" s="20"/>
      <c r="BL390" s="33"/>
      <c r="BM390" s="226">
        <f t="shared" si="1032"/>
        <v>0</v>
      </c>
      <c r="BN390" s="4">
        <f t="shared" si="1148"/>
        <v>0</v>
      </c>
      <c r="BO390" s="4">
        <v>0</v>
      </c>
      <c r="BP390" s="4">
        <v>0</v>
      </c>
      <c r="BQ390" s="195">
        <v>0</v>
      </c>
      <c r="BR390" s="196">
        <f>BQ390*H390*1.08*(1-BO390)</f>
        <v>0</v>
      </c>
      <c r="BS390" s="224">
        <f t="shared" si="1042"/>
        <v>0</v>
      </c>
      <c r="BT390" s="4">
        <f t="shared" si="1033"/>
        <v>0</v>
      </c>
      <c r="BU390" s="3">
        <f t="shared" si="1149"/>
        <v>0</v>
      </c>
      <c r="BV390" s="193"/>
      <c r="BW390" s="193">
        <f t="shared" si="1035"/>
        <v>0</v>
      </c>
      <c r="BX390" s="20"/>
      <c r="BY390" s="19">
        <v>0</v>
      </c>
      <c r="BZ390" s="441">
        <f t="shared" si="1036"/>
        <v>0</v>
      </c>
      <c r="CA390" s="4">
        <f>BW390/$BW$355</f>
        <v>0</v>
      </c>
      <c r="CB390" s="1">
        <v>0</v>
      </c>
      <c r="CC390" s="1">
        <v>0</v>
      </c>
      <c r="CD390" s="19">
        <v>0</v>
      </c>
      <c r="CE390" s="196">
        <v>0</v>
      </c>
      <c r="CF390" s="275">
        <f t="shared" si="1037"/>
        <v>0</v>
      </c>
      <c r="CG390" s="1">
        <f t="shared" si="1038"/>
        <v>0</v>
      </c>
      <c r="CH390" s="229">
        <f t="shared" si="1039"/>
        <v>0</v>
      </c>
      <c r="CI390" s="193">
        <f t="shared" si="1040"/>
        <v>0</v>
      </c>
      <c r="CJ390" s="193">
        <f t="shared" si="1041"/>
        <v>0</v>
      </c>
      <c r="CK390" s="20">
        <v>0</v>
      </c>
      <c r="CL390" s="33">
        <v>0</v>
      </c>
      <c r="CM390" s="475">
        <f t="shared" si="1016"/>
        <v>0</v>
      </c>
      <c r="CN390" s="4"/>
      <c r="CO390" s="1">
        <v>0</v>
      </c>
      <c r="CP390" s="1">
        <v>0</v>
      </c>
      <c r="CQ390" s="19">
        <v>0</v>
      </c>
      <c r="CR390" s="7">
        <f t="shared" si="1168"/>
        <v>0</v>
      </c>
      <c r="CS390" s="224">
        <f t="shared" si="1017"/>
        <v>0</v>
      </c>
      <c r="CT390" s="1">
        <f t="shared" si="1018"/>
        <v>0</v>
      </c>
      <c r="CU390" s="229">
        <f t="shared" si="1019"/>
        <v>0</v>
      </c>
      <c r="CV390" s="193">
        <f t="shared" si="1020"/>
        <v>0</v>
      </c>
      <c r="CW390" s="193">
        <f t="shared" si="1021"/>
        <v>0</v>
      </c>
      <c r="CX390" s="20">
        <v>0</v>
      </c>
      <c r="CY390" s="33"/>
      <c r="CZ390" s="475">
        <f t="shared" si="1022"/>
        <v>0</v>
      </c>
      <c r="DA390" s="4"/>
      <c r="DE390" s="7">
        <f t="shared" si="1134"/>
        <v>0</v>
      </c>
      <c r="DF390" s="224">
        <f t="shared" si="1023"/>
        <v>0</v>
      </c>
      <c r="DG390" s="1">
        <f t="shared" si="1024"/>
        <v>0</v>
      </c>
      <c r="DH390" s="229">
        <f t="shared" si="1025"/>
        <v>0</v>
      </c>
      <c r="DI390" s="193"/>
      <c r="DJ390" s="193"/>
      <c r="DK390" s="20">
        <v>0</v>
      </c>
      <c r="DL390" s="33"/>
      <c r="DM390" s="475">
        <f t="shared" si="1026"/>
        <v>0</v>
      </c>
      <c r="DN390" s="4"/>
      <c r="DR390" s="7">
        <f t="shared" si="1135"/>
        <v>0</v>
      </c>
      <c r="DS390" s="224">
        <f t="shared" si="1027"/>
        <v>0</v>
      </c>
      <c r="DT390" s="1">
        <f t="shared" si="1028"/>
        <v>0</v>
      </c>
      <c r="DU390" s="229">
        <f t="shared" si="1029"/>
        <v>0</v>
      </c>
    </row>
    <row r="391" spans="1:125" hidden="1" outlineLevel="1" x14ac:dyDescent="0.35">
      <c r="B391" s="5" t="s">
        <v>119</v>
      </c>
      <c r="C391" s="3"/>
      <c r="D391" s="18">
        <v>320925</v>
      </c>
      <c r="E391" s="5" t="s">
        <v>194</v>
      </c>
      <c r="F391" s="5" t="s">
        <v>86</v>
      </c>
      <c r="G391" s="5" t="s">
        <v>71</v>
      </c>
      <c r="H391" s="20">
        <v>210.833</v>
      </c>
      <c r="I391" s="16">
        <f t="shared" si="1169"/>
        <v>0</v>
      </c>
      <c r="J391" s="16">
        <f t="shared" si="1170"/>
        <v>0</v>
      </c>
      <c r="K391" s="16">
        <f t="shared" si="1171"/>
        <v>0</v>
      </c>
      <c r="L391" s="33">
        <f t="shared" si="1172"/>
        <v>0</v>
      </c>
      <c r="M391" s="20">
        <f t="shared" si="1173"/>
        <v>0</v>
      </c>
      <c r="N391" s="20">
        <f t="shared" si="1174"/>
        <v>0</v>
      </c>
      <c r="O391" s="20">
        <f t="shared" si="1175"/>
        <v>0</v>
      </c>
      <c r="P391" s="20">
        <f t="shared" si="1176"/>
        <v>0</v>
      </c>
      <c r="Q391" s="20">
        <f t="shared" si="1177"/>
        <v>0</v>
      </c>
      <c r="R391" s="20">
        <f t="shared" si="1178"/>
        <v>0</v>
      </c>
      <c r="S391" s="20">
        <f t="shared" si="1179"/>
        <v>0</v>
      </c>
      <c r="T391" s="20">
        <f t="shared" si="1180"/>
        <v>4.589998719365564</v>
      </c>
      <c r="U391" s="182">
        <f t="shared" si="1045"/>
        <v>4.589998719365564</v>
      </c>
      <c r="V391" s="33">
        <v>10</v>
      </c>
      <c r="W391" s="20">
        <v>54</v>
      </c>
      <c r="X391" s="20">
        <v>213</v>
      </c>
      <c r="Y391" s="20">
        <v>0</v>
      </c>
      <c r="Z391" s="20">
        <v>1</v>
      </c>
      <c r="AA391" s="20">
        <v>0</v>
      </c>
      <c r="AB391" s="20">
        <v>0</v>
      </c>
      <c r="AC391" s="20">
        <v>0</v>
      </c>
      <c r="AD391" s="20">
        <v>0</v>
      </c>
      <c r="AE391" s="20">
        <v>0</v>
      </c>
      <c r="AF391" s="20">
        <v>0</v>
      </c>
      <c r="AG391" s="16">
        <v>0</v>
      </c>
      <c r="AH391" s="179">
        <f t="shared" si="1150"/>
        <v>278</v>
      </c>
      <c r="AI391" s="28">
        <v>0</v>
      </c>
      <c r="AJ391" s="28">
        <v>0</v>
      </c>
      <c r="AK391" s="28">
        <v>0</v>
      </c>
      <c r="AL391" s="28">
        <v>0</v>
      </c>
      <c r="AM391" s="28">
        <v>0</v>
      </c>
      <c r="AN391" s="28">
        <v>0</v>
      </c>
      <c r="AO391" s="28">
        <v>0</v>
      </c>
      <c r="AP391" s="28">
        <v>0</v>
      </c>
      <c r="AQ391" s="28">
        <v>0</v>
      </c>
      <c r="AR391" s="28">
        <v>0</v>
      </c>
      <c r="AS391" s="28">
        <v>0</v>
      </c>
      <c r="AT391" s="28">
        <v>967.72319999999991</v>
      </c>
      <c r="AU391" s="329">
        <f t="shared" si="1043"/>
        <v>967.72319999999991</v>
      </c>
      <c r="AV391" s="33">
        <v>1935.4463999999998</v>
      </c>
      <c r="AW391" s="20">
        <v>10451.41056</v>
      </c>
      <c r="AX391" s="20">
        <v>41225.008320000001</v>
      </c>
      <c r="AY391" s="20">
        <v>0</v>
      </c>
      <c r="AZ391" s="20">
        <v>227.70071999999999</v>
      </c>
      <c r="BA391" s="20">
        <v>0</v>
      </c>
      <c r="BB391" s="20">
        <v>0</v>
      </c>
      <c r="BC391" s="20">
        <v>0</v>
      </c>
      <c r="BD391" s="20">
        <v>0</v>
      </c>
      <c r="BE391" s="20">
        <v>0</v>
      </c>
      <c r="BF391" s="20">
        <v>0</v>
      </c>
      <c r="BG391" s="20">
        <v>0</v>
      </c>
      <c r="BH391" s="329">
        <f t="shared" si="1044"/>
        <v>53839.565999999999</v>
      </c>
      <c r="BI391" s="193"/>
      <c r="BJ391" s="193"/>
      <c r="BK391" s="20"/>
      <c r="BL391" s="33"/>
      <c r="BM391" s="226">
        <f t="shared" si="1032"/>
        <v>0</v>
      </c>
      <c r="BN391" s="4">
        <f t="shared" si="1148"/>
        <v>0</v>
      </c>
      <c r="BO391" s="4">
        <v>0</v>
      </c>
      <c r="BP391" s="4">
        <v>0</v>
      </c>
      <c r="BQ391" s="195">
        <v>0</v>
      </c>
      <c r="BR391" s="196">
        <f>BQ391*H391*1.08*(1-BO391)</f>
        <v>0</v>
      </c>
      <c r="BS391" s="224">
        <f t="shared" si="1042"/>
        <v>0</v>
      </c>
      <c r="BT391" s="4">
        <f t="shared" si="1033"/>
        <v>0</v>
      </c>
      <c r="BU391" s="3">
        <f t="shared" si="1149"/>
        <v>0</v>
      </c>
      <c r="BV391" s="193"/>
      <c r="BW391" s="193">
        <f t="shared" si="1035"/>
        <v>0</v>
      </c>
      <c r="BX391" s="20"/>
      <c r="BY391" s="19">
        <v>0</v>
      </c>
      <c r="BZ391" s="441">
        <f t="shared" si="1036"/>
        <v>0</v>
      </c>
      <c r="CA391" s="4">
        <f>BW391/$BW$355</f>
        <v>0</v>
      </c>
      <c r="CB391" s="1">
        <v>0</v>
      </c>
      <c r="CC391" s="1">
        <v>0</v>
      </c>
      <c r="CD391" s="19">
        <v>0</v>
      </c>
      <c r="CE391" s="196">
        <v>0</v>
      </c>
      <c r="CF391" s="275">
        <f t="shared" si="1037"/>
        <v>0</v>
      </c>
      <c r="CG391" s="1">
        <f t="shared" si="1038"/>
        <v>0</v>
      </c>
      <c r="CH391" s="229">
        <f t="shared" si="1039"/>
        <v>0</v>
      </c>
      <c r="CI391" s="193">
        <f t="shared" si="1040"/>
        <v>5982.174</v>
      </c>
      <c r="CJ391" s="193">
        <f t="shared" si="1041"/>
        <v>0</v>
      </c>
      <c r="CK391" s="20">
        <v>0</v>
      </c>
      <c r="CL391" s="33">
        <v>0</v>
      </c>
      <c r="CM391" s="475">
        <f t="shared" si="1016"/>
        <v>0</v>
      </c>
      <c r="CN391" s="4"/>
      <c r="CO391" s="1">
        <v>0</v>
      </c>
      <c r="CP391" s="1">
        <v>0</v>
      </c>
      <c r="CQ391" s="19">
        <v>0</v>
      </c>
      <c r="CR391" s="7">
        <f t="shared" si="1168"/>
        <v>0</v>
      </c>
      <c r="CS391" s="224">
        <f t="shared" si="1017"/>
        <v>0</v>
      </c>
      <c r="CT391" s="1">
        <f t="shared" si="1018"/>
        <v>0</v>
      </c>
      <c r="CU391" s="229">
        <f t="shared" si="1019"/>
        <v>0</v>
      </c>
      <c r="CV391" s="193">
        <f t="shared" si="1020"/>
        <v>5383.9565999999995</v>
      </c>
      <c r="CW391" s="193">
        <f t="shared" si="1021"/>
        <v>0</v>
      </c>
      <c r="CX391" s="20">
        <v>0</v>
      </c>
      <c r="CY391" s="33"/>
      <c r="CZ391" s="475">
        <f t="shared" si="1022"/>
        <v>0</v>
      </c>
      <c r="DA391" s="4"/>
      <c r="DE391" s="7">
        <f t="shared" si="1134"/>
        <v>0</v>
      </c>
      <c r="DF391" s="224">
        <f t="shared" si="1023"/>
        <v>0</v>
      </c>
      <c r="DG391" s="1">
        <f t="shared" si="1024"/>
        <v>0</v>
      </c>
      <c r="DH391" s="229">
        <f t="shared" si="1025"/>
        <v>0</v>
      </c>
      <c r="DI391" s="193"/>
      <c r="DJ391" s="193"/>
      <c r="DK391" s="20">
        <v>0</v>
      </c>
      <c r="DL391" s="33"/>
      <c r="DM391" s="475">
        <f t="shared" si="1026"/>
        <v>0</v>
      </c>
      <c r="DN391" s="4"/>
      <c r="DR391" s="7">
        <f t="shared" si="1135"/>
        <v>0</v>
      </c>
      <c r="DS391" s="224">
        <f t="shared" si="1027"/>
        <v>0</v>
      </c>
      <c r="DT391" s="1">
        <f t="shared" si="1028"/>
        <v>-1</v>
      </c>
      <c r="DU391" s="229">
        <f t="shared" si="1029"/>
        <v>54.635295299317001</v>
      </c>
    </row>
    <row r="392" spans="1:125" s="11" customFormat="1" collapsed="1" x14ac:dyDescent="0.35">
      <c r="A392" s="204"/>
      <c r="B392" s="199"/>
      <c r="C392" s="200"/>
      <c r="D392" s="201"/>
      <c r="E392" s="199" t="s">
        <v>99</v>
      </c>
      <c r="F392" s="199"/>
      <c r="G392" s="199"/>
      <c r="H392" s="205"/>
      <c r="I392" s="206">
        <f t="shared" ref="I392:AH392" si="1181">+SUM(I393:I425)</f>
        <v>63.371935141235454</v>
      </c>
      <c r="J392" s="206">
        <f t="shared" si="1181"/>
        <v>110.13260040761479</v>
      </c>
      <c r="K392" s="206">
        <f t="shared" si="1181"/>
        <v>147.80696644778777</v>
      </c>
      <c r="L392" s="207">
        <f t="shared" si="1181"/>
        <v>259.86503723466546</v>
      </c>
      <c r="M392" s="208">
        <f t="shared" si="1181"/>
        <v>406.29122546136864</v>
      </c>
      <c r="N392" s="208">
        <f t="shared" si="1181"/>
        <v>931.23866626392578</v>
      </c>
      <c r="O392" s="208">
        <f t="shared" si="1181"/>
        <v>523.01625541950716</v>
      </c>
      <c r="P392" s="208">
        <f t="shared" si="1181"/>
        <v>796.8531411976403</v>
      </c>
      <c r="Q392" s="208">
        <f t="shared" si="1181"/>
        <v>527.87073388111651</v>
      </c>
      <c r="R392" s="208">
        <f t="shared" si="1181"/>
        <v>468.3529376827712</v>
      </c>
      <c r="S392" s="208">
        <f t="shared" si="1181"/>
        <v>902.27039739718532</v>
      </c>
      <c r="T392" s="208">
        <f t="shared" si="1181"/>
        <v>433.39325345727752</v>
      </c>
      <c r="U392" s="202">
        <f t="shared" si="1181"/>
        <v>5570.463149992097</v>
      </c>
      <c r="V392" s="207">
        <f t="shared" si="1181"/>
        <v>425</v>
      </c>
      <c r="W392" s="208">
        <f t="shared" si="1181"/>
        <v>719</v>
      </c>
      <c r="X392" s="208">
        <f t="shared" si="1181"/>
        <v>860</v>
      </c>
      <c r="Y392" s="208">
        <f t="shared" si="1181"/>
        <v>573</v>
      </c>
      <c r="Z392" s="208">
        <f t="shared" si="1181"/>
        <v>1123</v>
      </c>
      <c r="AA392" s="208">
        <f t="shared" si="1181"/>
        <v>1153</v>
      </c>
      <c r="AB392" s="208">
        <f t="shared" si="1181"/>
        <v>752</v>
      </c>
      <c r="AC392" s="208">
        <f t="shared" si="1181"/>
        <v>1467</v>
      </c>
      <c r="AD392" s="208">
        <f t="shared" si="1181"/>
        <v>1413</v>
      </c>
      <c r="AE392" s="208">
        <f t="shared" si="1181"/>
        <v>0</v>
      </c>
      <c r="AF392" s="208">
        <f t="shared" si="1181"/>
        <v>0</v>
      </c>
      <c r="AG392" s="206">
        <f t="shared" si="1181"/>
        <v>0</v>
      </c>
      <c r="AH392" s="203">
        <f t="shared" si="1181"/>
        <v>8485</v>
      </c>
      <c r="AI392" s="209">
        <f t="shared" ref="AI392:AT392" si="1182">SUM(AI393:AI425)</f>
        <v>17275.121999999999</v>
      </c>
      <c r="AJ392" s="209">
        <f t="shared" si="1182"/>
        <v>27627.397000000004</v>
      </c>
      <c r="AK392" s="209">
        <f t="shared" si="1182"/>
        <v>36687.617000000006</v>
      </c>
      <c r="AL392" s="209">
        <f t="shared" si="1182"/>
        <v>66939.199999999997</v>
      </c>
      <c r="AM392" s="209">
        <f t="shared" si="1182"/>
        <v>93030.190999999992</v>
      </c>
      <c r="AN392" s="209">
        <f t="shared" si="1182"/>
        <v>210828.99539999999</v>
      </c>
      <c r="AO392" s="209">
        <f t="shared" si="1182"/>
        <v>123737.64904000002</v>
      </c>
      <c r="AP392" s="209">
        <f t="shared" si="1182"/>
        <v>186867.821</v>
      </c>
      <c r="AQ392" s="209">
        <f t="shared" si="1182"/>
        <v>122213.21844000001</v>
      </c>
      <c r="AR392" s="209">
        <f t="shared" si="1182"/>
        <v>109884.139</v>
      </c>
      <c r="AS392" s="209">
        <f t="shared" si="1182"/>
        <v>214138.1596399986</v>
      </c>
      <c r="AT392" s="209">
        <f t="shared" si="1182"/>
        <v>105986.37947999843</v>
      </c>
      <c r="AU392" s="330">
        <f t="shared" ref="AU392:BB392" si="1183">+SUM(AU393:AU425)</f>
        <v>1315215.8889999972</v>
      </c>
      <c r="AV392" s="207">
        <f t="shared" si="1183"/>
        <v>115184.34576</v>
      </c>
      <c r="AW392" s="208">
        <f t="shared" si="1183"/>
        <v>169251.65135999999</v>
      </c>
      <c r="AX392" s="208">
        <f t="shared" si="1183"/>
        <v>205141.99752</v>
      </c>
      <c r="AY392" s="208">
        <f t="shared" si="1183"/>
        <v>136690.13519999999</v>
      </c>
      <c r="AZ392" s="208">
        <f t="shared" si="1183"/>
        <v>232482.76128000001</v>
      </c>
      <c r="BA392" s="208">
        <f t="shared" si="1183"/>
        <v>235657.49040000001</v>
      </c>
      <c r="BB392" s="208">
        <f t="shared" si="1183"/>
        <v>168852.72528000001</v>
      </c>
      <c r="BC392" s="208">
        <v>301007.55168000003</v>
      </c>
      <c r="BD392" s="208">
        <v>313402.77648000006</v>
      </c>
      <c r="BE392" s="208">
        <f t="shared" ref="BE392:BL392" si="1184">+SUM(BE393:BE425)</f>
        <v>0</v>
      </c>
      <c r="BF392" s="208">
        <f t="shared" si="1184"/>
        <v>0</v>
      </c>
      <c r="BG392" s="208">
        <f t="shared" si="1184"/>
        <v>0</v>
      </c>
      <c r="BH392" s="330">
        <f t="shared" si="1184"/>
        <v>1877671.4349600002</v>
      </c>
      <c r="BI392" s="208">
        <f t="shared" si="1184"/>
        <v>179325.87156</v>
      </c>
      <c r="BJ392" s="207">
        <f t="shared" si="1184"/>
        <v>205929.30096000002</v>
      </c>
      <c r="BK392" s="208">
        <f t="shared" si="1184"/>
        <v>258493.34674858823</v>
      </c>
      <c r="BL392" s="207">
        <f t="shared" si="1184"/>
        <v>301007.55168000003</v>
      </c>
      <c r="BM392" s="250">
        <f>BL392/BK392</f>
        <v>1.1644692425014764</v>
      </c>
      <c r="BN392" s="252">
        <f>BJ392/BJ7</f>
        <v>1.8640355037889723E-2</v>
      </c>
      <c r="BO392" s="207"/>
      <c r="BP392" s="207"/>
      <c r="BQ392" s="207">
        <f>+SUM(BQ393:BQ425)</f>
        <v>1501.3333333333335</v>
      </c>
      <c r="BR392" s="251">
        <f>+SUM(BR393:BR425)</f>
        <v>304271.20850400004</v>
      </c>
      <c r="BS392" s="230">
        <f t="shared" si="1042"/>
        <v>1.177094932350176</v>
      </c>
      <c r="BT392" s="231">
        <f t="shared" si="1033"/>
        <v>0.61080463222183146</v>
      </c>
      <c r="BU392" s="232">
        <f t="shared" si="1149"/>
        <v>1.0501716579413434</v>
      </c>
      <c r="BV392" s="208">
        <f>+SUM(BV393:BV425)</f>
        <v>183108.47066999998</v>
      </c>
      <c r="BW392" s="207">
        <f t="shared" si="1035"/>
        <v>235172.58912000002</v>
      </c>
      <c r="BX392" s="208">
        <f>+SUM(BX393:BX425)</f>
        <v>287342.51632325421</v>
      </c>
      <c r="BY392" s="208">
        <f>+SUM(BY393:BY425)</f>
        <v>313402.77648000006</v>
      </c>
      <c r="BZ392" s="387">
        <f t="shared" si="1036"/>
        <v>1.0906940625780162</v>
      </c>
      <c r="CA392" s="387">
        <f>BW392/BW7</f>
        <v>2.0562704492375176E-2</v>
      </c>
      <c r="CB392" s="208"/>
      <c r="CC392" s="208"/>
      <c r="CD392" s="208">
        <v>1172</v>
      </c>
      <c r="CE392" s="208">
        <v>287026.62152400002</v>
      </c>
      <c r="CF392" s="387">
        <f t="shared" si="1037"/>
        <v>0.99890063328150569</v>
      </c>
      <c r="CG392" s="387">
        <f t="shared" si="1038"/>
        <v>1.3485726436777732</v>
      </c>
      <c r="CH392" s="387">
        <f t="shared" si="1039"/>
        <v>1.1211659958049522</v>
      </c>
      <c r="CI392" s="208">
        <f t="shared" si="1040"/>
        <v>208630.15943999996</v>
      </c>
      <c r="CJ392" s="207">
        <f t="shared" si="1041"/>
        <v>261087.68448000005</v>
      </c>
      <c r="CK392" s="208">
        <f>+SUM(CK393:CK425)</f>
        <v>370902.22711679206</v>
      </c>
      <c r="CL392" s="208">
        <f>+SUM(CL393:CL425)</f>
        <v>229820.71200000003</v>
      </c>
      <c r="CM392" s="387">
        <f t="shared" ref="CM392:CM455" si="1185">+IFERROR(CL392/CK392,0)</f>
        <v>0.61962613108718978</v>
      </c>
      <c r="CN392" s="387">
        <f>CJ392/CJ7</f>
        <v>2.3686082203842926E-2</v>
      </c>
      <c r="CO392" s="208"/>
      <c r="CP392" s="208"/>
      <c r="CQ392" s="208">
        <f>+SUM(CQ393:CQ425)</f>
        <v>3191</v>
      </c>
      <c r="CR392" s="208">
        <f>+SUM(CR393:CR425)</f>
        <v>409863.82535999996</v>
      </c>
      <c r="CS392" s="387">
        <f t="shared" si="1017"/>
        <v>1.1050454685755753</v>
      </c>
      <c r="CT392" s="387">
        <f t="shared" si="1018"/>
        <v>2.7299634787146121</v>
      </c>
      <c r="CU392" s="387">
        <f t="shared" ref="CU392:CU455" si="1186">IFERROR(SUM(AV392:BD392,CR392)/SUM(AI392:AR392)-1,0)</f>
        <v>1.2988193602485421</v>
      </c>
      <c r="CV392" s="208">
        <f t="shared" ref="CV392:CW392" si="1187">+SUM(CV393:CV425)</f>
        <v>252595.28979599997</v>
      </c>
      <c r="CW392" s="207">
        <f t="shared" si="1187"/>
        <v>312407.43938666664</v>
      </c>
      <c r="CX392" s="208">
        <f>+SUM(CX393:CX425)</f>
        <v>0</v>
      </c>
      <c r="CY392" s="208">
        <f>+SUM(CY393:CY425)</f>
        <v>0</v>
      </c>
      <c r="CZ392" s="387">
        <f t="shared" ref="CZ392:CZ455" si="1188">+IFERROR(CY392/CX392,0)</f>
        <v>0</v>
      </c>
      <c r="DA392" s="387">
        <f>CW392/CW7</f>
        <v>3.1405838217257225E-2</v>
      </c>
      <c r="DB392" s="208"/>
      <c r="DC392" s="208"/>
      <c r="DD392" s="208">
        <f>+SUM(DD393:DD425)</f>
        <v>0</v>
      </c>
      <c r="DE392" s="208">
        <f>+SUM(DE393:DE425)</f>
        <v>0</v>
      </c>
      <c r="DF392" s="387">
        <f t="shared" si="1023"/>
        <v>0</v>
      </c>
      <c r="DG392" s="387">
        <f t="shared" ref="DG392:DG455" si="1189">IFERROR(DE392/AS392-1,0)</f>
        <v>-1</v>
      </c>
      <c r="DH392" s="387">
        <f t="shared" ref="DH392:DH455" si="1190">IFERROR(SUM(AV392:BD392,CL392)/SUM(AI392:AS392)-1,0)</f>
        <v>0.74283883280070184</v>
      </c>
      <c r="DI392" s="208"/>
      <c r="DJ392" s="207"/>
      <c r="DK392" s="208">
        <f>+SUM(DK393:DK425)</f>
        <v>0</v>
      </c>
      <c r="DL392" s="208">
        <f>+SUM(DL393:DL425)</f>
        <v>0</v>
      </c>
      <c r="DM392" s="387">
        <f t="shared" ref="DM392:DM455" si="1191">+IFERROR(DL392/DK392,0)</f>
        <v>0</v>
      </c>
      <c r="DN392" s="387" t="e">
        <f>DJ392/DJ7</f>
        <v>#DIV/0!</v>
      </c>
      <c r="DO392" s="208"/>
      <c r="DP392" s="208"/>
      <c r="DQ392" s="208">
        <f>+SUM(DQ393:DQ425)</f>
        <v>0</v>
      </c>
      <c r="DR392" s="208">
        <f>+SUM(DR393:DR425)</f>
        <v>0</v>
      </c>
      <c r="DS392" s="387">
        <f t="shared" si="1027"/>
        <v>0</v>
      </c>
      <c r="DT392" s="387">
        <f t="shared" ref="DT392:DT455" si="1192">IFERROR(DR392/AT392-1,0)</f>
        <v>-1</v>
      </c>
      <c r="DU392" s="387">
        <f t="shared" ref="DU392:DU455" si="1193">IFERROR(BH392/AU392-1,0)</f>
        <v>0.42765263913261942</v>
      </c>
    </row>
    <row r="393" spans="1:125" x14ac:dyDescent="0.35">
      <c r="B393" s="5" t="s">
        <v>120</v>
      </c>
      <c r="C393" s="3"/>
      <c r="D393" s="18">
        <v>324003</v>
      </c>
      <c r="E393" s="5" t="s">
        <v>40</v>
      </c>
      <c r="F393" s="5" t="s">
        <v>36</v>
      </c>
      <c r="G393" s="5" t="s">
        <v>69</v>
      </c>
      <c r="H393" s="20">
        <v>366.66699999999997</v>
      </c>
      <c r="I393" s="16">
        <f t="shared" ref="I393" si="1194">+IFERROR(AI393/$H393,0)</f>
        <v>8.1719680254836131</v>
      </c>
      <c r="J393" s="16">
        <f t="shared" ref="J393" si="1195">+IFERROR(AJ393/$H393,0)</f>
        <v>21.505180449835954</v>
      </c>
      <c r="K393" s="16">
        <f t="shared" ref="K393" si="1196">+IFERROR(AK393/$H393,0)</f>
        <v>19.354662404852359</v>
      </c>
      <c r="L393" s="33">
        <f t="shared" ref="L393" si="1197">+IFERROR(AL393/$H393,0)</f>
        <v>42.181701652998498</v>
      </c>
      <c r="M393" s="20">
        <f t="shared" ref="M393" si="1198">+IFERROR(AM393/$H393,0)</f>
        <v>38.840844690141189</v>
      </c>
      <c r="N393" s="20">
        <f t="shared" ref="N393" si="1199">+IFERROR(AN393/$H393,0)</f>
        <v>53.993110915353711</v>
      </c>
      <c r="O393" s="20">
        <f t="shared" ref="O393" si="1200">+IFERROR(AO393/$H393,0)</f>
        <v>59.442517052257216</v>
      </c>
      <c r="P393" s="20">
        <f t="shared" ref="P393" si="1201">+IFERROR(AP393/$H393,0)</f>
        <v>83.861023762705656</v>
      </c>
      <c r="Q393" s="20">
        <f t="shared" ref="Q393" si="1202">+IFERROR(AQ393/$H393,0)</f>
        <v>39.287201193453456</v>
      </c>
      <c r="R393" s="20">
        <f t="shared" ref="R393" si="1203">+IFERROR(AR393/$H393,0)</f>
        <v>50.964561850398312</v>
      </c>
      <c r="S393" s="20">
        <f t="shared" ref="S393" si="1204">+IFERROR(AS393/$H393,0)</f>
        <v>95.627157611674903</v>
      </c>
      <c r="T393" s="20">
        <f t="shared" ref="T393" si="1205">+IFERROR(AT393/$H393,0)</f>
        <v>76.592117643529406</v>
      </c>
      <c r="U393" s="182">
        <f t="shared" si="1045"/>
        <v>589.82204725268434</v>
      </c>
      <c r="V393" s="33">
        <v>84</v>
      </c>
      <c r="W393" s="20">
        <v>51</v>
      </c>
      <c r="X393" s="20">
        <v>95</v>
      </c>
      <c r="Y393" s="20">
        <v>71</v>
      </c>
      <c r="Z393" s="20">
        <v>70</v>
      </c>
      <c r="AA393" s="20">
        <v>77</v>
      </c>
      <c r="AB393" s="20">
        <v>85</v>
      </c>
      <c r="AC393" s="20">
        <v>83</v>
      </c>
      <c r="AD393" s="20">
        <v>83</v>
      </c>
      <c r="AE393" s="20">
        <v>0</v>
      </c>
      <c r="AF393" s="20">
        <v>0</v>
      </c>
      <c r="AG393" s="16">
        <v>0</v>
      </c>
      <c r="AH393" s="179">
        <f t="shared" si="1150"/>
        <v>699</v>
      </c>
      <c r="AI393" s="28">
        <v>2996.3909999999996</v>
      </c>
      <c r="AJ393" s="28">
        <v>7885.24</v>
      </c>
      <c r="AK393" s="28">
        <v>7096.7159999999994</v>
      </c>
      <c r="AL393" s="28">
        <v>15466.637999999999</v>
      </c>
      <c r="AM393" s="28">
        <v>14241.655999999999</v>
      </c>
      <c r="AN393" s="28">
        <v>19797.491999999998</v>
      </c>
      <c r="AO393" s="28">
        <v>21795.609399999994</v>
      </c>
      <c r="AP393" s="28">
        <v>30749.069999999992</v>
      </c>
      <c r="AQ393" s="28">
        <v>14405.320199999998</v>
      </c>
      <c r="AR393" s="28">
        <v>18687.022999999997</v>
      </c>
      <c r="AS393" s="28">
        <v>35063.322999999997</v>
      </c>
      <c r="AT393" s="28">
        <v>28083.801999999992</v>
      </c>
      <c r="AU393" s="329">
        <f t="shared" si="1043"/>
        <v>216268.28059999997</v>
      </c>
      <c r="AV393" s="33">
        <v>32764.435200000004</v>
      </c>
      <c r="AW393" s="20">
        <v>19892.692800000001</v>
      </c>
      <c r="AX393" s="20">
        <v>37055.016000000003</v>
      </c>
      <c r="AY393" s="20">
        <v>27693.748800000001</v>
      </c>
      <c r="AZ393" s="20">
        <v>27303.696000000004</v>
      </c>
      <c r="BA393" s="20">
        <v>27693.489600000008</v>
      </c>
      <c r="BB393" s="20">
        <v>31867.171200000008</v>
      </c>
      <c r="BC393" s="20">
        <v>32374.382400000002</v>
      </c>
      <c r="BD393" s="20">
        <v>32374.38240000001</v>
      </c>
      <c r="BE393" s="20">
        <v>0</v>
      </c>
      <c r="BF393" s="20">
        <v>0</v>
      </c>
      <c r="BG393" s="20">
        <v>0</v>
      </c>
      <c r="BH393" s="329">
        <f t="shared" si="1044"/>
        <v>269019.01440000004</v>
      </c>
      <c r="BI393" s="193">
        <f t="shared" ref="BI393:BI419" si="1206">+AVERAGE(AW393:BB393)</f>
        <v>28584.302400000004</v>
      </c>
      <c r="BJ393" s="193">
        <f t="shared" ref="BJ393:BJ419" si="1207">+AVERAGE(AZ393:BB393)</f>
        <v>28954.785600000007</v>
      </c>
      <c r="BK393" s="20">
        <v>39704.371734668122</v>
      </c>
      <c r="BL393" s="33">
        <v>32374.382400000002</v>
      </c>
      <c r="BM393" s="226">
        <f t="shared" si="1032"/>
        <v>0.81538583751804106</v>
      </c>
      <c r="BN393" s="4">
        <f>BJ393/$BJ$392</f>
        <v>0.1406054673376676</v>
      </c>
      <c r="BO393" s="4">
        <v>0</v>
      </c>
      <c r="BP393" s="4">
        <v>1</v>
      </c>
      <c r="BQ393" s="195">
        <v>77.333333333333329</v>
      </c>
      <c r="BR393" s="196">
        <f t="shared" ref="BR393:BR419" si="1208">BQ393*H393*1.08*(1-BO393)</f>
        <v>30624.027839999995</v>
      </c>
      <c r="BS393" s="224">
        <f t="shared" si="1042"/>
        <v>0.77130115657416209</v>
      </c>
      <c r="BT393" s="4">
        <f t="shared" si="1033"/>
        <v>5.2857286415491922E-2</v>
      </c>
      <c r="BU393" s="229">
        <f t="shared" si="1149"/>
        <v>0.97156522061864581</v>
      </c>
      <c r="BV393" s="193">
        <f t="shared" si="1034"/>
        <v>29580.579000000002</v>
      </c>
      <c r="BW393" s="193">
        <f t="shared" si="1035"/>
        <v>30645.014400000004</v>
      </c>
      <c r="BX393" s="20">
        <v>37682.944124645124</v>
      </c>
      <c r="BY393" s="19">
        <v>32374.38240000001</v>
      </c>
      <c r="BZ393" s="441">
        <f t="shared" si="1036"/>
        <v>0.85912561112301078</v>
      </c>
      <c r="CA393" s="4">
        <f t="shared" ref="CA393:CA419" si="1209">BW393/$BW$392</f>
        <v>0.13030861510974379</v>
      </c>
      <c r="CB393" s="210">
        <v>0.15</v>
      </c>
      <c r="CC393" s="1">
        <v>1.3</v>
      </c>
      <c r="CD393" s="19">
        <v>104</v>
      </c>
      <c r="CE393" s="196">
        <v>35006.431823999999</v>
      </c>
      <c r="CF393" s="275">
        <f t="shared" si="1037"/>
        <v>0.9289728453331052</v>
      </c>
      <c r="CG393" s="1">
        <f t="shared" si="1038"/>
        <v>1.4301043876831008</v>
      </c>
      <c r="CH393" s="229">
        <f t="shared" si="1039"/>
        <v>1.0011213610493446</v>
      </c>
      <c r="CI393" s="193">
        <f t="shared" si="1040"/>
        <v>29891.001600000003</v>
      </c>
      <c r="CJ393" s="193">
        <f t="shared" si="1041"/>
        <v>32205.312000000005</v>
      </c>
      <c r="CK393" s="20">
        <v>43321.381698741534</v>
      </c>
      <c r="CL393" s="33">
        <v>20224.960999999999</v>
      </c>
      <c r="CM393" s="475">
        <f t="shared" si="1185"/>
        <v>0.46685863208715533</v>
      </c>
      <c r="CN393" s="4">
        <f t="shared" ref="CN393:CN422" si="1210">CJ393/$CJ$392</f>
        <v>0.12335055965639394</v>
      </c>
      <c r="CO393" s="1">
        <v>0</v>
      </c>
      <c r="CP393" s="1">
        <v>1</v>
      </c>
      <c r="CQ393" s="19">
        <v>80</v>
      </c>
      <c r="CR393" s="7">
        <v>31680.0288</v>
      </c>
      <c r="CS393" s="224">
        <f t="shared" ref="CS393:CS457" si="1211">+IFERROR(CR393/CK393,0)</f>
        <v>0.73127927960156203</v>
      </c>
      <c r="CT393" s="1">
        <f t="shared" ref="CT393:CT457" si="1212">IFERROR(CR393/AR393-1,0)</f>
        <v>0.69529564982073411</v>
      </c>
      <c r="CU393" s="229">
        <f t="shared" si="1186"/>
        <v>0.96379815722864182</v>
      </c>
      <c r="CV393" s="193">
        <f t="shared" ref="CV393:CV455" si="1213">+AVERAGE(AV393:BD393,CL393)</f>
        <v>28924.397540000005</v>
      </c>
      <c r="CW393" s="193">
        <f t="shared" ref="CW393:CW455" si="1214">+IFERROR(AVERAGE(CL393,BD393,BC393),"")</f>
        <v>28324.57526666667</v>
      </c>
      <c r="CX393" s="20"/>
      <c r="CY393" s="33"/>
      <c r="CZ393" s="475">
        <f t="shared" si="1188"/>
        <v>0</v>
      </c>
      <c r="DA393" s="4">
        <f t="shared" ref="DA393:DA425" si="1215">CW393/$CW$392</f>
        <v>9.0665495425700626E-2</v>
      </c>
      <c r="DB393" s="700"/>
      <c r="DC393" s="700"/>
      <c r="DD393" s="146"/>
      <c r="DE393" s="7">
        <v>0</v>
      </c>
      <c r="DF393" s="224">
        <f t="shared" ref="DF393:DF457" si="1216">+IFERROR(DE393/CX393,0)</f>
        <v>0</v>
      </c>
      <c r="DG393" s="1">
        <f t="shared" si="1189"/>
        <v>-1</v>
      </c>
      <c r="DH393" s="229">
        <f t="shared" si="1190"/>
        <v>0.5370235502515035</v>
      </c>
      <c r="DI393" s="193"/>
      <c r="DJ393" s="193"/>
      <c r="DK393" s="20"/>
      <c r="DL393" s="33"/>
      <c r="DM393" s="475">
        <f t="shared" si="1191"/>
        <v>0</v>
      </c>
      <c r="DN393" s="4" t="e">
        <f t="shared" ref="DN393:DN425" si="1217">DJ393/$DJ$392</f>
        <v>#DIV/0!</v>
      </c>
      <c r="DO393" s="700"/>
      <c r="DP393" s="700"/>
      <c r="DQ393" s="146"/>
      <c r="DR393" s="7">
        <v>0</v>
      </c>
      <c r="DS393" s="224">
        <f t="shared" ref="DS393:DS457" si="1218">+IFERROR(DR393/DK393,0)</f>
        <v>0</v>
      </c>
      <c r="DT393" s="1">
        <f t="shared" si="1192"/>
        <v>-1</v>
      </c>
      <c r="DU393" s="229">
        <f t="shared" si="1193"/>
        <v>0.24391341001857514</v>
      </c>
    </row>
    <row r="394" spans="1:125" hidden="1" outlineLevel="1" x14ac:dyDescent="0.35">
      <c r="B394" s="5" t="s">
        <v>120</v>
      </c>
      <c r="C394" s="3"/>
      <c r="D394" s="18">
        <v>320015</v>
      </c>
      <c r="E394" s="5" t="s">
        <v>41</v>
      </c>
      <c r="F394" s="5" t="s">
        <v>32</v>
      </c>
      <c r="G394" s="5" t="s">
        <v>70</v>
      </c>
      <c r="H394" s="20">
        <v>332.45499999999998</v>
      </c>
      <c r="I394" s="16">
        <f t="shared" ref="I394:I424" si="1219">+IFERROR(AI394/$H394,0)</f>
        <v>15.416311982072761</v>
      </c>
      <c r="J394" s="16">
        <f t="shared" ref="J394:J424" si="1220">+IFERROR(AJ394/$H394,0)</f>
        <v>13.360803717796394</v>
      </c>
      <c r="K394" s="16">
        <f t="shared" ref="K394:K424" si="1221">+IFERROR(AK394/$H394,0)</f>
        <v>25.337305800785067</v>
      </c>
      <c r="L394" s="33">
        <f t="shared" ref="L394:L424" si="1222">+IFERROR(AL394/$H394,0)</f>
        <v>33.915886360560073</v>
      </c>
      <c r="M394" s="20">
        <f t="shared" ref="M394:M424" si="1223">+IFERROR(AM394/$H394,0)</f>
        <v>12.333049585658211</v>
      </c>
      <c r="N394" s="20">
        <f t="shared" ref="N394:N424" si="1224">+IFERROR(AN394/$H394,0)</f>
        <v>26.721607435592787</v>
      </c>
      <c r="O394" s="20">
        <f t="shared" ref="O394:O424" si="1225">+IFERROR(AO394/$H394,0)</f>
        <v>18.16321607435593</v>
      </c>
      <c r="P394" s="20">
        <f t="shared" ref="P394:P424" si="1226">+IFERROR(AP394/$H394,0)</f>
        <v>32.290165586319958</v>
      </c>
      <c r="Q394" s="20">
        <f t="shared" ref="Q394:Q424" si="1227">+IFERROR(AQ394/$H394,0)</f>
        <v>21.113040261087967</v>
      </c>
      <c r="R394" s="20">
        <f t="shared" ref="R394:R424" si="1228">+IFERROR(AR394/$H394,0)</f>
        <v>16.890433291723692</v>
      </c>
      <c r="S394" s="20">
        <f t="shared" ref="S394:S424" si="1229">+IFERROR(AS394/$H394,0)</f>
        <v>33.879102434916</v>
      </c>
      <c r="T394" s="20">
        <f t="shared" ref="T394:T424" si="1230">+IFERROR(AT394/$H394,0)</f>
        <v>9.5745469311636171</v>
      </c>
      <c r="U394" s="182">
        <f t="shared" ref="U394:U424" si="1231">+SUM(I394:T394)</f>
        <v>258.99546946203247</v>
      </c>
      <c r="V394" s="33">
        <v>31</v>
      </c>
      <c r="W394" s="20">
        <v>9</v>
      </c>
      <c r="X394" s="20">
        <v>17</v>
      </c>
      <c r="Y394" s="20">
        <v>0</v>
      </c>
      <c r="Z394" s="20">
        <v>7</v>
      </c>
      <c r="AA394" s="20">
        <v>7</v>
      </c>
      <c r="AB394" s="20">
        <v>17</v>
      </c>
      <c r="AC394" s="20">
        <v>20</v>
      </c>
      <c r="AD394" s="20">
        <v>16</v>
      </c>
      <c r="AE394" s="20">
        <v>0</v>
      </c>
      <c r="AF394" s="20">
        <v>0</v>
      </c>
      <c r="AG394" s="16">
        <v>0</v>
      </c>
      <c r="AH394" s="179">
        <f t="shared" si="1150"/>
        <v>124</v>
      </c>
      <c r="AI394" s="28">
        <v>5125.2299999999996</v>
      </c>
      <c r="AJ394" s="28">
        <v>4441.866</v>
      </c>
      <c r="AK394" s="28">
        <v>8423.5139999999992</v>
      </c>
      <c r="AL394" s="28">
        <v>11275.505999999998</v>
      </c>
      <c r="AM394" s="28">
        <v>4100.1840000000002</v>
      </c>
      <c r="AN394" s="28">
        <v>8883.732</v>
      </c>
      <c r="AO394" s="28">
        <v>6038.4520000000002</v>
      </c>
      <c r="AP394" s="28">
        <v>10735.027</v>
      </c>
      <c r="AQ394" s="28">
        <v>7019.1358</v>
      </c>
      <c r="AR394" s="28">
        <v>5615.3090000000002</v>
      </c>
      <c r="AS394" s="28">
        <v>11263.276999999998</v>
      </c>
      <c r="AT394" s="28">
        <v>3183.1060000000002</v>
      </c>
      <c r="AU394" s="329">
        <f t="shared" si="1043"/>
        <v>86104.338799999983</v>
      </c>
      <c r="AV394" s="33">
        <v>10964.0304</v>
      </c>
      <c r="AW394" s="20">
        <v>3183.1056000000003</v>
      </c>
      <c r="AX394" s="20">
        <v>6012.5328</v>
      </c>
      <c r="AY394" s="20">
        <v>0</v>
      </c>
      <c r="AZ394" s="20">
        <v>2475.7488000000003</v>
      </c>
      <c r="BA394" s="20">
        <v>2475.7488000000003</v>
      </c>
      <c r="BB394" s="20">
        <v>6012.5328000000009</v>
      </c>
      <c r="BC394" s="20">
        <v>7073.5680000000002</v>
      </c>
      <c r="BD394" s="20">
        <v>5658.8544000000002</v>
      </c>
      <c r="BE394" s="20">
        <v>0</v>
      </c>
      <c r="BF394" s="20">
        <v>0</v>
      </c>
      <c r="BG394" s="20">
        <v>0</v>
      </c>
      <c r="BH394" s="329">
        <f t="shared" si="1044"/>
        <v>43856.121599999999</v>
      </c>
      <c r="BI394" s="193">
        <f t="shared" si="1206"/>
        <v>3359.9448000000007</v>
      </c>
      <c r="BJ394" s="193">
        <f t="shared" si="1207"/>
        <v>3654.6768000000006</v>
      </c>
      <c r="BK394" s="20">
        <v>6939.7119449814272</v>
      </c>
      <c r="BL394" s="33">
        <v>7073.5680000000002</v>
      </c>
      <c r="BM394" s="226">
        <f t="shared" ref="BM394:BM456" si="1232">+IFERROR(BL394/BK394,0)</f>
        <v>1.0192884165913216</v>
      </c>
      <c r="BN394" s="4">
        <f t="shared" ref="BN394:BN428" si="1233">BJ394/$BJ$392</f>
        <v>1.7747240353668224E-2</v>
      </c>
      <c r="BO394" s="4">
        <v>0</v>
      </c>
      <c r="BP394" s="4">
        <v>1</v>
      </c>
      <c r="BQ394" s="195">
        <v>10.333333333333334</v>
      </c>
      <c r="BR394" s="196">
        <f t="shared" si="1208"/>
        <v>3710.1978000000004</v>
      </c>
      <c r="BS394" s="224">
        <f t="shared" si="1042"/>
        <v>0.53463282473606044</v>
      </c>
      <c r="BT394" s="4">
        <f t="shared" ref="BT394:BT458" si="1234">IFERROR(BL394/AP394-1,0)</f>
        <v>-0.34107590041459601</v>
      </c>
      <c r="BU394" s="229">
        <f t="shared" si="1149"/>
        <v>-0.35284657668026542</v>
      </c>
      <c r="BV394" s="193">
        <f t="shared" ref="BV394:BV458" si="1235">+IFERROR(AVERAGE(AV394:BC394),0)</f>
        <v>4774.6584000000003</v>
      </c>
      <c r="BW394" s="193">
        <f t="shared" ref="BW394:BW458" si="1236">+IFERROR(AVERAGE(BA394:BC394),0)</f>
        <v>5187.2832000000008</v>
      </c>
      <c r="BX394" s="20">
        <v>6378.5939348199609</v>
      </c>
      <c r="BY394" s="19">
        <v>5658.8544000000002</v>
      </c>
      <c r="BZ394" s="441">
        <f t="shared" ref="BZ394:BZ458" si="1237">+IFERROR(BY394/BX394,0)</f>
        <v>0.88716329301180452</v>
      </c>
      <c r="CA394" s="4">
        <f t="shared" si="1209"/>
        <v>2.2057346136343803E-2</v>
      </c>
      <c r="CB394" s="1">
        <v>0</v>
      </c>
      <c r="CC394" s="1">
        <v>1</v>
      </c>
      <c r="CD394" s="19">
        <v>18</v>
      </c>
      <c r="CE394" s="196">
        <v>6462.9251999999997</v>
      </c>
      <c r="CF394" s="275">
        <f t="shared" ref="CF394:CF458" si="1238">+IFERROR(CE394/BX394,0)</f>
        <v>1.0132209803667991</v>
      </c>
      <c r="CG394" s="1">
        <f t="shared" ref="CG394:CG458" si="1239">IFERROR(CE394/AQ394-1,0)</f>
        <v>-7.9242034325650246E-2</v>
      </c>
      <c r="CH394" s="229">
        <f t="shared" ref="CH394:CH458" si="1240">IFERROR(SUM(AV394:BC394,BY394)/SUM(AI394:AQ394)-1,0)</f>
        <v>-0.33594239896514855</v>
      </c>
      <c r="CI394" s="193">
        <f t="shared" ref="CI394:CI458" si="1241">+AVERAGE(AV394:BD394)</f>
        <v>4872.9023999999999</v>
      </c>
      <c r="CJ394" s="193">
        <f t="shared" ref="CJ394:CJ458" si="1242">+AVERAGE(BB394:BD394)</f>
        <v>6248.3184000000001</v>
      </c>
      <c r="CK394" s="20">
        <v>8405.0043167310396</v>
      </c>
      <c r="CL394" s="33">
        <v>4820.5059999999994</v>
      </c>
      <c r="CM394" s="475">
        <f t="shared" si="1185"/>
        <v>0.57352808140791534</v>
      </c>
      <c r="CN394" s="4">
        <f t="shared" si="1210"/>
        <v>2.3931877186948038E-2</v>
      </c>
      <c r="CO394" s="1">
        <v>0</v>
      </c>
      <c r="CP394" s="1">
        <v>1</v>
      </c>
      <c r="CQ394" s="19">
        <v>100</v>
      </c>
      <c r="CR394" s="7">
        <v>7181.0280000000002</v>
      </c>
      <c r="CS394" s="224">
        <f t="shared" si="1211"/>
        <v>0.85437528993357126</v>
      </c>
      <c r="CT394" s="1">
        <f t="shared" si="1212"/>
        <v>0.27883042589463902</v>
      </c>
      <c r="CU394" s="229">
        <f t="shared" si="1186"/>
        <v>-0.28776715676279441</v>
      </c>
      <c r="CV394" s="193">
        <f t="shared" si="1213"/>
        <v>4867.6627600000002</v>
      </c>
      <c r="CW394" s="193">
        <f t="shared" si="1214"/>
        <v>5850.9761333333336</v>
      </c>
      <c r="CX394" s="20"/>
      <c r="CY394" s="33"/>
      <c r="CZ394" s="475">
        <f t="shared" si="1188"/>
        <v>0</v>
      </c>
      <c r="DA394" s="4">
        <f t="shared" si="1215"/>
        <v>1.8728670945929626E-2</v>
      </c>
      <c r="DB394" s="700"/>
      <c r="DC394" s="700"/>
      <c r="DD394" s="146"/>
      <c r="DE394" s="7">
        <v>0</v>
      </c>
      <c r="DF394" s="224">
        <f t="shared" si="1216"/>
        <v>0</v>
      </c>
      <c r="DG394" s="1">
        <f t="shared" si="1189"/>
        <v>-1</v>
      </c>
      <c r="DH394" s="229">
        <f t="shared" si="1190"/>
        <v>-0.41297752148229028</v>
      </c>
      <c r="DI394" s="193"/>
      <c r="DJ394" s="193"/>
      <c r="DK394" s="20"/>
      <c r="DL394" s="33"/>
      <c r="DM394" s="475">
        <f t="shared" si="1191"/>
        <v>0</v>
      </c>
      <c r="DN394" s="4" t="e">
        <f t="shared" si="1217"/>
        <v>#DIV/0!</v>
      </c>
      <c r="DO394" s="700"/>
      <c r="DP394" s="700"/>
      <c r="DQ394" s="146"/>
      <c r="DR394" s="7">
        <v>0</v>
      </c>
      <c r="DS394" s="224">
        <f t="shared" si="1218"/>
        <v>0</v>
      </c>
      <c r="DT394" s="1">
        <f t="shared" si="1192"/>
        <v>-1</v>
      </c>
      <c r="DU394" s="229">
        <f t="shared" si="1193"/>
        <v>-0.49066304658738047</v>
      </c>
    </row>
    <row r="395" spans="1:125" hidden="1" outlineLevel="1" x14ac:dyDescent="0.35">
      <c r="B395" s="5" t="s">
        <v>120</v>
      </c>
      <c r="C395" s="3"/>
      <c r="D395" s="18">
        <v>320107</v>
      </c>
      <c r="E395" s="5" t="s">
        <v>41</v>
      </c>
      <c r="F395" s="5" t="s">
        <v>33</v>
      </c>
      <c r="G395" s="5" t="s">
        <v>70</v>
      </c>
      <c r="H395" s="20">
        <v>317.77800000000002</v>
      </c>
      <c r="I395" s="16">
        <f t="shared" si="1219"/>
        <v>15.053112550270946</v>
      </c>
      <c r="J395" s="16">
        <f t="shared" si="1220"/>
        <v>13.97789022525159</v>
      </c>
      <c r="K395" s="16">
        <f t="shared" si="1221"/>
        <v>18.278779525329004</v>
      </c>
      <c r="L395" s="33">
        <f t="shared" si="1222"/>
        <v>12.902667900232238</v>
      </c>
      <c r="M395" s="20">
        <f t="shared" si="1223"/>
        <v>8.6017786001548249</v>
      </c>
      <c r="N395" s="20">
        <f t="shared" si="1224"/>
        <v>9.6770009251741769</v>
      </c>
      <c r="O395" s="20">
        <f t="shared" si="1225"/>
        <v>10.556728282008194</v>
      </c>
      <c r="P395" s="20">
        <f t="shared" si="1226"/>
        <v>13.723744249129894</v>
      </c>
      <c r="Q395" s="20">
        <f t="shared" si="1227"/>
        <v>9.5010535656968056</v>
      </c>
      <c r="R395" s="20">
        <f t="shared" si="1228"/>
        <v>11.612399222098444</v>
      </c>
      <c r="S395" s="20">
        <f t="shared" si="1229"/>
        <v>16.939706335869694</v>
      </c>
      <c r="T395" s="20">
        <f t="shared" si="1230"/>
        <v>11.702122236278155</v>
      </c>
      <c r="U395" s="182">
        <f t="shared" si="1231"/>
        <v>152.52698361749395</v>
      </c>
      <c r="V395" s="33">
        <v>8</v>
      </c>
      <c r="W395" s="20">
        <v>4</v>
      </c>
      <c r="X395" s="20">
        <v>11</v>
      </c>
      <c r="Y395" s="20">
        <v>8</v>
      </c>
      <c r="Z395" s="20">
        <v>8</v>
      </c>
      <c r="AA395" s="20">
        <v>8</v>
      </c>
      <c r="AB395" s="20">
        <v>10</v>
      </c>
      <c r="AC395" s="20">
        <v>8</v>
      </c>
      <c r="AD395" s="20">
        <v>15</v>
      </c>
      <c r="AE395" s="20">
        <v>0</v>
      </c>
      <c r="AF395" s="20">
        <v>0</v>
      </c>
      <c r="AG395" s="16">
        <v>0</v>
      </c>
      <c r="AH395" s="179">
        <f t="shared" si="1150"/>
        <v>80</v>
      </c>
      <c r="AI395" s="28">
        <v>4783.5480000000007</v>
      </c>
      <c r="AJ395" s="28">
        <v>4441.866</v>
      </c>
      <c r="AK395" s="28">
        <v>5808.594000000001</v>
      </c>
      <c r="AL395" s="28">
        <v>4100.1840000000002</v>
      </c>
      <c r="AM395" s="28">
        <v>2733.4560000000001</v>
      </c>
      <c r="AN395" s="28">
        <v>3075.1379999999999</v>
      </c>
      <c r="AO395" s="28">
        <v>3354.6960000000004</v>
      </c>
      <c r="AP395" s="28">
        <v>4361.1039999999994</v>
      </c>
      <c r="AQ395" s="28">
        <v>3019.2257999999997</v>
      </c>
      <c r="AR395" s="28">
        <v>3690.165</v>
      </c>
      <c r="AS395" s="28">
        <v>5383.0659999999998</v>
      </c>
      <c r="AT395" s="28">
        <v>3718.6770000000001</v>
      </c>
      <c r="AU395" s="329">
        <f t="shared" si="1043"/>
        <v>48469.719799999999</v>
      </c>
      <c r="AV395" s="33">
        <v>2704.4928</v>
      </c>
      <c r="AW395" s="20">
        <v>1352.2464</v>
      </c>
      <c r="AX395" s="20">
        <v>3718.6776</v>
      </c>
      <c r="AY395" s="20">
        <v>2704.4928</v>
      </c>
      <c r="AZ395" s="20">
        <v>2704.4928</v>
      </c>
      <c r="BA395" s="20">
        <v>2704.4928</v>
      </c>
      <c r="BB395" s="20">
        <v>3380.616</v>
      </c>
      <c r="BC395" s="20">
        <v>2704.4928</v>
      </c>
      <c r="BD395" s="20">
        <v>5070.924</v>
      </c>
      <c r="BE395" s="20">
        <v>0</v>
      </c>
      <c r="BF395" s="20">
        <v>0</v>
      </c>
      <c r="BG395" s="20">
        <v>0</v>
      </c>
      <c r="BH395" s="329">
        <f t="shared" si="1044"/>
        <v>27044.928</v>
      </c>
      <c r="BI395" s="193">
        <f t="shared" si="1206"/>
        <v>2760.8364000000001</v>
      </c>
      <c r="BJ395" s="193">
        <f t="shared" si="1207"/>
        <v>2929.8672000000001</v>
      </c>
      <c r="BK395" s="20">
        <v>3659.2072910107845</v>
      </c>
      <c r="BL395" s="33">
        <v>2704.4928</v>
      </c>
      <c r="BM395" s="226">
        <f t="shared" si="1232"/>
        <v>0.73909253696664357</v>
      </c>
      <c r="BN395" s="4">
        <f t="shared" si="1233"/>
        <v>1.4227539191079473E-2</v>
      </c>
      <c r="BO395" s="4">
        <v>0</v>
      </c>
      <c r="BP395" s="4">
        <v>1</v>
      </c>
      <c r="BQ395" s="195">
        <v>8.6666666666666661</v>
      </c>
      <c r="BR395" s="196">
        <f t="shared" si="1208"/>
        <v>2974.4020800000003</v>
      </c>
      <c r="BS395" s="224">
        <f t="shared" ref="BS395:BS456" si="1243">IFERROR(BR395/BK395,0)</f>
        <v>0.81285421771729682</v>
      </c>
      <c r="BT395" s="4">
        <f t="shared" si="1234"/>
        <v>-0.37986051238402008</v>
      </c>
      <c r="BU395" s="229">
        <f t="shared" si="1149"/>
        <v>-0.32715996951000881</v>
      </c>
      <c r="BV395" s="193">
        <f t="shared" si="1235"/>
        <v>2746.7505000000001</v>
      </c>
      <c r="BW395" s="193">
        <f t="shared" si="1236"/>
        <v>2929.8672000000001</v>
      </c>
      <c r="BX395" s="20">
        <v>3602.7400917204486</v>
      </c>
      <c r="BY395" s="19">
        <v>5070.924</v>
      </c>
      <c r="BZ395" s="441">
        <f t="shared" si="1237"/>
        <v>1.4075186860283435</v>
      </c>
      <c r="CA395" s="4">
        <f t="shared" si="1209"/>
        <v>1.2458370301417209E-2</v>
      </c>
      <c r="CB395" s="1">
        <v>0</v>
      </c>
      <c r="CC395" s="1">
        <v>1</v>
      </c>
      <c r="CD395" s="19">
        <v>12</v>
      </c>
      <c r="CE395" s="196">
        <v>4118.4028800000006</v>
      </c>
      <c r="CF395" s="275">
        <f t="shared" si="1238"/>
        <v>1.1431307213819311</v>
      </c>
      <c r="CG395" s="1">
        <f t="shared" si="1239"/>
        <v>0.36405924989114791</v>
      </c>
      <c r="CH395" s="229">
        <f t="shared" si="1240"/>
        <v>-0.24196786082043287</v>
      </c>
      <c r="CI395" s="193">
        <f t="shared" si="1241"/>
        <v>3004.9920000000002</v>
      </c>
      <c r="CJ395" s="193">
        <f t="shared" si="1242"/>
        <v>3718.6776000000004</v>
      </c>
      <c r="CK395" s="20">
        <v>5002.2260838261745</v>
      </c>
      <c r="CL395" s="33">
        <v>2366.431</v>
      </c>
      <c r="CM395" s="475">
        <f t="shared" si="1185"/>
        <v>0.47307557882108564</v>
      </c>
      <c r="CN395" s="4">
        <f t="shared" si="1210"/>
        <v>1.4243021869860966E-2</v>
      </c>
      <c r="CO395" s="1">
        <v>0</v>
      </c>
      <c r="CP395" s="1">
        <v>1</v>
      </c>
      <c r="CQ395" s="19">
        <v>100</v>
      </c>
      <c r="CR395" s="7">
        <v>6864.0048000000006</v>
      </c>
      <c r="CS395" s="224">
        <f t="shared" si="1211"/>
        <v>1.3721900379899987</v>
      </c>
      <c r="CT395" s="1">
        <f t="shared" si="1212"/>
        <v>0.86008072809752423</v>
      </c>
      <c r="CU395" s="229">
        <f t="shared" si="1186"/>
        <v>-0.13866712093774636</v>
      </c>
      <c r="CV395" s="193">
        <f t="shared" si="1213"/>
        <v>2941.1359000000002</v>
      </c>
      <c r="CW395" s="193">
        <f t="shared" si="1214"/>
        <v>3380.615933333333</v>
      </c>
      <c r="CX395" s="20"/>
      <c r="CY395" s="33"/>
      <c r="CZ395" s="475">
        <f t="shared" si="1188"/>
        <v>0</v>
      </c>
      <c r="DA395" s="4">
        <f t="shared" si="1215"/>
        <v>1.0821176153712348E-2</v>
      </c>
      <c r="DB395" s="700"/>
      <c r="DC395" s="700"/>
      <c r="DD395" s="146"/>
      <c r="DE395" s="7">
        <v>0</v>
      </c>
      <c r="DF395" s="224">
        <f t="shared" si="1216"/>
        <v>0</v>
      </c>
      <c r="DG395" s="1">
        <f t="shared" si="1189"/>
        <v>-1</v>
      </c>
      <c r="DH395" s="229">
        <f t="shared" si="1190"/>
        <v>-0.3427782424770669</v>
      </c>
      <c r="DI395" s="193"/>
      <c r="DJ395" s="193"/>
      <c r="DK395" s="20"/>
      <c r="DL395" s="33"/>
      <c r="DM395" s="475">
        <f t="shared" si="1191"/>
        <v>0</v>
      </c>
      <c r="DN395" s="4" t="e">
        <f t="shared" si="1217"/>
        <v>#DIV/0!</v>
      </c>
      <c r="DO395" s="700"/>
      <c r="DP395" s="700"/>
      <c r="DQ395" s="146"/>
      <c r="DR395" s="7">
        <v>0</v>
      </c>
      <c r="DS395" s="224">
        <f t="shared" si="1218"/>
        <v>0</v>
      </c>
      <c r="DT395" s="1">
        <f t="shared" si="1192"/>
        <v>-1</v>
      </c>
      <c r="DU395" s="229">
        <f t="shared" si="1193"/>
        <v>-0.44202425531661516</v>
      </c>
    </row>
    <row r="396" spans="1:125" hidden="1" outlineLevel="1" x14ac:dyDescent="0.35">
      <c r="B396" s="5" t="s">
        <v>120</v>
      </c>
      <c r="C396" s="3"/>
      <c r="D396" s="18">
        <v>320926</v>
      </c>
      <c r="E396" s="5" t="s">
        <v>42</v>
      </c>
      <c r="F396" s="5" t="s">
        <v>48</v>
      </c>
      <c r="G396" s="5" t="s">
        <v>70</v>
      </c>
      <c r="H396" s="20">
        <v>332.45499999999998</v>
      </c>
      <c r="I396" s="16">
        <f t="shared" si="1219"/>
        <v>0</v>
      </c>
      <c r="J396" s="16">
        <f t="shared" si="1220"/>
        <v>0</v>
      </c>
      <c r="K396" s="16">
        <f t="shared" si="1221"/>
        <v>0</v>
      </c>
      <c r="L396" s="33">
        <f t="shared" si="1222"/>
        <v>0</v>
      </c>
      <c r="M396" s="20">
        <f t="shared" si="1223"/>
        <v>0</v>
      </c>
      <c r="N396" s="20">
        <f t="shared" si="1224"/>
        <v>0</v>
      </c>
      <c r="O396" s="20">
        <f t="shared" si="1225"/>
        <v>0</v>
      </c>
      <c r="P396" s="20">
        <f t="shared" si="1226"/>
        <v>0</v>
      </c>
      <c r="Q396" s="20">
        <f t="shared" si="1227"/>
        <v>0</v>
      </c>
      <c r="R396" s="20">
        <f t="shared" si="1228"/>
        <v>0</v>
      </c>
      <c r="S396" s="20">
        <f t="shared" si="1229"/>
        <v>0</v>
      </c>
      <c r="T396" s="20">
        <f t="shared" si="1230"/>
        <v>0</v>
      </c>
      <c r="U396" s="182">
        <f t="shared" si="1231"/>
        <v>0</v>
      </c>
      <c r="V396" s="33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0</v>
      </c>
      <c r="AB396" s="20">
        <v>0</v>
      </c>
      <c r="AC396" s="20">
        <v>0</v>
      </c>
      <c r="AD396" s="20">
        <v>0</v>
      </c>
      <c r="AE396" s="20">
        <v>0</v>
      </c>
      <c r="AF396" s="20">
        <v>0</v>
      </c>
      <c r="AG396" s="16">
        <v>0</v>
      </c>
      <c r="AH396" s="179">
        <f t="shared" si="1150"/>
        <v>0</v>
      </c>
      <c r="AI396" s="28">
        <v>0</v>
      </c>
      <c r="AJ396" s="28">
        <v>0</v>
      </c>
      <c r="AK396" s="28">
        <v>0</v>
      </c>
      <c r="AL396" s="28">
        <v>0</v>
      </c>
      <c r="AM396" s="28">
        <v>0</v>
      </c>
      <c r="AN396" s="28">
        <v>0</v>
      </c>
      <c r="AO396" s="28">
        <v>0</v>
      </c>
      <c r="AP396" s="28">
        <v>0</v>
      </c>
      <c r="AQ396" s="28">
        <v>0</v>
      </c>
      <c r="AR396" s="28">
        <v>0</v>
      </c>
      <c r="AS396" s="28">
        <v>0</v>
      </c>
      <c r="AT396" s="28">
        <v>0</v>
      </c>
      <c r="AU396" s="329">
        <f t="shared" ref="AU396:AU460" si="1244">+SUM(AI396:AT396)</f>
        <v>0</v>
      </c>
      <c r="AV396" s="33">
        <v>0</v>
      </c>
      <c r="AW396" s="20">
        <v>0</v>
      </c>
      <c r="AX396" s="20">
        <v>0</v>
      </c>
      <c r="AY396" s="20">
        <v>0</v>
      </c>
      <c r="AZ396" s="20">
        <v>0</v>
      </c>
      <c r="BA396" s="20">
        <v>0</v>
      </c>
      <c r="BB396" s="20">
        <v>0</v>
      </c>
      <c r="BC396" s="20">
        <v>0</v>
      </c>
      <c r="BD396" s="20">
        <v>0</v>
      </c>
      <c r="BE396" s="20">
        <v>0</v>
      </c>
      <c r="BF396" s="20">
        <v>0</v>
      </c>
      <c r="BG396" s="20">
        <v>0</v>
      </c>
      <c r="BH396" s="329">
        <f t="shared" ref="BH396:BH460" si="1245">+SUM(AV396:BG396)</f>
        <v>0</v>
      </c>
      <c r="BI396" s="193">
        <f t="shared" si="1206"/>
        <v>0</v>
      </c>
      <c r="BJ396" s="193">
        <f t="shared" si="1207"/>
        <v>0</v>
      </c>
      <c r="BK396" s="20">
        <v>0</v>
      </c>
      <c r="BL396" s="33">
        <v>0</v>
      </c>
      <c r="BM396" s="226">
        <f t="shared" si="1232"/>
        <v>0</v>
      </c>
      <c r="BN396" s="4">
        <f t="shared" si="1233"/>
        <v>0</v>
      </c>
      <c r="BO396" s="4">
        <v>0</v>
      </c>
      <c r="BP396" s="4">
        <v>1</v>
      </c>
      <c r="BQ396" s="195">
        <v>0</v>
      </c>
      <c r="BR396" s="196">
        <f t="shared" si="1208"/>
        <v>0</v>
      </c>
      <c r="BS396" s="224">
        <f t="shared" si="1243"/>
        <v>0</v>
      </c>
      <c r="BT396" s="4">
        <f t="shared" si="1234"/>
        <v>0</v>
      </c>
      <c r="BU396" s="229">
        <f t="shared" si="1149"/>
        <v>0</v>
      </c>
      <c r="BV396" s="193">
        <f t="shared" si="1235"/>
        <v>0</v>
      </c>
      <c r="BW396" s="193">
        <f t="shared" si="1236"/>
        <v>0</v>
      </c>
      <c r="BX396" s="20">
        <v>0</v>
      </c>
      <c r="BY396" s="19">
        <v>0</v>
      </c>
      <c r="BZ396" s="441">
        <f t="shared" si="1237"/>
        <v>0</v>
      </c>
      <c r="CA396" s="4">
        <f t="shared" si="1209"/>
        <v>0</v>
      </c>
      <c r="CB396" s="1">
        <v>0</v>
      </c>
      <c r="CC396" s="1">
        <v>1</v>
      </c>
      <c r="CD396" s="19">
        <v>10</v>
      </c>
      <c r="CE396" s="196">
        <v>3590.5140000000001</v>
      </c>
      <c r="CF396" s="275">
        <f t="shared" si="1238"/>
        <v>0</v>
      </c>
      <c r="CG396" s="1">
        <f t="shared" si="1239"/>
        <v>0</v>
      </c>
      <c r="CH396" s="229">
        <f t="shared" si="1240"/>
        <v>0</v>
      </c>
      <c r="CI396" s="193">
        <f t="shared" si="1241"/>
        <v>0</v>
      </c>
      <c r="CJ396" s="193">
        <f t="shared" si="1242"/>
        <v>0</v>
      </c>
      <c r="CK396" s="20">
        <v>0</v>
      </c>
      <c r="CL396" s="33">
        <v>0</v>
      </c>
      <c r="CM396" s="475">
        <f t="shared" si="1185"/>
        <v>0</v>
      </c>
      <c r="CN396" s="4">
        <f t="shared" si="1210"/>
        <v>0</v>
      </c>
      <c r="CO396" s="1">
        <v>0</v>
      </c>
      <c r="CP396" s="1">
        <v>1</v>
      </c>
      <c r="CQ396" s="19">
        <v>100</v>
      </c>
      <c r="CR396" s="7">
        <v>0</v>
      </c>
      <c r="CS396" s="224">
        <f t="shared" si="1211"/>
        <v>0</v>
      </c>
      <c r="CT396" s="1">
        <f t="shared" si="1212"/>
        <v>0</v>
      </c>
      <c r="CU396" s="229">
        <f t="shared" si="1186"/>
        <v>0</v>
      </c>
      <c r="CV396" s="193">
        <f t="shared" si="1213"/>
        <v>0</v>
      </c>
      <c r="CW396" s="193">
        <f t="shared" si="1214"/>
        <v>0</v>
      </c>
      <c r="CX396" s="20"/>
      <c r="CY396" s="33"/>
      <c r="CZ396" s="475">
        <f t="shared" si="1188"/>
        <v>0</v>
      </c>
      <c r="DA396" s="4">
        <f t="shared" si="1215"/>
        <v>0</v>
      </c>
      <c r="DB396" s="700"/>
      <c r="DC396" s="700"/>
      <c r="DD396" s="146"/>
      <c r="DE396" s="7">
        <v>0</v>
      </c>
      <c r="DF396" s="224">
        <f t="shared" si="1216"/>
        <v>0</v>
      </c>
      <c r="DG396" s="1">
        <f t="shared" si="1189"/>
        <v>0</v>
      </c>
      <c r="DH396" s="229">
        <f t="shared" si="1190"/>
        <v>0</v>
      </c>
      <c r="DI396" s="193"/>
      <c r="DJ396" s="193"/>
      <c r="DK396" s="20"/>
      <c r="DL396" s="33"/>
      <c r="DM396" s="475">
        <f t="shared" si="1191"/>
        <v>0</v>
      </c>
      <c r="DN396" s="4" t="e">
        <f t="shared" si="1217"/>
        <v>#DIV/0!</v>
      </c>
      <c r="DO396" s="700"/>
      <c r="DP396" s="700"/>
      <c r="DQ396" s="146"/>
      <c r="DR396" s="7">
        <v>0</v>
      </c>
      <c r="DS396" s="224">
        <f t="shared" si="1218"/>
        <v>0</v>
      </c>
      <c r="DT396" s="1">
        <f t="shared" si="1192"/>
        <v>0</v>
      </c>
      <c r="DU396" s="229">
        <f t="shared" si="1193"/>
        <v>0</v>
      </c>
    </row>
    <row r="397" spans="1:125" hidden="1" outlineLevel="1" x14ac:dyDescent="0.35">
      <c r="B397" s="5" t="s">
        <v>120</v>
      </c>
      <c r="C397" s="3"/>
      <c r="D397" s="18">
        <v>324903</v>
      </c>
      <c r="E397" s="5" t="s">
        <v>43</v>
      </c>
      <c r="F397" s="5" t="s">
        <v>49</v>
      </c>
      <c r="G397" s="5" t="s">
        <v>69</v>
      </c>
      <c r="H397" s="20">
        <v>382.63600000000002</v>
      </c>
      <c r="I397" s="16">
        <f t="shared" si="1219"/>
        <v>0</v>
      </c>
      <c r="J397" s="16">
        <f t="shared" si="1220"/>
        <v>0</v>
      </c>
      <c r="K397" s="16">
        <f t="shared" si="1221"/>
        <v>0</v>
      </c>
      <c r="L397" s="33">
        <f t="shared" si="1222"/>
        <v>0</v>
      </c>
      <c r="M397" s="20">
        <f t="shared" si="1223"/>
        <v>0</v>
      </c>
      <c r="N397" s="20">
        <f t="shared" si="1224"/>
        <v>0</v>
      </c>
      <c r="O397" s="20">
        <f t="shared" si="1225"/>
        <v>0</v>
      </c>
      <c r="P397" s="20">
        <f t="shared" si="1226"/>
        <v>0</v>
      </c>
      <c r="Q397" s="20">
        <f t="shared" si="1227"/>
        <v>0</v>
      </c>
      <c r="R397" s="20">
        <f t="shared" si="1228"/>
        <v>0</v>
      </c>
      <c r="S397" s="20">
        <f t="shared" si="1229"/>
        <v>0</v>
      </c>
      <c r="T397" s="20">
        <f t="shared" si="1230"/>
        <v>0</v>
      </c>
      <c r="U397" s="182">
        <f t="shared" si="1231"/>
        <v>0</v>
      </c>
      <c r="V397" s="33">
        <v>0</v>
      </c>
      <c r="W397" s="20">
        <v>0</v>
      </c>
      <c r="X397" s="20">
        <v>0</v>
      </c>
      <c r="Y397" s="20">
        <v>0</v>
      </c>
      <c r="Z397" s="20">
        <v>0</v>
      </c>
      <c r="AA397" s="20">
        <v>0</v>
      </c>
      <c r="AB397" s="20">
        <v>0</v>
      </c>
      <c r="AC397" s="20">
        <v>0</v>
      </c>
      <c r="AD397" s="20">
        <v>2</v>
      </c>
      <c r="AE397" s="20">
        <v>0</v>
      </c>
      <c r="AF397" s="20">
        <v>0</v>
      </c>
      <c r="AG397" s="16">
        <v>0</v>
      </c>
      <c r="AH397" s="179">
        <f t="shared" si="1150"/>
        <v>2</v>
      </c>
      <c r="AI397" s="28">
        <v>0</v>
      </c>
      <c r="AJ397" s="28">
        <v>0</v>
      </c>
      <c r="AK397" s="28">
        <v>0</v>
      </c>
      <c r="AL397" s="28">
        <v>0</v>
      </c>
      <c r="AM397" s="28">
        <v>0</v>
      </c>
      <c r="AN397" s="28">
        <v>0</v>
      </c>
      <c r="AO397" s="28">
        <v>0</v>
      </c>
      <c r="AP397" s="28">
        <v>0</v>
      </c>
      <c r="AQ397" s="28">
        <v>0</v>
      </c>
      <c r="AR397" s="28">
        <v>0</v>
      </c>
      <c r="AS397" s="28">
        <v>0</v>
      </c>
      <c r="AT397" s="28">
        <v>0</v>
      </c>
      <c r="AU397" s="329">
        <f t="shared" si="1244"/>
        <v>0</v>
      </c>
      <c r="AV397" s="33">
        <v>0</v>
      </c>
      <c r="AW397" s="20">
        <v>0</v>
      </c>
      <c r="AX397" s="20">
        <v>0</v>
      </c>
      <c r="AY397" s="20">
        <v>0</v>
      </c>
      <c r="AZ397" s="20">
        <v>0</v>
      </c>
      <c r="BA397" s="20">
        <v>0</v>
      </c>
      <c r="BB397" s="20">
        <v>0</v>
      </c>
      <c r="BC397" s="20">
        <v>0</v>
      </c>
      <c r="BD397" s="20">
        <v>814.10399999999993</v>
      </c>
      <c r="BE397" s="20">
        <v>0</v>
      </c>
      <c r="BF397" s="20">
        <v>0</v>
      </c>
      <c r="BG397" s="20">
        <v>0</v>
      </c>
      <c r="BH397" s="329">
        <f t="shared" si="1245"/>
        <v>814.10399999999993</v>
      </c>
      <c r="BI397" s="193">
        <f t="shared" si="1206"/>
        <v>0</v>
      </c>
      <c r="BJ397" s="193">
        <f t="shared" si="1207"/>
        <v>0</v>
      </c>
      <c r="BK397" s="20">
        <v>0</v>
      </c>
      <c r="BL397" s="33">
        <v>0</v>
      </c>
      <c r="BM397" s="226">
        <f t="shared" si="1232"/>
        <v>0</v>
      </c>
      <c r="BN397" s="4">
        <f t="shared" si="1233"/>
        <v>0</v>
      </c>
      <c r="BO397" s="4">
        <v>0</v>
      </c>
      <c r="BP397" s="4">
        <v>1</v>
      </c>
      <c r="BQ397" s="195">
        <v>0</v>
      </c>
      <c r="BR397" s="196">
        <f t="shared" si="1208"/>
        <v>0</v>
      </c>
      <c r="BS397" s="224">
        <f t="shared" si="1243"/>
        <v>0</v>
      </c>
      <c r="BT397" s="4">
        <f t="shared" si="1234"/>
        <v>0</v>
      </c>
      <c r="BU397" s="229">
        <f t="shared" si="1149"/>
        <v>0</v>
      </c>
      <c r="BV397" s="193">
        <f t="shared" si="1235"/>
        <v>0</v>
      </c>
      <c r="BW397" s="193">
        <f t="shared" si="1236"/>
        <v>0</v>
      </c>
      <c r="BX397" s="20">
        <v>0</v>
      </c>
      <c r="BY397" s="19">
        <v>814.10399999999993</v>
      </c>
      <c r="BZ397" s="441">
        <f t="shared" si="1237"/>
        <v>0</v>
      </c>
      <c r="CA397" s="4">
        <f t="shared" si="1209"/>
        <v>0</v>
      </c>
      <c r="CB397" s="1">
        <v>0</v>
      </c>
      <c r="CC397" s="1">
        <v>1</v>
      </c>
      <c r="CD397" s="146">
        <v>100</v>
      </c>
      <c r="CE397" s="196">
        <v>41324.688000000009</v>
      </c>
      <c r="CF397" s="275">
        <f t="shared" si="1238"/>
        <v>0</v>
      </c>
      <c r="CG397" s="1">
        <f t="shared" si="1239"/>
        <v>0</v>
      </c>
      <c r="CH397" s="229">
        <f t="shared" si="1240"/>
        <v>0</v>
      </c>
      <c r="CI397" s="193">
        <f t="shared" si="1241"/>
        <v>90.455999999999989</v>
      </c>
      <c r="CJ397" s="193">
        <f t="shared" si="1242"/>
        <v>271.36799999999999</v>
      </c>
      <c r="CK397" s="20">
        <v>20365.034088439326</v>
      </c>
      <c r="CL397" s="33">
        <v>17066.031999999999</v>
      </c>
      <c r="CM397" s="475">
        <f t="shared" si="1185"/>
        <v>0.83800655210726704</v>
      </c>
      <c r="CN397" s="4">
        <f t="shared" si="1210"/>
        <v>1.03937495382241E-3</v>
      </c>
      <c r="CO397" s="1">
        <v>0</v>
      </c>
      <c r="CP397" s="1">
        <v>1</v>
      </c>
      <c r="CQ397" s="19">
        <v>100</v>
      </c>
      <c r="CR397" s="7">
        <v>20662.344000000005</v>
      </c>
      <c r="CS397" s="224">
        <f t="shared" si="1211"/>
        <v>1.0145990382471028</v>
      </c>
      <c r="CT397" s="1">
        <f t="shared" si="1212"/>
        <v>0</v>
      </c>
      <c r="CU397" s="229">
        <f t="shared" si="1186"/>
        <v>0</v>
      </c>
      <c r="CV397" s="193">
        <f t="shared" si="1213"/>
        <v>1788.0135999999998</v>
      </c>
      <c r="CW397" s="193">
        <f t="shared" si="1214"/>
        <v>5960.0453333333326</v>
      </c>
      <c r="CX397" s="20"/>
      <c r="CY397" s="33"/>
      <c r="CZ397" s="475">
        <f t="shared" si="1188"/>
        <v>0</v>
      </c>
      <c r="DA397" s="4">
        <f t="shared" si="1215"/>
        <v>1.9077795794602014E-2</v>
      </c>
      <c r="DB397" s="700"/>
      <c r="DC397" s="700"/>
      <c r="DD397" s="146"/>
      <c r="DE397" s="7">
        <v>0</v>
      </c>
      <c r="DF397" s="224">
        <f t="shared" si="1216"/>
        <v>0</v>
      </c>
      <c r="DG397" s="1">
        <f t="shared" si="1189"/>
        <v>0</v>
      </c>
      <c r="DH397" s="229">
        <f t="shared" si="1190"/>
        <v>0</v>
      </c>
      <c r="DI397" s="193"/>
      <c r="DJ397" s="193"/>
      <c r="DK397" s="20"/>
      <c r="DL397" s="33"/>
      <c r="DM397" s="475">
        <f t="shared" si="1191"/>
        <v>0</v>
      </c>
      <c r="DN397" s="4" t="e">
        <f t="shared" si="1217"/>
        <v>#DIV/0!</v>
      </c>
      <c r="DO397" s="700"/>
      <c r="DP397" s="700"/>
      <c r="DQ397" s="146"/>
      <c r="DR397" s="7">
        <v>0</v>
      </c>
      <c r="DS397" s="224">
        <f t="shared" si="1218"/>
        <v>0</v>
      </c>
      <c r="DT397" s="1">
        <f t="shared" si="1192"/>
        <v>0</v>
      </c>
      <c r="DU397" s="229">
        <f t="shared" si="1193"/>
        <v>0</v>
      </c>
    </row>
    <row r="398" spans="1:125" hidden="1" outlineLevel="1" x14ac:dyDescent="0.35">
      <c r="B398" s="5" t="s">
        <v>120</v>
      </c>
      <c r="C398" s="3"/>
      <c r="D398" s="18">
        <v>320023</v>
      </c>
      <c r="E398" s="5" t="s">
        <v>41</v>
      </c>
      <c r="F398" s="5" t="s">
        <v>30</v>
      </c>
      <c r="G398" s="5" t="s">
        <v>71</v>
      </c>
      <c r="H398" s="20">
        <v>220.79999999999995</v>
      </c>
      <c r="I398" s="16">
        <f t="shared" si="1219"/>
        <v>0</v>
      </c>
      <c r="J398" s="16">
        <f t="shared" si="1220"/>
        <v>0</v>
      </c>
      <c r="K398" s="16">
        <f t="shared" si="1221"/>
        <v>0</v>
      </c>
      <c r="L398" s="33">
        <f t="shared" si="1222"/>
        <v>49.66069746376813</v>
      </c>
      <c r="M398" s="20">
        <f t="shared" si="1223"/>
        <v>129.37577898550725</v>
      </c>
      <c r="N398" s="20">
        <f t="shared" si="1224"/>
        <v>382.33346014492764</v>
      </c>
      <c r="O398" s="20">
        <f t="shared" si="1225"/>
        <v>216.3613405797102</v>
      </c>
      <c r="P398" s="20">
        <f t="shared" si="1226"/>
        <v>252.777169384058</v>
      </c>
      <c r="Q398" s="20">
        <f t="shared" si="1227"/>
        <v>200.37533514492756</v>
      </c>
      <c r="R398" s="20">
        <f t="shared" si="1228"/>
        <v>156.43280344202901</v>
      </c>
      <c r="S398" s="20">
        <f t="shared" si="1229"/>
        <v>342.70539855072468</v>
      </c>
      <c r="T398" s="20">
        <f t="shared" si="1230"/>
        <v>12.659302536231886</v>
      </c>
      <c r="U398" s="182">
        <f t="shared" si="1231"/>
        <v>1742.6812862318841</v>
      </c>
      <c r="V398" s="33">
        <v>0</v>
      </c>
      <c r="W398" s="20">
        <v>148</v>
      </c>
      <c r="X398" s="20">
        <v>254</v>
      </c>
      <c r="Y398" s="20">
        <v>199</v>
      </c>
      <c r="Z398" s="20">
        <v>431</v>
      </c>
      <c r="AA398" s="20">
        <v>551</v>
      </c>
      <c r="AB398" s="20">
        <v>223</v>
      </c>
      <c r="AC398" s="20">
        <v>662</v>
      </c>
      <c r="AD398" s="20">
        <v>367</v>
      </c>
      <c r="AE398" s="20">
        <v>0</v>
      </c>
      <c r="AF398" s="20">
        <v>0</v>
      </c>
      <c r="AG398" s="16">
        <v>0</v>
      </c>
      <c r="AH398" s="179">
        <f t="shared" si="1150"/>
        <v>2835</v>
      </c>
      <c r="AI398" s="28"/>
      <c r="AJ398" s="28"/>
      <c r="AK398" s="28"/>
      <c r="AL398" s="28">
        <v>10965.082</v>
      </c>
      <c r="AM398" s="28">
        <v>28566.171999999999</v>
      </c>
      <c r="AN398" s="28">
        <v>84419.228000000003</v>
      </c>
      <c r="AO398" s="28">
        <v>47772.584000000003</v>
      </c>
      <c r="AP398" s="28">
        <v>55813.198999999993</v>
      </c>
      <c r="AQ398" s="28">
        <v>44242.873999999996</v>
      </c>
      <c r="AR398" s="28">
        <v>34540.362999999998</v>
      </c>
      <c r="AS398" s="28">
        <v>75669.351999999999</v>
      </c>
      <c r="AT398" s="28">
        <v>2795.174</v>
      </c>
      <c r="AU398" s="329">
        <f t="shared" si="1244"/>
        <v>384784.02799999999</v>
      </c>
      <c r="AV398" s="33">
        <v>0</v>
      </c>
      <c r="AW398" s="20">
        <v>34763.281920000001</v>
      </c>
      <c r="AX398" s="20">
        <v>54270.84887999999</v>
      </c>
      <c r="AY398" s="20">
        <v>42279.420959999996</v>
      </c>
      <c r="AZ398" s="20">
        <v>80987.934240000017</v>
      </c>
      <c r="BA398" s="20">
        <v>103583.75904000003</v>
      </c>
      <c r="BB398" s="20">
        <v>44017.369919999997</v>
      </c>
      <c r="BC398" s="20">
        <v>124629.36048000002</v>
      </c>
      <c r="BD398" s="20">
        <v>80800.84368000002</v>
      </c>
      <c r="BE398" s="20">
        <v>0</v>
      </c>
      <c r="BF398" s="20">
        <v>0</v>
      </c>
      <c r="BG398" s="20">
        <v>0</v>
      </c>
      <c r="BH398" s="329">
        <f t="shared" si="1245"/>
        <v>565332.81912000012</v>
      </c>
      <c r="BI398" s="193">
        <f t="shared" si="1206"/>
        <v>59983.769160000003</v>
      </c>
      <c r="BJ398" s="193">
        <f t="shared" si="1207"/>
        <v>76196.354400000026</v>
      </c>
      <c r="BK398" s="20">
        <v>90118.061001239781</v>
      </c>
      <c r="BL398" s="33">
        <v>124629.36048000002</v>
      </c>
      <c r="BM398" s="226">
        <f t="shared" si="1232"/>
        <v>1.3829565249776674</v>
      </c>
      <c r="BN398" s="4">
        <f t="shared" si="1233"/>
        <v>0.37001220343481139</v>
      </c>
      <c r="BO398" s="213">
        <v>0.2</v>
      </c>
      <c r="BP398" s="4">
        <v>1.7</v>
      </c>
      <c r="BQ398" s="195">
        <v>683</v>
      </c>
      <c r="BR398" s="196">
        <f t="shared" si="1208"/>
        <v>130296.72959999999</v>
      </c>
      <c r="BS398" s="224">
        <f t="shared" si="1243"/>
        <v>1.4458447968405297</v>
      </c>
      <c r="BT398" s="4">
        <f t="shared" si="1234"/>
        <v>1.232972893741497</v>
      </c>
      <c r="BU398" s="229">
        <f t="shared" si="1149"/>
        <v>1.1294714292686492</v>
      </c>
      <c r="BV398" s="193">
        <f t="shared" si="1235"/>
        <v>60566.496930000008</v>
      </c>
      <c r="BW398" s="193">
        <f t="shared" si="1236"/>
        <v>90743.496480000016</v>
      </c>
      <c r="BX398" s="20">
        <v>111583.63520073178</v>
      </c>
      <c r="BY398" s="19">
        <v>80800.84368000002</v>
      </c>
      <c r="BZ398" s="441">
        <f t="shared" si="1237"/>
        <v>0.72412808145786345</v>
      </c>
      <c r="CA398" s="4">
        <f t="shared" si="1209"/>
        <v>0.38585915484264582</v>
      </c>
      <c r="CB398" s="1">
        <v>0</v>
      </c>
      <c r="CC398" s="1">
        <v>1</v>
      </c>
      <c r="CD398" s="146">
        <v>340</v>
      </c>
      <c r="CE398" s="196">
        <v>81077.759999999995</v>
      </c>
      <c r="CF398" s="275">
        <f t="shared" si="1238"/>
        <v>0.72660977440057695</v>
      </c>
      <c r="CG398" s="1">
        <f t="shared" si="1239"/>
        <v>0.83256087748729879</v>
      </c>
      <c r="CH398" s="229">
        <f t="shared" si="1240"/>
        <v>1.0801185153508053</v>
      </c>
      <c r="CI398" s="193">
        <f t="shared" si="1241"/>
        <v>62814.75768000001</v>
      </c>
      <c r="CJ398" s="193">
        <f t="shared" si="1242"/>
        <v>83149.191360000012</v>
      </c>
      <c r="CK398" s="20">
        <v>111849.18366411918</v>
      </c>
      <c r="CL398" s="33">
        <v>49795.363999999994</v>
      </c>
      <c r="CM398" s="475">
        <f t="shared" si="1185"/>
        <v>0.4452009605142444</v>
      </c>
      <c r="CN398" s="4">
        <f t="shared" si="1210"/>
        <v>0.3184722846104579</v>
      </c>
      <c r="CO398" s="477">
        <v>0.2</v>
      </c>
      <c r="CP398" s="1">
        <v>1.3</v>
      </c>
      <c r="CQ398" s="476">
        <v>631</v>
      </c>
      <c r="CR398" s="7">
        <v>95385.599999999977</v>
      </c>
      <c r="CS398" s="224">
        <f t="shared" si="1211"/>
        <v>0.85280550894712825</v>
      </c>
      <c r="CT398" s="1">
        <f t="shared" si="1212"/>
        <v>1.7615691242156308</v>
      </c>
      <c r="CU398" s="229">
        <f t="shared" si="1186"/>
        <v>1.1569583875857834</v>
      </c>
      <c r="CV398" s="193">
        <f t="shared" si="1213"/>
        <v>61512.818312000003</v>
      </c>
      <c r="CW398" s="193">
        <f t="shared" si="1214"/>
        <v>85075.18938666668</v>
      </c>
      <c r="CX398" s="20"/>
      <c r="CY398" s="33"/>
      <c r="CZ398" s="475">
        <f t="shared" si="1188"/>
        <v>0</v>
      </c>
      <c r="DA398" s="4">
        <f t="shared" si="1215"/>
        <v>0.27232126595221418</v>
      </c>
      <c r="DB398" s="700"/>
      <c r="DC398" s="700"/>
      <c r="DD398" s="146"/>
      <c r="DE398" s="7">
        <v>0</v>
      </c>
      <c r="DF398" s="224">
        <f t="shared" si="1216"/>
        <v>0</v>
      </c>
      <c r="DG398" s="1">
        <f t="shared" si="1189"/>
        <v>-1</v>
      </c>
      <c r="DH398" s="229">
        <f t="shared" si="1190"/>
        <v>0.61033018811590778</v>
      </c>
      <c r="DI398" s="193"/>
      <c r="DJ398" s="193"/>
      <c r="DK398" s="20"/>
      <c r="DL398" s="33"/>
      <c r="DM398" s="475">
        <f t="shared" si="1191"/>
        <v>0</v>
      </c>
      <c r="DN398" s="4" t="e">
        <f t="shared" si="1217"/>
        <v>#DIV/0!</v>
      </c>
      <c r="DO398" s="700"/>
      <c r="DP398" s="700"/>
      <c r="DQ398" s="146"/>
      <c r="DR398" s="7">
        <v>0</v>
      </c>
      <c r="DS398" s="224">
        <f t="shared" si="1218"/>
        <v>0</v>
      </c>
      <c r="DT398" s="1">
        <f t="shared" si="1192"/>
        <v>-1</v>
      </c>
      <c r="DU398" s="229">
        <f t="shared" si="1193"/>
        <v>0.46922111621535434</v>
      </c>
    </row>
    <row r="399" spans="1:125" hidden="1" outlineLevel="1" x14ac:dyDescent="0.35">
      <c r="B399" s="5" t="s">
        <v>120</v>
      </c>
      <c r="C399" s="3"/>
      <c r="D399" s="18">
        <v>320118</v>
      </c>
      <c r="E399" s="5" t="s">
        <v>41</v>
      </c>
      <c r="F399" s="5" t="s">
        <v>31</v>
      </c>
      <c r="G399" s="5" t="s">
        <v>71</v>
      </c>
      <c r="H399" s="20">
        <v>210.833</v>
      </c>
      <c r="I399" s="16">
        <f t="shared" si="1219"/>
        <v>5.3762171956003089</v>
      </c>
      <c r="J399" s="16">
        <f t="shared" si="1220"/>
        <v>13.978162811324603</v>
      </c>
      <c r="K399" s="16">
        <f t="shared" si="1221"/>
        <v>26.881081234911044</v>
      </c>
      <c r="L399" s="33">
        <f t="shared" si="1222"/>
        <v>59.518547855411633</v>
      </c>
      <c r="M399" s="20">
        <f t="shared" si="1223"/>
        <v>124.37975554111549</v>
      </c>
      <c r="N399" s="20">
        <f t="shared" si="1224"/>
        <v>344.01717283347477</v>
      </c>
      <c r="O399" s="20">
        <f t="shared" si="1225"/>
        <v>166.59316103266568</v>
      </c>
      <c r="P399" s="20">
        <f t="shared" si="1226"/>
        <v>275.21563512353379</v>
      </c>
      <c r="Q399" s="20">
        <f t="shared" si="1227"/>
        <v>171.56367760265238</v>
      </c>
      <c r="R399" s="20">
        <f t="shared" si="1228"/>
        <v>162.53365459866339</v>
      </c>
      <c r="S399" s="20">
        <f t="shared" si="1229"/>
        <v>231.872818771255</v>
      </c>
      <c r="T399" s="20">
        <f t="shared" si="1230"/>
        <v>174.62391086784325</v>
      </c>
      <c r="U399" s="182">
        <f t="shared" si="1231"/>
        <v>1756.5537954684512</v>
      </c>
      <c r="V399" s="33">
        <v>139</v>
      </c>
      <c r="W399" s="20">
        <v>192</v>
      </c>
      <c r="X399" s="20">
        <v>289</v>
      </c>
      <c r="Y399" s="20">
        <v>188</v>
      </c>
      <c r="Z399" s="20">
        <v>467</v>
      </c>
      <c r="AA399" s="20">
        <v>426</v>
      </c>
      <c r="AB399" s="20">
        <v>282</v>
      </c>
      <c r="AC399" s="20">
        <v>588</v>
      </c>
      <c r="AD399" s="20">
        <v>608</v>
      </c>
      <c r="AE399" s="20">
        <v>0</v>
      </c>
      <c r="AF399" s="20">
        <v>0</v>
      </c>
      <c r="AG399" s="16">
        <v>0</v>
      </c>
      <c r="AH399" s="179">
        <f t="shared" si="1150"/>
        <v>3179</v>
      </c>
      <c r="AI399" s="28">
        <v>1133.4839999999999</v>
      </c>
      <c r="AJ399" s="28">
        <v>2947.058</v>
      </c>
      <c r="AK399" s="28">
        <v>5667.4189999999999</v>
      </c>
      <c r="AL399" s="28">
        <v>12548.474</v>
      </c>
      <c r="AM399" s="28">
        <v>26223.357</v>
      </c>
      <c r="AN399" s="28">
        <v>72530.172599999991</v>
      </c>
      <c r="AO399" s="28">
        <v>35123.335920000005</v>
      </c>
      <c r="AP399" s="28">
        <v>58024.538</v>
      </c>
      <c r="AQ399" s="28">
        <v>36171.284840000008</v>
      </c>
      <c r="AR399" s="28">
        <v>34267.457999999999</v>
      </c>
      <c r="AS399" s="28">
        <v>48886.442000000003</v>
      </c>
      <c r="AT399" s="28">
        <v>36816.482999999993</v>
      </c>
      <c r="AU399" s="329">
        <f t="shared" si="1244"/>
        <v>370339.50636</v>
      </c>
      <c r="AV399" s="33">
        <v>31175.720640000003</v>
      </c>
      <c r="AW399" s="20">
        <v>43062.865919999997</v>
      </c>
      <c r="AX399" s="20">
        <v>59872.893120000008</v>
      </c>
      <c r="AY399" s="20">
        <v>38801.630879999997</v>
      </c>
      <c r="AZ399" s="20">
        <v>86126.807519999988</v>
      </c>
      <c r="BA399" s="20">
        <v>79846.637759999983</v>
      </c>
      <c r="BB399" s="20">
        <v>55847.581919999997</v>
      </c>
      <c r="BC399" s="20">
        <v>109946.14704</v>
      </c>
      <c r="BD399" s="20">
        <v>128964.73968000001</v>
      </c>
      <c r="BE399" s="20">
        <v>0</v>
      </c>
      <c r="BF399" s="20">
        <v>0</v>
      </c>
      <c r="BG399" s="20">
        <v>0</v>
      </c>
      <c r="BH399" s="329">
        <f t="shared" si="1245"/>
        <v>633645.02448000002</v>
      </c>
      <c r="BI399" s="193">
        <f t="shared" si="1206"/>
        <v>60593.069519999997</v>
      </c>
      <c r="BJ399" s="193">
        <f t="shared" si="1207"/>
        <v>73940.342399999994</v>
      </c>
      <c r="BK399" s="20">
        <v>86050.095811025298</v>
      </c>
      <c r="BL399" s="33">
        <v>109946.14704</v>
      </c>
      <c r="BM399" s="226">
        <f t="shared" si="1232"/>
        <v>1.2776992983418967</v>
      </c>
      <c r="BN399" s="4">
        <f t="shared" si="1233"/>
        <v>0.35905692903003766</v>
      </c>
      <c r="BO399" s="213">
        <v>0.2</v>
      </c>
      <c r="BP399" s="4">
        <v>1.7</v>
      </c>
      <c r="BQ399" s="195">
        <v>627</v>
      </c>
      <c r="BR399" s="196">
        <f t="shared" si="1208"/>
        <v>114214.13942400001</v>
      </c>
      <c r="BS399" s="224">
        <f t="shared" si="1243"/>
        <v>1.3272982249180267</v>
      </c>
      <c r="BT399" s="4">
        <f t="shared" si="1234"/>
        <v>0.89482158461994121</v>
      </c>
      <c r="BU399" s="229">
        <f t="shared" si="1149"/>
        <v>1.3561408849271706</v>
      </c>
      <c r="BV399" s="193">
        <f t="shared" si="1235"/>
        <v>63085.035599999996</v>
      </c>
      <c r="BW399" s="193">
        <f t="shared" si="1236"/>
        <v>81880.122239999997</v>
      </c>
      <c r="BX399" s="20">
        <v>100684.69967137728</v>
      </c>
      <c r="BY399" s="19">
        <v>128964.73968000001</v>
      </c>
      <c r="BZ399" s="441">
        <f t="shared" si="1237"/>
        <v>1.2808772345840567</v>
      </c>
      <c r="CA399" s="4">
        <f t="shared" si="1209"/>
        <v>0.34817034819572257</v>
      </c>
      <c r="CB399" s="1">
        <v>0</v>
      </c>
      <c r="CC399" s="1">
        <v>1</v>
      </c>
      <c r="CD399" s="146">
        <v>260</v>
      </c>
      <c r="CE399" s="196">
        <v>59201.906400000007</v>
      </c>
      <c r="CF399" s="275">
        <f t="shared" si="1238"/>
        <v>0.58799307733178818</v>
      </c>
      <c r="CG399" s="1">
        <f t="shared" si="1239"/>
        <v>0.63671007711983707</v>
      </c>
      <c r="CH399" s="229">
        <f t="shared" si="1240"/>
        <v>1.5308433243539237</v>
      </c>
      <c r="CI399" s="193">
        <f t="shared" si="1241"/>
        <v>70405.002720000004</v>
      </c>
      <c r="CJ399" s="193">
        <f t="shared" si="1242"/>
        <v>98252.822879999992</v>
      </c>
      <c r="CK399" s="20">
        <v>132166.02413177441</v>
      </c>
      <c r="CL399" s="33">
        <v>55882.85100000001</v>
      </c>
      <c r="CM399" s="475">
        <f t="shared" si="1185"/>
        <v>0.42282312241066389</v>
      </c>
      <c r="CN399" s="4">
        <f t="shared" si="1210"/>
        <v>0.37632116993831777</v>
      </c>
      <c r="CO399" s="477">
        <v>0.2</v>
      </c>
      <c r="CP399" s="1">
        <v>1.3</v>
      </c>
      <c r="CQ399" s="476">
        <v>579</v>
      </c>
      <c r="CR399" s="7">
        <v>91079.856000000014</v>
      </c>
      <c r="CS399" s="224">
        <f t="shared" si="1211"/>
        <v>0.68913214722408567</v>
      </c>
      <c r="CT399" s="1">
        <f t="shared" si="1212"/>
        <v>1.6579110711976366</v>
      </c>
      <c r="CU399" s="229">
        <f t="shared" si="1186"/>
        <v>1.5461410371683364</v>
      </c>
      <c r="CV399" s="193">
        <f t="shared" si="1213"/>
        <v>68952.787548000008</v>
      </c>
      <c r="CW399" s="193">
        <f t="shared" si="1214"/>
        <v>98264.579240000006</v>
      </c>
      <c r="CX399" s="20"/>
      <c r="CY399" s="33"/>
      <c r="CZ399" s="475">
        <f t="shared" si="1188"/>
        <v>0</v>
      </c>
      <c r="DA399" s="4">
        <f t="shared" si="1215"/>
        <v>0.31453981836321748</v>
      </c>
      <c r="DB399" s="700"/>
      <c r="DC399" s="700"/>
      <c r="DD399" s="146"/>
      <c r="DE399" s="7">
        <v>0</v>
      </c>
      <c r="DF399" s="224">
        <f t="shared" si="1216"/>
        <v>0</v>
      </c>
      <c r="DG399" s="1">
        <f t="shared" si="1189"/>
        <v>-1</v>
      </c>
      <c r="DH399" s="229">
        <f t="shared" si="1190"/>
        <v>1.067407126900902</v>
      </c>
      <c r="DI399" s="193"/>
      <c r="DJ399" s="193"/>
      <c r="DK399" s="20"/>
      <c r="DL399" s="33"/>
      <c r="DM399" s="475">
        <f t="shared" si="1191"/>
        <v>0</v>
      </c>
      <c r="DN399" s="4" t="e">
        <f t="shared" si="1217"/>
        <v>#DIV/0!</v>
      </c>
      <c r="DO399" s="700"/>
      <c r="DP399" s="700"/>
      <c r="DQ399" s="146"/>
      <c r="DR399" s="7">
        <v>0</v>
      </c>
      <c r="DS399" s="224">
        <f t="shared" si="1218"/>
        <v>0</v>
      </c>
      <c r="DT399" s="1">
        <f t="shared" si="1192"/>
        <v>-1</v>
      </c>
      <c r="DU399" s="229">
        <f t="shared" si="1193"/>
        <v>0.71098414724365311</v>
      </c>
    </row>
    <row r="400" spans="1:125" hidden="1" outlineLevel="1" x14ac:dyDescent="0.35">
      <c r="B400" s="5" t="s">
        <v>120</v>
      </c>
      <c r="C400" s="3"/>
      <c r="D400" s="18">
        <v>320028</v>
      </c>
      <c r="E400" s="5" t="s">
        <v>41</v>
      </c>
      <c r="F400" s="5" t="s">
        <v>34</v>
      </c>
      <c r="G400" s="5" t="s">
        <v>72</v>
      </c>
      <c r="H400" s="20">
        <v>167.22200000000001</v>
      </c>
      <c r="I400" s="16">
        <f t="shared" si="1219"/>
        <v>19.354325387807823</v>
      </c>
      <c r="J400" s="16">
        <f t="shared" si="1220"/>
        <v>47.310563203406247</v>
      </c>
      <c r="K400" s="16">
        <f t="shared" si="1221"/>
        <v>57.955137481910285</v>
      </c>
      <c r="L400" s="33">
        <f t="shared" si="1222"/>
        <v>9.6771597038667156</v>
      </c>
      <c r="M400" s="20">
        <f t="shared" si="1223"/>
        <v>54.837240315269518</v>
      </c>
      <c r="N400" s="20">
        <f t="shared" si="1224"/>
        <v>46.235320711389647</v>
      </c>
      <c r="O400" s="20">
        <f t="shared" si="1225"/>
        <v>29.559326643623447</v>
      </c>
      <c r="P400" s="20">
        <f t="shared" si="1226"/>
        <v>48.561750248173091</v>
      </c>
      <c r="Q400" s="20">
        <f t="shared" si="1227"/>
        <v>17.946734281374457</v>
      </c>
      <c r="R400" s="20">
        <f t="shared" si="1228"/>
        <v>38.004849840332014</v>
      </c>
      <c r="S400" s="20">
        <f t="shared" si="1229"/>
        <v>41.249402829763007</v>
      </c>
      <c r="T400" s="20">
        <f t="shared" si="1230"/>
        <v>34.041205582988212</v>
      </c>
      <c r="U400" s="182">
        <f t="shared" si="1231"/>
        <v>444.73301622990448</v>
      </c>
      <c r="V400" s="33">
        <v>20</v>
      </c>
      <c r="W400" s="20">
        <v>13</v>
      </c>
      <c r="X400" s="20">
        <v>26</v>
      </c>
      <c r="Y400" s="20">
        <v>19</v>
      </c>
      <c r="Z400" s="20">
        <v>13</v>
      </c>
      <c r="AA400" s="20">
        <v>6</v>
      </c>
      <c r="AB400" s="20">
        <v>15</v>
      </c>
      <c r="AC400" s="20">
        <v>19</v>
      </c>
      <c r="AD400" s="20">
        <v>19</v>
      </c>
      <c r="AE400" s="20">
        <v>0</v>
      </c>
      <c r="AF400" s="20">
        <v>0</v>
      </c>
      <c r="AG400" s="16">
        <v>0</v>
      </c>
      <c r="AH400" s="179">
        <f t="shared" si="1150"/>
        <v>150</v>
      </c>
      <c r="AI400" s="28">
        <v>3236.4690000000001</v>
      </c>
      <c r="AJ400" s="28">
        <v>7911.3670000000002</v>
      </c>
      <c r="AK400" s="28">
        <v>9691.3740000000016</v>
      </c>
      <c r="AL400" s="28">
        <v>1618.2339999999999</v>
      </c>
      <c r="AM400" s="28">
        <v>9169.9930000000004</v>
      </c>
      <c r="AN400" s="28">
        <v>7731.5627999999997</v>
      </c>
      <c r="AO400" s="28">
        <v>4942.9697200000001</v>
      </c>
      <c r="AP400" s="28">
        <v>8120.5930000000008</v>
      </c>
      <c r="AQ400" s="28">
        <v>3001.0887999999995</v>
      </c>
      <c r="AR400" s="28">
        <v>6355.2470000000003</v>
      </c>
      <c r="AS400" s="28">
        <v>6897.8076399986303</v>
      </c>
      <c r="AT400" s="28">
        <v>5692.4384799984546</v>
      </c>
      <c r="AU400" s="329">
        <f t="shared" si="1244"/>
        <v>74369.144439997079</v>
      </c>
      <c r="AV400" s="33">
        <v>3557.7791999999999</v>
      </c>
      <c r="AW400" s="20">
        <v>2312.5564799999997</v>
      </c>
      <c r="AX400" s="20">
        <v>4625.1129600000004</v>
      </c>
      <c r="AY400" s="20">
        <v>3379.8902399999997</v>
      </c>
      <c r="AZ400" s="20">
        <v>2312.5564800000002</v>
      </c>
      <c r="BA400" s="20">
        <v>1067.33376</v>
      </c>
      <c r="BB400" s="20">
        <v>2668.3343999999997</v>
      </c>
      <c r="BC400" s="20">
        <v>3379.8902399999997</v>
      </c>
      <c r="BD400" s="20">
        <v>3379.8902400000002</v>
      </c>
      <c r="BE400" s="20">
        <v>0</v>
      </c>
      <c r="BF400" s="20">
        <v>0</v>
      </c>
      <c r="BG400" s="20">
        <v>0</v>
      </c>
      <c r="BH400" s="329">
        <f t="shared" si="1245"/>
        <v>26683.344000000001</v>
      </c>
      <c r="BI400" s="193">
        <f t="shared" si="1206"/>
        <v>2727.6307199999997</v>
      </c>
      <c r="BJ400" s="193">
        <f t="shared" si="1207"/>
        <v>2016.0748800000001</v>
      </c>
      <c r="BK400" s="20">
        <v>3973.8735392984154</v>
      </c>
      <c r="BL400" s="33">
        <v>3379.8902399999997</v>
      </c>
      <c r="BM400" s="226">
        <f t="shared" si="1232"/>
        <v>0.85052788081341835</v>
      </c>
      <c r="BN400" s="4">
        <f t="shared" si="1233"/>
        <v>9.7901312275692383E-3</v>
      </c>
      <c r="BO400" s="4">
        <v>0</v>
      </c>
      <c r="BP400" s="4">
        <v>1</v>
      </c>
      <c r="BQ400" s="195">
        <v>11.333333333333334</v>
      </c>
      <c r="BR400" s="196">
        <f t="shared" si="1208"/>
        <v>2046.7972800000002</v>
      </c>
      <c r="BS400" s="224">
        <f t="shared" si="1243"/>
        <v>0.51506351668185213</v>
      </c>
      <c r="BT400" s="4">
        <f t="shared" si="1234"/>
        <v>-0.58378775540160688</v>
      </c>
      <c r="BU400" s="229">
        <f t="shared" si="1149"/>
        <v>-0.55546900724073955</v>
      </c>
      <c r="BV400" s="193">
        <f t="shared" si="1235"/>
        <v>2912.93172</v>
      </c>
      <c r="BW400" s="193">
        <f t="shared" si="1236"/>
        <v>2371.8528000000001</v>
      </c>
      <c r="BX400" s="20">
        <v>2916.5721825956489</v>
      </c>
      <c r="BY400" s="19">
        <v>3379.8902400000002</v>
      </c>
      <c r="BZ400" s="441">
        <f t="shared" si="1237"/>
        <v>1.1588570514966696</v>
      </c>
      <c r="CA400" s="4">
        <f t="shared" si="1209"/>
        <v>1.008558356599004E-2</v>
      </c>
      <c r="CB400" s="1">
        <v>0</v>
      </c>
      <c r="CC400" s="1">
        <v>1</v>
      </c>
      <c r="CD400" s="19">
        <v>11</v>
      </c>
      <c r="CE400" s="196">
        <v>1986.5973600000002</v>
      </c>
      <c r="CF400" s="275">
        <f t="shared" si="1238"/>
        <v>0.68114116011076975</v>
      </c>
      <c r="CG400" s="1">
        <f t="shared" si="1239"/>
        <v>-0.33804112694032895</v>
      </c>
      <c r="CH400" s="229">
        <f t="shared" si="1240"/>
        <v>-0.51855672867999703</v>
      </c>
      <c r="CI400" s="193">
        <f t="shared" si="1241"/>
        <v>2964.8160000000003</v>
      </c>
      <c r="CJ400" s="193">
        <f t="shared" si="1242"/>
        <v>3142.7049599999996</v>
      </c>
      <c r="CK400" s="20">
        <v>4227.4492213796348</v>
      </c>
      <c r="CL400" s="33">
        <v>1778.8899999999999</v>
      </c>
      <c r="CM400" s="475">
        <f t="shared" si="1185"/>
        <v>0.42079511943125275</v>
      </c>
      <c r="CN400" s="4">
        <f t="shared" si="1210"/>
        <v>1.2036971281350263E-2</v>
      </c>
      <c r="CO400" s="1">
        <v>0</v>
      </c>
      <c r="CP400" s="1">
        <v>1</v>
      </c>
      <c r="CQ400" s="19">
        <v>11</v>
      </c>
      <c r="CR400" s="7">
        <v>1986.5973600000002</v>
      </c>
      <c r="CS400" s="224">
        <f t="shared" si="1211"/>
        <v>0.4699281424725596</v>
      </c>
      <c r="CT400" s="1">
        <f t="shared" si="1212"/>
        <v>-0.68740831630934252</v>
      </c>
      <c r="CU400" s="229">
        <f t="shared" si="1186"/>
        <v>-0.53592663288528519</v>
      </c>
      <c r="CV400" s="193">
        <f t="shared" si="1213"/>
        <v>2846.2233999999999</v>
      </c>
      <c r="CW400" s="193">
        <f t="shared" si="1214"/>
        <v>2846.2234933333334</v>
      </c>
      <c r="CX400" s="20"/>
      <c r="CY400" s="33"/>
      <c r="CZ400" s="475">
        <f t="shared" si="1188"/>
        <v>0</v>
      </c>
      <c r="DA400" s="4">
        <f t="shared" si="1215"/>
        <v>9.1106136874370743E-3</v>
      </c>
      <c r="DB400" s="700"/>
      <c r="DC400" s="700"/>
      <c r="DD400" s="146"/>
      <c r="DE400" s="7">
        <v>0</v>
      </c>
      <c r="DF400" s="224">
        <f t="shared" si="1216"/>
        <v>0</v>
      </c>
      <c r="DG400" s="1">
        <f t="shared" si="1189"/>
        <v>-1</v>
      </c>
      <c r="DH400" s="229">
        <f t="shared" si="1190"/>
        <v>-0.58556203879990854</v>
      </c>
      <c r="DI400" s="193"/>
      <c r="DJ400" s="193"/>
      <c r="DK400" s="20"/>
      <c r="DL400" s="33"/>
      <c r="DM400" s="475">
        <f t="shared" si="1191"/>
        <v>0</v>
      </c>
      <c r="DN400" s="4" t="e">
        <f t="shared" si="1217"/>
        <v>#DIV/0!</v>
      </c>
      <c r="DO400" s="700"/>
      <c r="DP400" s="700"/>
      <c r="DQ400" s="146"/>
      <c r="DR400" s="7">
        <v>0</v>
      </c>
      <c r="DS400" s="224">
        <f t="shared" si="1218"/>
        <v>0</v>
      </c>
      <c r="DT400" s="1">
        <f t="shared" si="1192"/>
        <v>-1</v>
      </c>
      <c r="DU400" s="229">
        <f t="shared" si="1193"/>
        <v>-0.64120410150033658</v>
      </c>
    </row>
    <row r="401" spans="2:125" hidden="1" outlineLevel="1" x14ac:dyDescent="0.35">
      <c r="B401" s="5" t="s">
        <v>120</v>
      </c>
      <c r="C401" s="3"/>
      <c r="D401" s="18">
        <v>320120</v>
      </c>
      <c r="E401" s="5" t="s">
        <v>41</v>
      </c>
      <c r="F401" s="5" t="s">
        <v>35</v>
      </c>
      <c r="G401" s="5" t="s">
        <v>72</v>
      </c>
      <c r="H401" s="20">
        <v>167.22200000000001</v>
      </c>
      <c r="I401" s="16">
        <f t="shared" si="1219"/>
        <v>0</v>
      </c>
      <c r="J401" s="16">
        <f t="shared" si="1220"/>
        <v>0</v>
      </c>
      <c r="K401" s="16">
        <f t="shared" si="1221"/>
        <v>0</v>
      </c>
      <c r="L401" s="33">
        <f t="shared" si="1222"/>
        <v>0</v>
      </c>
      <c r="M401" s="20">
        <f t="shared" si="1223"/>
        <v>0</v>
      </c>
      <c r="N401" s="20">
        <f t="shared" si="1224"/>
        <v>0</v>
      </c>
      <c r="O401" s="20">
        <f t="shared" si="1225"/>
        <v>0</v>
      </c>
      <c r="P401" s="20">
        <f t="shared" si="1226"/>
        <v>0</v>
      </c>
      <c r="Q401" s="20">
        <f t="shared" si="1227"/>
        <v>0</v>
      </c>
      <c r="R401" s="20">
        <f t="shared" si="1228"/>
        <v>0</v>
      </c>
      <c r="S401" s="20">
        <f t="shared" si="1229"/>
        <v>0</v>
      </c>
      <c r="T401" s="20">
        <f t="shared" si="1230"/>
        <v>0</v>
      </c>
      <c r="U401" s="182">
        <f t="shared" si="1231"/>
        <v>0</v>
      </c>
      <c r="V401" s="33">
        <v>0</v>
      </c>
      <c r="W401" s="20">
        <v>0</v>
      </c>
      <c r="X401" s="20">
        <v>0</v>
      </c>
      <c r="Y401" s="20">
        <v>0</v>
      </c>
      <c r="Z401" s="20">
        <v>0</v>
      </c>
      <c r="AA401" s="20">
        <v>0</v>
      </c>
      <c r="AB401" s="20">
        <v>0</v>
      </c>
      <c r="AC401" s="20">
        <v>0</v>
      </c>
      <c r="AD401" s="20">
        <v>0</v>
      </c>
      <c r="AE401" s="20">
        <v>0</v>
      </c>
      <c r="AF401" s="20">
        <v>0</v>
      </c>
      <c r="AG401" s="16">
        <v>0</v>
      </c>
      <c r="AH401" s="179">
        <f t="shared" si="1150"/>
        <v>0</v>
      </c>
      <c r="AI401" s="28">
        <v>0</v>
      </c>
      <c r="AJ401" s="28">
        <v>0</v>
      </c>
      <c r="AK401" s="28">
        <v>0</v>
      </c>
      <c r="AL401" s="28">
        <v>0</v>
      </c>
      <c r="AM401" s="28">
        <v>0</v>
      </c>
      <c r="AN401" s="28">
        <v>0</v>
      </c>
      <c r="AO401" s="28">
        <v>0</v>
      </c>
      <c r="AP401" s="28">
        <v>0</v>
      </c>
      <c r="AQ401" s="28">
        <v>0</v>
      </c>
      <c r="AR401" s="28">
        <v>0</v>
      </c>
      <c r="AS401" s="28">
        <v>0</v>
      </c>
      <c r="AT401" s="28">
        <v>0</v>
      </c>
      <c r="AU401" s="329">
        <f t="shared" si="1244"/>
        <v>0</v>
      </c>
      <c r="AV401" s="33">
        <v>0</v>
      </c>
      <c r="AW401" s="20">
        <v>0</v>
      </c>
      <c r="AX401" s="20">
        <v>0</v>
      </c>
      <c r="AY401" s="20">
        <v>0</v>
      </c>
      <c r="AZ401" s="20">
        <v>0</v>
      </c>
      <c r="BA401" s="20">
        <v>0</v>
      </c>
      <c r="BB401" s="20">
        <v>0</v>
      </c>
      <c r="BC401" s="20">
        <v>0</v>
      </c>
      <c r="BD401" s="20">
        <v>0</v>
      </c>
      <c r="BE401" s="20">
        <v>0</v>
      </c>
      <c r="BF401" s="20">
        <v>0</v>
      </c>
      <c r="BG401" s="20">
        <v>0</v>
      </c>
      <c r="BH401" s="329">
        <f t="shared" si="1245"/>
        <v>0</v>
      </c>
      <c r="BI401" s="193">
        <f t="shared" si="1206"/>
        <v>0</v>
      </c>
      <c r="BJ401" s="193">
        <f t="shared" si="1207"/>
        <v>0</v>
      </c>
      <c r="BK401" s="20">
        <v>0</v>
      </c>
      <c r="BL401" s="33">
        <v>0</v>
      </c>
      <c r="BM401" s="226">
        <f t="shared" si="1232"/>
        <v>0</v>
      </c>
      <c r="BN401" s="4">
        <f t="shared" si="1233"/>
        <v>0</v>
      </c>
      <c r="BO401" s="4">
        <v>0</v>
      </c>
      <c r="BP401" s="4">
        <v>0</v>
      </c>
      <c r="BQ401" s="195">
        <v>0</v>
      </c>
      <c r="BR401" s="196">
        <f t="shared" si="1208"/>
        <v>0</v>
      </c>
      <c r="BS401" s="224">
        <f t="shared" si="1243"/>
        <v>0</v>
      </c>
      <c r="BT401" s="4">
        <f t="shared" si="1234"/>
        <v>0</v>
      </c>
      <c r="BU401" s="229">
        <f t="shared" si="1149"/>
        <v>0</v>
      </c>
      <c r="BV401" s="193">
        <f t="shared" si="1235"/>
        <v>0</v>
      </c>
      <c r="BW401" s="193">
        <f t="shared" si="1236"/>
        <v>0</v>
      </c>
      <c r="BX401" s="20">
        <v>0</v>
      </c>
      <c r="BY401" s="19">
        <v>0</v>
      </c>
      <c r="BZ401" s="441">
        <f t="shared" si="1237"/>
        <v>0</v>
      </c>
      <c r="CA401" s="4">
        <f t="shared" si="1209"/>
        <v>0</v>
      </c>
      <c r="CB401" s="1">
        <v>0</v>
      </c>
      <c r="CC401" s="1">
        <v>0</v>
      </c>
      <c r="CD401" s="19">
        <v>0</v>
      </c>
      <c r="CE401" s="196">
        <v>0</v>
      </c>
      <c r="CF401" s="275">
        <f t="shared" si="1238"/>
        <v>0</v>
      </c>
      <c r="CG401" s="1">
        <f t="shared" si="1239"/>
        <v>0</v>
      </c>
      <c r="CH401" s="229">
        <f t="shared" si="1240"/>
        <v>0</v>
      </c>
      <c r="CI401" s="193">
        <f t="shared" si="1241"/>
        <v>0</v>
      </c>
      <c r="CJ401" s="193">
        <f t="shared" si="1242"/>
        <v>0</v>
      </c>
      <c r="CK401" s="20">
        <v>0</v>
      </c>
      <c r="CL401" s="33">
        <v>0</v>
      </c>
      <c r="CM401" s="475">
        <f t="shared" si="1185"/>
        <v>0</v>
      </c>
      <c r="CN401" s="4">
        <f t="shared" si="1210"/>
        <v>0</v>
      </c>
      <c r="CO401" s="1">
        <v>0</v>
      </c>
      <c r="CP401" s="1">
        <v>0</v>
      </c>
      <c r="CQ401" s="19">
        <v>0</v>
      </c>
      <c r="CR401" s="7">
        <v>0</v>
      </c>
      <c r="CS401" s="224">
        <f t="shared" si="1211"/>
        <v>0</v>
      </c>
      <c r="CT401" s="1">
        <f t="shared" si="1212"/>
        <v>0</v>
      </c>
      <c r="CU401" s="229">
        <f t="shared" si="1186"/>
        <v>0</v>
      </c>
      <c r="CV401" s="193">
        <f t="shared" si="1213"/>
        <v>0</v>
      </c>
      <c r="CW401" s="193">
        <f t="shared" si="1214"/>
        <v>0</v>
      </c>
      <c r="CX401" s="20"/>
      <c r="CY401" s="33"/>
      <c r="CZ401" s="475">
        <f t="shared" si="1188"/>
        <v>0</v>
      </c>
      <c r="DA401" s="4">
        <f t="shared" si="1215"/>
        <v>0</v>
      </c>
      <c r="DB401" s="700"/>
      <c r="DC401" s="700"/>
      <c r="DD401" s="146"/>
      <c r="DE401" s="7">
        <v>0</v>
      </c>
      <c r="DF401" s="224">
        <f t="shared" si="1216"/>
        <v>0</v>
      </c>
      <c r="DG401" s="1">
        <f t="shared" si="1189"/>
        <v>0</v>
      </c>
      <c r="DH401" s="229">
        <f t="shared" si="1190"/>
        <v>0</v>
      </c>
      <c r="DI401" s="193"/>
      <c r="DJ401" s="193"/>
      <c r="DK401" s="20"/>
      <c r="DL401" s="33"/>
      <c r="DM401" s="475">
        <f t="shared" si="1191"/>
        <v>0</v>
      </c>
      <c r="DN401" s="4" t="e">
        <f t="shared" si="1217"/>
        <v>#DIV/0!</v>
      </c>
      <c r="DO401" s="700"/>
      <c r="DP401" s="700"/>
      <c r="DQ401" s="146"/>
      <c r="DR401" s="7">
        <v>0</v>
      </c>
      <c r="DS401" s="224">
        <f t="shared" si="1218"/>
        <v>0</v>
      </c>
      <c r="DT401" s="1">
        <f t="shared" si="1192"/>
        <v>0</v>
      </c>
      <c r="DU401" s="229">
        <f t="shared" si="1193"/>
        <v>0</v>
      </c>
    </row>
    <row r="402" spans="2:125" hidden="1" outlineLevel="1" x14ac:dyDescent="0.35">
      <c r="B402" s="5" t="s">
        <v>120</v>
      </c>
      <c r="C402" s="3"/>
      <c r="D402" s="18">
        <v>320100</v>
      </c>
      <c r="E402" s="5" t="s">
        <v>44</v>
      </c>
      <c r="F402" s="5" t="s">
        <v>50</v>
      </c>
      <c r="G402" s="5" t="s">
        <v>73</v>
      </c>
      <c r="H402" s="20">
        <v>225.81800000000001</v>
      </c>
      <c r="I402" s="16">
        <f t="shared" si="1219"/>
        <v>0</v>
      </c>
      <c r="J402" s="16">
        <f t="shared" si="1220"/>
        <v>0</v>
      </c>
      <c r="K402" s="16">
        <f t="shared" si="1221"/>
        <v>0</v>
      </c>
      <c r="L402" s="33">
        <f t="shared" si="1222"/>
        <v>0</v>
      </c>
      <c r="M402" s="20">
        <f t="shared" si="1223"/>
        <v>0</v>
      </c>
      <c r="N402" s="20">
        <f t="shared" si="1224"/>
        <v>0</v>
      </c>
      <c r="O402" s="20">
        <f t="shared" si="1225"/>
        <v>0</v>
      </c>
      <c r="P402" s="20">
        <f t="shared" si="1226"/>
        <v>0</v>
      </c>
      <c r="Q402" s="20">
        <f t="shared" si="1227"/>
        <v>0</v>
      </c>
      <c r="R402" s="20">
        <f t="shared" si="1228"/>
        <v>0</v>
      </c>
      <c r="S402" s="20">
        <f t="shared" si="1229"/>
        <v>0</v>
      </c>
      <c r="T402" s="20">
        <f t="shared" si="1230"/>
        <v>0</v>
      </c>
      <c r="U402" s="182">
        <f t="shared" si="1231"/>
        <v>0</v>
      </c>
      <c r="V402" s="33">
        <v>0</v>
      </c>
      <c r="W402" s="20">
        <v>105</v>
      </c>
      <c r="X402" s="20">
        <v>53</v>
      </c>
      <c r="Y402" s="20">
        <v>28</v>
      </c>
      <c r="Z402" s="20">
        <v>40</v>
      </c>
      <c r="AA402" s="20">
        <v>38</v>
      </c>
      <c r="AB402" s="20">
        <v>62</v>
      </c>
      <c r="AC402" s="20">
        <v>45</v>
      </c>
      <c r="AD402" s="20">
        <v>43.000000000000007</v>
      </c>
      <c r="AE402" s="20">
        <v>0</v>
      </c>
      <c r="AF402" s="20">
        <v>0</v>
      </c>
      <c r="AG402" s="16">
        <v>0</v>
      </c>
      <c r="AH402" s="179">
        <f t="shared" si="1150"/>
        <v>414</v>
      </c>
      <c r="AI402" s="28">
        <v>0</v>
      </c>
      <c r="AJ402" s="28">
        <v>0</v>
      </c>
      <c r="AK402" s="28">
        <v>0</v>
      </c>
      <c r="AL402" s="28">
        <v>0</v>
      </c>
      <c r="AM402" s="28">
        <v>0</v>
      </c>
      <c r="AN402" s="28">
        <v>0</v>
      </c>
      <c r="AO402" s="28">
        <v>0</v>
      </c>
      <c r="AP402" s="28">
        <v>0</v>
      </c>
      <c r="AQ402" s="28">
        <v>0</v>
      </c>
      <c r="AR402" s="28">
        <v>0</v>
      </c>
      <c r="AS402" s="28">
        <v>0</v>
      </c>
      <c r="AT402" s="28">
        <v>0</v>
      </c>
      <c r="AU402" s="329">
        <f t="shared" si="1244"/>
        <v>0</v>
      </c>
      <c r="AV402" s="33">
        <v>0</v>
      </c>
      <c r="AW402" s="20">
        <v>21440.764799999997</v>
      </c>
      <c r="AX402" s="20">
        <v>11795.258879999999</v>
      </c>
      <c r="AY402" s="20">
        <v>6726.3436799999999</v>
      </c>
      <c r="AZ402" s="20">
        <v>9609.0623999999989</v>
      </c>
      <c r="BA402" s="20">
        <v>8107.6463999999996</v>
      </c>
      <c r="BB402" s="20">
        <v>13092.347519999999</v>
      </c>
      <c r="BC402" s="20">
        <v>10810.1952</v>
      </c>
      <c r="BD402" s="20">
        <v>10329.742079999998</v>
      </c>
      <c r="BE402" s="20">
        <v>0</v>
      </c>
      <c r="BF402" s="20">
        <v>0</v>
      </c>
      <c r="BG402" s="20">
        <v>0</v>
      </c>
      <c r="BH402" s="329">
        <f t="shared" si="1245"/>
        <v>91911.360959999991</v>
      </c>
      <c r="BI402" s="193">
        <f t="shared" si="1206"/>
        <v>11795.237279999999</v>
      </c>
      <c r="BJ402" s="193">
        <f t="shared" si="1207"/>
        <v>10269.685439999999</v>
      </c>
      <c r="BK402" s="20">
        <v>15940.166515046682</v>
      </c>
      <c r="BL402" s="33">
        <v>10810.1952</v>
      </c>
      <c r="BM402" s="226">
        <f t="shared" si="1232"/>
        <v>0.67817329196628795</v>
      </c>
      <c r="BN402" s="4">
        <f t="shared" si="1233"/>
        <v>4.986995727234949E-2</v>
      </c>
      <c r="BO402" s="4">
        <v>0</v>
      </c>
      <c r="BP402" s="4">
        <v>1</v>
      </c>
      <c r="BQ402" s="195">
        <v>46.666666666666664</v>
      </c>
      <c r="BR402" s="196">
        <f t="shared" si="1208"/>
        <v>11381.227200000001</v>
      </c>
      <c r="BS402" s="224">
        <f t="shared" si="1243"/>
        <v>0.71399675713906252</v>
      </c>
      <c r="BT402" s="4">
        <f t="shared" si="1234"/>
        <v>0</v>
      </c>
      <c r="BU402" s="229">
        <f t="shared" si="1149"/>
        <v>0</v>
      </c>
      <c r="BV402" s="193">
        <f t="shared" si="1235"/>
        <v>10197.702359999999</v>
      </c>
      <c r="BW402" s="193">
        <f t="shared" si="1236"/>
        <v>10670.063040000001</v>
      </c>
      <c r="BX402" s="20">
        <v>13120.548226688421</v>
      </c>
      <c r="BY402" s="19">
        <v>10329.742079999998</v>
      </c>
      <c r="BZ402" s="441">
        <f t="shared" si="1237"/>
        <v>0.78729500486788639</v>
      </c>
      <c r="CA402" s="4">
        <f t="shared" si="1209"/>
        <v>4.5371201975224484E-2</v>
      </c>
      <c r="CB402" s="210">
        <v>0.25</v>
      </c>
      <c r="CC402" s="1">
        <v>1.3</v>
      </c>
      <c r="CD402" s="19">
        <v>64</v>
      </c>
      <c r="CE402" s="196">
        <v>11706.405120000001</v>
      </c>
      <c r="CF402" s="275">
        <f t="shared" si="1238"/>
        <v>0.89221920591611248</v>
      </c>
      <c r="CG402" s="1">
        <f t="shared" si="1239"/>
        <v>0</v>
      </c>
      <c r="CH402" s="229">
        <f t="shared" si="1240"/>
        <v>0</v>
      </c>
      <c r="CI402" s="193">
        <f t="shared" si="1241"/>
        <v>10212.373439999999</v>
      </c>
      <c r="CJ402" s="193">
        <f t="shared" si="1242"/>
        <v>11410.761599999998</v>
      </c>
      <c r="CK402" s="20">
        <v>15349.329910138506</v>
      </c>
      <c r="CL402" s="33">
        <v>6690.7559999999994</v>
      </c>
      <c r="CM402" s="475">
        <f t="shared" si="1185"/>
        <v>0.43589889846465779</v>
      </c>
      <c r="CN402" s="4">
        <f t="shared" si="1210"/>
        <v>4.3704710249839802E-2</v>
      </c>
      <c r="CO402" s="1">
        <v>0</v>
      </c>
      <c r="CP402" s="1">
        <v>1</v>
      </c>
      <c r="CQ402" s="19">
        <v>49</v>
      </c>
      <c r="CR402" s="7">
        <v>7316.5032000000001</v>
      </c>
      <c r="CS402" s="224">
        <f t="shared" si="1211"/>
        <v>0.47666596801514571</v>
      </c>
      <c r="CT402" s="1">
        <f t="shared" si="1212"/>
        <v>0</v>
      </c>
      <c r="CU402" s="229">
        <f t="shared" si="1186"/>
        <v>0</v>
      </c>
      <c r="CV402" s="193">
        <f t="shared" si="1213"/>
        <v>9860.2116959999985</v>
      </c>
      <c r="CW402" s="193">
        <f t="shared" si="1214"/>
        <v>9276.8977599999998</v>
      </c>
      <c r="CX402" s="20"/>
      <c r="CY402" s="33"/>
      <c r="CZ402" s="475">
        <f t="shared" si="1188"/>
        <v>0</v>
      </c>
      <c r="DA402" s="4">
        <f t="shared" si="1215"/>
        <v>2.969486827270456E-2</v>
      </c>
      <c r="DB402" s="700"/>
      <c r="DC402" s="700"/>
      <c r="DD402" s="146"/>
      <c r="DE402" s="7">
        <v>0</v>
      </c>
      <c r="DF402" s="224">
        <f t="shared" si="1216"/>
        <v>0</v>
      </c>
      <c r="DG402" s="1">
        <f t="shared" si="1189"/>
        <v>0</v>
      </c>
      <c r="DH402" s="229">
        <f t="shared" si="1190"/>
        <v>0</v>
      </c>
      <c r="DI402" s="193"/>
      <c r="DJ402" s="193"/>
      <c r="DK402" s="20"/>
      <c r="DL402" s="33"/>
      <c r="DM402" s="475">
        <f t="shared" si="1191"/>
        <v>0</v>
      </c>
      <c r="DN402" s="4" t="e">
        <f t="shared" si="1217"/>
        <v>#DIV/0!</v>
      </c>
      <c r="DO402" s="700"/>
      <c r="DP402" s="700"/>
      <c r="DQ402" s="146"/>
      <c r="DR402" s="7">
        <v>0</v>
      </c>
      <c r="DS402" s="224">
        <f t="shared" si="1218"/>
        <v>0</v>
      </c>
      <c r="DT402" s="1">
        <f t="shared" si="1192"/>
        <v>0</v>
      </c>
      <c r="DU402" s="229">
        <f t="shared" si="1193"/>
        <v>0</v>
      </c>
    </row>
    <row r="403" spans="2:125" hidden="1" outlineLevel="1" x14ac:dyDescent="0.35">
      <c r="B403" s="5" t="s">
        <v>120</v>
      </c>
      <c r="C403" s="3"/>
      <c r="D403" s="18">
        <v>320400</v>
      </c>
      <c r="E403" s="5" t="s">
        <v>44</v>
      </c>
      <c r="F403" s="5" t="s">
        <v>51</v>
      </c>
      <c r="G403" s="5" t="s">
        <v>73</v>
      </c>
      <c r="H403" s="20">
        <v>225.81800000000001</v>
      </c>
      <c r="I403" s="16">
        <f t="shared" si="1219"/>
        <v>0</v>
      </c>
      <c r="J403" s="16">
        <f t="shared" si="1220"/>
        <v>0</v>
      </c>
      <c r="K403" s="16">
        <f t="shared" si="1221"/>
        <v>0</v>
      </c>
      <c r="L403" s="33">
        <f t="shared" si="1222"/>
        <v>0</v>
      </c>
      <c r="M403" s="20">
        <f t="shared" si="1223"/>
        <v>0</v>
      </c>
      <c r="N403" s="20">
        <f t="shared" si="1224"/>
        <v>0</v>
      </c>
      <c r="O403" s="20">
        <f t="shared" si="1225"/>
        <v>0</v>
      </c>
      <c r="P403" s="20">
        <f t="shared" si="1226"/>
        <v>0</v>
      </c>
      <c r="Q403" s="20">
        <f t="shared" si="1227"/>
        <v>0</v>
      </c>
      <c r="R403" s="20">
        <f t="shared" si="1228"/>
        <v>0</v>
      </c>
      <c r="S403" s="20">
        <f t="shared" si="1229"/>
        <v>0</v>
      </c>
      <c r="T403" s="20">
        <f t="shared" si="1230"/>
        <v>0</v>
      </c>
      <c r="U403" s="182">
        <f t="shared" si="1231"/>
        <v>0</v>
      </c>
      <c r="V403" s="33">
        <v>33</v>
      </c>
      <c r="W403" s="20">
        <v>96</v>
      </c>
      <c r="X403" s="20">
        <v>43</v>
      </c>
      <c r="Y403" s="20">
        <v>17</v>
      </c>
      <c r="Z403" s="20">
        <v>26</v>
      </c>
      <c r="AA403" s="20">
        <v>29</v>
      </c>
      <c r="AB403" s="20">
        <v>56</v>
      </c>
      <c r="AC403" s="20">
        <v>42</v>
      </c>
      <c r="AD403" s="20">
        <v>52</v>
      </c>
      <c r="AE403" s="20">
        <v>0</v>
      </c>
      <c r="AF403" s="20">
        <v>0</v>
      </c>
      <c r="AG403" s="16">
        <v>0</v>
      </c>
      <c r="AH403" s="179">
        <f t="shared" si="1150"/>
        <v>394</v>
      </c>
      <c r="AI403" s="28">
        <v>0</v>
      </c>
      <c r="AJ403" s="28">
        <v>0</v>
      </c>
      <c r="AK403" s="28">
        <v>0</v>
      </c>
      <c r="AL403" s="28">
        <v>0</v>
      </c>
      <c r="AM403" s="28">
        <v>0</v>
      </c>
      <c r="AN403" s="28">
        <v>0</v>
      </c>
      <c r="AO403" s="28">
        <v>0</v>
      </c>
      <c r="AP403" s="28">
        <v>0</v>
      </c>
      <c r="AQ403" s="28">
        <v>0</v>
      </c>
      <c r="AR403" s="28">
        <v>0</v>
      </c>
      <c r="AS403" s="28">
        <v>0</v>
      </c>
      <c r="AT403" s="28">
        <v>0</v>
      </c>
      <c r="AU403" s="329">
        <f t="shared" si="1244"/>
        <v>0</v>
      </c>
      <c r="AV403" s="33">
        <v>6738.5260799999996</v>
      </c>
      <c r="AW403" s="20">
        <v>19602.984960000002</v>
      </c>
      <c r="AX403" s="20">
        <v>9537.1084800000008</v>
      </c>
      <c r="AY403" s="20">
        <v>4083.8515199999997</v>
      </c>
      <c r="AZ403" s="20">
        <v>6245.8905599999989</v>
      </c>
      <c r="BA403" s="20">
        <v>6366.0038399999994</v>
      </c>
      <c r="BB403" s="20">
        <v>11290.648319999998</v>
      </c>
      <c r="BC403" s="20">
        <v>10089.515519999997</v>
      </c>
      <c r="BD403" s="20">
        <v>12491.781119999998</v>
      </c>
      <c r="BE403" s="20">
        <v>0</v>
      </c>
      <c r="BF403" s="20">
        <v>0</v>
      </c>
      <c r="BG403" s="20">
        <v>0</v>
      </c>
      <c r="BH403" s="329">
        <f t="shared" si="1245"/>
        <v>86446.310399999988</v>
      </c>
      <c r="BI403" s="193">
        <f t="shared" si="1206"/>
        <v>9521.0812800000003</v>
      </c>
      <c r="BJ403" s="193">
        <f t="shared" si="1207"/>
        <v>7967.5142399999995</v>
      </c>
      <c r="BK403" s="20">
        <v>12107.858911317726</v>
      </c>
      <c r="BL403" s="33">
        <v>10089.515519999997</v>
      </c>
      <c r="BM403" s="226">
        <f t="shared" si="1232"/>
        <v>0.83330303019709806</v>
      </c>
      <c r="BN403" s="4">
        <f t="shared" si="1233"/>
        <v>3.8690532152816953E-2</v>
      </c>
      <c r="BO403" s="4">
        <v>0</v>
      </c>
      <c r="BP403" s="4">
        <v>1</v>
      </c>
      <c r="BQ403" s="195">
        <v>37</v>
      </c>
      <c r="BR403" s="196">
        <f t="shared" si="1208"/>
        <v>9023.6872800000001</v>
      </c>
      <c r="BS403" s="224">
        <f t="shared" si="1243"/>
        <v>0.74527522546246217</v>
      </c>
      <c r="BT403" s="4">
        <f t="shared" si="1234"/>
        <v>0</v>
      </c>
      <c r="BU403" s="229">
        <f t="shared" si="1149"/>
        <v>0</v>
      </c>
      <c r="BV403" s="193">
        <f t="shared" si="1235"/>
        <v>9244.3161599999985</v>
      </c>
      <c r="BW403" s="193">
        <f t="shared" si="1236"/>
        <v>9248.7225599999983</v>
      </c>
      <c r="BX403" s="20">
        <v>11372.782890675513</v>
      </c>
      <c r="BY403" s="19">
        <v>12491.781119999998</v>
      </c>
      <c r="BZ403" s="441">
        <f t="shared" si="1237"/>
        <v>1.0983926484908058</v>
      </c>
      <c r="CA403" s="4">
        <f t="shared" si="1209"/>
        <v>3.9327383325616708E-2</v>
      </c>
      <c r="CB403" s="210">
        <v>0.25</v>
      </c>
      <c r="CC403" s="1">
        <v>1.3</v>
      </c>
      <c r="CD403" s="19">
        <v>53</v>
      </c>
      <c r="CE403" s="196">
        <v>9694.3667400000013</v>
      </c>
      <c r="CF403" s="275">
        <f t="shared" si="1238"/>
        <v>0.85241816652882407</v>
      </c>
      <c r="CG403" s="1">
        <f t="shared" si="1239"/>
        <v>0</v>
      </c>
      <c r="CH403" s="229">
        <f t="shared" si="1240"/>
        <v>0</v>
      </c>
      <c r="CI403" s="193">
        <f t="shared" si="1241"/>
        <v>9605.145599999998</v>
      </c>
      <c r="CJ403" s="193">
        <f t="shared" si="1242"/>
        <v>11290.648319999998</v>
      </c>
      <c r="CK403" s="20">
        <v>15187.758016347572</v>
      </c>
      <c r="CL403" s="33">
        <v>5694.2610000000004</v>
      </c>
      <c r="CM403" s="475">
        <f t="shared" si="1185"/>
        <v>0.37492439594250165</v>
      </c>
      <c r="CN403" s="4">
        <f t="shared" si="1210"/>
        <v>4.324466066826254E-2</v>
      </c>
      <c r="CO403" s="1">
        <v>0</v>
      </c>
      <c r="CP403" s="1">
        <v>1</v>
      </c>
      <c r="CQ403" s="19">
        <v>41</v>
      </c>
      <c r="CR403" s="7">
        <v>7316.5032000000001</v>
      </c>
      <c r="CS403" s="224">
        <f t="shared" si="1211"/>
        <v>0.48173688256849839</v>
      </c>
      <c r="CT403" s="1">
        <f t="shared" si="1212"/>
        <v>0</v>
      </c>
      <c r="CU403" s="229">
        <f t="shared" si="1186"/>
        <v>0</v>
      </c>
      <c r="CV403" s="193">
        <f t="shared" si="1213"/>
        <v>9214.057139999999</v>
      </c>
      <c r="CW403" s="193">
        <f t="shared" si="1214"/>
        <v>9425.1858799999991</v>
      </c>
      <c r="CX403" s="20"/>
      <c r="CY403" s="33"/>
      <c r="CZ403" s="475">
        <f t="shared" si="1188"/>
        <v>0</v>
      </c>
      <c r="DA403" s="4">
        <f t="shared" si="1215"/>
        <v>3.0169530848893927E-2</v>
      </c>
      <c r="DB403" s="700"/>
      <c r="DC403" s="700"/>
      <c r="DD403" s="146"/>
      <c r="DE403" s="7">
        <v>0</v>
      </c>
      <c r="DF403" s="224">
        <f t="shared" si="1216"/>
        <v>0</v>
      </c>
      <c r="DG403" s="1">
        <f t="shared" si="1189"/>
        <v>0</v>
      </c>
      <c r="DH403" s="229">
        <f t="shared" si="1190"/>
        <v>0</v>
      </c>
      <c r="DI403" s="193"/>
      <c r="DJ403" s="193"/>
      <c r="DK403" s="20"/>
      <c r="DL403" s="33"/>
      <c r="DM403" s="475">
        <f t="shared" si="1191"/>
        <v>0</v>
      </c>
      <c r="DN403" s="4" t="e">
        <f t="shared" si="1217"/>
        <v>#DIV/0!</v>
      </c>
      <c r="DO403" s="700"/>
      <c r="DP403" s="700"/>
      <c r="DQ403" s="146"/>
      <c r="DR403" s="7">
        <v>0</v>
      </c>
      <c r="DS403" s="224">
        <f t="shared" si="1218"/>
        <v>0</v>
      </c>
      <c r="DT403" s="1">
        <f t="shared" si="1192"/>
        <v>0</v>
      </c>
      <c r="DU403" s="229">
        <f t="shared" si="1193"/>
        <v>0</v>
      </c>
    </row>
    <row r="404" spans="2:125" hidden="1" outlineLevel="1" x14ac:dyDescent="0.35">
      <c r="B404" s="5" t="s">
        <v>120</v>
      </c>
      <c r="C404" s="3"/>
      <c r="D404" s="18">
        <v>320026</v>
      </c>
      <c r="E404" s="5" t="s">
        <v>41</v>
      </c>
      <c r="F404" s="5" t="s">
        <v>52</v>
      </c>
      <c r="G404" s="5" t="s">
        <v>74</v>
      </c>
      <c r="H404" s="20">
        <f>223309/1000</f>
        <v>223.309</v>
      </c>
      <c r="I404" s="16">
        <f t="shared" si="1219"/>
        <v>0</v>
      </c>
      <c r="J404" s="16">
        <f t="shared" si="1220"/>
        <v>0</v>
      </c>
      <c r="K404" s="16">
        <f t="shared" si="1221"/>
        <v>0</v>
      </c>
      <c r="L404" s="33">
        <f t="shared" si="1222"/>
        <v>0</v>
      </c>
      <c r="M404" s="20">
        <f t="shared" si="1223"/>
        <v>0</v>
      </c>
      <c r="N404" s="20">
        <f t="shared" si="1224"/>
        <v>0</v>
      </c>
      <c r="O404" s="20">
        <f t="shared" si="1225"/>
        <v>0</v>
      </c>
      <c r="P404" s="20">
        <f t="shared" si="1226"/>
        <v>0</v>
      </c>
      <c r="Q404" s="20">
        <f t="shared" si="1227"/>
        <v>0</v>
      </c>
      <c r="R404" s="20">
        <f t="shared" si="1228"/>
        <v>0</v>
      </c>
      <c r="S404" s="20">
        <f t="shared" si="1229"/>
        <v>0</v>
      </c>
      <c r="T404" s="20">
        <f t="shared" si="1230"/>
        <v>0</v>
      </c>
      <c r="U404" s="182">
        <f t="shared" si="1231"/>
        <v>0</v>
      </c>
      <c r="V404" s="33">
        <v>0</v>
      </c>
      <c r="W404" s="20">
        <v>0</v>
      </c>
      <c r="X404" s="20">
        <v>0</v>
      </c>
      <c r="Y404" s="20">
        <v>0</v>
      </c>
      <c r="Z404" s="20">
        <v>0</v>
      </c>
      <c r="AA404" s="20">
        <v>0</v>
      </c>
      <c r="AB404" s="20">
        <v>0</v>
      </c>
      <c r="AC404" s="20">
        <v>0</v>
      </c>
      <c r="AD404" s="20">
        <v>0</v>
      </c>
      <c r="AE404" s="20">
        <v>0</v>
      </c>
      <c r="AF404" s="20">
        <v>0</v>
      </c>
      <c r="AG404" s="16">
        <v>0</v>
      </c>
      <c r="AH404" s="179">
        <f t="shared" si="1150"/>
        <v>0</v>
      </c>
      <c r="AI404" s="28">
        <v>0</v>
      </c>
      <c r="AJ404" s="28">
        <v>0</v>
      </c>
      <c r="AK404" s="28">
        <v>0</v>
      </c>
      <c r="AL404" s="28">
        <v>0</v>
      </c>
      <c r="AM404" s="28">
        <v>0</v>
      </c>
      <c r="AN404" s="28">
        <v>0</v>
      </c>
      <c r="AO404" s="28">
        <v>0</v>
      </c>
      <c r="AP404" s="28">
        <v>0</v>
      </c>
      <c r="AQ404" s="28">
        <v>0</v>
      </c>
      <c r="AR404" s="28">
        <v>0</v>
      </c>
      <c r="AS404" s="28">
        <v>0</v>
      </c>
      <c r="AT404" s="28">
        <v>0</v>
      </c>
      <c r="AU404" s="329">
        <f t="shared" si="1244"/>
        <v>0</v>
      </c>
      <c r="AV404" s="33">
        <v>0</v>
      </c>
      <c r="AW404" s="20">
        <v>0</v>
      </c>
      <c r="AX404" s="20">
        <v>0</v>
      </c>
      <c r="AY404" s="20">
        <v>0</v>
      </c>
      <c r="AZ404" s="20">
        <v>0</v>
      </c>
      <c r="BA404" s="20">
        <v>0</v>
      </c>
      <c r="BB404" s="20">
        <v>0</v>
      </c>
      <c r="BC404" s="20">
        <v>0</v>
      </c>
      <c r="BD404" s="20">
        <v>0</v>
      </c>
      <c r="BE404" s="20">
        <v>0</v>
      </c>
      <c r="BF404" s="20">
        <v>0</v>
      </c>
      <c r="BG404" s="20">
        <v>0</v>
      </c>
      <c r="BH404" s="329">
        <f t="shared" si="1245"/>
        <v>0</v>
      </c>
      <c r="BI404" s="193">
        <f t="shared" si="1206"/>
        <v>0</v>
      </c>
      <c r="BJ404" s="193">
        <f t="shared" si="1207"/>
        <v>0</v>
      </c>
      <c r="BK404" s="20">
        <v>0</v>
      </c>
      <c r="BL404" s="33">
        <v>0</v>
      </c>
      <c r="BM404" s="226">
        <f t="shared" si="1232"/>
        <v>0</v>
      </c>
      <c r="BN404" s="4">
        <f t="shared" si="1233"/>
        <v>0</v>
      </c>
      <c r="BO404" s="4">
        <v>0</v>
      </c>
      <c r="BP404" s="4">
        <v>0</v>
      </c>
      <c r="BQ404" s="195">
        <v>0</v>
      </c>
      <c r="BR404" s="196">
        <f t="shared" si="1208"/>
        <v>0</v>
      </c>
      <c r="BS404" s="224">
        <f t="shared" si="1243"/>
        <v>0</v>
      </c>
      <c r="BT404" s="4">
        <f t="shared" si="1234"/>
        <v>0</v>
      </c>
      <c r="BU404" s="229">
        <f t="shared" si="1149"/>
        <v>0</v>
      </c>
      <c r="BV404" s="193">
        <f t="shared" si="1235"/>
        <v>0</v>
      </c>
      <c r="BW404" s="193">
        <f t="shared" si="1236"/>
        <v>0</v>
      </c>
      <c r="BX404" s="20">
        <v>0</v>
      </c>
      <c r="BY404" s="19">
        <v>0</v>
      </c>
      <c r="BZ404" s="441">
        <f t="shared" si="1237"/>
        <v>0</v>
      </c>
      <c r="CA404" s="4">
        <f t="shared" si="1209"/>
        <v>0</v>
      </c>
      <c r="CB404" s="1">
        <v>0</v>
      </c>
      <c r="CC404" s="1">
        <v>1</v>
      </c>
      <c r="CD404" s="19"/>
      <c r="CE404" s="196">
        <v>0</v>
      </c>
      <c r="CF404" s="275">
        <f t="shared" si="1238"/>
        <v>0</v>
      </c>
      <c r="CG404" s="1">
        <f t="shared" si="1239"/>
        <v>0</v>
      </c>
      <c r="CH404" s="229">
        <f t="shared" si="1240"/>
        <v>0</v>
      </c>
      <c r="CI404" s="193">
        <f t="shared" si="1241"/>
        <v>0</v>
      </c>
      <c r="CJ404" s="193">
        <f t="shared" si="1242"/>
        <v>0</v>
      </c>
      <c r="CK404" s="20">
        <v>0</v>
      </c>
      <c r="CL404" s="33">
        <v>0</v>
      </c>
      <c r="CM404" s="475">
        <f t="shared" si="1185"/>
        <v>0</v>
      </c>
      <c r="CN404" s="4">
        <f t="shared" si="1210"/>
        <v>0</v>
      </c>
      <c r="CO404" s="1">
        <v>0</v>
      </c>
      <c r="CP404" s="1">
        <v>1</v>
      </c>
      <c r="CQ404" s="19">
        <v>100</v>
      </c>
      <c r="CR404" s="7">
        <v>0</v>
      </c>
      <c r="CS404" s="224">
        <f t="shared" si="1211"/>
        <v>0</v>
      </c>
      <c r="CT404" s="1">
        <f t="shared" si="1212"/>
        <v>0</v>
      </c>
      <c r="CU404" s="229">
        <f t="shared" si="1186"/>
        <v>0</v>
      </c>
      <c r="CV404" s="193">
        <f t="shared" si="1213"/>
        <v>0</v>
      </c>
      <c r="CW404" s="193">
        <f t="shared" si="1214"/>
        <v>0</v>
      </c>
      <c r="CX404" s="20"/>
      <c r="CY404" s="33"/>
      <c r="CZ404" s="475">
        <f t="shared" si="1188"/>
        <v>0</v>
      </c>
      <c r="DA404" s="4">
        <f t="shared" si="1215"/>
        <v>0</v>
      </c>
      <c r="DB404" s="700"/>
      <c r="DC404" s="700"/>
      <c r="DD404" s="146"/>
      <c r="DE404" s="7">
        <v>0</v>
      </c>
      <c r="DF404" s="224">
        <f t="shared" si="1216"/>
        <v>0</v>
      </c>
      <c r="DG404" s="1">
        <f t="shared" si="1189"/>
        <v>0</v>
      </c>
      <c r="DH404" s="229">
        <f t="shared" si="1190"/>
        <v>0</v>
      </c>
      <c r="DI404" s="193"/>
      <c r="DJ404" s="193"/>
      <c r="DK404" s="20"/>
      <c r="DL404" s="33"/>
      <c r="DM404" s="475">
        <f t="shared" si="1191"/>
        <v>0</v>
      </c>
      <c r="DN404" s="4" t="e">
        <f t="shared" si="1217"/>
        <v>#DIV/0!</v>
      </c>
      <c r="DO404" s="700"/>
      <c r="DP404" s="700"/>
      <c r="DQ404" s="146"/>
      <c r="DR404" s="7">
        <v>0</v>
      </c>
      <c r="DS404" s="224">
        <f t="shared" si="1218"/>
        <v>0</v>
      </c>
      <c r="DT404" s="1">
        <f t="shared" si="1192"/>
        <v>0</v>
      </c>
      <c r="DU404" s="229">
        <f t="shared" si="1193"/>
        <v>0</v>
      </c>
    </row>
    <row r="405" spans="2:125" hidden="1" outlineLevel="1" x14ac:dyDescent="0.35">
      <c r="B405" s="5" t="s">
        <v>120</v>
      </c>
      <c r="C405" s="3"/>
      <c r="D405" s="18">
        <v>320110</v>
      </c>
      <c r="E405" s="5" t="s">
        <v>41</v>
      </c>
      <c r="F405" s="5" t="s">
        <v>53</v>
      </c>
      <c r="G405" s="5" t="s">
        <v>74</v>
      </c>
      <c r="H405" s="20">
        <f>223309/1000</f>
        <v>223.309</v>
      </c>
      <c r="I405" s="16">
        <f t="shared" si="1219"/>
        <v>0</v>
      </c>
      <c r="J405" s="16">
        <f t="shared" si="1220"/>
        <v>0</v>
      </c>
      <c r="K405" s="16">
        <f t="shared" si="1221"/>
        <v>0</v>
      </c>
      <c r="L405" s="33">
        <f t="shared" si="1222"/>
        <v>0</v>
      </c>
      <c r="M405" s="20">
        <f t="shared" si="1223"/>
        <v>0</v>
      </c>
      <c r="N405" s="20">
        <f t="shared" si="1224"/>
        <v>0</v>
      </c>
      <c r="O405" s="20">
        <f t="shared" si="1225"/>
        <v>0</v>
      </c>
      <c r="P405" s="20">
        <f t="shared" si="1226"/>
        <v>0</v>
      </c>
      <c r="Q405" s="20">
        <f t="shared" si="1227"/>
        <v>0</v>
      </c>
      <c r="R405" s="20">
        <f t="shared" si="1228"/>
        <v>0</v>
      </c>
      <c r="S405" s="20">
        <f t="shared" si="1229"/>
        <v>0</v>
      </c>
      <c r="T405" s="20">
        <f t="shared" si="1230"/>
        <v>0</v>
      </c>
      <c r="U405" s="182">
        <f t="shared" si="1231"/>
        <v>0</v>
      </c>
      <c r="V405" s="33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0">
        <v>0</v>
      </c>
      <c r="AF405" s="20">
        <v>0</v>
      </c>
      <c r="AG405" s="16">
        <v>0</v>
      </c>
      <c r="AH405" s="179">
        <f t="shared" si="1150"/>
        <v>0</v>
      </c>
      <c r="AI405" s="28">
        <v>0</v>
      </c>
      <c r="AJ405" s="28">
        <v>0</v>
      </c>
      <c r="AK405" s="28">
        <v>0</v>
      </c>
      <c r="AL405" s="28">
        <v>0</v>
      </c>
      <c r="AM405" s="28">
        <v>0</v>
      </c>
      <c r="AN405" s="28">
        <v>0</v>
      </c>
      <c r="AO405" s="28">
        <v>0</v>
      </c>
      <c r="AP405" s="28">
        <v>0</v>
      </c>
      <c r="AQ405" s="28">
        <v>0</v>
      </c>
      <c r="AR405" s="28">
        <v>0</v>
      </c>
      <c r="AS405" s="28">
        <v>0</v>
      </c>
      <c r="AT405" s="28">
        <v>0</v>
      </c>
      <c r="AU405" s="329">
        <f t="shared" si="1244"/>
        <v>0</v>
      </c>
      <c r="AV405" s="33">
        <v>0</v>
      </c>
      <c r="AW405" s="20">
        <v>0</v>
      </c>
      <c r="AX405" s="20">
        <v>0</v>
      </c>
      <c r="AY405" s="20">
        <v>0</v>
      </c>
      <c r="AZ405" s="20">
        <v>0</v>
      </c>
      <c r="BA405" s="20">
        <v>0</v>
      </c>
      <c r="BB405" s="20">
        <v>0</v>
      </c>
      <c r="BC405" s="20">
        <v>0</v>
      </c>
      <c r="BD405" s="20">
        <v>0</v>
      </c>
      <c r="BE405" s="20">
        <v>0</v>
      </c>
      <c r="BF405" s="20">
        <v>0</v>
      </c>
      <c r="BG405" s="20">
        <v>0</v>
      </c>
      <c r="BH405" s="329">
        <f t="shared" si="1245"/>
        <v>0</v>
      </c>
      <c r="BI405" s="193">
        <f t="shared" si="1206"/>
        <v>0</v>
      </c>
      <c r="BJ405" s="193">
        <f t="shared" si="1207"/>
        <v>0</v>
      </c>
      <c r="BK405" s="20">
        <v>0</v>
      </c>
      <c r="BL405" s="33">
        <v>0</v>
      </c>
      <c r="BM405" s="226">
        <f t="shared" si="1232"/>
        <v>0</v>
      </c>
      <c r="BN405" s="4">
        <f t="shared" si="1233"/>
        <v>0</v>
      </c>
      <c r="BO405" s="4">
        <v>0</v>
      </c>
      <c r="BP405" s="4">
        <v>0</v>
      </c>
      <c r="BQ405" s="195">
        <v>0</v>
      </c>
      <c r="BR405" s="196">
        <f t="shared" si="1208"/>
        <v>0</v>
      </c>
      <c r="BS405" s="224">
        <f t="shared" si="1243"/>
        <v>0</v>
      </c>
      <c r="BT405" s="4">
        <f t="shared" si="1234"/>
        <v>0</v>
      </c>
      <c r="BU405" s="229">
        <f t="shared" si="1149"/>
        <v>0</v>
      </c>
      <c r="BV405" s="193">
        <f t="shared" si="1235"/>
        <v>0</v>
      </c>
      <c r="BW405" s="193">
        <f t="shared" si="1236"/>
        <v>0</v>
      </c>
      <c r="BX405" s="20">
        <v>0</v>
      </c>
      <c r="BY405" s="19">
        <v>0</v>
      </c>
      <c r="BZ405" s="441">
        <f t="shared" si="1237"/>
        <v>0</v>
      </c>
      <c r="CA405" s="4">
        <f t="shared" si="1209"/>
        <v>0</v>
      </c>
      <c r="CB405" s="1">
        <v>0</v>
      </c>
      <c r="CC405" s="1">
        <v>1</v>
      </c>
      <c r="CD405" s="19"/>
      <c r="CE405" s="196">
        <v>0</v>
      </c>
      <c r="CF405" s="275">
        <f t="shared" si="1238"/>
        <v>0</v>
      </c>
      <c r="CG405" s="1">
        <f t="shared" si="1239"/>
        <v>0</v>
      </c>
      <c r="CH405" s="229">
        <f t="shared" si="1240"/>
        <v>0</v>
      </c>
      <c r="CI405" s="193">
        <f t="shared" si="1241"/>
        <v>0</v>
      </c>
      <c r="CJ405" s="193">
        <f t="shared" si="1242"/>
        <v>0</v>
      </c>
      <c r="CK405" s="20">
        <v>0</v>
      </c>
      <c r="CL405" s="33">
        <v>0</v>
      </c>
      <c r="CM405" s="475">
        <f t="shared" si="1185"/>
        <v>0</v>
      </c>
      <c r="CN405" s="4">
        <f t="shared" si="1210"/>
        <v>0</v>
      </c>
      <c r="CO405" s="1">
        <v>0</v>
      </c>
      <c r="CP405" s="1">
        <v>1</v>
      </c>
      <c r="CQ405" s="19">
        <v>100</v>
      </c>
      <c r="CR405" s="7">
        <v>0</v>
      </c>
      <c r="CS405" s="224">
        <f t="shared" si="1211"/>
        <v>0</v>
      </c>
      <c r="CT405" s="1">
        <f t="shared" si="1212"/>
        <v>0</v>
      </c>
      <c r="CU405" s="229">
        <f t="shared" si="1186"/>
        <v>0</v>
      </c>
      <c r="CV405" s="193">
        <f t="shared" si="1213"/>
        <v>0</v>
      </c>
      <c r="CW405" s="193">
        <f t="shared" si="1214"/>
        <v>0</v>
      </c>
      <c r="CX405" s="20"/>
      <c r="CY405" s="33"/>
      <c r="CZ405" s="475">
        <f t="shared" si="1188"/>
        <v>0</v>
      </c>
      <c r="DA405" s="4">
        <f t="shared" si="1215"/>
        <v>0</v>
      </c>
      <c r="DB405" s="700"/>
      <c r="DC405" s="700"/>
      <c r="DD405" s="146"/>
      <c r="DE405" s="7">
        <v>0</v>
      </c>
      <c r="DF405" s="224">
        <f t="shared" si="1216"/>
        <v>0</v>
      </c>
      <c r="DG405" s="1">
        <f t="shared" si="1189"/>
        <v>0</v>
      </c>
      <c r="DH405" s="229">
        <f t="shared" si="1190"/>
        <v>0</v>
      </c>
      <c r="DI405" s="193"/>
      <c r="DJ405" s="193"/>
      <c r="DK405" s="20"/>
      <c r="DL405" s="33"/>
      <c r="DM405" s="475">
        <f t="shared" si="1191"/>
        <v>0</v>
      </c>
      <c r="DN405" s="4" t="e">
        <f t="shared" si="1217"/>
        <v>#DIV/0!</v>
      </c>
      <c r="DO405" s="700"/>
      <c r="DP405" s="700"/>
      <c r="DQ405" s="146"/>
      <c r="DR405" s="7">
        <v>0</v>
      </c>
      <c r="DS405" s="224">
        <f t="shared" si="1218"/>
        <v>0</v>
      </c>
      <c r="DT405" s="1">
        <f t="shared" si="1192"/>
        <v>0</v>
      </c>
      <c r="DU405" s="229">
        <f t="shared" si="1193"/>
        <v>0</v>
      </c>
    </row>
    <row r="406" spans="2:125" hidden="1" outlineLevel="1" x14ac:dyDescent="0.35">
      <c r="B406" s="5" t="s">
        <v>120</v>
      </c>
      <c r="C406" s="3"/>
      <c r="D406" s="18">
        <v>320108</v>
      </c>
      <c r="E406" s="5" t="s">
        <v>44</v>
      </c>
      <c r="F406" s="5" t="s">
        <v>54</v>
      </c>
      <c r="G406" s="5" t="s">
        <v>75</v>
      </c>
      <c r="H406" s="20">
        <v>319.90899999999999</v>
      </c>
      <c r="I406" s="16">
        <f t="shared" si="1219"/>
        <v>0</v>
      </c>
      <c r="J406" s="16">
        <f t="shared" si="1220"/>
        <v>0</v>
      </c>
      <c r="K406" s="16">
        <f t="shared" si="1221"/>
        <v>0</v>
      </c>
      <c r="L406" s="33">
        <f t="shared" si="1222"/>
        <v>0</v>
      </c>
      <c r="M406" s="20">
        <f t="shared" si="1223"/>
        <v>0</v>
      </c>
      <c r="N406" s="20">
        <f t="shared" si="1224"/>
        <v>0</v>
      </c>
      <c r="O406" s="20">
        <f t="shared" si="1225"/>
        <v>0</v>
      </c>
      <c r="P406" s="20">
        <f t="shared" si="1226"/>
        <v>0</v>
      </c>
      <c r="Q406" s="20">
        <f t="shared" si="1227"/>
        <v>0</v>
      </c>
      <c r="R406" s="20">
        <f t="shared" si="1228"/>
        <v>0</v>
      </c>
      <c r="S406" s="20">
        <f t="shared" si="1229"/>
        <v>0</v>
      </c>
      <c r="T406" s="20">
        <f t="shared" si="1230"/>
        <v>0</v>
      </c>
      <c r="U406" s="182">
        <f t="shared" si="1231"/>
        <v>0</v>
      </c>
      <c r="V406" s="33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>
        <v>0</v>
      </c>
      <c r="AC406" s="20">
        <v>0</v>
      </c>
      <c r="AD406" s="20">
        <v>0</v>
      </c>
      <c r="AE406" s="20">
        <v>0</v>
      </c>
      <c r="AF406" s="20">
        <v>0</v>
      </c>
      <c r="AG406" s="16">
        <v>0</v>
      </c>
      <c r="AH406" s="179">
        <f t="shared" si="1150"/>
        <v>0</v>
      </c>
      <c r="AI406" s="28">
        <v>0</v>
      </c>
      <c r="AJ406" s="28">
        <v>0</v>
      </c>
      <c r="AK406" s="28">
        <v>0</v>
      </c>
      <c r="AL406" s="28">
        <v>0</v>
      </c>
      <c r="AM406" s="28">
        <v>0</v>
      </c>
      <c r="AN406" s="28">
        <v>0</v>
      </c>
      <c r="AO406" s="28">
        <v>0</v>
      </c>
      <c r="AP406" s="28">
        <v>0</v>
      </c>
      <c r="AQ406" s="28">
        <v>0</v>
      </c>
      <c r="AR406" s="28">
        <v>0</v>
      </c>
      <c r="AS406" s="28">
        <v>0</v>
      </c>
      <c r="AT406" s="28">
        <v>0</v>
      </c>
      <c r="AU406" s="329">
        <f t="shared" si="1244"/>
        <v>0</v>
      </c>
      <c r="AV406" s="33">
        <v>0</v>
      </c>
      <c r="AW406" s="20">
        <v>0</v>
      </c>
      <c r="AX406" s="20">
        <v>0</v>
      </c>
      <c r="AY406" s="20">
        <v>0</v>
      </c>
      <c r="AZ406" s="20">
        <v>0</v>
      </c>
      <c r="BA406" s="20">
        <v>0</v>
      </c>
      <c r="BB406" s="20">
        <v>0</v>
      </c>
      <c r="BC406" s="20">
        <v>0</v>
      </c>
      <c r="BD406" s="20">
        <v>0</v>
      </c>
      <c r="BE406" s="20">
        <v>0</v>
      </c>
      <c r="BF406" s="20">
        <v>0</v>
      </c>
      <c r="BG406" s="20">
        <v>0</v>
      </c>
      <c r="BH406" s="329">
        <f t="shared" si="1245"/>
        <v>0</v>
      </c>
      <c r="BI406" s="193">
        <f t="shared" si="1206"/>
        <v>0</v>
      </c>
      <c r="BJ406" s="193">
        <f t="shared" si="1207"/>
        <v>0</v>
      </c>
      <c r="BK406" s="20">
        <v>0</v>
      </c>
      <c r="BL406" s="33">
        <v>0</v>
      </c>
      <c r="BM406" s="226">
        <f t="shared" si="1232"/>
        <v>0</v>
      </c>
      <c r="BN406" s="4">
        <f t="shared" si="1233"/>
        <v>0</v>
      </c>
      <c r="BO406" s="4">
        <v>0</v>
      </c>
      <c r="BP406" s="4">
        <v>0</v>
      </c>
      <c r="BQ406" s="195">
        <v>0</v>
      </c>
      <c r="BR406" s="196">
        <f t="shared" si="1208"/>
        <v>0</v>
      </c>
      <c r="BS406" s="224">
        <f t="shared" si="1243"/>
        <v>0</v>
      </c>
      <c r="BT406" s="4">
        <f t="shared" si="1234"/>
        <v>0</v>
      </c>
      <c r="BU406" s="229">
        <f t="shared" si="1149"/>
        <v>0</v>
      </c>
      <c r="BV406" s="193">
        <f t="shared" si="1235"/>
        <v>0</v>
      </c>
      <c r="BW406" s="193">
        <f t="shared" si="1236"/>
        <v>0</v>
      </c>
      <c r="BX406" s="20">
        <v>0</v>
      </c>
      <c r="BY406" s="19">
        <v>0</v>
      </c>
      <c r="BZ406" s="441">
        <f t="shared" si="1237"/>
        <v>0</v>
      </c>
      <c r="CA406" s="4">
        <f t="shared" si="1209"/>
        <v>0</v>
      </c>
      <c r="CB406" s="1">
        <v>0</v>
      </c>
      <c r="CC406" s="1">
        <v>0</v>
      </c>
      <c r="CD406" s="19">
        <v>0</v>
      </c>
      <c r="CE406" s="196">
        <v>0</v>
      </c>
      <c r="CF406" s="275">
        <f t="shared" si="1238"/>
        <v>0</v>
      </c>
      <c r="CG406" s="1">
        <f t="shared" si="1239"/>
        <v>0</v>
      </c>
      <c r="CH406" s="229">
        <f t="shared" si="1240"/>
        <v>0</v>
      </c>
      <c r="CI406" s="193">
        <f t="shared" si="1241"/>
        <v>0</v>
      </c>
      <c r="CJ406" s="193">
        <f t="shared" si="1242"/>
        <v>0</v>
      </c>
      <c r="CK406" s="20">
        <v>0</v>
      </c>
      <c r="CL406" s="33">
        <v>0</v>
      </c>
      <c r="CM406" s="475">
        <f t="shared" si="1185"/>
        <v>0</v>
      </c>
      <c r="CN406" s="4">
        <f t="shared" si="1210"/>
        <v>0</v>
      </c>
      <c r="CO406" s="1">
        <v>0</v>
      </c>
      <c r="CP406" s="1">
        <v>0</v>
      </c>
      <c r="CQ406" s="19">
        <v>0</v>
      </c>
      <c r="CR406" s="7">
        <v>0</v>
      </c>
      <c r="CS406" s="224">
        <f t="shared" si="1211"/>
        <v>0</v>
      </c>
      <c r="CT406" s="1">
        <f t="shared" si="1212"/>
        <v>0</v>
      </c>
      <c r="CU406" s="229">
        <f t="shared" si="1186"/>
        <v>0</v>
      </c>
      <c r="CV406" s="193">
        <f t="shared" si="1213"/>
        <v>0</v>
      </c>
      <c r="CW406" s="193">
        <f t="shared" si="1214"/>
        <v>0</v>
      </c>
      <c r="CX406" s="20"/>
      <c r="CY406" s="33"/>
      <c r="CZ406" s="475">
        <f t="shared" si="1188"/>
        <v>0</v>
      </c>
      <c r="DA406" s="4">
        <f t="shared" si="1215"/>
        <v>0</v>
      </c>
      <c r="DB406" s="700"/>
      <c r="DC406" s="700"/>
      <c r="DD406" s="146"/>
      <c r="DE406" s="7">
        <v>0</v>
      </c>
      <c r="DF406" s="224">
        <f t="shared" si="1216"/>
        <v>0</v>
      </c>
      <c r="DG406" s="1">
        <f t="shared" si="1189"/>
        <v>0</v>
      </c>
      <c r="DH406" s="229">
        <f t="shared" si="1190"/>
        <v>0</v>
      </c>
      <c r="DI406" s="193"/>
      <c r="DJ406" s="193"/>
      <c r="DK406" s="20"/>
      <c r="DL406" s="33"/>
      <c r="DM406" s="475">
        <f t="shared" si="1191"/>
        <v>0</v>
      </c>
      <c r="DN406" s="4" t="e">
        <f t="shared" si="1217"/>
        <v>#DIV/0!</v>
      </c>
      <c r="DO406" s="700"/>
      <c r="DP406" s="700"/>
      <c r="DQ406" s="146"/>
      <c r="DR406" s="7">
        <v>0</v>
      </c>
      <c r="DS406" s="224">
        <f t="shared" si="1218"/>
        <v>0</v>
      </c>
      <c r="DT406" s="1">
        <f t="shared" si="1192"/>
        <v>0</v>
      </c>
      <c r="DU406" s="229">
        <f t="shared" si="1193"/>
        <v>0</v>
      </c>
    </row>
    <row r="407" spans="2:125" hidden="1" outlineLevel="1" x14ac:dyDescent="0.35">
      <c r="B407" s="5" t="s">
        <v>120</v>
      </c>
      <c r="C407" s="3"/>
      <c r="D407" s="18">
        <v>322901</v>
      </c>
      <c r="E407" s="5" t="s">
        <v>42</v>
      </c>
      <c r="F407" s="5" t="s">
        <v>55</v>
      </c>
      <c r="G407" s="5" t="s">
        <v>76</v>
      </c>
      <c r="H407" s="20">
        <v>203.864</v>
      </c>
      <c r="I407" s="16">
        <f t="shared" si="1219"/>
        <v>0</v>
      </c>
      <c r="J407" s="16">
        <f t="shared" si="1220"/>
        <v>0</v>
      </c>
      <c r="K407" s="16">
        <f t="shared" si="1221"/>
        <v>0</v>
      </c>
      <c r="L407" s="33">
        <f t="shared" si="1222"/>
        <v>0</v>
      </c>
      <c r="M407" s="20">
        <f t="shared" si="1223"/>
        <v>0</v>
      </c>
      <c r="N407" s="20">
        <f t="shared" si="1224"/>
        <v>0</v>
      </c>
      <c r="O407" s="20">
        <f t="shared" si="1225"/>
        <v>0</v>
      </c>
      <c r="P407" s="20">
        <f t="shared" si="1226"/>
        <v>0</v>
      </c>
      <c r="Q407" s="20">
        <f t="shared" si="1227"/>
        <v>0</v>
      </c>
      <c r="R407" s="20">
        <f t="shared" si="1228"/>
        <v>0</v>
      </c>
      <c r="S407" s="20">
        <f t="shared" si="1229"/>
        <v>0</v>
      </c>
      <c r="T407" s="20">
        <f t="shared" si="1230"/>
        <v>0</v>
      </c>
      <c r="U407" s="182">
        <f t="shared" si="1231"/>
        <v>0</v>
      </c>
      <c r="V407" s="33">
        <v>0</v>
      </c>
      <c r="W407" s="20">
        <v>0</v>
      </c>
      <c r="X407" s="20">
        <v>0</v>
      </c>
      <c r="Y407" s="20">
        <v>0</v>
      </c>
      <c r="Z407" s="20">
        <v>0</v>
      </c>
      <c r="AA407" s="20">
        <v>0</v>
      </c>
      <c r="AB407" s="20">
        <v>0</v>
      </c>
      <c r="AC407" s="20">
        <v>0</v>
      </c>
      <c r="AD407" s="20">
        <v>0</v>
      </c>
      <c r="AE407" s="20">
        <v>0</v>
      </c>
      <c r="AF407" s="20">
        <v>0</v>
      </c>
      <c r="AG407" s="16">
        <v>0</v>
      </c>
      <c r="AH407" s="179">
        <f t="shared" si="1150"/>
        <v>0</v>
      </c>
      <c r="AI407" s="28">
        <v>0</v>
      </c>
      <c r="AJ407" s="28">
        <v>0</v>
      </c>
      <c r="AK407" s="28">
        <v>0</v>
      </c>
      <c r="AL407" s="28">
        <v>0</v>
      </c>
      <c r="AM407" s="28">
        <v>0</v>
      </c>
      <c r="AN407" s="28">
        <v>0</v>
      </c>
      <c r="AO407" s="28">
        <v>0</v>
      </c>
      <c r="AP407" s="28">
        <v>0</v>
      </c>
      <c r="AQ407" s="28">
        <v>0</v>
      </c>
      <c r="AR407" s="28">
        <v>0</v>
      </c>
      <c r="AS407" s="28">
        <v>0</v>
      </c>
      <c r="AT407" s="28">
        <v>0</v>
      </c>
      <c r="AU407" s="329">
        <f t="shared" si="1244"/>
        <v>0</v>
      </c>
      <c r="AV407" s="33">
        <v>0</v>
      </c>
      <c r="AW407" s="20">
        <v>0</v>
      </c>
      <c r="AX407" s="20">
        <v>0</v>
      </c>
      <c r="AY407" s="20">
        <v>0</v>
      </c>
      <c r="AZ407" s="20">
        <v>0</v>
      </c>
      <c r="BA407" s="20">
        <v>0</v>
      </c>
      <c r="BB407" s="20">
        <v>0</v>
      </c>
      <c r="BC407" s="20">
        <v>0</v>
      </c>
      <c r="BD407" s="20">
        <v>0</v>
      </c>
      <c r="BE407" s="20">
        <v>0</v>
      </c>
      <c r="BF407" s="20">
        <v>0</v>
      </c>
      <c r="BG407" s="20">
        <v>0</v>
      </c>
      <c r="BH407" s="329">
        <f t="shared" si="1245"/>
        <v>0</v>
      </c>
      <c r="BI407" s="193">
        <f t="shared" si="1206"/>
        <v>0</v>
      </c>
      <c r="BJ407" s="193">
        <f t="shared" si="1207"/>
        <v>0</v>
      </c>
      <c r="BK407" s="20">
        <v>0</v>
      </c>
      <c r="BL407" s="33">
        <v>0</v>
      </c>
      <c r="BM407" s="226">
        <f t="shared" si="1232"/>
        <v>0</v>
      </c>
      <c r="BN407" s="4">
        <f t="shared" si="1233"/>
        <v>0</v>
      </c>
      <c r="BO407" s="4">
        <v>0</v>
      </c>
      <c r="BP407" s="4">
        <v>0</v>
      </c>
      <c r="BQ407" s="195">
        <v>0</v>
      </c>
      <c r="BR407" s="196">
        <f t="shared" si="1208"/>
        <v>0</v>
      </c>
      <c r="BS407" s="224">
        <f t="shared" si="1243"/>
        <v>0</v>
      </c>
      <c r="BT407" s="4">
        <f t="shared" si="1234"/>
        <v>0</v>
      </c>
      <c r="BU407" s="229">
        <f t="shared" si="1149"/>
        <v>0</v>
      </c>
      <c r="BV407" s="193">
        <f t="shared" si="1235"/>
        <v>0</v>
      </c>
      <c r="BW407" s="193">
        <f t="shared" si="1236"/>
        <v>0</v>
      </c>
      <c r="BX407" s="20">
        <v>0</v>
      </c>
      <c r="BY407" s="19">
        <v>0</v>
      </c>
      <c r="BZ407" s="441">
        <f t="shared" si="1237"/>
        <v>0</v>
      </c>
      <c r="CA407" s="4">
        <f t="shared" si="1209"/>
        <v>0</v>
      </c>
      <c r="CB407" s="1">
        <v>0</v>
      </c>
      <c r="CC407" s="1">
        <v>0</v>
      </c>
      <c r="CD407" s="19">
        <v>0</v>
      </c>
      <c r="CE407" s="196">
        <v>0</v>
      </c>
      <c r="CF407" s="275">
        <f t="shared" si="1238"/>
        <v>0</v>
      </c>
      <c r="CG407" s="1">
        <f t="shared" si="1239"/>
        <v>0</v>
      </c>
      <c r="CH407" s="229">
        <f t="shared" si="1240"/>
        <v>0</v>
      </c>
      <c r="CI407" s="193">
        <f t="shared" si="1241"/>
        <v>0</v>
      </c>
      <c r="CJ407" s="193">
        <f t="shared" si="1242"/>
        <v>0</v>
      </c>
      <c r="CK407" s="20">
        <v>0</v>
      </c>
      <c r="CL407" s="33">
        <v>0</v>
      </c>
      <c r="CM407" s="475">
        <f t="shared" si="1185"/>
        <v>0</v>
      </c>
      <c r="CN407" s="4">
        <f t="shared" si="1210"/>
        <v>0</v>
      </c>
      <c r="CO407" s="1">
        <v>0</v>
      </c>
      <c r="CP407" s="1">
        <v>0</v>
      </c>
      <c r="CQ407" s="19">
        <v>0</v>
      </c>
      <c r="CR407" s="7">
        <v>0</v>
      </c>
      <c r="CS407" s="224">
        <f t="shared" si="1211"/>
        <v>0</v>
      </c>
      <c r="CT407" s="1">
        <f t="shared" si="1212"/>
        <v>0</v>
      </c>
      <c r="CU407" s="229">
        <f t="shared" si="1186"/>
        <v>0</v>
      </c>
      <c r="CV407" s="193">
        <f t="shared" si="1213"/>
        <v>0</v>
      </c>
      <c r="CW407" s="193">
        <f t="shared" si="1214"/>
        <v>0</v>
      </c>
      <c r="CX407" s="20"/>
      <c r="CY407" s="33"/>
      <c r="CZ407" s="475">
        <f t="shared" si="1188"/>
        <v>0</v>
      </c>
      <c r="DA407" s="4">
        <f t="shared" si="1215"/>
        <v>0</v>
      </c>
      <c r="DB407" s="700"/>
      <c r="DC407" s="700"/>
      <c r="DD407" s="146"/>
      <c r="DE407" s="7">
        <v>0</v>
      </c>
      <c r="DF407" s="224">
        <f t="shared" si="1216"/>
        <v>0</v>
      </c>
      <c r="DG407" s="1">
        <f t="shared" si="1189"/>
        <v>0</v>
      </c>
      <c r="DH407" s="229">
        <f t="shared" si="1190"/>
        <v>0</v>
      </c>
      <c r="DI407" s="193"/>
      <c r="DJ407" s="193"/>
      <c r="DK407" s="20"/>
      <c r="DL407" s="33"/>
      <c r="DM407" s="475">
        <f t="shared" si="1191"/>
        <v>0</v>
      </c>
      <c r="DN407" s="4" t="e">
        <f t="shared" si="1217"/>
        <v>#DIV/0!</v>
      </c>
      <c r="DO407" s="700"/>
      <c r="DP407" s="700"/>
      <c r="DQ407" s="146"/>
      <c r="DR407" s="7">
        <v>0</v>
      </c>
      <c r="DS407" s="224">
        <f t="shared" si="1218"/>
        <v>0</v>
      </c>
      <c r="DT407" s="1">
        <f t="shared" si="1192"/>
        <v>0</v>
      </c>
      <c r="DU407" s="229">
        <f t="shared" si="1193"/>
        <v>0</v>
      </c>
    </row>
    <row r="408" spans="2:125" hidden="1" outlineLevel="1" x14ac:dyDescent="0.35">
      <c r="B408" s="5" t="s">
        <v>120</v>
      </c>
      <c r="C408" s="3"/>
      <c r="D408" s="18">
        <v>320030</v>
      </c>
      <c r="E408" s="5" t="s">
        <v>42</v>
      </c>
      <c r="F408" s="5" t="s">
        <v>56</v>
      </c>
      <c r="G408" s="5" t="s">
        <v>74</v>
      </c>
      <c r="H408" s="20">
        <v>223.309</v>
      </c>
      <c r="I408" s="16">
        <f t="shared" si="1219"/>
        <v>0</v>
      </c>
      <c r="J408" s="16">
        <f t="shared" si="1220"/>
        <v>0</v>
      </c>
      <c r="K408" s="16">
        <f t="shared" si="1221"/>
        <v>0</v>
      </c>
      <c r="L408" s="33">
        <f t="shared" si="1222"/>
        <v>0</v>
      </c>
      <c r="M408" s="20">
        <f t="shared" si="1223"/>
        <v>0</v>
      </c>
      <c r="N408" s="20">
        <f t="shared" si="1224"/>
        <v>0</v>
      </c>
      <c r="O408" s="20">
        <f t="shared" si="1225"/>
        <v>0</v>
      </c>
      <c r="P408" s="20">
        <f t="shared" si="1226"/>
        <v>0</v>
      </c>
      <c r="Q408" s="20">
        <f t="shared" si="1227"/>
        <v>0</v>
      </c>
      <c r="R408" s="20">
        <f t="shared" si="1228"/>
        <v>0</v>
      </c>
      <c r="S408" s="20">
        <f t="shared" si="1229"/>
        <v>0</v>
      </c>
      <c r="T408" s="20">
        <f t="shared" si="1230"/>
        <v>0</v>
      </c>
      <c r="U408" s="182">
        <f t="shared" si="1231"/>
        <v>0</v>
      </c>
      <c r="V408" s="33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0">
        <v>0</v>
      </c>
      <c r="AF408" s="20">
        <v>0</v>
      </c>
      <c r="AG408" s="16">
        <v>0</v>
      </c>
      <c r="AH408" s="179">
        <f t="shared" si="1150"/>
        <v>0</v>
      </c>
      <c r="AI408" s="28">
        <v>0</v>
      </c>
      <c r="AJ408" s="28">
        <v>0</v>
      </c>
      <c r="AK408" s="28">
        <v>0</v>
      </c>
      <c r="AL408" s="28">
        <v>0</v>
      </c>
      <c r="AM408" s="28">
        <v>0</v>
      </c>
      <c r="AN408" s="28">
        <v>0</v>
      </c>
      <c r="AO408" s="28">
        <v>0</v>
      </c>
      <c r="AP408" s="28">
        <v>0</v>
      </c>
      <c r="AQ408" s="28">
        <v>0</v>
      </c>
      <c r="AR408" s="28">
        <v>0</v>
      </c>
      <c r="AS408" s="28">
        <v>0</v>
      </c>
      <c r="AT408" s="28">
        <v>0</v>
      </c>
      <c r="AU408" s="329">
        <f t="shared" si="1244"/>
        <v>0</v>
      </c>
      <c r="AV408" s="33">
        <v>0</v>
      </c>
      <c r="AW408" s="20">
        <v>0</v>
      </c>
      <c r="AX408" s="20">
        <v>0</v>
      </c>
      <c r="AY408" s="20">
        <v>0</v>
      </c>
      <c r="AZ408" s="20">
        <v>0</v>
      </c>
      <c r="BA408" s="20">
        <v>0</v>
      </c>
      <c r="BB408" s="20">
        <v>0</v>
      </c>
      <c r="BC408" s="20">
        <v>0</v>
      </c>
      <c r="BD408" s="20">
        <v>0</v>
      </c>
      <c r="BE408" s="20">
        <v>0</v>
      </c>
      <c r="BF408" s="20">
        <v>0</v>
      </c>
      <c r="BG408" s="20">
        <v>0</v>
      </c>
      <c r="BH408" s="329">
        <f t="shared" si="1245"/>
        <v>0</v>
      </c>
      <c r="BI408" s="193">
        <f t="shared" si="1206"/>
        <v>0</v>
      </c>
      <c r="BJ408" s="193">
        <f t="shared" si="1207"/>
        <v>0</v>
      </c>
      <c r="BK408" s="20">
        <v>0</v>
      </c>
      <c r="BL408" s="33">
        <v>0</v>
      </c>
      <c r="BM408" s="226">
        <f t="shared" si="1232"/>
        <v>0</v>
      </c>
      <c r="BN408" s="4">
        <f t="shared" si="1233"/>
        <v>0</v>
      </c>
      <c r="BO408" s="4">
        <v>0</v>
      </c>
      <c r="BP408" s="4">
        <v>0</v>
      </c>
      <c r="BQ408" s="195">
        <v>0</v>
      </c>
      <c r="BR408" s="196">
        <f t="shared" si="1208"/>
        <v>0</v>
      </c>
      <c r="BS408" s="224">
        <f t="shared" si="1243"/>
        <v>0</v>
      </c>
      <c r="BT408" s="4">
        <f t="shared" si="1234"/>
        <v>0</v>
      </c>
      <c r="BU408" s="229">
        <f t="shared" si="1149"/>
        <v>0</v>
      </c>
      <c r="BV408" s="193">
        <f t="shared" si="1235"/>
        <v>0</v>
      </c>
      <c r="BW408" s="193">
        <f t="shared" si="1236"/>
        <v>0</v>
      </c>
      <c r="BX408" s="20">
        <v>0</v>
      </c>
      <c r="BY408" s="19">
        <v>0</v>
      </c>
      <c r="BZ408" s="441">
        <f t="shared" si="1237"/>
        <v>0</v>
      </c>
      <c r="CA408" s="4">
        <f t="shared" si="1209"/>
        <v>0</v>
      </c>
      <c r="CB408" s="1">
        <v>0</v>
      </c>
      <c r="CC408" s="1">
        <v>0</v>
      </c>
      <c r="CD408" s="19">
        <v>0</v>
      </c>
      <c r="CE408" s="196">
        <v>0</v>
      </c>
      <c r="CF408" s="275">
        <f t="shared" si="1238"/>
        <v>0</v>
      </c>
      <c r="CG408" s="1">
        <f t="shared" si="1239"/>
        <v>0</v>
      </c>
      <c r="CH408" s="229">
        <f t="shared" si="1240"/>
        <v>0</v>
      </c>
      <c r="CI408" s="193">
        <f t="shared" si="1241"/>
        <v>0</v>
      </c>
      <c r="CJ408" s="193">
        <f t="shared" si="1242"/>
        <v>0</v>
      </c>
      <c r="CK408" s="20">
        <v>0</v>
      </c>
      <c r="CL408" s="33">
        <v>0</v>
      </c>
      <c r="CM408" s="475">
        <f t="shared" si="1185"/>
        <v>0</v>
      </c>
      <c r="CN408" s="4">
        <f t="shared" si="1210"/>
        <v>0</v>
      </c>
      <c r="CO408" s="1">
        <v>0</v>
      </c>
      <c r="CP408" s="1">
        <v>0</v>
      </c>
      <c r="CQ408" s="19">
        <v>0</v>
      </c>
      <c r="CR408" s="7">
        <v>0</v>
      </c>
      <c r="CS408" s="224">
        <f t="shared" si="1211"/>
        <v>0</v>
      </c>
      <c r="CT408" s="1">
        <f t="shared" si="1212"/>
        <v>0</v>
      </c>
      <c r="CU408" s="229">
        <f t="shared" si="1186"/>
        <v>0</v>
      </c>
      <c r="CV408" s="193">
        <f t="shared" si="1213"/>
        <v>0</v>
      </c>
      <c r="CW408" s="193">
        <f t="shared" si="1214"/>
        <v>0</v>
      </c>
      <c r="CX408" s="20"/>
      <c r="CY408" s="33"/>
      <c r="CZ408" s="475">
        <f t="shared" si="1188"/>
        <v>0</v>
      </c>
      <c r="DA408" s="4">
        <f t="shared" si="1215"/>
        <v>0</v>
      </c>
      <c r="DB408" s="700"/>
      <c r="DC408" s="700"/>
      <c r="DD408" s="146"/>
      <c r="DE408" s="7">
        <v>0</v>
      </c>
      <c r="DF408" s="224">
        <f t="shared" si="1216"/>
        <v>0</v>
      </c>
      <c r="DG408" s="1">
        <f t="shared" si="1189"/>
        <v>0</v>
      </c>
      <c r="DH408" s="229">
        <f t="shared" si="1190"/>
        <v>0</v>
      </c>
      <c r="DI408" s="193"/>
      <c r="DJ408" s="193"/>
      <c r="DK408" s="20"/>
      <c r="DL408" s="33"/>
      <c r="DM408" s="475">
        <f t="shared" si="1191"/>
        <v>0</v>
      </c>
      <c r="DN408" s="4" t="e">
        <f t="shared" si="1217"/>
        <v>#DIV/0!</v>
      </c>
      <c r="DO408" s="700"/>
      <c r="DP408" s="700"/>
      <c r="DQ408" s="146"/>
      <c r="DR408" s="7">
        <v>0</v>
      </c>
      <c r="DS408" s="224">
        <f t="shared" si="1218"/>
        <v>0</v>
      </c>
      <c r="DT408" s="1">
        <f t="shared" si="1192"/>
        <v>0</v>
      </c>
      <c r="DU408" s="229">
        <f t="shared" si="1193"/>
        <v>0</v>
      </c>
    </row>
    <row r="409" spans="2:125" hidden="1" outlineLevel="1" x14ac:dyDescent="0.35">
      <c r="B409" s="5" t="s">
        <v>120</v>
      </c>
      <c r="C409" s="3"/>
      <c r="D409" s="18">
        <v>322110</v>
      </c>
      <c r="E409" s="5" t="s">
        <v>45</v>
      </c>
      <c r="F409" s="5" t="s">
        <v>57</v>
      </c>
      <c r="G409" s="5" t="s">
        <v>77</v>
      </c>
      <c r="H409" s="20">
        <v>281.01799999999997</v>
      </c>
      <c r="I409" s="16">
        <f t="shared" si="1219"/>
        <v>0</v>
      </c>
      <c r="J409" s="16">
        <f t="shared" si="1220"/>
        <v>0</v>
      </c>
      <c r="K409" s="16">
        <f t="shared" si="1221"/>
        <v>0</v>
      </c>
      <c r="L409" s="33">
        <f t="shared" si="1222"/>
        <v>0</v>
      </c>
      <c r="M409" s="20">
        <f t="shared" si="1223"/>
        <v>0</v>
      </c>
      <c r="N409" s="20">
        <f t="shared" si="1224"/>
        <v>0</v>
      </c>
      <c r="O409" s="20">
        <f t="shared" si="1225"/>
        <v>0</v>
      </c>
      <c r="P409" s="20">
        <f t="shared" si="1226"/>
        <v>0</v>
      </c>
      <c r="Q409" s="20">
        <f t="shared" si="1227"/>
        <v>0</v>
      </c>
      <c r="R409" s="20">
        <f t="shared" si="1228"/>
        <v>0</v>
      </c>
      <c r="S409" s="20">
        <f t="shared" si="1229"/>
        <v>0</v>
      </c>
      <c r="T409" s="20">
        <f t="shared" si="1230"/>
        <v>0</v>
      </c>
      <c r="U409" s="182">
        <f t="shared" si="1231"/>
        <v>0</v>
      </c>
      <c r="V409" s="33">
        <v>0</v>
      </c>
      <c r="W409" s="20">
        <v>0</v>
      </c>
      <c r="X409" s="20">
        <v>0</v>
      </c>
      <c r="Y409" s="20">
        <v>0</v>
      </c>
      <c r="Z409" s="20">
        <v>0</v>
      </c>
      <c r="AA409" s="20">
        <v>0</v>
      </c>
      <c r="AB409" s="20">
        <v>0</v>
      </c>
      <c r="AC409" s="20">
        <v>0</v>
      </c>
      <c r="AD409" s="20">
        <v>0</v>
      </c>
      <c r="AE409" s="20">
        <v>0</v>
      </c>
      <c r="AF409" s="20">
        <v>0</v>
      </c>
      <c r="AG409" s="16">
        <v>0</v>
      </c>
      <c r="AH409" s="179">
        <f t="shared" si="1150"/>
        <v>0</v>
      </c>
      <c r="AI409" s="28">
        <v>0</v>
      </c>
      <c r="AJ409" s="28">
        <v>0</v>
      </c>
      <c r="AK409" s="28">
        <v>0</v>
      </c>
      <c r="AL409" s="28">
        <v>0</v>
      </c>
      <c r="AM409" s="28">
        <v>0</v>
      </c>
      <c r="AN409" s="28">
        <v>0</v>
      </c>
      <c r="AO409" s="28">
        <v>0</v>
      </c>
      <c r="AP409" s="28">
        <v>0</v>
      </c>
      <c r="AQ409" s="28">
        <v>0</v>
      </c>
      <c r="AR409" s="28">
        <v>0</v>
      </c>
      <c r="AS409" s="28">
        <v>0</v>
      </c>
      <c r="AT409" s="28">
        <v>0</v>
      </c>
      <c r="AU409" s="329">
        <f t="shared" si="1244"/>
        <v>0</v>
      </c>
      <c r="AV409" s="33">
        <v>0</v>
      </c>
      <c r="AW409" s="20">
        <v>0</v>
      </c>
      <c r="AX409" s="20">
        <v>0</v>
      </c>
      <c r="AY409" s="20">
        <v>0</v>
      </c>
      <c r="AZ409" s="20">
        <v>0</v>
      </c>
      <c r="BA409" s="20">
        <v>0</v>
      </c>
      <c r="BB409" s="20">
        <v>0</v>
      </c>
      <c r="BC409" s="20">
        <v>0</v>
      </c>
      <c r="BD409" s="20">
        <v>0</v>
      </c>
      <c r="BE409" s="20">
        <v>0</v>
      </c>
      <c r="BF409" s="20">
        <v>0</v>
      </c>
      <c r="BG409" s="20">
        <v>0</v>
      </c>
      <c r="BH409" s="329">
        <f t="shared" si="1245"/>
        <v>0</v>
      </c>
      <c r="BI409" s="193">
        <f t="shared" si="1206"/>
        <v>0</v>
      </c>
      <c r="BJ409" s="193">
        <f t="shared" si="1207"/>
        <v>0</v>
      </c>
      <c r="BK409" s="20">
        <v>0</v>
      </c>
      <c r="BL409" s="33">
        <v>0</v>
      </c>
      <c r="BM409" s="226">
        <f t="shared" si="1232"/>
        <v>0</v>
      </c>
      <c r="BN409" s="4">
        <f t="shared" si="1233"/>
        <v>0</v>
      </c>
      <c r="BO409" s="4">
        <v>0</v>
      </c>
      <c r="BP409" s="4">
        <v>0</v>
      </c>
      <c r="BQ409" s="195">
        <v>0</v>
      </c>
      <c r="BR409" s="196">
        <f t="shared" si="1208"/>
        <v>0</v>
      </c>
      <c r="BS409" s="224">
        <f t="shared" si="1243"/>
        <v>0</v>
      </c>
      <c r="BT409" s="4">
        <f t="shared" si="1234"/>
        <v>0</v>
      </c>
      <c r="BU409" s="229">
        <f t="shared" si="1149"/>
        <v>0</v>
      </c>
      <c r="BV409" s="193">
        <f t="shared" si="1235"/>
        <v>0</v>
      </c>
      <c r="BW409" s="193">
        <f t="shared" si="1236"/>
        <v>0</v>
      </c>
      <c r="BX409" s="20">
        <v>0</v>
      </c>
      <c r="BY409" s="19">
        <v>0</v>
      </c>
      <c r="BZ409" s="441">
        <f t="shared" si="1237"/>
        <v>0</v>
      </c>
      <c r="CA409" s="4">
        <f t="shared" si="1209"/>
        <v>0</v>
      </c>
      <c r="CB409" s="1">
        <v>0</v>
      </c>
      <c r="CC409" s="1">
        <v>0</v>
      </c>
      <c r="CD409" s="19">
        <v>0</v>
      </c>
      <c r="CE409" s="196">
        <v>0</v>
      </c>
      <c r="CF409" s="275">
        <f t="shared" si="1238"/>
        <v>0</v>
      </c>
      <c r="CG409" s="1">
        <f t="shared" si="1239"/>
        <v>0</v>
      </c>
      <c r="CH409" s="229">
        <f t="shared" si="1240"/>
        <v>0</v>
      </c>
      <c r="CI409" s="193">
        <f t="shared" si="1241"/>
        <v>0</v>
      </c>
      <c r="CJ409" s="193">
        <f t="shared" si="1242"/>
        <v>0</v>
      </c>
      <c r="CK409" s="20">
        <v>0</v>
      </c>
      <c r="CL409" s="33">
        <v>0</v>
      </c>
      <c r="CM409" s="475">
        <f t="shared" si="1185"/>
        <v>0</v>
      </c>
      <c r="CN409" s="4">
        <f t="shared" si="1210"/>
        <v>0</v>
      </c>
      <c r="CO409" s="1">
        <v>0</v>
      </c>
      <c r="CP409" s="1">
        <v>0</v>
      </c>
      <c r="CQ409" s="19">
        <v>0</v>
      </c>
      <c r="CR409" s="7">
        <v>0</v>
      </c>
      <c r="CS409" s="224">
        <f t="shared" si="1211"/>
        <v>0</v>
      </c>
      <c r="CT409" s="1">
        <f t="shared" si="1212"/>
        <v>0</v>
      </c>
      <c r="CU409" s="229">
        <f t="shared" si="1186"/>
        <v>0</v>
      </c>
      <c r="CV409" s="193">
        <f t="shared" si="1213"/>
        <v>0</v>
      </c>
      <c r="CW409" s="193">
        <f t="shared" si="1214"/>
        <v>0</v>
      </c>
      <c r="CX409" s="20"/>
      <c r="CY409" s="33"/>
      <c r="CZ409" s="475">
        <f t="shared" si="1188"/>
        <v>0</v>
      </c>
      <c r="DA409" s="4">
        <f t="shared" si="1215"/>
        <v>0</v>
      </c>
      <c r="DB409" s="700"/>
      <c r="DC409" s="700"/>
      <c r="DD409" s="146"/>
      <c r="DE409" s="7">
        <v>0</v>
      </c>
      <c r="DF409" s="224">
        <f t="shared" si="1216"/>
        <v>0</v>
      </c>
      <c r="DG409" s="1">
        <f t="shared" si="1189"/>
        <v>0</v>
      </c>
      <c r="DH409" s="229">
        <f t="shared" si="1190"/>
        <v>0</v>
      </c>
      <c r="DI409" s="193"/>
      <c r="DJ409" s="193"/>
      <c r="DK409" s="20"/>
      <c r="DL409" s="33"/>
      <c r="DM409" s="475">
        <f t="shared" si="1191"/>
        <v>0</v>
      </c>
      <c r="DN409" s="4" t="e">
        <f t="shared" si="1217"/>
        <v>#DIV/0!</v>
      </c>
      <c r="DO409" s="700"/>
      <c r="DP409" s="700"/>
      <c r="DQ409" s="146"/>
      <c r="DR409" s="7">
        <v>0</v>
      </c>
      <c r="DS409" s="224">
        <f t="shared" si="1218"/>
        <v>0</v>
      </c>
      <c r="DT409" s="1">
        <f t="shared" si="1192"/>
        <v>0</v>
      </c>
      <c r="DU409" s="229">
        <f t="shared" si="1193"/>
        <v>0</v>
      </c>
    </row>
    <row r="410" spans="2:125" hidden="1" outlineLevel="1" x14ac:dyDescent="0.35">
      <c r="B410" s="5" t="s">
        <v>120</v>
      </c>
      <c r="C410" s="3"/>
      <c r="D410" s="18">
        <v>322231</v>
      </c>
      <c r="E410" s="5" t="s">
        <v>45</v>
      </c>
      <c r="F410" s="5" t="s">
        <v>58</v>
      </c>
      <c r="G410" s="5" t="s">
        <v>77</v>
      </c>
      <c r="H410" s="20">
        <v>281.01799999999997</v>
      </c>
      <c r="I410" s="16">
        <f t="shared" si="1219"/>
        <v>0</v>
      </c>
      <c r="J410" s="16">
        <f t="shared" si="1220"/>
        <v>0</v>
      </c>
      <c r="K410" s="16">
        <f t="shared" si="1221"/>
        <v>0</v>
      </c>
      <c r="L410" s="33">
        <f t="shared" si="1222"/>
        <v>0</v>
      </c>
      <c r="M410" s="20">
        <f t="shared" si="1223"/>
        <v>0</v>
      </c>
      <c r="N410" s="20">
        <f t="shared" si="1224"/>
        <v>0</v>
      </c>
      <c r="O410" s="20">
        <f t="shared" si="1225"/>
        <v>0</v>
      </c>
      <c r="P410" s="20">
        <f t="shared" si="1226"/>
        <v>0</v>
      </c>
      <c r="Q410" s="20">
        <f t="shared" si="1227"/>
        <v>0</v>
      </c>
      <c r="R410" s="20">
        <f t="shared" si="1228"/>
        <v>0</v>
      </c>
      <c r="S410" s="20">
        <f t="shared" si="1229"/>
        <v>0</v>
      </c>
      <c r="T410" s="20">
        <f t="shared" si="1230"/>
        <v>0</v>
      </c>
      <c r="U410" s="182">
        <f t="shared" si="1231"/>
        <v>0</v>
      </c>
      <c r="V410" s="33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0">
        <v>0</v>
      </c>
      <c r="AF410" s="20">
        <v>0</v>
      </c>
      <c r="AG410" s="16">
        <v>0</v>
      </c>
      <c r="AH410" s="179">
        <f t="shared" si="1150"/>
        <v>0</v>
      </c>
      <c r="AI410" s="28">
        <v>0</v>
      </c>
      <c r="AJ410" s="28">
        <v>0</v>
      </c>
      <c r="AK410" s="28">
        <v>0</v>
      </c>
      <c r="AL410" s="28">
        <v>0</v>
      </c>
      <c r="AM410" s="28">
        <v>0</v>
      </c>
      <c r="AN410" s="28">
        <v>0</v>
      </c>
      <c r="AO410" s="28">
        <v>0</v>
      </c>
      <c r="AP410" s="28">
        <v>0</v>
      </c>
      <c r="AQ410" s="28">
        <v>0</v>
      </c>
      <c r="AR410" s="28">
        <v>0</v>
      </c>
      <c r="AS410" s="28">
        <v>0</v>
      </c>
      <c r="AT410" s="28">
        <v>0</v>
      </c>
      <c r="AU410" s="329">
        <f t="shared" si="1244"/>
        <v>0</v>
      </c>
      <c r="AV410" s="33">
        <v>0</v>
      </c>
      <c r="AW410" s="20">
        <v>0</v>
      </c>
      <c r="AX410" s="20">
        <v>0</v>
      </c>
      <c r="AY410" s="20">
        <v>0</v>
      </c>
      <c r="AZ410" s="20">
        <v>0</v>
      </c>
      <c r="BA410" s="20">
        <v>0</v>
      </c>
      <c r="BB410" s="20">
        <v>0</v>
      </c>
      <c r="BC410" s="20">
        <v>0</v>
      </c>
      <c r="BD410" s="20">
        <v>0</v>
      </c>
      <c r="BE410" s="20">
        <v>0</v>
      </c>
      <c r="BF410" s="20">
        <v>0</v>
      </c>
      <c r="BG410" s="20">
        <v>0</v>
      </c>
      <c r="BH410" s="329">
        <f t="shared" si="1245"/>
        <v>0</v>
      </c>
      <c r="BI410" s="193">
        <f t="shared" si="1206"/>
        <v>0</v>
      </c>
      <c r="BJ410" s="193">
        <f t="shared" si="1207"/>
        <v>0</v>
      </c>
      <c r="BK410" s="20">
        <v>0</v>
      </c>
      <c r="BL410" s="33">
        <v>0</v>
      </c>
      <c r="BM410" s="226">
        <f t="shared" si="1232"/>
        <v>0</v>
      </c>
      <c r="BN410" s="4">
        <f t="shared" si="1233"/>
        <v>0</v>
      </c>
      <c r="BO410" s="4">
        <v>0</v>
      </c>
      <c r="BP410" s="4">
        <v>0</v>
      </c>
      <c r="BQ410" s="195">
        <v>0</v>
      </c>
      <c r="BR410" s="196">
        <f t="shared" si="1208"/>
        <v>0</v>
      </c>
      <c r="BS410" s="224">
        <f t="shared" si="1243"/>
        <v>0</v>
      </c>
      <c r="BT410" s="4">
        <f t="shared" si="1234"/>
        <v>0</v>
      </c>
      <c r="BU410" s="229">
        <f t="shared" si="1149"/>
        <v>0</v>
      </c>
      <c r="BV410" s="193">
        <f t="shared" si="1235"/>
        <v>0</v>
      </c>
      <c r="BW410" s="193">
        <f t="shared" si="1236"/>
        <v>0</v>
      </c>
      <c r="BX410" s="20">
        <v>0</v>
      </c>
      <c r="BY410" s="19">
        <v>0</v>
      </c>
      <c r="BZ410" s="441">
        <f t="shared" si="1237"/>
        <v>0</v>
      </c>
      <c r="CA410" s="4">
        <f t="shared" si="1209"/>
        <v>0</v>
      </c>
      <c r="CB410" s="1">
        <v>0</v>
      </c>
      <c r="CC410" s="1">
        <v>0</v>
      </c>
      <c r="CD410" s="19">
        <v>0</v>
      </c>
      <c r="CE410" s="196">
        <v>0</v>
      </c>
      <c r="CF410" s="275">
        <f t="shared" si="1238"/>
        <v>0</v>
      </c>
      <c r="CG410" s="1">
        <f t="shared" si="1239"/>
        <v>0</v>
      </c>
      <c r="CH410" s="229">
        <f t="shared" si="1240"/>
        <v>0</v>
      </c>
      <c r="CI410" s="193">
        <f t="shared" si="1241"/>
        <v>0</v>
      </c>
      <c r="CJ410" s="193">
        <f t="shared" si="1242"/>
        <v>0</v>
      </c>
      <c r="CK410" s="20">
        <v>0</v>
      </c>
      <c r="CL410" s="33">
        <v>0</v>
      </c>
      <c r="CM410" s="475">
        <f t="shared" si="1185"/>
        <v>0</v>
      </c>
      <c r="CN410" s="4">
        <f t="shared" si="1210"/>
        <v>0</v>
      </c>
      <c r="CO410" s="1">
        <v>0</v>
      </c>
      <c r="CP410" s="1">
        <v>0</v>
      </c>
      <c r="CQ410" s="19">
        <v>0</v>
      </c>
      <c r="CR410" s="7">
        <v>0</v>
      </c>
      <c r="CS410" s="224">
        <f t="shared" si="1211"/>
        <v>0</v>
      </c>
      <c r="CT410" s="1">
        <f t="shared" si="1212"/>
        <v>0</v>
      </c>
      <c r="CU410" s="229">
        <f t="shared" si="1186"/>
        <v>0</v>
      </c>
      <c r="CV410" s="193">
        <f t="shared" si="1213"/>
        <v>0</v>
      </c>
      <c r="CW410" s="193">
        <f t="shared" si="1214"/>
        <v>0</v>
      </c>
      <c r="CX410" s="20"/>
      <c r="CY410" s="33"/>
      <c r="CZ410" s="475">
        <f t="shared" si="1188"/>
        <v>0</v>
      </c>
      <c r="DA410" s="4">
        <f t="shared" si="1215"/>
        <v>0</v>
      </c>
      <c r="DB410" s="700"/>
      <c r="DC410" s="700"/>
      <c r="DD410" s="146"/>
      <c r="DE410" s="7">
        <v>0</v>
      </c>
      <c r="DF410" s="224">
        <f t="shared" si="1216"/>
        <v>0</v>
      </c>
      <c r="DG410" s="1">
        <f t="shared" si="1189"/>
        <v>0</v>
      </c>
      <c r="DH410" s="229">
        <f t="shared" si="1190"/>
        <v>0</v>
      </c>
      <c r="DI410" s="193"/>
      <c r="DJ410" s="193"/>
      <c r="DK410" s="20"/>
      <c r="DL410" s="33"/>
      <c r="DM410" s="475">
        <f t="shared" si="1191"/>
        <v>0</v>
      </c>
      <c r="DN410" s="4" t="e">
        <f t="shared" si="1217"/>
        <v>#DIV/0!</v>
      </c>
      <c r="DO410" s="700"/>
      <c r="DP410" s="700"/>
      <c r="DQ410" s="146"/>
      <c r="DR410" s="7">
        <v>0</v>
      </c>
      <c r="DS410" s="224">
        <f t="shared" si="1218"/>
        <v>0</v>
      </c>
      <c r="DT410" s="1">
        <f t="shared" si="1192"/>
        <v>0</v>
      </c>
      <c r="DU410" s="229">
        <f t="shared" si="1193"/>
        <v>0</v>
      </c>
    </row>
    <row r="411" spans="2:125" hidden="1" outlineLevel="1" x14ac:dyDescent="0.35">
      <c r="B411" s="5" t="s">
        <v>120</v>
      </c>
      <c r="C411" s="3"/>
      <c r="D411" s="18">
        <v>322000</v>
      </c>
      <c r="E411" s="5" t="s">
        <v>45</v>
      </c>
      <c r="F411" s="5" t="s">
        <v>59</v>
      </c>
      <c r="G411" s="5" t="s">
        <v>77</v>
      </c>
      <c r="H411" s="20">
        <v>281.01799999999997</v>
      </c>
      <c r="I411" s="16">
        <f t="shared" si="1219"/>
        <v>0</v>
      </c>
      <c r="J411" s="16">
        <f t="shared" si="1220"/>
        <v>0</v>
      </c>
      <c r="K411" s="16">
        <f t="shared" si="1221"/>
        <v>0</v>
      </c>
      <c r="L411" s="33">
        <f t="shared" si="1222"/>
        <v>0</v>
      </c>
      <c r="M411" s="20">
        <f t="shared" si="1223"/>
        <v>0</v>
      </c>
      <c r="N411" s="20">
        <f t="shared" si="1224"/>
        <v>0</v>
      </c>
      <c r="O411" s="20">
        <f t="shared" si="1225"/>
        <v>0</v>
      </c>
      <c r="P411" s="20">
        <f t="shared" si="1226"/>
        <v>0</v>
      </c>
      <c r="Q411" s="20">
        <f t="shared" si="1227"/>
        <v>0</v>
      </c>
      <c r="R411" s="20">
        <f t="shared" si="1228"/>
        <v>0</v>
      </c>
      <c r="S411" s="20">
        <f t="shared" si="1229"/>
        <v>0</v>
      </c>
      <c r="T411" s="20">
        <f t="shared" si="1230"/>
        <v>0</v>
      </c>
      <c r="U411" s="182">
        <f t="shared" si="1231"/>
        <v>0</v>
      </c>
      <c r="V411" s="33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0</v>
      </c>
      <c r="AB411" s="20">
        <v>0</v>
      </c>
      <c r="AC411" s="20">
        <v>0</v>
      </c>
      <c r="AD411" s="20">
        <v>0</v>
      </c>
      <c r="AE411" s="20">
        <v>0</v>
      </c>
      <c r="AF411" s="20">
        <v>0</v>
      </c>
      <c r="AG411" s="16">
        <v>0</v>
      </c>
      <c r="AH411" s="179">
        <f t="shared" si="1150"/>
        <v>0</v>
      </c>
      <c r="AI411" s="28">
        <v>0</v>
      </c>
      <c r="AJ411" s="28">
        <v>0</v>
      </c>
      <c r="AK411" s="28">
        <v>0</v>
      </c>
      <c r="AL411" s="28">
        <v>0</v>
      </c>
      <c r="AM411" s="28">
        <v>0</v>
      </c>
      <c r="AN411" s="28">
        <v>0</v>
      </c>
      <c r="AO411" s="28">
        <v>0</v>
      </c>
      <c r="AP411" s="28">
        <v>0</v>
      </c>
      <c r="AQ411" s="28">
        <v>0</v>
      </c>
      <c r="AR411" s="28">
        <v>0</v>
      </c>
      <c r="AS411" s="28">
        <v>0</v>
      </c>
      <c r="AT411" s="28">
        <v>0</v>
      </c>
      <c r="AU411" s="329">
        <f t="shared" si="1244"/>
        <v>0</v>
      </c>
      <c r="AV411" s="33">
        <v>0</v>
      </c>
      <c r="AW411" s="20">
        <v>0</v>
      </c>
      <c r="AX411" s="20">
        <v>0</v>
      </c>
      <c r="AY411" s="20">
        <v>0</v>
      </c>
      <c r="AZ411" s="20">
        <v>0</v>
      </c>
      <c r="BA411" s="20">
        <v>0</v>
      </c>
      <c r="BB411" s="20">
        <v>0</v>
      </c>
      <c r="BC411" s="20">
        <v>0</v>
      </c>
      <c r="BD411" s="20">
        <v>0</v>
      </c>
      <c r="BE411" s="20">
        <v>0</v>
      </c>
      <c r="BF411" s="20">
        <v>0</v>
      </c>
      <c r="BG411" s="20">
        <v>0</v>
      </c>
      <c r="BH411" s="329">
        <f t="shared" si="1245"/>
        <v>0</v>
      </c>
      <c r="BI411" s="193">
        <f t="shared" si="1206"/>
        <v>0</v>
      </c>
      <c r="BJ411" s="193">
        <f t="shared" si="1207"/>
        <v>0</v>
      </c>
      <c r="BK411" s="20">
        <v>0</v>
      </c>
      <c r="BL411" s="33">
        <v>0</v>
      </c>
      <c r="BM411" s="226">
        <f t="shared" si="1232"/>
        <v>0</v>
      </c>
      <c r="BN411" s="4">
        <f t="shared" si="1233"/>
        <v>0</v>
      </c>
      <c r="BO411" s="4">
        <v>0</v>
      </c>
      <c r="BP411" s="4">
        <v>0</v>
      </c>
      <c r="BQ411" s="195">
        <v>0</v>
      </c>
      <c r="BR411" s="196">
        <f t="shared" si="1208"/>
        <v>0</v>
      </c>
      <c r="BS411" s="224">
        <f t="shared" si="1243"/>
        <v>0</v>
      </c>
      <c r="BT411" s="4">
        <f t="shared" si="1234"/>
        <v>0</v>
      </c>
      <c r="BU411" s="229">
        <f t="shared" si="1149"/>
        <v>0</v>
      </c>
      <c r="BV411" s="193">
        <f t="shared" si="1235"/>
        <v>0</v>
      </c>
      <c r="BW411" s="193">
        <f t="shared" si="1236"/>
        <v>0</v>
      </c>
      <c r="BX411" s="20">
        <v>0</v>
      </c>
      <c r="BY411" s="19">
        <v>0</v>
      </c>
      <c r="BZ411" s="441">
        <f t="shared" si="1237"/>
        <v>0</v>
      </c>
      <c r="CA411" s="4">
        <f t="shared" si="1209"/>
        <v>0</v>
      </c>
      <c r="CB411" s="1">
        <v>0</v>
      </c>
      <c r="CC411" s="1">
        <v>0</v>
      </c>
      <c r="CD411" s="19">
        <v>0</v>
      </c>
      <c r="CE411" s="196">
        <v>0</v>
      </c>
      <c r="CF411" s="275">
        <f t="shared" si="1238"/>
        <v>0</v>
      </c>
      <c r="CG411" s="1">
        <f t="shared" si="1239"/>
        <v>0</v>
      </c>
      <c r="CH411" s="229">
        <f t="shared" si="1240"/>
        <v>0</v>
      </c>
      <c r="CI411" s="193">
        <f t="shared" si="1241"/>
        <v>0</v>
      </c>
      <c r="CJ411" s="193">
        <f t="shared" si="1242"/>
        <v>0</v>
      </c>
      <c r="CK411" s="20">
        <v>0</v>
      </c>
      <c r="CL411" s="33">
        <v>0</v>
      </c>
      <c r="CM411" s="475">
        <f t="shared" si="1185"/>
        <v>0</v>
      </c>
      <c r="CN411" s="4">
        <f t="shared" si="1210"/>
        <v>0</v>
      </c>
      <c r="CO411" s="1">
        <v>0</v>
      </c>
      <c r="CP411" s="1">
        <v>0</v>
      </c>
      <c r="CQ411" s="19">
        <v>0</v>
      </c>
      <c r="CR411" s="7">
        <v>0</v>
      </c>
      <c r="CS411" s="224">
        <f t="shared" si="1211"/>
        <v>0</v>
      </c>
      <c r="CT411" s="1">
        <f t="shared" si="1212"/>
        <v>0</v>
      </c>
      <c r="CU411" s="229">
        <f t="shared" si="1186"/>
        <v>0</v>
      </c>
      <c r="CV411" s="193">
        <f t="shared" si="1213"/>
        <v>0</v>
      </c>
      <c r="CW411" s="193">
        <f t="shared" si="1214"/>
        <v>0</v>
      </c>
      <c r="CX411" s="20"/>
      <c r="CY411" s="33"/>
      <c r="CZ411" s="475">
        <f t="shared" si="1188"/>
        <v>0</v>
      </c>
      <c r="DA411" s="4">
        <f t="shared" si="1215"/>
        <v>0</v>
      </c>
      <c r="DB411" s="700"/>
      <c r="DC411" s="700"/>
      <c r="DD411" s="146"/>
      <c r="DE411" s="7">
        <v>0</v>
      </c>
      <c r="DF411" s="224">
        <f t="shared" si="1216"/>
        <v>0</v>
      </c>
      <c r="DG411" s="1">
        <f t="shared" si="1189"/>
        <v>0</v>
      </c>
      <c r="DH411" s="229">
        <f t="shared" si="1190"/>
        <v>0</v>
      </c>
      <c r="DI411" s="193"/>
      <c r="DJ411" s="193"/>
      <c r="DK411" s="20"/>
      <c r="DL411" s="33"/>
      <c r="DM411" s="475">
        <f t="shared" si="1191"/>
        <v>0</v>
      </c>
      <c r="DN411" s="4" t="e">
        <f t="shared" si="1217"/>
        <v>#DIV/0!</v>
      </c>
      <c r="DO411" s="700"/>
      <c r="DP411" s="700"/>
      <c r="DQ411" s="146"/>
      <c r="DR411" s="7">
        <v>0</v>
      </c>
      <c r="DS411" s="224">
        <f t="shared" si="1218"/>
        <v>0</v>
      </c>
      <c r="DT411" s="1">
        <f t="shared" si="1192"/>
        <v>0</v>
      </c>
      <c r="DU411" s="229">
        <f t="shared" si="1193"/>
        <v>0</v>
      </c>
    </row>
    <row r="412" spans="2:125" hidden="1" outlineLevel="1" x14ac:dyDescent="0.35">
      <c r="B412" s="5" t="s">
        <v>120</v>
      </c>
      <c r="C412" s="3"/>
      <c r="D412" s="18">
        <v>322002</v>
      </c>
      <c r="E412" s="5" t="s">
        <v>45</v>
      </c>
      <c r="F412" s="5" t="s">
        <v>60</v>
      </c>
      <c r="G412" s="5" t="s">
        <v>72</v>
      </c>
      <c r="H412" s="20">
        <v>100.364</v>
      </c>
      <c r="I412" s="16">
        <f t="shared" si="1219"/>
        <v>0</v>
      </c>
      <c r="J412" s="16">
        <f t="shared" si="1220"/>
        <v>0</v>
      </c>
      <c r="K412" s="16">
        <f t="shared" si="1221"/>
        <v>0</v>
      </c>
      <c r="L412" s="33">
        <f t="shared" si="1222"/>
        <v>0</v>
      </c>
      <c r="M412" s="20">
        <f t="shared" si="1223"/>
        <v>0</v>
      </c>
      <c r="N412" s="20">
        <f t="shared" si="1224"/>
        <v>0</v>
      </c>
      <c r="O412" s="20">
        <f t="shared" si="1225"/>
        <v>0</v>
      </c>
      <c r="P412" s="20">
        <f t="shared" si="1226"/>
        <v>0</v>
      </c>
      <c r="Q412" s="20">
        <f t="shared" si="1227"/>
        <v>0</v>
      </c>
      <c r="R412" s="20">
        <f t="shared" si="1228"/>
        <v>0</v>
      </c>
      <c r="S412" s="20">
        <f t="shared" si="1229"/>
        <v>0</v>
      </c>
      <c r="T412" s="20">
        <f t="shared" si="1230"/>
        <v>0</v>
      </c>
      <c r="U412" s="182">
        <f t="shared" si="1231"/>
        <v>0</v>
      </c>
      <c r="V412" s="33">
        <v>0</v>
      </c>
      <c r="W412" s="20">
        <v>0</v>
      </c>
      <c r="X412" s="20">
        <v>0</v>
      </c>
      <c r="Y412" s="20">
        <v>0</v>
      </c>
      <c r="Z412" s="20">
        <v>0</v>
      </c>
      <c r="AA412" s="20">
        <v>0</v>
      </c>
      <c r="AB412" s="20">
        <v>0</v>
      </c>
      <c r="AC412" s="20">
        <v>0</v>
      </c>
      <c r="AD412" s="20">
        <v>0</v>
      </c>
      <c r="AE412" s="20">
        <v>0</v>
      </c>
      <c r="AF412" s="20">
        <v>0</v>
      </c>
      <c r="AG412" s="16">
        <v>0</v>
      </c>
      <c r="AH412" s="179">
        <f t="shared" si="1150"/>
        <v>0</v>
      </c>
      <c r="AI412" s="28">
        <v>0</v>
      </c>
      <c r="AJ412" s="28">
        <v>0</v>
      </c>
      <c r="AK412" s="28">
        <v>0</v>
      </c>
      <c r="AL412" s="28">
        <v>0</v>
      </c>
      <c r="AM412" s="28">
        <v>0</v>
      </c>
      <c r="AN412" s="28">
        <v>0</v>
      </c>
      <c r="AO412" s="28">
        <v>0</v>
      </c>
      <c r="AP412" s="28">
        <v>0</v>
      </c>
      <c r="AQ412" s="28">
        <v>0</v>
      </c>
      <c r="AR412" s="28">
        <v>0</v>
      </c>
      <c r="AS412" s="28">
        <v>0</v>
      </c>
      <c r="AT412" s="28">
        <v>0</v>
      </c>
      <c r="AU412" s="329">
        <f t="shared" si="1244"/>
        <v>0</v>
      </c>
      <c r="AV412" s="33">
        <v>0</v>
      </c>
      <c r="AW412" s="20">
        <v>0</v>
      </c>
      <c r="AX412" s="20">
        <v>0</v>
      </c>
      <c r="AY412" s="20">
        <v>0</v>
      </c>
      <c r="AZ412" s="20">
        <v>0</v>
      </c>
      <c r="BA412" s="20">
        <v>0</v>
      </c>
      <c r="BB412" s="20">
        <v>0</v>
      </c>
      <c r="BC412" s="20">
        <v>0</v>
      </c>
      <c r="BD412" s="20">
        <v>0</v>
      </c>
      <c r="BE412" s="20">
        <v>0</v>
      </c>
      <c r="BF412" s="20">
        <v>0</v>
      </c>
      <c r="BG412" s="20">
        <v>0</v>
      </c>
      <c r="BH412" s="329">
        <f t="shared" si="1245"/>
        <v>0</v>
      </c>
      <c r="BI412" s="193">
        <f t="shared" si="1206"/>
        <v>0</v>
      </c>
      <c r="BJ412" s="193">
        <f t="shared" si="1207"/>
        <v>0</v>
      </c>
      <c r="BK412" s="20">
        <v>0</v>
      </c>
      <c r="BL412" s="33">
        <v>0</v>
      </c>
      <c r="BM412" s="226">
        <f t="shared" si="1232"/>
        <v>0</v>
      </c>
      <c r="BN412" s="4">
        <f t="shared" si="1233"/>
        <v>0</v>
      </c>
      <c r="BO412" s="4">
        <v>0</v>
      </c>
      <c r="BP412" s="4">
        <v>0</v>
      </c>
      <c r="BQ412" s="195">
        <v>0</v>
      </c>
      <c r="BR412" s="196">
        <f t="shared" si="1208"/>
        <v>0</v>
      </c>
      <c r="BS412" s="224">
        <f t="shared" si="1243"/>
        <v>0</v>
      </c>
      <c r="BT412" s="4">
        <f t="shared" si="1234"/>
        <v>0</v>
      </c>
      <c r="BU412" s="229">
        <f t="shared" si="1149"/>
        <v>0</v>
      </c>
      <c r="BV412" s="193">
        <f t="shared" si="1235"/>
        <v>0</v>
      </c>
      <c r="BW412" s="193">
        <f t="shared" si="1236"/>
        <v>0</v>
      </c>
      <c r="BX412" s="20">
        <v>0</v>
      </c>
      <c r="BY412" s="19">
        <v>0</v>
      </c>
      <c r="BZ412" s="441">
        <f t="shared" si="1237"/>
        <v>0</v>
      </c>
      <c r="CA412" s="4">
        <f t="shared" si="1209"/>
        <v>0</v>
      </c>
      <c r="CB412" s="1">
        <v>0</v>
      </c>
      <c r="CC412" s="1">
        <v>1</v>
      </c>
      <c r="CD412" s="19"/>
      <c r="CE412" s="196">
        <v>0</v>
      </c>
      <c r="CF412" s="275">
        <f t="shared" si="1238"/>
        <v>0</v>
      </c>
      <c r="CG412" s="1">
        <f t="shared" si="1239"/>
        <v>0</v>
      </c>
      <c r="CH412" s="229">
        <f t="shared" si="1240"/>
        <v>0</v>
      </c>
      <c r="CI412" s="193">
        <f t="shared" si="1241"/>
        <v>0</v>
      </c>
      <c r="CJ412" s="193">
        <f t="shared" si="1242"/>
        <v>0</v>
      </c>
      <c r="CK412" s="20">
        <v>0</v>
      </c>
      <c r="CL412" s="33">
        <v>0</v>
      </c>
      <c r="CM412" s="475">
        <f t="shared" si="1185"/>
        <v>0</v>
      </c>
      <c r="CN412" s="4">
        <f t="shared" si="1210"/>
        <v>0</v>
      </c>
      <c r="CO412" s="1">
        <v>0</v>
      </c>
      <c r="CP412" s="1">
        <v>1</v>
      </c>
      <c r="CQ412" s="19">
        <v>100</v>
      </c>
      <c r="CR412" s="7">
        <v>10839.312</v>
      </c>
      <c r="CS412" s="224">
        <f t="shared" si="1211"/>
        <v>0</v>
      </c>
      <c r="CT412" s="1">
        <f t="shared" si="1212"/>
        <v>0</v>
      </c>
      <c r="CU412" s="229">
        <f t="shared" si="1186"/>
        <v>0</v>
      </c>
      <c r="CV412" s="193">
        <f t="shared" si="1213"/>
        <v>0</v>
      </c>
      <c r="CW412" s="193">
        <f t="shared" si="1214"/>
        <v>0</v>
      </c>
      <c r="CX412" s="20"/>
      <c r="CY412" s="33"/>
      <c r="CZ412" s="475">
        <f t="shared" si="1188"/>
        <v>0</v>
      </c>
      <c r="DA412" s="4">
        <f t="shared" si="1215"/>
        <v>0</v>
      </c>
      <c r="DB412" s="700"/>
      <c r="DC412" s="700"/>
      <c r="DD412" s="146"/>
      <c r="DE412" s="7">
        <v>0</v>
      </c>
      <c r="DF412" s="224">
        <f t="shared" si="1216"/>
        <v>0</v>
      </c>
      <c r="DG412" s="1">
        <f t="shared" si="1189"/>
        <v>0</v>
      </c>
      <c r="DH412" s="229">
        <f t="shared" si="1190"/>
        <v>0</v>
      </c>
      <c r="DI412" s="193"/>
      <c r="DJ412" s="193"/>
      <c r="DK412" s="20"/>
      <c r="DL412" s="33"/>
      <c r="DM412" s="475">
        <f t="shared" si="1191"/>
        <v>0</v>
      </c>
      <c r="DN412" s="4" t="e">
        <f t="shared" si="1217"/>
        <v>#DIV/0!</v>
      </c>
      <c r="DO412" s="700"/>
      <c r="DP412" s="700"/>
      <c r="DQ412" s="146"/>
      <c r="DR412" s="7">
        <v>0</v>
      </c>
      <c r="DS412" s="224">
        <f t="shared" si="1218"/>
        <v>0</v>
      </c>
      <c r="DT412" s="1">
        <f t="shared" si="1192"/>
        <v>0</v>
      </c>
      <c r="DU412" s="229">
        <f t="shared" si="1193"/>
        <v>0</v>
      </c>
    </row>
    <row r="413" spans="2:125" hidden="1" outlineLevel="1" x14ac:dyDescent="0.35">
      <c r="B413" s="5" t="s">
        <v>120</v>
      </c>
      <c r="C413" s="3"/>
      <c r="D413" s="18">
        <v>322100</v>
      </c>
      <c r="E413" s="5" t="s">
        <v>45</v>
      </c>
      <c r="F413" s="5" t="s">
        <v>61</v>
      </c>
      <c r="G413" s="5" t="s">
        <v>72</v>
      </c>
      <c r="H413" s="20">
        <v>100.364</v>
      </c>
      <c r="I413" s="16">
        <f t="shared" si="1219"/>
        <v>0</v>
      </c>
      <c r="J413" s="16">
        <f t="shared" si="1220"/>
        <v>0</v>
      </c>
      <c r="K413" s="16">
        <f t="shared" si="1221"/>
        <v>0</v>
      </c>
      <c r="L413" s="33">
        <f t="shared" si="1222"/>
        <v>0</v>
      </c>
      <c r="M413" s="20">
        <f t="shared" si="1223"/>
        <v>0</v>
      </c>
      <c r="N413" s="20">
        <f t="shared" si="1224"/>
        <v>0</v>
      </c>
      <c r="O413" s="20">
        <f t="shared" si="1225"/>
        <v>0</v>
      </c>
      <c r="P413" s="20">
        <f t="shared" si="1226"/>
        <v>0</v>
      </c>
      <c r="Q413" s="20">
        <f t="shared" si="1227"/>
        <v>0</v>
      </c>
      <c r="R413" s="20">
        <f t="shared" si="1228"/>
        <v>0</v>
      </c>
      <c r="S413" s="20">
        <f t="shared" si="1229"/>
        <v>0</v>
      </c>
      <c r="T413" s="20">
        <f t="shared" si="1230"/>
        <v>0</v>
      </c>
      <c r="U413" s="182">
        <f t="shared" si="1231"/>
        <v>0</v>
      </c>
      <c r="V413" s="33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97</v>
      </c>
      <c r="AE413" s="20">
        <v>0</v>
      </c>
      <c r="AF413" s="20">
        <v>0</v>
      </c>
      <c r="AG413" s="16">
        <v>0</v>
      </c>
      <c r="AH413" s="179">
        <f t="shared" si="1150"/>
        <v>97</v>
      </c>
      <c r="AI413" s="28">
        <v>0</v>
      </c>
      <c r="AJ413" s="28">
        <v>0</v>
      </c>
      <c r="AK413" s="28">
        <v>0</v>
      </c>
      <c r="AL413" s="28">
        <v>0</v>
      </c>
      <c r="AM413" s="28">
        <v>0</v>
      </c>
      <c r="AN413" s="28">
        <v>0</v>
      </c>
      <c r="AO413" s="28">
        <v>0</v>
      </c>
      <c r="AP413" s="28">
        <v>0</v>
      </c>
      <c r="AQ413" s="28">
        <v>0</v>
      </c>
      <c r="AR413" s="28">
        <v>0</v>
      </c>
      <c r="AS413" s="28">
        <v>0</v>
      </c>
      <c r="AT413" s="28">
        <v>0</v>
      </c>
      <c r="AU413" s="329">
        <f t="shared" si="1244"/>
        <v>0</v>
      </c>
      <c r="AV413" s="33">
        <v>0</v>
      </c>
      <c r="AW413" s="20">
        <v>0</v>
      </c>
      <c r="AX413" s="20">
        <v>0</v>
      </c>
      <c r="AY413" s="20">
        <v>0</v>
      </c>
      <c r="AZ413" s="20">
        <v>0</v>
      </c>
      <c r="BA413" s="20">
        <v>0</v>
      </c>
      <c r="BB413" s="20">
        <v>0</v>
      </c>
      <c r="BC413" s="20">
        <v>0</v>
      </c>
      <c r="BD413" s="20">
        <v>10356.154559999999</v>
      </c>
      <c r="BE413" s="20">
        <v>0</v>
      </c>
      <c r="BF413" s="20">
        <v>0</v>
      </c>
      <c r="BG413" s="20">
        <v>0</v>
      </c>
      <c r="BH413" s="329">
        <f t="shared" si="1245"/>
        <v>10356.154559999999</v>
      </c>
      <c r="BI413" s="193">
        <f t="shared" si="1206"/>
        <v>0</v>
      </c>
      <c r="BJ413" s="193">
        <f t="shared" si="1207"/>
        <v>0</v>
      </c>
      <c r="BK413" s="20">
        <v>0</v>
      </c>
      <c r="BL413" s="33">
        <v>0</v>
      </c>
      <c r="BM413" s="226">
        <f t="shared" si="1232"/>
        <v>0</v>
      </c>
      <c r="BN413" s="4">
        <f t="shared" si="1233"/>
        <v>0</v>
      </c>
      <c r="BO413" s="4">
        <v>0</v>
      </c>
      <c r="BP413" s="4">
        <v>0</v>
      </c>
      <c r="BQ413" s="195">
        <v>0</v>
      </c>
      <c r="BR413" s="196">
        <f t="shared" si="1208"/>
        <v>0</v>
      </c>
      <c r="BS413" s="224">
        <f t="shared" si="1243"/>
        <v>0</v>
      </c>
      <c r="BT413" s="4">
        <f t="shared" si="1234"/>
        <v>0</v>
      </c>
      <c r="BU413" s="229">
        <f t="shared" si="1149"/>
        <v>0</v>
      </c>
      <c r="BV413" s="193">
        <f t="shared" si="1235"/>
        <v>0</v>
      </c>
      <c r="BW413" s="193">
        <f t="shared" si="1236"/>
        <v>0</v>
      </c>
      <c r="BX413" s="20">
        <v>0</v>
      </c>
      <c r="BY413" s="19">
        <v>10356.154559999999</v>
      </c>
      <c r="BZ413" s="441">
        <f t="shared" si="1237"/>
        <v>0</v>
      </c>
      <c r="CA413" s="4">
        <f t="shared" si="1209"/>
        <v>0</v>
      </c>
      <c r="CB413" s="1">
        <v>0</v>
      </c>
      <c r="CC413" s="1">
        <v>0</v>
      </c>
      <c r="CD413" s="19">
        <v>100</v>
      </c>
      <c r="CE413" s="196">
        <v>10839.312</v>
      </c>
      <c r="CF413" s="275">
        <f t="shared" si="1238"/>
        <v>0</v>
      </c>
      <c r="CG413" s="1">
        <f t="shared" si="1239"/>
        <v>0</v>
      </c>
      <c r="CH413" s="229">
        <f t="shared" si="1240"/>
        <v>0</v>
      </c>
      <c r="CI413" s="193">
        <f t="shared" si="1241"/>
        <v>1150.6838399999999</v>
      </c>
      <c r="CJ413" s="193">
        <f t="shared" si="1242"/>
        <v>3452.0515199999995</v>
      </c>
      <c r="CK413" s="20">
        <v>4643.57064889298</v>
      </c>
      <c r="CL413" s="33">
        <v>1281.171</v>
      </c>
      <c r="CM413" s="475">
        <f t="shared" si="1185"/>
        <v>0.27590212292892091</v>
      </c>
      <c r="CN413" s="4">
        <f t="shared" si="1210"/>
        <v>1.322180909021174E-2</v>
      </c>
      <c r="CO413" s="1">
        <v>0</v>
      </c>
      <c r="CP413" s="1">
        <v>0</v>
      </c>
      <c r="CQ413" s="19">
        <v>0</v>
      </c>
      <c r="CR413" s="7">
        <v>0</v>
      </c>
      <c r="CS413" s="224">
        <f t="shared" si="1211"/>
        <v>0</v>
      </c>
      <c r="CT413" s="1">
        <f t="shared" si="1212"/>
        <v>0</v>
      </c>
      <c r="CU413" s="229">
        <f t="shared" si="1186"/>
        <v>0</v>
      </c>
      <c r="CV413" s="193">
        <f t="shared" si="1213"/>
        <v>1163.7325559999999</v>
      </c>
      <c r="CW413" s="193">
        <f t="shared" si="1214"/>
        <v>3879.1085199999998</v>
      </c>
      <c r="CX413" s="20"/>
      <c r="CY413" s="33"/>
      <c r="CZ413" s="475">
        <f t="shared" si="1188"/>
        <v>0</v>
      </c>
      <c r="DA413" s="4">
        <f t="shared" si="1215"/>
        <v>1.2416825052616074E-2</v>
      </c>
      <c r="DB413" s="700"/>
      <c r="DC413" s="700"/>
      <c r="DD413" s="146"/>
      <c r="DE413" s="7">
        <v>0</v>
      </c>
      <c r="DF413" s="224">
        <f t="shared" si="1216"/>
        <v>0</v>
      </c>
      <c r="DG413" s="1">
        <f t="shared" si="1189"/>
        <v>0</v>
      </c>
      <c r="DH413" s="229">
        <f t="shared" si="1190"/>
        <v>0</v>
      </c>
      <c r="DI413" s="193"/>
      <c r="DJ413" s="193"/>
      <c r="DK413" s="20"/>
      <c r="DL413" s="33"/>
      <c r="DM413" s="475">
        <f t="shared" si="1191"/>
        <v>0</v>
      </c>
      <c r="DN413" s="4" t="e">
        <f t="shared" si="1217"/>
        <v>#DIV/0!</v>
      </c>
      <c r="DO413" s="700"/>
      <c r="DP413" s="700"/>
      <c r="DQ413" s="146"/>
      <c r="DR413" s="7">
        <v>0</v>
      </c>
      <c r="DS413" s="224">
        <f t="shared" si="1218"/>
        <v>0</v>
      </c>
      <c r="DT413" s="1">
        <f t="shared" si="1192"/>
        <v>0</v>
      </c>
      <c r="DU413" s="229">
        <f t="shared" si="1193"/>
        <v>0</v>
      </c>
    </row>
    <row r="414" spans="2:125" hidden="1" outlineLevel="1" x14ac:dyDescent="0.35">
      <c r="B414" s="5" t="s">
        <v>120</v>
      </c>
      <c r="C414" s="3"/>
      <c r="D414" s="18">
        <v>322001</v>
      </c>
      <c r="E414" s="5" t="s">
        <v>45</v>
      </c>
      <c r="F414" s="5" t="s">
        <v>62</v>
      </c>
      <c r="G414" s="5" t="s">
        <v>78</v>
      </c>
      <c r="H414" s="20">
        <v>203.864</v>
      </c>
      <c r="I414" s="16">
        <f t="shared" si="1219"/>
        <v>0</v>
      </c>
      <c r="J414" s="16">
        <f t="shared" si="1220"/>
        <v>0</v>
      </c>
      <c r="K414" s="16">
        <f t="shared" si="1221"/>
        <v>0</v>
      </c>
      <c r="L414" s="33">
        <f t="shared" si="1222"/>
        <v>0</v>
      </c>
      <c r="M414" s="20">
        <f t="shared" si="1223"/>
        <v>0</v>
      </c>
      <c r="N414" s="20">
        <f t="shared" si="1224"/>
        <v>0</v>
      </c>
      <c r="O414" s="20">
        <f t="shared" si="1225"/>
        <v>0</v>
      </c>
      <c r="P414" s="20">
        <f t="shared" si="1226"/>
        <v>0</v>
      </c>
      <c r="Q414" s="20">
        <f t="shared" si="1227"/>
        <v>0</v>
      </c>
      <c r="R414" s="20">
        <f t="shared" si="1228"/>
        <v>0</v>
      </c>
      <c r="S414" s="20">
        <f t="shared" si="1229"/>
        <v>0</v>
      </c>
      <c r="T414" s="20">
        <f t="shared" si="1230"/>
        <v>0</v>
      </c>
      <c r="U414" s="182">
        <f t="shared" si="1231"/>
        <v>0</v>
      </c>
      <c r="V414" s="33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>
        <v>0</v>
      </c>
      <c r="AD414" s="20">
        <v>111</v>
      </c>
      <c r="AE414" s="20">
        <v>0</v>
      </c>
      <c r="AF414" s="20">
        <v>0</v>
      </c>
      <c r="AG414" s="16">
        <v>0</v>
      </c>
      <c r="AH414" s="179">
        <f t="shared" si="1150"/>
        <v>111</v>
      </c>
      <c r="AI414" s="28">
        <v>0</v>
      </c>
      <c r="AJ414" s="28">
        <v>0</v>
      </c>
      <c r="AK414" s="28">
        <v>0</v>
      </c>
      <c r="AL414" s="28">
        <v>0</v>
      </c>
      <c r="AM414" s="28">
        <v>0</v>
      </c>
      <c r="AN414" s="28">
        <v>0</v>
      </c>
      <c r="AO414" s="28">
        <v>0</v>
      </c>
      <c r="AP414" s="28">
        <v>0</v>
      </c>
      <c r="AQ414" s="28">
        <v>0</v>
      </c>
      <c r="AR414" s="28">
        <v>0</v>
      </c>
      <c r="AS414" s="28">
        <v>0</v>
      </c>
      <c r="AT414" s="28">
        <v>0</v>
      </c>
      <c r="AU414" s="329">
        <f t="shared" si="1244"/>
        <v>0</v>
      </c>
      <c r="AV414" s="33">
        <v>0</v>
      </c>
      <c r="AW414" s="20">
        <v>0</v>
      </c>
      <c r="AX414" s="20">
        <v>0</v>
      </c>
      <c r="AY414" s="20">
        <v>0</v>
      </c>
      <c r="AZ414" s="20">
        <v>0</v>
      </c>
      <c r="BA414" s="20">
        <v>0</v>
      </c>
      <c r="BB414" s="20">
        <v>0</v>
      </c>
      <c r="BC414" s="20">
        <v>0</v>
      </c>
      <c r="BD414" s="20">
        <v>23161.36032</v>
      </c>
      <c r="BE414" s="20">
        <v>0</v>
      </c>
      <c r="BF414" s="20">
        <v>0</v>
      </c>
      <c r="BG414" s="20">
        <v>0</v>
      </c>
      <c r="BH414" s="329">
        <f t="shared" si="1245"/>
        <v>23161.36032</v>
      </c>
      <c r="BI414" s="193">
        <f t="shared" si="1206"/>
        <v>0</v>
      </c>
      <c r="BJ414" s="193">
        <f t="shared" si="1207"/>
        <v>0</v>
      </c>
      <c r="BK414" s="20">
        <v>0</v>
      </c>
      <c r="BL414" s="33">
        <v>0</v>
      </c>
      <c r="BM414" s="226">
        <f t="shared" si="1232"/>
        <v>0</v>
      </c>
      <c r="BN414" s="4">
        <f t="shared" si="1233"/>
        <v>0</v>
      </c>
      <c r="BO414" s="4">
        <v>0</v>
      </c>
      <c r="BP414" s="4">
        <v>0</v>
      </c>
      <c r="BQ414" s="195">
        <v>0</v>
      </c>
      <c r="BR414" s="196">
        <f t="shared" si="1208"/>
        <v>0</v>
      </c>
      <c r="BS414" s="224">
        <f t="shared" si="1243"/>
        <v>0</v>
      </c>
      <c r="BT414" s="4">
        <f t="shared" si="1234"/>
        <v>0</v>
      </c>
      <c r="BU414" s="229">
        <f t="shared" si="1149"/>
        <v>0</v>
      </c>
      <c r="BV414" s="193">
        <f t="shared" si="1235"/>
        <v>0</v>
      </c>
      <c r="BW414" s="193">
        <f t="shared" si="1236"/>
        <v>0</v>
      </c>
      <c r="BX414" s="20">
        <v>0</v>
      </c>
      <c r="BY414" s="19">
        <v>23161.36032</v>
      </c>
      <c r="BZ414" s="441">
        <f t="shared" si="1237"/>
        <v>0</v>
      </c>
      <c r="CA414" s="4">
        <f t="shared" si="1209"/>
        <v>0</v>
      </c>
      <c r="CB414" s="1">
        <v>0</v>
      </c>
      <c r="CC414" s="1">
        <v>1</v>
      </c>
      <c r="CD414" s="19">
        <v>100</v>
      </c>
      <c r="CE414" s="196">
        <v>22017.312000000002</v>
      </c>
      <c r="CF414" s="275">
        <f t="shared" si="1238"/>
        <v>0</v>
      </c>
      <c r="CG414" s="1">
        <f t="shared" si="1239"/>
        <v>0</v>
      </c>
      <c r="CH414" s="229">
        <f t="shared" si="1240"/>
        <v>0</v>
      </c>
      <c r="CI414" s="193">
        <f t="shared" si="1241"/>
        <v>2573.4844800000001</v>
      </c>
      <c r="CJ414" s="193">
        <f t="shared" si="1242"/>
        <v>7720.4534400000002</v>
      </c>
      <c r="CK414" s="20">
        <v>10385.265336401711</v>
      </c>
      <c r="CL414" s="33">
        <v>17723.849999999999</v>
      </c>
      <c r="CM414" s="475">
        <f t="shared" si="1185"/>
        <v>1.7066342963694523</v>
      </c>
      <c r="CN414" s="4">
        <f t="shared" si="1210"/>
        <v>2.9570347047876193E-2</v>
      </c>
      <c r="CO414" s="1">
        <v>0.2</v>
      </c>
      <c r="CP414" s="1">
        <v>1</v>
      </c>
      <c r="CQ414" s="476">
        <v>500</v>
      </c>
      <c r="CR414" s="7">
        <v>88069.248000000021</v>
      </c>
      <c r="CS414" s="224">
        <f t="shared" si="1211"/>
        <v>8.4802116409395722</v>
      </c>
      <c r="CT414" s="1">
        <f t="shared" si="1212"/>
        <v>0</v>
      </c>
      <c r="CU414" s="229">
        <f t="shared" si="1186"/>
        <v>0</v>
      </c>
      <c r="CV414" s="193">
        <f t="shared" si="1213"/>
        <v>4088.5210319999996</v>
      </c>
      <c r="CW414" s="193">
        <f t="shared" si="1214"/>
        <v>13628.40344</v>
      </c>
      <c r="CX414" s="20"/>
      <c r="CY414" s="33"/>
      <c r="CZ414" s="475">
        <f t="shared" si="1188"/>
        <v>0</v>
      </c>
      <c r="DA414" s="4">
        <f t="shared" si="1215"/>
        <v>4.3623812117777792E-2</v>
      </c>
      <c r="DB414" s="700"/>
      <c r="DC414" s="700"/>
      <c r="DD414" s="146"/>
      <c r="DE414" s="7">
        <v>0</v>
      </c>
      <c r="DF414" s="224">
        <f t="shared" si="1216"/>
        <v>0</v>
      </c>
      <c r="DG414" s="1">
        <f t="shared" si="1189"/>
        <v>0</v>
      </c>
      <c r="DH414" s="229">
        <f t="shared" si="1190"/>
        <v>0</v>
      </c>
      <c r="DI414" s="193"/>
      <c r="DJ414" s="193"/>
      <c r="DK414" s="20"/>
      <c r="DL414" s="33"/>
      <c r="DM414" s="475">
        <f t="shared" si="1191"/>
        <v>0</v>
      </c>
      <c r="DN414" s="4" t="e">
        <f t="shared" si="1217"/>
        <v>#DIV/0!</v>
      </c>
      <c r="DO414" s="700"/>
      <c r="DP414" s="700"/>
      <c r="DQ414" s="146"/>
      <c r="DR414" s="7">
        <v>0</v>
      </c>
      <c r="DS414" s="224">
        <f t="shared" si="1218"/>
        <v>0</v>
      </c>
      <c r="DT414" s="1">
        <f t="shared" si="1192"/>
        <v>0</v>
      </c>
      <c r="DU414" s="229">
        <f t="shared" si="1193"/>
        <v>0</v>
      </c>
    </row>
    <row r="415" spans="2:125" hidden="1" outlineLevel="1" x14ac:dyDescent="0.35">
      <c r="B415" s="5" t="s">
        <v>120</v>
      </c>
      <c r="C415" s="3"/>
      <c r="D415" s="18">
        <v>323004</v>
      </c>
      <c r="E415" s="5" t="s">
        <v>46</v>
      </c>
      <c r="F415" s="5" t="s">
        <v>38</v>
      </c>
      <c r="G415" s="5" t="s">
        <v>79</v>
      </c>
      <c r="H415" s="20">
        <v>281.01799999999997</v>
      </c>
      <c r="I415" s="16">
        <f t="shared" si="1219"/>
        <v>0</v>
      </c>
      <c r="J415" s="16">
        <f t="shared" si="1220"/>
        <v>0</v>
      </c>
      <c r="K415" s="16">
        <f t="shared" si="1221"/>
        <v>0</v>
      </c>
      <c r="L415" s="33">
        <f t="shared" si="1222"/>
        <v>0</v>
      </c>
      <c r="M415" s="20">
        <f t="shared" si="1223"/>
        <v>0</v>
      </c>
      <c r="N415" s="20">
        <f t="shared" si="1224"/>
        <v>0</v>
      </c>
      <c r="O415" s="20">
        <f t="shared" si="1225"/>
        <v>0</v>
      </c>
      <c r="P415" s="20">
        <f t="shared" si="1226"/>
        <v>0</v>
      </c>
      <c r="Q415" s="20">
        <f t="shared" si="1227"/>
        <v>0</v>
      </c>
      <c r="R415" s="20">
        <f t="shared" si="1228"/>
        <v>0</v>
      </c>
      <c r="S415" s="20">
        <f t="shared" si="1229"/>
        <v>0</v>
      </c>
      <c r="T415" s="20">
        <f t="shared" si="1230"/>
        <v>0</v>
      </c>
      <c r="U415" s="182">
        <f t="shared" si="1231"/>
        <v>0</v>
      </c>
      <c r="V415" s="33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0">
        <v>0</v>
      </c>
      <c r="AF415" s="20">
        <v>0</v>
      </c>
      <c r="AG415" s="16">
        <v>0</v>
      </c>
      <c r="AH415" s="179">
        <f t="shared" si="1150"/>
        <v>0</v>
      </c>
      <c r="AI415" s="28">
        <v>0</v>
      </c>
      <c r="AJ415" s="28">
        <v>0</v>
      </c>
      <c r="AK415" s="28">
        <v>0</v>
      </c>
      <c r="AL415" s="28">
        <v>0</v>
      </c>
      <c r="AM415" s="28">
        <v>0</v>
      </c>
      <c r="AN415" s="28">
        <v>0</v>
      </c>
      <c r="AO415" s="28">
        <v>0</v>
      </c>
      <c r="AP415" s="28">
        <v>0</v>
      </c>
      <c r="AQ415" s="28">
        <v>0</v>
      </c>
      <c r="AR415" s="28">
        <v>0</v>
      </c>
      <c r="AS415" s="28">
        <v>0</v>
      </c>
      <c r="AT415" s="28">
        <v>0</v>
      </c>
      <c r="AU415" s="329">
        <f t="shared" si="1244"/>
        <v>0</v>
      </c>
      <c r="AV415" s="33">
        <v>0</v>
      </c>
      <c r="AW415" s="20">
        <v>0</v>
      </c>
      <c r="AX415" s="20">
        <v>0</v>
      </c>
      <c r="AY415" s="20">
        <v>0</v>
      </c>
      <c r="AZ415" s="20">
        <v>0</v>
      </c>
      <c r="BA415" s="20">
        <v>0</v>
      </c>
      <c r="BB415" s="20">
        <v>0</v>
      </c>
      <c r="BC415" s="20">
        <v>0</v>
      </c>
      <c r="BD415" s="20">
        <v>0</v>
      </c>
      <c r="BE415" s="20">
        <v>0</v>
      </c>
      <c r="BF415" s="20">
        <v>0</v>
      </c>
      <c r="BG415" s="20">
        <v>0</v>
      </c>
      <c r="BH415" s="329">
        <f t="shared" si="1245"/>
        <v>0</v>
      </c>
      <c r="BI415" s="193">
        <f t="shared" si="1206"/>
        <v>0</v>
      </c>
      <c r="BJ415" s="193">
        <f t="shared" si="1207"/>
        <v>0</v>
      </c>
      <c r="BK415" s="20">
        <v>0</v>
      </c>
      <c r="BL415" s="33">
        <v>0</v>
      </c>
      <c r="BM415" s="226">
        <f t="shared" si="1232"/>
        <v>0</v>
      </c>
      <c r="BN415" s="4">
        <f t="shared" si="1233"/>
        <v>0</v>
      </c>
      <c r="BO415" s="4">
        <v>0</v>
      </c>
      <c r="BP415" s="4">
        <v>0</v>
      </c>
      <c r="BQ415" s="195">
        <v>0</v>
      </c>
      <c r="BR415" s="196">
        <f t="shared" si="1208"/>
        <v>0</v>
      </c>
      <c r="BS415" s="224">
        <f t="shared" si="1243"/>
        <v>0</v>
      </c>
      <c r="BT415" s="4">
        <f t="shared" si="1234"/>
        <v>0</v>
      </c>
      <c r="BU415" s="229">
        <f t="shared" si="1149"/>
        <v>0</v>
      </c>
      <c r="BV415" s="193">
        <f t="shared" si="1235"/>
        <v>0</v>
      </c>
      <c r="BW415" s="193">
        <f t="shared" si="1236"/>
        <v>0</v>
      </c>
      <c r="BX415" s="20">
        <v>0</v>
      </c>
      <c r="BY415" s="19">
        <v>0</v>
      </c>
      <c r="BZ415" s="441">
        <f t="shared" si="1237"/>
        <v>0</v>
      </c>
      <c r="CA415" s="4">
        <f t="shared" si="1209"/>
        <v>0</v>
      </c>
      <c r="CB415" s="1">
        <v>0</v>
      </c>
      <c r="CC415" s="1">
        <v>1</v>
      </c>
      <c r="CD415" s="19"/>
      <c r="CE415" s="196">
        <v>0</v>
      </c>
      <c r="CF415" s="275">
        <f t="shared" si="1238"/>
        <v>0</v>
      </c>
      <c r="CG415" s="1">
        <f t="shared" si="1239"/>
        <v>0</v>
      </c>
      <c r="CH415" s="229">
        <f t="shared" si="1240"/>
        <v>0</v>
      </c>
      <c r="CI415" s="193">
        <f t="shared" si="1241"/>
        <v>0</v>
      </c>
      <c r="CJ415" s="193">
        <f t="shared" si="1242"/>
        <v>0</v>
      </c>
      <c r="CK415" s="20">
        <v>0</v>
      </c>
      <c r="CL415" s="33">
        <v>0</v>
      </c>
      <c r="CM415" s="475">
        <f t="shared" si="1185"/>
        <v>0</v>
      </c>
      <c r="CN415" s="4">
        <f t="shared" si="1210"/>
        <v>0</v>
      </c>
      <c r="CO415" s="1">
        <v>0</v>
      </c>
      <c r="CP415" s="1">
        <v>1</v>
      </c>
      <c r="CQ415" s="19">
        <v>100</v>
      </c>
      <c r="CR415" s="7">
        <v>0</v>
      </c>
      <c r="CS415" s="224">
        <f t="shared" si="1211"/>
        <v>0</v>
      </c>
      <c r="CT415" s="1">
        <f t="shared" si="1212"/>
        <v>0</v>
      </c>
      <c r="CU415" s="229">
        <f t="shared" si="1186"/>
        <v>0</v>
      </c>
      <c r="CV415" s="193">
        <f t="shared" si="1213"/>
        <v>0</v>
      </c>
      <c r="CW415" s="193">
        <f t="shared" si="1214"/>
        <v>0</v>
      </c>
      <c r="CX415" s="20"/>
      <c r="CY415" s="33"/>
      <c r="CZ415" s="475">
        <f t="shared" si="1188"/>
        <v>0</v>
      </c>
      <c r="DA415" s="4">
        <f t="shared" si="1215"/>
        <v>0</v>
      </c>
      <c r="DB415" s="700"/>
      <c r="DC415" s="700"/>
      <c r="DD415" s="146"/>
      <c r="DE415" s="7">
        <v>0</v>
      </c>
      <c r="DF415" s="224">
        <f t="shared" si="1216"/>
        <v>0</v>
      </c>
      <c r="DG415" s="1">
        <f t="shared" si="1189"/>
        <v>0</v>
      </c>
      <c r="DH415" s="229">
        <f t="shared" si="1190"/>
        <v>0</v>
      </c>
      <c r="DI415" s="193"/>
      <c r="DJ415" s="193"/>
      <c r="DK415" s="20"/>
      <c r="DL415" s="33"/>
      <c r="DM415" s="475">
        <f t="shared" si="1191"/>
        <v>0</v>
      </c>
      <c r="DN415" s="4" t="e">
        <f t="shared" si="1217"/>
        <v>#DIV/0!</v>
      </c>
      <c r="DO415" s="700"/>
      <c r="DP415" s="700"/>
      <c r="DQ415" s="146"/>
      <c r="DR415" s="7">
        <v>0</v>
      </c>
      <c r="DS415" s="224">
        <f t="shared" si="1218"/>
        <v>0</v>
      </c>
      <c r="DT415" s="1">
        <f t="shared" si="1192"/>
        <v>0</v>
      </c>
      <c r="DU415" s="229">
        <f t="shared" si="1193"/>
        <v>0</v>
      </c>
    </row>
    <row r="416" spans="2:125" hidden="1" outlineLevel="1" x14ac:dyDescent="0.35">
      <c r="B416" s="5" t="s">
        <v>120</v>
      </c>
      <c r="C416" s="3"/>
      <c r="D416" s="18">
        <v>323103</v>
      </c>
      <c r="E416" s="5" t="s">
        <v>46</v>
      </c>
      <c r="F416" s="5" t="s">
        <v>39</v>
      </c>
      <c r="G416" s="5" t="s">
        <v>79</v>
      </c>
      <c r="H416" s="20">
        <v>281.01799999999997</v>
      </c>
      <c r="I416" s="16">
        <f t="shared" si="1219"/>
        <v>0</v>
      </c>
      <c r="J416" s="16">
        <f t="shared" si="1220"/>
        <v>0</v>
      </c>
      <c r="K416" s="16">
        <f t="shared" si="1221"/>
        <v>0</v>
      </c>
      <c r="L416" s="33">
        <f t="shared" si="1222"/>
        <v>0</v>
      </c>
      <c r="M416" s="20">
        <f t="shared" si="1223"/>
        <v>0</v>
      </c>
      <c r="N416" s="20">
        <f t="shared" si="1224"/>
        <v>0</v>
      </c>
      <c r="O416" s="20">
        <f t="shared" si="1225"/>
        <v>0</v>
      </c>
      <c r="P416" s="20">
        <f t="shared" si="1226"/>
        <v>0</v>
      </c>
      <c r="Q416" s="20">
        <f t="shared" si="1227"/>
        <v>0</v>
      </c>
      <c r="R416" s="20">
        <f t="shared" si="1228"/>
        <v>0</v>
      </c>
      <c r="S416" s="20">
        <f t="shared" si="1229"/>
        <v>0</v>
      </c>
      <c r="T416" s="20">
        <f t="shared" si="1230"/>
        <v>0</v>
      </c>
      <c r="U416" s="182">
        <f t="shared" si="1231"/>
        <v>0</v>
      </c>
      <c r="V416" s="33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0</v>
      </c>
      <c r="AB416" s="20">
        <v>0</v>
      </c>
      <c r="AC416" s="20">
        <v>0</v>
      </c>
      <c r="AD416" s="20">
        <v>0</v>
      </c>
      <c r="AE416" s="20">
        <v>0</v>
      </c>
      <c r="AF416" s="20">
        <v>0</v>
      </c>
      <c r="AG416" s="16">
        <v>0</v>
      </c>
      <c r="AH416" s="179">
        <f t="shared" si="1150"/>
        <v>0</v>
      </c>
      <c r="AI416" s="28">
        <v>0</v>
      </c>
      <c r="AJ416" s="28">
        <v>0</v>
      </c>
      <c r="AK416" s="28">
        <v>0</v>
      </c>
      <c r="AL416" s="28">
        <v>0</v>
      </c>
      <c r="AM416" s="28">
        <v>0</v>
      </c>
      <c r="AN416" s="28">
        <v>0</v>
      </c>
      <c r="AO416" s="28">
        <v>0</v>
      </c>
      <c r="AP416" s="28">
        <v>0</v>
      </c>
      <c r="AQ416" s="28">
        <v>0</v>
      </c>
      <c r="AR416" s="28">
        <v>0</v>
      </c>
      <c r="AS416" s="28">
        <v>0</v>
      </c>
      <c r="AT416" s="28">
        <v>0</v>
      </c>
      <c r="AU416" s="329">
        <f t="shared" si="1244"/>
        <v>0</v>
      </c>
      <c r="AV416" s="33">
        <v>0</v>
      </c>
      <c r="AW416" s="20">
        <v>0</v>
      </c>
      <c r="AX416" s="20">
        <v>0</v>
      </c>
      <c r="AY416" s="20">
        <v>0</v>
      </c>
      <c r="AZ416" s="20">
        <v>0</v>
      </c>
      <c r="BA416" s="20">
        <v>0</v>
      </c>
      <c r="BB416" s="20">
        <v>0</v>
      </c>
      <c r="BC416" s="20">
        <v>0</v>
      </c>
      <c r="BD416" s="20">
        <v>0</v>
      </c>
      <c r="BE416" s="20">
        <v>0</v>
      </c>
      <c r="BF416" s="20">
        <v>0</v>
      </c>
      <c r="BG416" s="20">
        <v>0</v>
      </c>
      <c r="BH416" s="329">
        <f t="shared" si="1245"/>
        <v>0</v>
      </c>
      <c r="BI416" s="193">
        <f t="shared" si="1206"/>
        <v>0</v>
      </c>
      <c r="BJ416" s="193">
        <f t="shared" si="1207"/>
        <v>0</v>
      </c>
      <c r="BK416" s="20">
        <v>0</v>
      </c>
      <c r="BL416" s="33">
        <v>0</v>
      </c>
      <c r="BM416" s="226">
        <f t="shared" si="1232"/>
        <v>0</v>
      </c>
      <c r="BN416" s="4">
        <f t="shared" si="1233"/>
        <v>0</v>
      </c>
      <c r="BO416" s="4">
        <v>0</v>
      </c>
      <c r="BP416" s="4">
        <v>0</v>
      </c>
      <c r="BQ416" s="195">
        <v>0</v>
      </c>
      <c r="BR416" s="196">
        <f t="shared" si="1208"/>
        <v>0</v>
      </c>
      <c r="BS416" s="224">
        <f t="shared" si="1243"/>
        <v>0</v>
      </c>
      <c r="BT416" s="4">
        <f t="shared" si="1234"/>
        <v>0</v>
      </c>
      <c r="BU416" s="229">
        <f t="shared" si="1149"/>
        <v>0</v>
      </c>
      <c r="BV416" s="193">
        <f t="shared" si="1235"/>
        <v>0</v>
      </c>
      <c r="BW416" s="193">
        <f t="shared" si="1236"/>
        <v>0</v>
      </c>
      <c r="BX416" s="20">
        <v>0</v>
      </c>
      <c r="BY416" s="19">
        <v>0</v>
      </c>
      <c r="BZ416" s="441">
        <f t="shared" si="1237"/>
        <v>0</v>
      </c>
      <c r="CA416" s="4">
        <f t="shared" si="1209"/>
        <v>0</v>
      </c>
      <c r="CB416" s="1">
        <v>0</v>
      </c>
      <c r="CC416" s="1">
        <v>1</v>
      </c>
      <c r="CD416" s="19"/>
      <c r="CE416" s="196">
        <v>0</v>
      </c>
      <c r="CF416" s="275">
        <f t="shared" si="1238"/>
        <v>0</v>
      </c>
      <c r="CG416" s="1">
        <f t="shared" si="1239"/>
        <v>0</v>
      </c>
      <c r="CH416" s="229">
        <f t="shared" si="1240"/>
        <v>0</v>
      </c>
      <c r="CI416" s="193">
        <f t="shared" si="1241"/>
        <v>0</v>
      </c>
      <c r="CJ416" s="193">
        <f t="shared" si="1242"/>
        <v>0</v>
      </c>
      <c r="CK416" s="20">
        <v>0</v>
      </c>
      <c r="CL416" s="33">
        <v>0</v>
      </c>
      <c r="CM416" s="475">
        <f t="shared" si="1185"/>
        <v>0</v>
      </c>
      <c r="CN416" s="4">
        <f t="shared" si="1210"/>
        <v>0</v>
      </c>
      <c r="CO416" s="1">
        <v>0</v>
      </c>
      <c r="CP416" s="1">
        <v>1</v>
      </c>
      <c r="CQ416" s="19">
        <v>100</v>
      </c>
      <c r="CR416" s="7">
        <v>0</v>
      </c>
      <c r="CS416" s="224">
        <f t="shared" si="1211"/>
        <v>0</v>
      </c>
      <c r="CT416" s="1">
        <f t="shared" si="1212"/>
        <v>0</v>
      </c>
      <c r="CU416" s="229">
        <f t="shared" si="1186"/>
        <v>0</v>
      </c>
      <c r="CV416" s="193">
        <f t="shared" si="1213"/>
        <v>0</v>
      </c>
      <c r="CW416" s="193">
        <f t="shared" si="1214"/>
        <v>0</v>
      </c>
      <c r="CX416" s="20"/>
      <c r="CY416" s="33"/>
      <c r="CZ416" s="475">
        <f t="shared" si="1188"/>
        <v>0</v>
      </c>
      <c r="DA416" s="4">
        <f t="shared" si="1215"/>
        <v>0</v>
      </c>
      <c r="DB416" s="700"/>
      <c r="DC416" s="700"/>
      <c r="DD416" s="146"/>
      <c r="DE416" s="7">
        <v>0</v>
      </c>
      <c r="DF416" s="224">
        <f t="shared" si="1216"/>
        <v>0</v>
      </c>
      <c r="DG416" s="1">
        <f t="shared" si="1189"/>
        <v>0</v>
      </c>
      <c r="DH416" s="229">
        <f t="shared" si="1190"/>
        <v>0</v>
      </c>
      <c r="DI416" s="193"/>
      <c r="DJ416" s="193"/>
      <c r="DK416" s="20"/>
      <c r="DL416" s="33"/>
      <c r="DM416" s="475">
        <f t="shared" si="1191"/>
        <v>0</v>
      </c>
      <c r="DN416" s="4" t="e">
        <f t="shared" si="1217"/>
        <v>#DIV/0!</v>
      </c>
      <c r="DO416" s="700"/>
      <c r="DP416" s="700"/>
      <c r="DQ416" s="146"/>
      <c r="DR416" s="7">
        <v>0</v>
      </c>
      <c r="DS416" s="224">
        <f t="shared" si="1218"/>
        <v>0</v>
      </c>
      <c r="DT416" s="1">
        <f t="shared" si="1192"/>
        <v>0</v>
      </c>
      <c r="DU416" s="229">
        <f t="shared" si="1193"/>
        <v>0</v>
      </c>
    </row>
    <row r="417" spans="1:125" hidden="1" outlineLevel="1" x14ac:dyDescent="0.35">
      <c r="B417" s="5" t="s">
        <v>120</v>
      </c>
      <c r="C417" s="3"/>
      <c r="D417" s="18">
        <v>323900</v>
      </c>
      <c r="E417" s="5" t="s">
        <v>46</v>
      </c>
      <c r="F417" s="5" t="s">
        <v>37</v>
      </c>
      <c r="G417" s="5" t="s">
        <v>79</v>
      </c>
      <c r="H417" s="20">
        <v>281.01799999999997</v>
      </c>
      <c r="I417" s="16">
        <f t="shared" si="1219"/>
        <v>0</v>
      </c>
      <c r="J417" s="16">
        <f t="shared" si="1220"/>
        <v>0</v>
      </c>
      <c r="K417" s="16">
        <f t="shared" si="1221"/>
        <v>0</v>
      </c>
      <c r="L417" s="33">
        <f t="shared" si="1222"/>
        <v>0</v>
      </c>
      <c r="M417" s="20">
        <f t="shared" si="1223"/>
        <v>0</v>
      </c>
      <c r="N417" s="20">
        <f t="shared" si="1224"/>
        <v>0</v>
      </c>
      <c r="O417" s="20">
        <f t="shared" si="1225"/>
        <v>0</v>
      </c>
      <c r="P417" s="20">
        <f t="shared" si="1226"/>
        <v>0</v>
      </c>
      <c r="Q417" s="20">
        <f t="shared" si="1227"/>
        <v>0</v>
      </c>
      <c r="R417" s="20">
        <f t="shared" si="1228"/>
        <v>0</v>
      </c>
      <c r="S417" s="20">
        <f t="shared" si="1229"/>
        <v>0</v>
      </c>
      <c r="T417" s="20">
        <f t="shared" si="1230"/>
        <v>0</v>
      </c>
      <c r="U417" s="182">
        <f t="shared" si="1231"/>
        <v>0</v>
      </c>
      <c r="V417" s="33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0</v>
      </c>
      <c r="AE417" s="20">
        <v>0</v>
      </c>
      <c r="AF417" s="20">
        <v>0</v>
      </c>
      <c r="AG417" s="16">
        <v>0</v>
      </c>
      <c r="AH417" s="179">
        <f t="shared" si="1150"/>
        <v>0</v>
      </c>
      <c r="AI417" s="28">
        <v>0</v>
      </c>
      <c r="AJ417" s="28">
        <v>0</v>
      </c>
      <c r="AK417" s="28">
        <v>0</v>
      </c>
      <c r="AL417" s="28">
        <v>0</v>
      </c>
      <c r="AM417" s="28">
        <v>0</v>
      </c>
      <c r="AN417" s="28">
        <v>0</v>
      </c>
      <c r="AO417" s="28">
        <v>0</v>
      </c>
      <c r="AP417" s="28">
        <v>0</v>
      </c>
      <c r="AQ417" s="28">
        <v>0</v>
      </c>
      <c r="AR417" s="28">
        <v>0</v>
      </c>
      <c r="AS417" s="28">
        <v>0</v>
      </c>
      <c r="AT417" s="28">
        <v>0</v>
      </c>
      <c r="AU417" s="329">
        <f t="shared" si="1244"/>
        <v>0</v>
      </c>
      <c r="AV417" s="33">
        <v>0</v>
      </c>
      <c r="AW417" s="20">
        <v>0</v>
      </c>
      <c r="AX417" s="20">
        <v>0</v>
      </c>
      <c r="AY417" s="20">
        <v>0</v>
      </c>
      <c r="AZ417" s="20">
        <v>0</v>
      </c>
      <c r="BA417" s="20">
        <v>0</v>
      </c>
      <c r="BB417" s="20">
        <v>0</v>
      </c>
      <c r="BC417" s="20">
        <v>0</v>
      </c>
      <c r="BD417" s="20">
        <v>0</v>
      </c>
      <c r="BE417" s="20">
        <v>0</v>
      </c>
      <c r="BF417" s="20">
        <v>0</v>
      </c>
      <c r="BG417" s="20">
        <v>0</v>
      </c>
      <c r="BH417" s="329">
        <f t="shared" si="1245"/>
        <v>0</v>
      </c>
      <c r="BI417" s="193">
        <f t="shared" si="1206"/>
        <v>0</v>
      </c>
      <c r="BJ417" s="193">
        <f t="shared" si="1207"/>
        <v>0</v>
      </c>
      <c r="BK417" s="20">
        <v>0</v>
      </c>
      <c r="BL417" s="33">
        <v>0</v>
      </c>
      <c r="BM417" s="226">
        <f t="shared" si="1232"/>
        <v>0</v>
      </c>
      <c r="BN417" s="4">
        <f t="shared" si="1233"/>
        <v>0</v>
      </c>
      <c r="BO417" s="4">
        <v>0</v>
      </c>
      <c r="BP417" s="4">
        <v>0</v>
      </c>
      <c r="BQ417" s="195">
        <v>0</v>
      </c>
      <c r="BR417" s="196">
        <f t="shared" si="1208"/>
        <v>0</v>
      </c>
      <c r="BS417" s="224">
        <f t="shared" si="1243"/>
        <v>0</v>
      </c>
      <c r="BT417" s="4">
        <f t="shared" si="1234"/>
        <v>0</v>
      </c>
      <c r="BU417" s="229">
        <f t="shared" si="1149"/>
        <v>0</v>
      </c>
      <c r="BV417" s="193">
        <f t="shared" si="1235"/>
        <v>0</v>
      </c>
      <c r="BW417" s="193">
        <f t="shared" si="1236"/>
        <v>0</v>
      </c>
      <c r="BX417" s="20">
        <v>0</v>
      </c>
      <c r="BY417" s="19">
        <v>0</v>
      </c>
      <c r="BZ417" s="441">
        <f t="shared" si="1237"/>
        <v>0</v>
      </c>
      <c r="CA417" s="4">
        <f t="shared" si="1209"/>
        <v>0</v>
      </c>
      <c r="CB417" s="1">
        <v>0</v>
      </c>
      <c r="CC417" s="1">
        <v>1</v>
      </c>
      <c r="CD417" s="19"/>
      <c r="CE417" s="196">
        <v>0</v>
      </c>
      <c r="CF417" s="275">
        <f t="shared" si="1238"/>
        <v>0</v>
      </c>
      <c r="CG417" s="1">
        <f t="shared" si="1239"/>
        <v>0</v>
      </c>
      <c r="CH417" s="229">
        <f t="shared" si="1240"/>
        <v>0</v>
      </c>
      <c r="CI417" s="193">
        <f t="shared" si="1241"/>
        <v>0</v>
      </c>
      <c r="CJ417" s="193">
        <f t="shared" si="1242"/>
        <v>0</v>
      </c>
      <c r="CK417" s="20">
        <v>0</v>
      </c>
      <c r="CL417" s="33">
        <v>0</v>
      </c>
      <c r="CM417" s="475">
        <f t="shared" si="1185"/>
        <v>0</v>
      </c>
      <c r="CN417" s="4">
        <f t="shared" si="1210"/>
        <v>0</v>
      </c>
      <c r="CO417" s="1">
        <v>0</v>
      </c>
      <c r="CP417" s="1">
        <v>1</v>
      </c>
      <c r="CQ417" s="19">
        <v>100</v>
      </c>
      <c r="CR417" s="7">
        <v>0</v>
      </c>
      <c r="CS417" s="224">
        <f t="shared" si="1211"/>
        <v>0</v>
      </c>
      <c r="CT417" s="1">
        <f t="shared" si="1212"/>
        <v>0</v>
      </c>
      <c r="CU417" s="229">
        <f t="shared" si="1186"/>
        <v>0</v>
      </c>
      <c r="CV417" s="193">
        <f t="shared" si="1213"/>
        <v>0</v>
      </c>
      <c r="CW417" s="193">
        <f t="shared" si="1214"/>
        <v>0</v>
      </c>
      <c r="CX417" s="20"/>
      <c r="CY417" s="33"/>
      <c r="CZ417" s="475">
        <f t="shared" si="1188"/>
        <v>0</v>
      </c>
      <c r="DA417" s="4">
        <f t="shared" si="1215"/>
        <v>0</v>
      </c>
      <c r="DB417" s="700"/>
      <c r="DC417" s="700"/>
      <c r="DD417" s="146"/>
      <c r="DE417" s="7">
        <v>0</v>
      </c>
      <c r="DF417" s="224">
        <f t="shared" si="1216"/>
        <v>0</v>
      </c>
      <c r="DG417" s="1">
        <f t="shared" si="1189"/>
        <v>0</v>
      </c>
      <c r="DH417" s="229">
        <f t="shared" si="1190"/>
        <v>0</v>
      </c>
      <c r="DI417" s="193"/>
      <c r="DJ417" s="193"/>
      <c r="DK417" s="20"/>
      <c r="DL417" s="33"/>
      <c r="DM417" s="475">
        <f t="shared" si="1191"/>
        <v>0</v>
      </c>
      <c r="DN417" s="4" t="e">
        <f t="shared" si="1217"/>
        <v>#DIV/0!</v>
      </c>
      <c r="DO417" s="700"/>
      <c r="DP417" s="700"/>
      <c r="DQ417" s="146"/>
      <c r="DR417" s="7">
        <v>0</v>
      </c>
      <c r="DS417" s="224">
        <f t="shared" si="1218"/>
        <v>0</v>
      </c>
      <c r="DT417" s="1">
        <f t="shared" si="1192"/>
        <v>0</v>
      </c>
      <c r="DU417" s="229">
        <f t="shared" si="1193"/>
        <v>0</v>
      </c>
    </row>
    <row r="418" spans="1:125" hidden="1" outlineLevel="1" x14ac:dyDescent="0.35">
      <c r="B418" s="5" t="s">
        <v>120</v>
      </c>
      <c r="C418" s="3"/>
      <c r="D418" s="18">
        <v>323104</v>
      </c>
      <c r="E418" s="5" t="s">
        <v>46</v>
      </c>
      <c r="F418" s="5" t="s">
        <v>63</v>
      </c>
      <c r="G418" s="5" t="s">
        <v>76</v>
      </c>
      <c r="H418" s="20">
        <f>200727/1000</f>
        <v>200.727</v>
      </c>
      <c r="I418" s="16">
        <f t="shared" si="1219"/>
        <v>0</v>
      </c>
      <c r="J418" s="16">
        <f t="shared" si="1220"/>
        <v>0</v>
      </c>
      <c r="K418" s="16">
        <f t="shared" si="1221"/>
        <v>0</v>
      </c>
      <c r="L418" s="33">
        <f t="shared" si="1222"/>
        <v>0</v>
      </c>
      <c r="M418" s="20">
        <f t="shared" si="1223"/>
        <v>0</v>
      </c>
      <c r="N418" s="20">
        <f t="shared" si="1224"/>
        <v>0</v>
      </c>
      <c r="O418" s="20">
        <f t="shared" si="1225"/>
        <v>0</v>
      </c>
      <c r="P418" s="20">
        <f t="shared" si="1226"/>
        <v>0</v>
      </c>
      <c r="Q418" s="20">
        <f t="shared" si="1227"/>
        <v>0</v>
      </c>
      <c r="R418" s="20">
        <f t="shared" si="1228"/>
        <v>0</v>
      </c>
      <c r="S418" s="20">
        <f t="shared" si="1229"/>
        <v>0</v>
      </c>
      <c r="T418" s="20">
        <f t="shared" si="1230"/>
        <v>0</v>
      </c>
      <c r="U418" s="182">
        <f t="shared" si="1231"/>
        <v>0</v>
      </c>
      <c r="V418" s="33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0">
        <v>0</v>
      </c>
      <c r="AF418" s="20">
        <v>0</v>
      </c>
      <c r="AG418" s="16">
        <v>0</v>
      </c>
      <c r="AH418" s="179">
        <f t="shared" si="1150"/>
        <v>0</v>
      </c>
      <c r="AI418" s="28">
        <v>0</v>
      </c>
      <c r="AJ418" s="28">
        <v>0</v>
      </c>
      <c r="AK418" s="28">
        <v>0</v>
      </c>
      <c r="AL418" s="28">
        <v>0</v>
      </c>
      <c r="AM418" s="28">
        <v>0</v>
      </c>
      <c r="AN418" s="28">
        <v>0</v>
      </c>
      <c r="AO418" s="28">
        <v>0</v>
      </c>
      <c r="AP418" s="28">
        <v>0</v>
      </c>
      <c r="AQ418" s="28">
        <v>0</v>
      </c>
      <c r="AR418" s="28">
        <v>0</v>
      </c>
      <c r="AS418" s="28">
        <v>0</v>
      </c>
      <c r="AT418" s="28">
        <v>0</v>
      </c>
      <c r="AU418" s="329">
        <f t="shared" si="1244"/>
        <v>0</v>
      </c>
      <c r="AV418" s="33">
        <v>0</v>
      </c>
      <c r="AW418" s="20">
        <v>0</v>
      </c>
      <c r="AX418" s="20">
        <v>0</v>
      </c>
      <c r="AY418" s="20">
        <v>0</v>
      </c>
      <c r="AZ418" s="20">
        <v>0</v>
      </c>
      <c r="BA418" s="20">
        <v>0</v>
      </c>
      <c r="BB418" s="20">
        <v>0</v>
      </c>
      <c r="BC418" s="20">
        <v>0</v>
      </c>
      <c r="BD418" s="20">
        <v>0</v>
      </c>
      <c r="BE418" s="20">
        <v>0</v>
      </c>
      <c r="BF418" s="20">
        <v>0</v>
      </c>
      <c r="BG418" s="20">
        <v>0</v>
      </c>
      <c r="BH418" s="329">
        <f t="shared" si="1245"/>
        <v>0</v>
      </c>
      <c r="BI418" s="193">
        <f t="shared" si="1206"/>
        <v>0</v>
      </c>
      <c r="BJ418" s="193">
        <f t="shared" si="1207"/>
        <v>0</v>
      </c>
      <c r="BK418" s="20">
        <v>0</v>
      </c>
      <c r="BL418" s="33">
        <v>0</v>
      </c>
      <c r="BM418" s="226">
        <f t="shared" si="1232"/>
        <v>0</v>
      </c>
      <c r="BN418" s="4">
        <f t="shared" si="1233"/>
        <v>0</v>
      </c>
      <c r="BO418" s="4">
        <v>0</v>
      </c>
      <c r="BP418" s="4">
        <v>0</v>
      </c>
      <c r="BQ418" s="195">
        <v>0</v>
      </c>
      <c r="BR418" s="196">
        <f t="shared" si="1208"/>
        <v>0</v>
      </c>
      <c r="BS418" s="224">
        <f t="shared" si="1243"/>
        <v>0</v>
      </c>
      <c r="BT418" s="4">
        <f t="shared" si="1234"/>
        <v>0</v>
      </c>
      <c r="BU418" s="229">
        <f t="shared" si="1149"/>
        <v>0</v>
      </c>
      <c r="BV418" s="193">
        <f t="shared" si="1235"/>
        <v>0</v>
      </c>
      <c r="BW418" s="193">
        <f t="shared" si="1236"/>
        <v>0</v>
      </c>
      <c r="BX418" s="20">
        <v>0</v>
      </c>
      <c r="BY418" s="19">
        <v>0</v>
      </c>
      <c r="BZ418" s="441">
        <f t="shared" si="1237"/>
        <v>0</v>
      </c>
      <c r="CA418" s="4">
        <f t="shared" si="1209"/>
        <v>0</v>
      </c>
      <c r="CB418" s="1">
        <v>0</v>
      </c>
      <c r="CC418" s="1">
        <v>0</v>
      </c>
      <c r="CD418" s="19">
        <v>0</v>
      </c>
      <c r="CE418" s="196">
        <v>0</v>
      </c>
      <c r="CF418" s="275">
        <f t="shared" si="1238"/>
        <v>0</v>
      </c>
      <c r="CG418" s="1">
        <f t="shared" si="1239"/>
        <v>0</v>
      </c>
      <c r="CH418" s="229">
        <f t="shared" si="1240"/>
        <v>0</v>
      </c>
      <c r="CI418" s="193">
        <f t="shared" si="1241"/>
        <v>0</v>
      </c>
      <c r="CJ418" s="193">
        <f t="shared" si="1242"/>
        <v>0</v>
      </c>
      <c r="CK418" s="20">
        <v>0</v>
      </c>
      <c r="CL418" s="33">
        <v>0</v>
      </c>
      <c r="CM418" s="475">
        <f t="shared" si="1185"/>
        <v>0</v>
      </c>
      <c r="CN418" s="4">
        <f t="shared" si="1210"/>
        <v>0</v>
      </c>
      <c r="CO418" s="1">
        <v>0</v>
      </c>
      <c r="CP418" s="1">
        <v>0</v>
      </c>
      <c r="CQ418" s="19">
        <v>0</v>
      </c>
      <c r="CR418" s="7">
        <v>0</v>
      </c>
      <c r="CS418" s="224">
        <f t="shared" si="1211"/>
        <v>0</v>
      </c>
      <c r="CT418" s="1">
        <f t="shared" si="1212"/>
        <v>0</v>
      </c>
      <c r="CU418" s="229">
        <f t="shared" si="1186"/>
        <v>0</v>
      </c>
      <c r="CV418" s="193">
        <f t="shared" si="1213"/>
        <v>0</v>
      </c>
      <c r="CW418" s="193">
        <f t="shared" si="1214"/>
        <v>0</v>
      </c>
      <c r="CX418" s="20"/>
      <c r="CY418" s="33"/>
      <c r="CZ418" s="475">
        <f t="shared" si="1188"/>
        <v>0</v>
      </c>
      <c r="DA418" s="4">
        <f t="shared" si="1215"/>
        <v>0</v>
      </c>
      <c r="DB418" s="700"/>
      <c r="DC418" s="700"/>
      <c r="DD418" s="146"/>
      <c r="DE418" s="7">
        <v>0</v>
      </c>
      <c r="DF418" s="224">
        <f t="shared" si="1216"/>
        <v>0</v>
      </c>
      <c r="DG418" s="1">
        <f t="shared" si="1189"/>
        <v>0</v>
      </c>
      <c r="DH418" s="229">
        <f t="shared" si="1190"/>
        <v>0</v>
      </c>
      <c r="DI418" s="193"/>
      <c r="DJ418" s="193"/>
      <c r="DK418" s="20"/>
      <c r="DL418" s="33"/>
      <c r="DM418" s="475">
        <f t="shared" si="1191"/>
        <v>0</v>
      </c>
      <c r="DN418" s="4" t="e">
        <f t="shared" si="1217"/>
        <v>#DIV/0!</v>
      </c>
      <c r="DO418" s="700"/>
      <c r="DP418" s="700"/>
      <c r="DQ418" s="146"/>
      <c r="DR418" s="7">
        <v>0</v>
      </c>
      <c r="DS418" s="224">
        <f t="shared" si="1218"/>
        <v>0</v>
      </c>
      <c r="DT418" s="1">
        <f t="shared" si="1192"/>
        <v>0</v>
      </c>
      <c r="DU418" s="229">
        <f t="shared" si="1193"/>
        <v>0</v>
      </c>
    </row>
    <row r="419" spans="1:125" hidden="1" outlineLevel="1" x14ac:dyDescent="0.35">
      <c r="B419" s="5" t="s">
        <v>120</v>
      </c>
      <c r="C419" s="3"/>
      <c r="D419" s="18">
        <v>323901</v>
      </c>
      <c r="E419" s="5" t="s">
        <v>46</v>
      </c>
      <c r="F419" s="5" t="s">
        <v>64</v>
      </c>
      <c r="G419" s="5" t="s">
        <v>76</v>
      </c>
      <c r="H419" s="20">
        <f>200727/1000</f>
        <v>200.727</v>
      </c>
      <c r="I419" s="16">
        <f t="shared" si="1219"/>
        <v>0</v>
      </c>
      <c r="J419" s="16">
        <f t="shared" si="1220"/>
        <v>0</v>
      </c>
      <c r="K419" s="16">
        <f t="shared" si="1221"/>
        <v>0</v>
      </c>
      <c r="L419" s="33">
        <f t="shared" si="1222"/>
        <v>0</v>
      </c>
      <c r="M419" s="20">
        <f t="shared" si="1223"/>
        <v>0</v>
      </c>
      <c r="N419" s="20">
        <f t="shared" si="1224"/>
        <v>0</v>
      </c>
      <c r="O419" s="20">
        <f t="shared" si="1225"/>
        <v>0</v>
      </c>
      <c r="P419" s="20">
        <f t="shared" si="1226"/>
        <v>0</v>
      </c>
      <c r="Q419" s="20">
        <f t="shared" si="1227"/>
        <v>0</v>
      </c>
      <c r="R419" s="20">
        <f t="shared" si="1228"/>
        <v>0</v>
      </c>
      <c r="S419" s="20">
        <f t="shared" si="1229"/>
        <v>0</v>
      </c>
      <c r="T419" s="20">
        <f t="shared" si="1230"/>
        <v>0</v>
      </c>
      <c r="U419" s="182">
        <f t="shared" si="1231"/>
        <v>0</v>
      </c>
      <c r="V419" s="33">
        <v>0</v>
      </c>
      <c r="W419" s="20">
        <v>0</v>
      </c>
      <c r="X419" s="20">
        <v>0</v>
      </c>
      <c r="Y419" s="20">
        <v>0</v>
      </c>
      <c r="Z419" s="20">
        <v>0</v>
      </c>
      <c r="AA419" s="20">
        <v>0</v>
      </c>
      <c r="AB419" s="20">
        <v>0</v>
      </c>
      <c r="AC419" s="20">
        <v>0</v>
      </c>
      <c r="AD419" s="20">
        <v>0</v>
      </c>
      <c r="AE419" s="20">
        <v>0</v>
      </c>
      <c r="AF419" s="20">
        <v>0</v>
      </c>
      <c r="AG419" s="16">
        <v>0</v>
      </c>
      <c r="AH419" s="179">
        <f t="shared" si="1150"/>
        <v>0</v>
      </c>
      <c r="AI419" s="28">
        <v>0</v>
      </c>
      <c r="AJ419" s="28">
        <v>0</v>
      </c>
      <c r="AK419" s="28">
        <v>0</v>
      </c>
      <c r="AL419" s="28">
        <v>0</v>
      </c>
      <c r="AM419" s="28">
        <v>0</v>
      </c>
      <c r="AN419" s="28">
        <v>0</v>
      </c>
      <c r="AO419" s="28">
        <v>0</v>
      </c>
      <c r="AP419" s="28">
        <v>0</v>
      </c>
      <c r="AQ419" s="28">
        <v>0</v>
      </c>
      <c r="AR419" s="28">
        <v>0</v>
      </c>
      <c r="AS419" s="28">
        <v>0</v>
      </c>
      <c r="AT419" s="28">
        <v>0</v>
      </c>
      <c r="AU419" s="329">
        <f t="shared" si="1244"/>
        <v>0</v>
      </c>
      <c r="AV419" s="33">
        <v>0</v>
      </c>
      <c r="AW419" s="20">
        <v>0</v>
      </c>
      <c r="AX419" s="20">
        <v>0</v>
      </c>
      <c r="AY419" s="20">
        <v>0</v>
      </c>
      <c r="AZ419" s="20">
        <v>0</v>
      </c>
      <c r="BA419" s="20">
        <v>0</v>
      </c>
      <c r="BB419" s="20">
        <v>0</v>
      </c>
      <c r="BC419" s="20">
        <v>0</v>
      </c>
      <c r="BD419" s="20">
        <v>0</v>
      </c>
      <c r="BE419" s="20">
        <v>0</v>
      </c>
      <c r="BF419" s="20">
        <v>0</v>
      </c>
      <c r="BG419" s="20">
        <v>0</v>
      </c>
      <c r="BH419" s="329">
        <f t="shared" si="1245"/>
        <v>0</v>
      </c>
      <c r="BI419" s="193">
        <f t="shared" si="1206"/>
        <v>0</v>
      </c>
      <c r="BJ419" s="193">
        <f t="shared" si="1207"/>
        <v>0</v>
      </c>
      <c r="BK419" s="20">
        <v>0</v>
      </c>
      <c r="BL419" s="33">
        <v>0</v>
      </c>
      <c r="BM419" s="226">
        <f t="shared" si="1232"/>
        <v>0</v>
      </c>
      <c r="BN419" s="4">
        <f t="shared" si="1233"/>
        <v>0</v>
      </c>
      <c r="BO419" s="4">
        <v>0</v>
      </c>
      <c r="BP419" s="4">
        <v>0</v>
      </c>
      <c r="BQ419" s="195">
        <v>0</v>
      </c>
      <c r="BR419" s="196">
        <f t="shared" si="1208"/>
        <v>0</v>
      </c>
      <c r="BS419" s="224">
        <f t="shared" si="1243"/>
        <v>0</v>
      </c>
      <c r="BT419" s="4">
        <f t="shared" si="1234"/>
        <v>0</v>
      </c>
      <c r="BU419" s="229">
        <f t="shared" si="1149"/>
        <v>0</v>
      </c>
      <c r="BV419" s="193">
        <f t="shared" si="1235"/>
        <v>0</v>
      </c>
      <c r="BW419" s="193">
        <f t="shared" si="1236"/>
        <v>0</v>
      </c>
      <c r="BX419" s="20">
        <v>0</v>
      </c>
      <c r="BY419" s="19">
        <v>0</v>
      </c>
      <c r="BZ419" s="441">
        <f t="shared" si="1237"/>
        <v>0</v>
      </c>
      <c r="CA419" s="4">
        <f t="shared" si="1209"/>
        <v>0</v>
      </c>
      <c r="CB419" s="1">
        <v>0</v>
      </c>
      <c r="CC419" s="1">
        <v>0</v>
      </c>
      <c r="CD419" s="19">
        <v>0</v>
      </c>
      <c r="CE419" s="196">
        <v>0</v>
      </c>
      <c r="CF419" s="275">
        <f t="shared" si="1238"/>
        <v>0</v>
      </c>
      <c r="CG419" s="1">
        <f t="shared" si="1239"/>
        <v>0</v>
      </c>
      <c r="CH419" s="229">
        <f t="shared" si="1240"/>
        <v>0</v>
      </c>
      <c r="CI419" s="193">
        <f t="shared" si="1241"/>
        <v>0</v>
      </c>
      <c r="CJ419" s="193">
        <f t="shared" si="1242"/>
        <v>0</v>
      </c>
      <c r="CK419" s="20">
        <v>0</v>
      </c>
      <c r="CL419" s="33">
        <v>0</v>
      </c>
      <c r="CM419" s="475">
        <f t="shared" si="1185"/>
        <v>0</v>
      </c>
      <c r="CN419" s="4">
        <f t="shared" si="1210"/>
        <v>0</v>
      </c>
      <c r="CO419" s="1">
        <v>0</v>
      </c>
      <c r="CP419" s="1">
        <v>0</v>
      </c>
      <c r="CQ419" s="19">
        <v>0</v>
      </c>
      <c r="CR419" s="7">
        <v>0</v>
      </c>
      <c r="CS419" s="224">
        <f t="shared" si="1211"/>
        <v>0</v>
      </c>
      <c r="CT419" s="1">
        <f t="shared" si="1212"/>
        <v>0</v>
      </c>
      <c r="CU419" s="229">
        <f t="shared" si="1186"/>
        <v>0</v>
      </c>
      <c r="CV419" s="193">
        <f t="shared" si="1213"/>
        <v>0</v>
      </c>
      <c r="CW419" s="193">
        <f t="shared" si="1214"/>
        <v>0</v>
      </c>
      <c r="CX419" s="20"/>
      <c r="CY419" s="33"/>
      <c r="CZ419" s="475">
        <f t="shared" si="1188"/>
        <v>0</v>
      </c>
      <c r="DA419" s="4">
        <f t="shared" si="1215"/>
        <v>0</v>
      </c>
      <c r="DB419" s="700"/>
      <c r="DC419" s="700"/>
      <c r="DD419" s="146"/>
      <c r="DE419" s="7">
        <v>0</v>
      </c>
      <c r="DF419" s="224">
        <f t="shared" si="1216"/>
        <v>0</v>
      </c>
      <c r="DG419" s="1">
        <f t="shared" si="1189"/>
        <v>0</v>
      </c>
      <c r="DH419" s="229">
        <f t="shared" si="1190"/>
        <v>0</v>
      </c>
      <c r="DI419" s="193"/>
      <c r="DJ419" s="193"/>
      <c r="DK419" s="20"/>
      <c r="DL419" s="33"/>
      <c r="DM419" s="475">
        <f t="shared" si="1191"/>
        <v>0</v>
      </c>
      <c r="DN419" s="4" t="e">
        <f t="shared" si="1217"/>
        <v>#DIV/0!</v>
      </c>
      <c r="DO419" s="700"/>
      <c r="DP419" s="700"/>
      <c r="DQ419" s="146"/>
      <c r="DR419" s="7">
        <v>0</v>
      </c>
      <c r="DS419" s="224">
        <f t="shared" si="1218"/>
        <v>0</v>
      </c>
      <c r="DT419" s="1">
        <f t="shared" si="1192"/>
        <v>0</v>
      </c>
      <c r="DU419" s="229">
        <f t="shared" si="1193"/>
        <v>0</v>
      </c>
    </row>
    <row r="420" spans="1:125" hidden="1" outlineLevel="1" x14ac:dyDescent="0.35">
      <c r="B420" s="5" t="s">
        <v>120</v>
      </c>
      <c r="C420" s="3"/>
      <c r="D420" s="18">
        <v>320022</v>
      </c>
      <c r="E420" s="5" t="s">
        <v>47</v>
      </c>
      <c r="F420" s="5" t="s">
        <v>65</v>
      </c>
      <c r="G420" s="5" t="s">
        <v>80</v>
      </c>
      <c r="H420" s="20">
        <v>259.25925925925924</v>
      </c>
      <c r="I420" s="16">
        <f t="shared" si="1219"/>
        <v>0</v>
      </c>
      <c r="J420" s="16">
        <f t="shared" si="1220"/>
        <v>0</v>
      </c>
      <c r="K420" s="16">
        <f t="shared" si="1221"/>
        <v>0</v>
      </c>
      <c r="L420" s="33">
        <f t="shared" si="1222"/>
        <v>0</v>
      </c>
      <c r="M420" s="20">
        <f t="shared" si="1223"/>
        <v>0</v>
      </c>
      <c r="N420" s="20">
        <f t="shared" si="1224"/>
        <v>0</v>
      </c>
      <c r="O420" s="20">
        <f t="shared" si="1225"/>
        <v>0</v>
      </c>
      <c r="P420" s="20">
        <f t="shared" si="1226"/>
        <v>0</v>
      </c>
      <c r="Q420" s="20">
        <f t="shared" si="1227"/>
        <v>0</v>
      </c>
      <c r="R420" s="20">
        <f t="shared" si="1228"/>
        <v>0</v>
      </c>
      <c r="S420" s="20">
        <f t="shared" si="1229"/>
        <v>0</v>
      </c>
      <c r="T420" s="20">
        <f t="shared" si="1230"/>
        <v>0</v>
      </c>
      <c r="U420" s="182">
        <f t="shared" si="1231"/>
        <v>0</v>
      </c>
      <c r="V420" s="33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0">
        <v>0</v>
      </c>
      <c r="AF420" s="20">
        <v>0</v>
      </c>
      <c r="AG420" s="16">
        <v>0</v>
      </c>
      <c r="AH420" s="179">
        <f t="shared" si="1150"/>
        <v>0</v>
      </c>
      <c r="AI420" s="28">
        <v>0</v>
      </c>
      <c r="AJ420" s="28">
        <v>0</v>
      </c>
      <c r="AK420" s="28">
        <v>0</v>
      </c>
      <c r="AL420" s="28">
        <v>0</v>
      </c>
      <c r="AM420" s="28">
        <v>0</v>
      </c>
      <c r="AN420" s="28">
        <v>0</v>
      </c>
      <c r="AO420" s="28">
        <v>0</v>
      </c>
      <c r="AP420" s="28">
        <v>0</v>
      </c>
      <c r="AQ420" s="28">
        <v>0</v>
      </c>
      <c r="AR420" s="28">
        <v>0</v>
      </c>
      <c r="AS420" s="28">
        <v>0</v>
      </c>
      <c r="AT420" s="28">
        <v>0</v>
      </c>
      <c r="AU420" s="329">
        <f t="shared" si="1244"/>
        <v>0</v>
      </c>
      <c r="AV420" s="33">
        <v>0</v>
      </c>
      <c r="AW420" s="20">
        <v>0</v>
      </c>
      <c r="AX420" s="20">
        <v>0</v>
      </c>
      <c r="AY420" s="20">
        <v>0</v>
      </c>
      <c r="AZ420" s="20">
        <v>0</v>
      </c>
      <c r="BA420" s="20">
        <v>0</v>
      </c>
      <c r="BB420" s="20">
        <v>0</v>
      </c>
      <c r="BC420" s="20">
        <v>0</v>
      </c>
      <c r="BD420" s="20">
        <v>0</v>
      </c>
      <c r="BE420" s="20">
        <v>0</v>
      </c>
      <c r="BF420" s="20">
        <v>0</v>
      </c>
      <c r="BG420" s="20">
        <v>0</v>
      </c>
      <c r="BH420" s="329">
        <f t="shared" si="1245"/>
        <v>0</v>
      </c>
      <c r="BI420" s="193"/>
      <c r="BJ420" s="193"/>
      <c r="BK420" s="20"/>
      <c r="BL420" s="33">
        <v>0</v>
      </c>
      <c r="BM420" s="226"/>
      <c r="BN420" s="4"/>
      <c r="BO420" s="4"/>
      <c r="BP420" s="4"/>
      <c r="BQ420" s="195"/>
      <c r="BR420" s="196"/>
      <c r="BS420" s="224"/>
      <c r="BT420" s="4">
        <f t="shared" si="1234"/>
        <v>0</v>
      </c>
      <c r="BU420" s="229">
        <f t="shared" si="1149"/>
        <v>0</v>
      </c>
      <c r="BV420" s="193">
        <f t="shared" si="1235"/>
        <v>0</v>
      </c>
      <c r="BW420" s="193">
        <f t="shared" si="1236"/>
        <v>0</v>
      </c>
      <c r="BX420" s="20">
        <v>0</v>
      </c>
      <c r="BY420" s="19">
        <v>0</v>
      </c>
      <c r="BZ420" s="441">
        <f t="shared" si="1237"/>
        <v>0</v>
      </c>
      <c r="CA420" s="4"/>
      <c r="CB420" s="1">
        <v>0</v>
      </c>
      <c r="CC420" s="1">
        <v>1</v>
      </c>
      <c r="CD420" s="19"/>
      <c r="CE420" s="196">
        <v>0</v>
      </c>
      <c r="CF420" s="275">
        <f t="shared" si="1238"/>
        <v>0</v>
      </c>
      <c r="CG420" s="1">
        <f t="shared" si="1239"/>
        <v>0</v>
      </c>
      <c r="CH420" s="229">
        <f t="shared" si="1240"/>
        <v>0</v>
      </c>
      <c r="CI420" s="193">
        <f t="shared" si="1241"/>
        <v>0</v>
      </c>
      <c r="CJ420" s="193">
        <f t="shared" si="1242"/>
        <v>0</v>
      </c>
      <c r="CK420" s="20">
        <v>0</v>
      </c>
      <c r="CL420" s="33">
        <v>0</v>
      </c>
      <c r="CM420" s="475">
        <f t="shared" si="1185"/>
        <v>0</v>
      </c>
      <c r="CN420" s="4">
        <f t="shared" si="1210"/>
        <v>0</v>
      </c>
      <c r="CO420" s="1">
        <v>0</v>
      </c>
      <c r="CP420" s="1">
        <v>1</v>
      </c>
      <c r="CQ420" s="19">
        <v>100</v>
      </c>
      <c r="CR420" s="7">
        <v>0</v>
      </c>
      <c r="CS420" s="224">
        <f t="shared" si="1211"/>
        <v>0</v>
      </c>
      <c r="CT420" s="1">
        <f t="shared" si="1212"/>
        <v>0</v>
      </c>
      <c r="CU420" s="229">
        <f t="shared" si="1186"/>
        <v>0</v>
      </c>
      <c r="CV420" s="193">
        <f t="shared" si="1213"/>
        <v>0</v>
      </c>
      <c r="CW420" s="193">
        <f t="shared" si="1214"/>
        <v>0</v>
      </c>
      <c r="CX420" s="20"/>
      <c r="CY420" s="33"/>
      <c r="CZ420" s="475">
        <f t="shared" si="1188"/>
        <v>0</v>
      </c>
      <c r="DA420" s="4">
        <f t="shared" si="1215"/>
        <v>0</v>
      </c>
      <c r="DB420" s="700"/>
      <c r="DC420" s="700"/>
      <c r="DD420" s="146"/>
      <c r="DE420" s="7">
        <v>0</v>
      </c>
      <c r="DF420" s="224">
        <f t="shared" si="1216"/>
        <v>0</v>
      </c>
      <c r="DG420" s="1">
        <f t="shared" si="1189"/>
        <v>0</v>
      </c>
      <c r="DH420" s="229">
        <f t="shared" si="1190"/>
        <v>0</v>
      </c>
      <c r="DI420" s="193"/>
      <c r="DJ420" s="193"/>
      <c r="DK420" s="20"/>
      <c r="DL420" s="33"/>
      <c r="DM420" s="475">
        <f t="shared" si="1191"/>
        <v>0</v>
      </c>
      <c r="DN420" s="4" t="e">
        <f t="shared" si="1217"/>
        <v>#DIV/0!</v>
      </c>
      <c r="DO420" s="700"/>
      <c r="DP420" s="700"/>
      <c r="DQ420" s="146"/>
      <c r="DR420" s="7">
        <v>0</v>
      </c>
      <c r="DS420" s="224">
        <f t="shared" si="1218"/>
        <v>0</v>
      </c>
      <c r="DT420" s="1">
        <f t="shared" si="1192"/>
        <v>0</v>
      </c>
      <c r="DU420" s="229">
        <f t="shared" si="1193"/>
        <v>0</v>
      </c>
    </row>
    <row r="421" spans="1:125" hidden="1" outlineLevel="1" x14ac:dyDescent="0.35">
      <c r="B421" s="5" t="s">
        <v>120</v>
      </c>
      <c r="C421" s="3"/>
      <c r="D421" s="18">
        <v>320117</v>
      </c>
      <c r="E421" s="5" t="s">
        <v>47</v>
      </c>
      <c r="F421" s="5" t="s">
        <v>66</v>
      </c>
      <c r="G421" s="5" t="s">
        <v>80</v>
      </c>
      <c r="H421" s="20">
        <v>259.25925925925924</v>
      </c>
      <c r="I421" s="16">
        <f t="shared" si="1219"/>
        <v>0</v>
      </c>
      <c r="J421" s="16">
        <f t="shared" si="1220"/>
        <v>0</v>
      </c>
      <c r="K421" s="16">
        <f t="shared" si="1221"/>
        <v>0</v>
      </c>
      <c r="L421" s="33">
        <f t="shared" si="1222"/>
        <v>0</v>
      </c>
      <c r="M421" s="20">
        <f t="shared" si="1223"/>
        <v>0</v>
      </c>
      <c r="N421" s="20">
        <f t="shared" si="1224"/>
        <v>0</v>
      </c>
      <c r="O421" s="20">
        <f t="shared" si="1225"/>
        <v>0</v>
      </c>
      <c r="P421" s="20">
        <f t="shared" si="1226"/>
        <v>0</v>
      </c>
      <c r="Q421" s="20">
        <f t="shared" si="1227"/>
        <v>0</v>
      </c>
      <c r="R421" s="20">
        <f t="shared" si="1228"/>
        <v>0</v>
      </c>
      <c r="S421" s="20">
        <f t="shared" si="1229"/>
        <v>0</v>
      </c>
      <c r="T421" s="20">
        <f t="shared" si="1230"/>
        <v>0</v>
      </c>
      <c r="U421" s="182">
        <f t="shared" si="1231"/>
        <v>0</v>
      </c>
      <c r="V421" s="33">
        <v>0</v>
      </c>
      <c r="W421" s="20">
        <v>0</v>
      </c>
      <c r="X421" s="20">
        <v>0</v>
      </c>
      <c r="Y421" s="20">
        <v>0</v>
      </c>
      <c r="Z421" s="20">
        <v>0</v>
      </c>
      <c r="AA421" s="20">
        <v>0</v>
      </c>
      <c r="AB421" s="20">
        <v>0</v>
      </c>
      <c r="AC421" s="20">
        <v>0</v>
      </c>
      <c r="AD421" s="20">
        <v>0</v>
      </c>
      <c r="AE421" s="20">
        <v>0</v>
      </c>
      <c r="AF421" s="20">
        <v>0</v>
      </c>
      <c r="AG421" s="16">
        <v>0</v>
      </c>
      <c r="AH421" s="179">
        <f t="shared" si="1150"/>
        <v>0</v>
      </c>
      <c r="AI421" s="28">
        <v>0</v>
      </c>
      <c r="AJ421" s="28">
        <v>0</v>
      </c>
      <c r="AK421" s="28">
        <v>0</v>
      </c>
      <c r="AL421" s="28">
        <v>0</v>
      </c>
      <c r="AM421" s="28">
        <v>0</v>
      </c>
      <c r="AN421" s="28">
        <v>0</v>
      </c>
      <c r="AO421" s="28">
        <v>0</v>
      </c>
      <c r="AP421" s="28">
        <v>0</v>
      </c>
      <c r="AQ421" s="28">
        <v>0</v>
      </c>
      <c r="AR421" s="28">
        <v>0</v>
      </c>
      <c r="AS421" s="28">
        <v>0</v>
      </c>
      <c r="AT421" s="28">
        <v>0</v>
      </c>
      <c r="AU421" s="329">
        <f t="shared" si="1244"/>
        <v>0</v>
      </c>
      <c r="AV421" s="33">
        <v>0</v>
      </c>
      <c r="AW421" s="20">
        <v>0</v>
      </c>
      <c r="AX421" s="20">
        <v>0</v>
      </c>
      <c r="AY421" s="20">
        <v>0</v>
      </c>
      <c r="AZ421" s="20">
        <v>0</v>
      </c>
      <c r="BA421" s="20">
        <v>0</v>
      </c>
      <c r="BB421" s="20">
        <v>0</v>
      </c>
      <c r="BC421" s="20">
        <v>0</v>
      </c>
      <c r="BD421" s="20">
        <v>0</v>
      </c>
      <c r="BE421" s="20">
        <v>0</v>
      </c>
      <c r="BF421" s="20">
        <v>0</v>
      </c>
      <c r="BG421" s="20">
        <v>0</v>
      </c>
      <c r="BH421" s="329">
        <f t="shared" si="1245"/>
        <v>0</v>
      </c>
      <c r="BI421" s="193"/>
      <c r="BJ421" s="193"/>
      <c r="BK421" s="20"/>
      <c r="BL421" s="33">
        <v>0</v>
      </c>
      <c r="BM421" s="226"/>
      <c r="BN421" s="4"/>
      <c r="BO421" s="4"/>
      <c r="BP421" s="4"/>
      <c r="BQ421" s="195"/>
      <c r="BR421" s="196"/>
      <c r="BS421" s="224"/>
      <c r="BT421" s="4">
        <f t="shared" si="1234"/>
        <v>0</v>
      </c>
      <c r="BU421" s="229">
        <f t="shared" si="1149"/>
        <v>0</v>
      </c>
      <c r="BV421" s="193">
        <f t="shared" si="1235"/>
        <v>0</v>
      </c>
      <c r="BW421" s="193">
        <f t="shared" si="1236"/>
        <v>0</v>
      </c>
      <c r="BX421" s="20">
        <v>0</v>
      </c>
      <c r="BY421" s="19">
        <v>0</v>
      </c>
      <c r="BZ421" s="441">
        <f t="shared" si="1237"/>
        <v>0</v>
      </c>
      <c r="CA421" s="4"/>
      <c r="CB421" s="1">
        <v>0</v>
      </c>
      <c r="CC421" s="1">
        <v>1</v>
      </c>
      <c r="CD421" s="19"/>
      <c r="CE421" s="196">
        <v>0</v>
      </c>
      <c r="CF421" s="275">
        <f t="shared" si="1238"/>
        <v>0</v>
      </c>
      <c r="CG421" s="1">
        <f t="shared" si="1239"/>
        <v>0</v>
      </c>
      <c r="CH421" s="229">
        <f t="shared" si="1240"/>
        <v>0</v>
      </c>
      <c r="CI421" s="193">
        <f t="shared" si="1241"/>
        <v>0</v>
      </c>
      <c r="CJ421" s="193">
        <f t="shared" si="1242"/>
        <v>0</v>
      </c>
      <c r="CK421" s="20">
        <v>0</v>
      </c>
      <c r="CL421" s="33">
        <v>0</v>
      </c>
      <c r="CM421" s="475">
        <f t="shared" si="1185"/>
        <v>0</v>
      </c>
      <c r="CN421" s="4">
        <f t="shared" si="1210"/>
        <v>0</v>
      </c>
      <c r="CO421" s="1">
        <v>0</v>
      </c>
      <c r="CP421" s="1">
        <v>1</v>
      </c>
      <c r="CQ421" s="19">
        <v>100</v>
      </c>
      <c r="CR421" s="7">
        <v>0</v>
      </c>
      <c r="CS421" s="224">
        <f t="shared" si="1211"/>
        <v>0</v>
      </c>
      <c r="CT421" s="1">
        <f t="shared" si="1212"/>
        <v>0</v>
      </c>
      <c r="CU421" s="229">
        <f t="shared" si="1186"/>
        <v>0</v>
      </c>
      <c r="CV421" s="193">
        <f t="shared" si="1213"/>
        <v>0</v>
      </c>
      <c r="CW421" s="193">
        <f t="shared" si="1214"/>
        <v>0</v>
      </c>
      <c r="CX421" s="20"/>
      <c r="CY421" s="33"/>
      <c r="CZ421" s="475">
        <f t="shared" si="1188"/>
        <v>0</v>
      </c>
      <c r="DA421" s="4">
        <f t="shared" si="1215"/>
        <v>0</v>
      </c>
      <c r="DB421" s="700"/>
      <c r="DC421" s="700"/>
      <c r="DD421" s="146"/>
      <c r="DE421" s="7">
        <v>0</v>
      </c>
      <c r="DF421" s="224">
        <f t="shared" si="1216"/>
        <v>0</v>
      </c>
      <c r="DG421" s="1">
        <f t="shared" si="1189"/>
        <v>0</v>
      </c>
      <c r="DH421" s="229">
        <f t="shared" si="1190"/>
        <v>0</v>
      </c>
      <c r="DI421" s="193"/>
      <c r="DJ421" s="193"/>
      <c r="DK421" s="20"/>
      <c r="DL421" s="33"/>
      <c r="DM421" s="475">
        <f t="shared" si="1191"/>
        <v>0</v>
      </c>
      <c r="DN421" s="4" t="e">
        <f t="shared" si="1217"/>
        <v>#DIV/0!</v>
      </c>
      <c r="DO421" s="700"/>
      <c r="DP421" s="700"/>
      <c r="DQ421" s="146"/>
      <c r="DR421" s="7">
        <v>0</v>
      </c>
      <c r="DS421" s="224">
        <f t="shared" si="1218"/>
        <v>0</v>
      </c>
      <c r="DT421" s="1">
        <f t="shared" si="1192"/>
        <v>0</v>
      </c>
      <c r="DU421" s="229">
        <f t="shared" si="1193"/>
        <v>0</v>
      </c>
    </row>
    <row r="422" spans="1:125" hidden="1" outlineLevel="1" x14ac:dyDescent="0.35">
      <c r="B422" s="5" t="s">
        <v>120</v>
      </c>
      <c r="C422" s="3"/>
      <c r="D422" s="18">
        <v>320927</v>
      </c>
      <c r="E422" s="5" t="s">
        <v>47</v>
      </c>
      <c r="F422" s="5" t="s">
        <v>67</v>
      </c>
      <c r="G422" s="5" t="s">
        <v>80</v>
      </c>
      <c r="H422" s="20">
        <v>229.58199999999999</v>
      </c>
      <c r="I422" s="16">
        <f t="shared" si="1219"/>
        <v>0</v>
      </c>
      <c r="J422" s="16">
        <f t="shared" si="1220"/>
        <v>0</v>
      </c>
      <c r="K422" s="16">
        <f t="shared" si="1221"/>
        <v>0</v>
      </c>
      <c r="L422" s="33">
        <f t="shared" si="1222"/>
        <v>0</v>
      </c>
      <c r="M422" s="20">
        <f t="shared" si="1223"/>
        <v>0</v>
      </c>
      <c r="N422" s="20">
        <f t="shared" si="1224"/>
        <v>0</v>
      </c>
      <c r="O422" s="20">
        <f t="shared" si="1225"/>
        <v>0</v>
      </c>
      <c r="P422" s="20">
        <f t="shared" si="1226"/>
        <v>0</v>
      </c>
      <c r="Q422" s="20">
        <f t="shared" si="1227"/>
        <v>0</v>
      </c>
      <c r="R422" s="20">
        <f t="shared" si="1228"/>
        <v>0</v>
      </c>
      <c r="S422" s="20">
        <f t="shared" si="1229"/>
        <v>0</v>
      </c>
      <c r="T422" s="20">
        <f t="shared" si="1230"/>
        <v>0</v>
      </c>
      <c r="U422" s="182">
        <f t="shared" si="1231"/>
        <v>0</v>
      </c>
      <c r="V422" s="33">
        <v>0</v>
      </c>
      <c r="W422" s="20">
        <v>0</v>
      </c>
      <c r="X422" s="20">
        <v>0</v>
      </c>
      <c r="Y422" s="20">
        <v>0</v>
      </c>
      <c r="Z422" s="20">
        <v>0</v>
      </c>
      <c r="AA422" s="20">
        <v>0</v>
      </c>
      <c r="AB422" s="20">
        <v>0</v>
      </c>
      <c r="AC422" s="20">
        <v>0</v>
      </c>
      <c r="AD422" s="20">
        <v>0</v>
      </c>
      <c r="AE422" s="20">
        <v>0</v>
      </c>
      <c r="AF422" s="20">
        <v>0</v>
      </c>
      <c r="AG422" s="16">
        <v>0</v>
      </c>
      <c r="AH422" s="179">
        <f t="shared" si="1150"/>
        <v>0</v>
      </c>
      <c r="AI422" s="28">
        <v>0</v>
      </c>
      <c r="AJ422" s="28">
        <v>0</v>
      </c>
      <c r="AK422" s="28">
        <v>0</v>
      </c>
      <c r="AL422" s="28">
        <v>0</v>
      </c>
      <c r="AM422" s="28">
        <v>0</v>
      </c>
      <c r="AN422" s="28">
        <v>0</v>
      </c>
      <c r="AO422" s="28">
        <v>0</v>
      </c>
      <c r="AP422" s="28">
        <v>0</v>
      </c>
      <c r="AQ422" s="28">
        <v>0</v>
      </c>
      <c r="AR422" s="28">
        <v>0</v>
      </c>
      <c r="AS422" s="28">
        <v>0</v>
      </c>
      <c r="AT422" s="28">
        <v>0</v>
      </c>
      <c r="AU422" s="329">
        <f t="shared" si="1244"/>
        <v>0</v>
      </c>
      <c r="AV422" s="33">
        <v>0</v>
      </c>
      <c r="AW422" s="20">
        <v>0</v>
      </c>
      <c r="AX422" s="20">
        <v>0</v>
      </c>
      <c r="AY422" s="20">
        <v>0</v>
      </c>
      <c r="AZ422" s="20">
        <v>0</v>
      </c>
      <c r="BA422" s="20">
        <v>0</v>
      </c>
      <c r="BB422" s="20">
        <v>0</v>
      </c>
      <c r="BC422" s="20">
        <v>0</v>
      </c>
      <c r="BD422" s="20">
        <v>0</v>
      </c>
      <c r="BE422" s="20">
        <v>0</v>
      </c>
      <c r="BF422" s="20">
        <v>0</v>
      </c>
      <c r="BG422" s="20">
        <v>0</v>
      </c>
      <c r="BH422" s="329">
        <f t="shared" si="1245"/>
        <v>0</v>
      </c>
      <c r="BI422" s="193"/>
      <c r="BJ422" s="193"/>
      <c r="BK422" s="20"/>
      <c r="BL422" s="33">
        <v>0</v>
      </c>
      <c r="BM422" s="226"/>
      <c r="BN422" s="4"/>
      <c r="BO422" s="4"/>
      <c r="BP422" s="4"/>
      <c r="BQ422" s="195"/>
      <c r="BR422" s="196"/>
      <c r="BS422" s="224"/>
      <c r="BT422" s="4">
        <f t="shared" si="1234"/>
        <v>0</v>
      </c>
      <c r="BU422" s="229">
        <f t="shared" si="1149"/>
        <v>0</v>
      </c>
      <c r="BV422" s="193">
        <f t="shared" si="1235"/>
        <v>0</v>
      </c>
      <c r="BW422" s="193">
        <f t="shared" si="1236"/>
        <v>0</v>
      </c>
      <c r="BX422" s="20">
        <v>0</v>
      </c>
      <c r="BY422" s="19">
        <v>0</v>
      </c>
      <c r="BZ422" s="441">
        <f t="shared" si="1237"/>
        <v>0</v>
      </c>
      <c r="CA422" s="4"/>
      <c r="CB422" s="1">
        <v>0</v>
      </c>
      <c r="CC422" s="1">
        <v>0</v>
      </c>
      <c r="CD422" s="19"/>
      <c r="CE422" s="196">
        <v>0</v>
      </c>
      <c r="CF422" s="275">
        <f t="shared" si="1238"/>
        <v>0</v>
      </c>
      <c r="CG422" s="1">
        <f t="shared" si="1239"/>
        <v>0</v>
      </c>
      <c r="CH422" s="229">
        <f t="shared" si="1240"/>
        <v>0</v>
      </c>
      <c r="CI422" s="193">
        <f t="shared" si="1241"/>
        <v>0</v>
      </c>
      <c r="CJ422" s="193">
        <f t="shared" si="1242"/>
        <v>0</v>
      </c>
      <c r="CK422" s="20">
        <v>0</v>
      </c>
      <c r="CL422" s="33">
        <v>0</v>
      </c>
      <c r="CM422" s="475">
        <f t="shared" si="1185"/>
        <v>0</v>
      </c>
      <c r="CN422" s="4">
        <f t="shared" si="1210"/>
        <v>0</v>
      </c>
      <c r="CO422" s="1">
        <v>0</v>
      </c>
      <c r="CP422" s="1">
        <v>0</v>
      </c>
      <c r="CQ422" s="19">
        <v>0</v>
      </c>
      <c r="CR422" s="7">
        <v>41482.800000000003</v>
      </c>
      <c r="CS422" s="224">
        <f t="shared" si="1211"/>
        <v>0</v>
      </c>
      <c r="CT422" s="1">
        <f t="shared" si="1212"/>
        <v>0</v>
      </c>
      <c r="CU422" s="229">
        <f t="shared" si="1186"/>
        <v>0</v>
      </c>
      <c r="CV422" s="193">
        <f t="shared" si="1213"/>
        <v>0</v>
      </c>
      <c r="CW422" s="193">
        <f t="shared" si="1214"/>
        <v>0</v>
      </c>
      <c r="CX422" s="20"/>
      <c r="CY422" s="33"/>
      <c r="CZ422" s="475">
        <f t="shared" si="1188"/>
        <v>0</v>
      </c>
      <c r="DA422" s="4">
        <f t="shared" si="1215"/>
        <v>0</v>
      </c>
      <c r="DB422" s="700"/>
      <c r="DC422" s="700"/>
      <c r="DD422" s="146"/>
      <c r="DE422" s="7">
        <v>0</v>
      </c>
      <c r="DF422" s="224">
        <f t="shared" si="1216"/>
        <v>0</v>
      </c>
      <c r="DG422" s="1">
        <f t="shared" si="1189"/>
        <v>0</v>
      </c>
      <c r="DH422" s="229">
        <f t="shared" si="1190"/>
        <v>0</v>
      </c>
      <c r="DI422" s="193"/>
      <c r="DJ422" s="193"/>
      <c r="DK422" s="20"/>
      <c r="DL422" s="33"/>
      <c r="DM422" s="475">
        <f t="shared" si="1191"/>
        <v>0</v>
      </c>
      <c r="DN422" s="4" t="e">
        <f t="shared" si="1217"/>
        <v>#DIV/0!</v>
      </c>
      <c r="DO422" s="700"/>
      <c r="DP422" s="700"/>
      <c r="DQ422" s="146"/>
      <c r="DR422" s="7">
        <v>0</v>
      </c>
      <c r="DS422" s="224">
        <f t="shared" si="1218"/>
        <v>0</v>
      </c>
      <c r="DT422" s="1">
        <f t="shared" si="1192"/>
        <v>0</v>
      </c>
      <c r="DU422" s="229">
        <f t="shared" si="1193"/>
        <v>0</v>
      </c>
    </row>
    <row r="423" spans="1:125" hidden="1" outlineLevel="1" x14ac:dyDescent="0.35">
      <c r="B423" s="5" t="s">
        <v>120</v>
      </c>
      <c r="C423" s="3"/>
      <c r="D423" s="18">
        <v>320020</v>
      </c>
      <c r="E423" s="5" t="s">
        <v>47</v>
      </c>
      <c r="F423" s="5" t="s">
        <v>497</v>
      </c>
      <c r="G423" s="5"/>
      <c r="H423" s="20"/>
      <c r="I423" s="16"/>
      <c r="J423" s="16"/>
      <c r="K423" s="16"/>
      <c r="L423" s="33"/>
      <c r="M423" s="20"/>
      <c r="N423" s="20"/>
      <c r="O423" s="20"/>
      <c r="P423" s="20"/>
      <c r="Q423" s="20"/>
      <c r="R423" s="20"/>
      <c r="S423" s="20"/>
      <c r="T423" s="20"/>
      <c r="U423" s="182"/>
      <c r="V423" s="33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16"/>
      <c r="AH423" s="179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329"/>
      <c r="AV423" s="33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329"/>
      <c r="BI423" s="193"/>
      <c r="BJ423" s="193"/>
      <c r="BK423" s="20"/>
      <c r="BL423" s="33"/>
      <c r="BM423" s="226"/>
      <c r="BN423" s="4"/>
      <c r="BO423" s="4"/>
      <c r="BP423" s="4"/>
      <c r="BQ423" s="195"/>
      <c r="BR423" s="196"/>
      <c r="BS423" s="224"/>
      <c r="BT423" s="4"/>
      <c r="BU423" s="229"/>
      <c r="BV423" s="193"/>
      <c r="BW423" s="193"/>
      <c r="BX423" s="20"/>
      <c r="BZ423" s="441"/>
      <c r="CA423" s="4"/>
      <c r="CD423" s="19"/>
      <c r="CE423" s="196"/>
      <c r="CF423" s="275"/>
      <c r="CG423" s="1"/>
      <c r="CH423" s="229"/>
      <c r="CI423" s="193"/>
      <c r="CJ423" s="193"/>
      <c r="CK423" s="20"/>
      <c r="CL423" s="33">
        <v>46495.638999999996</v>
      </c>
      <c r="CM423" s="475">
        <f t="shared" si="1185"/>
        <v>0</v>
      </c>
      <c r="CN423" s="4">
        <f t="shared" ref="CN423:CN425" si="1246">CJ423/$CJ$392</f>
        <v>0</v>
      </c>
      <c r="CO423" s="1">
        <v>0</v>
      </c>
      <c r="CP423" s="1">
        <v>0</v>
      </c>
      <c r="CQ423" s="19">
        <v>100</v>
      </c>
      <c r="CR423" s="7"/>
      <c r="CS423" s="224">
        <f t="shared" ref="CS423" si="1247">+IFERROR(CR423/CK423,0)</f>
        <v>0</v>
      </c>
      <c r="CT423" s="1">
        <f t="shared" ref="CT423" si="1248">IFERROR(CR423/AR423-1,0)</f>
        <v>0</v>
      </c>
      <c r="CU423" s="229">
        <f t="shared" si="1186"/>
        <v>0</v>
      </c>
      <c r="CV423" s="193">
        <f t="shared" si="1213"/>
        <v>46495.638999999996</v>
      </c>
      <c r="CW423" s="193">
        <f t="shared" si="1214"/>
        <v>46495.638999999996</v>
      </c>
      <c r="CX423" s="20"/>
      <c r="CY423" s="33"/>
      <c r="CZ423" s="475">
        <f t="shared" si="1188"/>
        <v>0</v>
      </c>
      <c r="DA423" s="4">
        <f t="shared" si="1215"/>
        <v>0.14883012738519441</v>
      </c>
      <c r="DB423" s="700"/>
      <c r="DC423" s="700"/>
      <c r="DD423" s="146"/>
      <c r="DE423" s="7">
        <v>0</v>
      </c>
      <c r="DF423" s="224">
        <f t="shared" si="1216"/>
        <v>0</v>
      </c>
      <c r="DG423" s="1">
        <f t="shared" si="1189"/>
        <v>0</v>
      </c>
      <c r="DH423" s="229">
        <f t="shared" si="1190"/>
        <v>0</v>
      </c>
      <c r="DI423" s="193"/>
      <c r="DJ423" s="193"/>
      <c r="DK423" s="20"/>
      <c r="DL423" s="33"/>
      <c r="DM423" s="475">
        <f t="shared" si="1191"/>
        <v>0</v>
      </c>
      <c r="DN423" s="4" t="e">
        <f t="shared" si="1217"/>
        <v>#DIV/0!</v>
      </c>
      <c r="DO423" s="700"/>
      <c r="DP423" s="700"/>
      <c r="DQ423" s="146"/>
      <c r="DR423" s="7">
        <v>0</v>
      </c>
      <c r="DS423" s="224">
        <f t="shared" si="1218"/>
        <v>0</v>
      </c>
      <c r="DT423" s="1">
        <f t="shared" si="1192"/>
        <v>0</v>
      </c>
      <c r="DU423" s="229">
        <f t="shared" si="1193"/>
        <v>0</v>
      </c>
    </row>
    <row r="424" spans="1:125" hidden="1" outlineLevel="1" x14ac:dyDescent="0.35">
      <c r="B424" s="5" t="s">
        <v>120</v>
      </c>
      <c r="C424" s="3"/>
      <c r="D424" s="18">
        <v>320029</v>
      </c>
      <c r="E424" s="5" t="s">
        <v>47</v>
      </c>
      <c r="F424" s="5" t="s">
        <v>68</v>
      </c>
      <c r="G424" s="5" t="s">
        <v>81</v>
      </c>
      <c r="H424" s="20">
        <v>255.55600000000001</v>
      </c>
      <c r="I424" s="16">
        <f t="shared" si="1219"/>
        <v>0</v>
      </c>
      <c r="J424" s="16">
        <f t="shared" si="1220"/>
        <v>0</v>
      </c>
      <c r="K424" s="16">
        <f t="shared" si="1221"/>
        <v>0</v>
      </c>
      <c r="L424" s="33">
        <f t="shared" si="1222"/>
        <v>0</v>
      </c>
      <c r="M424" s="20">
        <f t="shared" si="1223"/>
        <v>0</v>
      </c>
      <c r="N424" s="20">
        <f t="shared" si="1224"/>
        <v>0</v>
      </c>
      <c r="O424" s="20">
        <f t="shared" si="1225"/>
        <v>0</v>
      </c>
      <c r="P424" s="20">
        <f t="shared" si="1226"/>
        <v>0</v>
      </c>
      <c r="Q424" s="20">
        <f t="shared" si="1227"/>
        <v>0</v>
      </c>
      <c r="R424" s="20">
        <f t="shared" si="1228"/>
        <v>0</v>
      </c>
      <c r="S424" s="20">
        <f t="shared" si="1229"/>
        <v>0</v>
      </c>
      <c r="T424" s="20">
        <f t="shared" si="1230"/>
        <v>0</v>
      </c>
      <c r="U424" s="182">
        <f t="shared" si="1231"/>
        <v>0</v>
      </c>
      <c r="V424" s="33">
        <v>0</v>
      </c>
      <c r="W424" s="20">
        <v>0</v>
      </c>
      <c r="X424" s="20">
        <v>0</v>
      </c>
      <c r="Y424" s="20">
        <v>0</v>
      </c>
      <c r="Z424" s="20">
        <v>0</v>
      </c>
      <c r="AA424" s="20">
        <v>0</v>
      </c>
      <c r="AB424" s="20">
        <v>0</v>
      </c>
      <c r="AC424" s="20">
        <v>0</v>
      </c>
      <c r="AD424" s="20">
        <v>0</v>
      </c>
      <c r="AE424" s="20">
        <v>0</v>
      </c>
      <c r="AF424" s="20">
        <v>0</v>
      </c>
      <c r="AG424" s="16">
        <v>0</v>
      </c>
      <c r="AH424" s="179">
        <f t="shared" si="1150"/>
        <v>0</v>
      </c>
      <c r="AI424" s="28">
        <v>0</v>
      </c>
      <c r="AJ424" s="28">
        <v>0</v>
      </c>
      <c r="AK424" s="28">
        <v>0</v>
      </c>
      <c r="AL424" s="28">
        <v>0</v>
      </c>
      <c r="AM424" s="28">
        <v>0</v>
      </c>
      <c r="AN424" s="28">
        <v>0</v>
      </c>
      <c r="AO424" s="28">
        <v>0</v>
      </c>
      <c r="AP424" s="28">
        <v>0</v>
      </c>
      <c r="AQ424" s="28">
        <v>0</v>
      </c>
      <c r="AR424" s="28">
        <v>0</v>
      </c>
      <c r="AS424" s="28">
        <v>0</v>
      </c>
      <c r="AT424" s="28">
        <v>0</v>
      </c>
      <c r="AU424" s="329">
        <f t="shared" si="1244"/>
        <v>0</v>
      </c>
      <c r="AV424" s="33">
        <v>0</v>
      </c>
      <c r="AW424" s="20">
        <v>0</v>
      </c>
      <c r="AX424" s="20">
        <v>0</v>
      </c>
      <c r="AY424" s="20">
        <v>0</v>
      </c>
      <c r="AZ424" s="20">
        <v>0</v>
      </c>
      <c r="BA424" s="20">
        <v>0</v>
      </c>
      <c r="BB424" s="20">
        <v>0</v>
      </c>
      <c r="BC424" s="20">
        <v>0</v>
      </c>
      <c r="BD424" s="20">
        <v>0</v>
      </c>
      <c r="BE424" s="20">
        <v>0</v>
      </c>
      <c r="BF424" s="20">
        <v>0</v>
      </c>
      <c r="BG424" s="20">
        <v>0</v>
      </c>
      <c r="BH424" s="329">
        <f t="shared" si="1245"/>
        <v>0</v>
      </c>
      <c r="BI424" s="193"/>
      <c r="BJ424" s="193"/>
      <c r="BK424" s="20"/>
      <c r="BL424" s="33">
        <v>0</v>
      </c>
      <c r="BM424" s="226"/>
      <c r="BN424" s="4"/>
      <c r="BO424" s="4"/>
      <c r="BP424" s="4"/>
      <c r="BQ424" s="195"/>
      <c r="BR424" s="196"/>
      <c r="BS424" s="224"/>
      <c r="BT424" s="4">
        <f t="shared" si="1234"/>
        <v>0</v>
      </c>
      <c r="BU424" s="229">
        <f t="shared" si="1149"/>
        <v>0</v>
      </c>
      <c r="BV424" s="193">
        <f t="shared" si="1235"/>
        <v>0</v>
      </c>
      <c r="BW424" s="193">
        <f t="shared" si="1236"/>
        <v>0</v>
      </c>
      <c r="BX424" s="20">
        <v>0</v>
      </c>
      <c r="BY424" s="19">
        <v>0</v>
      </c>
      <c r="BZ424" s="441">
        <f t="shared" si="1237"/>
        <v>0</v>
      </c>
      <c r="CA424" s="4"/>
      <c r="CB424" s="1">
        <v>0</v>
      </c>
      <c r="CC424" s="1">
        <v>0</v>
      </c>
      <c r="CD424" s="19">
        <v>0</v>
      </c>
      <c r="CE424" s="196">
        <v>0</v>
      </c>
      <c r="CF424" s="275">
        <f t="shared" si="1238"/>
        <v>0</v>
      </c>
      <c r="CG424" s="1">
        <f t="shared" si="1239"/>
        <v>0</v>
      </c>
      <c r="CH424" s="229">
        <f t="shared" si="1240"/>
        <v>0</v>
      </c>
      <c r="CI424" s="193">
        <f t="shared" si="1241"/>
        <v>0</v>
      </c>
      <c r="CJ424" s="193">
        <f t="shared" si="1242"/>
        <v>0</v>
      </c>
      <c r="CK424" s="20">
        <v>0</v>
      </c>
      <c r="CL424" s="33">
        <v>0</v>
      </c>
      <c r="CM424" s="475">
        <f t="shared" si="1185"/>
        <v>0</v>
      </c>
      <c r="CN424" s="4">
        <f t="shared" si="1246"/>
        <v>0</v>
      </c>
      <c r="CO424" s="1">
        <v>0</v>
      </c>
      <c r="CP424" s="1">
        <v>0</v>
      </c>
      <c r="CQ424" s="19">
        <v>0</v>
      </c>
      <c r="CR424" s="7">
        <v>0</v>
      </c>
      <c r="CS424" s="224">
        <f t="shared" si="1211"/>
        <v>0</v>
      </c>
      <c r="CT424" s="1">
        <f t="shared" si="1212"/>
        <v>0</v>
      </c>
      <c r="CU424" s="229">
        <f t="shared" si="1186"/>
        <v>0</v>
      </c>
      <c r="CV424" s="193">
        <f t="shared" si="1213"/>
        <v>0</v>
      </c>
      <c r="CW424" s="193">
        <f t="shared" si="1214"/>
        <v>0</v>
      </c>
      <c r="CX424" s="20"/>
      <c r="CY424" s="33"/>
      <c r="CZ424" s="475">
        <f t="shared" si="1188"/>
        <v>0</v>
      </c>
      <c r="DA424" s="4">
        <f t="shared" si="1215"/>
        <v>0</v>
      </c>
      <c r="DB424" s="700"/>
      <c r="DC424" s="700"/>
      <c r="DD424" s="146"/>
      <c r="DE424" s="7">
        <v>0</v>
      </c>
      <c r="DF424" s="224">
        <f t="shared" si="1216"/>
        <v>0</v>
      </c>
      <c r="DG424" s="1">
        <f t="shared" si="1189"/>
        <v>0</v>
      </c>
      <c r="DH424" s="229">
        <f t="shared" si="1190"/>
        <v>0</v>
      </c>
      <c r="DI424" s="193"/>
      <c r="DJ424" s="193"/>
      <c r="DK424" s="20"/>
      <c r="DL424" s="33"/>
      <c r="DM424" s="475">
        <f t="shared" si="1191"/>
        <v>0</v>
      </c>
      <c r="DN424" s="4" t="e">
        <f t="shared" si="1217"/>
        <v>#DIV/0!</v>
      </c>
      <c r="DO424" s="700"/>
      <c r="DP424" s="700"/>
      <c r="DQ424" s="146"/>
      <c r="DR424" s="7">
        <v>0</v>
      </c>
      <c r="DS424" s="224">
        <f t="shared" si="1218"/>
        <v>0</v>
      </c>
      <c r="DT424" s="1">
        <f t="shared" si="1192"/>
        <v>0</v>
      </c>
      <c r="DU424" s="229">
        <f t="shared" si="1193"/>
        <v>0</v>
      </c>
    </row>
    <row r="425" spans="1:125" collapsed="1" x14ac:dyDescent="0.35">
      <c r="B425" s="5" t="s">
        <v>120</v>
      </c>
      <c r="C425" s="3"/>
      <c r="D425" s="18"/>
      <c r="E425" s="5" t="s">
        <v>194</v>
      </c>
      <c r="F425" s="14" t="s">
        <v>82</v>
      </c>
      <c r="G425" s="5"/>
      <c r="H425" s="2"/>
      <c r="I425" s="16">
        <f>+SUM(I426:I428)</f>
        <v>0</v>
      </c>
      <c r="J425" s="16">
        <f t="shared" ref="J425:U425" si="1249">+SUM(J426:J428)</f>
        <v>0</v>
      </c>
      <c r="K425" s="16">
        <f t="shared" si="1249"/>
        <v>0</v>
      </c>
      <c r="L425" s="33">
        <f t="shared" si="1249"/>
        <v>52.008376297828143</v>
      </c>
      <c r="M425" s="20">
        <f t="shared" si="1249"/>
        <v>37.922777743522126</v>
      </c>
      <c r="N425" s="20">
        <f t="shared" si="1249"/>
        <v>68.260993298013119</v>
      </c>
      <c r="O425" s="20">
        <f t="shared" si="1249"/>
        <v>22.33996575488657</v>
      </c>
      <c r="P425" s="20">
        <f t="shared" si="1249"/>
        <v>90.423652843719921</v>
      </c>
      <c r="Q425" s="20">
        <f t="shared" si="1249"/>
        <v>68.083691831923844</v>
      </c>
      <c r="R425" s="20">
        <f t="shared" si="1249"/>
        <v>31.914235437526386</v>
      </c>
      <c r="S425" s="20">
        <f t="shared" si="1249"/>
        <v>139.9968108629821</v>
      </c>
      <c r="T425" s="20">
        <f t="shared" si="1249"/>
        <v>114.200047659243</v>
      </c>
      <c r="U425" s="182">
        <f t="shared" si="1249"/>
        <v>625.15055172964526</v>
      </c>
      <c r="V425" s="34">
        <f>+SUM(V426:V428)</f>
        <v>110</v>
      </c>
      <c r="W425" s="26">
        <f t="shared" ref="W425:AB425" si="1250">+SUM(W426:W428)</f>
        <v>101</v>
      </c>
      <c r="X425" s="26">
        <f t="shared" si="1250"/>
        <v>72</v>
      </c>
      <c r="Y425" s="26">
        <f t="shared" si="1250"/>
        <v>43</v>
      </c>
      <c r="Z425" s="26">
        <f t="shared" si="1250"/>
        <v>61</v>
      </c>
      <c r="AA425" s="26">
        <f t="shared" si="1250"/>
        <v>11</v>
      </c>
      <c r="AB425" s="26">
        <f t="shared" si="1250"/>
        <v>2</v>
      </c>
      <c r="AC425" s="20">
        <f t="shared" ref="AC425" si="1251">+SUM(AC426:AC428)</f>
        <v>0</v>
      </c>
      <c r="AD425" s="20">
        <v>0</v>
      </c>
      <c r="AE425" s="20">
        <f t="shared" ref="AE425" si="1252">+SUM(AE426:AE428)</f>
        <v>0</v>
      </c>
      <c r="AF425" s="20">
        <f t="shared" ref="AF425" si="1253">+SUM(AF426:AF428)</f>
        <v>0</v>
      </c>
      <c r="AG425" s="16">
        <f t="shared" ref="AG425" si="1254">+SUM(AG426:AG428)</f>
        <v>0</v>
      </c>
      <c r="AH425" s="179">
        <f t="shared" ref="AH425" si="1255">+SUM(AH426:AH428)</f>
        <v>400</v>
      </c>
      <c r="AI425" s="23">
        <f>SUM(AI426:AI428)</f>
        <v>0</v>
      </c>
      <c r="AJ425" s="23">
        <f t="shared" ref="AJ425:AT425" si="1256">SUM(AJ426:AJ428)</f>
        <v>0</v>
      </c>
      <c r="AK425" s="23">
        <f t="shared" si="1256"/>
        <v>0</v>
      </c>
      <c r="AL425" s="23">
        <f t="shared" si="1256"/>
        <v>10965.082</v>
      </c>
      <c r="AM425" s="23">
        <f t="shared" si="1256"/>
        <v>7995.3729999999996</v>
      </c>
      <c r="AN425" s="23">
        <f t="shared" si="1256"/>
        <v>14391.67</v>
      </c>
      <c r="AO425" s="23">
        <f t="shared" si="1256"/>
        <v>4710.0020000000004</v>
      </c>
      <c r="AP425" s="23">
        <f t="shared" si="1256"/>
        <v>19064.29</v>
      </c>
      <c r="AQ425" s="23">
        <f t="shared" si="1256"/>
        <v>14354.289000000001</v>
      </c>
      <c r="AR425" s="23">
        <f t="shared" si="1256"/>
        <v>6728.5740000000005</v>
      </c>
      <c r="AS425" s="23">
        <f t="shared" si="1256"/>
        <v>30974.892</v>
      </c>
      <c r="AT425" s="23">
        <f t="shared" si="1256"/>
        <v>25696.699000000001</v>
      </c>
      <c r="AU425" s="329">
        <f t="shared" ref="AU425" si="1257">+SUM(AU426:AU428)</f>
        <v>134880.87099999998</v>
      </c>
      <c r="AV425" s="34">
        <f t="shared" ref="AV425" si="1258">+SUM(AV426:AV428)</f>
        <v>27279.361440000001</v>
      </c>
      <c r="AW425" s="26">
        <f t="shared" ref="AW425" si="1259">+SUM(AW426:AW428)</f>
        <v>23641.152479999997</v>
      </c>
      <c r="AX425" s="26">
        <f t="shared" ref="AX425" si="1260">+SUM(AX426:AX428)</f>
        <v>18254.548799999997</v>
      </c>
      <c r="AY425" s="26">
        <f t="shared" ref="AY425" si="1261">+SUM(AY426:AY428)</f>
        <v>11020.75632</v>
      </c>
      <c r="AZ425" s="26">
        <f t="shared" ref="AZ425" si="1262">+SUM(AZ426:AZ428)</f>
        <v>14716.572479999999</v>
      </c>
      <c r="BA425" s="26">
        <f t="shared" ref="BA425" si="1263">+SUM(BA426:BA428)</f>
        <v>3812.3784000000001</v>
      </c>
      <c r="BB425" s="26">
        <f t="shared" ref="BB425" si="1264">+SUM(BB426:BB428)</f>
        <v>676.1232</v>
      </c>
      <c r="BC425" s="26">
        <v>0</v>
      </c>
      <c r="BD425" s="26">
        <v>0</v>
      </c>
      <c r="BE425" s="26">
        <f t="shared" ref="BE425" si="1265">+SUM(BE426:BE428)</f>
        <v>0</v>
      </c>
      <c r="BF425" s="26">
        <f t="shared" ref="BF425" si="1266">+SUM(BF426:BF428)</f>
        <v>0</v>
      </c>
      <c r="BG425" s="26">
        <f t="shared" ref="BG425" si="1267">+SUM(BG426:BG428)</f>
        <v>0</v>
      </c>
      <c r="BH425" s="329">
        <f t="shared" ref="BH425" si="1268">+SUM(BH426:BH428)</f>
        <v>99400.893119999993</v>
      </c>
      <c r="BI425" s="193"/>
      <c r="BJ425" s="193"/>
      <c r="BK425" s="20"/>
      <c r="BL425" s="33">
        <v>0</v>
      </c>
      <c r="BM425" s="226"/>
      <c r="BN425" s="4"/>
      <c r="BO425" s="4"/>
      <c r="BP425" s="4"/>
      <c r="BQ425" s="195"/>
      <c r="BR425" s="196"/>
      <c r="BS425" s="224"/>
      <c r="BT425" s="4">
        <f t="shared" si="1234"/>
        <v>-1</v>
      </c>
      <c r="BU425" s="229">
        <f t="shared" si="1149"/>
        <v>0.74001623662131633</v>
      </c>
      <c r="BV425" s="193"/>
      <c r="BW425" s="193">
        <f t="shared" si="1236"/>
        <v>1496.1671999999999</v>
      </c>
      <c r="BX425" s="20">
        <v>0</v>
      </c>
      <c r="BY425" s="19">
        <v>0</v>
      </c>
      <c r="BZ425" s="441">
        <f t="shared" si="1237"/>
        <v>0</v>
      </c>
      <c r="CA425" s="4"/>
      <c r="CB425" s="1">
        <v>0</v>
      </c>
      <c r="CC425" s="1">
        <v>1</v>
      </c>
      <c r="CD425" s="19"/>
      <c r="CE425" s="196">
        <v>0</v>
      </c>
      <c r="CF425" s="275">
        <f t="shared" si="1238"/>
        <v>0</v>
      </c>
      <c r="CG425" s="1">
        <f t="shared" si="1239"/>
        <v>-1</v>
      </c>
      <c r="CH425" s="229">
        <f t="shared" si="1240"/>
        <v>0.39059752879329412</v>
      </c>
      <c r="CI425" s="193">
        <f t="shared" si="1241"/>
        <v>11044.543679999999</v>
      </c>
      <c r="CJ425" s="193">
        <f t="shared" si="1242"/>
        <v>225.37440000000001</v>
      </c>
      <c r="CK425" s="20">
        <v>0</v>
      </c>
      <c r="CL425" s="33">
        <v>0</v>
      </c>
      <c r="CM425" s="475">
        <f t="shared" si="1185"/>
        <v>0</v>
      </c>
      <c r="CN425" s="4">
        <f t="shared" si="1246"/>
        <v>8.6321344665824028E-4</v>
      </c>
      <c r="CO425" s="1">
        <v>0</v>
      </c>
      <c r="CP425" s="1">
        <v>1</v>
      </c>
      <c r="CR425" s="7">
        <v>0</v>
      </c>
      <c r="CS425" s="224">
        <f t="shared" si="1211"/>
        <v>0</v>
      </c>
      <c r="CT425" s="1">
        <f t="shared" si="1212"/>
        <v>-1</v>
      </c>
      <c r="CU425" s="229">
        <f t="shared" si="1186"/>
        <v>0.27096034025629678</v>
      </c>
      <c r="CV425" s="193">
        <f t="shared" si="1213"/>
        <v>9940.0893120000001</v>
      </c>
      <c r="CW425" s="193">
        <f t="shared" si="1214"/>
        <v>0</v>
      </c>
      <c r="CX425" s="20"/>
      <c r="CY425" s="33"/>
      <c r="CZ425" s="475">
        <f t="shared" si="1188"/>
        <v>0</v>
      </c>
      <c r="DA425" s="4">
        <f t="shared" si="1215"/>
        <v>0</v>
      </c>
      <c r="DB425" s="700"/>
      <c r="DC425" s="700"/>
      <c r="DD425" s="146"/>
      <c r="DE425" s="7">
        <v>0</v>
      </c>
      <c r="DF425" s="224">
        <f t="shared" si="1216"/>
        <v>0</v>
      </c>
      <c r="DG425" s="1">
        <f t="shared" si="1189"/>
        <v>-1</v>
      </c>
      <c r="DH425" s="229">
        <f t="shared" si="1190"/>
        <v>-8.9603453511558406E-2</v>
      </c>
      <c r="DI425" s="193"/>
      <c r="DJ425" s="193"/>
      <c r="DK425" s="20"/>
      <c r="DL425" s="33"/>
      <c r="DM425" s="475">
        <f t="shared" si="1191"/>
        <v>0</v>
      </c>
      <c r="DN425" s="4" t="e">
        <f t="shared" si="1217"/>
        <v>#DIV/0!</v>
      </c>
      <c r="DO425" s="700"/>
      <c r="DP425" s="700"/>
      <c r="DQ425" s="146"/>
      <c r="DR425" s="7">
        <v>0</v>
      </c>
      <c r="DS425" s="224">
        <f t="shared" si="1218"/>
        <v>0</v>
      </c>
      <c r="DT425" s="1">
        <f t="shared" si="1192"/>
        <v>-1</v>
      </c>
      <c r="DU425" s="229">
        <f t="shared" si="1193"/>
        <v>-0.26304677317808833</v>
      </c>
    </row>
    <row r="426" spans="1:125" hidden="1" outlineLevel="1" x14ac:dyDescent="0.35">
      <c r="B426" s="5" t="s">
        <v>120</v>
      </c>
      <c r="C426" s="3"/>
      <c r="D426" s="18">
        <v>320917</v>
      </c>
      <c r="E426" s="5" t="s">
        <v>194</v>
      </c>
      <c r="F426" s="5" t="s">
        <v>84</v>
      </c>
      <c r="G426" s="5" t="s">
        <v>70</v>
      </c>
      <c r="H426" s="20">
        <v>317.77800000000002</v>
      </c>
      <c r="I426" s="16">
        <f t="shared" ref="I426" si="1269">+IFERROR(AI426/$H426,0)</f>
        <v>0</v>
      </c>
      <c r="J426" s="16">
        <f t="shared" ref="J426" si="1270">+IFERROR(AJ426/$H426,0)</f>
        <v>0</v>
      </c>
      <c r="K426" s="16">
        <f t="shared" ref="K426" si="1271">+IFERROR(AK426/$H426,0)</f>
        <v>0</v>
      </c>
      <c r="L426" s="33">
        <f t="shared" ref="L426" si="1272">+IFERROR(AL426/$H426,0)</f>
        <v>0</v>
      </c>
      <c r="M426" s="20">
        <f t="shared" ref="M426" si="1273">+IFERROR(AM426/$H426,0)</f>
        <v>0</v>
      </c>
      <c r="N426" s="20">
        <f t="shared" ref="N426" si="1274">+IFERROR(AN426/$H426,0)</f>
        <v>0</v>
      </c>
      <c r="O426" s="20">
        <f t="shared" ref="O426" si="1275">+IFERROR(AO426/$H426,0)</f>
        <v>0</v>
      </c>
      <c r="P426" s="20">
        <f t="shared" ref="P426" si="1276">+IFERROR(AP426/$H426,0)</f>
        <v>0</v>
      </c>
      <c r="Q426" s="20">
        <f t="shared" ref="Q426" si="1277">+IFERROR(AQ426/$H426,0)</f>
        <v>0</v>
      </c>
      <c r="R426" s="20">
        <f t="shared" ref="R426" si="1278">+IFERROR(AR426/$H426,0)</f>
        <v>0</v>
      </c>
      <c r="S426" s="20">
        <f t="shared" ref="S426" si="1279">+IFERROR(AS426/$H426,0)</f>
        <v>6.3829780538614997</v>
      </c>
      <c r="T426" s="20">
        <f t="shared" ref="T426" si="1280">+IFERROR(AT426/$H426,0)</f>
        <v>4.2553197515246488</v>
      </c>
      <c r="U426" s="182">
        <f t="shared" ref="U426" si="1281">+SUM(I426:T426)</f>
        <v>10.638297805386149</v>
      </c>
      <c r="V426" s="33">
        <v>7</v>
      </c>
      <c r="W426" s="20">
        <v>3</v>
      </c>
      <c r="X426" s="20">
        <v>6</v>
      </c>
      <c r="Y426" s="20">
        <v>3</v>
      </c>
      <c r="Z426" s="20">
        <v>0</v>
      </c>
      <c r="AA426" s="20">
        <v>5</v>
      </c>
      <c r="AB426" s="20">
        <v>2</v>
      </c>
      <c r="AC426" s="20">
        <v>0</v>
      </c>
      <c r="AD426" s="20">
        <v>0</v>
      </c>
      <c r="AE426" s="20">
        <v>0</v>
      </c>
      <c r="AF426" s="20">
        <v>0</v>
      </c>
      <c r="AG426" s="16">
        <v>0</v>
      </c>
      <c r="AH426" s="179">
        <f t="shared" si="1150"/>
        <v>26</v>
      </c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>
        <v>2028.37</v>
      </c>
      <c r="AT426" s="28">
        <v>1352.2469999999998</v>
      </c>
      <c r="AU426" s="329">
        <f t="shared" si="1244"/>
        <v>3380.6169999999997</v>
      </c>
      <c r="AV426" s="33">
        <v>2366.4312</v>
      </c>
      <c r="AW426" s="20">
        <v>1014.1848</v>
      </c>
      <c r="AX426" s="20">
        <v>2028.3696</v>
      </c>
      <c r="AY426" s="20">
        <v>1014.1848</v>
      </c>
      <c r="AZ426" s="20">
        <v>0</v>
      </c>
      <c r="BA426" s="20">
        <v>1690.308</v>
      </c>
      <c r="BB426" s="20">
        <v>676.1232</v>
      </c>
      <c r="BC426" s="20">
        <v>0</v>
      </c>
      <c r="BD426" s="20">
        <v>0</v>
      </c>
      <c r="BE426" s="20">
        <v>0</v>
      </c>
      <c r="BF426" s="20">
        <v>0</v>
      </c>
      <c r="BG426" s="20">
        <v>0</v>
      </c>
      <c r="BH426" s="329">
        <f t="shared" si="1245"/>
        <v>8789.6016</v>
      </c>
      <c r="BI426" s="193"/>
      <c r="BJ426" s="193"/>
      <c r="BK426" s="20"/>
      <c r="BL426" s="33"/>
      <c r="BM426" s="226">
        <f t="shared" si="1232"/>
        <v>0</v>
      </c>
      <c r="BN426" s="4">
        <f t="shared" si="1233"/>
        <v>0</v>
      </c>
      <c r="BO426" s="4">
        <v>0</v>
      </c>
      <c r="BP426" s="4">
        <v>0</v>
      </c>
      <c r="BQ426" s="195">
        <v>0</v>
      </c>
      <c r="BR426" s="196">
        <f>BQ426*H426*1.08*(1-BO426)</f>
        <v>0</v>
      </c>
      <c r="BS426" s="224">
        <f t="shared" si="1243"/>
        <v>0</v>
      </c>
      <c r="BT426" s="4">
        <f t="shared" si="1234"/>
        <v>0</v>
      </c>
      <c r="BU426" s="3">
        <f t="shared" si="1149"/>
        <v>0</v>
      </c>
      <c r="BV426" s="193"/>
      <c r="BW426" s="193">
        <f t="shared" si="1236"/>
        <v>788.81039999999996</v>
      </c>
      <c r="BX426" s="20"/>
      <c r="BY426" s="19">
        <v>0</v>
      </c>
      <c r="BZ426" s="441">
        <f t="shared" si="1237"/>
        <v>0</v>
      </c>
      <c r="CA426" s="4">
        <f>BW426/$BW$392</f>
        <v>3.3541766196123254E-3</v>
      </c>
      <c r="CB426" s="1">
        <v>0</v>
      </c>
      <c r="CC426" s="1">
        <v>0</v>
      </c>
      <c r="CD426" s="19">
        <v>0</v>
      </c>
      <c r="CE426" s="196">
        <v>0</v>
      </c>
      <c r="CF426" s="275">
        <f t="shared" si="1238"/>
        <v>0</v>
      </c>
      <c r="CG426" s="1">
        <f t="shared" si="1239"/>
        <v>0</v>
      </c>
      <c r="CH426" s="229">
        <f t="shared" si="1240"/>
        <v>0</v>
      </c>
      <c r="CI426" s="193">
        <f t="shared" si="1241"/>
        <v>976.62239999999997</v>
      </c>
      <c r="CJ426" s="193">
        <f t="shared" si="1242"/>
        <v>225.37440000000001</v>
      </c>
      <c r="CK426" s="20">
        <v>0</v>
      </c>
      <c r="CL426" s="33">
        <v>0</v>
      </c>
      <c r="CM426" s="475">
        <f t="shared" si="1185"/>
        <v>0</v>
      </c>
      <c r="CN426" s="4"/>
      <c r="CO426" s="1">
        <v>0</v>
      </c>
      <c r="CP426" s="1">
        <v>0</v>
      </c>
      <c r="CQ426" s="19">
        <v>0</v>
      </c>
      <c r="CR426" s="7">
        <v>0</v>
      </c>
      <c r="CS426" s="224">
        <f t="shared" si="1211"/>
        <v>0</v>
      </c>
      <c r="CT426" s="1">
        <f t="shared" si="1212"/>
        <v>0</v>
      </c>
      <c r="CU426" s="229">
        <f t="shared" si="1186"/>
        <v>0</v>
      </c>
      <c r="CV426" s="193">
        <f t="shared" si="1213"/>
        <v>878.96015999999997</v>
      </c>
      <c r="CW426" s="193">
        <f t="shared" si="1214"/>
        <v>0</v>
      </c>
      <c r="CX426" s="20">
        <v>0</v>
      </c>
      <c r="CY426" s="33"/>
      <c r="CZ426" s="475">
        <f t="shared" si="1188"/>
        <v>0</v>
      </c>
      <c r="DA426" s="4"/>
      <c r="DB426" s="700"/>
      <c r="DC426" s="700"/>
      <c r="DD426" s="146"/>
      <c r="DE426" s="7">
        <v>0</v>
      </c>
      <c r="DF426" s="224">
        <f t="shared" si="1216"/>
        <v>0</v>
      </c>
      <c r="DG426" s="1">
        <f t="shared" si="1189"/>
        <v>-1</v>
      </c>
      <c r="DH426" s="229">
        <f t="shared" si="1190"/>
        <v>3.3333324787883871</v>
      </c>
      <c r="DI426" s="193"/>
      <c r="DJ426" s="193"/>
      <c r="DK426" s="20">
        <v>0</v>
      </c>
      <c r="DL426" s="33"/>
      <c r="DM426" s="475">
        <f t="shared" si="1191"/>
        <v>0</v>
      </c>
      <c r="DN426" s="4"/>
      <c r="DO426" s="700"/>
      <c r="DP426" s="700"/>
      <c r="DQ426" s="146"/>
      <c r="DR426" s="7">
        <v>0</v>
      </c>
      <c r="DS426" s="224">
        <f t="shared" si="1218"/>
        <v>0</v>
      </c>
      <c r="DT426" s="1">
        <f t="shared" si="1192"/>
        <v>-1</v>
      </c>
      <c r="DU426" s="229">
        <f t="shared" si="1193"/>
        <v>1.5999992309096243</v>
      </c>
    </row>
    <row r="427" spans="1:125" hidden="1" outlineLevel="1" x14ac:dyDescent="0.35">
      <c r="B427" s="5" t="s">
        <v>120</v>
      </c>
      <c r="C427" s="3"/>
      <c r="D427" s="18">
        <v>320921</v>
      </c>
      <c r="E427" s="5" t="s">
        <v>194</v>
      </c>
      <c r="F427" s="5" t="s">
        <v>85</v>
      </c>
      <c r="G427" s="5" t="s">
        <v>70</v>
      </c>
      <c r="H427" s="20">
        <v>332.45499999999998</v>
      </c>
      <c r="I427" s="16">
        <f t="shared" ref="I427:I428" si="1282">+IFERROR(AI427/$H427,0)</f>
        <v>0</v>
      </c>
      <c r="J427" s="16">
        <f t="shared" ref="J427:J428" si="1283">+IFERROR(AJ427/$H427,0)</f>
        <v>0</v>
      </c>
      <c r="K427" s="16">
        <f t="shared" ref="K427:K428" si="1284">+IFERROR(AK427/$H427,0)</f>
        <v>0</v>
      </c>
      <c r="L427" s="33">
        <f t="shared" ref="L427:L428" si="1285">+IFERROR(AL427/$H427,0)</f>
        <v>0</v>
      </c>
      <c r="M427" s="20">
        <f t="shared" ref="M427:M428" si="1286">+IFERROR(AM427/$H427,0)</f>
        <v>0</v>
      </c>
      <c r="N427" s="20">
        <f t="shared" ref="N427:N428" si="1287">+IFERROR(AN427/$H427,0)</f>
        <v>0</v>
      </c>
      <c r="O427" s="20">
        <f t="shared" ref="O427:O428" si="1288">+IFERROR(AO427/$H427,0)</f>
        <v>0</v>
      </c>
      <c r="P427" s="20">
        <f t="shared" ref="P427:P428" si="1289">+IFERROR(AP427/$H427,0)</f>
        <v>0</v>
      </c>
      <c r="Q427" s="20">
        <f t="shared" ref="Q427:Q428" si="1290">+IFERROR(AQ427/$H427,0)</f>
        <v>0</v>
      </c>
      <c r="R427" s="20">
        <f t="shared" ref="R427:R428" si="1291">+IFERROR(AR427/$H427,0)</f>
        <v>0</v>
      </c>
      <c r="S427" s="20">
        <f t="shared" ref="S427:S428" si="1292">+IFERROR(AS427/$H427,0)</f>
        <v>6.3830292821584882</v>
      </c>
      <c r="T427" s="20">
        <f t="shared" ref="T427:T428" si="1293">+IFERROR(AT427/$H427,0)</f>
        <v>9.5745439232377318</v>
      </c>
      <c r="U427" s="182">
        <f t="shared" ref="U427:U428" si="1294">+SUM(I427:T427)</f>
        <v>15.957573205396219</v>
      </c>
      <c r="V427" s="33">
        <v>14</v>
      </c>
      <c r="W427" s="20">
        <v>5</v>
      </c>
      <c r="X427" s="20">
        <v>11</v>
      </c>
      <c r="Y427" s="20">
        <v>8</v>
      </c>
      <c r="Z427" s="20">
        <v>8</v>
      </c>
      <c r="AA427" s="20">
        <v>6</v>
      </c>
      <c r="AB427" s="20">
        <v>0</v>
      </c>
      <c r="AC427" s="20">
        <v>0</v>
      </c>
      <c r="AD427" s="20">
        <v>0</v>
      </c>
      <c r="AE427" s="20">
        <v>0</v>
      </c>
      <c r="AF427" s="20">
        <v>0</v>
      </c>
      <c r="AG427" s="16">
        <v>0</v>
      </c>
      <c r="AH427" s="179">
        <f t="shared" si="1150"/>
        <v>52</v>
      </c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>
        <v>2122.0700000000002</v>
      </c>
      <c r="AT427" s="28">
        <v>3183.105</v>
      </c>
      <c r="AU427" s="329">
        <f t="shared" si="1244"/>
        <v>5305.1750000000002</v>
      </c>
      <c r="AV427" s="33">
        <v>4951.4976000000006</v>
      </c>
      <c r="AW427" s="20">
        <v>1768.3920000000001</v>
      </c>
      <c r="AX427" s="20">
        <v>3890.4624000000003</v>
      </c>
      <c r="AY427" s="20">
        <v>2829.4272000000001</v>
      </c>
      <c r="AZ427" s="20">
        <v>2829.4272000000001</v>
      </c>
      <c r="BA427" s="20">
        <v>2122.0704000000001</v>
      </c>
      <c r="BB427" s="20">
        <v>0</v>
      </c>
      <c r="BC427" s="20">
        <v>0</v>
      </c>
      <c r="BD427" s="20">
        <v>0</v>
      </c>
      <c r="BE427" s="20">
        <v>0</v>
      </c>
      <c r="BF427" s="20">
        <v>0</v>
      </c>
      <c r="BG427" s="20">
        <v>0</v>
      </c>
      <c r="BH427" s="329">
        <f t="shared" si="1245"/>
        <v>18391.2768</v>
      </c>
      <c r="BI427" s="193"/>
      <c r="BJ427" s="193"/>
      <c r="BK427" s="20"/>
      <c r="BL427" s="33"/>
      <c r="BM427" s="226">
        <f t="shared" si="1232"/>
        <v>0</v>
      </c>
      <c r="BN427" s="4">
        <f t="shared" si="1233"/>
        <v>0</v>
      </c>
      <c r="BO427" s="4">
        <v>0</v>
      </c>
      <c r="BP427" s="4">
        <v>1</v>
      </c>
      <c r="BQ427" s="195">
        <v>0</v>
      </c>
      <c r="BR427" s="196">
        <f>BQ427*H427*1.08*(1-BO427)</f>
        <v>0</v>
      </c>
      <c r="BS427" s="224">
        <f t="shared" si="1243"/>
        <v>0</v>
      </c>
      <c r="BT427" s="4">
        <f t="shared" si="1234"/>
        <v>0</v>
      </c>
      <c r="BU427" s="3">
        <f t="shared" si="1149"/>
        <v>0</v>
      </c>
      <c r="BV427" s="193"/>
      <c r="BW427" s="193">
        <f t="shared" si="1236"/>
        <v>707.35680000000002</v>
      </c>
      <c r="BX427" s="20"/>
      <c r="BY427" s="19">
        <v>0</v>
      </c>
      <c r="BZ427" s="441">
        <f t="shared" si="1237"/>
        <v>0</v>
      </c>
      <c r="CA427" s="4">
        <f>BW427/$BW$392</f>
        <v>3.0078199276832454E-3</v>
      </c>
      <c r="CB427" s="1">
        <v>0</v>
      </c>
      <c r="CC427" s="1">
        <v>1</v>
      </c>
      <c r="CD427" s="19">
        <v>0</v>
      </c>
      <c r="CE427" s="196">
        <v>0</v>
      </c>
      <c r="CF427" s="275">
        <f t="shared" si="1238"/>
        <v>0</v>
      </c>
      <c r="CG427" s="1">
        <f t="shared" si="1239"/>
        <v>0</v>
      </c>
      <c r="CH427" s="229">
        <f t="shared" si="1240"/>
        <v>0</v>
      </c>
      <c r="CI427" s="193">
        <f t="shared" si="1241"/>
        <v>2043.4751999999999</v>
      </c>
      <c r="CJ427" s="193">
        <f t="shared" si="1242"/>
        <v>0</v>
      </c>
      <c r="CK427" s="20">
        <v>0</v>
      </c>
      <c r="CL427" s="33">
        <v>0</v>
      </c>
      <c r="CM427" s="475">
        <f t="shared" si="1185"/>
        <v>0</v>
      </c>
      <c r="CN427" s="4"/>
      <c r="CO427" s="1">
        <v>0</v>
      </c>
      <c r="CP427" s="1">
        <v>1</v>
      </c>
      <c r="CQ427" s="19">
        <v>0</v>
      </c>
      <c r="CR427" s="7">
        <f t="shared" si="1168"/>
        <v>0</v>
      </c>
      <c r="CS427" s="224">
        <f t="shared" si="1211"/>
        <v>0</v>
      </c>
      <c r="CT427" s="1">
        <f t="shared" si="1212"/>
        <v>0</v>
      </c>
      <c r="CU427" s="229">
        <f t="shared" si="1186"/>
        <v>0</v>
      </c>
      <c r="CV427" s="193">
        <f t="shared" si="1213"/>
        <v>1839.1276800000001</v>
      </c>
      <c r="CW427" s="193">
        <f t="shared" si="1214"/>
        <v>0</v>
      </c>
      <c r="CX427" s="20">
        <v>0</v>
      </c>
      <c r="CY427" s="33"/>
      <c r="CZ427" s="475">
        <f t="shared" si="1188"/>
        <v>0</v>
      </c>
      <c r="DA427" s="4"/>
      <c r="DB427" s="700"/>
      <c r="DC427" s="700"/>
      <c r="DD427" s="146"/>
      <c r="DE427" s="7">
        <v>0</v>
      </c>
      <c r="DF427" s="224">
        <f t="shared" si="1216"/>
        <v>0</v>
      </c>
      <c r="DG427" s="1">
        <f t="shared" si="1189"/>
        <v>-1</v>
      </c>
      <c r="DH427" s="229">
        <f t="shared" si="1190"/>
        <v>7.6666683002916951</v>
      </c>
      <c r="DI427" s="193"/>
      <c r="DJ427" s="193"/>
      <c r="DK427" s="20">
        <v>0</v>
      </c>
      <c r="DL427" s="33"/>
      <c r="DM427" s="475">
        <f t="shared" si="1191"/>
        <v>0</v>
      </c>
      <c r="DN427" s="4"/>
      <c r="DO427" s="700"/>
      <c r="DP427" s="700"/>
      <c r="DQ427" s="146"/>
      <c r="DR427" s="7">
        <v>0</v>
      </c>
      <c r="DS427" s="224">
        <f t="shared" si="1218"/>
        <v>0</v>
      </c>
      <c r="DT427" s="1">
        <f t="shared" si="1192"/>
        <v>-1</v>
      </c>
      <c r="DU427" s="229">
        <f t="shared" si="1193"/>
        <v>2.4666673201166782</v>
      </c>
    </row>
    <row r="428" spans="1:125" hidden="1" outlineLevel="1" x14ac:dyDescent="0.35">
      <c r="B428" s="5" t="s">
        <v>120</v>
      </c>
      <c r="C428" s="3"/>
      <c r="D428" s="18">
        <v>320925</v>
      </c>
      <c r="E428" s="5" t="s">
        <v>194</v>
      </c>
      <c r="F428" s="5" t="s">
        <v>86</v>
      </c>
      <c r="G428" s="5" t="s">
        <v>71</v>
      </c>
      <c r="H428" s="20">
        <v>210.833</v>
      </c>
      <c r="I428" s="16">
        <f t="shared" si="1282"/>
        <v>0</v>
      </c>
      <c r="J428" s="16">
        <f t="shared" si="1283"/>
        <v>0</v>
      </c>
      <c r="K428" s="16">
        <f t="shared" si="1284"/>
        <v>0</v>
      </c>
      <c r="L428" s="33">
        <f t="shared" si="1285"/>
        <v>52.008376297828143</v>
      </c>
      <c r="M428" s="20">
        <f t="shared" si="1286"/>
        <v>37.922777743522126</v>
      </c>
      <c r="N428" s="20">
        <f t="shared" si="1287"/>
        <v>68.260993298013119</v>
      </c>
      <c r="O428" s="20">
        <f t="shared" si="1288"/>
        <v>22.33996575488657</v>
      </c>
      <c r="P428" s="20">
        <f t="shared" si="1289"/>
        <v>90.423652843719921</v>
      </c>
      <c r="Q428" s="20">
        <f t="shared" si="1290"/>
        <v>68.083691831923844</v>
      </c>
      <c r="R428" s="20">
        <f t="shared" si="1291"/>
        <v>31.914235437526386</v>
      </c>
      <c r="S428" s="20">
        <f t="shared" si="1292"/>
        <v>127.23080352696211</v>
      </c>
      <c r="T428" s="20">
        <f t="shared" si="1293"/>
        <v>100.37018398448062</v>
      </c>
      <c r="U428" s="182">
        <f t="shared" si="1294"/>
        <v>598.55468071886287</v>
      </c>
      <c r="V428" s="33">
        <v>89</v>
      </c>
      <c r="W428" s="20">
        <v>93</v>
      </c>
      <c r="X428" s="20">
        <v>55</v>
      </c>
      <c r="Y428" s="20">
        <v>32</v>
      </c>
      <c r="Z428" s="20">
        <v>53</v>
      </c>
      <c r="AA428" s="20">
        <v>0</v>
      </c>
      <c r="AB428" s="20">
        <v>0</v>
      </c>
      <c r="AC428" s="20">
        <v>0</v>
      </c>
      <c r="AD428" s="20">
        <v>0</v>
      </c>
      <c r="AE428" s="20">
        <v>0</v>
      </c>
      <c r="AF428" s="20">
        <v>0</v>
      </c>
      <c r="AG428" s="16">
        <v>0</v>
      </c>
      <c r="AH428" s="179">
        <f t="shared" si="1150"/>
        <v>322</v>
      </c>
      <c r="AI428" s="28"/>
      <c r="AJ428" s="28"/>
      <c r="AK428" s="28"/>
      <c r="AL428" s="28">
        <v>10965.082</v>
      </c>
      <c r="AM428" s="28">
        <v>7995.3729999999996</v>
      </c>
      <c r="AN428" s="28">
        <v>14391.67</v>
      </c>
      <c r="AO428" s="28">
        <v>4710.0020000000004</v>
      </c>
      <c r="AP428" s="28">
        <v>19064.29</v>
      </c>
      <c r="AQ428" s="28">
        <v>14354.289000000001</v>
      </c>
      <c r="AR428" s="28">
        <v>6728.5740000000005</v>
      </c>
      <c r="AS428" s="28">
        <v>26824.452000000001</v>
      </c>
      <c r="AT428" s="28">
        <v>21161.347000000002</v>
      </c>
      <c r="AU428" s="329">
        <f t="shared" si="1244"/>
        <v>126195.079</v>
      </c>
      <c r="AV428" s="33">
        <v>19961.432639999999</v>
      </c>
      <c r="AW428" s="20">
        <v>20858.575679999998</v>
      </c>
      <c r="AX428" s="20">
        <v>12335.716799999998</v>
      </c>
      <c r="AY428" s="20">
        <v>7177.1443199999994</v>
      </c>
      <c r="AZ428" s="20">
        <v>11887.145279999999</v>
      </c>
      <c r="BA428" s="20">
        <v>0</v>
      </c>
      <c r="BB428" s="20">
        <v>0</v>
      </c>
      <c r="BC428" s="20">
        <v>0</v>
      </c>
      <c r="BD428" s="20">
        <v>0</v>
      </c>
      <c r="BE428" s="20">
        <v>0</v>
      </c>
      <c r="BF428" s="20">
        <v>0</v>
      </c>
      <c r="BG428" s="20">
        <v>0</v>
      </c>
      <c r="BH428" s="329">
        <f t="shared" si="1245"/>
        <v>72220.014719999992</v>
      </c>
      <c r="BI428" s="193"/>
      <c r="BJ428" s="193"/>
      <c r="BK428" s="20"/>
      <c r="BL428" s="33"/>
      <c r="BM428" s="226">
        <f t="shared" si="1232"/>
        <v>0</v>
      </c>
      <c r="BN428" s="4">
        <f t="shared" si="1233"/>
        <v>0</v>
      </c>
      <c r="BO428" s="4">
        <v>0</v>
      </c>
      <c r="BP428" s="4">
        <v>0</v>
      </c>
      <c r="BQ428" s="195">
        <v>0</v>
      </c>
      <c r="BR428" s="196">
        <f>BQ428*H428*1.08*(1-BO428)</f>
        <v>0</v>
      </c>
      <c r="BS428" s="224">
        <f t="shared" si="1243"/>
        <v>0</v>
      </c>
      <c r="BT428" s="4">
        <f t="shared" si="1234"/>
        <v>-1</v>
      </c>
      <c r="BU428" s="3">
        <f t="shared" si="1149"/>
        <v>0.26421397512117717</v>
      </c>
      <c r="BV428" s="193"/>
      <c r="BW428" s="193">
        <f t="shared" si="1236"/>
        <v>0</v>
      </c>
      <c r="BX428" s="20"/>
      <c r="BY428" s="19">
        <v>0</v>
      </c>
      <c r="BZ428" s="441">
        <f t="shared" si="1237"/>
        <v>0</v>
      </c>
      <c r="CA428" s="4">
        <f>BW428/$BW$392</f>
        <v>0</v>
      </c>
      <c r="CB428" s="1">
        <v>0</v>
      </c>
      <c r="CC428" s="1">
        <v>0</v>
      </c>
      <c r="CD428" s="19">
        <v>0</v>
      </c>
      <c r="CE428" s="196">
        <v>0</v>
      </c>
      <c r="CF428" s="275">
        <f t="shared" si="1238"/>
        <v>0</v>
      </c>
      <c r="CG428" s="1">
        <f t="shared" si="1239"/>
        <v>-1</v>
      </c>
      <c r="CH428" s="229">
        <f t="shared" si="1240"/>
        <v>1.0342773055431076E-2</v>
      </c>
      <c r="CI428" s="193">
        <f t="shared" si="1241"/>
        <v>8024.4460799999988</v>
      </c>
      <c r="CJ428" s="193">
        <f t="shared" si="1242"/>
        <v>0</v>
      </c>
      <c r="CK428" s="20">
        <v>0</v>
      </c>
      <c r="CL428" s="33">
        <v>0</v>
      </c>
      <c r="CM428" s="475">
        <f t="shared" si="1185"/>
        <v>0</v>
      </c>
      <c r="CN428" s="4"/>
      <c r="CO428" s="1">
        <v>0</v>
      </c>
      <c r="CP428" s="1">
        <v>0</v>
      </c>
      <c r="CQ428" s="19">
        <v>0</v>
      </c>
      <c r="CR428" s="7">
        <f t="shared" si="1168"/>
        <v>0</v>
      </c>
      <c r="CS428" s="224">
        <f t="shared" si="1211"/>
        <v>0</v>
      </c>
      <c r="CT428" s="1">
        <f t="shared" si="1212"/>
        <v>-1</v>
      </c>
      <c r="CU428" s="229">
        <f t="shared" si="1186"/>
        <v>-7.6579982324348261E-2</v>
      </c>
      <c r="CV428" s="193">
        <f t="shared" si="1213"/>
        <v>7222.001471999999</v>
      </c>
      <c r="CW428" s="193">
        <f t="shared" si="1214"/>
        <v>0</v>
      </c>
      <c r="CX428" s="20">
        <v>0</v>
      </c>
      <c r="CY428" s="33"/>
      <c r="CZ428" s="475">
        <f t="shared" si="1188"/>
        <v>0</v>
      </c>
      <c r="DA428" s="4"/>
      <c r="DB428" s="700"/>
      <c r="DC428" s="700"/>
      <c r="DD428" s="146"/>
      <c r="DE428" s="7">
        <v>0</v>
      </c>
      <c r="DF428" s="224">
        <f t="shared" si="1216"/>
        <v>0</v>
      </c>
      <c r="DG428" s="1">
        <f t="shared" si="1189"/>
        <v>-1</v>
      </c>
      <c r="DH428" s="229">
        <f t="shared" si="1190"/>
        <v>-0.31241122880409511</v>
      </c>
      <c r="DI428" s="193"/>
      <c r="DJ428" s="193"/>
      <c r="DK428" s="20">
        <v>0</v>
      </c>
      <c r="DL428" s="33"/>
      <c r="DM428" s="475">
        <f t="shared" si="1191"/>
        <v>0</v>
      </c>
      <c r="DN428" s="4"/>
      <c r="DO428" s="700"/>
      <c r="DP428" s="700"/>
      <c r="DQ428" s="146"/>
      <c r="DR428" s="7">
        <v>0</v>
      </c>
      <c r="DS428" s="224">
        <f t="shared" si="1218"/>
        <v>0</v>
      </c>
      <c r="DT428" s="1">
        <f t="shared" si="1192"/>
        <v>-1</v>
      </c>
      <c r="DU428" s="229">
        <f t="shared" si="1193"/>
        <v>-0.42771132367213782</v>
      </c>
    </row>
    <row r="429" spans="1:125" s="11" customFormat="1" collapsed="1" x14ac:dyDescent="0.35">
      <c r="A429" s="204"/>
      <c r="B429" s="199"/>
      <c r="C429" s="200"/>
      <c r="D429" s="201"/>
      <c r="E429" s="199" t="s">
        <v>100</v>
      </c>
      <c r="F429" s="199"/>
      <c r="G429" s="199"/>
      <c r="H429" s="205"/>
      <c r="I429" s="206">
        <f>+SUM(I430:I461)</f>
        <v>5299.6529966358594</v>
      </c>
      <c r="J429" s="206">
        <f t="shared" ref="J429" si="1295">+SUM(J430:J461)</f>
        <v>8430.8549100617001</v>
      </c>
      <c r="K429" s="206">
        <f t="shared" ref="K429" si="1296">+SUM(K430:K461)</f>
        <v>10017.283782951126</v>
      </c>
      <c r="L429" s="207">
        <f t="shared" ref="L429" si="1297">+SUM(L430:L461)</f>
        <v>9130.72632070496</v>
      </c>
      <c r="M429" s="208">
        <f t="shared" ref="M429" si="1298">+SUM(M430:M461)</f>
        <v>8021.6049096412044</v>
      </c>
      <c r="N429" s="208">
        <f t="shared" ref="N429" si="1299">+SUM(N430:N461)</f>
        <v>9903.2388292859941</v>
      </c>
      <c r="O429" s="208">
        <f t="shared" ref="O429" si="1300">+SUM(O430:O461)</f>
        <v>11497.59125562549</v>
      </c>
      <c r="P429" s="208">
        <f t="shared" ref="P429" si="1301">+SUM(P430:P461)</f>
        <v>11109.603186851265</v>
      </c>
      <c r="Q429" s="208">
        <f t="shared" ref="Q429" si="1302">+SUM(Q430:Q461)</f>
        <v>11825.776305354679</v>
      </c>
      <c r="R429" s="208">
        <f t="shared" ref="R429" si="1303">+SUM(R430:R461)</f>
        <v>11431.929720346327</v>
      </c>
      <c r="S429" s="208">
        <f t="shared" ref="S429" si="1304">+SUM(S430:S461)</f>
        <v>18550.924819540112</v>
      </c>
      <c r="T429" s="208">
        <f t="shared" ref="T429" si="1305">+SUM(T430:T461)</f>
        <v>10196.81206530127</v>
      </c>
      <c r="U429" s="202">
        <f t="shared" ref="U429" si="1306">+SUM(I429:T429)</f>
        <v>125415.99910229999</v>
      </c>
      <c r="V429" s="207">
        <f>+SUM(V430:V461)</f>
        <v>7987</v>
      </c>
      <c r="W429" s="208">
        <f t="shared" ref="W429:AG429" si="1307">+SUM(W430:W461)</f>
        <v>4380</v>
      </c>
      <c r="X429" s="208">
        <f t="shared" si="1307"/>
        <v>7298</v>
      </c>
      <c r="Y429" s="208">
        <f t="shared" si="1307"/>
        <v>10036.5</v>
      </c>
      <c r="Z429" s="208">
        <f t="shared" si="1307"/>
        <v>8820.9</v>
      </c>
      <c r="AA429" s="208">
        <f t="shared" si="1307"/>
        <v>15364</v>
      </c>
      <c r="AB429" s="208">
        <f t="shared" si="1307"/>
        <v>15800.433333333334</v>
      </c>
      <c r="AC429" s="208">
        <f t="shared" si="1307"/>
        <v>9493</v>
      </c>
      <c r="AD429" s="208">
        <f t="shared" si="1307"/>
        <v>10536.666666666666</v>
      </c>
      <c r="AE429" s="208">
        <f t="shared" si="1307"/>
        <v>0</v>
      </c>
      <c r="AF429" s="208">
        <f t="shared" si="1307"/>
        <v>0</v>
      </c>
      <c r="AG429" s="206">
        <f t="shared" si="1307"/>
        <v>0</v>
      </c>
      <c r="AH429" s="203">
        <f t="shared" si="1150"/>
        <v>89716.500000000015</v>
      </c>
      <c r="AI429" s="209">
        <f>SUM(AI430:AI461)</f>
        <v>1185152.0374</v>
      </c>
      <c r="AJ429" s="209">
        <f t="shared" ref="AJ429:AT429" si="1308">SUM(AJ430:AJ461)</f>
        <v>1850597.257800001</v>
      </c>
      <c r="AK429" s="209">
        <f t="shared" si="1308"/>
        <v>2298200.6743999999</v>
      </c>
      <c r="AL429" s="209">
        <f t="shared" si="1308"/>
        <v>2152465.0530000003</v>
      </c>
      <c r="AM429" s="209">
        <f t="shared" si="1308"/>
        <v>1792616.9316</v>
      </c>
      <c r="AN429" s="209">
        <f t="shared" si="1308"/>
        <v>2537925.7240000004</v>
      </c>
      <c r="AO429" s="209">
        <f t="shared" si="1308"/>
        <v>2787292.6189200003</v>
      </c>
      <c r="AP429" s="209">
        <f t="shared" si="1308"/>
        <v>2733183.914760001</v>
      </c>
      <c r="AQ429" s="209">
        <f t="shared" si="1308"/>
        <v>2840939.42056</v>
      </c>
      <c r="AR429" s="209">
        <f t="shared" si="1308"/>
        <v>2778669.6739600012</v>
      </c>
      <c r="AS429" s="209">
        <f t="shared" si="1308"/>
        <v>4666512.0254400009</v>
      </c>
      <c r="AT429" s="209">
        <f t="shared" si="1308"/>
        <v>2496403.44576</v>
      </c>
      <c r="AU429" s="330">
        <f t="shared" ref="AU429" si="1309">+SUM(AU430:AU461)</f>
        <v>30119958.777600005</v>
      </c>
      <c r="AV429" s="207">
        <f t="shared" ref="AV429" si="1310">+SUM(AV430:AV461)</f>
        <v>2098834.1935200002</v>
      </c>
      <c r="AW429" s="208">
        <f t="shared" ref="AW429" si="1311">+SUM(AW430:AW461)</f>
        <v>1106061.73272</v>
      </c>
      <c r="AX429" s="208">
        <f t="shared" ref="AX429" si="1312">+SUM(AX430:AX461)</f>
        <v>1965517.8336000019</v>
      </c>
      <c r="AY429" s="208">
        <f t="shared" ref="AY429" si="1313">+SUM(AY430:AY461)</f>
        <v>2411548.2108</v>
      </c>
      <c r="AZ429" s="208">
        <f t="shared" ref="AZ429" si="1314">+SUM(AZ430:AZ461)</f>
        <v>2193642.0561600006</v>
      </c>
      <c r="BA429" s="208">
        <f t="shared" ref="BA429" si="1315">+SUM(BA430:BA461)</f>
        <v>3527397.2232000018</v>
      </c>
      <c r="BB429" s="208">
        <f t="shared" ref="BB429" si="1316">+SUM(BB430:BB461)</f>
        <v>3293418.800160002</v>
      </c>
      <c r="BC429" s="208">
        <v>2129138.0755200009</v>
      </c>
      <c r="BD429" s="208">
        <v>2412184.8751200004</v>
      </c>
      <c r="BE429" s="208">
        <f t="shared" ref="BE429" si="1317">+SUM(BE430:BE461)</f>
        <v>0</v>
      </c>
      <c r="BF429" s="208">
        <f t="shared" ref="BF429" si="1318">+SUM(BF430:BF461)</f>
        <v>0</v>
      </c>
      <c r="BG429" s="208">
        <f t="shared" ref="BG429" si="1319">+SUM(BG430:BG461)</f>
        <v>0</v>
      </c>
      <c r="BH429" s="330">
        <f t="shared" ref="BH429:CR429" si="1320">+SUM(BH430:BH461)</f>
        <v>21137743.000800006</v>
      </c>
      <c r="BI429" s="208">
        <f t="shared" si="1320"/>
        <v>2402459.8844400011</v>
      </c>
      <c r="BJ429" s="207">
        <f t="shared" si="1320"/>
        <v>3004819.359840001</v>
      </c>
      <c r="BK429" s="208">
        <f t="shared" si="1320"/>
        <v>3311841.2686453792</v>
      </c>
      <c r="BL429" s="207">
        <f t="shared" si="1320"/>
        <v>2129138.0755200009</v>
      </c>
      <c r="BM429" s="250">
        <f>BL429/BK429</f>
        <v>0.64288651019523901</v>
      </c>
      <c r="BN429" s="243">
        <f>BJ429/BJ7</f>
        <v>0.2719909183930157</v>
      </c>
      <c r="BO429" s="207"/>
      <c r="BP429" s="207"/>
      <c r="BQ429" s="207">
        <f t="shared" si="1320"/>
        <v>12228.105555555556</v>
      </c>
      <c r="BR429" s="251">
        <f t="shared" si="1320"/>
        <v>2820939.7370720003</v>
      </c>
      <c r="BS429" s="230">
        <f t="shared" si="1243"/>
        <v>0.85177383462759704</v>
      </c>
      <c r="BT429" s="231">
        <f t="shared" si="1234"/>
        <v>-0.2210044614919523</v>
      </c>
      <c r="BU429" s="232">
        <f t="shared" si="1149"/>
        <v>8.0065129409334856E-2</v>
      </c>
      <c r="BV429" s="208">
        <f t="shared" si="1320"/>
        <v>2325910.0301100016</v>
      </c>
      <c r="BW429" s="207">
        <f t="shared" si="1236"/>
        <v>2983318.0329600014</v>
      </c>
      <c r="BX429" s="208">
        <f t="shared" ref="BX429" si="1321">+SUM(BX430:BX461)</f>
        <v>3668466.435508607</v>
      </c>
      <c r="BY429" s="208">
        <f t="shared" si="1320"/>
        <v>2412184.8751200004</v>
      </c>
      <c r="BZ429" s="387">
        <f t="shared" si="1237"/>
        <v>0.65754584852445785</v>
      </c>
      <c r="CA429" s="387">
        <f>BW429/BW7</f>
        <v>0.26085134899470924</v>
      </c>
      <c r="CB429" s="208"/>
      <c r="CC429" s="208"/>
      <c r="CD429" s="208">
        <v>13450</v>
      </c>
      <c r="CE429" s="208">
        <v>3096391.9196049636</v>
      </c>
      <c r="CF429" s="387">
        <f t="shared" si="1238"/>
        <v>0.84405622186799989</v>
      </c>
      <c r="CG429" s="387">
        <f t="shared" si="1239"/>
        <v>8.9918319692508408E-2</v>
      </c>
      <c r="CH429" s="387">
        <f t="shared" si="1240"/>
        <v>4.7544434741641384E-2</v>
      </c>
      <c r="CI429" s="208">
        <f t="shared" si="1241"/>
        <v>2348638.1112000006</v>
      </c>
      <c r="CJ429" s="207">
        <f t="shared" si="1242"/>
        <v>2611580.5836000014</v>
      </c>
      <c r="CK429" s="208">
        <f t="shared" si="1320"/>
        <v>3513000.5664642472</v>
      </c>
      <c r="CL429" s="208">
        <f t="shared" si="1320"/>
        <v>2184888.3529999997</v>
      </c>
      <c r="CM429" s="387">
        <f t="shared" si="1185"/>
        <v>0.62194363811305575</v>
      </c>
      <c r="CN429" s="387">
        <f>CJ429/CJ7</f>
        <v>0.23692466578157653</v>
      </c>
      <c r="CO429" s="208"/>
      <c r="CP429" s="208"/>
      <c r="CQ429" s="208">
        <f t="shared" ref="CQ429" si="1322">+SUM(CQ430:CQ461)</f>
        <v>12826</v>
      </c>
      <c r="CR429" s="208">
        <f t="shared" si="1320"/>
        <v>2823067.0130400001</v>
      </c>
      <c r="CS429" s="387">
        <f t="shared" si="1211"/>
        <v>0.80360562420328641</v>
      </c>
      <c r="CT429" s="387">
        <f t="shared" si="1212"/>
        <v>1.5977911838914727E-2</v>
      </c>
      <c r="CU429" s="387">
        <f t="shared" si="1186"/>
        <v>4.3723692726587604E-2</v>
      </c>
      <c r="CV429" s="208">
        <f t="shared" ref="CV429:CW429" si="1323">+SUM(CV430:CV461)</f>
        <v>2332263.1353800017</v>
      </c>
      <c r="CW429" s="207">
        <f t="shared" si="1323"/>
        <v>2242070.4345466672</v>
      </c>
      <c r="CX429" s="208">
        <f t="shared" ref="CX429:CY429" si="1324">+SUM(CX430:CX461)</f>
        <v>0</v>
      </c>
      <c r="CY429" s="208">
        <f t="shared" si="1324"/>
        <v>0</v>
      </c>
      <c r="CZ429" s="387">
        <f t="shared" si="1188"/>
        <v>0</v>
      </c>
      <c r="DA429" s="387">
        <f>CW429/CW7</f>
        <v>0.22539188400029331</v>
      </c>
      <c r="DB429" s="208"/>
      <c r="DC429" s="208"/>
      <c r="DD429" s="208">
        <f t="shared" ref="DD429:DE429" si="1325">+SUM(DD430:DD461)</f>
        <v>0</v>
      </c>
      <c r="DE429" s="208">
        <f t="shared" si="1325"/>
        <v>0</v>
      </c>
      <c r="DF429" s="387">
        <f t="shared" si="1216"/>
        <v>0</v>
      </c>
      <c r="DG429" s="387">
        <f t="shared" si="1189"/>
        <v>-1</v>
      </c>
      <c r="DH429" s="387">
        <f t="shared" si="1190"/>
        <v>-0.15569769808314948</v>
      </c>
      <c r="DI429" s="208"/>
      <c r="DJ429" s="207"/>
      <c r="DK429" s="208">
        <f t="shared" ref="DK429:DL429" si="1326">+SUM(DK430:DK461)</f>
        <v>0</v>
      </c>
      <c r="DL429" s="208">
        <f t="shared" si="1326"/>
        <v>0</v>
      </c>
      <c r="DM429" s="387">
        <f t="shared" si="1191"/>
        <v>0</v>
      </c>
      <c r="DN429" s="387" t="e">
        <f>DJ429/DJ7</f>
        <v>#DIV/0!</v>
      </c>
      <c r="DO429" s="208"/>
      <c r="DP429" s="208"/>
      <c r="DQ429" s="208">
        <f t="shared" ref="DQ429:DR429" si="1327">+SUM(DQ430:DQ461)</f>
        <v>0</v>
      </c>
      <c r="DR429" s="208">
        <f t="shared" si="1327"/>
        <v>0</v>
      </c>
      <c r="DS429" s="387">
        <f t="shared" si="1218"/>
        <v>0</v>
      </c>
      <c r="DT429" s="387">
        <f t="shared" si="1192"/>
        <v>-1</v>
      </c>
      <c r="DU429" s="387">
        <f t="shared" si="1193"/>
        <v>-0.29821474335748455</v>
      </c>
    </row>
    <row r="430" spans="1:125" x14ac:dyDescent="0.35">
      <c r="B430" s="5" t="s">
        <v>121</v>
      </c>
      <c r="C430" s="3"/>
      <c r="D430" s="18">
        <v>324003</v>
      </c>
      <c r="E430" s="5" t="s">
        <v>40</v>
      </c>
      <c r="F430" s="5" t="s">
        <v>36</v>
      </c>
      <c r="G430" s="5" t="s">
        <v>69</v>
      </c>
      <c r="H430" s="20">
        <v>366.66699999999997</v>
      </c>
      <c r="I430" s="16">
        <f t="shared" ref="I430" si="1328">+IFERROR(AI430/$H430,0)</f>
        <v>10.242997051820863</v>
      </c>
      <c r="J430" s="16">
        <f t="shared" ref="J430" si="1329">+IFERROR(AJ430/$H430,0)</f>
        <v>10.242994324550615</v>
      </c>
      <c r="K430" s="16">
        <f t="shared" ref="K430" si="1330">+IFERROR(AK430/$H430,0)</f>
        <v>14.084117196257091</v>
      </c>
      <c r="L430" s="33">
        <f t="shared" ref="L430" si="1331">+IFERROR(AL430/$H430,0)</f>
        <v>14.084119923527345</v>
      </c>
      <c r="M430" s="20">
        <f t="shared" ref="M430" si="1332">+IFERROR(AM430/$H430,0)</f>
        <v>14.084117196257095</v>
      </c>
      <c r="N430" s="20">
        <f t="shared" ref="N430" si="1333">+IFERROR(AN430/$H430,0)</f>
        <v>1197.7906574630388</v>
      </c>
      <c r="O430" s="20">
        <f t="shared" ref="O430" si="1334">+IFERROR(AO430/$H430,0)</f>
        <v>1175.384112559899</v>
      </c>
      <c r="P430" s="20">
        <f t="shared" ref="P430" si="1335">+IFERROR(AP430/$H430,0)</f>
        <v>913.48925155522716</v>
      </c>
      <c r="Q430" s="20">
        <f t="shared" ref="Q430" si="1336">+IFERROR(AQ430/$H430,0)</f>
        <v>1092.6253347042423</v>
      </c>
      <c r="R430" s="20">
        <f t="shared" ref="R430" si="1337">+IFERROR(AR430/$H430,0)</f>
        <v>1181.9611718534813</v>
      </c>
      <c r="S430" s="20">
        <f t="shared" ref="S430" si="1338">+IFERROR(AS430/$H430,0)</f>
        <v>805.29696754821214</v>
      </c>
      <c r="T430" s="20">
        <f t="shared" ref="T430" si="1339">+IFERROR(AT430/$H430,0)</f>
        <v>979.48674955750027</v>
      </c>
      <c r="U430" s="182">
        <f t="shared" ref="U430" si="1340">+SUM(I430:T430)</f>
        <v>7408.7725909340134</v>
      </c>
      <c r="V430" s="33">
        <v>682</v>
      </c>
      <c r="W430" s="20">
        <v>909</v>
      </c>
      <c r="X430" s="20">
        <v>977</v>
      </c>
      <c r="Y430" s="20">
        <v>1339</v>
      </c>
      <c r="Z430" s="20">
        <v>832.9</v>
      </c>
      <c r="AA430" s="20">
        <v>1055</v>
      </c>
      <c r="AB430" s="20">
        <v>1289.8</v>
      </c>
      <c r="AC430" s="20">
        <v>778</v>
      </c>
      <c r="AD430" s="20">
        <v>882</v>
      </c>
      <c r="AE430" s="20">
        <v>0</v>
      </c>
      <c r="AF430" s="20">
        <v>0</v>
      </c>
      <c r="AG430" s="16">
        <v>0</v>
      </c>
      <c r="AH430" s="179">
        <f t="shared" si="1150"/>
        <v>8744.7000000000007</v>
      </c>
      <c r="AI430" s="28">
        <v>3755.7690000000002</v>
      </c>
      <c r="AJ430" s="28">
        <v>3755.768</v>
      </c>
      <c r="AK430" s="28">
        <v>5164.1809999999987</v>
      </c>
      <c r="AL430" s="28">
        <v>5164.1820000000007</v>
      </c>
      <c r="AM430" s="28">
        <v>5164.1809999999996</v>
      </c>
      <c r="AN430" s="28">
        <v>439190.30699999997</v>
      </c>
      <c r="AO430" s="28">
        <v>430974.56640000048</v>
      </c>
      <c r="AP430" s="28">
        <v>334946.36340000044</v>
      </c>
      <c r="AQ430" s="28">
        <v>400629.65360000037</v>
      </c>
      <c r="AR430" s="28">
        <v>433386.15700000041</v>
      </c>
      <c r="AS430" s="28">
        <v>295275.82320000028</v>
      </c>
      <c r="AT430" s="28">
        <v>359145.46799999994</v>
      </c>
      <c r="AU430" s="329">
        <f t="shared" si="1244"/>
        <v>2716552.4196000015</v>
      </c>
      <c r="AV430" s="33">
        <v>261964.92960000015</v>
      </c>
      <c r="AW430" s="20">
        <v>349158.5352000001</v>
      </c>
      <c r="AX430" s="20">
        <v>372397.84560000052</v>
      </c>
      <c r="AY430" s="20">
        <v>437190.99839999987</v>
      </c>
      <c r="AZ430" s="20">
        <v>312381.00792000047</v>
      </c>
      <c r="BA430" s="20">
        <v>405239.00400000083</v>
      </c>
      <c r="BB430" s="20">
        <v>495428.68944000133</v>
      </c>
      <c r="BC430" s="20">
        <v>298839.75840000028</v>
      </c>
      <c r="BD430" s="20">
        <v>334870.20000000013</v>
      </c>
      <c r="BE430" s="20">
        <v>0</v>
      </c>
      <c r="BF430" s="20">
        <v>0</v>
      </c>
      <c r="BG430" s="20">
        <v>0</v>
      </c>
      <c r="BH430" s="329">
        <f t="shared" si="1245"/>
        <v>3267470.9685600037</v>
      </c>
      <c r="BI430" s="193">
        <f t="shared" ref="BI430:BI456" si="1341">+AVERAGE(AW430:BB430)</f>
        <v>395299.34676000057</v>
      </c>
      <c r="BJ430" s="193">
        <f t="shared" ref="BJ430:BJ456" si="1342">+AVERAGE(AZ430:BB430)</f>
        <v>404349.56712000089</v>
      </c>
      <c r="BK430" s="20">
        <v>492457.22374596796</v>
      </c>
      <c r="BL430" s="33">
        <v>298839.75840000028</v>
      </c>
      <c r="BM430" s="226">
        <f t="shared" si="1232"/>
        <v>0.60683394209718311</v>
      </c>
      <c r="BN430" s="4">
        <f>BJ430/$BJ$429</f>
        <v>0.13456701341991203</v>
      </c>
      <c r="BO430" s="4">
        <v>0</v>
      </c>
      <c r="BP430" s="4">
        <v>1</v>
      </c>
      <c r="BQ430" s="195">
        <v>900</v>
      </c>
      <c r="BR430" s="196">
        <f t="shared" ref="BR430:BR456" si="1343">BQ430*H430*1.08*(1-BO430)</f>
        <v>356400.32400000002</v>
      </c>
      <c r="BS430" s="224">
        <f t="shared" si="1243"/>
        <v>0.72371833900409521</v>
      </c>
      <c r="BT430" s="4">
        <f t="shared" si="1234"/>
        <v>-0.10779816993230296</v>
      </c>
      <c r="BU430" s="229">
        <f t="shared" si="1149"/>
        <v>1.3878871357238287</v>
      </c>
      <c r="BV430" s="193">
        <f t="shared" si="1235"/>
        <v>366575.09607000044</v>
      </c>
      <c r="BW430" s="193">
        <f t="shared" si="1236"/>
        <v>399835.81728000083</v>
      </c>
      <c r="BX430" s="20">
        <v>491662.0552018435</v>
      </c>
      <c r="BY430" s="19">
        <v>334870.20000000013</v>
      </c>
      <c r="BZ430" s="441">
        <f t="shared" si="1237"/>
        <v>0.68109832039514395</v>
      </c>
      <c r="CA430" s="4">
        <f t="shared" ref="CA430:CA456" si="1344">BW430/$BW$429</f>
        <v>0.13402386633358362</v>
      </c>
      <c r="CB430" s="1">
        <v>0</v>
      </c>
      <c r="CC430" s="1">
        <v>1</v>
      </c>
      <c r="CD430" s="19">
        <v>1000</v>
      </c>
      <c r="CE430" s="196">
        <v>396000.36000000004</v>
      </c>
      <c r="CF430" s="275">
        <f t="shared" si="1238"/>
        <v>0.8054320153655723</v>
      </c>
      <c r="CG430" s="1">
        <f t="shared" si="1239"/>
        <v>-1.1555044811092152E-2</v>
      </c>
      <c r="CH430" s="229">
        <f t="shared" si="1240"/>
        <v>1.0061280470148879</v>
      </c>
      <c r="CI430" s="193">
        <f t="shared" si="1241"/>
        <v>363052.32984000043</v>
      </c>
      <c r="CJ430" s="193">
        <f t="shared" si="1242"/>
        <v>376379.54928000062</v>
      </c>
      <c r="CK430" s="20">
        <v>506291.69864770147</v>
      </c>
      <c r="CL430" s="33">
        <v>340799.28899999952</v>
      </c>
      <c r="CM430" s="475">
        <f t="shared" si="1185"/>
        <v>0.67312833670840344</v>
      </c>
      <c r="CN430" s="4">
        <f>CJ430/$CJ$429</f>
        <v>0.14411944691408696</v>
      </c>
      <c r="CO430" s="212">
        <v>0.15</v>
      </c>
      <c r="CP430" s="1">
        <v>2</v>
      </c>
      <c r="CQ430" s="214">
        <v>1000</v>
      </c>
      <c r="CR430" s="219">
        <v>336600.30600000004</v>
      </c>
      <c r="CS430" s="437">
        <f t="shared" si="1211"/>
        <v>0.66483473242609958</v>
      </c>
      <c r="CT430" s="1">
        <f t="shared" si="1212"/>
        <v>-0.22332474038851291</v>
      </c>
      <c r="CU430" s="229">
        <f t="shared" si="1186"/>
        <v>0.74774107471836038</v>
      </c>
      <c r="CV430" s="193">
        <f t="shared" si="1213"/>
        <v>360827.02575600031</v>
      </c>
      <c r="CW430" s="193">
        <f t="shared" si="1214"/>
        <v>324836.41579999996</v>
      </c>
      <c r="CX430" s="20"/>
      <c r="CY430" s="33"/>
      <c r="CZ430" s="475">
        <f t="shared" si="1188"/>
        <v>0</v>
      </c>
      <c r="DA430" s="4">
        <f t="shared" ref="DA430:DA461" si="1345">CW430/$CW$429</f>
        <v>0.14488234214001394</v>
      </c>
      <c r="DB430" s="701"/>
      <c r="DC430" s="700"/>
      <c r="DD430" s="702"/>
      <c r="DE430" s="7">
        <f t="shared" ref="DE430:DE463" si="1346">DD430*$H430*1.08*(1-DB430)</f>
        <v>0</v>
      </c>
      <c r="DF430" s="437">
        <f t="shared" si="1216"/>
        <v>0</v>
      </c>
      <c r="DG430" s="1">
        <f t="shared" si="1189"/>
        <v>-1</v>
      </c>
      <c r="DH430" s="229">
        <f t="shared" si="1190"/>
        <v>0.53060983175222454</v>
      </c>
      <c r="DI430" s="193"/>
      <c r="DJ430" s="193"/>
      <c r="DK430" s="20"/>
      <c r="DL430" s="33"/>
      <c r="DM430" s="475">
        <f t="shared" si="1191"/>
        <v>0</v>
      </c>
      <c r="DN430" s="4" t="e">
        <f t="shared" ref="DN430:DN461" si="1347">DJ430/$DJ$429</f>
        <v>#DIV/0!</v>
      </c>
      <c r="DO430" s="701"/>
      <c r="DP430" s="700"/>
      <c r="DQ430" s="702"/>
      <c r="DR430" s="7">
        <f t="shared" ref="DR430:DR464" si="1348">DQ430*$H430*1.08*(1-DO430)</f>
        <v>0</v>
      </c>
      <c r="DS430" s="437">
        <f t="shared" si="1218"/>
        <v>0</v>
      </c>
      <c r="DT430" s="1">
        <f t="shared" si="1192"/>
        <v>-1</v>
      </c>
      <c r="DU430" s="229">
        <f t="shared" si="1193"/>
        <v>0.20280063251682878</v>
      </c>
    </row>
    <row r="431" spans="1:125" hidden="1" outlineLevel="1" x14ac:dyDescent="0.35">
      <c r="B431" s="5" t="s">
        <v>121</v>
      </c>
      <c r="C431" s="3"/>
      <c r="D431" s="18">
        <v>320015</v>
      </c>
      <c r="E431" s="5" t="s">
        <v>41</v>
      </c>
      <c r="F431" s="5" t="s">
        <v>32</v>
      </c>
      <c r="G431" s="5" t="s">
        <v>70</v>
      </c>
      <c r="H431" s="20">
        <v>332.45499999999998</v>
      </c>
      <c r="I431" s="16">
        <f t="shared" ref="I431:I460" si="1349">+IFERROR(AI431/$H431,0)</f>
        <v>962.90763261193263</v>
      </c>
      <c r="J431" s="16">
        <f t="shared" ref="J431:J460" si="1350">+IFERROR(AJ431/$H431,0)</f>
        <v>1534.8188777428522</v>
      </c>
      <c r="K431" s="16">
        <f t="shared" ref="K431:K460" si="1351">+IFERROR(AK431/$H431,0)</f>
        <v>1838.7232136680141</v>
      </c>
      <c r="L431" s="33">
        <f t="shared" ref="L431:L460" si="1352">+IFERROR(AL431/$H431,0)</f>
        <v>1958.6069513167199</v>
      </c>
      <c r="M431" s="20">
        <f t="shared" ref="M431:M460" si="1353">+IFERROR(AM431/$H431,0)</f>
        <v>1336.5296295739272</v>
      </c>
      <c r="N431" s="20">
        <f t="shared" ref="N431:N460" si="1354">+IFERROR(AN431/$H431,0)</f>
        <v>2328.8313185243114</v>
      </c>
      <c r="O431" s="20">
        <f t="shared" ref="O431:O460" si="1355">+IFERROR(AO431/$H431,0)</f>
        <v>1934.4558674106279</v>
      </c>
      <c r="P431" s="20">
        <f t="shared" ref="P431:P460" si="1356">+IFERROR(AP431/$H431,0)</f>
        <v>2141.7190049781166</v>
      </c>
      <c r="Q431" s="20">
        <f t="shared" ref="Q431:Q460" si="1357">+IFERROR(AQ431/$H431,0)</f>
        <v>1954.4812717510636</v>
      </c>
      <c r="R431" s="20">
        <f t="shared" ref="R431:R460" si="1358">+IFERROR(AR431/$H431,0)</f>
        <v>1873.8784623482895</v>
      </c>
      <c r="S431" s="20">
        <f t="shared" ref="S431:S460" si="1359">+IFERROR(AS431/$H431,0)</f>
        <v>3774.8263434148989</v>
      </c>
      <c r="T431" s="20">
        <f t="shared" ref="T431:T460" si="1360">+IFERROR(AT431/$H431,0)</f>
        <v>1731.7829480681598</v>
      </c>
      <c r="U431" s="182">
        <f t="shared" ref="U431:U464" si="1361">+SUM(I431:T431)</f>
        <v>23371.561521408916</v>
      </c>
      <c r="V431" s="33">
        <v>1291</v>
      </c>
      <c r="W431" s="20">
        <v>922</v>
      </c>
      <c r="X431" s="20">
        <v>1770</v>
      </c>
      <c r="Y431" s="20">
        <v>1658</v>
      </c>
      <c r="Z431" s="20">
        <v>1499</v>
      </c>
      <c r="AA431" s="20">
        <v>2808</v>
      </c>
      <c r="AB431" s="20">
        <v>1559</v>
      </c>
      <c r="AC431" s="20">
        <v>1660</v>
      </c>
      <c r="AD431" s="20">
        <v>1599</v>
      </c>
      <c r="AE431" s="20">
        <v>0</v>
      </c>
      <c r="AF431" s="20">
        <v>0</v>
      </c>
      <c r="AG431" s="16">
        <v>0</v>
      </c>
      <c r="AH431" s="179">
        <f t="shared" si="1150"/>
        <v>14766</v>
      </c>
      <c r="AI431" s="28">
        <v>320123.45700000005</v>
      </c>
      <c r="AJ431" s="28">
        <v>510258.2099999999</v>
      </c>
      <c r="AK431" s="28">
        <v>611292.72599999956</v>
      </c>
      <c r="AL431" s="28">
        <v>651148.67400000012</v>
      </c>
      <c r="AM431" s="28">
        <v>444335.95799999993</v>
      </c>
      <c r="AN431" s="28">
        <v>774231.61599999992</v>
      </c>
      <c r="AO431" s="28">
        <v>643119.52540000028</v>
      </c>
      <c r="AP431" s="28">
        <v>712025.19179999968</v>
      </c>
      <c r="AQ431" s="28">
        <v>649777.07119999977</v>
      </c>
      <c r="AR431" s="28">
        <v>622980.26420000056</v>
      </c>
      <c r="AS431" s="28">
        <v>1254959.8920000002</v>
      </c>
      <c r="AT431" s="28">
        <v>575739.9</v>
      </c>
      <c r="AU431" s="329">
        <f t="shared" si="1244"/>
        <v>7769992.4855999993</v>
      </c>
      <c r="AV431" s="33">
        <v>449655.30000000005</v>
      </c>
      <c r="AW431" s="20">
        <v>321132.60000000003</v>
      </c>
      <c r="AX431" s="20">
        <v>616491.00000000058</v>
      </c>
      <c r="AY431" s="20">
        <v>577481.39999999956</v>
      </c>
      <c r="AZ431" s="20">
        <v>522101.69999999995</v>
      </c>
      <c r="BA431" s="20">
        <v>961104.26880000019</v>
      </c>
      <c r="BB431" s="20">
        <v>477139.18320000003</v>
      </c>
      <c r="BC431" s="20">
        <v>473548.68000000075</v>
      </c>
      <c r="BD431" s="20">
        <v>540210.18960000016</v>
      </c>
      <c r="BE431" s="20">
        <v>0</v>
      </c>
      <c r="BF431" s="20">
        <v>0</v>
      </c>
      <c r="BG431" s="20">
        <v>0</v>
      </c>
      <c r="BH431" s="329">
        <f t="shared" si="1245"/>
        <v>4938864.3216000013</v>
      </c>
      <c r="BI431" s="193">
        <f t="shared" si="1341"/>
        <v>579241.69199999992</v>
      </c>
      <c r="BJ431" s="193">
        <f t="shared" si="1342"/>
        <v>653448.38400000008</v>
      </c>
      <c r="BK431" s="20">
        <v>794065.48731923255</v>
      </c>
      <c r="BL431" s="33">
        <v>473548.68000000075</v>
      </c>
      <c r="BM431" s="226">
        <f t="shared" si="1232"/>
        <v>0.59635973047853086</v>
      </c>
      <c r="BN431" s="4">
        <f t="shared" ref="BN431:BN464" si="1362">BJ431/$BJ$429</f>
        <v>0.21746677778154178</v>
      </c>
      <c r="BO431" s="213">
        <v>0.2</v>
      </c>
      <c r="BP431" s="4">
        <v>1.5</v>
      </c>
      <c r="BQ431" s="195">
        <v>2000</v>
      </c>
      <c r="BR431" s="196">
        <f t="shared" si="1343"/>
        <v>574482.24000000011</v>
      </c>
      <c r="BS431" s="224">
        <f t="shared" si="1243"/>
        <v>0.72346959938965971</v>
      </c>
      <c r="BT431" s="4">
        <f t="shared" si="1234"/>
        <v>-0.3349270707643508</v>
      </c>
      <c r="BU431" s="229">
        <f t="shared" si="1149"/>
        <v>-5.7404735127374318E-2</v>
      </c>
      <c r="BV431" s="193">
        <f t="shared" si="1235"/>
        <v>549831.76650000014</v>
      </c>
      <c r="BW431" s="193">
        <f t="shared" si="1236"/>
        <v>637264.04400000034</v>
      </c>
      <c r="BX431" s="20">
        <v>783618.01529117255</v>
      </c>
      <c r="BY431" s="19">
        <v>540210.18960000016</v>
      </c>
      <c r="BZ431" s="441">
        <f t="shared" si="1237"/>
        <v>0.68937949237840301</v>
      </c>
      <c r="CA431" s="4">
        <f t="shared" si="1344"/>
        <v>0.21360915496083296</v>
      </c>
      <c r="CB431" s="1">
        <v>0</v>
      </c>
      <c r="CC431" s="1">
        <v>1</v>
      </c>
      <c r="CD431" s="19">
        <v>2000</v>
      </c>
      <c r="CE431" s="196">
        <v>718102.8</v>
      </c>
      <c r="CF431" s="275">
        <f t="shared" si="1238"/>
        <v>0.91639393937768432</v>
      </c>
      <c r="CG431" s="1">
        <f t="shared" si="1239"/>
        <v>0.10515256974798626</v>
      </c>
      <c r="CH431" s="229">
        <f t="shared" si="1240"/>
        <v>-7.0998104948206797E-2</v>
      </c>
      <c r="CI431" s="193">
        <f t="shared" si="1241"/>
        <v>548762.70240000018</v>
      </c>
      <c r="CJ431" s="193">
        <f t="shared" si="1242"/>
        <v>496966.01760000031</v>
      </c>
      <c r="CK431" s="20">
        <v>668500.10767643282</v>
      </c>
      <c r="CL431" s="33">
        <v>580759.06700000039</v>
      </c>
      <c r="CM431" s="475">
        <f t="shared" si="1185"/>
        <v>0.86874939933607187</v>
      </c>
      <c r="CN431" s="4">
        <f t="shared" ref="CN431:CN461" si="1363">CJ431/$CJ$429</f>
        <v>0.19029319666442937</v>
      </c>
      <c r="CO431" s="212">
        <v>0.25</v>
      </c>
      <c r="CP431" s="1">
        <v>1.3</v>
      </c>
      <c r="CQ431" s="214">
        <v>2500</v>
      </c>
      <c r="CR431" s="219">
        <v>673221.37500000012</v>
      </c>
      <c r="CS431" s="437">
        <f t="shared" si="1211"/>
        <v>1.0070624780300745</v>
      </c>
      <c r="CT431" s="1">
        <f t="shared" si="1212"/>
        <v>8.0646392329164041E-2</v>
      </c>
      <c r="CU431" s="229">
        <f t="shared" si="1186"/>
        <v>-5.5091913108203272E-2</v>
      </c>
      <c r="CV431" s="193">
        <f t="shared" si="1213"/>
        <v>551962.33886000025</v>
      </c>
      <c r="CW431" s="193">
        <f t="shared" si="1214"/>
        <v>531505.97886666702</v>
      </c>
      <c r="CX431" s="20"/>
      <c r="CY431" s="33"/>
      <c r="CZ431" s="475">
        <f t="shared" si="1188"/>
        <v>0</v>
      </c>
      <c r="DA431" s="4">
        <f t="shared" si="1345"/>
        <v>0.23706033970968191</v>
      </c>
      <c r="DB431" s="701"/>
      <c r="DC431" s="700"/>
      <c r="DD431" s="702"/>
      <c r="DE431" s="7">
        <f t="shared" si="1346"/>
        <v>0</v>
      </c>
      <c r="DF431" s="437">
        <f t="shared" si="1216"/>
        <v>0</v>
      </c>
      <c r="DG431" s="1">
        <f t="shared" si="1189"/>
        <v>-1</v>
      </c>
      <c r="DH431" s="229">
        <f t="shared" si="1190"/>
        <v>-0.23277320014478375</v>
      </c>
      <c r="DI431" s="193"/>
      <c r="DJ431" s="193"/>
      <c r="DK431" s="20"/>
      <c r="DL431" s="33"/>
      <c r="DM431" s="475">
        <f t="shared" si="1191"/>
        <v>0</v>
      </c>
      <c r="DN431" s="4" t="e">
        <f t="shared" si="1347"/>
        <v>#DIV/0!</v>
      </c>
      <c r="DO431" s="701"/>
      <c r="DP431" s="700"/>
      <c r="DQ431" s="702"/>
      <c r="DR431" s="7">
        <f t="shared" si="1348"/>
        <v>0</v>
      </c>
      <c r="DS431" s="437">
        <f t="shared" si="1218"/>
        <v>0</v>
      </c>
      <c r="DT431" s="1">
        <f t="shared" si="1192"/>
        <v>-1</v>
      </c>
      <c r="DU431" s="229">
        <f t="shared" si="1193"/>
        <v>-0.36436691145414646</v>
      </c>
    </row>
    <row r="432" spans="1:125" hidden="1" outlineLevel="1" x14ac:dyDescent="0.35">
      <c r="B432" s="5" t="s">
        <v>121</v>
      </c>
      <c r="C432" s="3"/>
      <c r="D432" s="18">
        <v>320107</v>
      </c>
      <c r="E432" s="5" t="s">
        <v>41</v>
      </c>
      <c r="F432" s="5" t="s">
        <v>33</v>
      </c>
      <c r="G432" s="5" t="s">
        <v>70</v>
      </c>
      <c r="H432" s="20">
        <v>317.77800000000002</v>
      </c>
      <c r="I432" s="16">
        <f t="shared" si="1349"/>
        <v>644.92080320223511</v>
      </c>
      <c r="J432" s="16">
        <f t="shared" si="1350"/>
        <v>1073.3161263523593</v>
      </c>
      <c r="K432" s="16">
        <f t="shared" si="1351"/>
        <v>1063.7138946056677</v>
      </c>
      <c r="L432" s="33">
        <f t="shared" si="1352"/>
        <v>1213.031682495327</v>
      </c>
      <c r="M432" s="20">
        <f t="shared" si="1353"/>
        <v>873.78481203859269</v>
      </c>
      <c r="N432" s="20">
        <f t="shared" si="1354"/>
        <v>1250.960840586825</v>
      </c>
      <c r="O432" s="20">
        <f t="shared" si="1355"/>
        <v>1098.8444895493087</v>
      </c>
      <c r="P432" s="20">
        <f t="shared" si="1356"/>
        <v>1289.4924318234748</v>
      </c>
      <c r="Q432" s="20">
        <f t="shared" si="1357"/>
        <v>1138.6501016432853</v>
      </c>
      <c r="R432" s="20">
        <f t="shared" si="1358"/>
        <v>1135.9290561335267</v>
      </c>
      <c r="S432" s="20">
        <f t="shared" si="1359"/>
        <v>2067.3754658912826</v>
      </c>
      <c r="T432" s="20">
        <f t="shared" si="1360"/>
        <v>912.38660196741114</v>
      </c>
      <c r="U432" s="182">
        <f t="shared" si="1361"/>
        <v>13762.406306289296</v>
      </c>
      <c r="V432" s="33">
        <v>1290</v>
      </c>
      <c r="W432" s="20">
        <v>189</v>
      </c>
      <c r="X432" s="20">
        <v>909</v>
      </c>
      <c r="Y432" s="20">
        <v>900</v>
      </c>
      <c r="Z432" s="20">
        <v>817</v>
      </c>
      <c r="AA432" s="20">
        <v>1120</v>
      </c>
      <c r="AB432" s="20">
        <v>1464</v>
      </c>
      <c r="AC432" s="20">
        <v>1390</v>
      </c>
      <c r="AD432" s="20">
        <v>942</v>
      </c>
      <c r="AE432" s="20">
        <v>0</v>
      </c>
      <c r="AF432" s="20">
        <v>0</v>
      </c>
      <c r="AG432" s="16">
        <v>0</v>
      </c>
      <c r="AH432" s="179">
        <f t="shared" si="1150"/>
        <v>9021</v>
      </c>
      <c r="AI432" s="28">
        <v>204941.64299999987</v>
      </c>
      <c r="AJ432" s="28">
        <v>341076.25200000004</v>
      </c>
      <c r="AK432" s="28">
        <v>338024.87399999989</v>
      </c>
      <c r="AL432" s="28">
        <v>385474.78200000006</v>
      </c>
      <c r="AM432" s="28">
        <v>277669.58999999991</v>
      </c>
      <c r="AN432" s="28">
        <v>397527.83400000015</v>
      </c>
      <c r="AO432" s="28">
        <v>349188.60420000023</v>
      </c>
      <c r="AP432" s="28">
        <v>409772.32600000023</v>
      </c>
      <c r="AQ432" s="28">
        <v>361837.95199999993</v>
      </c>
      <c r="AR432" s="28">
        <v>360973.26359999989</v>
      </c>
      <c r="AS432" s="28">
        <v>656966.4408000001</v>
      </c>
      <c r="AT432" s="28">
        <v>289936.38959999999</v>
      </c>
      <c r="AU432" s="329">
        <f t="shared" si="1244"/>
        <v>4373389.9512000009</v>
      </c>
      <c r="AV432" s="33">
        <v>429412.10399999993</v>
      </c>
      <c r="AW432" s="20">
        <v>62913.866399999999</v>
      </c>
      <c r="AX432" s="20">
        <v>302585.73840000032</v>
      </c>
      <c r="AY432" s="20">
        <v>299589.84000000055</v>
      </c>
      <c r="AZ432" s="20">
        <v>271960.99920000049</v>
      </c>
      <c r="BA432" s="20">
        <v>368376.40080000105</v>
      </c>
      <c r="BB432" s="20">
        <v>434274.43680000049</v>
      </c>
      <c r="BC432" s="20">
        <v>378469.37663999968</v>
      </c>
      <c r="BD432" s="20">
        <v>302671.08000000007</v>
      </c>
      <c r="BE432" s="20">
        <v>0</v>
      </c>
      <c r="BF432" s="20">
        <v>0</v>
      </c>
      <c r="BG432" s="20">
        <v>0</v>
      </c>
      <c r="BH432" s="329">
        <f t="shared" si="1245"/>
        <v>2850253.8422400029</v>
      </c>
      <c r="BI432" s="193">
        <f t="shared" si="1341"/>
        <v>289950.21360000048</v>
      </c>
      <c r="BJ432" s="193">
        <f t="shared" si="1342"/>
        <v>358203.94560000068</v>
      </c>
      <c r="BK432" s="20">
        <v>399532.83411287441</v>
      </c>
      <c r="BL432" s="33">
        <v>378469.37663999968</v>
      </c>
      <c r="BM432" s="226">
        <f t="shared" si="1232"/>
        <v>0.94727978360115461</v>
      </c>
      <c r="BN432" s="4">
        <f t="shared" si="1362"/>
        <v>0.11920981020938115</v>
      </c>
      <c r="BO432" s="213">
        <v>0.2</v>
      </c>
      <c r="BP432" s="4">
        <v>1.5</v>
      </c>
      <c r="BQ432" s="195">
        <v>1500</v>
      </c>
      <c r="BR432" s="196">
        <f t="shared" si="1343"/>
        <v>411840.28800000012</v>
      </c>
      <c r="BS432" s="224">
        <f t="shared" si="1243"/>
        <v>1.0308046118774024</v>
      </c>
      <c r="BT432" s="4">
        <f t="shared" si="1234"/>
        <v>-7.6391077127059392E-2</v>
      </c>
      <c r="BU432" s="229">
        <f t="shared" si="1149"/>
        <v>-5.7733673869631685E-2</v>
      </c>
      <c r="BV432" s="193">
        <f t="shared" si="1235"/>
        <v>318447.84528000036</v>
      </c>
      <c r="BW432" s="193">
        <f t="shared" si="1236"/>
        <v>393706.73808000045</v>
      </c>
      <c r="BX432" s="20">
        <v>484125.37252927345</v>
      </c>
      <c r="BY432" s="19">
        <v>302671.08000000007</v>
      </c>
      <c r="BZ432" s="441">
        <f t="shared" si="1237"/>
        <v>0.62519152511821419</v>
      </c>
      <c r="CA432" s="4">
        <f t="shared" si="1344"/>
        <v>0.13196941584178701</v>
      </c>
      <c r="CB432" s="1">
        <v>0</v>
      </c>
      <c r="CC432" s="1">
        <v>1</v>
      </c>
      <c r="CD432" s="19">
        <v>1100</v>
      </c>
      <c r="CE432" s="196">
        <v>377520.26400000008</v>
      </c>
      <c r="CF432" s="275">
        <f t="shared" si="1238"/>
        <v>0.77979855099863149</v>
      </c>
      <c r="CG432" s="1">
        <f t="shared" si="1239"/>
        <v>4.3340705178433359E-2</v>
      </c>
      <c r="CH432" s="229">
        <f t="shared" si="1240"/>
        <v>-7.0219879924670603E-2</v>
      </c>
      <c r="CI432" s="193">
        <f t="shared" si="1241"/>
        <v>316694.87136000034</v>
      </c>
      <c r="CJ432" s="193">
        <f t="shared" si="1242"/>
        <v>371804.96448000008</v>
      </c>
      <c r="CK432" s="20">
        <v>500138.13819673966</v>
      </c>
      <c r="CL432" s="33">
        <v>381104.84999999974</v>
      </c>
      <c r="CM432" s="475">
        <f t="shared" si="1185"/>
        <v>0.76199917761537372</v>
      </c>
      <c r="CN432" s="4">
        <f t="shared" si="1363"/>
        <v>0.14236779321106602</v>
      </c>
      <c r="CO432" s="212">
        <v>0.25</v>
      </c>
      <c r="CP432" s="1">
        <v>1.3</v>
      </c>
      <c r="CQ432" s="214">
        <v>1000</v>
      </c>
      <c r="CR432" s="219">
        <v>257400.18000000005</v>
      </c>
      <c r="CS432" s="437">
        <f t="shared" si="1211"/>
        <v>0.51465817209633868</v>
      </c>
      <c r="CT432" s="1">
        <f t="shared" si="1212"/>
        <v>-0.28692729917740056</v>
      </c>
      <c r="CU432" s="229">
        <f t="shared" si="1186"/>
        <v>-9.3049554053353023E-2</v>
      </c>
      <c r="CV432" s="193">
        <f t="shared" si="1213"/>
        <v>323135.86922400026</v>
      </c>
      <c r="CW432" s="193">
        <f t="shared" si="1214"/>
        <v>354081.76887999987</v>
      </c>
      <c r="CX432" s="20"/>
      <c r="CY432" s="33"/>
      <c r="CZ432" s="475">
        <f t="shared" si="1188"/>
        <v>0</v>
      </c>
      <c r="DA432" s="4">
        <f t="shared" si="1345"/>
        <v>0.15792624684049814</v>
      </c>
      <c r="DB432" s="701"/>
      <c r="DC432" s="700"/>
      <c r="DD432" s="702"/>
      <c r="DE432" s="7">
        <f t="shared" si="1346"/>
        <v>0</v>
      </c>
      <c r="DF432" s="437">
        <f t="shared" si="1216"/>
        <v>0</v>
      </c>
      <c r="DG432" s="1">
        <f t="shared" si="1189"/>
        <v>-1</v>
      </c>
      <c r="DH432" s="229">
        <f t="shared" si="1190"/>
        <v>-0.20867015052477433</v>
      </c>
      <c r="DI432" s="193"/>
      <c r="DJ432" s="193"/>
      <c r="DK432" s="20"/>
      <c r="DL432" s="33"/>
      <c r="DM432" s="475">
        <f t="shared" si="1191"/>
        <v>0</v>
      </c>
      <c r="DN432" s="4" t="e">
        <f t="shared" si="1347"/>
        <v>#DIV/0!</v>
      </c>
      <c r="DO432" s="701"/>
      <c r="DP432" s="700"/>
      <c r="DQ432" s="702"/>
      <c r="DR432" s="7">
        <f t="shared" si="1348"/>
        <v>0</v>
      </c>
      <c r="DS432" s="437">
        <f t="shared" si="1218"/>
        <v>0</v>
      </c>
      <c r="DT432" s="1">
        <f t="shared" si="1192"/>
        <v>-1</v>
      </c>
      <c r="DU432" s="229">
        <f t="shared" si="1193"/>
        <v>-0.34827356489033623</v>
      </c>
    </row>
    <row r="433" spans="2:125" hidden="1" outlineLevel="1" x14ac:dyDescent="0.35">
      <c r="B433" s="5" t="s">
        <v>121</v>
      </c>
      <c r="C433" s="3"/>
      <c r="D433" s="18">
        <v>320926</v>
      </c>
      <c r="E433" s="5" t="s">
        <v>42</v>
      </c>
      <c r="F433" s="5" t="s">
        <v>48</v>
      </c>
      <c r="G433" s="5" t="s">
        <v>70</v>
      </c>
      <c r="H433" s="20">
        <v>332.45499999999998</v>
      </c>
      <c r="I433" s="16">
        <f t="shared" si="1349"/>
        <v>0</v>
      </c>
      <c r="J433" s="16">
        <f t="shared" si="1350"/>
        <v>0</v>
      </c>
      <c r="K433" s="16">
        <f t="shared" si="1351"/>
        <v>0</v>
      </c>
      <c r="L433" s="33">
        <f t="shared" si="1352"/>
        <v>0</v>
      </c>
      <c r="M433" s="20">
        <f t="shared" si="1353"/>
        <v>0</v>
      </c>
      <c r="N433" s="20">
        <f t="shared" si="1354"/>
        <v>0</v>
      </c>
      <c r="O433" s="20">
        <f t="shared" si="1355"/>
        <v>0</v>
      </c>
      <c r="P433" s="20">
        <f t="shared" si="1356"/>
        <v>0</v>
      </c>
      <c r="Q433" s="20">
        <f t="shared" si="1357"/>
        <v>0</v>
      </c>
      <c r="R433" s="20">
        <f t="shared" si="1358"/>
        <v>0</v>
      </c>
      <c r="S433" s="20">
        <f t="shared" si="1359"/>
        <v>0</v>
      </c>
      <c r="T433" s="20">
        <f t="shared" si="1360"/>
        <v>0</v>
      </c>
      <c r="U433" s="182">
        <f t="shared" si="1361"/>
        <v>0</v>
      </c>
      <c r="V433" s="33">
        <v>0</v>
      </c>
      <c r="W433" s="20">
        <v>0</v>
      </c>
      <c r="X433" s="20">
        <v>0</v>
      </c>
      <c r="Y433" s="20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0">
        <v>0</v>
      </c>
      <c r="AF433" s="20">
        <v>0</v>
      </c>
      <c r="AG433" s="16">
        <v>0</v>
      </c>
      <c r="AH433" s="179">
        <f t="shared" si="1150"/>
        <v>0</v>
      </c>
      <c r="AI433" s="28">
        <v>0</v>
      </c>
      <c r="AJ433" s="28">
        <v>0</v>
      </c>
      <c r="AK433" s="28">
        <v>0</v>
      </c>
      <c r="AL433" s="28">
        <v>0</v>
      </c>
      <c r="AM433" s="28">
        <v>0</v>
      </c>
      <c r="AN433" s="28">
        <v>0</v>
      </c>
      <c r="AO433" s="28">
        <v>0</v>
      </c>
      <c r="AP433" s="28">
        <v>0</v>
      </c>
      <c r="AQ433" s="28">
        <v>0</v>
      </c>
      <c r="AR433" s="28">
        <v>0</v>
      </c>
      <c r="AS433" s="28">
        <v>0</v>
      </c>
      <c r="AT433" s="28">
        <v>0</v>
      </c>
      <c r="AU433" s="329">
        <f t="shared" si="1244"/>
        <v>0</v>
      </c>
      <c r="AV433" s="33">
        <v>0</v>
      </c>
      <c r="AW433" s="20">
        <v>0</v>
      </c>
      <c r="AX433" s="20">
        <v>0</v>
      </c>
      <c r="AY433" s="20">
        <v>0</v>
      </c>
      <c r="AZ433" s="20">
        <v>0</v>
      </c>
      <c r="BA433" s="20">
        <v>0</v>
      </c>
      <c r="BB433" s="20">
        <v>0</v>
      </c>
      <c r="BC433" s="20">
        <v>0</v>
      </c>
      <c r="BD433" s="20">
        <v>0</v>
      </c>
      <c r="BE433" s="20">
        <v>0</v>
      </c>
      <c r="BF433" s="20">
        <v>0</v>
      </c>
      <c r="BG433" s="20">
        <v>0</v>
      </c>
      <c r="BH433" s="329">
        <f t="shared" si="1245"/>
        <v>0</v>
      </c>
      <c r="BI433" s="193">
        <f t="shared" si="1341"/>
        <v>0</v>
      </c>
      <c r="BJ433" s="193">
        <f t="shared" si="1342"/>
        <v>0</v>
      </c>
      <c r="BK433" s="20">
        <v>0</v>
      </c>
      <c r="BL433" s="33">
        <v>0</v>
      </c>
      <c r="BM433" s="226">
        <f t="shared" si="1232"/>
        <v>0</v>
      </c>
      <c r="BN433" s="4">
        <f t="shared" si="1362"/>
        <v>0</v>
      </c>
      <c r="BO433" s="4">
        <v>0</v>
      </c>
      <c r="BP433" s="4">
        <v>0</v>
      </c>
      <c r="BQ433" s="195">
        <v>0</v>
      </c>
      <c r="BR433" s="196">
        <f t="shared" si="1343"/>
        <v>0</v>
      </c>
      <c r="BS433" s="224">
        <f t="shared" si="1243"/>
        <v>0</v>
      </c>
      <c r="BT433" s="4">
        <f t="shared" si="1234"/>
        <v>0</v>
      </c>
      <c r="BU433" s="229">
        <f t="shared" si="1149"/>
        <v>0</v>
      </c>
      <c r="BV433" s="193">
        <f t="shared" si="1235"/>
        <v>0</v>
      </c>
      <c r="BW433" s="193">
        <f t="shared" si="1236"/>
        <v>0</v>
      </c>
      <c r="BX433" s="20">
        <v>0</v>
      </c>
      <c r="BY433" s="19">
        <v>0</v>
      </c>
      <c r="BZ433" s="441">
        <f t="shared" si="1237"/>
        <v>0</v>
      </c>
      <c r="CA433" s="4">
        <f t="shared" si="1344"/>
        <v>0</v>
      </c>
      <c r="CB433" s="1">
        <v>0</v>
      </c>
      <c r="CC433" s="1">
        <v>0</v>
      </c>
      <c r="CD433" s="19">
        <v>0</v>
      </c>
      <c r="CE433" s="196">
        <v>0</v>
      </c>
      <c r="CF433" s="275">
        <f t="shared" si="1238"/>
        <v>0</v>
      </c>
      <c r="CG433" s="1">
        <f t="shared" si="1239"/>
        <v>0</v>
      </c>
      <c r="CH433" s="229">
        <f t="shared" si="1240"/>
        <v>0</v>
      </c>
      <c r="CI433" s="193">
        <f t="shared" si="1241"/>
        <v>0</v>
      </c>
      <c r="CJ433" s="193">
        <f t="shared" si="1242"/>
        <v>0</v>
      </c>
      <c r="CK433" s="20">
        <v>0</v>
      </c>
      <c r="CL433" s="33">
        <v>0</v>
      </c>
      <c r="CM433" s="475">
        <f t="shared" si="1185"/>
        <v>0</v>
      </c>
      <c r="CN433" s="4">
        <f t="shared" si="1363"/>
        <v>0</v>
      </c>
      <c r="CO433" s="1">
        <v>0</v>
      </c>
      <c r="CP433" s="1">
        <v>0</v>
      </c>
      <c r="CQ433" s="19">
        <v>0</v>
      </c>
      <c r="CR433" s="7">
        <v>0</v>
      </c>
      <c r="CS433" s="224">
        <f t="shared" si="1211"/>
        <v>0</v>
      </c>
      <c r="CT433" s="1">
        <f t="shared" si="1212"/>
        <v>0</v>
      </c>
      <c r="CU433" s="229">
        <f t="shared" si="1186"/>
        <v>0</v>
      </c>
      <c r="CV433" s="193">
        <f t="shared" si="1213"/>
        <v>0</v>
      </c>
      <c r="CW433" s="193">
        <f t="shared" si="1214"/>
        <v>0</v>
      </c>
      <c r="CX433" s="20"/>
      <c r="CY433" s="33"/>
      <c r="CZ433" s="475">
        <f t="shared" si="1188"/>
        <v>0</v>
      </c>
      <c r="DA433" s="4">
        <f t="shared" si="1345"/>
        <v>0</v>
      </c>
      <c r="DB433" s="700"/>
      <c r="DC433" s="700"/>
      <c r="DD433" s="146"/>
      <c r="DE433" s="7">
        <f t="shared" si="1346"/>
        <v>0</v>
      </c>
      <c r="DF433" s="224">
        <f t="shared" si="1216"/>
        <v>0</v>
      </c>
      <c r="DG433" s="1">
        <f t="shared" si="1189"/>
        <v>0</v>
      </c>
      <c r="DH433" s="229">
        <f t="shared" si="1190"/>
        <v>0</v>
      </c>
      <c r="DI433" s="193"/>
      <c r="DJ433" s="193"/>
      <c r="DK433" s="20"/>
      <c r="DL433" s="33"/>
      <c r="DM433" s="475">
        <f t="shared" si="1191"/>
        <v>0</v>
      </c>
      <c r="DN433" s="4" t="e">
        <f t="shared" si="1347"/>
        <v>#DIV/0!</v>
      </c>
      <c r="DO433" s="700"/>
      <c r="DP433" s="700"/>
      <c r="DQ433" s="146"/>
      <c r="DR433" s="7">
        <f t="shared" si="1348"/>
        <v>0</v>
      </c>
      <c r="DS433" s="224">
        <f t="shared" si="1218"/>
        <v>0</v>
      </c>
      <c r="DT433" s="1">
        <f t="shared" si="1192"/>
        <v>0</v>
      </c>
      <c r="DU433" s="229">
        <f t="shared" si="1193"/>
        <v>0</v>
      </c>
    </row>
    <row r="434" spans="2:125" hidden="1" outlineLevel="1" x14ac:dyDescent="0.35">
      <c r="B434" s="5" t="s">
        <v>121</v>
      </c>
      <c r="C434" s="3"/>
      <c r="D434" s="18">
        <v>324903</v>
      </c>
      <c r="E434" s="5" t="s">
        <v>43</v>
      </c>
      <c r="F434" s="5" t="s">
        <v>49</v>
      </c>
      <c r="G434" s="5" t="s">
        <v>69</v>
      </c>
      <c r="H434" s="20">
        <v>382.63600000000002</v>
      </c>
      <c r="I434" s="16">
        <f t="shared" si="1349"/>
        <v>0</v>
      </c>
      <c r="J434" s="16">
        <f t="shared" si="1350"/>
        <v>0</v>
      </c>
      <c r="K434" s="16">
        <f t="shared" si="1351"/>
        <v>0</v>
      </c>
      <c r="L434" s="33">
        <f t="shared" si="1352"/>
        <v>0</v>
      </c>
      <c r="M434" s="20">
        <f t="shared" si="1353"/>
        <v>0</v>
      </c>
      <c r="N434" s="20">
        <f t="shared" si="1354"/>
        <v>0</v>
      </c>
      <c r="O434" s="20">
        <f t="shared" si="1355"/>
        <v>0</v>
      </c>
      <c r="P434" s="20">
        <f t="shared" si="1356"/>
        <v>0</v>
      </c>
      <c r="Q434" s="20">
        <f t="shared" si="1357"/>
        <v>0</v>
      </c>
      <c r="R434" s="20">
        <f t="shared" si="1358"/>
        <v>0</v>
      </c>
      <c r="S434" s="20">
        <f t="shared" si="1359"/>
        <v>0</v>
      </c>
      <c r="T434" s="20">
        <f t="shared" si="1360"/>
        <v>0</v>
      </c>
      <c r="U434" s="182">
        <f t="shared" si="1361"/>
        <v>0</v>
      </c>
      <c r="V434" s="33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0</v>
      </c>
      <c r="AB434" s="20">
        <v>0</v>
      </c>
      <c r="AC434" s="20">
        <v>0</v>
      </c>
      <c r="AD434" s="20">
        <v>0</v>
      </c>
      <c r="AE434" s="20">
        <v>0</v>
      </c>
      <c r="AF434" s="20">
        <v>0</v>
      </c>
      <c r="AG434" s="16">
        <v>0</v>
      </c>
      <c r="AH434" s="179">
        <f t="shared" si="1150"/>
        <v>0</v>
      </c>
      <c r="AI434" s="28">
        <v>0</v>
      </c>
      <c r="AJ434" s="28">
        <v>0</v>
      </c>
      <c r="AK434" s="28">
        <v>0</v>
      </c>
      <c r="AL434" s="28">
        <v>0</v>
      </c>
      <c r="AM434" s="28">
        <v>0</v>
      </c>
      <c r="AN434" s="28">
        <v>0</v>
      </c>
      <c r="AO434" s="28">
        <v>0</v>
      </c>
      <c r="AP434" s="28">
        <v>0</v>
      </c>
      <c r="AQ434" s="28">
        <v>0</v>
      </c>
      <c r="AR434" s="28">
        <v>0</v>
      </c>
      <c r="AS434" s="28">
        <v>0</v>
      </c>
      <c r="AT434" s="28">
        <v>0</v>
      </c>
      <c r="AU434" s="329">
        <f t="shared" si="1244"/>
        <v>0</v>
      </c>
      <c r="AV434" s="33">
        <v>0</v>
      </c>
      <c r="AW434" s="20">
        <v>0</v>
      </c>
      <c r="AX434" s="20">
        <v>0</v>
      </c>
      <c r="AY434" s="20">
        <v>0</v>
      </c>
      <c r="AZ434" s="20">
        <v>0</v>
      </c>
      <c r="BA434" s="20">
        <v>0</v>
      </c>
      <c r="BB434" s="20">
        <v>0</v>
      </c>
      <c r="BC434" s="20">
        <v>0</v>
      </c>
      <c r="BD434" s="20">
        <v>0</v>
      </c>
      <c r="BE434" s="20">
        <v>0</v>
      </c>
      <c r="BF434" s="20">
        <v>0</v>
      </c>
      <c r="BG434" s="20">
        <v>0</v>
      </c>
      <c r="BH434" s="329">
        <f t="shared" si="1245"/>
        <v>0</v>
      </c>
      <c r="BI434" s="193">
        <f t="shared" si="1341"/>
        <v>0</v>
      </c>
      <c r="BJ434" s="193">
        <f t="shared" si="1342"/>
        <v>0</v>
      </c>
      <c r="BK434" s="20">
        <v>0</v>
      </c>
      <c r="BL434" s="33">
        <v>0</v>
      </c>
      <c r="BM434" s="226">
        <f t="shared" si="1232"/>
        <v>0</v>
      </c>
      <c r="BN434" s="4">
        <f t="shared" si="1362"/>
        <v>0</v>
      </c>
      <c r="BO434" s="4">
        <v>0</v>
      </c>
      <c r="BP434" s="4">
        <v>0</v>
      </c>
      <c r="BQ434" s="195">
        <v>0</v>
      </c>
      <c r="BR434" s="196">
        <f t="shared" si="1343"/>
        <v>0</v>
      </c>
      <c r="BS434" s="224">
        <f t="shared" si="1243"/>
        <v>0</v>
      </c>
      <c r="BT434" s="4">
        <f t="shared" si="1234"/>
        <v>0</v>
      </c>
      <c r="BU434" s="229">
        <f t="shared" si="1149"/>
        <v>0</v>
      </c>
      <c r="BV434" s="193">
        <f t="shared" si="1235"/>
        <v>0</v>
      </c>
      <c r="BW434" s="193">
        <f t="shared" si="1236"/>
        <v>0</v>
      </c>
      <c r="BX434" s="20">
        <v>0</v>
      </c>
      <c r="BY434" s="19">
        <v>0</v>
      </c>
      <c r="BZ434" s="441">
        <f t="shared" si="1237"/>
        <v>0</v>
      </c>
      <c r="CA434" s="4">
        <f t="shared" si="1344"/>
        <v>0</v>
      </c>
      <c r="CB434" s="1">
        <v>0</v>
      </c>
      <c r="CC434" s="1">
        <v>0</v>
      </c>
      <c r="CD434" s="19">
        <v>0</v>
      </c>
      <c r="CE434" s="196">
        <v>0</v>
      </c>
      <c r="CF434" s="275">
        <f t="shared" si="1238"/>
        <v>0</v>
      </c>
      <c r="CG434" s="1">
        <f t="shared" si="1239"/>
        <v>0</v>
      </c>
      <c r="CH434" s="229">
        <f t="shared" si="1240"/>
        <v>0</v>
      </c>
      <c r="CI434" s="193">
        <f t="shared" si="1241"/>
        <v>0</v>
      </c>
      <c r="CJ434" s="193">
        <f t="shared" si="1242"/>
        <v>0</v>
      </c>
      <c r="CK434" s="20">
        <v>0</v>
      </c>
      <c r="CL434" s="33">
        <v>0</v>
      </c>
      <c r="CM434" s="475">
        <f t="shared" si="1185"/>
        <v>0</v>
      </c>
      <c r="CN434" s="4">
        <f t="shared" si="1363"/>
        <v>0</v>
      </c>
      <c r="CO434" s="1">
        <v>0</v>
      </c>
      <c r="CP434" s="1">
        <v>0</v>
      </c>
      <c r="CQ434" s="19">
        <v>0</v>
      </c>
      <c r="CR434" s="7">
        <v>0</v>
      </c>
      <c r="CS434" s="224">
        <f t="shared" si="1211"/>
        <v>0</v>
      </c>
      <c r="CT434" s="1">
        <f t="shared" si="1212"/>
        <v>0</v>
      </c>
      <c r="CU434" s="229">
        <f t="shared" si="1186"/>
        <v>0</v>
      </c>
      <c r="CV434" s="193">
        <f t="shared" si="1213"/>
        <v>0</v>
      </c>
      <c r="CW434" s="193">
        <f t="shared" si="1214"/>
        <v>0</v>
      </c>
      <c r="CX434" s="20"/>
      <c r="CY434" s="33"/>
      <c r="CZ434" s="475">
        <f t="shared" si="1188"/>
        <v>0</v>
      </c>
      <c r="DA434" s="4">
        <f t="shared" si="1345"/>
        <v>0</v>
      </c>
      <c r="DB434" s="700"/>
      <c r="DC434" s="700"/>
      <c r="DD434" s="146"/>
      <c r="DE434" s="7">
        <f t="shared" si="1346"/>
        <v>0</v>
      </c>
      <c r="DF434" s="224">
        <f t="shared" si="1216"/>
        <v>0</v>
      </c>
      <c r="DG434" s="1">
        <f t="shared" si="1189"/>
        <v>0</v>
      </c>
      <c r="DH434" s="229">
        <f t="shared" si="1190"/>
        <v>0</v>
      </c>
      <c r="DI434" s="193"/>
      <c r="DJ434" s="193"/>
      <c r="DK434" s="20"/>
      <c r="DL434" s="33"/>
      <c r="DM434" s="475">
        <f t="shared" si="1191"/>
        <v>0</v>
      </c>
      <c r="DN434" s="4" t="e">
        <f t="shared" si="1347"/>
        <v>#DIV/0!</v>
      </c>
      <c r="DO434" s="700"/>
      <c r="DP434" s="700"/>
      <c r="DQ434" s="146"/>
      <c r="DR434" s="7">
        <f t="shared" si="1348"/>
        <v>0</v>
      </c>
      <c r="DS434" s="224">
        <f t="shared" si="1218"/>
        <v>0</v>
      </c>
      <c r="DT434" s="1">
        <f t="shared" si="1192"/>
        <v>0</v>
      </c>
      <c r="DU434" s="229">
        <f t="shared" si="1193"/>
        <v>0</v>
      </c>
    </row>
    <row r="435" spans="2:125" hidden="1" outlineLevel="1" x14ac:dyDescent="0.35">
      <c r="B435" s="5" t="s">
        <v>121</v>
      </c>
      <c r="C435" s="3"/>
      <c r="D435" s="18">
        <v>320023</v>
      </c>
      <c r="E435" s="5" t="s">
        <v>41</v>
      </c>
      <c r="F435" s="5" t="s">
        <v>30</v>
      </c>
      <c r="G435" s="5" t="s">
        <v>71</v>
      </c>
      <c r="H435" s="20">
        <v>220.79999999999995</v>
      </c>
      <c r="I435" s="16">
        <f t="shared" si="1349"/>
        <v>1397.5975235507249</v>
      </c>
      <c r="J435" s="16">
        <f t="shared" si="1350"/>
        <v>1860.1913659420311</v>
      </c>
      <c r="K435" s="16">
        <f t="shared" si="1351"/>
        <v>1565.1365942028988</v>
      </c>
      <c r="L435" s="33">
        <f t="shared" si="1352"/>
        <v>2048.3880163043486</v>
      </c>
      <c r="M435" s="20">
        <f t="shared" si="1353"/>
        <v>2072.3309510869576</v>
      </c>
      <c r="N435" s="20">
        <f t="shared" si="1354"/>
        <v>2196.7694257246376</v>
      </c>
      <c r="O435" s="20">
        <f t="shared" si="1355"/>
        <v>2773.5858550724638</v>
      </c>
      <c r="P435" s="20">
        <f t="shared" si="1356"/>
        <v>2677.4967362318862</v>
      </c>
      <c r="Q435" s="20">
        <f t="shared" si="1357"/>
        <v>2856.9157681159431</v>
      </c>
      <c r="R435" s="20">
        <f t="shared" si="1358"/>
        <v>2795.6983949275377</v>
      </c>
      <c r="S435" s="20">
        <f t="shared" si="1359"/>
        <v>5151.538486956525</v>
      </c>
      <c r="T435" s="20">
        <f t="shared" si="1360"/>
        <v>3841.5492000000004</v>
      </c>
      <c r="U435" s="182">
        <f t="shared" si="1361"/>
        <v>31237.198318115959</v>
      </c>
      <c r="V435" s="33">
        <v>2862</v>
      </c>
      <c r="W435" s="20">
        <v>43</v>
      </c>
      <c r="X435" s="20">
        <v>1099</v>
      </c>
      <c r="Y435" s="20">
        <v>3312</v>
      </c>
      <c r="Z435" s="20">
        <v>2769</v>
      </c>
      <c r="AA435" s="20">
        <v>5127</v>
      </c>
      <c r="AB435" s="20">
        <v>4061.3</v>
      </c>
      <c r="AC435" s="20">
        <v>2055</v>
      </c>
      <c r="AD435" s="20">
        <v>2281</v>
      </c>
      <c r="AE435" s="20">
        <v>0</v>
      </c>
      <c r="AF435" s="20">
        <v>0</v>
      </c>
      <c r="AG435" s="16">
        <v>0</v>
      </c>
      <c r="AH435" s="179">
        <f t="shared" si="1150"/>
        <v>23609.3</v>
      </c>
      <c r="AI435" s="28">
        <v>308589.53320000001</v>
      </c>
      <c r="AJ435" s="28">
        <v>410730.2536000004</v>
      </c>
      <c r="AK435" s="28">
        <v>345582.16</v>
      </c>
      <c r="AL435" s="28">
        <v>452284.07400000008</v>
      </c>
      <c r="AM435" s="28">
        <v>457570.67400000012</v>
      </c>
      <c r="AN435" s="28">
        <v>485046.68919999985</v>
      </c>
      <c r="AO435" s="28">
        <v>612407.75679999986</v>
      </c>
      <c r="AP435" s="28">
        <v>591191.27936000039</v>
      </c>
      <c r="AQ435" s="28">
        <v>630807.00160000008</v>
      </c>
      <c r="AR435" s="28">
        <v>617290.20560000022</v>
      </c>
      <c r="AS435" s="28">
        <v>1137459.6979200004</v>
      </c>
      <c r="AT435" s="28">
        <v>848214.06335999991</v>
      </c>
      <c r="AU435" s="329">
        <f t="shared" si="1244"/>
        <v>6897173.3886400005</v>
      </c>
      <c r="AV435" s="33">
        <v>662009.44896000042</v>
      </c>
      <c r="AW435" s="20">
        <v>9946.3334399999985</v>
      </c>
      <c r="AX435" s="20">
        <v>254209.77791999991</v>
      </c>
      <c r="AY435" s="20">
        <v>637679.22624000034</v>
      </c>
      <c r="AZ435" s="20">
        <v>587529.08711999969</v>
      </c>
      <c r="BA435" s="20">
        <v>971924.68943999964</v>
      </c>
      <c r="BB435" s="20">
        <v>818470.93464000057</v>
      </c>
      <c r="BC435" s="20">
        <v>421772.30064000021</v>
      </c>
      <c r="BD435" s="20">
        <v>518389.70976000011</v>
      </c>
      <c r="BE435" s="20">
        <v>0</v>
      </c>
      <c r="BF435" s="20">
        <v>0</v>
      </c>
      <c r="BG435" s="20">
        <v>0</v>
      </c>
      <c r="BH435" s="329">
        <f t="shared" si="1245"/>
        <v>4881931.5081600007</v>
      </c>
      <c r="BI435" s="193">
        <f t="shared" si="1341"/>
        <v>546626.67480000004</v>
      </c>
      <c r="BJ435" s="193">
        <f t="shared" si="1342"/>
        <v>792641.57039999997</v>
      </c>
      <c r="BK435" s="20">
        <v>626680.99620262149</v>
      </c>
      <c r="BL435" s="33">
        <v>421772.30064000021</v>
      </c>
      <c r="BM435" s="226">
        <f t="shared" si="1232"/>
        <v>0.67302551568618296</v>
      </c>
      <c r="BN435" s="4">
        <f t="shared" si="1362"/>
        <v>0.26379009034413509</v>
      </c>
      <c r="BO435" s="213">
        <v>0.2</v>
      </c>
      <c r="BP435" s="4">
        <v>1.5</v>
      </c>
      <c r="BQ435" s="195">
        <v>4207.198148148148</v>
      </c>
      <c r="BR435" s="196">
        <f t="shared" si="1343"/>
        <v>802612.23935999989</v>
      </c>
      <c r="BS435" s="224">
        <f t="shared" si="1243"/>
        <v>1.280734926100257</v>
      </c>
      <c r="BT435" s="4">
        <f t="shared" si="1234"/>
        <v>-0.28657218845211363</v>
      </c>
      <c r="BU435" s="229">
        <f t="shared" si="1149"/>
        <v>0.19111724510173289</v>
      </c>
      <c r="BV435" s="193">
        <f t="shared" si="1235"/>
        <v>545442.72480000008</v>
      </c>
      <c r="BW435" s="193">
        <f t="shared" si="1236"/>
        <v>737389.30824000016</v>
      </c>
      <c r="BX435" s="20">
        <v>906738.03372461919</v>
      </c>
      <c r="BY435" s="19">
        <v>518389.70976000011</v>
      </c>
      <c r="BZ435" s="441">
        <f t="shared" si="1237"/>
        <v>0.57170835509193785</v>
      </c>
      <c r="CA435" s="4">
        <f t="shared" si="1344"/>
        <v>0.24717086817203127</v>
      </c>
      <c r="CB435" s="1">
        <v>0</v>
      </c>
      <c r="CC435" s="1">
        <v>1</v>
      </c>
      <c r="CD435" s="19">
        <v>3000</v>
      </c>
      <c r="CE435" s="196">
        <v>715391.99999999988</v>
      </c>
      <c r="CF435" s="275">
        <f t="shared" si="1238"/>
        <v>0.7889731911447182</v>
      </c>
      <c r="CG435" s="1">
        <f t="shared" si="1239"/>
        <v>0.13409013879911846</v>
      </c>
      <c r="CH435" s="229">
        <f t="shared" si="1240"/>
        <v>0.13686386216327562</v>
      </c>
      <c r="CI435" s="193">
        <f t="shared" si="1241"/>
        <v>542436.83424000011</v>
      </c>
      <c r="CJ435" s="193">
        <f t="shared" si="1242"/>
        <v>586210.98168000032</v>
      </c>
      <c r="CK435" s="20">
        <v>788549.09691150556</v>
      </c>
      <c r="CL435" s="33">
        <v>337852.09900000016</v>
      </c>
      <c r="CM435" s="475">
        <f t="shared" si="1185"/>
        <v>0.42844776605953733</v>
      </c>
      <c r="CN435" s="4">
        <f t="shared" si="1363"/>
        <v>0.22446597488174097</v>
      </c>
      <c r="CO435" s="212">
        <v>0.15</v>
      </c>
      <c r="CP435" s="1">
        <v>1.3</v>
      </c>
      <c r="CQ435" s="19">
        <v>4000</v>
      </c>
      <c r="CR435" s="7">
        <v>810777.59999999974</v>
      </c>
      <c r="CS435" s="224">
        <f t="shared" si="1211"/>
        <v>1.0281891174253526</v>
      </c>
      <c r="CT435" s="1">
        <f t="shared" si="1212"/>
        <v>0.31344640275303193</v>
      </c>
      <c r="CU435" s="229">
        <f t="shared" si="1186"/>
        <v>0.15905722082277984</v>
      </c>
      <c r="CV435" s="193">
        <f t="shared" si="1213"/>
        <v>521978.36071600008</v>
      </c>
      <c r="CW435" s="193">
        <f t="shared" si="1214"/>
        <v>426004.70313333347</v>
      </c>
      <c r="CX435" s="20"/>
      <c r="CY435" s="33"/>
      <c r="CZ435" s="475">
        <f t="shared" si="1188"/>
        <v>0</v>
      </c>
      <c r="DA435" s="4">
        <f t="shared" si="1345"/>
        <v>0.19000504915871164</v>
      </c>
      <c r="DB435" s="701"/>
      <c r="DC435" s="700"/>
      <c r="DD435" s="146"/>
      <c r="DE435" s="7">
        <f t="shared" si="1346"/>
        <v>0</v>
      </c>
      <c r="DF435" s="224">
        <f t="shared" si="1216"/>
        <v>0</v>
      </c>
      <c r="DG435" s="1">
        <f t="shared" si="1189"/>
        <v>-1</v>
      </c>
      <c r="DH435" s="229">
        <f t="shared" si="1190"/>
        <v>-0.13707741671442264</v>
      </c>
      <c r="DI435" s="193"/>
      <c r="DJ435" s="193"/>
      <c r="DK435" s="20"/>
      <c r="DL435" s="33"/>
      <c r="DM435" s="475">
        <f t="shared" si="1191"/>
        <v>0</v>
      </c>
      <c r="DN435" s="4" t="e">
        <f t="shared" si="1347"/>
        <v>#DIV/0!</v>
      </c>
      <c r="DO435" s="701"/>
      <c r="DP435" s="700"/>
      <c r="DQ435" s="146"/>
      <c r="DR435" s="7">
        <f t="shared" si="1348"/>
        <v>0</v>
      </c>
      <c r="DS435" s="224">
        <f t="shared" si="1218"/>
        <v>0</v>
      </c>
      <c r="DT435" s="1">
        <f t="shared" si="1192"/>
        <v>-1</v>
      </c>
      <c r="DU435" s="229">
        <f t="shared" si="1193"/>
        <v>-0.29218373483247595</v>
      </c>
    </row>
    <row r="436" spans="2:125" hidden="1" outlineLevel="1" x14ac:dyDescent="0.35">
      <c r="B436" s="5" t="s">
        <v>121</v>
      </c>
      <c r="C436" s="3"/>
      <c r="D436" s="18">
        <v>320118</v>
      </c>
      <c r="E436" s="5" t="s">
        <v>41</v>
      </c>
      <c r="F436" s="5" t="s">
        <v>31</v>
      </c>
      <c r="G436" s="5" t="s">
        <v>71</v>
      </c>
      <c r="H436" s="20">
        <v>210.833</v>
      </c>
      <c r="I436" s="16">
        <f t="shared" si="1349"/>
        <v>631.59254481034748</v>
      </c>
      <c r="J436" s="16">
        <f t="shared" si="1350"/>
        <v>904.82480446609406</v>
      </c>
      <c r="K436" s="16">
        <f t="shared" si="1351"/>
        <v>870.68047222209077</v>
      </c>
      <c r="L436" s="33">
        <f t="shared" si="1352"/>
        <v>840.80418150858759</v>
      </c>
      <c r="M436" s="20">
        <f t="shared" si="1353"/>
        <v>789.58768314258225</v>
      </c>
      <c r="N436" s="20">
        <f t="shared" si="1354"/>
        <v>789.58768314258248</v>
      </c>
      <c r="O436" s="20">
        <f t="shared" si="1355"/>
        <v>1033.5711003495653</v>
      </c>
      <c r="P436" s="20">
        <f t="shared" si="1356"/>
        <v>869.3019883984</v>
      </c>
      <c r="Q436" s="20">
        <f t="shared" si="1357"/>
        <v>1198.4660124363832</v>
      </c>
      <c r="R436" s="20">
        <f t="shared" si="1358"/>
        <v>1126.5090165201848</v>
      </c>
      <c r="S436" s="20">
        <f t="shared" si="1359"/>
        <v>2738.5439615240498</v>
      </c>
      <c r="T436" s="20">
        <f t="shared" si="1360"/>
        <v>234.66468342242439</v>
      </c>
      <c r="U436" s="182">
        <f t="shared" si="1361"/>
        <v>12028.134131943294</v>
      </c>
      <c r="V436" s="33">
        <v>92</v>
      </c>
      <c r="W436" s="20">
        <v>240</v>
      </c>
      <c r="X436" s="20">
        <v>355</v>
      </c>
      <c r="Y436" s="20">
        <v>1104</v>
      </c>
      <c r="Z436" s="20">
        <v>1387</v>
      </c>
      <c r="AA436" s="20">
        <v>1623</v>
      </c>
      <c r="AB436" s="20">
        <v>1881</v>
      </c>
      <c r="AC436" s="20">
        <v>935</v>
      </c>
      <c r="AD436" s="20">
        <v>623</v>
      </c>
      <c r="AE436" s="20">
        <v>0</v>
      </c>
      <c r="AF436" s="20">
        <v>0</v>
      </c>
      <c r="AG436" s="16">
        <v>0</v>
      </c>
      <c r="AH436" s="179">
        <f t="shared" si="1150"/>
        <v>8240</v>
      </c>
      <c r="AI436" s="28">
        <v>133160.55099999998</v>
      </c>
      <c r="AJ436" s="28">
        <v>190766.92800000001</v>
      </c>
      <c r="AK436" s="28">
        <v>183568.17600000006</v>
      </c>
      <c r="AL436" s="28">
        <v>177269.26800000004</v>
      </c>
      <c r="AM436" s="28">
        <v>166471.14000000004</v>
      </c>
      <c r="AN436" s="28">
        <v>166471.1400000001</v>
      </c>
      <c r="AO436" s="28">
        <v>217910.89579999991</v>
      </c>
      <c r="AP436" s="28">
        <v>183277.54611999987</v>
      </c>
      <c r="AQ436" s="28">
        <v>252676.18479999996</v>
      </c>
      <c r="AR436" s="28">
        <v>237505.2754800001</v>
      </c>
      <c r="AS436" s="28">
        <v>577375.43903999997</v>
      </c>
      <c r="AT436" s="28">
        <v>49475.059200000003</v>
      </c>
      <c r="AU436" s="329">
        <f t="shared" si="1244"/>
        <v>2535927.6034399997</v>
      </c>
      <c r="AV436" s="33">
        <v>20320.113599999997</v>
      </c>
      <c r="AW436" s="20">
        <v>53008.992000000006</v>
      </c>
      <c r="AX436" s="20">
        <v>78409.134000000078</v>
      </c>
      <c r="AY436" s="20">
        <v>202980.26519999999</v>
      </c>
      <c r="AZ436" s="20">
        <v>262041.11711999995</v>
      </c>
      <c r="BA436" s="20">
        <v>291726.15264000004</v>
      </c>
      <c r="BB436" s="20">
        <v>352465.62263999978</v>
      </c>
      <c r="BC436" s="20">
        <v>176873.33663999985</v>
      </c>
      <c r="BD436" s="20">
        <v>135879.63192000013</v>
      </c>
      <c r="BE436" s="20">
        <v>0</v>
      </c>
      <c r="BF436" s="20">
        <v>0</v>
      </c>
      <c r="BG436" s="20">
        <v>0</v>
      </c>
      <c r="BH436" s="329">
        <f t="shared" si="1245"/>
        <v>1573704.3657599997</v>
      </c>
      <c r="BI436" s="193">
        <f t="shared" si="1341"/>
        <v>206771.88059999995</v>
      </c>
      <c r="BJ436" s="193">
        <f t="shared" si="1342"/>
        <v>302077.63079999993</v>
      </c>
      <c r="BK436" s="20">
        <v>516300.57486615184</v>
      </c>
      <c r="BL436" s="33">
        <v>176873.33663999985</v>
      </c>
      <c r="BM436" s="226">
        <f t="shared" si="1232"/>
        <v>0.3425782291368808</v>
      </c>
      <c r="BN436" s="4">
        <f t="shared" si="1362"/>
        <v>0.10053104517274036</v>
      </c>
      <c r="BO436" s="213">
        <v>0.2</v>
      </c>
      <c r="BP436" s="4">
        <v>1.5</v>
      </c>
      <c r="BQ436" s="195">
        <v>1720.9074074074074</v>
      </c>
      <c r="BR436" s="196">
        <f t="shared" si="1343"/>
        <v>313479.99771200004</v>
      </c>
      <c r="BS436" s="224">
        <f t="shared" si="1243"/>
        <v>0.60716569566723422</v>
      </c>
      <c r="BT436" s="4">
        <f t="shared" si="1234"/>
        <v>-3.4942684554532977E-2</v>
      </c>
      <c r="BU436" s="229">
        <f t="shared" si="1149"/>
        <v>1.334071958552463E-2</v>
      </c>
      <c r="BV436" s="193">
        <f t="shared" si="1235"/>
        <v>179728.09172999996</v>
      </c>
      <c r="BW436" s="193">
        <f t="shared" si="1236"/>
        <v>273688.37063999992</v>
      </c>
      <c r="BX436" s="20">
        <v>336543.60359485686</v>
      </c>
      <c r="BY436" s="19">
        <v>135879.63192000013</v>
      </c>
      <c r="BZ436" s="441">
        <f t="shared" si="1237"/>
        <v>0.40375045155687123</v>
      </c>
      <c r="CA436" s="4">
        <f t="shared" si="1344"/>
        <v>9.1739589147473696E-2</v>
      </c>
      <c r="CB436" s="1">
        <v>0</v>
      </c>
      <c r="CC436" s="1">
        <v>1</v>
      </c>
      <c r="CD436" s="19">
        <v>1200</v>
      </c>
      <c r="CE436" s="196">
        <v>273239.56800000003</v>
      </c>
      <c r="CF436" s="275">
        <f t="shared" si="1238"/>
        <v>0.81189945398259755</v>
      </c>
      <c r="CG436" s="1">
        <f t="shared" si="1239"/>
        <v>8.1382355904560333E-2</v>
      </c>
      <c r="CH436" s="229">
        <f t="shared" si="1240"/>
        <v>-5.8548165397351526E-2</v>
      </c>
      <c r="CI436" s="193">
        <f t="shared" si="1241"/>
        <v>174856.04063999996</v>
      </c>
      <c r="CJ436" s="193">
        <f t="shared" si="1242"/>
        <v>221739.5303999999</v>
      </c>
      <c r="CK436" s="20">
        <v>298275.72650617687</v>
      </c>
      <c r="CL436" s="33">
        <v>247571.514</v>
      </c>
      <c r="CM436" s="475">
        <f t="shared" si="1185"/>
        <v>0.83000892127530579</v>
      </c>
      <c r="CN436" s="4">
        <f t="shared" si="1363"/>
        <v>8.4906256307947139E-2</v>
      </c>
      <c r="CO436" s="212">
        <v>0.15</v>
      </c>
      <c r="CP436" s="1">
        <v>1.3</v>
      </c>
      <c r="CQ436" s="19">
        <v>1500</v>
      </c>
      <c r="CR436" s="7">
        <v>290317.04100000003</v>
      </c>
      <c r="CS436" s="224">
        <f t="shared" si="1211"/>
        <v>0.97331768964441012</v>
      </c>
      <c r="CT436" s="1">
        <f t="shared" si="1212"/>
        <v>0.22236038931458224</v>
      </c>
      <c r="CU436" s="229">
        <f t="shared" si="1186"/>
        <v>-2.3600774592747564E-2</v>
      </c>
      <c r="CV436" s="193">
        <f t="shared" si="1213"/>
        <v>182127.58797599998</v>
      </c>
      <c r="CW436" s="193">
        <f t="shared" si="1214"/>
        <v>186774.82752000002</v>
      </c>
      <c r="CX436" s="20"/>
      <c r="CY436" s="33"/>
      <c r="CZ436" s="475">
        <f t="shared" si="1188"/>
        <v>0</v>
      </c>
      <c r="DA436" s="4">
        <f t="shared" si="1345"/>
        <v>8.3304620872789281E-2</v>
      </c>
      <c r="DB436" s="701"/>
      <c r="DC436" s="700"/>
      <c r="DD436" s="146"/>
      <c r="DE436" s="7">
        <f t="shared" si="1346"/>
        <v>0</v>
      </c>
      <c r="DF436" s="224">
        <f t="shared" si="1216"/>
        <v>0</v>
      </c>
      <c r="DG436" s="1">
        <f t="shared" si="1189"/>
        <v>-1</v>
      </c>
      <c r="DH436" s="229">
        <f t="shared" si="1190"/>
        <v>-0.26752035385550288</v>
      </c>
      <c r="DI436" s="193"/>
      <c r="DJ436" s="193"/>
      <c r="DK436" s="20"/>
      <c r="DL436" s="33"/>
      <c r="DM436" s="475">
        <f t="shared" si="1191"/>
        <v>0</v>
      </c>
      <c r="DN436" s="4" t="e">
        <f t="shared" si="1347"/>
        <v>#DIV/0!</v>
      </c>
      <c r="DO436" s="701"/>
      <c r="DP436" s="700"/>
      <c r="DQ436" s="146"/>
      <c r="DR436" s="7">
        <f t="shared" si="1348"/>
        <v>0</v>
      </c>
      <c r="DS436" s="224">
        <f t="shared" si="1218"/>
        <v>0</v>
      </c>
      <c r="DT436" s="1">
        <f t="shared" si="1192"/>
        <v>-1</v>
      </c>
      <c r="DU436" s="229">
        <f t="shared" si="1193"/>
        <v>-0.37943639888407654</v>
      </c>
    </row>
    <row r="437" spans="2:125" hidden="1" outlineLevel="1" x14ac:dyDescent="0.35">
      <c r="B437" s="5" t="s">
        <v>121</v>
      </c>
      <c r="C437" s="3"/>
      <c r="D437" s="18">
        <v>320028</v>
      </c>
      <c r="E437" s="5" t="s">
        <v>41</v>
      </c>
      <c r="F437" s="5" t="s">
        <v>34</v>
      </c>
      <c r="G437" s="5" t="s">
        <v>72</v>
      </c>
      <c r="H437" s="20">
        <v>167.22200000000001</v>
      </c>
      <c r="I437" s="16">
        <f>+IFERROR(AI437/($H437*0.77),0)</f>
        <v>1633.0255914565396</v>
      </c>
      <c r="J437" s="16">
        <f t="shared" ref="J437:T437" si="1364">+IFERROR(AJ437/($H437*0.77),0)</f>
        <v>3029.1617566631653</v>
      </c>
      <c r="K437" s="16">
        <f t="shared" si="1364"/>
        <v>2061.4091773483487</v>
      </c>
      <c r="L437" s="33">
        <f t="shared" si="1364"/>
        <v>1987.7873833477765</v>
      </c>
      <c r="M437" s="20">
        <f t="shared" si="1364"/>
        <v>2164.9064118357642</v>
      </c>
      <c r="N437" s="20">
        <f t="shared" si="1364"/>
        <v>2139.2989038445985</v>
      </c>
      <c r="O437" s="20">
        <f t="shared" si="1364"/>
        <v>2452.3900673604912</v>
      </c>
      <c r="P437" s="20">
        <f t="shared" si="1364"/>
        <v>2150.6864196549054</v>
      </c>
      <c r="Q437" s="20">
        <f t="shared" si="1364"/>
        <v>2569.5037715630215</v>
      </c>
      <c r="R437" s="20">
        <f t="shared" si="1364"/>
        <v>2357.0043465044596</v>
      </c>
      <c r="S437" s="20">
        <f t="shared" si="1364"/>
        <v>1282.2113289946465</v>
      </c>
      <c r="T437" s="20">
        <f t="shared" si="1364"/>
        <v>1924.5459500373324</v>
      </c>
      <c r="U437" s="182">
        <f t="shared" si="1361"/>
        <v>25751.93110861105</v>
      </c>
      <c r="V437" s="33">
        <v>1042</v>
      </c>
      <c r="W437" s="20">
        <v>1834</v>
      </c>
      <c r="X437" s="20">
        <v>1780</v>
      </c>
      <c r="Y437" s="20">
        <v>1543</v>
      </c>
      <c r="Z437" s="20">
        <v>1241</v>
      </c>
      <c r="AA437" s="20">
        <v>2445</v>
      </c>
      <c r="AB437" s="20">
        <v>2154.333333333333</v>
      </c>
      <c r="AC437" s="20">
        <v>1467</v>
      </c>
      <c r="AD437" s="20">
        <v>2572</v>
      </c>
      <c r="AE437" s="20">
        <v>0</v>
      </c>
      <c r="AF437" s="20">
        <v>0</v>
      </c>
      <c r="AG437" s="16">
        <v>0</v>
      </c>
      <c r="AH437" s="179">
        <f t="shared" si="1150"/>
        <v>16078.333333333332</v>
      </c>
      <c r="AI437" s="28">
        <v>210269.91020000001</v>
      </c>
      <c r="AJ437" s="28">
        <v>390037.71520000044</v>
      </c>
      <c r="AK437" s="28">
        <v>265428.98340000008</v>
      </c>
      <c r="AL437" s="28">
        <v>255949.37200000006</v>
      </c>
      <c r="AM437" s="28">
        <v>278755.38460000011</v>
      </c>
      <c r="AN437" s="28">
        <v>275458.13780000014</v>
      </c>
      <c r="AO437" s="28">
        <v>315772.05032000015</v>
      </c>
      <c r="AP437" s="28">
        <v>276924.4050400001</v>
      </c>
      <c r="AQ437" s="28">
        <v>330851.72095999995</v>
      </c>
      <c r="AR437" s="28">
        <v>303490.09523999994</v>
      </c>
      <c r="AS437" s="28">
        <v>165098.73599999995</v>
      </c>
      <c r="AT437" s="28">
        <v>247806.34559999997</v>
      </c>
      <c r="AU437" s="329">
        <f t="shared" si="1244"/>
        <v>3315842.8563600015</v>
      </c>
      <c r="AV437" s="33">
        <v>144901.35360000006</v>
      </c>
      <c r="AW437" s="20">
        <v>255037.50719999996</v>
      </c>
      <c r="AX437" s="20">
        <v>247528.22400000019</v>
      </c>
      <c r="AY437" s="20">
        <v>214570.81440000003</v>
      </c>
      <c r="AZ437" s="20">
        <v>172574.4528</v>
      </c>
      <c r="BA437" s="20">
        <v>340003.65600000008</v>
      </c>
      <c r="BB437" s="20">
        <v>299583.31679999985</v>
      </c>
      <c r="BC437" s="20">
        <v>204002.19360000003</v>
      </c>
      <c r="BD437" s="20">
        <v>357664.37760000018</v>
      </c>
      <c r="BE437" s="20">
        <v>0</v>
      </c>
      <c r="BF437" s="20">
        <v>0</v>
      </c>
      <c r="BG437" s="20">
        <v>0</v>
      </c>
      <c r="BH437" s="329">
        <f t="shared" si="1245"/>
        <v>2235865.8960000006</v>
      </c>
      <c r="BI437" s="193">
        <f t="shared" si="1341"/>
        <v>254882.99520000003</v>
      </c>
      <c r="BJ437" s="193">
        <f t="shared" si="1342"/>
        <v>270720.47519999999</v>
      </c>
      <c r="BK437" s="20">
        <v>316573.61040519283</v>
      </c>
      <c r="BL437" s="33">
        <v>204002.19360000003</v>
      </c>
      <c r="BM437" s="226">
        <f t="shared" si="1232"/>
        <v>0.64440682007224481</v>
      </c>
      <c r="BN437" s="4">
        <f t="shared" si="1362"/>
        <v>9.0095424310104005E-2</v>
      </c>
      <c r="BO437" s="4">
        <v>0</v>
      </c>
      <c r="BP437" s="4">
        <v>1</v>
      </c>
      <c r="BQ437" s="195">
        <v>1600</v>
      </c>
      <c r="BR437" s="196">
        <f t="shared" si="1343"/>
        <v>288959.61600000004</v>
      </c>
      <c r="BS437" s="224">
        <f t="shared" si="1243"/>
        <v>0.91277227950286588</v>
      </c>
      <c r="BT437" s="4">
        <f t="shared" si="1234"/>
        <v>-0.26332894505800919</v>
      </c>
      <c r="BU437" s="229">
        <f t="shared" si="1149"/>
        <v>-0.17208636852540493</v>
      </c>
      <c r="BV437" s="193">
        <f t="shared" si="1235"/>
        <v>234775.18980000005</v>
      </c>
      <c r="BW437" s="193">
        <f t="shared" si="1236"/>
        <v>281196.38879999996</v>
      </c>
      <c r="BX437" s="20">
        <v>345775.91215628153</v>
      </c>
      <c r="BY437" s="19">
        <v>357664.37760000018</v>
      </c>
      <c r="BZ437" s="441">
        <f t="shared" si="1237"/>
        <v>1.034381994308341</v>
      </c>
      <c r="CA437" s="4">
        <f t="shared" si="1344"/>
        <v>9.4256256186338039E-2</v>
      </c>
      <c r="CB437" s="212">
        <v>9.5474452554744529E-2</v>
      </c>
      <c r="CC437" s="1">
        <v>1.3</v>
      </c>
      <c r="CD437" s="19">
        <v>2000</v>
      </c>
      <c r="CE437" s="196">
        <v>326714.19356496353</v>
      </c>
      <c r="CF437" s="275">
        <f t="shared" si="1238"/>
        <v>0.94487262437557362</v>
      </c>
      <c r="CG437" s="1">
        <f t="shared" si="1239"/>
        <v>-1.2505684972805797E-2</v>
      </c>
      <c r="CH437" s="229">
        <f t="shared" si="1240"/>
        <v>-0.139868859983032</v>
      </c>
      <c r="CI437" s="193">
        <f t="shared" si="1241"/>
        <v>248429.54400000008</v>
      </c>
      <c r="CJ437" s="193">
        <f t="shared" si="1242"/>
        <v>287083.29600000003</v>
      </c>
      <c r="CK437" s="20">
        <v>386173.71709824761</v>
      </c>
      <c r="CL437" s="33">
        <v>163890.87500000009</v>
      </c>
      <c r="CM437" s="475">
        <f t="shared" si="1185"/>
        <v>0.42439676172551155</v>
      </c>
      <c r="CN437" s="4">
        <f t="shared" si="1363"/>
        <v>0.10992702955551253</v>
      </c>
      <c r="CO437" s="1">
        <v>0</v>
      </c>
      <c r="CP437" s="1">
        <v>1</v>
      </c>
      <c r="CQ437" s="19">
        <v>1200</v>
      </c>
      <c r="CR437" s="7">
        <v>216719.71200000003</v>
      </c>
      <c r="CS437" s="224">
        <f t="shared" si="1211"/>
        <v>0.56119746736897613</v>
      </c>
      <c r="CT437" s="1">
        <f t="shared" si="1212"/>
        <v>-0.28590845171201351</v>
      </c>
      <c r="CU437" s="229">
        <f t="shared" si="1186"/>
        <v>-0.15513669313743161</v>
      </c>
      <c r="CV437" s="193">
        <f t="shared" si="1213"/>
        <v>239975.67710000006</v>
      </c>
      <c r="CW437" s="193">
        <f t="shared" si="1214"/>
        <v>241852.48206666674</v>
      </c>
      <c r="CX437" s="20"/>
      <c r="CY437" s="33"/>
      <c r="CZ437" s="475">
        <f t="shared" si="1188"/>
        <v>0</v>
      </c>
      <c r="DA437" s="4">
        <f t="shared" si="1345"/>
        <v>0.10787015355990269</v>
      </c>
      <c r="DB437" s="700"/>
      <c r="DC437" s="700"/>
      <c r="DD437" s="146"/>
      <c r="DE437" s="7">
        <f t="shared" si="1346"/>
        <v>0</v>
      </c>
      <c r="DF437" s="224">
        <f t="shared" si="1216"/>
        <v>0</v>
      </c>
      <c r="DG437" s="1">
        <f t="shared" si="1189"/>
        <v>-1</v>
      </c>
      <c r="DH437" s="229">
        <f t="shared" si="1190"/>
        <v>-0.21782000879593744</v>
      </c>
      <c r="DI437" s="193"/>
      <c r="DJ437" s="193"/>
      <c r="DK437" s="20"/>
      <c r="DL437" s="33"/>
      <c r="DM437" s="475">
        <f t="shared" si="1191"/>
        <v>0</v>
      </c>
      <c r="DN437" s="4" t="e">
        <f t="shared" si="1347"/>
        <v>#DIV/0!</v>
      </c>
      <c r="DO437" s="700"/>
      <c r="DP437" s="700"/>
      <c r="DQ437" s="146"/>
      <c r="DR437" s="7">
        <f t="shared" si="1348"/>
        <v>0</v>
      </c>
      <c r="DS437" s="224">
        <f t="shared" si="1218"/>
        <v>0</v>
      </c>
      <c r="DT437" s="1">
        <f t="shared" si="1192"/>
        <v>-1</v>
      </c>
      <c r="DU437" s="229">
        <f t="shared" si="1193"/>
        <v>-0.32570209359847524</v>
      </c>
    </row>
    <row r="438" spans="2:125" hidden="1" outlineLevel="1" x14ac:dyDescent="0.35">
      <c r="B438" s="5" t="s">
        <v>121</v>
      </c>
      <c r="C438" s="3"/>
      <c r="D438" s="18">
        <v>320120</v>
      </c>
      <c r="E438" s="5" t="s">
        <v>41</v>
      </c>
      <c r="F438" s="5" t="s">
        <v>35</v>
      </c>
      <c r="G438" s="5" t="s">
        <v>72</v>
      </c>
      <c r="H438" s="20">
        <v>167.22200000000001</v>
      </c>
      <c r="I438" s="16">
        <f t="shared" si="1349"/>
        <v>0</v>
      </c>
      <c r="J438" s="16">
        <f t="shared" si="1350"/>
        <v>0</v>
      </c>
      <c r="K438" s="16">
        <f t="shared" si="1351"/>
        <v>0</v>
      </c>
      <c r="L438" s="33">
        <f t="shared" si="1352"/>
        <v>0</v>
      </c>
      <c r="M438" s="20">
        <f t="shared" si="1353"/>
        <v>0</v>
      </c>
      <c r="N438" s="20">
        <f t="shared" si="1354"/>
        <v>0</v>
      </c>
      <c r="O438" s="20">
        <f t="shared" si="1355"/>
        <v>0</v>
      </c>
      <c r="P438" s="20">
        <f t="shared" si="1356"/>
        <v>0</v>
      </c>
      <c r="Q438" s="20">
        <f t="shared" si="1357"/>
        <v>0</v>
      </c>
      <c r="R438" s="20">
        <f t="shared" si="1358"/>
        <v>0</v>
      </c>
      <c r="S438" s="20">
        <f t="shared" si="1359"/>
        <v>0</v>
      </c>
      <c r="T438" s="20">
        <f t="shared" si="1360"/>
        <v>0</v>
      </c>
      <c r="U438" s="182">
        <f t="shared" si="1361"/>
        <v>0</v>
      </c>
      <c r="V438" s="33">
        <v>0</v>
      </c>
      <c r="W438" s="20">
        <v>0</v>
      </c>
      <c r="X438" s="20">
        <v>0</v>
      </c>
      <c r="Y438" s="20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0</v>
      </c>
      <c r="AE438" s="20">
        <v>0</v>
      </c>
      <c r="AF438" s="20">
        <v>0</v>
      </c>
      <c r="AG438" s="16">
        <v>0</v>
      </c>
      <c r="AH438" s="179">
        <f t="shared" si="1150"/>
        <v>0</v>
      </c>
      <c r="AI438" s="28">
        <v>0</v>
      </c>
      <c r="AJ438" s="28">
        <v>0</v>
      </c>
      <c r="AK438" s="28">
        <v>0</v>
      </c>
      <c r="AL438" s="28">
        <v>0</v>
      </c>
      <c r="AM438" s="28">
        <v>0</v>
      </c>
      <c r="AN438" s="28">
        <v>0</v>
      </c>
      <c r="AO438" s="28">
        <v>0</v>
      </c>
      <c r="AP438" s="28">
        <v>0</v>
      </c>
      <c r="AQ438" s="28">
        <v>0</v>
      </c>
      <c r="AR438" s="28">
        <v>0</v>
      </c>
      <c r="AS438" s="28">
        <v>0</v>
      </c>
      <c r="AT438" s="28">
        <v>0</v>
      </c>
      <c r="AU438" s="329">
        <f t="shared" si="1244"/>
        <v>0</v>
      </c>
      <c r="AV438" s="33">
        <v>0</v>
      </c>
      <c r="AW438" s="20">
        <v>0</v>
      </c>
      <c r="AX438" s="20">
        <v>0</v>
      </c>
      <c r="AY438" s="20">
        <v>0</v>
      </c>
      <c r="AZ438" s="20">
        <v>0</v>
      </c>
      <c r="BA438" s="20">
        <v>0</v>
      </c>
      <c r="BB438" s="20">
        <v>0</v>
      </c>
      <c r="BC438" s="20">
        <v>0</v>
      </c>
      <c r="BD438" s="20">
        <v>0</v>
      </c>
      <c r="BE438" s="20">
        <v>0</v>
      </c>
      <c r="BF438" s="20">
        <v>0</v>
      </c>
      <c r="BG438" s="20">
        <v>0</v>
      </c>
      <c r="BH438" s="329">
        <f t="shared" si="1245"/>
        <v>0</v>
      </c>
      <c r="BI438" s="193">
        <f t="shared" si="1341"/>
        <v>0</v>
      </c>
      <c r="BJ438" s="193">
        <f t="shared" si="1342"/>
        <v>0</v>
      </c>
      <c r="BK438" s="20">
        <v>0</v>
      </c>
      <c r="BL438" s="33">
        <v>0</v>
      </c>
      <c r="BM438" s="226">
        <f t="shared" si="1232"/>
        <v>0</v>
      </c>
      <c r="BN438" s="4">
        <f t="shared" si="1362"/>
        <v>0</v>
      </c>
      <c r="BO438" s="4">
        <v>0</v>
      </c>
      <c r="BP438" s="4">
        <v>0</v>
      </c>
      <c r="BQ438" s="195">
        <v>0</v>
      </c>
      <c r="BR438" s="196">
        <f t="shared" si="1343"/>
        <v>0</v>
      </c>
      <c r="BS438" s="224">
        <f t="shared" si="1243"/>
        <v>0</v>
      </c>
      <c r="BT438" s="4">
        <f t="shared" si="1234"/>
        <v>0</v>
      </c>
      <c r="BU438" s="229">
        <f t="shared" si="1149"/>
        <v>0</v>
      </c>
      <c r="BV438" s="193">
        <f t="shared" si="1235"/>
        <v>0</v>
      </c>
      <c r="BW438" s="193">
        <f t="shared" si="1236"/>
        <v>0</v>
      </c>
      <c r="BX438" s="20">
        <v>0</v>
      </c>
      <c r="BY438" s="19">
        <v>0</v>
      </c>
      <c r="BZ438" s="441">
        <f t="shared" si="1237"/>
        <v>0</v>
      </c>
      <c r="CA438" s="4">
        <f t="shared" si="1344"/>
        <v>0</v>
      </c>
      <c r="CB438" s="1">
        <v>0</v>
      </c>
      <c r="CC438" s="1">
        <v>0</v>
      </c>
      <c r="CD438" s="19">
        <v>0</v>
      </c>
      <c r="CE438" s="196">
        <v>0</v>
      </c>
      <c r="CF438" s="275">
        <f t="shared" si="1238"/>
        <v>0</v>
      </c>
      <c r="CG438" s="1">
        <f t="shared" si="1239"/>
        <v>0</v>
      </c>
      <c r="CH438" s="229">
        <f t="shared" si="1240"/>
        <v>0</v>
      </c>
      <c r="CI438" s="193">
        <f t="shared" si="1241"/>
        <v>0</v>
      </c>
      <c r="CJ438" s="193">
        <f t="shared" si="1242"/>
        <v>0</v>
      </c>
      <c r="CK438" s="20">
        <v>0</v>
      </c>
      <c r="CL438" s="33">
        <v>0</v>
      </c>
      <c r="CM438" s="475">
        <f t="shared" si="1185"/>
        <v>0</v>
      </c>
      <c r="CN438" s="4">
        <f t="shared" si="1363"/>
        <v>0</v>
      </c>
      <c r="CO438" s="1">
        <v>0</v>
      </c>
      <c r="CP438" s="1">
        <v>0</v>
      </c>
      <c r="CQ438" s="19">
        <v>0</v>
      </c>
      <c r="CR438" s="7">
        <v>0</v>
      </c>
      <c r="CS438" s="224">
        <f t="shared" si="1211"/>
        <v>0</v>
      </c>
      <c r="CT438" s="1">
        <f t="shared" si="1212"/>
        <v>0</v>
      </c>
      <c r="CU438" s="229">
        <f t="shared" si="1186"/>
        <v>0</v>
      </c>
      <c r="CV438" s="193">
        <f t="shared" si="1213"/>
        <v>0</v>
      </c>
      <c r="CW438" s="193">
        <f t="shared" si="1214"/>
        <v>0</v>
      </c>
      <c r="CX438" s="20"/>
      <c r="CY438" s="33"/>
      <c r="CZ438" s="475">
        <f t="shared" si="1188"/>
        <v>0</v>
      </c>
      <c r="DA438" s="4">
        <f t="shared" si="1345"/>
        <v>0</v>
      </c>
      <c r="DB438" s="700"/>
      <c r="DC438" s="700"/>
      <c r="DD438" s="146"/>
      <c r="DE438" s="7">
        <f t="shared" si="1346"/>
        <v>0</v>
      </c>
      <c r="DF438" s="224">
        <f t="shared" si="1216"/>
        <v>0</v>
      </c>
      <c r="DG438" s="1">
        <f t="shared" si="1189"/>
        <v>0</v>
      </c>
      <c r="DH438" s="229">
        <f t="shared" si="1190"/>
        <v>0</v>
      </c>
      <c r="DI438" s="193"/>
      <c r="DJ438" s="193"/>
      <c r="DK438" s="20"/>
      <c r="DL438" s="33"/>
      <c r="DM438" s="475">
        <f t="shared" si="1191"/>
        <v>0</v>
      </c>
      <c r="DN438" s="4" t="e">
        <f t="shared" si="1347"/>
        <v>#DIV/0!</v>
      </c>
      <c r="DO438" s="700"/>
      <c r="DP438" s="700"/>
      <c r="DQ438" s="146"/>
      <c r="DR438" s="7">
        <f t="shared" si="1348"/>
        <v>0</v>
      </c>
      <c r="DS438" s="224">
        <f t="shared" si="1218"/>
        <v>0</v>
      </c>
      <c r="DT438" s="1">
        <f t="shared" si="1192"/>
        <v>0</v>
      </c>
      <c r="DU438" s="229">
        <f t="shared" si="1193"/>
        <v>0</v>
      </c>
    </row>
    <row r="439" spans="2:125" hidden="1" outlineLevel="1" x14ac:dyDescent="0.35">
      <c r="B439" s="5" t="s">
        <v>121</v>
      </c>
      <c r="C439" s="3"/>
      <c r="D439" s="18">
        <v>320100</v>
      </c>
      <c r="E439" s="5" t="s">
        <v>44</v>
      </c>
      <c r="F439" s="5" t="s">
        <v>50</v>
      </c>
      <c r="G439" s="5" t="s">
        <v>73</v>
      </c>
      <c r="H439" s="20">
        <v>225.81800000000001</v>
      </c>
      <c r="I439" s="16">
        <f t="shared" si="1349"/>
        <v>0</v>
      </c>
      <c r="J439" s="16">
        <f t="shared" si="1350"/>
        <v>0</v>
      </c>
      <c r="K439" s="16">
        <f t="shared" si="1351"/>
        <v>0</v>
      </c>
      <c r="L439" s="33">
        <f t="shared" si="1352"/>
        <v>0</v>
      </c>
      <c r="M439" s="20">
        <f t="shared" si="1353"/>
        <v>0</v>
      </c>
      <c r="N439" s="20">
        <f t="shared" si="1354"/>
        <v>0</v>
      </c>
      <c r="O439" s="20">
        <f t="shared" si="1355"/>
        <v>0</v>
      </c>
      <c r="P439" s="20">
        <f t="shared" si="1356"/>
        <v>0</v>
      </c>
      <c r="Q439" s="20">
        <f t="shared" si="1357"/>
        <v>0</v>
      </c>
      <c r="R439" s="20">
        <f t="shared" si="1358"/>
        <v>16.923159712688982</v>
      </c>
      <c r="S439" s="20">
        <f t="shared" si="1359"/>
        <v>104.27996917871916</v>
      </c>
      <c r="T439" s="20">
        <f t="shared" si="1360"/>
        <v>152.83861871064303</v>
      </c>
      <c r="U439" s="182">
        <f t="shared" si="1361"/>
        <v>274.04174760205115</v>
      </c>
      <c r="V439" s="33">
        <v>330</v>
      </c>
      <c r="W439" s="20">
        <v>21</v>
      </c>
      <c r="X439" s="20">
        <v>90</v>
      </c>
      <c r="Y439" s="20">
        <v>73</v>
      </c>
      <c r="Z439" s="20">
        <v>129</v>
      </c>
      <c r="AA439" s="20">
        <v>265</v>
      </c>
      <c r="AB439" s="20">
        <v>192</v>
      </c>
      <c r="AC439" s="20">
        <v>166</v>
      </c>
      <c r="AD439" s="20">
        <v>287.66666666666663</v>
      </c>
      <c r="AE439" s="20">
        <v>0</v>
      </c>
      <c r="AF439" s="20">
        <v>0</v>
      </c>
      <c r="AG439" s="16">
        <v>0</v>
      </c>
      <c r="AH439" s="179">
        <f t="shared" si="1150"/>
        <v>1553.6666666666665</v>
      </c>
      <c r="AI439" s="28">
        <v>0</v>
      </c>
      <c r="AJ439" s="28">
        <v>0</v>
      </c>
      <c r="AK439" s="28">
        <v>0</v>
      </c>
      <c r="AL439" s="28">
        <v>0</v>
      </c>
      <c r="AM439" s="28">
        <v>0</v>
      </c>
      <c r="AN439" s="28">
        <v>0</v>
      </c>
      <c r="AO439" s="28">
        <v>0</v>
      </c>
      <c r="AP439" s="28">
        <v>0</v>
      </c>
      <c r="AQ439" s="28">
        <v>0</v>
      </c>
      <c r="AR439" s="28">
        <v>3821.5540800000003</v>
      </c>
      <c r="AS439" s="28">
        <v>23548.294080000003</v>
      </c>
      <c r="AT439" s="28">
        <v>34513.711199999991</v>
      </c>
      <c r="AU439" s="329">
        <f t="shared" si="1244"/>
        <v>61883.559359999999</v>
      </c>
      <c r="AV439" s="33">
        <v>55070.487359999992</v>
      </c>
      <c r="AW439" s="20">
        <v>4967.7364799999996</v>
      </c>
      <c r="AX439" s="20">
        <v>21290.299199999998</v>
      </c>
      <c r="AY439" s="20">
        <v>17268.798239999996</v>
      </c>
      <c r="AZ439" s="20">
        <v>30516.095520000017</v>
      </c>
      <c r="BA439" s="20">
        <v>62688.103199999852</v>
      </c>
      <c r="BB439" s="20">
        <v>45419.304959999972</v>
      </c>
      <c r="BC439" s="20">
        <v>39268.774080000017</v>
      </c>
      <c r="BD439" s="20">
        <v>51038.510400000014</v>
      </c>
      <c r="BE439" s="20">
        <v>0</v>
      </c>
      <c r="BF439" s="20">
        <v>0</v>
      </c>
      <c r="BG439" s="20">
        <v>0</v>
      </c>
      <c r="BH439" s="329">
        <f t="shared" si="1245"/>
        <v>327528.10943999985</v>
      </c>
      <c r="BI439" s="193">
        <f t="shared" si="1341"/>
        <v>30358.389599999977</v>
      </c>
      <c r="BJ439" s="193">
        <f t="shared" si="1342"/>
        <v>46207.834559999952</v>
      </c>
      <c r="BK439" s="20">
        <v>44171.826396774952</v>
      </c>
      <c r="BL439" s="33">
        <v>39268.774080000017</v>
      </c>
      <c r="BM439" s="226">
        <f t="shared" si="1232"/>
        <v>0.88900046213319106</v>
      </c>
      <c r="BN439" s="4">
        <f t="shared" si="1362"/>
        <v>1.5377907629848472E-2</v>
      </c>
      <c r="BO439" s="4">
        <v>0</v>
      </c>
      <c r="BP439" s="4">
        <v>1</v>
      </c>
      <c r="BQ439" s="195">
        <v>100</v>
      </c>
      <c r="BR439" s="196">
        <f t="shared" si="1343"/>
        <v>24388.344000000005</v>
      </c>
      <c r="BS439" s="224">
        <f t="shared" si="1243"/>
        <v>0.55212441932853007</v>
      </c>
      <c r="BT439" s="4">
        <f t="shared" si="1234"/>
        <v>0</v>
      </c>
      <c r="BU439" s="229">
        <f t="shared" ref="BU439:BU502" si="1365">IFERROR(SUM(AV439:BC439)/SUM(AI439:AP439)-1,0)</f>
        <v>0</v>
      </c>
      <c r="BV439" s="193">
        <f t="shared" si="1235"/>
        <v>34561.199879999978</v>
      </c>
      <c r="BW439" s="193">
        <f t="shared" si="1236"/>
        <v>49125.39407999994</v>
      </c>
      <c r="BX439" s="20">
        <v>60407.525219430463</v>
      </c>
      <c r="BY439" s="19">
        <v>51038.510400000014</v>
      </c>
      <c r="BZ439" s="441">
        <f t="shared" si="1237"/>
        <v>0.84490318407520448</v>
      </c>
      <c r="CA439" s="4">
        <f t="shared" si="1344"/>
        <v>1.6466696992160267E-2</v>
      </c>
      <c r="CB439" s="212">
        <v>0.25</v>
      </c>
      <c r="CC439" s="1">
        <v>1.3</v>
      </c>
      <c r="CD439" s="19">
        <v>250</v>
      </c>
      <c r="CE439" s="196">
        <v>45728.145000000004</v>
      </c>
      <c r="CF439" s="275">
        <f t="shared" si="1238"/>
        <v>0.75699417968030347</v>
      </c>
      <c r="CG439" s="1">
        <f t="shared" si="1239"/>
        <v>0</v>
      </c>
      <c r="CH439" s="229">
        <f t="shared" si="1240"/>
        <v>0</v>
      </c>
      <c r="CI439" s="193">
        <f t="shared" si="1241"/>
        <v>36392.012159999984</v>
      </c>
      <c r="CJ439" s="193">
        <f t="shared" si="1242"/>
        <v>45242.196480000006</v>
      </c>
      <c r="CK439" s="20">
        <v>60858.111314044734</v>
      </c>
      <c r="CL439" s="33">
        <v>26880.103999999999</v>
      </c>
      <c r="CM439" s="475">
        <f t="shared" si="1185"/>
        <v>0.4416848209648046</v>
      </c>
      <c r="CN439" s="4">
        <f t="shared" si="1363"/>
        <v>1.7323683888641382E-2</v>
      </c>
      <c r="CO439" s="1">
        <v>0</v>
      </c>
      <c r="CP439" s="1">
        <v>1</v>
      </c>
      <c r="CQ439" s="19">
        <v>186</v>
      </c>
      <c r="CR439" s="7">
        <v>45362.319840000004</v>
      </c>
      <c r="CS439" s="224">
        <f t="shared" si="1211"/>
        <v>0.74537837045119348</v>
      </c>
      <c r="CT439" s="1">
        <f t="shared" si="1212"/>
        <v>10.870123748189899</v>
      </c>
      <c r="CU439" s="229">
        <f t="shared" si="1186"/>
        <v>96.575599212768395</v>
      </c>
      <c r="CV439" s="193">
        <f t="shared" si="1213"/>
        <v>35440.821343999982</v>
      </c>
      <c r="CW439" s="193">
        <f t="shared" si="1214"/>
        <v>39062.462826666677</v>
      </c>
      <c r="CX439" s="20"/>
      <c r="CY439" s="33"/>
      <c r="CZ439" s="475">
        <f t="shared" si="1188"/>
        <v>0</v>
      </c>
      <c r="DA439" s="4">
        <f t="shared" si="1345"/>
        <v>1.7422495843474634E-2</v>
      </c>
      <c r="DB439" s="700"/>
      <c r="DC439" s="700"/>
      <c r="DD439" s="146"/>
      <c r="DE439" s="7">
        <f t="shared" si="1346"/>
        <v>0</v>
      </c>
      <c r="DF439" s="224">
        <f t="shared" si="1216"/>
        <v>0</v>
      </c>
      <c r="DG439" s="1">
        <f t="shared" si="1189"/>
        <v>-1</v>
      </c>
      <c r="DH439" s="229">
        <f t="shared" si="1190"/>
        <v>11.948855666578158</v>
      </c>
      <c r="DI439" s="193"/>
      <c r="DJ439" s="193"/>
      <c r="DK439" s="20"/>
      <c r="DL439" s="33"/>
      <c r="DM439" s="475">
        <f t="shared" si="1191"/>
        <v>0</v>
      </c>
      <c r="DN439" s="4" t="e">
        <f t="shared" si="1347"/>
        <v>#DIV/0!</v>
      </c>
      <c r="DO439" s="700"/>
      <c r="DP439" s="700"/>
      <c r="DQ439" s="146"/>
      <c r="DR439" s="7">
        <f t="shared" si="1348"/>
        <v>0</v>
      </c>
      <c r="DS439" s="224">
        <f t="shared" si="1218"/>
        <v>0</v>
      </c>
      <c r="DT439" s="1">
        <f t="shared" si="1192"/>
        <v>-1</v>
      </c>
      <c r="DU439" s="229">
        <f t="shared" si="1193"/>
        <v>4.2926514380765548</v>
      </c>
    </row>
    <row r="440" spans="2:125" hidden="1" outlineLevel="1" x14ac:dyDescent="0.35">
      <c r="B440" s="5" t="s">
        <v>121</v>
      </c>
      <c r="C440" s="3"/>
      <c r="D440" s="18">
        <v>320400</v>
      </c>
      <c r="E440" s="5" t="s">
        <v>44</v>
      </c>
      <c r="F440" s="5" t="s">
        <v>51</v>
      </c>
      <c r="G440" s="5" t="s">
        <v>73</v>
      </c>
      <c r="H440" s="20">
        <v>225.81800000000001</v>
      </c>
      <c r="I440" s="16">
        <f t="shared" si="1349"/>
        <v>0</v>
      </c>
      <c r="J440" s="16">
        <f t="shared" si="1350"/>
        <v>0</v>
      </c>
      <c r="K440" s="16">
        <f t="shared" si="1351"/>
        <v>0</v>
      </c>
      <c r="L440" s="33">
        <f t="shared" si="1352"/>
        <v>0</v>
      </c>
      <c r="M440" s="20">
        <f t="shared" si="1353"/>
        <v>0</v>
      </c>
      <c r="N440" s="20">
        <f t="shared" si="1354"/>
        <v>0</v>
      </c>
      <c r="O440" s="20">
        <f t="shared" si="1355"/>
        <v>0</v>
      </c>
      <c r="P440" s="20">
        <f t="shared" si="1356"/>
        <v>0</v>
      </c>
      <c r="Q440" s="20">
        <f t="shared" si="1357"/>
        <v>0</v>
      </c>
      <c r="R440" s="20">
        <f t="shared" si="1358"/>
        <v>5.2702477216165224</v>
      </c>
      <c r="S440" s="20">
        <f t="shared" si="1359"/>
        <v>118.5518206697429</v>
      </c>
      <c r="T440" s="20">
        <f t="shared" si="1360"/>
        <v>207.94005438007596</v>
      </c>
      <c r="U440" s="182">
        <f t="shared" si="1361"/>
        <v>331.76212277143537</v>
      </c>
      <c r="V440" s="33">
        <v>238</v>
      </c>
      <c r="W440" s="20">
        <v>55</v>
      </c>
      <c r="X440" s="20">
        <v>151</v>
      </c>
      <c r="Y440" s="20">
        <v>66.5</v>
      </c>
      <c r="Z440" s="20">
        <v>146</v>
      </c>
      <c r="AA440" s="20">
        <v>350</v>
      </c>
      <c r="AB440" s="20">
        <v>261</v>
      </c>
      <c r="AC440" s="20">
        <v>204</v>
      </c>
      <c r="AD440" s="20">
        <v>406</v>
      </c>
      <c r="AE440" s="20">
        <v>0</v>
      </c>
      <c r="AF440" s="20">
        <v>0</v>
      </c>
      <c r="AG440" s="16">
        <v>0</v>
      </c>
      <c r="AH440" s="179">
        <f t="shared" si="1150"/>
        <v>1877.5</v>
      </c>
      <c r="AI440" s="28">
        <v>0</v>
      </c>
      <c r="AJ440" s="28">
        <v>0</v>
      </c>
      <c r="AK440" s="28">
        <v>0</v>
      </c>
      <c r="AL440" s="28">
        <v>0</v>
      </c>
      <c r="AM440" s="28">
        <v>0</v>
      </c>
      <c r="AN440" s="28">
        <v>0</v>
      </c>
      <c r="AO440" s="28">
        <v>0</v>
      </c>
      <c r="AP440" s="28">
        <v>0</v>
      </c>
      <c r="AQ440" s="28">
        <v>0</v>
      </c>
      <c r="AR440" s="28">
        <v>1190.1168</v>
      </c>
      <c r="AS440" s="28">
        <v>26771.135040000001</v>
      </c>
      <c r="AT440" s="28">
        <v>46956.607199999999</v>
      </c>
      <c r="AU440" s="329">
        <f t="shared" si="1244"/>
        <v>74917.859039999996</v>
      </c>
      <c r="AV440" s="33">
        <v>40049.121599999991</v>
      </c>
      <c r="AW440" s="20">
        <v>13010.738399999998</v>
      </c>
      <c r="AX440" s="20">
        <v>35720.390880000006</v>
      </c>
      <c r="AY440" s="20">
        <v>15731.165519999999</v>
      </c>
      <c r="AZ440" s="20">
        <v>34537.596480000007</v>
      </c>
      <c r="BA440" s="20">
        <v>82795.607999999876</v>
      </c>
      <c r="BB440" s="20">
        <v>61741.867679999916</v>
      </c>
      <c r="BC440" s="20">
        <v>48258.011519999993</v>
      </c>
      <c r="BD440" s="20">
        <v>72210.903840000028</v>
      </c>
      <c r="BE440" s="20">
        <v>0</v>
      </c>
      <c r="BF440" s="20">
        <v>0</v>
      </c>
      <c r="BG440" s="20">
        <v>0</v>
      </c>
      <c r="BH440" s="329">
        <f t="shared" si="1245"/>
        <v>404055.40391999984</v>
      </c>
      <c r="BI440" s="193">
        <f t="shared" si="1341"/>
        <v>40589.561159999961</v>
      </c>
      <c r="BJ440" s="193">
        <f t="shared" si="1342"/>
        <v>59691.690719999933</v>
      </c>
      <c r="BK440" s="20">
        <v>51090.742558086691</v>
      </c>
      <c r="BL440" s="33">
        <v>48258.011519999993</v>
      </c>
      <c r="BM440" s="226">
        <f t="shared" si="1232"/>
        <v>0.94455490571768308</v>
      </c>
      <c r="BN440" s="4">
        <f t="shared" si="1362"/>
        <v>1.9865317535486846E-2</v>
      </c>
      <c r="BO440" s="4">
        <v>0</v>
      </c>
      <c r="BP440" s="4">
        <v>1</v>
      </c>
      <c r="BQ440" s="195">
        <v>200</v>
      </c>
      <c r="BR440" s="196">
        <f t="shared" si="1343"/>
        <v>48776.688000000009</v>
      </c>
      <c r="BS440" s="224">
        <f t="shared" si="1243"/>
        <v>0.95470696955606471</v>
      </c>
      <c r="BT440" s="4">
        <f t="shared" si="1234"/>
        <v>0</v>
      </c>
      <c r="BU440" s="229">
        <f t="shared" si="1365"/>
        <v>0</v>
      </c>
      <c r="BV440" s="193">
        <f t="shared" si="1235"/>
        <v>41480.562509999974</v>
      </c>
      <c r="BW440" s="193">
        <f t="shared" si="1236"/>
        <v>64265.162399999936</v>
      </c>
      <c r="BX440" s="20">
        <v>79024.290616108905</v>
      </c>
      <c r="BY440" s="19">
        <v>72210.903840000028</v>
      </c>
      <c r="BZ440" s="441">
        <f t="shared" si="1237"/>
        <v>0.91378110802401835</v>
      </c>
      <c r="CA440" s="4">
        <f t="shared" si="1344"/>
        <v>2.1541505696004208E-2</v>
      </c>
      <c r="CB440" s="212">
        <v>0.25</v>
      </c>
      <c r="CC440" s="1">
        <v>1.3</v>
      </c>
      <c r="CD440" s="19">
        <v>300</v>
      </c>
      <c r="CE440" s="196">
        <v>54873.774000000019</v>
      </c>
      <c r="CF440" s="275">
        <f t="shared" si="1238"/>
        <v>0.69439122543434939</v>
      </c>
      <c r="CG440" s="1">
        <f t="shared" si="1239"/>
        <v>0</v>
      </c>
      <c r="CH440" s="229">
        <f t="shared" si="1240"/>
        <v>0</v>
      </c>
      <c r="CI440" s="193">
        <f t="shared" si="1241"/>
        <v>44895.044879999979</v>
      </c>
      <c r="CJ440" s="193">
        <f t="shared" si="1242"/>
        <v>60736.927679999986</v>
      </c>
      <c r="CK440" s="20">
        <v>81701.044449876441</v>
      </c>
      <c r="CL440" s="33">
        <v>21982.459000000003</v>
      </c>
      <c r="CM440" s="475">
        <f t="shared" si="1185"/>
        <v>0.26905970600518125</v>
      </c>
      <c r="CN440" s="4">
        <f t="shared" si="1363"/>
        <v>2.3256769506333052E-2</v>
      </c>
      <c r="CO440" s="1">
        <v>0</v>
      </c>
      <c r="CP440" s="1">
        <v>1</v>
      </c>
      <c r="CQ440" s="19">
        <v>270</v>
      </c>
      <c r="CR440" s="7">
        <v>65848.5288</v>
      </c>
      <c r="CS440" s="224">
        <f t="shared" si="1211"/>
        <v>0.80596924119370406</v>
      </c>
      <c r="CT440" s="1">
        <f t="shared" si="1212"/>
        <v>54.329467494282916</v>
      </c>
      <c r="CU440" s="229">
        <f t="shared" si="1186"/>
        <v>393.83850049003576</v>
      </c>
      <c r="CV440" s="193">
        <f t="shared" si="1213"/>
        <v>42603.78629199999</v>
      </c>
      <c r="CW440" s="193">
        <f t="shared" si="1214"/>
        <v>47483.791453333339</v>
      </c>
      <c r="CX440" s="20"/>
      <c r="CY440" s="33"/>
      <c r="CZ440" s="475">
        <f t="shared" si="1188"/>
        <v>0</v>
      </c>
      <c r="DA440" s="4">
        <f t="shared" si="1345"/>
        <v>2.1178545830534655E-2</v>
      </c>
      <c r="DB440" s="700"/>
      <c r="DC440" s="700"/>
      <c r="DD440" s="146"/>
      <c r="DE440" s="7">
        <f t="shared" si="1346"/>
        <v>0</v>
      </c>
      <c r="DF440" s="224">
        <f t="shared" si="1216"/>
        <v>0</v>
      </c>
      <c r="DG440" s="1">
        <f t="shared" si="1189"/>
        <v>-1</v>
      </c>
      <c r="DH440" s="229">
        <f t="shared" si="1190"/>
        <v>14.236723497140815</v>
      </c>
      <c r="DI440" s="193"/>
      <c r="DJ440" s="193"/>
      <c r="DK440" s="20"/>
      <c r="DL440" s="33"/>
      <c r="DM440" s="475">
        <f t="shared" si="1191"/>
        <v>0</v>
      </c>
      <c r="DN440" s="4" t="e">
        <f t="shared" si="1347"/>
        <v>#DIV/0!</v>
      </c>
      <c r="DO440" s="700"/>
      <c r="DP440" s="700"/>
      <c r="DQ440" s="146"/>
      <c r="DR440" s="7">
        <f t="shared" si="1348"/>
        <v>0</v>
      </c>
      <c r="DS440" s="224">
        <f t="shared" si="1218"/>
        <v>0</v>
      </c>
      <c r="DT440" s="1">
        <f t="shared" si="1192"/>
        <v>-1</v>
      </c>
      <c r="DU440" s="229">
        <f t="shared" si="1193"/>
        <v>4.393312210166969</v>
      </c>
    </row>
    <row r="441" spans="2:125" hidden="1" outlineLevel="1" x14ac:dyDescent="0.35">
      <c r="B441" s="5" t="s">
        <v>121</v>
      </c>
      <c r="C441" s="3"/>
      <c r="D441" s="18">
        <v>320026</v>
      </c>
      <c r="E441" s="5" t="s">
        <v>41</v>
      </c>
      <c r="F441" s="5" t="s">
        <v>52</v>
      </c>
      <c r="G441" s="5" t="s">
        <v>74</v>
      </c>
      <c r="H441" s="20">
        <f>223309/1000</f>
        <v>223.309</v>
      </c>
      <c r="I441" s="16">
        <f t="shared" si="1349"/>
        <v>0</v>
      </c>
      <c r="J441" s="16">
        <f t="shared" si="1350"/>
        <v>0</v>
      </c>
      <c r="K441" s="16">
        <f t="shared" si="1351"/>
        <v>0</v>
      </c>
      <c r="L441" s="33">
        <f t="shared" si="1352"/>
        <v>0</v>
      </c>
      <c r="M441" s="20">
        <f t="shared" si="1353"/>
        <v>0</v>
      </c>
      <c r="N441" s="20">
        <f t="shared" si="1354"/>
        <v>0</v>
      </c>
      <c r="O441" s="20">
        <f t="shared" si="1355"/>
        <v>0</v>
      </c>
      <c r="P441" s="20">
        <f t="shared" si="1356"/>
        <v>0</v>
      </c>
      <c r="Q441" s="20">
        <f t="shared" si="1357"/>
        <v>0</v>
      </c>
      <c r="R441" s="20">
        <f t="shared" si="1358"/>
        <v>0</v>
      </c>
      <c r="S441" s="20">
        <f t="shared" si="1359"/>
        <v>0</v>
      </c>
      <c r="T441" s="20">
        <f t="shared" si="1360"/>
        <v>0</v>
      </c>
      <c r="U441" s="182">
        <f t="shared" si="1361"/>
        <v>0</v>
      </c>
      <c r="V441" s="33">
        <v>0</v>
      </c>
      <c r="W441" s="20">
        <v>0</v>
      </c>
      <c r="X441" s="20">
        <v>0</v>
      </c>
      <c r="Y441" s="20">
        <v>0</v>
      </c>
      <c r="Z441" s="20">
        <v>0</v>
      </c>
      <c r="AA441" s="20">
        <v>0</v>
      </c>
      <c r="AB441" s="20">
        <v>0</v>
      </c>
      <c r="AC441" s="20">
        <v>0</v>
      </c>
      <c r="AD441" s="20">
        <v>0</v>
      </c>
      <c r="AE441" s="20">
        <v>0</v>
      </c>
      <c r="AF441" s="20">
        <v>0</v>
      </c>
      <c r="AG441" s="16">
        <v>0</v>
      </c>
      <c r="AH441" s="179">
        <f t="shared" si="1150"/>
        <v>0</v>
      </c>
      <c r="AI441" s="28">
        <v>0</v>
      </c>
      <c r="AJ441" s="28">
        <v>0</v>
      </c>
      <c r="AK441" s="28">
        <v>0</v>
      </c>
      <c r="AL441" s="28">
        <v>0</v>
      </c>
      <c r="AM441" s="28">
        <v>0</v>
      </c>
      <c r="AN441" s="28">
        <v>0</v>
      </c>
      <c r="AO441" s="28">
        <v>0</v>
      </c>
      <c r="AP441" s="28">
        <v>0</v>
      </c>
      <c r="AQ441" s="28">
        <v>0</v>
      </c>
      <c r="AR441" s="28">
        <v>0</v>
      </c>
      <c r="AS441" s="28">
        <v>0</v>
      </c>
      <c r="AT441" s="28">
        <v>0</v>
      </c>
      <c r="AU441" s="329">
        <f t="shared" si="1244"/>
        <v>0</v>
      </c>
      <c r="AV441" s="33">
        <v>0</v>
      </c>
      <c r="AW441" s="20">
        <v>0</v>
      </c>
      <c r="AX441" s="20">
        <v>0</v>
      </c>
      <c r="AY441" s="20">
        <v>0</v>
      </c>
      <c r="AZ441" s="20">
        <v>0</v>
      </c>
      <c r="BA441" s="20">
        <v>0</v>
      </c>
      <c r="BB441" s="20">
        <v>0</v>
      </c>
      <c r="BC441" s="20">
        <v>0</v>
      </c>
      <c r="BD441" s="20">
        <v>0</v>
      </c>
      <c r="BE441" s="20">
        <v>0</v>
      </c>
      <c r="BF441" s="20">
        <v>0</v>
      </c>
      <c r="BG441" s="20">
        <v>0</v>
      </c>
      <c r="BH441" s="329">
        <f t="shared" si="1245"/>
        <v>0</v>
      </c>
      <c r="BI441" s="193">
        <f t="shared" si="1341"/>
        <v>0</v>
      </c>
      <c r="BJ441" s="193">
        <f t="shared" si="1342"/>
        <v>0</v>
      </c>
      <c r="BK441" s="20">
        <v>0</v>
      </c>
      <c r="BL441" s="33">
        <v>0</v>
      </c>
      <c r="BM441" s="226">
        <f t="shared" si="1232"/>
        <v>0</v>
      </c>
      <c r="BN441" s="4">
        <f t="shared" si="1362"/>
        <v>0</v>
      </c>
      <c r="BO441" s="4">
        <v>0</v>
      </c>
      <c r="BP441" s="4">
        <v>0</v>
      </c>
      <c r="BQ441" s="195">
        <v>0</v>
      </c>
      <c r="BR441" s="196">
        <f t="shared" si="1343"/>
        <v>0</v>
      </c>
      <c r="BS441" s="224">
        <f t="shared" si="1243"/>
        <v>0</v>
      </c>
      <c r="BT441" s="4">
        <f t="shared" si="1234"/>
        <v>0</v>
      </c>
      <c r="BU441" s="229">
        <f t="shared" si="1365"/>
        <v>0</v>
      </c>
      <c r="BV441" s="193">
        <f t="shared" si="1235"/>
        <v>0</v>
      </c>
      <c r="BW441" s="193">
        <f t="shared" si="1236"/>
        <v>0</v>
      </c>
      <c r="BX441" s="20">
        <v>0</v>
      </c>
      <c r="BY441" s="19">
        <v>0</v>
      </c>
      <c r="BZ441" s="441">
        <f t="shared" si="1237"/>
        <v>0</v>
      </c>
      <c r="CA441" s="4">
        <f t="shared" si="1344"/>
        <v>0</v>
      </c>
      <c r="CB441" s="1">
        <v>0</v>
      </c>
      <c r="CC441" s="1">
        <v>0</v>
      </c>
      <c r="CD441" s="19">
        <v>0</v>
      </c>
      <c r="CE441" s="196">
        <v>0</v>
      </c>
      <c r="CF441" s="275">
        <f t="shared" si="1238"/>
        <v>0</v>
      </c>
      <c r="CG441" s="1">
        <f t="shared" si="1239"/>
        <v>0</v>
      </c>
      <c r="CH441" s="229">
        <f t="shared" si="1240"/>
        <v>0</v>
      </c>
      <c r="CI441" s="193">
        <f t="shared" si="1241"/>
        <v>0</v>
      </c>
      <c r="CJ441" s="193">
        <f t="shared" si="1242"/>
        <v>0</v>
      </c>
      <c r="CK441" s="20">
        <v>0</v>
      </c>
      <c r="CL441" s="33">
        <v>0</v>
      </c>
      <c r="CM441" s="475">
        <f t="shared" si="1185"/>
        <v>0</v>
      </c>
      <c r="CN441" s="4">
        <f t="shared" si="1363"/>
        <v>0</v>
      </c>
      <c r="CO441" s="1">
        <v>0</v>
      </c>
      <c r="CP441" s="1">
        <v>0</v>
      </c>
      <c r="CQ441" s="19">
        <v>0</v>
      </c>
      <c r="CR441" s="7">
        <v>0</v>
      </c>
      <c r="CS441" s="224">
        <f t="shared" si="1211"/>
        <v>0</v>
      </c>
      <c r="CT441" s="1">
        <f t="shared" si="1212"/>
        <v>0</v>
      </c>
      <c r="CU441" s="229">
        <f t="shared" si="1186"/>
        <v>0</v>
      </c>
      <c r="CV441" s="193">
        <f t="shared" si="1213"/>
        <v>0</v>
      </c>
      <c r="CW441" s="193">
        <f t="shared" si="1214"/>
        <v>0</v>
      </c>
      <c r="CX441" s="20"/>
      <c r="CY441" s="33"/>
      <c r="CZ441" s="475">
        <f t="shared" si="1188"/>
        <v>0</v>
      </c>
      <c r="DA441" s="4">
        <f t="shared" si="1345"/>
        <v>0</v>
      </c>
      <c r="DB441" s="700"/>
      <c r="DC441" s="700"/>
      <c r="DD441" s="146"/>
      <c r="DE441" s="7">
        <f t="shared" si="1346"/>
        <v>0</v>
      </c>
      <c r="DF441" s="224">
        <f t="shared" si="1216"/>
        <v>0</v>
      </c>
      <c r="DG441" s="1">
        <f t="shared" si="1189"/>
        <v>0</v>
      </c>
      <c r="DH441" s="229">
        <f t="shared" si="1190"/>
        <v>0</v>
      </c>
      <c r="DI441" s="193"/>
      <c r="DJ441" s="193"/>
      <c r="DK441" s="20"/>
      <c r="DL441" s="33"/>
      <c r="DM441" s="475">
        <f t="shared" si="1191"/>
        <v>0</v>
      </c>
      <c r="DN441" s="4" t="e">
        <f t="shared" si="1347"/>
        <v>#DIV/0!</v>
      </c>
      <c r="DO441" s="700"/>
      <c r="DP441" s="700"/>
      <c r="DQ441" s="146"/>
      <c r="DR441" s="7">
        <f t="shared" si="1348"/>
        <v>0</v>
      </c>
      <c r="DS441" s="224">
        <f t="shared" si="1218"/>
        <v>0</v>
      </c>
      <c r="DT441" s="1">
        <f t="shared" si="1192"/>
        <v>0</v>
      </c>
      <c r="DU441" s="229">
        <f t="shared" si="1193"/>
        <v>0</v>
      </c>
    </row>
    <row r="442" spans="2:125" hidden="1" outlineLevel="1" x14ac:dyDescent="0.35">
      <c r="B442" s="5" t="s">
        <v>121</v>
      </c>
      <c r="C442" s="3"/>
      <c r="D442" s="18">
        <v>320110</v>
      </c>
      <c r="E442" s="5" t="s">
        <v>41</v>
      </c>
      <c r="F442" s="5" t="s">
        <v>53</v>
      </c>
      <c r="G442" s="5" t="s">
        <v>74</v>
      </c>
      <c r="H442" s="20">
        <f>223309/1000</f>
        <v>223.309</v>
      </c>
      <c r="I442" s="16">
        <f t="shared" si="1349"/>
        <v>0</v>
      </c>
      <c r="J442" s="16">
        <f t="shared" si="1350"/>
        <v>0</v>
      </c>
      <c r="K442" s="16">
        <f t="shared" si="1351"/>
        <v>0</v>
      </c>
      <c r="L442" s="33">
        <f t="shared" si="1352"/>
        <v>0</v>
      </c>
      <c r="M442" s="20">
        <f t="shared" si="1353"/>
        <v>0</v>
      </c>
      <c r="N442" s="20">
        <f t="shared" si="1354"/>
        <v>0</v>
      </c>
      <c r="O442" s="20">
        <f t="shared" si="1355"/>
        <v>0</v>
      </c>
      <c r="P442" s="20">
        <f t="shared" si="1356"/>
        <v>0</v>
      </c>
      <c r="Q442" s="20">
        <f t="shared" si="1357"/>
        <v>0</v>
      </c>
      <c r="R442" s="20">
        <f t="shared" si="1358"/>
        <v>0</v>
      </c>
      <c r="S442" s="20">
        <f t="shared" si="1359"/>
        <v>0</v>
      </c>
      <c r="T442" s="20">
        <f t="shared" si="1360"/>
        <v>0</v>
      </c>
      <c r="U442" s="182">
        <f t="shared" si="1361"/>
        <v>0</v>
      </c>
      <c r="V442" s="33">
        <v>0</v>
      </c>
      <c r="W442" s="20">
        <v>0</v>
      </c>
      <c r="X442" s="20">
        <v>0</v>
      </c>
      <c r="Y442" s="20">
        <v>0</v>
      </c>
      <c r="Z442" s="20">
        <v>0</v>
      </c>
      <c r="AA442" s="20">
        <v>0</v>
      </c>
      <c r="AB442" s="20">
        <v>0</v>
      </c>
      <c r="AC442" s="20">
        <v>0</v>
      </c>
      <c r="AD442" s="20">
        <v>0</v>
      </c>
      <c r="AE442" s="20">
        <v>0</v>
      </c>
      <c r="AF442" s="20">
        <v>0</v>
      </c>
      <c r="AG442" s="16">
        <v>0</v>
      </c>
      <c r="AH442" s="179">
        <f t="shared" si="1150"/>
        <v>0</v>
      </c>
      <c r="AI442" s="28">
        <v>0</v>
      </c>
      <c r="AJ442" s="28">
        <v>0</v>
      </c>
      <c r="AK442" s="28">
        <v>0</v>
      </c>
      <c r="AL442" s="28">
        <v>0</v>
      </c>
      <c r="AM442" s="28">
        <v>0</v>
      </c>
      <c r="AN442" s="28">
        <v>0</v>
      </c>
      <c r="AO442" s="28">
        <v>0</v>
      </c>
      <c r="AP442" s="28">
        <v>0</v>
      </c>
      <c r="AQ442" s="28">
        <v>0</v>
      </c>
      <c r="AR442" s="28">
        <v>0</v>
      </c>
      <c r="AS442" s="28">
        <v>0</v>
      </c>
      <c r="AT442" s="28">
        <v>0</v>
      </c>
      <c r="AU442" s="329">
        <f t="shared" si="1244"/>
        <v>0</v>
      </c>
      <c r="AV442" s="33">
        <v>0</v>
      </c>
      <c r="AW442" s="20">
        <v>0</v>
      </c>
      <c r="AX442" s="20">
        <v>0</v>
      </c>
      <c r="AY442" s="20">
        <v>0</v>
      </c>
      <c r="AZ442" s="20">
        <v>0</v>
      </c>
      <c r="BA442" s="20">
        <v>0</v>
      </c>
      <c r="BB442" s="20">
        <v>0</v>
      </c>
      <c r="BC442" s="20">
        <v>0</v>
      </c>
      <c r="BD442" s="20">
        <v>0</v>
      </c>
      <c r="BE442" s="20">
        <v>0</v>
      </c>
      <c r="BF442" s="20">
        <v>0</v>
      </c>
      <c r="BG442" s="20">
        <v>0</v>
      </c>
      <c r="BH442" s="329">
        <f t="shared" si="1245"/>
        <v>0</v>
      </c>
      <c r="BI442" s="193">
        <f t="shared" si="1341"/>
        <v>0</v>
      </c>
      <c r="BJ442" s="193">
        <f t="shared" si="1342"/>
        <v>0</v>
      </c>
      <c r="BK442" s="20">
        <v>0</v>
      </c>
      <c r="BL442" s="33">
        <v>0</v>
      </c>
      <c r="BM442" s="226">
        <f t="shared" si="1232"/>
        <v>0</v>
      </c>
      <c r="BN442" s="4">
        <f t="shared" si="1362"/>
        <v>0</v>
      </c>
      <c r="BO442" s="4">
        <v>0</v>
      </c>
      <c r="BP442" s="4">
        <v>0</v>
      </c>
      <c r="BQ442" s="195">
        <v>0</v>
      </c>
      <c r="BR442" s="196">
        <f t="shared" si="1343"/>
        <v>0</v>
      </c>
      <c r="BS442" s="224">
        <f t="shared" si="1243"/>
        <v>0</v>
      </c>
      <c r="BT442" s="4">
        <f t="shared" si="1234"/>
        <v>0</v>
      </c>
      <c r="BU442" s="229">
        <f t="shared" si="1365"/>
        <v>0</v>
      </c>
      <c r="BV442" s="193">
        <f t="shared" si="1235"/>
        <v>0</v>
      </c>
      <c r="BW442" s="193">
        <f t="shared" si="1236"/>
        <v>0</v>
      </c>
      <c r="BX442" s="20">
        <v>0</v>
      </c>
      <c r="BY442" s="19">
        <v>0</v>
      </c>
      <c r="BZ442" s="441">
        <f t="shared" si="1237"/>
        <v>0</v>
      </c>
      <c r="CA442" s="4">
        <f t="shared" si="1344"/>
        <v>0</v>
      </c>
      <c r="CB442" s="1">
        <v>0</v>
      </c>
      <c r="CC442" s="1">
        <v>0</v>
      </c>
      <c r="CD442" s="19">
        <v>0</v>
      </c>
      <c r="CE442" s="196">
        <v>0</v>
      </c>
      <c r="CF442" s="275">
        <f t="shared" si="1238"/>
        <v>0</v>
      </c>
      <c r="CG442" s="1">
        <f t="shared" si="1239"/>
        <v>0</v>
      </c>
      <c r="CH442" s="229">
        <f t="shared" si="1240"/>
        <v>0</v>
      </c>
      <c r="CI442" s="193">
        <f t="shared" si="1241"/>
        <v>0</v>
      </c>
      <c r="CJ442" s="193">
        <f t="shared" si="1242"/>
        <v>0</v>
      </c>
      <c r="CK442" s="20">
        <v>0</v>
      </c>
      <c r="CL442" s="33">
        <v>0</v>
      </c>
      <c r="CM442" s="475">
        <f t="shared" si="1185"/>
        <v>0</v>
      </c>
      <c r="CN442" s="4">
        <f t="shared" si="1363"/>
        <v>0</v>
      </c>
      <c r="CO442" s="1">
        <v>0</v>
      </c>
      <c r="CP442" s="1">
        <v>0</v>
      </c>
      <c r="CQ442" s="19">
        <v>0</v>
      </c>
      <c r="CR442" s="7">
        <v>0</v>
      </c>
      <c r="CS442" s="224">
        <f t="shared" si="1211"/>
        <v>0</v>
      </c>
      <c r="CT442" s="1">
        <f t="shared" si="1212"/>
        <v>0</v>
      </c>
      <c r="CU442" s="229">
        <f t="shared" si="1186"/>
        <v>0</v>
      </c>
      <c r="CV442" s="193">
        <f t="shared" si="1213"/>
        <v>0</v>
      </c>
      <c r="CW442" s="193">
        <f t="shared" si="1214"/>
        <v>0</v>
      </c>
      <c r="CX442" s="20"/>
      <c r="CY442" s="33"/>
      <c r="CZ442" s="475">
        <f t="shared" si="1188"/>
        <v>0</v>
      </c>
      <c r="DA442" s="4">
        <f t="shared" si="1345"/>
        <v>0</v>
      </c>
      <c r="DB442" s="700"/>
      <c r="DC442" s="700"/>
      <c r="DD442" s="146"/>
      <c r="DE442" s="7">
        <f t="shared" si="1346"/>
        <v>0</v>
      </c>
      <c r="DF442" s="224">
        <f t="shared" si="1216"/>
        <v>0</v>
      </c>
      <c r="DG442" s="1">
        <f t="shared" si="1189"/>
        <v>0</v>
      </c>
      <c r="DH442" s="229">
        <f t="shared" si="1190"/>
        <v>0</v>
      </c>
      <c r="DI442" s="193"/>
      <c r="DJ442" s="193"/>
      <c r="DK442" s="20"/>
      <c r="DL442" s="33"/>
      <c r="DM442" s="475">
        <f t="shared" si="1191"/>
        <v>0</v>
      </c>
      <c r="DN442" s="4" t="e">
        <f t="shared" si="1347"/>
        <v>#DIV/0!</v>
      </c>
      <c r="DO442" s="700"/>
      <c r="DP442" s="700"/>
      <c r="DQ442" s="146"/>
      <c r="DR442" s="7">
        <f t="shared" si="1348"/>
        <v>0</v>
      </c>
      <c r="DS442" s="224">
        <f t="shared" si="1218"/>
        <v>0</v>
      </c>
      <c r="DT442" s="1">
        <f t="shared" si="1192"/>
        <v>0</v>
      </c>
      <c r="DU442" s="229">
        <f t="shared" si="1193"/>
        <v>0</v>
      </c>
    </row>
    <row r="443" spans="2:125" hidden="1" outlineLevel="1" x14ac:dyDescent="0.35">
      <c r="B443" s="5" t="s">
        <v>121</v>
      </c>
      <c r="C443" s="3"/>
      <c r="D443" s="18">
        <v>320108</v>
      </c>
      <c r="E443" s="5" t="s">
        <v>44</v>
      </c>
      <c r="F443" s="5" t="s">
        <v>54</v>
      </c>
      <c r="G443" s="5" t="s">
        <v>75</v>
      </c>
      <c r="H443" s="20">
        <v>319.90899999999999</v>
      </c>
      <c r="I443" s="16">
        <f t="shared" si="1349"/>
        <v>0</v>
      </c>
      <c r="J443" s="16">
        <f t="shared" si="1350"/>
        <v>0</v>
      </c>
      <c r="K443" s="16">
        <f t="shared" si="1351"/>
        <v>0</v>
      </c>
      <c r="L443" s="33">
        <f t="shared" si="1352"/>
        <v>0</v>
      </c>
      <c r="M443" s="20">
        <f t="shared" si="1353"/>
        <v>0</v>
      </c>
      <c r="N443" s="20">
        <f t="shared" si="1354"/>
        <v>0</v>
      </c>
      <c r="O443" s="20">
        <f t="shared" si="1355"/>
        <v>0</v>
      </c>
      <c r="P443" s="20">
        <f t="shared" si="1356"/>
        <v>0</v>
      </c>
      <c r="Q443" s="20">
        <f t="shared" si="1357"/>
        <v>0</v>
      </c>
      <c r="R443" s="20">
        <f t="shared" si="1358"/>
        <v>0</v>
      </c>
      <c r="S443" s="20">
        <f t="shared" si="1359"/>
        <v>0</v>
      </c>
      <c r="T443" s="20">
        <f t="shared" si="1360"/>
        <v>0</v>
      </c>
      <c r="U443" s="182">
        <f t="shared" si="1361"/>
        <v>0</v>
      </c>
      <c r="V443" s="33">
        <v>0</v>
      </c>
      <c r="W443" s="20">
        <v>0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0">
        <v>0</v>
      </c>
      <c r="AF443" s="20">
        <v>0</v>
      </c>
      <c r="AG443" s="16">
        <v>0</v>
      </c>
      <c r="AH443" s="179">
        <f t="shared" si="1150"/>
        <v>0</v>
      </c>
      <c r="AI443" s="28">
        <v>0</v>
      </c>
      <c r="AJ443" s="28">
        <v>0</v>
      </c>
      <c r="AK443" s="28">
        <v>0</v>
      </c>
      <c r="AL443" s="28">
        <v>0</v>
      </c>
      <c r="AM443" s="28">
        <v>0</v>
      </c>
      <c r="AN443" s="28">
        <v>0</v>
      </c>
      <c r="AO443" s="28">
        <v>0</v>
      </c>
      <c r="AP443" s="28">
        <v>0</v>
      </c>
      <c r="AQ443" s="28">
        <v>0</v>
      </c>
      <c r="AR443" s="28">
        <v>0</v>
      </c>
      <c r="AS443" s="28">
        <v>0</v>
      </c>
      <c r="AT443" s="28">
        <v>0</v>
      </c>
      <c r="AU443" s="329">
        <f t="shared" si="1244"/>
        <v>0</v>
      </c>
      <c r="AV443" s="33">
        <v>0</v>
      </c>
      <c r="AW443" s="20">
        <v>0</v>
      </c>
      <c r="AX443" s="20">
        <v>0</v>
      </c>
      <c r="AY443" s="20">
        <v>0</v>
      </c>
      <c r="AZ443" s="20">
        <v>0</v>
      </c>
      <c r="BA443" s="20">
        <v>0</v>
      </c>
      <c r="BB443" s="20">
        <v>0</v>
      </c>
      <c r="BC443" s="20">
        <v>0</v>
      </c>
      <c r="BD443" s="20">
        <v>0</v>
      </c>
      <c r="BE443" s="20">
        <v>0</v>
      </c>
      <c r="BF443" s="20">
        <v>0</v>
      </c>
      <c r="BG443" s="20">
        <v>0</v>
      </c>
      <c r="BH443" s="329">
        <f t="shared" si="1245"/>
        <v>0</v>
      </c>
      <c r="BI443" s="193">
        <f t="shared" si="1341"/>
        <v>0</v>
      </c>
      <c r="BJ443" s="193">
        <f t="shared" si="1342"/>
        <v>0</v>
      </c>
      <c r="BK443" s="20">
        <v>0</v>
      </c>
      <c r="BL443" s="33">
        <v>0</v>
      </c>
      <c r="BM443" s="226">
        <f t="shared" si="1232"/>
        <v>0</v>
      </c>
      <c r="BN443" s="4">
        <f t="shared" si="1362"/>
        <v>0</v>
      </c>
      <c r="BO443" s="4">
        <v>0</v>
      </c>
      <c r="BP443" s="4">
        <v>0</v>
      </c>
      <c r="BQ443" s="195">
        <v>0</v>
      </c>
      <c r="BR443" s="196">
        <f t="shared" si="1343"/>
        <v>0</v>
      </c>
      <c r="BS443" s="224">
        <f t="shared" si="1243"/>
        <v>0</v>
      </c>
      <c r="BT443" s="4">
        <f t="shared" si="1234"/>
        <v>0</v>
      </c>
      <c r="BU443" s="229">
        <f t="shared" si="1365"/>
        <v>0</v>
      </c>
      <c r="BV443" s="193">
        <f t="shared" si="1235"/>
        <v>0</v>
      </c>
      <c r="BW443" s="193">
        <f t="shared" si="1236"/>
        <v>0</v>
      </c>
      <c r="BX443" s="20">
        <v>0</v>
      </c>
      <c r="BY443" s="19">
        <v>0</v>
      </c>
      <c r="BZ443" s="441">
        <f t="shared" si="1237"/>
        <v>0</v>
      </c>
      <c r="CA443" s="4">
        <f t="shared" si="1344"/>
        <v>0</v>
      </c>
      <c r="CB443" s="1">
        <v>0</v>
      </c>
      <c r="CC443" s="1">
        <v>0</v>
      </c>
      <c r="CD443" s="19">
        <v>0</v>
      </c>
      <c r="CE443" s="196">
        <v>0</v>
      </c>
      <c r="CF443" s="275">
        <f t="shared" si="1238"/>
        <v>0</v>
      </c>
      <c r="CG443" s="1">
        <f t="shared" si="1239"/>
        <v>0</v>
      </c>
      <c r="CH443" s="229">
        <f t="shared" si="1240"/>
        <v>0</v>
      </c>
      <c r="CI443" s="193">
        <f t="shared" si="1241"/>
        <v>0</v>
      </c>
      <c r="CJ443" s="193">
        <f t="shared" si="1242"/>
        <v>0</v>
      </c>
      <c r="CK443" s="20">
        <v>0</v>
      </c>
      <c r="CL443" s="33">
        <v>0</v>
      </c>
      <c r="CM443" s="475">
        <f t="shared" si="1185"/>
        <v>0</v>
      </c>
      <c r="CN443" s="4">
        <f t="shared" si="1363"/>
        <v>0</v>
      </c>
      <c r="CO443" s="1">
        <v>0</v>
      </c>
      <c r="CP443" s="1">
        <v>0</v>
      </c>
      <c r="CQ443" s="19">
        <v>0</v>
      </c>
      <c r="CR443" s="7">
        <v>0</v>
      </c>
      <c r="CS443" s="224">
        <f t="shared" si="1211"/>
        <v>0</v>
      </c>
      <c r="CT443" s="1">
        <f t="shared" si="1212"/>
        <v>0</v>
      </c>
      <c r="CU443" s="229">
        <f t="shared" si="1186"/>
        <v>0</v>
      </c>
      <c r="CV443" s="193">
        <f t="shared" si="1213"/>
        <v>0</v>
      </c>
      <c r="CW443" s="193">
        <f t="shared" si="1214"/>
        <v>0</v>
      </c>
      <c r="CX443" s="20"/>
      <c r="CY443" s="33"/>
      <c r="CZ443" s="475">
        <f t="shared" si="1188"/>
        <v>0</v>
      </c>
      <c r="DA443" s="4">
        <f t="shared" si="1345"/>
        <v>0</v>
      </c>
      <c r="DB443" s="700"/>
      <c r="DC443" s="700"/>
      <c r="DD443" s="146"/>
      <c r="DE443" s="7">
        <f t="shared" si="1346"/>
        <v>0</v>
      </c>
      <c r="DF443" s="224">
        <f t="shared" si="1216"/>
        <v>0</v>
      </c>
      <c r="DG443" s="1">
        <f t="shared" si="1189"/>
        <v>0</v>
      </c>
      <c r="DH443" s="229">
        <f t="shared" si="1190"/>
        <v>0</v>
      </c>
      <c r="DI443" s="193"/>
      <c r="DJ443" s="193"/>
      <c r="DK443" s="20"/>
      <c r="DL443" s="33"/>
      <c r="DM443" s="475">
        <f t="shared" si="1191"/>
        <v>0</v>
      </c>
      <c r="DN443" s="4" t="e">
        <f t="shared" si="1347"/>
        <v>#DIV/0!</v>
      </c>
      <c r="DO443" s="700"/>
      <c r="DP443" s="700"/>
      <c r="DQ443" s="146"/>
      <c r="DR443" s="7">
        <f t="shared" si="1348"/>
        <v>0</v>
      </c>
      <c r="DS443" s="224">
        <f t="shared" si="1218"/>
        <v>0</v>
      </c>
      <c r="DT443" s="1">
        <f t="shared" si="1192"/>
        <v>0</v>
      </c>
      <c r="DU443" s="229">
        <f t="shared" si="1193"/>
        <v>0</v>
      </c>
    </row>
    <row r="444" spans="2:125" hidden="1" outlineLevel="1" x14ac:dyDescent="0.35">
      <c r="B444" s="5" t="s">
        <v>121</v>
      </c>
      <c r="C444" s="3"/>
      <c r="D444" s="18">
        <v>322901</v>
      </c>
      <c r="E444" s="5" t="s">
        <v>42</v>
      </c>
      <c r="F444" s="5" t="s">
        <v>55</v>
      </c>
      <c r="G444" s="5" t="s">
        <v>76</v>
      </c>
      <c r="H444" s="20">
        <v>203.864</v>
      </c>
      <c r="I444" s="16">
        <f t="shared" si="1349"/>
        <v>0</v>
      </c>
      <c r="J444" s="16">
        <f t="shared" si="1350"/>
        <v>0</v>
      </c>
      <c r="K444" s="16">
        <f t="shared" si="1351"/>
        <v>0</v>
      </c>
      <c r="L444" s="33">
        <f t="shared" si="1352"/>
        <v>0</v>
      </c>
      <c r="M444" s="20">
        <f t="shared" si="1353"/>
        <v>0</v>
      </c>
      <c r="N444" s="20">
        <f t="shared" si="1354"/>
        <v>0</v>
      </c>
      <c r="O444" s="20">
        <f t="shared" si="1355"/>
        <v>0</v>
      </c>
      <c r="P444" s="20">
        <f t="shared" si="1356"/>
        <v>0</v>
      </c>
      <c r="Q444" s="20">
        <f t="shared" si="1357"/>
        <v>0</v>
      </c>
      <c r="R444" s="20">
        <f t="shared" si="1358"/>
        <v>0</v>
      </c>
      <c r="S444" s="20">
        <f t="shared" si="1359"/>
        <v>0</v>
      </c>
      <c r="T444" s="20">
        <f t="shared" si="1360"/>
        <v>0</v>
      </c>
      <c r="U444" s="182">
        <f t="shared" si="1361"/>
        <v>0</v>
      </c>
      <c r="V444" s="33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>
        <v>0</v>
      </c>
      <c r="AD444" s="20">
        <v>0</v>
      </c>
      <c r="AE444" s="20">
        <v>0</v>
      </c>
      <c r="AF444" s="20">
        <v>0</v>
      </c>
      <c r="AG444" s="16">
        <v>0</v>
      </c>
      <c r="AH444" s="179">
        <f t="shared" si="1150"/>
        <v>0</v>
      </c>
      <c r="AI444" s="28">
        <v>0</v>
      </c>
      <c r="AJ444" s="28">
        <v>0</v>
      </c>
      <c r="AK444" s="28">
        <v>0</v>
      </c>
      <c r="AL444" s="28">
        <v>0</v>
      </c>
      <c r="AM444" s="28">
        <v>0</v>
      </c>
      <c r="AN444" s="28">
        <v>0</v>
      </c>
      <c r="AO444" s="28">
        <v>0</v>
      </c>
      <c r="AP444" s="28">
        <v>0</v>
      </c>
      <c r="AQ444" s="28">
        <v>0</v>
      </c>
      <c r="AR444" s="28">
        <v>0</v>
      </c>
      <c r="AS444" s="28">
        <v>0</v>
      </c>
      <c r="AT444" s="28">
        <v>0</v>
      </c>
      <c r="AU444" s="329">
        <f t="shared" si="1244"/>
        <v>0</v>
      </c>
      <c r="AV444" s="33">
        <v>0</v>
      </c>
      <c r="AW444" s="20">
        <v>0</v>
      </c>
      <c r="AX444" s="20">
        <v>0</v>
      </c>
      <c r="AY444" s="20">
        <v>0</v>
      </c>
      <c r="AZ444" s="20">
        <v>0</v>
      </c>
      <c r="BA444" s="20">
        <v>0</v>
      </c>
      <c r="BB444" s="20">
        <v>0</v>
      </c>
      <c r="BC444" s="20">
        <v>0</v>
      </c>
      <c r="BD444" s="20">
        <v>0</v>
      </c>
      <c r="BE444" s="20">
        <v>0</v>
      </c>
      <c r="BF444" s="20">
        <v>0</v>
      </c>
      <c r="BG444" s="20">
        <v>0</v>
      </c>
      <c r="BH444" s="329">
        <f t="shared" si="1245"/>
        <v>0</v>
      </c>
      <c r="BI444" s="193">
        <f t="shared" si="1341"/>
        <v>0</v>
      </c>
      <c r="BJ444" s="193">
        <f t="shared" si="1342"/>
        <v>0</v>
      </c>
      <c r="BK444" s="20">
        <v>0</v>
      </c>
      <c r="BL444" s="33">
        <v>0</v>
      </c>
      <c r="BM444" s="226">
        <f t="shared" si="1232"/>
        <v>0</v>
      </c>
      <c r="BN444" s="4">
        <f t="shared" si="1362"/>
        <v>0</v>
      </c>
      <c r="BO444" s="4">
        <v>0</v>
      </c>
      <c r="BP444" s="4">
        <v>0</v>
      </c>
      <c r="BQ444" s="195">
        <v>0</v>
      </c>
      <c r="BR444" s="196">
        <f t="shared" si="1343"/>
        <v>0</v>
      </c>
      <c r="BS444" s="224">
        <f t="shared" si="1243"/>
        <v>0</v>
      </c>
      <c r="BT444" s="4">
        <f t="shared" si="1234"/>
        <v>0</v>
      </c>
      <c r="BU444" s="229">
        <f t="shared" si="1365"/>
        <v>0</v>
      </c>
      <c r="BV444" s="193">
        <f t="shared" si="1235"/>
        <v>0</v>
      </c>
      <c r="BW444" s="193">
        <f t="shared" si="1236"/>
        <v>0</v>
      </c>
      <c r="BX444" s="20">
        <v>0</v>
      </c>
      <c r="BY444" s="19">
        <v>0</v>
      </c>
      <c r="BZ444" s="441">
        <f t="shared" si="1237"/>
        <v>0</v>
      </c>
      <c r="CA444" s="4">
        <f t="shared" si="1344"/>
        <v>0</v>
      </c>
      <c r="CB444" s="1">
        <v>0</v>
      </c>
      <c r="CC444" s="1">
        <v>0</v>
      </c>
      <c r="CD444" s="19">
        <v>0</v>
      </c>
      <c r="CE444" s="196">
        <v>0</v>
      </c>
      <c r="CF444" s="275">
        <f t="shared" si="1238"/>
        <v>0</v>
      </c>
      <c r="CG444" s="1">
        <f t="shared" si="1239"/>
        <v>0</v>
      </c>
      <c r="CH444" s="229">
        <f t="shared" si="1240"/>
        <v>0</v>
      </c>
      <c r="CI444" s="193">
        <f t="shared" si="1241"/>
        <v>0</v>
      </c>
      <c r="CJ444" s="193">
        <f t="shared" si="1242"/>
        <v>0</v>
      </c>
      <c r="CK444" s="20">
        <v>0</v>
      </c>
      <c r="CL444" s="33">
        <v>0</v>
      </c>
      <c r="CM444" s="475">
        <f t="shared" si="1185"/>
        <v>0</v>
      </c>
      <c r="CN444" s="4">
        <f t="shared" si="1363"/>
        <v>0</v>
      </c>
      <c r="CO444" s="1">
        <v>0</v>
      </c>
      <c r="CP444" s="1">
        <v>0</v>
      </c>
      <c r="CQ444" s="19">
        <v>0</v>
      </c>
      <c r="CR444" s="7">
        <v>0</v>
      </c>
      <c r="CS444" s="224">
        <f t="shared" si="1211"/>
        <v>0</v>
      </c>
      <c r="CT444" s="1">
        <f t="shared" si="1212"/>
        <v>0</v>
      </c>
      <c r="CU444" s="229">
        <f t="shared" si="1186"/>
        <v>0</v>
      </c>
      <c r="CV444" s="193">
        <f t="shared" si="1213"/>
        <v>0</v>
      </c>
      <c r="CW444" s="193">
        <f t="shared" si="1214"/>
        <v>0</v>
      </c>
      <c r="CX444" s="20"/>
      <c r="CY444" s="33"/>
      <c r="CZ444" s="475">
        <f t="shared" si="1188"/>
        <v>0</v>
      </c>
      <c r="DA444" s="4">
        <f t="shared" si="1345"/>
        <v>0</v>
      </c>
      <c r="DB444" s="700"/>
      <c r="DC444" s="700"/>
      <c r="DD444" s="146"/>
      <c r="DE444" s="7">
        <f t="shared" si="1346"/>
        <v>0</v>
      </c>
      <c r="DF444" s="224">
        <f t="shared" si="1216"/>
        <v>0</v>
      </c>
      <c r="DG444" s="1">
        <f t="shared" si="1189"/>
        <v>0</v>
      </c>
      <c r="DH444" s="229">
        <f t="shared" si="1190"/>
        <v>0</v>
      </c>
      <c r="DI444" s="193"/>
      <c r="DJ444" s="193"/>
      <c r="DK444" s="20"/>
      <c r="DL444" s="33"/>
      <c r="DM444" s="475">
        <f t="shared" si="1191"/>
        <v>0</v>
      </c>
      <c r="DN444" s="4" t="e">
        <f t="shared" si="1347"/>
        <v>#DIV/0!</v>
      </c>
      <c r="DO444" s="700"/>
      <c r="DP444" s="700"/>
      <c r="DQ444" s="146"/>
      <c r="DR444" s="7">
        <f t="shared" si="1348"/>
        <v>0</v>
      </c>
      <c r="DS444" s="224">
        <f t="shared" si="1218"/>
        <v>0</v>
      </c>
      <c r="DT444" s="1">
        <f t="shared" si="1192"/>
        <v>0</v>
      </c>
      <c r="DU444" s="229">
        <f t="shared" si="1193"/>
        <v>0</v>
      </c>
    </row>
    <row r="445" spans="2:125" hidden="1" outlineLevel="1" x14ac:dyDescent="0.35">
      <c r="B445" s="5" t="s">
        <v>121</v>
      </c>
      <c r="C445" s="3"/>
      <c r="D445" s="18">
        <v>320030</v>
      </c>
      <c r="E445" s="5" t="s">
        <v>42</v>
      </c>
      <c r="F445" s="5" t="s">
        <v>56</v>
      </c>
      <c r="G445" s="5" t="s">
        <v>74</v>
      </c>
      <c r="H445" s="20">
        <v>223.309</v>
      </c>
      <c r="I445" s="16">
        <f t="shared" si="1349"/>
        <v>0</v>
      </c>
      <c r="J445" s="16">
        <f t="shared" si="1350"/>
        <v>0</v>
      </c>
      <c r="K445" s="16">
        <f t="shared" si="1351"/>
        <v>0</v>
      </c>
      <c r="L445" s="33">
        <f t="shared" si="1352"/>
        <v>0</v>
      </c>
      <c r="M445" s="20">
        <f t="shared" si="1353"/>
        <v>0</v>
      </c>
      <c r="N445" s="20">
        <f t="shared" si="1354"/>
        <v>0</v>
      </c>
      <c r="O445" s="20">
        <f t="shared" si="1355"/>
        <v>0</v>
      </c>
      <c r="P445" s="20">
        <f t="shared" si="1356"/>
        <v>0</v>
      </c>
      <c r="Q445" s="20">
        <f t="shared" si="1357"/>
        <v>0</v>
      </c>
      <c r="R445" s="20">
        <f t="shared" si="1358"/>
        <v>0</v>
      </c>
      <c r="S445" s="20">
        <f t="shared" si="1359"/>
        <v>0</v>
      </c>
      <c r="T445" s="20">
        <f t="shared" si="1360"/>
        <v>0</v>
      </c>
      <c r="U445" s="182">
        <f t="shared" si="1361"/>
        <v>0</v>
      </c>
      <c r="V445" s="33">
        <v>0</v>
      </c>
      <c r="W445" s="20">
        <v>0</v>
      </c>
      <c r="X445" s="20">
        <v>0</v>
      </c>
      <c r="Y445" s="20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0">
        <v>0</v>
      </c>
      <c r="AF445" s="20">
        <v>0</v>
      </c>
      <c r="AG445" s="16">
        <v>0</v>
      </c>
      <c r="AH445" s="179">
        <f t="shared" si="1150"/>
        <v>0</v>
      </c>
      <c r="AI445" s="28">
        <v>0</v>
      </c>
      <c r="AJ445" s="28">
        <v>0</v>
      </c>
      <c r="AK445" s="28">
        <v>0</v>
      </c>
      <c r="AL445" s="28">
        <v>0</v>
      </c>
      <c r="AM445" s="28">
        <v>0</v>
      </c>
      <c r="AN445" s="28">
        <v>0</v>
      </c>
      <c r="AO445" s="28">
        <v>0</v>
      </c>
      <c r="AP445" s="28">
        <v>0</v>
      </c>
      <c r="AQ445" s="28">
        <v>0</v>
      </c>
      <c r="AR445" s="28">
        <v>0</v>
      </c>
      <c r="AS445" s="28">
        <v>0</v>
      </c>
      <c r="AT445" s="28">
        <v>0</v>
      </c>
      <c r="AU445" s="329">
        <f t="shared" si="1244"/>
        <v>0</v>
      </c>
      <c r="AV445" s="33">
        <v>0</v>
      </c>
      <c r="AW445" s="20">
        <v>0</v>
      </c>
      <c r="AX445" s="20">
        <v>0</v>
      </c>
      <c r="AY445" s="20">
        <v>0</v>
      </c>
      <c r="AZ445" s="20">
        <v>0</v>
      </c>
      <c r="BA445" s="20">
        <v>0</v>
      </c>
      <c r="BB445" s="20">
        <v>0</v>
      </c>
      <c r="BC445" s="20">
        <v>0</v>
      </c>
      <c r="BD445" s="20">
        <v>0</v>
      </c>
      <c r="BE445" s="20">
        <v>0</v>
      </c>
      <c r="BF445" s="20">
        <v>0</v>
      </c>
      <c r="BG445" s="20">
        <v>0</v>
      </c>
      <c r="BH445" s="329">
        <f t="shared" si="1245"/>
        <v>0</v>
      </c>
      <c r="BI445" s="193">
        <f t="shared" si="1341"/>
        <v>0</v>
      </c>
      <c r="BJ445" s="193">
        <f t="shared" si="1342"/>
        <v>0</v>
      </c>
      <c r="BK445" s="20">
        <v>0</v>
      </c>
      <c r="BL445" s="33">
        <v>0</v>
      </c>
      <c r="BM445" s="226">
        <f t="shared" si="1232"/>
        <v>0</v>
      </c>
      <c r="BN445" s="4">
        <f t="shared" si="1362"/>
        <v>0</v>
      </c>
      <c r="BO445" s="4">
        <v>0</v>
      </c>
      <c r="BP445" s="4">
        <v>0</v>
      </c>
      <c r="BQ445" s="195">
        <v>0</v>
      </c>
      <c r="BR445" s="196">
        <f t="shared" si="1343"/>
        <v>0</v>
      </c>
      <c r="BS445" s="224">
        <f t="shared" si="1243"/>
        <v>0</v>
      </c>
      <c r="BT445" s="4">
        <f t="shared" si="1234"/>
        <v>0</v>
      </c>
      <c r="BU445" s="229">
        <f t="shared" si="1365"/>
        <v>0</v>
      </c>
      <c r="BV445" s="193">
        <f t="shared" si="1235"/>
        <v>0</v>
      </c>
      <c r="BW445" s="193">
        <f t="shared" si="1236"/>
        <v>0</v>
      </c>
      <c r="BX445" s="20">
        <v>0</v>
      </c>
      <c r="BY445" s="19">
        <v>0</v>
      </c>
      <c r="BZ445" s="441">
        <f t="shared" si="1237"/>
        <v>0</v>
      </c>
      <c r="CA445" s="4">
        <f t="shared" si="1344"/>
        <v>0</v>
      </c>
      <c r="CB445" s="1">
        <v>0</v>
      </c>
      <c r="CC445" s="1">
        <v>0</v>
      </c>
      <c r="CD445" s="19">
        <v>0</v>
      </c>
      <c r="CE445" s="196">
        <v>0</v>
      </c>
      <c r="CF445" s="275">
        <f t="shared" si="1238"/>
        <v>0</v>
      </c>
      <c r="CG445" s="1">
        <f t="shared" si="1239"/>
        <v>0</v>
      </c>
      <c r="CH445" s="229">
        <f t="shared" si="1240"/>
        <v>0</v>
      </c>
      <c r="CI445" s="193">
        <f t="shared" si="1241"/>
        <v>0</v>
      </c>
      <c r="CJ445" s="193">
        <f t="shared" si="1242"/>
        <v>0</v>
      </c>
      <c r="CK445" s="20">
        <v>0</v>
      </c>
      <c r="CL445" s="33">
        <v>0</v>
      </c>
      <c r="CM445" s="475">
        <f t="shared" si="1185"/>
        <v>0</v>
      </c>
      <c r="CN445" s="4">
        <f t="shared" si="1363"/>
        <v>0</v>
      </c>
      <c r="CO445" s="1">
        <v>0</v>
      </c>
      <c r="CP445" s="1">
        <v>0</v>
      </c>
      <c r="CQ445" s="19">
        <v>0</v>
      </c>
      <c r="CR445" s="7">
        <v>0</v>
      </c>
      <c r="CS445" s="224">
        <f t="shared" si="1211"/>
        <v>0</v>
      </c>
      <c r="CT445" s="1">
        <f t="shared" si="1212"/>
        <v>0</v>
      </c>
      <c r="CU445" s="229">
        <f t="shared" si="1186"/>
        <v>0</v>
      </c>
      <c r="CV445" s="193">
        <f t="shared" si="1213"/>
        <v>0</v>
      </c>
      <c r="CW445" s="193">
        <f t="shared" si="1214"/>
        <v>0</v>
      </c>
      <c r="CX445" s="20"/>
      <c r="CY445" s="33"/>
      <c r="CZ445" s="475">
        <f t="shared" si="1188"/>
        <v>0</v>
      </c>
      <c r="DA445" s="4">
        <f t="shared" si="1345"/>
        <v>0</v>
      </c>
      <c r="DB445" s="700"/>
      <c r="DC445" s="700"/>
      <c r="DD445" s="146"/>
      <c r="DE445" s="7">
        <f t="shared" si="1346"/>
        <v>0</v>
      </c>
      <c r="DF445" s="224">
        <f t="shared" si="1216"/>
        <v>0</v>
      </c>
      <c r="DG445" s="1">
        <f t="shared" si="1189"/>
        <v>0</v>
      </c>
      <c r="DH445" s="229">
        <f t="shared" si="1190"/>
        <v>0</v>
      </c>
      <c r="DI445" s="193"/>
      <c r="DJ445" s="193"/>
      <c r="DK445" s="20"/>
      <c r="DL445" s="33"/>
      <c r="DM445" s="475">
        <f t="shared" si="1191"/>
        <v>0</v>
      </c>
      <c r="DN445" s="4" t="e">
        <f t="shared" si="1347"/>
        <v>#DIV/0!</v>
      </c>
      <c r="DO445" s="700"/>
      <c r="DP445" s="700"/>
      <c r="DQ445" s="146"/>
      <c r="DR445" s="7">
        <f t="shared" si="1348"/>
        <v>0</v>
      </c>
      <c r="DS445" s="224">
        <f t="shared" si="1218"/>
        <v>0</v>
      </c>
      <c r="DT445" s="1">
        <f t="shared" si="1192"/>
        <v>0</v>
      </c>
      <c r="DU445" s="229">
        <f t="shared" si="1193"/>
        <v>0</v>
      </c>
    </row>
    <row r="446" spans="2:125" hidden="1" outlineLevel="1" x14ac:dyDescent="0.35">
      <c r="B446" s="5" t="s">
        <v>121</v>
      </c>
      <c r="C446" s="3"/>
      <c r="D446" s="18">
        <v>322110</v>
      </c>
      <c r="E446" s="5" t="s">
        <v>45</v>
      </c>
      <c r="F446" s="5" t="s">
        <v>57</v>
      </c>
      <c r="G446" s="5" t="s">
        <v>77</v>
      </c>
      <c r="H446" s="20">
        <v>281.01799999999997</v>
      </c>
      <c r="I446" s="16">
        <f t="shared" si="1349"/>
        <v>0</v>
      </c>
      <c r="J446" s="16">
        <f t="shared" si="1350"/>
        <v>0</v>
      </c>
      <c r="K446" s="16">
        <f t="shared" si="1351"/>
        <v>0</v>
      </c>
      <c r="L446" s="33">
        <f t="shared" si="1352"/>
        <v>0</v>
      </c>
      <c r="M446" s="20">
        <f t="shared" si="1353"/>
        <v>0</v>
      </c>
      <c r="N446" s="20">
        <f t="shared" si="1354"/>
        <v>0</v>
      </c>
      <c r="O446" s="20">
        <f t="shared" si="1355"/>
        <v>0</v>
      </c>
      <c r="P446" s="20">
        <f t="shared" si="1356"/>
        <v>0</v>
      </c>
      <c r="Q446" s="20">
        <f t="shared" si="1357"/>
        <v>0</v>
      </c>
      <c r="R446" s="20">
        <f t="shared" si="1358"/>
        <v>0</v>
      </c>
      <c r="S446" s="20">
        <f t="shared" si="1359"/>
        <v>0</v>
      </c>
      <c r="T446" s="20">
        <f t="shared" si="1360"/>
        <v>0</v>
      </c>
      <c r="U446" s="182">
        <f t="shared" si="1361"/>
        <v>0</v>
      </c>
      <c r="V446" s="33">
        <v>0</v>
      </c>
      <c r="W446" s="20">
        <v>0</v>
      </c>
      <c r="X446" s="20">
        <v>0</v>
      </c>
      <c r="Y446" s="20">
        <v>0</v>
      </c>
      <c r="Z446" s="20">
        <v>0</v>
      </c>
      <c r="AA446" s="20">
        <v>0</v>
      </c>
      <c r="AB446" s="20">
        <v>0</v>
      </c>
      <c r="AC446" s="20">
        <v>0</v>
      </c>
      <c r="AD446" s="20">
        <v>0</v>
      </c>
      <c r="AE446" s="20">
        <v>0</v>
      </c>
      <c r="AF446" s="20">
        <v>0</v>
      </c>
      <c r="AG446" s="16">
        <v>0</v>
      </c>
      <c r="AH446" s="179">
        <f t="shared" si="1150"/>
        <v>0</v>
      </c>
      <c r="AI446" s="28">
        <v>0</v>
      </c>
      <c r="AJ446" s="28">
        <v>0</v>
      </c>
      <c r="AK446" s="28">
        <v>0</v>
      </c>
      <c r="AL446" s="28">
        <v>0</v>
      </c>
      <c r="AM446" s="28">
        <v>0</v>
      </c>
      <c r="AN446" s="28">
        <v>0</v>
      </c>
      <c r="AO446" s="28">
        <v>0</v>
      </c>
      <c r="AP446" s="28">
        <v>0</v>
      </c>
      <c r="AQ446" s="28">
        <v>0</v>
      </c>
      <c r="AR446" s="28">
        <v>0</v>
      </c>
      <c r="AS446" s="28">
        <v>0</v>
      </c>
      <c r="AT446" s="28">
        <v>0</v>
      </c>
      <c r="AU446" s="329">
        <f t="shared" si="1244"/>
        <v>0</v>
      </c>
      <c r="AV446" s="33">
        <v>0</v>
      </c>
      <c r="AW446" s="20">
        <v>0</v>
      </c>
      <c r="AX446" s="20">
        <v>0</v>
      </c>
      <c r="AY446" s="20">
        <v>0</v>
      </c>
      <c r="AZ446" s="20">
        <v>0</v>
      </c>
      <c r="BA446" s="20">
        <v>0</v>
      </c>
      <c r="BB446" s="20">
        <v>0</v>
      </c>
      <c r="BC446" s="20">
        <v>0</v>
      </c>
      <c r="BD446" s="20">
        <v>0</v>
      </c>
      <c r="BE446" s="20">
        <v>0</v>
      </c>
      <c r="BF446" s="20">
        <v>0</v>
      </c>
      <c r="BG446" s="20">
        <v>0</v>
      </c>
      <c r="BH446" s="329">
        <f t="shared" si="1245"/>
        <v>0</v>
      </c>
      <c r="BI446" s="193">
        <f t="shared" si="1341"/>
        <v>0</v>
      </c>
      <c r="BJ446" s="193">
        <f t="shared" si="1342"/>
        <v>0</v>
      </c>
      <c r="BK446" s="20">
        <v>0</v>
      </c>
      <c r="BL446" s="33">
        <v>0</v>
      </c>
      <c r="BM446" s="226">
        <f t="shared" si="1232"/>
        <v>0</v>
      </c>
      <c r="BN446" s="4">
        <f t="shared" si="1362"/>
        <v>0</v>
      </c>
      <c r="BO446" s="4">
        <v>0</v>
      </c>
      <c r="BP446" s="4">
        <v>0</v>
      </c>
      <c r="BQ446" s="195">
        <v>0</v>
      </c>
      <c r="BR446" s="196">
        <f t="shared" si="1343"/>
        <v>0</v>
      </c>
      <c r="BS446" s="224">
        <f t="shared" si="1243"/>
        <v>0</v>
      </c>
      <c r="BT446" s="4">
        <f t="shared" si="1234"/>
        <v>0</v>
      </c>
      <c r="BU446" s="229">
        <f t="shared" si="1365"/>
        <v>0</v>
      </c>
      <c r="BV446" s="193">
        <f t="shared" si="1235"/>
        <v>0</v>
      </c>
      <c r="BW446" s="193">
        <f t="shared" si="1236"/>
        <v>0</v>
      </c>
      <c r="BX446" s="20">
        <v>0</v>
      </c>
      <c r="BY446" s="19">
        <v>0</v>
      </c>
      <c r="BZ446" s="441">
        <f t="shared" si="1237"/>
        <v>0</v>
      </c>
      <c r="CA446" s="4">
        <f t="shared" si="1344"/>
        <v>0</v>
      </c>
      <c r="CB446" s="1">
        <v>0</v>
      </c>
      <c r="CC446" s="1">
        <v>0</v>
      </c>
      <c r="CD446" s="19">
        <v>0</v>
      </c>
      <c r="CE446" s="196">
        <v>0</v>
      </c>
      <c r="CF446" s="275">
        <f t="shared" si="1238"/>
        <v>0</v>
      </c>
      <c r="CG446" s="1">
        <f t="shared" si="1239"/>
        <v>0</v>
      </c>
      <c r="CH446" s="229">
        <f t="shared" si="1240"/>
        <v>0</v>
      </c>
      <c r="CI446" s="193">
        <f t="shared" si="1241"/>
        <v>0</v>
      </c>
      <c r="CJ446" s="193">
        <f t="shared" si="1242"/>
        <v>0</v>
      </c>
      <c r="CK446" s="20">
        <v>0</v>
      </c>
      <c r="CL446" s="33">
        <v>0</v>
      </c>
      <c r="CM446" s="475">
        <f t="shared" si="1185"/>
        <v>0</v>
      </c>
      <c r="CN446" s="4">
        <f t="shared" si="1363"/>
        <v>0</v>
      </c>
      <c r="CO446" s="1">
        <v>0</v>
      </c>
      <c r="CP446" s="1">
        <v>0</v>
      </c>
      <c r="CQ446" s="19">
        <v>0</v>
      </c>
      <c r="CR446" s="7">
        <v>0</v>
      </c>
      <c r="CS446" s="224">
        <f t="shared" si="1211"/>
        <v>0</v>
      </c>
      <c r="CT446" s="1">
        <f t="shared" si="1212"/>
        <v>0</v>
      </c>
      <c r="CU446" s="229">
        <f t="shared" si="1186"/>
        <v>0</v>
      </c>
      <c r="CV446" s="193">
        <f t="shared" si="1213"/>
        <v>0</v>
      </c>
      <c r="CW446" s="193">
        <f t="shared" si="1214"/>
        <v>0</v>
      </c>
      <c r="CX446" s="20"/>
      <c r="CY446" s="33"/>
      <c r="CZ446" s="475">
        <f t="shared" si="1188"/>
        <v>0</v>
      </c>
      <c r="DA446" s="4">
        <f t="shared" si="1345"/>
        <v>0</v>
      </c>
      <c r="DB446" s="700"/>
      <c r="DC446" s="700"/>
      <c r="DD446" s="146"/>
      <c r="DE446" s="7">
        <f t="shared" si="1346"/>
        <v>0</v>
      </c>
      <c r="DF446" s="224">
        <f t="shared" si="1216"/>
        <v>0</v>
      </c>
      <c r="DG446" s="1">
        <f t="shared" si="1189"/>
        <v>0</v>
      </c>
      <c r="DH446" s="229">
        <f t="shared" si="1190"/>
        <v>0</v>
      </c>
      <c r="DI446" s="193"/>
      <c r="DJ446" s="193"/>
      <c r="DK446" s="20"/>
      <c r="DL446" s="33"/>
      <c r="DM446" s="475">
        <f t="shared" si="1191"/>
        <v>0</v>
      </c>
      <c r="DN446" s="4" t="e">
        <f t="shared" si="1347"/>
        <v>#DIV/0!</v>
      </c>
      <c r="DO446" s="700"/>
      <c r="DP446" s="700"/>
      <c r="DQ446" s="146"/>
      <c r="DR446" s="7">
        <f t="shared" si="1348"/>
        <v>0</v>
      </c>
      <c r="DS446" s="224">
        <f t="shared" si="1218"/>
        <v>0</v>
      </c>
      <c r="DT446" s="1">
        <f t="shared" si="1192"/>
        <v>0</v>
      </c>
      <c r="DU446" s="229">
        <f t="shared" si="1193"/>
        <v>0</v>
      </c>
    </row>
    <row r="447" spans="2:125" hidden="1" outlineLevel="1" x14ac:dyDescent="0.35">
      <c r="B447" s="5" t="s">
        <v>121</v>
      </c>
      <c r="C447" s="3"/>
      <c r="D447" s="18">
        <v>322231</v>
      </c>
      <c r="E447" s="5" t="s">
        <v>45</v>
      </c>
      <c r="F447" s="5" t="s">
        <v>58</v>
      </c>
      <c r="G447" s="5" t="s">
        <v>77</v>
      </c>
      <c r="H447" s="20">
        <v>281.01799999999997</v>
      </c>
      <c r="I447" s="16">
        <f t="shared" si="1349"/>
        <v>0</v>
      </c>
      <c r="J447" s="16">
        <f t="shared" si="1350"/>
        <v>0</v>
      </c>
      <c r="K447" s="16">
        <f t="shared" si="1351"/>
        <v>0</v>
      </c>
      <c r="L447" s="33">
        <f t="shared" si="1352"/>
        <v>0</v>
      </c>
      <c r="M447" s="20">
        <f t="shared" si="1353"/>
        <v>0</v>
      </c>
      <c r="N447" s="20">
        <f t="shared" si="1354"/>
        <v>0</v>
      </c>
      <c r="O447" s="20">
        <f t="shared" si="1355"/>
        <v>0</v>
      </c>
      <c r="P447" s="20">
        <f t="shared" si="1356"/>
        <v>0</v>
      </c>
      <c r="Q447" s="20">
        <f t="shared" si="1357"/>
        <v>0</v>
      </c>
      <c r="R447" s="20">
        <f t="shared" si="1358"/>
        <v>0</v>
      </c>
      <c r="S447" s="20">
        <f t="shared" si="1359"/>
        <v>0</v>
      </c>
      <c r="T447" s="20">
        <f t="shared" si="1360"/>
        <v>0</v>
      </c>
      <c r="U447" s="182">
        <f t="shared" si="1361"/>
        <v>0</v>
      </c>
      <c r="V447" s="33">
        <v>0</v>
      </c>
      <c r="W447" s="20">
        <v>0</v>
      </c>
      <c r="X447" s="20">
        <v>0</v>
      </c>
      <c r="Y447" s="20">
        <v>0</v>
      </c>
      <c r="Z447" s="20">
        <v>0</v>
      </c>
      <c r="AA447" s="20">
        <v>0</v>
      </c>
      <c r="AB447" s="20">
        <v>0</v>
      </c>
      <c r="AC447" s="20">
        <v>0</v>
      </c>
      <c r="AD447" s="20">
        <v>0</v>
      </c>
      <c r="AE447" s="20">
        <v>0</v>
      </c>
      <c r="AF447" s="20">
        <v>0</v>
      </c>
      <c r="AG447" s="16">
        <v>0</v>
      </c>
      <c r="AH447" s="179">
        <f t="shared" si="1150"/>
        <v>0</v>
      </c>
      <c r="AI447" s="28">
        <v>0</v>
      </c>
      <c r="AJ447" s="28">
        <v>0</v>
      </c>
      <c r="AK447" s="28">
        <v>0</v>
      </c>
      <c r="AL447" s="28">
        <v>0</v>
      </c>
      <c r="AM447" s="28">
        <v>0</v>
      </c>
      <c r="AN447" s="28">
        <v>0</v>
      </c>
      <c r="AO447" s="28">
        <v>0</v>
      </c>
      <c r="AP447" s="28">
        <v>0</v>
      </c>
      <c r="AQ447" s="28">
        <v>0</v>
      </c>
      <c r="AR447" s="28">
        <v>0</v>
      </c>
      <c r="AS447" s="28">
        <v>0</v>
      </c>
      <c r="AT447" s="28">
        <v>0</v>
      </c>
      <c r="AU447" s="329">
        <f t="shared" si="1244"/>
        <v>0</v>
      </c>
      <c r="AV447" s="33">
        <v>0</v>
      </c>
      <c r="AW447" s="20">
        <v>0</v>
      </c>
      <c r="AX447" s="20">
        <v>0</v>
      </c>
      <c r="AY447" s="20">
        <v>0</v>
      </c>
      <c r="AZ447" s="20">
        <v>0</v>
      </c>
      <c r="BA447" s="20">
        <v>0</v>
      </c>
      <c r="BB447" s="20">
        <v>0</v>
      </c>
      <c r="BC447" s="20">
        <v>0</v>
      </c>
      <c r="BD447" s="20">
        <v>0</v>
      </c>
      <c r="BE447" s="20">
        <v>0</v>
      </c>
      <c r="BF447" s="20">
        <v>0</v>
      </c>
      <c r="BG447" s="20">
        <v>0</v>
      </c>
      <c r="BH447" s="329">
        <f t="shared" si="1245"/>
        <v>0</v>
      </c>
      <c r="BI447" s="193">
        <f t="shared" si="1341"/>
        <v>0</v>
      </c>
      <c r="BJ447" s="193">
        <f t="shared" si="1342"/>
        <v>0</v>
      </c>
      <c r="BK447" s="20">
        <v>0</v>
      </c>
      <c r="BL447" s="33">
        <v>0</v>
      </c>
      <c r="BM447" s="226">
        <f t="shared" si="1232"/>
        <v>0</v>
      </c>
      <c r="BN447" s="4">
        <f t="shared" si="1362"/>
        <v>0</v>
      </c>
      <c r="BO447" s="4">
        <v>0</v>
      </c>
      <c r="BP447" s="4">
        <v>0</v>
      </c>
      <c r="BQ447" s="195">
        <v>0</v>
      </c>
      <c r="BR447" s="196">
        <f t="shared" si="1343"/>
        <v>0</v>
      </c>
      <c r="BS447" s="224">
        <f t="shared" si="1243"/>
        <v>0</v>
      </c>
      <c r="BT447" s="4">
        <f t="shared" si="1234"/>
        <v>0</v>
      </c>
      <c r="BU447" s="229">
        <f t="shared" si="1365"/>
        <v>0</v>
      </c>
      <c r="BV447" s="193">
        <f t="shared" si="1235"/>
        <v>0</v>
      </c>
      <c r="BW447" s="193">
        <f t="shared" si="1236"/>
        <v>0</v>
      </c>
      <c r="BX447" s="20">
        <v>0</v>
      </c>
      <c r="BY447" s="19">
        <v>0</v>
      </c>
      <c r="BZ447" s="441">
        <f t="shared" si="1237"/>
        <v>0</v>
      </c>
      <c r="CA447" s="4">
        <f t="shared" si="1344"/>
        <v>0</v>
      </c>
      <c r="CB447" s="1">
        <v>0</v>
      </c>
      <c r="CC447" s="1">
        <v>0</v>
      </c>
      <c r="CD447" s="19">
        <v>0</v>
      </c>
      <c r="CE447" s="196">
        <v>0</v>
      </c>
      <c r="CF447" s="275">
        <f t="shared" si="1238"/>
        <v>0</v>
      </c>
      <c r="CG447" s="1">
        <f t="shared" si="1239"/>
        <v>0</v>
      </c>
      <c r="CH447" s="229">
        <f t="shared" si="1240"/>
        <v>0</v>
      </c>
      <c r="CI447" s="193">
        <f t="shared" si="1241"/>
        <v>0</v>
      </c>
      <c r="CJ447" s="193">
        <f t="shared" si="1242"/>
        <v>0</v>
      </c>
      <c r="CK447" s="20">
        <v>0</v>
      </c>
      <c r="CL447" s="33">
        <v>0</v>
      </c>
      <c r="CM447" s="475">
        <f t="shared" si="1185"/>
        <v>0</v>
      </c>
      <c r="CN447" s="4">
        <f t="shared" si="1363"/>
        <v>0</v>
      </c>
      <c r="CO447" s="1">
        <v>0</v>
      </c>
      <c r="CP447" s="1">
        <v>0</v>
      </c>
      <c r="CQ447" s="19">
        <v>0</v>
      </c>
      <c r="CR447" s="7">
        <v>0</v>
      </c>
      <c r="CS447" s="224">
        <f t="shared" si="1211"/>
        <v>0</v>
      </c>
      <c r="CT447" s="1">
        <f t="shared" si="1212"/>
        <v>0</v>
      </c>
      <c r="CU447" s="229">
        <f t="shared" si="1186"/>
        <v>0</v>
      </c>
      <c r="CV447" s="193">
        <f t="shared" si="1213"/>
        <v>0</v>
      </c>
      <c r="CW447" s="193">
        <f t="shared" si="1214"/>
        <v>0</v>
      </c>
      <c r="CX447" s="20"/>
      <c r="CY447" s="33"/>
      <c r="CZ447" s="475">
        <f t="shared" si="1188"/>
        <v>0</v>
      </c>
      <c r="DA447" s="4">
        <f t="shared" si="1345"/>
        <v>0</v>
      </c>
      <c r="DB447" s="700"/>
      <c r="DC447" s="700"/>
      <c r="DD447" s="146"/>
      <c r="DE447" s="7">
        <f t="shared" si="1346"/>
        <v>0</v>
      </c>
      <c r="DF447" s="224">
        <f t="shared" si="1216"/>
        <v>0</v>
      </c>
      <c r="DG447" s="1">
        <f t="shared" si="1189"/>
        <v>0</v>
      </c>
      <c r="DH447" s="229">
        <f t="shared" si="1190"/>
        <v>0</v>
      </c>
      <c r="DI447" s="193"/>
      <c r="DJ447" s="193"/>
      <c r="DK447" s="20"/>
      <c r="DL447" s="33"/>
      <c r="DM447" s="475">
        <f t="shared" si="1191"/>
        <v>0</v>
      </c>
      <c r="DN447" s="4" t="e">
        <f t="shared" si="1347"/>
        <v>#DIV/0!</v>
      </c>
      <c r="DO447" s="700"/>
      <c r="DP447" s="700"/>
      <c r="DQ447" s="146"/>
      <c r="DR447" s="7">
        <f t="shared" si="1348"/>
        <v>0</v>
      </c>
      <c r="DS447" s="224">
        <f t="shared" si="1218"/>
        <v>0</v>
      </c>
      <c r="DT447" s="1">
        <f t="shared" si="1192"/>
        <v>0</v>
      </c>
      <c r="DU447" s="229">
        <f t="shared" si="1193"/>
        <v>0</v>
      </c>
    </row>
    <row r="448" spans="2:125" hidden="1" outlineLevel="1" x14ac:dyDescent="0.35">
      <c r="B448" s="5" t="s">
        <v>121</v>
      </c>
      <c r="C448" s="3"/>
      <c r="D448" s="18">
        <v>322000</v>
      </c>
      <c r="E448" s="5" t="s">
        <v>45</v>
      </c>
      <c r="F448" s="5" t="s">
        <v>59</v>
      </c>
      <c r="G448" s="5" t="s">
        <v>77</v>
      </c>
      <c r="H448" s="20">
        <v>281.01799999999997</v>
      </c>
      <c r="I448" s="16">
        <f t="shared" si="1349"/>
        <v>0</v>
      </c>
      <c r="J448" s="16">
        <f t="shared" si="1350"/>
        <v>0</v>
      </c>
      <c r="K448" s="16">
        <f t="shared" si="1351"/>
        <v>0</v>
      </c>
      <c r="L448" s="33">
        <f t="shared" si="1352"/>
        <v>0</v>
      </c>
      <c r="M448" s="20">
        <f t="shared" si="1353"/>
        <v>0</v>
      </c>
      <c r="N448" s="20">
        <f t="shared" si="1354"/>
        <v>0</v>
      </c>
      <c r="O448" s="20">
        <f t="shared" si="1355"/>
        <v>0</v>
      </c>
      <c r="P448" s="20">
        <f t="shared" si="1356"/>
        <v>0</v>
      </c>
      <c r="Q448" s="20">
        <f t="shared" si="1357"/>
        <v>0</v>
      </c>
      <c r="R448" s="20">
        <f t="shared" si="1358"/>
        <v>0</v>
      </c>
      <c r="S448" s="20">
        <f t="shared" si="1359"/>
        <v>0</v>
      </c>
      <c r="T448" s="20">
        <f t="shared" si="1360"/>
        <v>0</v>
      </c>
      <c r="U448" s="182">
        <f t="shared" si="1361"/>
        <v>0</v>
      </c>
      <c r="V448" s="33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0">
        <v>0</v>
      </c>
      <c r="AF448" s="20">
        <v>0</v>
      </c>
      <c r="AG448" s="16">
        <v>0</v>
      </c>
      <c r="AH448" s="179">
        <f t="shared" si="1150"/>
        <v>0</v>
      </c>
      <c r="AI448" s="28">
        <v>0</v>
      </c>
      <c r="AJ448" s="28">
        <v>0</v>
      </c>
      <c r="AK448" s="28">
        <v>0</v>
      </c>
      <c r="AL448" s="28">
        <v>0</v>
      </c>
      <c r="AM448" s="28">
        <v>0</v>
      </c>
      <c r="AN448" s="28">
        <v>0</v>
      </c>
      <c r="AO448" s="28">
        <v>0</v>
      </c>
      <c r="AP448" s="28">
        <v>0</v>
      </c>
      <c r="AQ448" s="28">
        <v>0</v>
      </c>
      <c r="AR448" s="28">
        <v>0</v>
      </c>
      <c r="AS448" s="28">
        <v>0</v>
      </c>
      <c r="AT448" s="28">
        <v>0</v>
      </c>
      <c r="AU448" s="329">
        <f t="shared" si="1244"/>
        <v>0</v>
      </c>
      <c r="AV448" s="33">
        <v>0</v>
      </c>
      <c r="AW448" s="20">
        <v>0</v>
      </c>
      <c r="AX448" s="20">
        <v>0</v>
      </c>
      <c r="AY448" s="20">
        <v>0</v>
      </c>
      <c r="AZ448" s="20">
        <v>0</v>
      </c>
      <c r="BA448" s="20">
        <v>0</v>
      </c>
      <c r="BB448" s="20">
        <v>0</v>
      </c>
      <c r="BC448" s="20">
        <v>0</v>
      </c>
      <c r="BD448" s="20">
        <v>0</v>
      </c>
      <c r="BE448" s="20">
        <v>0</v>
      </c>
      <c r="BF448" s="20">
        <v>0</v>
      </c>
      <c r="BG448" s="20">
        <v>0</v>
      </c>
      <c r="BH448" s="329">
        <f t="shared" si="1245"/>
        <v>0</v>
      </c>
      <c r="BI448" s="193">
        <f t="shared" si="1341"/>
        <v>0</v>
      </c>
      <c r="BJ448" s="193">
        <f t="shared" si="1342"/>
        <v>0</v>
      </c>
      <c r="BK448" s="20">
        <v>0</v>
      </c>
      <c r="BL448" s="33">
        <v>0</v>
      </c>
      <c r="BM448" s="226">
        <f t="shared" si="1232"/>
        <v>0</v>
      </c>
      <c r="BN448" s="4">
        <f t="shared" si="1362"/>
        <v>0</v>
      </c>
      <c r="BO448" s="4">
        <v>0</v>
      </c>
      <c r="BP448" s="4">
        <v>0</v>
      </c>
      <c r="BQ448" s="195">
        <v>0</v>
      </c>
      <c r="BR448" s="196">
        <f t="shared" si="1343"/>
        <v>0</v>
      </c>
      <c r="BS448" s="224">
        <f t="shared" si="1243"/>
        <v>0</v>
      </c>
      <c r="BT448" s="4">
        <f t="shared" si="1234"/>
        <v>0</v>
      </c>
      <c r="BU448" s="229">
        <f t="shared" si="1365"/>
        <v>0</v>
      </c>
      <c r="BV448" s="193">
        <f t="shared" si="1235"/>
        <v>0</v>
      </c>
      <c r="BW448" s="193">
        <f t="shared" si="1236"/>
        <v>0</v>
      </c>
      <c r="BX448" s="20">
        <v>0</v>
      </c>
      <c r="BY448" s="19">
        <v>0</v>
      </c>
      <c r="BZ448" s="441">
        <f t="shared" si="1237"/>
        <v>0</v>
      </c>
      <c r="CA448" s="4">
        <f t="shared" si="1344"/>
        <v>0</v>
      </c>
      <c r="CB448" s="1">
        <v>0</v>
      </c>
      <c r="CC448" s="1">
        <v>0</v>
      </c>
      <c r="CD448" s="19">
        <v>0</v>
      </c>
      <c r="CE448" s="196">
        <v>0</v>
      </c>
      <c r="CF448" s="275">
        <f t="shared" si="1238"/>
        <v>0</v>
      </c>
      <c r="CG448" s="1">
        <f t="shared" si="1239"/>
        <v>0</v>
      </c>
      <c r="CH448" s="229">
        <f t="shared" si="1240"/>
        <v>0</v>
      </c>
      <c r="CI448" s="193">
        <f t="shared" si="1241"/>
        <v>0</v>
      </c>
      <c r="CJ448" s="193">
        <f t="shared" si="1242"/>
        <v>0</v>
      </c>
      <c r="CK448" s="20">
        <v>0</v>
      </c>
      <c r="CL448" s="33">
        <v>0</v>
      </c>
      <c r="CM448" s="475">
        <f t="shared" si="1185"/>
        <v>0</v>
      </c>
      <c r="CN448" s="4">
        <f t="shared" si="1363"/>
        <v>0</v>
      </c>
      <c r="CO448" s="1">
        <v>0</v>
      </c>
      <c r="CP448" s="1">
        <v>0</v>
      </c>
      <c r="CQ448" s="19">
        <v>0</v>
      </c>
      <c r="CR448" s="7">
        <v>0</v>
      </c>
      <c r="CS448" s="224">
        <f t="shared" si="1211"/>
        <v>0</v>
      </c>
      <c r="CT448" s="1">
        <f t="shared" si="1212"/>
        <v>0</v>
      </c>
      <c r="CU448" s="229">
        <f t="shared" si="1186"/>
        <v>0</v>
      </c>
      <c r="CV448" s="193">
        <f t="shared" si="1213"/>
        <v>0</v>
      </c>
      <c r="CW448" s="193">
        <f t="shared" si="1214"/>
        <v>0</v>
      </c>
      <c r="CX448" s="20"/>
      <c r="CY448" s="33"/>
      <c r="CZ448" s="475">
        <f t="shared" si="1188"/>
        <v>0</v>
      </c>
      <c r="DA448" s="4">
        <f t="shared" si="1345"/>
        <v>0</v>
      </c>
      <c r="DB448" s="700"/>
      <c r="DC448" s="700"/>
      <c r="DD448" s="146"/>
      <c r="DE448" s="7">
        <f t="shared" si="1346"/>
        <v>0</v>
      </c>
      <c r="DF448" s="224">
        <f t="shared" si="1216"/>
        <v>0</v>
      </c>
      <c r="DG448" s="1">
        <f t="shared" si="1189"/>
        <v>0</v>
      </c>
      <c r="DH448" s="229">
        <f t="shared" si="1190"/>
        <v>0</v>
      </c>
      <c r="DI448" s="193"/>
      <c r="DJ448" s="193"/>
      <c r="DK448" s="20"/>
      <c r="DL448" s="33"/>
      <c r="DM448" s="475">
        <f t="shared" si="1191"/>
        <v>0</v>
      </c>
      <c r="DN448" s="4" t="e">
        <f t="shared" si="1347"/>
        <v>#DIV/0!</v>
      </c>
      <c r="DO448" s="700"/>
      <c r="DP448" s="700"/>
      <c r="DQ448" s="146"/>
      <c r="DR448" s="7">
        <f t="shared" si="1348"/>
        <v>0</v>
      </c>
      <c r="DS448" s="224">
        <f t="shared" si="1218"/>
        <v>0</v>
      </c>
      <c r="DT448" s="1">
        <f t="shared" si="1192"/>
        <v>0</v>
      </c>
      <c r="DU448" s="229">
        <f t="shared" si="1193"/>
        <v>0</v>
      </c>
    </row>
    <row r="449" spans="2:125" hidden="1" outlineLevel="1" x14ac:dyDescent="0.35">
      <c r="B449" s="5" t="s">
        <v>121</v>
      </c>
      <c r="C449" s="3"/>
      <c r="D449" s="18">
        <v>322002</v>
      </c>
      <c r="E449" s="5" t="s">
        <v>45</v>
      </c>
      <c r="F449" s="5" t="s">
        <v>60</v>
      </c>
      <c r="G449" s="5" t="s">
        <v>72</v>
      </c>
      <c r="H449" s="20">
        <v>100.364</v>
      </c>
      <c r="I449" s="16">
        <f t="shared" si="1349"/>
        <v>0</v>
      </c>
      <c r="J449" s="16">
        <f t="shared" si="1350"/>
        <v>0</v>
      </c>
      <c r="K449" s="16">
        <f t="shared" si="1351"/>
        <v>0</v>
      </c>
      <c r="L449" s="33">
        <f t="shared" si="1352"/>
        <v>0</v>
      </c>
      <c r="M449" s="20">
        <f t="shared" si="1353"/>
        <v>0</v>
      </c>
      <c r="N449" s="20">
        <f t="shared" si="1354"/>
        <v>0</v>
      </c>
      <c r="O449" s="20">
        <f t="shared" si="1355"/>
        <v>0</v>
      </c>
      <c r="P449" s="20">
        <f t="shared" si="1356"/>
        <v>0</v>
      </c>
      <c r="Q449" s="20">
        <f t="shared" si="1357"/>
        <v>0</v>
      </c>
      <c r="R449" s="20">
        <f t="shared" si="1358"/>
        <v>0</v>
      </c>
      <c r="S449" s="20">
        <f t="shared" si="1359"/>
        <v>0</v>
      </c>
      <c r="T449" s="20">
        <f t="shared" si="1360"/>
        <v>0</v>
      </c>
      <c r="U449" s="182">
        <f t="shared" si="1361"/>
        <v>0</v>
      </c>
      <c r="V449" s="33">
        <v>0</v>
      </c>
      <c r="W449" s="20">
        <v>0</v>
      </c>
      <c r="X449" s="20">
        <v>0</v>
      </c>
      <c r="Y449" s="20">
        <v>0</v>
      </c>
      <c r="Z449" s="20">
        <v>0</v>
      </c>
      <c r="AA449" s="20">
        <v>426</v>
      </c>
      <c r="AB449" s="20">
        <v>926</v>
      </c>
      <c r="AC449" s="20">
        <v>368</v>
      </c>
      <c r="AD449" s="20">
        <v>600</v>
      </c>
      <c r="AE449" s="20">
        <v>0</v>
      </c>
      <c r="AF449" s="20">
        <v>0</v>
      </c>
      <c r="AG449" s="16">
        <v>0</v>
      </c>
      <c r="AH449" s="179">
        <f t="shared" ref="AH449:AH513" si="1366">+SUM(V449:AG449)</f>
        <v>2320</v>
      </c>
      <c r="AI449" s="28">
        <v>0</v>
      </c>
      <c r="AJ449" s="28">
        <v>0</v>
      </c>
      <c r="AK449" s="28">
        <v>0</v>
      </c>
      <c r="AL449" s="28">
        <v>0</v>
      </c>
      <c r="AM449" s="28">
        <v>0</v>
      </c>
      <c r="AN449" s="28">
        <v>0</v>
      </c>
      <c r="AO449" s="28">
        <v>0</v>
      </c>
      <c r="AP449" s="28">
        <v>0</v>
      </c>
      <c r="AQ449" s="28">
        <v>0</v>
      </c>
      <c r="AR449" s="28">
        <v>0</v>
      </c>
      <c r="AS449" s="28">
        <v>0</v>
      </c>
      <c r="AT449" s="28">
        <v>0</v>
      </c>
      <c r="AU449" s="329">
        <f t="shared" si="1244"/>
        <v>0</v>
      </c>
      <c r="AV449" s="33">
        <v>0</v>
      </c>
      <c r="AW449" s="20">
        <v>0</v>
      </c>
      <c r="AX449" s="20">
        <v>0</v>
      </c>
      <c r="AY449" s="20">
        <v>0</v>
      </c>
      <c r="AZ449" s="20">
        <v>0</v>
      </c>
      <c r="BA449" s="20">
        <v>32867.363519999992</v>
      </c>
      <c r="BB449" s="20">
        <v>97357.788</v>
      </c>
      <c r="BC449" s="20">
        <v>38690.784</v>
      </c>
      <c r="BD449" s="20">
        <v>63082.799999999996</v>
      </c>
      <c r="BE449" s="20">
        <v>0</v>
      </c>
      <c r="BF449" s="20">
        <v>0</v>
      </c>
      <c r="BG449" s="20">
        <v>0</v>
      </c>
      <c r="BH449" s="329">
        <f t="shared" si="1245"/>
        <v>231998.73551999999</v>
      </c>
      <c r="BI449" s="193">
        <f t="shared" si="1341"/>
        <v>21704.191919999997</v>
      </c>
      <c r="BJ449" s="193">
        <f t="shared" si="1342"/>
        <v>43408.383839999995</v>
      </c>
      <c r="BK449" s="20">
        <v>49462.526663180462</v>
      </c>
      <c r="BL449" s="33">
        <v>38690.784</v>
      </c>
      <c r="BM449" s="226">
        <f t="shared" si="1232"/>
        <v>0.78222417272510936</v>
      </c>
      <c r="BN449" s="4">
        <f t="shared" si="1362"/>
        <v>1.444625404780119E-2</v>
      </c>
      <c r="BO449" s="276">
        <v>0.33</v>
      </c>
      <c r="BP449" s="4">
        <v>1</v>
      </c>
      <c r="BQ449" s="273">
        <v>0</v>
      </c>
      <c r="BR449" s="196">
        <f t="shared" si="1343"/>
        <v>0</v>
      </c>
      <c r="BS449" s="224">
        <f t="shared" si="1243"/>
        <v>0</v>
      </c>
      <c r="BT449" s="4">
        <f t="shared" si="1234"/>
        <v>0</v>
      </c>
      <c r="BU449" s="229">
        <f t="shared" si="1365"/>
        <v>0</v>
      </c>
      <c r="BV449" s="193">
        <f t="shared" si="1235"/>
        <v>21114.49194</v>
      </c>
      <c r="BW449" s="193">
        <f t="shared" si="1236"/>
        <v>56305.311840000002</v>
      </c>
      <c r="BX449" s="20">
        <v>69236.381888841264</v>
      </c>
      <c r="BY449" s="19">
        <v>63082.799999999996</v>
      </c>
      <c r="BZ449" s="441">
        <f t="shared" si="1237"/>
        <v>0.91112213375446427</v>
      </c>
      <c r="CA449" s="4">
        <f t="shared" si="1344"/>
        <v>1.8873385679278303E-2</v>
      </c>
      <c r="CB449" s="212">
        <v>0.33</v>
      </c>
      <c r="CC449" s="1">
        <v>1.3</v>
      </c>
      <c r="CD449" s="19">
        <v>2000</v>
      </c>
      <c r="CE449" s="196">
        <v>145246.78080000001</v>
      </c>
      <c r="CF449" s="275">
        <f t="shared" si="1238"/>
        <v>2.097838980569394</v>
      </c>
      <c r="CG449" s="1">
        <f t="shared" si="1239"/>
        <v>0</v>
      </c>
      <c r="CH449" s="229">
        <f t="shared" si="1240"/>
        <v>0</v>
      </c>
      <c r="CI449" s="193">
        <f t="shared" si="1241"/>
        <v>25777.637279999999</v>
      </c>
      <c r="CJ449" s="193">
        <f t="shared" si="1242"/>
        <v>66377.123999999996</v>
      </c>
      <c r="CK449" s="20">
        <v>89288.025679387822</v>
      </c>
      <c r="CL449" s="33">
        <v>14719.320000000002</v>
      </c>
      <c r="CM449" s="475">
        <f t="shared" si="1185"/>
        <v>0.16485211637284486</v>
      </c>
      <c r="CN449" s="4">
        <f t="shared" si="1363"/>
        <v>2.5416456385389693E-2</v>
      </c>
      <c r="CO449" s="1">
        <v>0</v>
      </c>
      <c r="CP449" s="1">
        <v>1</v>
      </c>
      <c r="CQ449" s="19">
        <v>451</v>
      </c>
      <c r="CR449" s="7">
        <v>48885.29712000001</v>
      </c>
      <c r="CS449" s="224">
        <f t="shared" si="1211"/>
        <v>0.5475011542481133</v>
      </c>
      <c r="CT449" s="1">
        <f t="shared" si="1212"/>
        <v>0</v>
      </c>
      <c r="CU449" s="229">
        <f t="shared" si="1186"/>
        <v>0</v>
      </c>
      <c r="CV449" s="193">
        <f t="shared" si="1213"/>
        <v>24671.805551999998</v>
      </c>
      <c r="CW449" s="193">
        <f t="shared" si="1214"/>
        <v>38830.968000000001</v>
      </c>
      <c r="CX449" s="20"/>
      <c r="CY449" s="33"/>
      <c r="CZ449" s="475">
        <f t="shared" si="1188"/>
        <v>0</v>
      </c>
      <c r="DA449" s="4">
        <f t="shared" si="1345"/>
        <v>1.7319245373239749E-2</v>
      </c>
      <c r="DB449" s="700"/>
      <c r="DC449" s="700"/>
      <c r="DD449" s="146"/>
      <c r="DE449" s="7">
        <f t="shared" si="1346"/>
        <v>0</v>
      </c>
      <c r="DF449" s="224">
        <f t="shared" si="1216"/>
        <v>0</v>
      </c>
      <c r="DG449" s="1">
        <f t="shared" si="1189"/>
        <v>0</v>
      </c>
      <c r="DH449" s="229">
        <f t="shared" si="1190"/>
        <v>0</v>
      </c>
      <c r="DI449" s="193"/>
      <c r="DJ449" s="193"/>
      <c r="DK449" s="20"/>
      <c r="DL449" s="33"/>
      <c r="DM449" s="475">
        <f t="shared" si="1191"/>
        <v>0</v>
      </c>
      <c r="DN449" s="4" t="e">
        <f t="shared" si="1347"/>
        <v>#DIV/0!</v>
      </c>
      <c r="DO449" s="700"/>
      <c r="DP449" s="700"/>
      <c r="DQ449" s="146"/>
      <c r="DR449" s="7">
        <f t="shared" si="1348"/>
        <v>0</v>
      </c>
      <c r="DS449" s="224">
        <f t="shared" si="1218"/>
        <v>0</v>
      </c>
      <c r="DT449" s="1">
        <f t="shared" si="1192"/>
        <v>0</v>
      </c>
      <c r="DU449" s="229">
        <f t="shared" si="1193"/>
        <v>0</v>
      </c>
    </row>
    <row r="450" spans="2:125" hidden="1" outlineLevel="1" x14ac:dyDescent="0.35">
      <c r="B450" s="5" t="s">
        <v>121</v>
      </c>
      <c r="C450" s="3"/>
      <c r="D450" s="18">
        <v>322100</v>
      </c>
      <c r="E450" s="5" t="s">
        <v>45</v>
      </c>
      <c r="F450" s="5" t="s">
        <v>61</v>
      </c>
      <c r="G450" s="5" t="s">
        <v>72</v>
      </c>
      <c r="H450" s="20">
        <v>100.364</v>
      </c>
      <c r="I450" s="16">
        <f t="shared" si="1349"/>
        <v>0</v>
      </c>
      <c r="J450" s="16">
        <f t="shared" si="1350"/>
        <v>0</v>
      </c>
      <c r="K450" s="16">
        <f t="shared" si="1351"/>
        <v>0</v>
      </c>
      <c r="L450" s="33">
        <f t="shared" si="1352"/>
        <v>0</v>
      </c>
      <c r="M450" s="20">
        <f t="shared" si="1353"/>
        <v>0</v>
      </c>
      <c r="N450" s="20">
        <f t="shared" si="1354"/>
        <v>0</v>
      </c>
      <c r="O450" s="20">
        <f t="shared" si="1355"/>
        <v>0</v>
      </c>
      <c r="P450" s="20">
        <f t="shared" si="1356"/>
        <v>0</v>
      </c>
      <c r="Q450" s="20">
        <f t="shared" si="1357"/>
        <v>0</v>
      </c>
      <c r="R450" s="20">
        <f t="shared" si="1358"/>
        <v>0</v>
      </c>
      <c r="S450" s="20">
        <f t="shared" si="1359"/>
        <v>0</v>
      </c>
      <c r="T450" s="20">
        <f t="shared" si="1360"/>
        <v>0</v>
      </c>
      <c r="U450" s="182">
        <f t="shared" si="1361"/>
        <v>0</v>
      </c>
      <c r="V450" s="33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145</v>
      </c>
      <c r="AB450" s="20">
        <v>2012</v>
      </c>
      <c r="AC450" s="20">
        <v>470</v>
      </c>
      <c r="AD450" s="20">
        <v>344</v>
      </c>
      <c r="AE450" s="20">
        <v>0</v>
      </c>
      <c r="AF450" s="20">
        <v>0</v>
      </c>
      <c r="AG450" s="16">
        <v>0</v>
      </c>
      <c r="AH450" s="179">
        <f t="shared" si="1366"/>
        <v>2971</v>
      </c>
      <c r="AI450" s="28">
        <v>0</v>
      </c>
      <c r="AJ450" s="28">
        <v>0</v>
      </c>
      <c r="AK450" s="28">
        <v>0</v>
      </c>
      <c r="AL450" s="28">
        <v>0</v>
      </c>
      <c r="AM450" s="28">
        <v>0</v>
      </c>
      <c r="AN450" s="28">
        <v>0</v>
      </c>
      <c r="AO450" s="28">
        <v>0</v>
      </c>
      <c r="AP450" s="28">
        <v>0</v>
      </c>
      <c r="AQ450" s="28">
        <v>0</v>
      </c>
      <c r="AR450" s="28">
        <v>0</v>
      </c>
      <c r="AS450" s="28">
        <v>0</v>
      </c>
      <c r="AT450" s="28">
        <v>0</v>
      </c>
      <c r="AU450" s="329">
        <f t="shared" si="1244"/>
        <v>0</v>
      </c>
      <c r="AV450" s="33">
        <v>0</v>
      </c>
      <c r="AW450" s="20">
        <v>0</v>
      </c>
      <c r="AX450" s="20">
        <v>0</v>
      </c>
      <c r="AY450" s="20">
        <v>0</v>
      </c>
      <c r="AZ450" s="20">
        <v>0</v>
      </c>
      <c r="BA450" s="20">
        <v>10671.976799999999</v>
      </c>
      <c r="BB450" s="20">
        <v>211537.65600000002</v>
      </c>
      <c r="BC450" s="20">
        <v>49414.859999999993</v>
      </c>
      <c r="BD450" s="20">
        <v>36167.472000000009</v>
      </c>
      <c r="BE450" s="20">
        <v>0</v>
      </c>
      <c r="BF450" s="20">
        <v>0</v>
      </c>
      <c r="BG450" s="20">
        <v>0</v>
      </c>
      <c r="BH450" s="329">
        <f t="shared" si="1245"/>
        <v>307791.96480000002</v>
      </c>
      <c r="BI450" s="193">
        <f t="shared" si="1341"/>
        <v>37034.938800000004</v>
      </c>
      <c r="BJ450" s="193">
        <f t="shared" si="1342"/>
        <v>74069.877600000007</v>
      </c>
      <c r="BK450" s="20">
        <v>21505.446375295851</v>
      </c>
      <c r="BL450" s="33">
        <v>49414.859999999993</v>
      </c>
      <c r="BM450" s="226">
        <f t="shared" si="1232"/>
        <v>2.2977835073800086</v>
      </c>
      <c r="BN450" s="4">
        <f t="shared" si="1362"/>
        <v>2.4650359549049244E-2</v>
      </c>
      <c r="BO450" s="213">
        <v>0.33</v>
      </c>
      <c r="BP450" s="4">
        <v>1</v>
      </c>
      <c r="BQ450" s="273">
        <v>0</v>
      </c>
      <c r="BR450" s="196">
        <f t="shared" si="1343"/>
        <v>0</v>
      </c>
      <c r="BS450" s="224">
        <f t="shared" si="1243"/>
        <v>0</v>
      </c>
      <c r="BT450" s="4">
        <f t="shared" si="1234"/>
        <v>0</v>
      </c>
      <c r="BU450" s="229">
        <f t="shared" si="1365"/>
        <v>0</v>
      </c>
      <c r="BV450" s="193">
        <f t="shared" si="1235"/>
        <v>33953.061600000001</v>
      </c>
      <c r="BW450" s="193">
        <f t="shared" si="1236"/>
        <v>90541.497600000002</v>
      </c>
      <c r="BX450" s="20">
        <v>111335.24528617908</v>
      </c>
      <c r="BY450" s="19">
        <v>36167.472000000009</v>
      </c>
      <c r="BZ450" s="441">
        <f t="shared" si="1237"/>
        <v>0.32485195417708179</v>
      </c>
      <c r="CA450" s="4">
        <f t="shared" si="1344"/>
        <v>3.0349260990510673E-2</v>
      </c>
      <c r="CB450" s="212">
        <v>0.33</v>
      </c>
      <c r="CC450" s="1">
        <v>1.3</v>
      </c>
      <c r="CD450" s="19">
        <v>600</v>
      </c>
      <c r="CE450" s="196">
        <v>43574.034240000001</v>
      </c>
      <c r="CF450" s="275">
        <f t="shared" si="1238"/>
        <v>0.39137681987403128</v>
      </c>
      <c r="CG450" s="1">
        <f t="shared" si="1239"/>
        <v>0</v>
      </c>
      <c r="CH450" s="229">
        <f t="shared" si="1240"/>
        <v>0</v>
      </c>
      <c r="CI450" s="193">
        <f t="shared" si="1241"/>
        <v>34199.107199999999</v>
      </c>
      <c r="CJ450" s="193">
        <f t="shared" si="1242"/>
        <v>99039.995999999999</v>
      </c>
      <c r="CK450" s="20">
        <v>133224.8999841341</v>
      </c>
      <c r="CL450" s="33">
        <v>69328.776000000013</v>
      </c>
      <c r="CM450" s="475">
        <f t="shared" si="1185"/>
        <v>0.52038902643767382</v>
      </c>
      <c r="CN450" s="4">
        <f t="shared" si="1363"/>
        <v>3.7923392684852841E-2</v>
      </c>
      <c r="CO450" s="1">
        <v>0</v>
      </c>
      <c r="CP450" s="1">
        <v>1</v>
      </c>
      <c r="CQ450" s="19">
        <v>719</v>
      </c>
      <c r="CR450" s="7">
        <v>77934.653279999999</v>
      </c>
      <c r="CS450" s="224">
        <f t="shared" si="1211"/>
        <v>0.58498563924072244</v>
      </c>
      <c r="CT450" s="1">
        <f t="shared" si="1212"/>
        <v>0</v>
      </c>
      <c r="CU450" s="229">
        <f t="shared" si="1186"/>
        <v>0</v>
      </c>
      <c r="CV450" s="193">
        <f t="shared" si="1213"/>
        <v>37712.074080000006</v>
      </c>
      <c r="CW450" s="193">
        <f t="shared" si="1214"/>
        <v>51637.036</v>
      </c>
      <c r="CX450" s="20"/>
      <c r="CY450" s="33"/>
      <c r="CZ450" s="475">
        <f t="shared" si="1188"/>
        <v>0</v>
      </c>
      <c r="DA450" s="4">
        <f t="shared" si="1345"/>
        <v>2.3030960671153355E-2</v>
      </c>
      <c r="DB450" s="700"/>
      <c r="DC450" s="700"/>
      <c r="DD450" s="146"/>
      <c r="DE450" s="7">
        <f t="shared" si="1346"/>
        <v>0</v>
      </c>
      <c r="DF450" s="224">
        <f t="shared" si="1216"/>
        <v>0</v>
      </c>
      <c r="DG450" s="1">
        <f t="shared" si="1189"/>
        <v>0</v>
      </c>
      <c r="DH450" s="229">
        <f t="shared" si="1190"/>
        <v>0</v>
      </c>
      <c r="DI450" s="193"/>
      <c r="DJ450" s="193"/>
      <c r="DK450" s="20"/>
      <c r="DL450" s="33"/>
      <c r="DM450" s="475">
        <f t="shared" si="1191"/>
        <v>0</v>
      </c>
      <c r="DN450" s="4" t="e">
        <f t="shared" si="1347"/>
        <v>#DIV/0!</v>
      </c>
      <c r="DO450" s="700"/>
      <c r="DP450" s="700"/>
      <c r="DQ450" s="146"/>
      <c r="DR450" s="7">
        <f t="shared" si="1348"/>
        <v>0</v>
      </c>
      <c r="DS450" s="224">
        <f t="shared" si="1218"/>
        <v>0</v>
      </c>
      <c r="DT450" s="1">
        <f t="shared" si="1192"/>
        <v>0</v>
      </c>
      <c r="DU450" s="229">
        <f t="shared" si="1193"/>
        <v>0</v>
      </c>
    </row>
    <row r="451" spans="2:125" hidden="1" outlineLevel="1" x14ac:dyDescent="0.35">
      <c r="B451" s="5" t="s">
        <v>121</v>
      </c>
      <c r="C451" s="3"/>
      <c r="D451" s="18">
        <v>322001</v>
      </c>
      <c r="E451" s="5" t="s">
        <v>45</v>
      </c>
      <c r="F451" s="5" t="s">
        <v>62</v>
      </c>
      <c r="G451" s="5" t="s">
        <v>78</v>
      </c>
      <c r="H451" s="20">
        <v>203.864</v>
      </c>
      <c r="I451" s="16">
        <f t="shared" si="1349"/>
        <v>0</v>
      </c>
      <c r="J451" s="16">
        <f t="shared" si="1350"/>
        <v>0</v>
      </c>
      <c r="K451" s="16">
        <f t="shared" si="1351"/>
        <v>0</v>
      </c>
      <c r="L451" s="33">
        <f t="shared" si="1352"/>
        <v>0</v>
      </c>
      <c r="M451" s="20">
        <f t="shared" si="1353"/>
        <v>0</v>
      </c>
      <c r="N451" s="20">
        <f t="shared" si="1354"/>
        <v>0</v>
      </c>
      <c r="O451" s="20">
        <f t="shared" si="1355"/>
        <v>0</v>
      </c>
      <c r="P451" s="20">
        <f t="shared" si="1356"/>
        <v>0</v>
      </c>
      <c r="Q451" s="20">
        <f t="shared" si="1357"/>
        <v>0</v>
      </c>
      <c r="R451" s="20">
        <f t="shared" si="1358"/>
        <v>0</v>
      </c>
      <c r="S451" s="20">
        <f t="shared" si="1359"/>
        <v>0</v>
      </c>
      <c r="T451" s="20">
        <f t="shared" si="1360"/>
        <v>0</v>
      </c>
      <c r="U451" s="182">
        <f t="shared" si="1361"/>
        <v>0</v>
      </c>
      <c r="V451" s="33">
        <v>0</v>
      </c>
      <c r="W451" s="20">
        <v>0</v>
      </c>
      <c r="X451" s="20">
        <v>0</v>
      </c>
      <c r="Y451" s="20">
        <v>0</v>
      </c>
      <c r="Z451" s="20">
        <v>0</v>
      </c>
      <c r="AA451" s="20">
        <v>0</v>
      </c>
      <c r="AB451" s="20">
        <v>0</v>
      </c>
      <c r="AC451" s="20">
        <v>0</v>
      </c>
      <c r="AD451" s="20">
        <v>0</v>
      </c>
      <c r="AE451" s="20">
        <v>0</v>
      </c>
      <c r="AF451" s="20">
        <v>0</v>
      </c>
      <c r="AG451" s="16">
        <v>0</v>
      </c>
      <c r="AH451" s="179">
        <f t="shared" si="1366"/>
        <v>0</v>
      </c>
      <c r="AI451" s="28">
        <v>0</v>
      </c>
      <c r="AJ451" s="28">
        <v>0</v>
      </c>
      <c r="AK451" s="28">
        <v>0</v>
      </c>
      <c r="AL451" s="28">
        <v>0</v>
      </c>
      <c r="AM451" s="28">
        <v>0</v>
      </c>
      <c r="AN451" s="28">
        <v>0</v>
      </c>
      <c r="AO451" s="28">
        <v>0</v>
      </c>
      <c r="AP451" s="28">
        <v>0</v>
      </c>
      <c r="AQ451" s="28">
        <v>0</v>
      </c>
      <c r="AR451" s="28">
        <v>0</v>
      </c>
      <c r="AS451" s="28">
        <v>0</v>
      </c>
      <c r="AT451" s="28">
        <v>0</v>
      </c>
      <c r="AU451" s="329">
        <f t="shared" si="1244"/>
        <v>0</v>
      </c>
      <c r="AV451" s="33">
        <v>0</v>
      </c>
      <c r="AW451" s="20">
        <v>0</v>
      </c>
      <c r="AX451" s="20">
        <v>0</v>
      </c>
      <c r="AY451" s="20">
        <v>0</v>
      </c>
      <c r="AZ451" s="20">
        <v>0</v>
      </c>
      <c r="BA451" s="20">
        <v>0</v>
      </c>
      <c r="BB451" s="20">
        <v>0</v>
      </c>
      <c r="BC451" s="20">
        <v>0</v>
      </c>
      <c r="BD451" s="20">
        <v>0</v>
      </c>
      <c r="BE451" s="20">
        <v>0</v>
      </c>
      <c r="BF451" s="20">
        <v>0</v>
      </c>
      <c r="BG451" s="20">
        <v>0</v>
      </c>
      <c r="BH451" s="329">
        <f t="shared" si="1245"/>
        <v>0</v>
      </c>
      <c r="BI451" s="193">
        <f t="shared" si="1341"/>
        <v>0</v>
      </c>
      <c r="BJ451" s="193">
        <f t="shared" si="1342"/>
        <v>0</v>
      </c>
      <c r="BK451" s="20">
        <v>0</v>
      </c>
      <c r="BL451" s="33">
        <v>0</v>
      </c>
      <c r="BM451" s="226">
        <f t="shared" si="1232"/>
        <v>0</v>
      </c>
      <c r="BN451" s="4">
        <f t="shared" si="1362"/>
        <v>0</v>
      </c>
      <c r="BO451" s="4">
        <v>0</v>
      </c>
      <c r="BP451" s="4">
        <v>0</v>
      </c>
      <c r="BQ451" s="195">
        <v>0</v>
      </c>
      <c r="BR451" s="196">
        <f t="shared" si="1343"/>
        <v>0</v>
      </c>
      <c r="BS451" s="224">
        <f t="shared" si="1243"/>
        <v>0</v>
      </c>
      <c r="BT451" s="4">
        <f t="shared" si="1234"/>
        <v>0</v>
      </c>
      <c r="BU451" s="229">
        <f t="shared" si="1365"/>
        <v>0</v>
      </c>
      <c r="BV451" s="193">
        <f t="shared" si="1235"/>
        <v>0</v>
      </c>
      <c r="BW451" s="193">
        <f t="shared" si="1236"/>
        <v>0</v>
      </c>
      <c r="BX451" s="20">
        <v>0</v>
      </c>
      <c r="BY451" s="19">
        <v>0</v>
      </c>
      <c r="BZ451" s="441">
        <f t="shared" si="1237"/>
        <v>0</v>
      </c>
      <c r="CA451" s="4">
        <f t="shared" si="1344"/>
        <v>0</v>
      </c>
      <c r="CB451" s="1">
        <v>0</v>
      </c>
      <c r="CC451" s="1">
        <v>0</v>
      </c>
      <c r="CD451" s="19">
        <v>0</v>
      </c>
      <c r="CE451" s="196">
        <v>0</v>
      </c>
      <c r="CF451" s="275">
        <f t="shared" si="1238"/>
        <v>0</v>
      </c>
      <c r="CG451" s="1">
        <f t="shared" si="1239"/>
        <v>0</v>
      </c>
      <c r="CH451" s="229">
        <f t="shared" si="1240"/>
        <v>0</v>
      </c>
      <c r="CI451" s="193">
        <f t="shared" si="1241"/>
        <v>0</v>
      </c>
      <c r="CJ451" s="193">
        <f t="shared" si="1242"/>
        <v>0</v>
      </c>
      <c r="CK451" s="20">
        <v>0</v>
      </c>
      <c r="CL451" s="33">
        <v>0</v>
      </c>
      <c r="CM451" s="475">
        <f t="shared" si="1185"/>
        <v>0</v>
      </c>
      <c r="CN451" s="4">
        <f t="shared" si="1363"/>
        <v>0</v>
      </c>
      <c r="CO451" s="1">
        <v>0</v>
      </c>
      <c r="CP451" s="1">
        <v>0</v>
      </c>
      <c r="CQ451" s="19">
        <v>0</v>
      </c>
      <c r="CR451" s="7">
        <v>0</v>
      </c>
      <c r="CS451" s="224">
        <f t="shared" si="1211"/>
        <v>0</v>
      </c>
      <c r="CT451" s="1">
        <f t="shared" si="1212"/>
        <v>0</v>
      </c>
      <c r="CU451" s="229">
        <f t="shared" si="1186"/>
        <v>0</v>
      </c>
      <c r="CV451" s="193">
        <f t="shared" si="1213"/>
        <v>0</v>
      </c>
      <c r="CW451" s="193">
        <f t="shared" si="1214"/>
        <v>0</v>
      </c>
      <c r="CX451" s="20"/>
      <c r="CY451" s="33"/>
      <c r="CZ451" s="475">
        <f t="shared" si="1188"/>
        <v>0</v>
      </c>
      <c r="DA451" s="4">
        <f t="shared" si="1345"/>
        <v>0</v>
      </c>
      <c r="DB451" s="700"/>
      <c r="DC451" s="700"/>
      <c r="DD451" s="146"/>
      <c r="DE451" s="7">
        <f t="shared" si="1346"/>
        <v>0</v>
      </c>
      <c r="DF451" s="224">
        <f t="shared" si="1216"/>
        <v>0</v>
      </c>
      <c r="DG451" s="1">
        <f t="shared" si="1189"/>
        <v>0</v>
      </c>
      <c r="DH451" s="229">
        <f t="shared" si="1190"/>
        <v>0</v>
      </c>
      <c r="DI451" s="193"/>
      <c r="DJ451" s="193"/>
      <c r="DK451" s="20"/>
      <c r="DL451" s="33"/>
      <c r="DM451" s="475">
        <f t="shared" si="1191"/>
        <v>0</v>
      </c>
      <c r="DN451" s="4" t="e">
        <f t="shared" si="1347"/>
        <v>#DIV/0!</v>
      </c>
      <c r="DO451" s="700"/>
      <c r="DP451" s="700"/>
      <c r="DQ451" s="146"/>
      <c r="DR451" s="7">
        <f t="shared" si="1348"/>
        <v>0</v>
      </c>
      <c r="DS451" s="224">
        <f t="shared" si="1218"/>
        <v>0</v>
      </c>
      <c r="DT451" s="1">
        <f t="shared" si="1192"/>
        <v>0</v>
      </c>
      <c r="DU451" s="229">
        <f t="shared" si="1193"/>
        <v>0</v>
      </c>
    </row>
    <row r="452" spans="2:125" hidden="1" outlineLevel="1" x14ac:dyDescent="0.35">
      <c r="B452" s="5" t="s">
        <v>121</v>
      </c>
      <c r="C452" s="3"/>
      <c r="D452" s="18">
        <v>323004</v>
      </c>
      <c r="E452" s="5" t="s">
        <v>46</v>
      </c>
      <c r="F452" s="5" t="s">
        <v>38</v>
      </c>
      <c r="G452" s="5" t="s">
        <v>79</v>
      </c>
      <c r="H452" s="20">
        <v>281.01799999999997</v>
      </c>
      <c r="I452" s="16">
        <f t="shared" si="1349"/>
        <v>0</v>
      </c>
      <c r="J452" s="16">
        <f t="shared" si="1350"/>
        <v>0</v>
      </c>
      <c r="K452" s="16">
        <f t="shared" si="1351"/>
        <v>0</v>
      </c>
      <c r="L452" s="33">
        <f t="shared" si="1352"/>
        <v>0</v>
      </c>
      <c r="M452" s="20">
        <f t="shared" si="1353"/>
        <v>0</v>
      </c>
      <c r="N452" s="20">
        <f t="shared" si="1354"/>
        <v>0</v>
      </c>
      <c r="O452" s="20">
        <f t="shared" si="1355"/>
        <v>0</v>
      </c>
      <c r="P452" s="20">
        <f t="shared" si="1356"/>
        <v>0</v>
      </c>
      <c r="Q452" s="20">
        <f t="shared" si="1357"/>
        <v>0</v>
      </c>
      <c r="R452" s="20">
        <f t="shared" si="1358"/>
        <v>0</v>
      </c>
      <c r="S452" s="20">
        <f t="shared" si="1359"/>
        <v>0</v>
      </c>
      <c r="T452" s="20">
        <f t="shared" si="1360"/>
        <v>0</v>
      </c>
      <c r="U452" s="182">
        <f t="shared" si="1361"/>
        <v>0</v>
      </c>
      <c r="V452" s="33">
        <v>0</v>
      </c>
      <c r="W452" s="20">
        <v>0</v>
      </c>
      <c r="X452" s="20">
        <v>0</v>
      </c>
      <c r="Y452" s="20">
        <v>0</v>
      </c>
      <c r="Z452" s="20">
        <v>0</v>
      </c>
      <c r="AA452" s="20">
        <v>0</v>
      </c>
      <c r="AB452" s="20">
        <v>0</v>
      </c>
      <c r="AC452" s="20">
        <v>0</v>
      </c>
      <c r="AD452" s="20">
        <v>0</v>
      </c>
      <c r="AE452" s="20">
        <v>0</v>
      </c>
      <c r="AF452" s="20">
        <v>0</v>
      </c>
      <c r="AG452" s="16">
        <v>0</v>
      </c>
      <c r="AH452" s="179">
        <f t="shared" si="1366"/>
        <v>0</v>
      </c>
      <c r="AI452" s="28">
        <v>0</v>
      </c>
      <c r="AJ452" s="28">
        <v>0</v>
      </c>
      <c r="AK452" s="28">
        <v>0</v>
      </c>
      <c r="AL452" s="28">
        <v>0</v>
      </c>
      <c r="AM452" s="28">
        <v>0</v>
      </c>
      <c r="AN452" s="28">
        <v>0</v>
      </c>
      <c r="AO452" s="28">
        <v>0</v>
      </c>
      <c r="AP452" s="28">
        <v>0</v>
      </c>
      <c r="AQ452" s="28">
        <v>0</v>
      </c>
      <c r="AR452" s="28">
        <v>0</v>
      </c>
      <c r="AS452" s="28">
        <v>0</v>
      </c>
      <c r="AT452" s="28">
        <v>0</v>
      </c>
      <c r="AU452" s="329">
        <f t="shared" si="1244"/>
        <v>0</v>
      </c>
      <c r="AV452" s="33">
        <v>0</v>
      </c>
      <c r="AW452" s="20">
        <v>0</v>
      </c>
      <c r="AX452" s="20">
        <v>0</v>
      </c>
      <c r="AY452" s="20">
        <v>0</v>
      </c>
      <c r="AZ452" s="20">
        <v>0</v>
      </c>
      <c r="BA452" s="20">
        <v>0</v>
      </c>
      <c r="BB452" s="20">
        <v>0</v>
      </c>
      <c r="BC452" s="20">
        <v>0</v>
      </c>
      <c r="BD452" s="20">
        <v>0</v>
      </c>
      <c r="BE452" s="20">
        <v>0</v>
      </c>
      <c r="BF452" s="20">
        <v>0</v>
      </c>
      <c r="BG452" s="20">
        <v>0</v>
      </c>
      <c r="BH452" s="329">
        <f t="shared" si="1245"/>
        <v>0</v>
      </c>
      <c r="BI452" s="193">
        <f t="shared" si="1341"/>
        <v>0</v>
      </c>
      <c r="BJ452" s="193">
        <f t="shared" si="1342"/>
        <v>0</v>
      </c>
      <c r="BK452" s="20">
        <v>0</v>
      </c>
      <c r="BL452" s="33">
        <v>0</v>
      </c>
      <c r="BM452" s="226">
        <f t="shared" si="1232"/>
        <v>0</v>
      </c>
      <c r="BN452" s="4">
        <f t="shared" si="1362"/>
        <v>0</v>
      </c>
      <c r="BO452" s="4">
        <v>0</v>
      </c>
      <c r="BP452" s="4">
        <v>0</v>
      </c>
      <c r="BQ452" s="195">
        <v>0</v>
      </c>
      <c r="BR452" s="196">
        <f t="shared" si="1343"/>
        <v>0</v>
      </c>
      <c r="BS452" s="224">
        <f t="shared" si="1243"/>
        <v>0</v>
      </c>
      <c r="BT452" s="4">
        <f t="shared" si="1234"/>
        <v>0</v>
      </c>
      <c r="BU452" s="229">
        <f t="shared" si="1365"/>
        <v>0</v>
      </c>
      <c r="BV452" s="193">
        <f t="shared" si="1235"/>
        <v>0</v>
      </c>
      <c r="BW452" s="193">
        <f t="shared" si="1236"/>
        <v>0</v>
      </c>
      <c r="BX452" s="20">
        <v>0</v>
      </c>
      <c r="BY452" s="19">
        <v>0</v>
      </c>
      <c r="BZ452" s="441">
        <f t="shared" si="1237"/>
        <v>0</v>
      </c>
      <c r="CA452" s="4">
        <f t="shared" si="1344"/>
        <v>0</v>
      </c>
      <c r="CB452" s="1">
        <v>0</v>
      </c>
      <c r="CC452" s="1">
        <v>0</v>
      </c>
      <c r="CD452" s="19">
        <v>0</v>
      </c>
      <c r="CE452" s="196">
        <v>0</v>
      </c>
      <c r="CF452" s="275">
        <f t="shared" si="1238"/>
        <v>0</v>
      </c>
      <c r="CG452" s="1">
        <f t="shared" si="1239"/>
        <v>0</v>
      </c>
      <c r="CH452" s="229">
        <f t="shared" si="1240"/>
        <v>0</v>
      </c>
      <c r="CI452" s="193">
        <f t="shared" si="1241"/>
        <v>0</v>
      </c>
      <c r="CJ452" s="193">
        <f t="shared" si="1242"/>
        <v>0</v>
      </c>
      <c r="CK452" s="20">
        <v>0</v>
      </c>
      <c r="CL452" s="33">
        <v>0</v>
      </c>
      <c r="CM452" s="475">
        <f t="shared" si="1185"/>
        <v>0</v>
      </c>
      <c r="CN452" s="4">
        <f t="shared" si="1363"/>
        <v>0</v>
      </c>
      <c r="CO452" s="1">
        <v>0</v>
      </c>
      <c r="CP452" s="1">
        <v>0</v>
      </c>
      <c r="CQ452" s="19">
        <v>0</v>
      </c>
      <c r="CR452" s="7">
        <v>0</v>
      </c>
      <c r="CS452" s="224">
        <f t="shared" si="1211"/>
        <v>0</v>
      </c>
      <c r="CT452" s="1">
        <f t="shared" si="1212"/>
        <v>0</v>
      </c>
      <c r="CU452" s="229">
        <f t="shared" si="1186"/>
        <v>0</v>
      </c>
      <c r="CV452" s="193">
        <f t="shared" si="1213"/>
        <v>0</v>
      </c>
      <c r="CW452" s="193">
        <f t="shared" si="1214"/>
        <v>0</v>
      </c>
      <c r="CX452" s="20"/>
      <c r="CY452" s="33"/>
      <c r="CZ452" s="475">
        <f t="shared" si="1188"/>
        <v>0</v>
      </c>
      <c r="DA452" s="4">
        <f t="shared" si="1345"/>
        <v>0</v>
      </c>
      <c r="DB452" s="700"/>
      <c r="DC452" s="700"/>
      <c r="DD452" s="146"/>
      <c r="DE452" s="7">
        <f t="shared" si="1346"/>
        <v>0</v>
      </c>
      <c r="DF452" s="224">
        <f t="shared" si="1216"/>
        <v>0</v>
      </c>
      <c r="DG452" s="1">
        <f t="shared" si="1189"/>
        <v>0</v>
      </c>
      <c r="DH452" s="229">
        <f t="shared" si="1190"/>
        <v>0</v>
      </c>
      <c r="DI452" s="193"/>
      <c r="DJ452" s="193"/>
      <c r="DK452" s="20"/>
      <c r="DL452" s="33"/>
      <c r="DM452" s="475">
        <f t="shared" si="1191"/>
        <v>0</v>
      </c>
      <c r="DN452" s="4" t="e">
        <f t="shared" si="1347"/>
        <v>#DIV/0!</v>
      </c>
      <c r="DO452" s="700"/>
      <c r="DP452" s="700"/>
      <c r="DQ452" s="146"/>
      <c r="DR452" s="7">
        <f t="shared" si="1348"/>
        <v>0</v>
      </c>
      <c r="DS452" s="224">
        <f t="shared" si="1218"/>
        <v>0</v>
      </c>
      <c r="DT452" s="1">
        <f t="shared" si="1192"/>
        <v>0</v>
      </c>
      <c r="DU452" s="229">
        <f t="shared" si="1193"/>
        <v>0</v>
      </c>
    </row>
    <row r="453" spans="2:125" hidden="1" outlineLevel="1" x14ac:dyDescent="0.35">
      <c r="B453" s="5" t="s">
        <v>121</v>
      </c>
      <c r="C453" s="3"/>
      <c r="D453" s="18">
        <v>323103</v>
      </c>
      <c r="E453" s="5" t="s">
        <v>46</v>
      </c>
      <c r="F453" s="5" t="s">
        <v>39</v>
      </c>
      <c r="G453" s="5" t="s">
        <v>79</v>
      </c>
      <c r="H453" s="20">
        <v>281.01799999999997</v>
      </c>
      <c r="I453" s="16">
        <f t="shared" si="1349"/>
        <v>0</v>
      </c>
      <c r="J453" s="16">
        <f t="shared" si="1350"/>
        <v>0</v>
      </c>
      <c r="K453" s="16">
        <f t="shared" si="1351"/>
        <v>0</v>
      </c>
      <c r="L453" s="33">
        <f t="shared" si="1352"/>
        <v>0</v>
      </c>
      <c r="M453" s="20">
        <f t="shared" si="1353"/>
        <v>0</v>
      </c>
      <c r="N453" s="20">
        <f t="shared" si="1354"/>
        <v>0</v>
      </c>
      <c r="O453" s="20">
        <f t="shared" si="1355"/>
        <v>0</v>
      </c>
      <c r="P453" s="20">
        <f t="shared" si="1356"/>
        <v>0</v>
      </c>
      <c r="Q453" s="20">
        <f t="shared" si="1357"/>
        <v>0</v>
      </c>
      <c r="R453" s="20">
        <f t="shared" si="1358"/>
        <v>0</v>
      </c>
      <c r="S453" s="20">
        <f t="shared" si="1359"/>
        <v>0</v>
      </c>
      <c r="T453" s="20">
        <f t="shared" si="1360"/>
        <v>0</v>
      </c>
      <c r="U453" s="182">
        <f t="shared" si="1361"/>
        <v>0</v>
      </c>
      <c r="V453" s="33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0">
        <v>0</v>
      </c>
      <c r="AF453" s="20">
        <v>0</v>
      </c>
      <c r="AG453" s="16">
        <v>0</v>
      </c>
      <c r="AH453" s="179">
        <f t="shared" si="1366"/>
        <v>0</v>
      </c>
      <c r="AI453" s="28">
        <v>0</v>
      </c>
      <c r="AJ453" s="28">
        <v>0</v>
      </c>
      <c r="AK453" s="28">
        <v>0</v>
      </c>
      <c r="AL453" s="28">
        <v>0</v>
      </c>
      <c r="AM453" s="28">
        <v>0</v>
      </c>
      <c r="AN453" s="28">
        <v>0</v>
      </c>
      <c r="AO453" s="28">
        <v>0</v>
      </c>
      <c r="AP453" s="28">
        <v>0</v>
      </c>
      <c r="AQ453" s="28">
        <v>0</v>
      </c>
      <c r="AR453" s="28">
        <v>0</v>
      </c>
      <c r="AS453" s="28">
        <v>0</v>
      </c>
      <c r="AT453" s="28">
        <v>0</v>
      </c>
      <c r="AU453" s="329">
        <f t="shared" si="1244"/>
        <v>0</v>
      </c>
      <c r="AV453" s="33">
        <v>0</v>
      </c>
      <c r="AW453" s="20">
        <v>0</v>
      </c>
      <c r="AX453" s="20">
        <v>0</v>
      </c>
      <c r="AY453" s="20">
        <v>0</v>
      </c>
      <c r="AZ453" s="20">
        <v>0</v>
      </c>
      <c r="BA453" s="20">
        <v>0</v>
      </c>
      <c r="BB453" s="20">
        <v>0</v>
      </c>
      <c r="BC453" s="20">
        <v>0</v>
      </c>
      <c r="BD453" s="20">
        <v>0</v>
      </c>
      <c r="BE453" s="20">
        <v>0</v>
      </c>
      <c r="BF453" s="20">
        <v>0</v>
      </c>
      <c r="BG453" s="20">
        <v>0</v>
      </c>
      <c r="BH453" s="329">
        <f t="shared" si="1245"/>
        <v>0</v>
      </c>
      <c r="BI453" s="193">
        <f t="shared" si="1341"/>
        <v>0</v>
      </c>
      <c r="BJ453" s="193">
        <f t="shared" si="1342"/>
        <v>0</v>
      </c>
      <c r="BK453" s="20">
        <v>0</v>
      </c>
      <c r="BL453" s="33">
        <v>0</v>
      </c>
      <c r="BM453" s="226">
        <f t="shared" si="1232"/>
        <v>0</v>
      </c>
      <c r="BN453" s="4">
        <f t="shared" si="1362"/>
        <v>0</v>
      </c>
      <c r="BO453" s="4">
        <v>0</v>
      </c>
      <c r="BP453" s="4">
        <v>0</v>
      </c>
      <c r="BQ453" s="195">
        <v>0</v>
      </c>
      <c r="BR453" s="196">
        <f t="shared" si="1343"/>
        <v>0</v>
      </c>
      <c r="BS453" s="224">
        <f t="shared" si="1243"/>
        <v>0</v>
      </c>
      <c r="BT453" s="4">
        <f t="shared" si="1234"/>
        <v>0</v>
      </c>
      <c r="BU453" s="229">
        <f t="shared" si="1365"/>
        <v>0</v>
      </c>
      <c r="BV453" s="193">
        <f t="shared" si="1235"/>
        <v>0</v>
      </c>
      <c r="BW453" s="193">
        <f t="shared" si="1236"/>
        <v>0</v>
      </c>
      <c r="BX453" s="20">
        <v>0</v>
      </c>
      <c r="BY453" s="19">
        <v>0</v>
      </c>
      <c r="BZ453" s="441">
        <f t="shared" si="1237"/>
        <v>0</v>
      </c>
      <c r="CA453" s="4">
        <f t="shared" si="1344"/>
        <v>0</v>
      </c>
      <c r="CB453" s="1">
        <v>0</v>
      </c>
      <c r="CC453" s="1">
        <v>0</v>
      </c>
      <c r="CD453" s="19">
        <v>0</v>
      </c>
      <c r="CE453" s="196">
        <v>0</v>
      </c>
      <c r="CF453" s="275">
        <f t="shared" si="1238"/>
        <v>0</v>
      </c>
      <c r="CG453" s="1">
        <f t="shared" si="1239"/>
        <v>0</v>
      </c>
      <c r="CH453" s="229">
        <f t="shared" si="1240"/>
        <v>0</v>
      </c>
      <c r="CI453" s="193">
        <f t="shared" si="1241"/>
        <v>0</v>
      </c>
      <c r="CJ453" s="193">
        <f t="shared" si="1242"/>
        <v>0</v>
      </c>
      <c r="CK453" s="20">
        <v>0</v>
      </c>
      <c r="CL453" s="33">
        <v>0</v>
      </c>
      <c r="CM453" s="475">
        <f t="shared" si="1185"/>
        <v>0</v>
      </c>
      <c r="CN453" s="4">
        <f t="shared" si="1363"/>
        <v>0</v>
      </c>
      <c r="CO453" s="1">
        <v>0</v>
      </c>
      <c r="CP453" s="1">
        <v>0</v>
      </c>
      <c r="CQ453" s="19">
        <v>0</v>
      </c>
      <c r="CR453" s="7">
        <v>0</v>
      </c>
      <c r="CS453" s="224">
        <f t="shared" si="1211"/>
        <v>0</v>
      </c>
      <c r="CT453" s="1">
        <f t="shared" si="1212"/>
        <v>0</v>
      </c>
      <c r="CU453" s="229">
        <f t="shared" si="1186"/>
        <v>0</v>
      </c>
      <c r="CV453" s="193">
        <f t="shared" si="1213"/>
        <v>0</v>
      </c>
      <c r="CW453" s="193">
        <f t="shared" si="1214"/>
        <v>0</v>
      </c>
      <c r="CX453" s="20"/>
      <c r="CY453" s="33"/>
      <c r="CZ453" s="475">
        <f t="shared" si="1188"/>
        <v>0</v>
      </c>
      <c r="DA453" s="4">
        <f t="shared" si="1345"/>
        <v>0</v>
      </c>
      <c r="DB453" s="700"/>
      <c r="DC453" s="700"/>
      <c r="DD453" s="146"/>
      <c r="DE453" s="7">
        <f t="shared" si="1346"/>
        <v>0</v>
      </c>
      <c r="DF453" s="224">
        <f t="shared" si="1216"/>
        <v>0</v>
      </c>
      <c r="DG453" s="1">
        <f t="shared" si="1189"/>
        <v>0</v>
      </c>
      <c r="DH453" s="229">
        <f t="shared" si="1190"/>
        <v>0</v>
      </c>
      <c r="DI453" s="193"/>
      <c r="DJ453" s="193"/>
      <c r="DK453" s="20"/>
      <c r="DL453" s="33"/>
      <c r="DM453" s="475">
        <f t="shared" si="1191"/>
        <v>0</v>
      </c>
      <c r="DN453" s="4" t="e">
        <f t="shared" si="1347"/>
        <v>#DIV/0!</v>
      </c>
      <c r="DO453" s="700"/>
      <c r="DP453" s="700"/>
      <c r="DQ453" s="146"/>
      <c r="DR453" s="7">
        <f t="shared" si="1348"/>
        <v>0</v>
      </c>
      <c r="DS453" s="224">
        <f t="shared" si="1218"/>
        <v>0</v>
      </c>
      <c r="DT453" s="1">
        <f t="shared" si="1192"/>
        <v>0</v>
      </c>
      <c r="DU453" s="229">
        <f t="shared" si="1193"/>
        <v>0</v>
      </c>
    </row>
    <row r="454" spans="2:125" hidden="1" outlineLevel="1" x14ac:dyDescent="0.35">
      <c r="B454" s="5" t="s">
        <v>121</v>
      </c>
      <c r="C454" s="3"/>
      <c r="D454" s="18">
        <v>323900</v>
      </c>
      <c r="E454" s="5" t="s">
        <v>46</v>
      </c>
      <c r="F454" s="5" t="s">
        <v>37</v>
      </c>
      <c r="G454" s="5" t="s">
        <v>79</v>
      </c>
      <c r="H454" s="20">
        <v>281.01799999999997</v>
      </c>
      <c r="I454" s="16">
        <f t="shared" si="1349"/>
        <v>0</v>
      </c>
      <c r="J454" s="16">
        <f t="shared" si="1350"/>
        <v>0</v>
      </c>
      <c r="K454" s="16">
        <f t="shared" si="1351"/>
        <v>0</v>
      </c>
      <c r="L454" s="33">
        <f t="shared" si="1352"/>
        <v>0</v>
      </c>
      <c r="M454" s="20">
        <f t="shared" si="1353"/>
        <v>0</v>
      </c>
      <c r="N454" s="20">
        <f t="shared" si="1354"/>
        <v>0</v>
      </c>
      <c r="O454" s="20">
        <f t="shared" si="1355"/>
        <v>0</v>
      </c>
      <c r="P454" s="20">
        <f t="shared" si="1356"/>
        <v>0</v>
      </c>
      <c r="Q454" s="20">
        <f t="shared" si="1357"/>
        <v>0</v>
      </c>
      <c r="R454" s="20">
        <f t="shared" si="1358"/>
        <v>0</v>
      </c>
      <c r="S454" s="20">
        <f t="shared" si="1359"/>
        <v>0</v>
      </c>
      <c r="T454" s="20">
        <f t="shared" si="1360"/>
        <v>0</v>
      </c>
      <c r="U454" s="182">
        <f t="shared" si="1361"/>
        <v>0</v>
      </c>
      <c r="V454" s="33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0</v>
      </c>
      <c r="AB454" s="20">
        <v>0</v>
      </c>
      <c r="AC454" s="20">
        <v>0</v>
      </c>
      <c r="AD454" s="20">
        <v>0</v>
      </c>
      <c r="AE454" s="20">
        <v>0</v>
      </c>
      <c r="AF454" s="20">
        <v>0</v>
      </c>
      <c r="AG454" s="16">
        <v>0</v>
      </c>
      <c r="AH454" s="179">
        <f t="shared" si="1366"/>
        <v>0</v>
      </c>
      <c r="AI454" s="28">
        <v>0</v>
      </c>
      <c r="AJ454" s="28">
        <v>0</v>
      </c>
      <c r="AK454" s="28">
        <v>0</v>
      </c>
      <c r="AL454" s="28">
        <v>0</v>
      </c>
      <c r="AM454" s="28">
        <v>0</v>
      </c>
      <c r="AN454" s="28">
        <v>0</v>
      </c>
      <c r="AO454" s="28">
        <v>0</v>
      </c>
      <c r="AP454" s="28">
        <v>0</v>
      </c>
      <c r="AQ454" s="28">
        <v>0</v>
      </c>
      <c r="AR454" s="28">
        <v>0</v>
      </c>
      <c r="AS454" s="28">
        <v>0</v>
      </c>
      <c r="AT454" s="28">
        <v>0</v>
      </c>
      <c r="AU454" s="329">
        <f t="shared" si="1244"/>
        <v>0</v>
      </c>
      <c r="AV454" s="33">
        <v>0</v>
      </c>
      <c r="AW454" s="20">
        <v>0</v>
      </c>
      <c r="AX454" s="20">
        <v>0</v>
      </c>
      <c r="AY454" s="20">
        <v>0</v>
      </c>
      <c r="AZ454" s="20">
        <v>0</v>
      </c>
      <c r="BA454" s="20">
        <v>0</v>
      </c>
      <c r="BB454" s="20">
        <v>0</v>
      </c>
      <c r="BC454" s="20">
        <v>0</v>
      </c>
      <c r="BD454" s="20">
        <v>0</v>
      </c>
      <c r="BE454" s="20">
        <v>0</v>
      </c>
      <c r="BF454" s="20">
        <v>0</v>
      </c>
      <c r="BG454" s="20">
        <v>0</v>
      </c>
      <c r="BH454" s="329">
        <f t="shared" si="1245"/>
        <v>0</v>
      </c>
      <c r="BI454" s="193">
        <f t="shared" si="1341"/>
        <v>0</v>
      </c>
      <c r="BJ454" s="193">
        <f t="shared" si="1342"/>
        <v>0</v>
      </c>
      <c r="BK454" s="20">
        <v>0</v>
      </c>
      <c r="BL454" s="33">
        <v>0</v>
      </c>
      <c r="BM454" s="226">
        <f t="shared" si="1232"/>
        <v>0</v>
      </c>
      <c r="BN454" s="4">
        <f t="shared" si="1362"/>
        <v>0</v>
      </c>
      <c r="BO454" s="4">
        <v>0</v>
      </c>
      <c r="BP454" s="4">
        <v>0</v>
      </c>
      <c r="BQ454" s="195">
        <v>0</v>
      </c>
      <c r="BR454" s="196">
        <f t="shared" si="1343"/>
        <v>0</v>
      </c>
      <c r="BS454" s="224">
        <f t="shared" si="1243"/>
        <v>0</v>
      </c>
      <c r="BT454" s="4">
        <f t="shared" si="1234"/>
        <v>0</v>
      </c>
      <c r="BU454" s="229">
        <f t="shared" si="1365"/>
        <v>0</v>
      </c>
      <c r="BV454" s="193">
        <f t="shared" si="1235"/>
        <v>0</v>
      </c>
      <c r="BW454" s="193">
        <f t="shared" si="1236"/>
        <v>0</v>
      </c>
      <c r="BX454" s="20">
        <v>0</v>
      </c>
      <c r="BY454" s="19">
        <v>0</v>
      </c>
      <c r="BZ454" s="441">
        <f t="shared" si="1237"/>
        <v>0</v>
      </c>
      <c r="CA454" s="4">
        <f t="shared" si="1344"/>
        <v>0</v>
      </c>
      <c r="CB454" s="1">
        <v>0</v>
      </c>
      <c r="CC454" s="1">
        <v>0</v>
      </c>
      <c r="CD454" s="19">
        <v>0</v>
      </c>
      <c r="CE454" s="196">
        <v>0</v>
      </c>
      <c r="CF454" s="275">
        <f t="shared" si="1238"/>
        <v>0</v>
      </c>
      <c r="CG454" s="1">
        <f t="shared" si="1239"/>
        <v>0</v>
      </c>
      <c r="CH454" s="229">
        <f t="shared" si="1240"/>
        <v>0</v>
      </c>
      <c r="CI454" s="193">
        <f t="shared" si="1241"/>
        <v>0</v>
      </c>
      <c r="CJ454" s="193">
        <f t="shared" si="1242"/>
        <v>0</v>
      </c>
      <c r="CK454" s="20">
        <v>0</v>
      </c>
      <c r="CL454" s="33">
        <v>0</v>
      </c>
      <c r="CM454" s="475">
        <f t="shared" si="1185"/>
        <v>0</v>
      </c>
      <c r="CN454" s="4">
        <f t="shared" si="1363"/>
        <v>0</v>
      </c>
      <c r="CO454" s="1">
        <v>0</v>
      </c>
      <c r="CP454" s="1">
        <v>0</v>
      </c>
      <c r="CQ454" s="19">
        <v>0</v>
      </c>
      <c r="CR454" s="7">
        <v>0</v>
      </c>
      <c r="CS454" s="224">
        <f t="shared" si="1211"/>
        <v>0</v>
      </c>
      <c r="CT454" s="1">
        <f t="shared" si="1212"/>
        <v>0</v>
      </c>
      <c r="CU454" s="229">
        <f t="shared" si="1186"/>
        <v>0</v>
      </c>
      <c r="CV454" s="193">
        <f t="shared" si="1213"/>
        <v>0</v>
      </c>
      <c r="CW454" s="193">
        <f t="shared" si="1214"/>
        <v>0</v>
      </c>
      <c r="CX454" s="20"/>
      <c r="CY454" s="33"/>
      <c r="CZ454" s="475">
        <f t="shared" si="1188"/>
        <v>0</v>
      </c>
      <c r="DA454" s="4">
        <f t="shared" si="1345"/>
        <v>0</v>
      </c>
      <c r="DB454" s="700"/>
      <c r="DC454" s="700"/>
      <c r="DD454" s="146"/>
      <c r="DE454" s="7">
        <f t="shared" si="1346"/>
        <v>0</v>
      </c>
      <c r="DF454" s="224">
        <f t="shared" si="1216"/>
        <v>0</v>
      </c>
      <c r="DG454" s="1">
        <f t="shared" si="1189"/>
        <v>0</v>
      </c>
      <c r="DH454" s="229">
        <f t="shared" si="1190"/>
        <v>0</v>
      </c>
      <c r="DI454" s="193"/>
      <c r="DJ454" s="193"/>
      <c r="DK454" s="20"/>
      <c r="DL454" s="33"/>
      <c r="DM454" s="475">
        <f t="shared" si="1191"/>
        <v>0</v>
      </c>
      <c r="DN454" s="4" t="e">
        <f t="shared" si="1347"/>
        <v>#DIV/0!</v>
      </c>
      <c r="DO454" s="700"/>
      <c r="DP454" s="700"/>
      <c r="DQ454" s="146"/>
      <c r="DR454" s="7">
        <f t="shared" si="1348"/>
        <v>0</v>
      </c>
      <c r="DS454" s="224">
        <f t="shared" si="1218"/>
        <v>0</v>
      </c>
      <c r="DT454" s="1">
        <f t="shared" si="1192"/>
        <v>0</v>
      </c>
      <c r="DU454" s="229">
        <f t="shared" si="1193"/>
        <v>0</v>
      </c>
    </row>
    <row r="455" spans="2:125" hidden="1" outlineLevel="1" x14ac:dyDescent="0.35">
      <c r="B455" s="5" t="s">
        <v>121</v>
      </c>
      <c r="C455" s="3"/>
      <c r="D455" s="18">
        <v>323104</v>
      </c>
      <c r="E455" s="5" t="s">
        <v>46</v>
      </c>
      <c r="F455" s="5" t="s">
        <v>63</v>
      </c>
      <c r="G455" s="5" t="s">
        <v>76</v>
      </c>
      <c r="H455" s="20">
        <f>200727/1000</f>
        <v>200.727</v>
      </c>
      <c r="I455" s="16">
        <f t="shared" si="1349"/>
        <v>0</v>
      </c>
      <c r="J455" s="16">
        <f t="shared" si="1350"/>
        <v>0</v>
      </c>
      <c r="K455" s="16">
        <f t="shared" si="1351"/>
        <v>0</v>
      </c>
      <c r="L455" s="33">
        <f t="shared" si="1352"/>
        <v>0</v>
      </c>
      <c r="M455" s="20">
        <f t="shared" si="1353"/>
        <v>0</v>
      </c>
      <c r="N455" s="20">
        <f t="shared" si="1354"/>
        <v>0</v>
      </c>
      <c r="O455" s="20">
        <f t="shared" si="1355"/>
        <v>0</v>
      </c>
      <c r="P455" s="20">
        <f t="shared" si="1356"/>
        <v>0</v>
      </c>
      <c r="Q455" s="20">
        <f t="shared" si="1357"/>
        <v>0</v>
      </c>
      <c r="R455" s="20">
        <f t="shared" si="1358"/>
        <v>0</v>
      </c>
      <c r="S455" s="20">
        <f t="shared" si="1359"/>
        <v>0</v>
      </c>
      <c r="T455" s="20">
        <f t="shared" si="1360"/>
        <v>0</v>
      </c>
      <c r="U455" s="182">
        <f t="shared" si="1361"/>
        <v>0</v>
      </c>
      <c r="V455" s="33">
        <v>0</v>
      </c>
      <c r="W455" s="20">
        <v>0</v>
      </c>
      <c r="X455" s="20">
        <v>0</v>
      </c>
      <c r="Y455" s="20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0">
        <v>0</v>
      </c>
      <c r="AF455" s="20">
        <v>0</v>
      </c>
      <c r="AG455" s="16">
        <v>0</v>
      </c>
      <c r="AH455" s="179">
        <f t="shared" si="1366"/>
        <v>0</v>
      </c>
      <c r="AI455" s="28">
        <v>0</v>
      </c>
      <c r="AJ455" s="28">
        <v>0</v>
      </c>
      <c r="AK455" s="28">
        <v>0</v>
      </c>
      <c r="AL455" s="28">
        <v>0</v>
      </c>
      <c r="AM455" s="28">
        <v>0</v>
      </c>
      <c r="AN455" s="28">
        <v>0</v>
      </c>
      <c r="AO455" s="28">
        <v>0</v>
      </c>
      <c r="AP455" s="28">
        <v>0</v>
      </c>
      <c r="AQ455" s="28">
        <v>0</v>
      </c>
      <c r="AR455" s="28">
        <v>0</v>
      </c>
      <c r="AS455" s="28">
        <v>0</v>
      </c>
      <c r="AT455" s="28">
        <v>0</v>
      </c>
      <c r="AU455" s="329">
        <f t="shared" si="1244"/>
        <v>0</v>
      </c>
      <c r="AV455" s="33">
        <v>0</v>
      </c>
      <c r="AW455" s="20">
        <v>0</v>
      </c>
      <c r="AX455" s="20">
        <v>0</v>
      </c>
      <c r="AY455" s="20">
        <v>0</v>
      </c>
      <c r="AZ455" s="20">
        <v>0</v>
      </c>
      <c r="BA455" s="20">
        <v>0</v>
      </c>
      <c r="BB455" s="20">
        <v>0</v>
      </c>
      <c r="BC455" s="20">
        <v>0</v>
      </c>
      <c r="BD455" s="20">
        <v>0</v>
      </c>
      <c r="BE455" s="20">
        <v>0</v>
      </c>
      <c r="BF455" s="20">
        <v>0</v>
      </c>
      <c r="BG455" s="20">
        <v>0</v>
      </c>
      <c r="BH455" s="329">
        <f t="shared" si="1245"/>
        <v>0</v>
      </c>
      <c r="BI455" s="193">
        <f t="shared" si="1341"/>
        <v>0</v>
      </c>
      <c r="BJ455" s="193">
        <f t="shared" si="1342"/>
        <v>0</v>
      </c>
      <c r="BK455" s="20">
        <v>0</v>
      </c>
      <c r="BL455" s="33">
        <v>0</v>
      </c>
      <c r="BM455" s="226">
        <f t="shared" si="1232"/>
        <v>0</v>
      </c>
      <c r="BN455" s="4">
        <f t="shared" si="1362"/>
        <v>0</v>
      </c>
      <c r="BO455" s="4">
        <v>0</v>
      </c>
      <c r="BP455" s="4">
        <v>0</v>
      </c>
      <c r="BQ455" s="195">
        <v>0</v>
      </c>
      <c r="BR455" s="196">
        <f t="shared" si="1343"/>
        <v>0</v>
      </c>
      <c r="BS455" s="224">
        <f t="shared" si="1243"/>
        <v>0</v>
      </c>
      <c r="BT455" s="4">
        <f t="shared" si="1234"/>
        <v>0</v>
      </c>
      <c r="BU455" s="229">
        <f t="shared" si="1365"/>
        <v>0</v>
      </c>
      <c r="BV455" s="193">
        <f t="shared" si="1235"/>
        <v>0</v>
      </c>
      <c r="BW455" s="193">
        <f t="shared" si="1236"/>
        <v>0</v>
      </c>
      <c r="BX455" s="20">
        <v>0</v>
      </c>
      <c r="BY455" s="19">
        <v>0</v>
      </c>
      <c r="BZ455" s="441">
        <f t="shared" si="1237"/>
        <v>0</v>
      </c>
      <c r="CA455" s="4">
        <f t="shared" si="1344"/>
        <v>0</v>
      </c>
      <c r="CB455" s="1">
        <v>0</v>
      </c>
      <c r="CC455" s="1">
        <v>0</v>
      </c>
      <c r="CD455" s="19">
        <v>0</v>
      </c>
      <c r="CE455" s="196">
        <v>0</v>
      </c>
      <c r="CF455" s="275">
        <f t="shared" si="1238"/>
        <v>0</v>
      </c>
      <c r="CG455" s="1">
        <f t="shared" si="1239"/>
        <v>0</v>
      </c>
      <c r="CH455" s="229">
        <f t="shared" si="1240"/>
        <v>0</v>
      </c>
      <c r="CI455" s="193">
        <f t="shared" si="1241"/>
        <v>0</v>
      </c>
      <c r="CJ455" s="193">
        <f t="shared" si="1242"/>
        <v>0</v>
      </c>
      <c r="CK455" s="20">
        <v>0</v>
      </c>
      <c r="CL455" s="33">
        <v>0</v>
      </c>
      <c r="CM455" s="475">
        <f t="shared" si="1185"/>
        <v>0</v>
      </c>
      <c r="CN455" s="4">
        <f t="shared" si="1363"/>
        <v>0</v>
      </c>
      <c r="CO455" s="1">
        <v>0</v>
      </c>
      <c r="CP455" s="1">
        <v>0</v>
      </c>
      <c r="CQ455" s="19">
        <v>0</v>
      </c>
      <c r="CR455" s="7">
        <v>0</v>
      </c>
      <c r="CS455" s="224">
        <f t="shared" si="1211"/>
        <v>0</v>
      </c>
      <c r="CT455" s="1">
        <f t="shared" si="1212"/>
        <v>0</v>
      </c>
      <c r="CU455" s="229">
        <f t="shared" si="1186"/>
        <v>0</v>
      </c>
      <c r="CV455" s="193">
        <f t="shared" si="1213"/>
        <v>0</v>
      </c>
      <c r="CW455" s="193">
        <f t="shared" si="1214"/>
        <v>0</v>
      </c>
      <c r="CX455" s="20"/>
      <c r="CY455" s="33"/>
      <c r="CZ455" s="475">
        <f t="shared" si="1188"/>
        <v>0</v>
      </c>
      <c r="DA455" s="4">
        <f t="shared" si="1345"/>
        <v>0</v>
      </c>
      <c r="DB455" s="700"/>
      <c r="DC455" s="700"/>
      <c r="DD455" s="146"/>
      <c r="DE455" s="7">
        <f t="shared" si="1346"/>
        <v>0</v>
      </c>
      <c r="DF455" s="224">
        <f t="shared" si="1216"/>
        <v>0</v>
      </c>
      <c r="DG455" s="1">
        <f t="shared" si="1189"/>
        <v>0</v>
      </c>
      <c r="DH455" s="229">
        <f t="shared" si="1190"/>
        <v>0</v>
      </c>
      <c r="DI455" s="193"/>
      <c r="DJ455" s="193"/>
      <c r="DK455" s="20"/>
      <c r="DL455" s="33"/>
      <c r="DM455" s="475">
        <f t="shared" si="1191"/>
        <v>0</v>
      </c>
      <c r="DN455" s="4" t="e">
        <f t="shared" si="1347"/>
        <v>#DIV/0!</v>
      </c>
      <c r="DO455" s="700"/>
      <c r="DP455" s="700"/>
      <c r="DQ455" s="146"/>
      <c r="DR455" s="7">
        <f t="shared" si="1348"/>
        <v>0</v>
      </c>
      <c r="DS455" s="224">
        <f t="shared" si="1218"/>
        <v>0</v>
      </c>
      <c r="DT455" s="1">
        <f t="shared" si="1192"/>
        <v>0</v>
      </c>
      <c r="DU455" s="229">
        <f t="shared" si="1193"/>
        <v>0</v>
      </c>
    </row>
    <row r="456" spans="2:125" hidden="1" outlineLevel="1" x14ac:dyDescent="0.35">
      <c r="B456" s="5" t="s">
        <v>121</v>
      </c>
      <c r="C456" s="3"/>
      <c r="D456" s="18">
        <v>323901</v>
      </c>
      <c r="E456" s="5" t="s">
        <v>46</v>
      </c>
      <c r="F456" s="5" t="s">
        <v>64</v>
      </c>
      <c r="G456" s="5" t="s">
        <v>76</v>
      </c>
      <c r="H456" s="20">
        <f>200727/1000</f>
        <v>200.727</v>
      </c>
      <c r="I456" s="16">
        <f t="shared" si="1349"/>
        <v>0</v>
      </c>
      <c r="J456" s="16">
        <f t="shared" si="1350"/>
        <v>0</v>
      </c>
      <c r="K456" s="16">
        <f t="shared" si="1351"/>
        <v>0</v>
      </c>
      <c r="L456" s="33">
        <f t="shared" si="1352"/>
        <v>0</v>
      </c>
      <c r="M456" s="20">
        <f t="shared" si="1353"/>
        <v>0</v>
      </c>
      <c r="N456" s="20">
        <f t="shared" si="1354"/>
        <v>0</v>
      </c>
      <c r="O456" s="20">
        <f t="shared" si="1355"/>
        <v>0</v>
      </c>
      <c r="P456" s="20">
        <f t="shared" si="1356"/>
        <v>0</v>
      </c>
      <c r="Q456" s="20">
        <f t="shared" si="1357"/>
        <v>0</v>
      </c>
      <c r="R456" s="20">
        <f t="shared" si="1358"/>
        <v>0</v>
      </c>
      <c r="S456" s="20">
        <f t="shared" si="1359"/>
        <v>0</v>
      </c>
      <c r="T456" s="20">
        <f t="shared" si="1360"/>
        <v>0</v>
      </c>
      <c r="U456" s="182">
        <f t="shared" si="1361"/>
        <v>0</v>
      </c>
      <c r="V456" s="33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0</v>
      </c>
      <c r="AB456" s="20">
        <v>0</v>
      </c>
      <c r="AC456" s="20">
        <v>0</v>
      </c>
      <c r="AD456" s="20">
        <v>0</v>
      </c>
      <c r="AE456" s="20">
        <v>0</v>
      </c>
      <c r="AF456" s="20">
        <v>0</v>
      </c>
      <c r="AG456" s="16">
        <v>0</v>
      </c>
      <c r="AH456" s="179">
        <f t="shared" si="1366"/>
        <v>0</v>
      </c>
      <c r="AI456" s="28">
        <v>0</v>
      </c>
      <c r="AJ456" s="28">
        <v>0</v>
      </c>
      <c r="AK456" s="28">
        <v>0</v>
      </c>
      <c r="AL456" s="28">
        <v>0</v>
      </c>
      <c r="AM456" s="28">
        <v>0</v>
      </c>
      <c r="AN456" s="28">
        <v>0</v>
      </c>
      <c r="AO456" s="28">
        <v>0</v>
      </c>
      <c r="AP456" s="28">
        <v>0</v>
      </c>
      <c r="AQ456" s="28">
        <v>0</v>
      </c>
      <c r="AR456" s="28">
        <v>0</v>
      </c>
      <c r="AS456" s="28">
        <v>0</v>
      </c>
      <c r="AT456" s="28">
        <v>0</v>
      </c>
      <c r="AU456" s="329">
        <f t="shared" si="1244"/>
        <v>0</v>
      </c>
      <c r="AV456" s="33">
        <v>0</v>
      </c>
      <c r="AW456" s="20">
        <v>0</v>
      </c>
      <c r="AX456" s="20">
        <v>0</v>
      </c>
      <c r="AY456" s="20">
        <v>0</v>
      </c>
      <c r="AZ456" s="20">
        <v>0</v>
      </c>
      <c r="BA456" s="20">
        <v>0</v>
      </c>
      <c r="BB456" s="20">
        <v>0</v>
      </c>
      <c r="BC456" s="20">
        <v>0</v>
      </c>
      <c r="BD456" s="20">
        <v>0</v>
      </c>
      <c r="BE456" s="20">
        <v>0</v>
      </c>
      <c r="BF456" s="20">
        <v>0</v>
      </c>
      <c r="BG456" s="20">
        <v>0</v>
      </c>
      <c r="BH456" s="329">
        <f t="shared" si="1245"/>
        <v>0</v>
      </c>
      <c r="BI456" s="193">
        <f t="shared" si="1341"/>
        <v>0</v>
      </c>
      <c r="BJ456" s="193">
        <f t="shared" si="1342"/>
        <v>0</v>
      </c>
      <c r="BK456" s="20">
        <v>0</v>
      </c>
      <c r="BL456" s="33">
        <v>0</v>
      </c>
      <c r="BM456" s="226">
        <f t="shared" si="1232"/>
        <v>0</v>
      </c>
      <c r="BN456" s="4">
        <f t="shared" si="1362"/>
        <v>0</v>
      </c>
      <c r="BO456" s="4">
        <v>0</v>
      </c>
      <c r="BP456" s="4">
        <v>0</v>
      </c>
      <c r="BQ456" s="195">
        <v>0</v>
      </c>
      <c r="BR456" s="196">
        <f t="shared" si="1343"/>
        <v>0</v>
      </c>
      <c r="BS456" s="224">
        <f t="shared" si="1243"/>
        <v>0</v>
      </c>
      <c r="BT456" s="4">
        <f t="shared" si="1234"/>
        <v>0</v>
      </c>
      <c r="BU456" s="229">
        <f t="shared" si="1365"/>
        <v>0</v>
      </c>
      <c r="BV456" s="193">
        <f t="shared" si="1235"/>
        <v>0</v>
      </c>
      <c r="BW456" s="193">
        <f t="shared" si="1236"/>
        <v>0</v>
      </c>
      <c r="BX456" s="20">
        <v>0</v>
      </c>
      <c r="BY456" s="19">
        <v>0</v>
      </c>
      <c r="BZ456" s="441">
        <f t="shared" si="1237"/>
        <v>0</v>
      </c>
      <c r="CA456" s="4">
        <f t="shared" si="1344"/>
        <v>0</v>
      </c>
      <c r="CB456" s="1">
        <v>0</v>
      </c>
      <c r="CC456" s="1">
        <v>0</v>
      </c>
      <c r="CD456" s="19">
        <v>0</v>
      </c>
      <c r="CE456" s="196">
        <v>0</v>
      </c>
      <c r="CF456" s="275">
        <f t="shared" si="1238"/>
        <v>0</v>
      </c>
      <c r="CG456" s="1">
        <f t="shared" si="1239"/>
        <v>0</v>
      </c>
      <c r="CH456" s="229">
        <f t="shared" si="1240"/>
        <v>0</v>
      </c>
      <c r="CI456" s="193">
        <f t="shared" si="1241"/>
        <v>0</v>
      </c>
      <c r="CJ456" s="193">
        <f t="shared" si="1242"/>
        <v>0</v>
      </c>
      <c r="CK456" s="20">
        <v>0</v>
      </c>
      <c r="CL456" s="33">
        <v>0</v>
      </c>
      <c r="CM456" s="475">
        <f t="shared" ref="CM456:CM519" si="1367">+IFERROR(CL456/CK456,0)</f>
        <v>0</v>
      </c>
      <c r="CN456" s="4">
        <f t="shared" si="1363"/>
        <v>0</v>
      </c>
      <c r="CO456" s="1">
        <v>0</v>
      </c>
      <c r="CP456" s="1">
        <v>0</v>
      </c>
      <c r="CQ456" s="19">
        <v>0</v>
      </c>
      <c r="CR456" s="7">
        <v>0</v>
      </c>
      <c r="CS456" s="224">
        <f t="shared" si="1211"/>
        <v>0</v>
      </c>
      <c r="CT456" s="1">
        <f t="shared" si="1212"/>
        <v>0</v>
      </c>
      <c r="CU456" s="229">
        <f t="shared" ref="CU456:CU519" si="1368">IFERROR(SUM(AV456:BD456,CR456)/SUM(AI456:AR456)-1,0)</f>
        <v>0</v>
      </c>
      <c r="CV456" s="193">
        <f t="shared" ref="CV456:CV519" si="1369">+AVERAGE(AV456:BD456,CL456)</f>
        <v>0</v>
      </c>
      <c r="CW456" s="193">
        <f t="shared" ref="CW456:CW519" si="1370">+IFERROR(AVERAGE(CL456,BD456,BC456),"")</f>
        <v>0</v>
      </c>
      <c r="CX456" s="20"/>
      <c r="CY456" s="33"/>
      <c r="CZ456" s="475">
        <f t="shared" ref="CZ456:CZ519" si="1371">+IFERROR(CY456/CX456,0)</f>
        <v>0</v>
      </c>
      <c r="DA456" s="4">
        <f t="shared" si="1345"/>
        <v>0</v>
      </c>
      <c r="DB456" s="700"/>
      <c r="DC456" s="700"/>
      <c r="DD456" s="146"/>
      <c r="DE456" s="7">
        <f t="shared" si="1346"/>
        <v>0</v>
      </c>
      <c r="DF456" s="224">
        <f t="shared" si="1216"/>
        <v>0</v>
      </c>
      <c r="DG456" s="1">
        <f t="shared" ref="DG456:DG519" si="1372">IFERROR(DE456/AS456-1,0)</f>
        <v>0</v>
      </c>
      <c r="DH456" s="229">
        <f t="shared" ref="DH456:DH519" si="1373">IFERROR(SUM(AV456:BD456,CL456)/SUM(AI456:AS456)-1,0)</f>
        <v>0</v>
      </c>
      <c r="DI456" s="193"/>
      <c r="DJ456" s="193"/>
      <c r="DK456" s="20"/>
      <c r="DL456" s="33"/>
      <c r="DM456" s="475">
        <f t="shared" ref="DM456:DM519" si="1374">+IFERROR(DL456/DK456,0)</f>
        <v>0</v>
      </c>
      <c r="DN456" s="4" t="e">
        <f t="shared" si="1347"/>
        <v>#DIV/0!</v>
      </c>
      <c r="DO456" s="700"/>
      <c r="DP456" s="700"/>
      <c r="DQ456" s="146"/>
      <c r="DR456" s="7">
        <f t="shared" si="1348"/>
        <v>0</v>
      </c>
      <c r="DS456" s="224">
        <f t="shared" si="1218"/>
        <v>0</v>
      </c>
      <c r="DT456" s="1">
        <f t="shared" ref="DT456:DT519" si="1375">IFERROR(DR456/AT456-1,0)</f>
        <v>0</v>
      </c>
      <c r="DU456" s="229">
        <f t="shared" ref="DU456:DU519" si="1376">IFERROR(BH456/AU456-1,0)</f>
        <v>0</v>
      </c>
    </row>
    <row r="457" spans="2:125" hidden="1" outlineLevel="1" x14ac:dyDescent="0.35">
      <c r="B457" s="5" t="s">
        <v>121</v>
      </c>
      <c r="C457" s="3"/>
      <c r="D457" s="18">
        <v>320022</v>
      </c>
      <c r="E457" s="5" t="s">
        <v>47</v>
      </c>
      <c r="F457" s="5" t="s">
        <v>65</v>
      </c>
      <c r="G457" s="5" t="s">
        <v>80</v>
      </c>
      <c r="H457" s="20">
        <v>259.25925925925924</v>
      </c>
      <c r="I457" s="16">
        <f t="shared" si="1349"/>
        <v>0</v>
      </c>
      <c r="J457" s="16">
        <f t="shared" si="1350"/>
        <v>0</v>
      </c>
      <c r="K457" s="16">
        <f t="shared" si="1351"/>
        <v>0</v>
      </c>
      <c r="L457" s="33">
        <f t="shared" si="1352"/>
        <v>0</v>
      </c>
      <c r="M457" s="20">
        <f t="shared" si="1353"/>
        <v>0</v>
      </c>
      <c r="N457" s="20">
        <f t="shared" si="1354"/>
        <v>0</v>
      </c>
      <c r="O457" s="20">
        <f t="shared" si="1355"/>
        <v>0</v>
      </c>
      <c r="P457" s="20">
        <f t="shared" si="1356"/>
        <v>0</v>
      </c>
      <c r="Q457" s="20">
        <f t="shared" si="1357"/>
        <v>0</v>
      </c>
      <c r="R457" s="20">
        <f t="shared" si="1358"/>
        <v>0</v>
      </c>
      <c r="S457" s="20">
        <f t="shared" si="1359"/>
        <v>0</v>
      </c>
      <c r="T457" s="20">
        <f t="shared" si="1360"/>
        <v>0</v>
      </c>
      <c r="U457" s="182">
        <f t="shared" si="1361"/>
        <v>0</v>
      </c>
      <c r="V457" s="33">
        <v>0</v>
      </c>
      <c r="W457" s="20">
        <v>0</v>
      </c>
      <c r="X457" s="20">
        <v>0</v>
      </c>
      <c r="Y457" s="20">
        <v>0</v>
      </c>
      <c r="Z457" s="20">
        <v>0</v>
      </c>
      <c r="AA457" s="20">
        <v>0</v>
      </c>
      <c r="AB457" s="20">
        <v>0</v>
      </c>
      <c r="AC457" s="20">
        <v>0</v>
      </c>
      <c r="AD457" s="20">
        <v>0</v>
      </c>
      <c r="AE457" s="20">
        <v>0</v>
      </c>
      <c r="AF457" s="20">
        <v>0</v>
      </c>
      <c r="AG457" s="16">
        <v>0</v>
      </c>
      <c r="AH457" s="179">
        <f t="shared" si="1366"/>
        <v>0</v>
      </c>
      <c r="AI457" s="28">
        <v>0</v>
      </c>
      <c r="AJ457" s="28">
        <v>0</v>
      </c>
      <c r="AK457" s="28">
        <v>0</v>
      </c>
      <c r="AL457" s="28">
        <v>0</v>
      </c>
      <c r="AM457" s="28">
        <v>0</v>
      </c>
      <c r="AN457" s="28">
        <v>0</v>
      </c>
      <c r="AO457" s="28">
        <v>0</v>
      </c>
      <c r="AP457" s="28">
        <v>0</v>
      </c>
      <c r="AQ457" s="28">
        <v>0</v>
      </c>
      <c r="AR457" s="28">
        <v>0</v>
      </c>
      <c r="AS457" s="28">
        <v>0</v>
      </c>
      <c r="AT457" s="28">
        <v>0</v>
      </c>
      <c r="AU457" s="329">
        <f t="shared" si="1244"/>
        <v>0</v>
      </c>
      <c r="AV457" s="33">
        <v>0</v>
      </c>
      <c r="AW457" s="20">
        <v>0</v>
      </c>
      <c r="AX457" s="20">
        <v>0</v>
      </c>
      <c r="AY457" s="20">
        <v>0</v>
      </c>
      <c r="AZ457" s="20">
        <v>0</v>
      </c>
      <c r="BA457" s="20">
        <v>0</v>
      </c>
      <c r="BB457" s="20">
        <v>0</v>
      </c>
      <c r="BC457" s="20">
        <v>0</v>
      </c>
      <c r="BD457" s="20">
        <v>0</v>
      </c>
      <c r="BE457" s="20">
        <v>0</v>
      </c>
      <c r="BF457" s="20">
        <v>0</v>
      </c>
      <c r="BG457" s="20">
        <v>0</v>
      </c>
      <c r="BH457" s="329">
        <f t="shared" si="1245"/>
        <v>0</v>
      </c>
      <c r="BI457" s="193"/>
      <c r="BJ457" s="193"/>
      <c r="BK457" s="20"/>
      <c r="BL457" s="33">
        <v>0</v>
      </c>
      <c r="BM457" s="226"/>
      <c r="BN457" s="4"/>
      <c r="BO457" s="4"/>
      <c r="BP457" s="4"/>
      <c r="BQ457" s="195"/>
      <c r="BR457" s="196"/>
      <c r="BS457" s="224"/>
      <c r="BT457" s="4">
        <f t="shared" si="1234"/>
        <v>0</v>
      </c>
      <c r="BU457" s="229">
        <f t="shared" si="1365"/>
        <v>0</v>
      </c>
      <c r="BV457" s="193">
        <f t="shared" si="1235"/>
        <v>0</v>
      </c>
      <c r="BW457" s="193">
        <f t="shared" si="1236"/>
        <v>0</v>
      </c>
      <c r="BX457" s="20">
        <v>0</v>
      </c>
      <c r="BY457" s="19">
        <v>0</v>
      </c>
      <c r="BZ457" s="441">
        <f t="shared" si="1237"/>
        <v>0</v>
      </c>
      <c r="CA457" s="4"/>
      <c r="CB457" s="1">
        <v>0</v>
      </c>
      <c r="CC457" s="1">
        <v>0</v>
      </c>
      <c r="CD457" s="19">
        <v>0</v>
      </c>
      <c r="CE457" s="196">
        <v>0</v>
      </c>
      <c r="CF457" s="275">
        <f t="shared" si="1238"/>
        <v>0</v>
      </c>
      <c r="CG457" s="1">
        <f t="shared" si="1239"/>
        <v>0</v>
      </c>
      <c r="CH457" s="229">
        <f t="shared" si="1240"/>
        <v>0</v>
      </c>
      <c r="CI457" s="193">
        <f t="shared" si="1241"/>
        <v>0</v>
      </c>
      <c r="CJ457" s="193">
        <f t="shared" si="1242"/>
        <v>0</v>
      </c>
      <c r="CK457" s="20">
        <v>0</v>
      </c>
      <c r="CL457" s="33">
        <v>0</v>
      </c>
      <c r="CM457" s="475">
        <f t="shared" si="1367"/>
        <v>0</v>
      </c>
      <c r="CN457" s="4">
        <f t="shared" si="1363"/>
        <v>0</v>
      </c>
      <c r="CO457" s="1">
        <v>0</v>
      </c>
      <c r="CP457" s="1">
        <v>0</v>
      </c>
      <c r="CQ457" s="19">
        <v>0</v>
      </c>
      <c r="CR457" s="7">
        <v>0</v>
      </c>
      <c r="CS457" s="224">
        <f t="shared" si="1211"/>
        <v>0</v>
      </c>
      <c r="CT457" s="1">
        <f t="shared" si="1212"/>
        <v>0</v>
      </c>
      <c r="CU457" s="229">
        <f t="shared" si="1368"/>
        <v>0</v>
      </c>
      <c r="CV457" s="193">
        <f t="shared" si="1369"/>
        <v>0</v>
      </c>
      <c r="CW457" s="193">
        <f t="shared" si="1370"/>
        <v>0</v>
      </c>
      <c r="CX457" s="20"/>
      <c r="CY457" s="33"/>
      <c r="CZ457" s="475">
        <f t="shared" si="1371"/>
        <v>0</v>
      </c>
      <c r="DA457" s="4">
        <f t="shared" si="1345"/>
        <v>0</v>
      </c>
      <c r="DB457" s="700"/>
      <c r="DC457" s="700"/>
      <c r="DD457" s="146"/>
      <c r="DE457" s="7">
        <f t="shared" si="1346"/>
        <v>0</v>
      </c>
      <c r="DF457" s="224">
        <f t="shared" si="1216"/>
        <v>0</v>
      </c>
      <c r="DG457" s="1">
        <f t="shared" si="1372"/>
        <v>0</v>
      </c>
      <c r="DH457" s="229">
        <f t="shared" si="1373"/>
        <v>0</v>
      </c>
      <c r="DI457" s="193"/>
      <c r="DJ457" s="193"/>
      <c r="DK457" s="20"/>
      <c r="DL457" s="33"/>
      <c r="DM457" s="475">
        <f t="shared" si="1374"/>
        <v>0</v>
      </c>
      <c r="DN457" s="4" t="e">
        <f t="shared" si="1347"/>
        <v>#DIV/0!</v>
      </c>
      <c r="DO457" s="700"/>
      <c r="DP457" s="700"/>
      <c r="DQ457" s="146"/>
      <c r="DR457" s="7">
        <f t="shared" si="1348"/>
        <v>0</v>
      </c>
      <c r="DS457" s="224">
        <f t="shared" si="1218"/>
        <v>0</v>
      </c>
      <c r="DT457" s="1">
        <f t="shared" si="1375"/>
        <v>0</v>
      </c>
      <c r="DU457" s="229">
        <f t="shared" si="1376"/>
        <v>0</v>
      </c>
    </row>
    <row r="458" spans="2:125" hidden="1" outlineLevel="1" x14ac:dyDescent="0.35">
      <c r="B458" s="5" t="s">
        <v>121</v>
      </c>
      <c r="C458" s="3"/>
      <c r="D458" s="18">
        <v>320117</v>
      </c>
      <c r="E458" s="5" t="s">
        <v>47</v>
      </c>
      <c r="F458" s="5" t="s">
        <v>66</v>
      </c>
      <c r="G458" s="5" t="s">
        <v>80</v>
      </c>
      <c r="H458" s="20">
        <v>259.25925925925924</v>
      </c>
      <c r="I458" s="16">
        <f t="shared" si="1349"/>
        <v>0</v>
      </c>
      <c r="J458" s="16">
        <f t="shared" si="1350"/>
        <v>0</v>
      </c>
      <c r="K458" s="16">
        <f t="shared" si="1351"/>
        <v>0</v>
      </c>
      <c r="L458" s="33">
        <f t="shared" si="1352"/>
        <v>0</v>
      </c>
      <c r="M458" s="20">
        <f t="shared" si="1353"/>
        <v>0</v>
      </c>
      <c r="N458" s="20">
        <f t="shared" si="1354"/>
        <v>0</v>
      </c>
      <c r="O458" s="20">
        <f t="shared" si="1355"/>
        <v>0</v>
      </c>
      <c r="P458" s="20">
        <f t="shared" si="1356"/>
        <v>0</v>
      </c>
      <c r="Q458" s="20">
        <f t="shared" si="1357"/>
        <v>0</v>
      </c>
      <c r="R458" s="20">
        <f t="shared" si="1358"/>
        <v>0</v>
      </c>
      <c r="S458" s="20">
        <f t="shared" si="1359"/>
        <v>0</v>
      </c>
      <c r="T458" s="20">
        <f t="shared" si="1360"/>
        <v>0</v>
      </c>
      <c r="U458" s="182">
        <f t="shared" si="1361"/>
        <v>0</v>
      </c>
      <c r="V458" s="33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0">
        <v>0</v>
      </c>
      <c r="AF458" s="20">
        <v>0</v>
      </c>
      <c r="AG458" s="16">
        <v>0</v>
      </c>
      <c r="AH458" s="179">
        <f t="shared" si="1366"/>
        <v>0</v>
      </c>
      <c r="AI458" s="28">
        <v>0</v>
      </c>
      <c r="AJ458" s="28">
        <v>0</v>
      </c>
      <c r="AK458" s="28">
        <v>0</v>
      </c>
      <c r="AL458" s="28">
        <v>0</v>
      </c>
      <c r="AM458" s="28">
        <v>0</v>
      </c>
      <c r="AN458" s="28">
        <v>0</v>
      </c>
      <c r="AO458" s="28">
        <v>0</v>
      </c>
      <c r="AP458" s="28">
        <v>0</v>
      </c>
      <c r="AQ458" s="28">
        <v>0</v>
      </c>
      <c r="AR458" s="28">
        <v>0</v>
      </c>
      <c r="AS458" s="28">
        <v>0</v>
      </c>
      <c r="AT458" s="28">
        <v>0</v>
      </c>
      <c r="AU458" s="329">
        <f t="shared" si="1244"/>
        <v>0</v>
      </c>
      <c r="AV458" s="33">
        <v>0</v>
      </c>
      <c r="AW458" s="20">
        <v>0</v>
      </c>
      <c r="AX458" s="20">
        <v>0</v>
      </c>
      <c r="AY458" s="20">
        <v>0</v>
      </c>
      <c r="AZ458" s="20">
        <v>0</v>
      </c>
      <c r="BA458" s="20">
        <v>0</v>
      </c>
      <c r="BB458" s="20">
        <v>0</v>
      </c>
      <c r="BC458" s="20">
        <v>0</v>
      </c>
      <c r="BD458" s="20">
        <v>0</v>
      </c>
      <c r="BE458" s="20">
        <v>0</v>
      </c>
      <c r="BF458" s="20">
        <v>0</v>
      </c>
      <c r="BG458" s="20">
        <v>0</v>
      </c>
      <c r="BH458" s="329">
        <f t="shared" si="1245"/>
        <v>0</v>
      </c>
      <c r="BI458" s="193"/>
      <c r="BJ458" s="193"/>
      <c r="BK458" s="20"/>
      <c r="BL458" s="33">
        <v>0</v>
      </c>
      <c r="BM458" s="226"/>
      <c r="BN458" s="4"/>
      <c r="BO458" s="4"/>
      <c r="BP458" s="4"/>
      <c r="BQ458" s="195"/>
      <c r="BR458" s="196"/>
      <c r="BS458" s="224"/>
      <c r="BT458" s="4">
        <f t="shared" si="1234"/>
        <v>0</v>
      </c>
      <c r="BU458" s="229">
        <f t="shared" si="1365"/>
        <v>0</v>
      </c>
      <c r="BV458" s="193">
        <f t="shared" si="1235"/>
        <v>0</v>
      </c>
      <c r="BW458" s="193">
        <f t="shared" si="1236"/>
        <v>0</v>
      </c>
      <c r="BX458" s="20">
        <v>0</v>
      </c>
      <c r="BY458" s="19">
        <v>0</v>
      </c>
      <c r="BZ458" s="441">
        <f t="shared" si="1237"/>
        <v>0</v>
      </c>
      <c r="CA458" s="4"/>
      <c r="CB458" s="1">
        <v>0</v>
      </c>
      <c r="CC458" s="1">
        <v>0</v>
      </c>
      <c r="CD458" s="19">
        <v>0</v>
      </c>
      <c r="CE458" s="196">
        <v>0</v>
      </c>
      <c r="CF458" s="275">
        <f t="shared" si="1238"/>
        <v>0</v>
      </c>
      <c r="CG458" s="1">
        <f t="shared" si="1239"/>
        <v>0</v>
      </c>
      <c r="CH458" s="229">
        <f t="shared" si="1240"/>
        <v>0</v>
      </c>
      <c r="CI458" s="193">
        <f t="shared" si="1241"/>
        <v>0</v>
      </c>
      <c r="CJ458" s="193">
        <f t="shared" si="1242"/>
        <v>0</v>
      </c>
      <c r="CK458" s="20">
        <v>0</v>
      </c>
      <c r="CL458" s="33">
        <v>0</v>
      </c>
      <c r="CM458" s="475">
        <f t="shared" si="1367"/>
        <v>0</v>
      </c>
      <c r="CN458" s="4">
        <f t="shared" si="1363"/>
        <v>0</v>
      </c>
      <c r="CO458" s="1">
        <v>0</v>
      </c>
      <c r="CP458" s="1">
        <v>0</v>
      </c>
      <c r="CQ458" s="19">
        <v>0</v>
      </c>
      <c r="CR458" s="7">
        <v>0</v>
      </c>
      <c r="CS458" s="224">
        <f t="shared" ref="CS458:CS521" si="1377">+IFERROR(CR458/CK458,0)</f>
        <v>0</v>
      </c>
      <c r="CT458" s="1">
        <f t="shared" ref="CT458:CT521" si="1378">IFERROR(CR458/AR458-1,0)</f>
        <v>0</v>
      </c>
      <c r="CU458" s="229">
        <f t="shared" si="1368"/>
        <v>0</v>
      </c>
      <c r="CV458" s="193">
        <f t="shared" si="1369"/>
        <v>0</v>
      </c>
      <c r="CW458" s="193">
        <f t="shared" si="1370"/>
        <v>0</v>
      </c>
      <c r="CX458" s="20"/>
      <c r="CY458" s="33"/>
      <c r="CZ458" s="475">
        <f t="shared" si="1371"/>
        <v>0</v>
      </c>
      <c r="DA458" s="4">
        <f t="shared" si="1345"/>
        <v>0</v>
      </c>
      <c r="DB458" s="700"/>
      <c r="DC458" s="700"/>
      <c r="DD458" s="146"/>
      <c r="DE458" s="7">
        <f t="shared" si="1346"/>
        <v>0</v>
      </c>
      <c r="DF458" s="224">
        <f t="shared" ref="DF458:DF521" si="1379">+IFERROR(DE458/CX458,0)</f>
        <v>0</v>
      </c>
      <c r="DG458" s="1">
        <f t="shared" si="1372"/>
        <v>0</v>
      </c>
      <c r="DH458" s="229">
        <f t="shared" si="1373"/>
        <v>0</v>
      </c>
      <c r="DI458" s="193"/>
      <c r="DJ458" s="193"/>
      <c r="DK458" s="20"/>
      <c r="DL458" s="33"/>
      <c r="DM458" s="475">
        <f t="shared" si="1374"/>
        <v>0</v>
      </c>
      <c r="DN458" s="4" t="e">
        <f t="shared" si="1347"/>
        <v>#DIV/0!</v>
      </c>
      <c r="DO458" s="700"/>
      <c r="DP458" s="700"/>
      <c r="DQ458" s="146"/>
      <c r="DR458" s="7">
        <f t="shared" si="1348"/>
        <v>0</v>
      </c>
      <c r="DS458" s="224">
        <f t="shared" ref="DS458:DS521" si="1380">+IFERROR(DR458/DK458,0)</f>
        <v>0</v>
      </c>
      <c r="DT458" s="1">
        <f t="shared" si="1375"/>
        <v>0</v>
      </c>
      <c r="DU458" s="229">
        <f t="shared" si="1376"/>
        <v>0</v>
      </c>
    </row>
    <row r="459" spans="2:125" hidden="1" outlineLevel="1" x14ac:dyDescent="0.35">
      <c r="B459" s="5" t="s">
        <v>121</v>
      </c>
      <c r="C459" s="3"/>
      <c r="D459" s="18">
        <v>320927</v>
      </c>
      <c r="E459" s="5" t="s">
        <v>47</v>
      </c>
      <c r="F459" s="5" t="s">
        <v>67</v>
      </c>
      <c r="G459" s="5" t="s">
        <v>80</v>
      </c>
      <c r="H459" s="20">
        <v>229.58199999999999</v>
      </c>
      <c r="I459" s="16">
        <f t="shared" si="1349"/>
        <v>0</v>
      </c>
      <c r="J459" s="16">
        <f t="shared" si="1350"/>
        <v>0</v>
      </c>
      <c r="K459" s="16">
        <f t="shared" si="1351"/>
        <v>0</v>
      </c>
      <c r="L459" s="33">
        <f t="shared" si="1352"/>
        <v>0</v>
      </c>
      <c r="M459" s="20">
        <f t="shared" si="1353"/>
        <v>0</v>
      </c>
      <c r="N459" s="20">
        <f t="shared" si="1354"/>
        <v>0</v>
      </c>
      <c r="O459" s="20">
        <f t="shared" si="1355"/>
        <v>0</v>
      </c>
      <c r="P459" s="20">
        <f t="shared" si="1356"/>
        <v>0</v>
      </c>
      <c r="Q459" s="20">
        <f t="shared" si="1357"/>
        <v>0</v>
      </c>
      <c r="R459" s="20">
        <f t="shared" si="1358"/>
        <v>0</v>
      </c>
      <c r="S459" s="20">
        <f t="shared" si="1359"/>
        <v>0</v>
      </c>
      <c r="T459" s="20">
        <f t="shared" si="1360"/>
        <v>0</v>
      </c>
      <c r="U459" s="182">
        <f t="shared" si="1361"/>
        <v>0</v>
      </c>
      <c r="V459" s="33">
        <v>0</v>
      </c>
      <c r="W459" s="20">
        <v>0</v>
      </c>
      <c r="X459" s="20">
        <v>0</v>
      </c>
      <c r="Y459" s="20">
        <v>0</v>
      </c>
      <c r="Z459" s="20">
        <v>0</v>
      </c>
      <c r="AA459" s="20">
        <v>0</v>
      </c>
      <c r="AB459" s="20">
        <v>0</v>
      </c>
      <c r="AC459" s="20">
        <v>0</v>
      </c>
      <c r="AD459" s="20">
        <v>0</v>
      </c>
      <c r="AE459" s="20">
        <v>0</v>
      </c>
      <c r="AF459" s="20">
        <v>0</v>
      </c>
      <c r="AG459" s="16">
        <v>0</v>
      </c>
      <c r="AH459" s="179">
        <f t="shared" si="1366"/>
        <v>0</v>
      </c>
      <c r="AI459" s="28">
        <v>0</v>
      </c>
      <c r="AJ459" s="28">
        <v>0</v>
      </c>
      <c r="AK459" s="28">
        <v>0</v>
      </c>
      <c r="AL459" s="28">
        <v>0</v>
      </c>
      <c r="AM459" s="28">
        <v>0</v>
      </c>
      <c r="AN459" s="28">
        <v>0</v>
      </c>
      <c r="AO459" s="28">
        <v>0</v>
      </c>
      <c r="AP459" s="28">
        <v>0</v>
      </c>
      <c r="AQ459" s="28">
        <v>0</v>
      </c>
      <c r="AR459" s="28">
        <v>0</v>
      </c>
      <c r="AS459" s="28">
        <v>0</v>
      </c>
      <c r="AT459" s="28">
        <v>0</v>
      </c>
      <c r="AU459" s="329">
        <f t="shared" si="1244"/>
        <v>0</v>
      </c>
      <c r="AV459" s="33">
        <v>0</v>
      </c>
      <c r="AW459" s="20">
        <v>0</v>
      </c>
      <c r="AX459" s="20">
        <v>0</v>
      </c>
      <c r="AY459" s="20">
        <v>0</v>
      </c>
      <c r="AZ459" s="20">
        <v>0</v>
      </c>
      <c r="BA459" s="20">
        <v>0</v>
      </c>
      <c r="BB459" s="20">
        <v>0</v>
      </c>
      <c r="BC459" s="20">
        <v>0</v>
      </c>
      <c r="BD459" s="20">
        <v>0</v>
      </c>
      <c r="BE459" s="20">
        <v>0</v>
      </c>
      <c r="BF459" s="20">
        <v>0</v>
      </c>
      <c r="BG459" s="20">
        <v>0</v>
      </c>
      <c r="BH459" s="329">
        <f t="shared" si="1245"/>
        <v>0</v>
      </c>
      <c r="BI459" s="193"/>
      <c r="BJ459" s="193"/>
      <c r="BK459" s="20"/>
      <c r="BL459" s="33">
        <v>0</v>
      </c>
      <c r="BM459" s="226"/>
      <c r="BN459" s="4"/>
      <c r="BO459" s="4"/>
      <c r="BP459" s="4"/>
      <c r="BQ459" s="195"/>
      <c r="BR459" s="196"/>
      <c r="BS459" s="224"/>
      <c r="BT459" s="4">
        <f t="shared" ref="BT459:BT522" si="1381">IFERROR(BL459/AP459-1,0)</f>
        <v>0</v>
      </c>
      <c r="BU459" s="229">
        <f t="shared" si="1365"/>
        <v>0</v>
      </c>
      <c r="BV459" s="193">
        <f t="shared" ref="BV459:BV522" si="1382">+IFERROR(AVERAGE(AV459:BC459),0)</f>
        <v>0</v>
      </c>
      <c r="BW459" s="193">
        <f t="shared" ref="BW459:BW522" si="1383">+IFERROR(AVERAGE(BA459:BC459),0)</f>
        <v>0</v>
      </c>
      <c r="BX459" s="20">
        <v>0</v>
      </c>
      <c r="BY459" s="19">
        <v>0</v>
      </c>
      <c r="BZ459" s="441">
        <f t="shared" ref="BZ459:BZ522" si="1384">+IFERROR(BY459/BX459,0)</f>
        <v>0</v>
      </c>
      <c r="CA459" s="4"/>
      <c r="CB459" s="1">
        <v>0</v>
      </c>
      <c r="CC459" s="1">
        <v>0</v>
      </c>
      <c r="CD459" s="19">
        <v>0</v>
      </c>
      <c r="CE459" s="196">
        <v>0</v>
      </c>
      <c r="CF459" s="275">
        <f t="shared" ref="CF459:CF522" si="1385">+IFERROR(CE459/BX459,0)</f>
        <v>0</v>
      </c>
      <c r="CG459" s="1">
        <f t="shared" ref="CG459:CG522" si="1386">IFERROR(CE459/AQ459-1,0)</f>
        <v>0</v>
      </c>
      <c r="CH459" s="229">
        <f t="shared" ref="CH459:CH522" si="1387">IFERROR(SUM(AV459:BC459,BY459)/SUM(AI459:AQ459)-1,0)</f>
        <v>0</v>
      </c>
      <c r="CI459" s="193">
        <f t="shared" ref="CI459:CI522" si="1388">+AVERAGE(AV459:BD459)</f>
        <v>0</v>
      </c>
      <c r="CJ459" s="193">
        <f t="shared" ref="CJ459:CJ522" si="1389">+AVERAGE(BB459:BD459)</f>
        <v>0</v>
      </c>
      <c r="CK459" s="20">
        <v>0</v>
      </c>
      <c r="CL459" s="33">
        <v>0</v>
      </c>
      <c r="CM459" s="475">
        <f t="shared" si="1367"/>
        <v>0</v>
      </c>
      <c r="CN459" s="4">
        <f t="shared" si="1363"/>
        <v>0</v>
      </c>
      <c r="CO459" s="1">
        <v>0</v>
      </c>
      <c r="CP459" s="1">
        <v>0</v>
      </c>
      <c r="CQ459" s="19">
        <v>0</v>
      </c>
      <c r="CR459" s="7">
        <v>0</v>
      </c>
      <c r="CS459" s="224">
        <f t="shared" si="1377"/>
        <v>0</v>
      </c>
      <c r="CT459" s="1">
        <f t="shared" si="1378"/>
        <v>0</v>
      </c>
      <c r="CU459" s="229">
        <f t="shared" si="1368"/>
        <v>0</v>
      </c>
      <c r="CV459" s="193">
        <f t="shared" si="1369"/>
        <v>0</v>
      </c>
      <c r="CW459" s="193">
        <f t="shared" si="1370"/>
        <v>0</v>
      </c>
      <c r="CX459" s="20"/>
      <c r="CY459" s="33"/>
      <c r="CZ459" s="475">
        <f t="shared" si="1371"/>
        <v>0</v>
      </c>
      <c r="DA459" s="4">
        <f t="shared" si="1345"/>
        <v>0</v>
      </c>
      <c r="DB459" s="700"/>
      <c r="DC459" s="700"/>
      <c r="DD459" s="146"/>
      <c r="DE459" s="7">
        <f t="shared" si="1346"/>
        <v>0</v>
      </c>
      <c r="DF459" s="224">
        <f t="shared" si="1379"/>
        <v>0</v>
      </c>
      <c r="DG459" s="1">
        <f t="shared" si="1372"/>
        <v>0</v>
      </c>
      <c r="DH459" s="229">
        <f t="shared" si="1373"/>
        <v>0</v>
      </c>
      <c r="DI459" s="193"/>
      <c r="DJ459" s="193"/>
      <c r="DK459" s="20"/>
      <c r="DL459" s="33"/>
      <c r="DM459" s="475">
        <f t="shared" si="1374"/>
        <v>0</v>
      </c>
      <c r="DN459" s="4" t="e">
        <f t="shared" si="1347"/>
        <v>#DIV/0!</v>
      </c>
      <c r="DO459" s="700"/>
      <c r="DP459" s="700"/>
      <c r="DQ459" s="146"/>
      <c r="DR459" s="7">
        <f t="shared" si="1348"/>
        <v>0</v>
      </c>
      <c r="DS459" s="224">
        <f t="shared" si="1380"/>
        <v>0</v>
      </c>
      <c r="DT459" s="1">
        <f t="shared" si="1375"/>
        <v>0</v>
      </c>
      <c r="DU459" s="229">
        <f t="shared" si="1376"/>
        <v>0</v>
      </c>
    </row>
    <row r="460" spans="2:125" hidden="1" outlineLevel="1" x14ac:dyDescent="0.35">
      <c r="B460" s="5" t="s">
        <v>121</v>
      </c>
      <c r="C460" s="3"/>
      <c r="D460" s="18">
        <v>320029</v>
      </c>
      <c r="E460" s="5" t="s">
        <v>47</v>
      </c>
      <c r="F460" s="5" t="s">
        <v>68</v>
      </c>
      <c r="G460" s="5" t="s">
        <v>81</v>
      </c>
      <c r="H460" s="20">
        <v>255.55600000000001</v>
      </c>
      <c r="I460" s="16">
        <f t="shared" si="1349"/>
        <v>0</v>
      </c>
      <c r="J460" s="16">
        <f t="shared" si="1350"/>
        <v>0</v>
      </c>
      <c r="K460" s="16">
        <f t="shared" si="1351"/>
        <v>0</v>
      </c>
      <c r="L460" s="33">
        <f t="shared" si="1352"/>
        <v>0</v>
      </c>
      <c r="M460" s="20">
        <f t="shared" si="1353"/>
        <v>0</v>
      </c>
      <c r="N460" s="20">
        <f t="shared" si="1354"/>
        <v>0</v>
      </c>
      <c r="O460" s="20">
        <f t="shared" si="1355"/>
        <v>0</v>
      </c>
      <c r="P460" s="20">
        <f t="shared" si="1356"/>
        <v>0</v>
      </c>
      <c r="Q460" s="20">
        <f t="shared" si="1357"/>
        <v>0</v>
      </c>
      <c r="R460" s="20">
        <f t="shared" si="1358"/>
        <v>0</v>
      </c>
      <c r="S460" s="20">
        <f t="shared" si="1359"/>
        <v>0</v>
      </c>
      <c r="T460" s="20">
        <f t="shared" si="1360"/>
        <v>0</v>
      </c>
      <c r="U460" s="182">
        <f t="shared" si="1361"/>
        <v>0</v>
      </c>
      <c r="V460" s="33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0">
        <v>0</v>
      </c>
      <c r="AF460" s="20">
        <v>0</v>
      </c>
      <c r="AG460" s="16">
        <v>0</v>
      </c>
      <c r="AH460" s="179">
        <f t="shared" si="1366"/>
        <v>0</v>
      </c>
      <c r="AI460" s="28">
        <v>0</v>
      </c>
      <c r="AJ460" s="28">
        <v>0</v>
      </c>
      <c r="AK460" s="28">
        <v>0</v>
      </c>
      <c r="AL460" s="28">
        <v>0</v>
      </c>
      <c r="AM460" s="28">
        <v>0</v>
      </c>
      <c r="AN460" s="28">
        <v>0</v>
      </c>
      <c r="AO460" s="28">
        <v>0</v>
      </c>
      <c r="AP460" s="28">
        <v>0</v>
      </c>
      <c r="AQ460" s="28">
        <v>0</v>
      </c>
      <c r="AR460" s="28">
        <v>0</v>
      </c>
      <c r="AS460" s="28">
        <v>0</v>
      </c>
      <c r="AT460" s="28">
        <v>0</v>
      </c>
      <c r="AU460" s="329">
        <f t="shared" si="1244"/>
        <v>0</v>
      </c>
      <c r="AV460" s="33">
        <v>0</v>
      </c>
      <c r="AW460" s="20">
        <v>0</v>
      </c>
      <c r="AX460" s="20">
        <v>0</v>
      </c>
      <c r="AY460" s="20">
        <v>0</v>
      </c>
      <c r="AZ460" s="20">
        <v>0</v>
      </c>
      <c r="BA460" s="20">
        <v>0</v>
      </c>
      <c r="BB460" s="20">
        <v>0</v>
      </c>
      <c r="BC460" s="20">
        <v>0</v>
      </c>
      <c r="BD460" s="20">
        <v>0</v>
      </c>
      <c r="BE460" s="20">
        <v>0</v>
      </c>
      <c r="BF460" s="20">
        <v>0</v>
      </c>
      <c r="BG460" s="20">
        <v>0</v>
      </c>
      <c r="BH460" s="329">
        <f t="shared" si="1245"/>
        <v>0</v>
      </c>
      <c r="BI460" s="193"/>
      <c r="BJ460" s="193"/>
      <c r="BK460" s="20"/>
      <c r="BL460" s="33">
        <v>0</v>
      </c>
      <c r="BM460" s="226"/>
      <c r="BN460" s="4"/>
      <c r="BO460" s="4"/>
      <c r="BP460" s="4"/>
      <c r="BQ460" s="195"/>
      <c r="BR460" s="196"/>
      <c r="BS460" s="224"/>
      <c r="BT460" s="4">
        <f t="shared" si="1381"/>
        <v>0</v>
      </c>
      <c r="BU460" s="229">
        <f t="shared" si="1365"/>
        <v>0</v>
      </c>
      <c r="BV460" s="193">
        <f t="shared" si="1382"/>
        <v>0</v>
      </c>
      <c r="BW460" s="193">
        <f t="shared" si="1383"/>
        <v>0</v>
      </c>
      <c r="BX460" s="20">
        <v>0</v>
      </c>
      <c r="BY460" s="19">
        <v>0</v>
      </c>
      <c r="BZ460" s="441">
        <f t="shared" si="1384"/>
        <v>0</v>
      </c>
      <c r="CA460" s="4"/>
      <c r="CB460" s="1">
        <v>0</v>
      </c>
      <c r="CC460" s="1">
        <v>0</v>
      </c>
      <c r="CD460" s="19">
        <v>0</v>
      </c>
      <c r="CE460" s="196">
        <v>0</v>
      </c>
      <c r="CF460" s="275">
        <f t="shared" si="1385"/>
        <v>0</v>
      </c>
      <c r="CG460" s="1">
        <f t="shared" si="1386"/>
        <v>0</v>
      </c>
      <c r="CH460" s="229">
        <f t="shared" si="1387"/>
        <v>0</v>
      </c>
      <c r="CI460" s="193">
        <f t="shared" si="1388"/>
        <v>0</v>
      </c>
      <c r="CJ460" s="193">
        <f t="shared" si="1389"/>
        <v>0</v>
      </c>
      <c r="CK460" s="20">
        <v>0</v>
      </c>
      <c r="CL460" s="33">
        <v>0</v>
      </c>
      <c r="CM460" s="475">
        <f t="shared" si="1367"/>
        <v>0</v>
      </c>
      <c r="CN460" s="4">
        <f t="shared" si="1363"/>
        <v>0</v>
      </c>
      <c r="CO460" s="1">
        <v>0</v>
      </c>
      <c r="CP460" s="1">
        <v>0</v>
      </c>
      <c r="CQ460" s="19">
        <v>0</v>
      </c>
      <c r="CR460" s="7">
        <v>0</v>
      </c>
      <c r="CS460" s="224">
        <f t="shared" si="1377"/>
        <v>0</v>
      </c>
      <c r="CT460" s="1">
        <f t="shared" si="1378"/>
        <v>0</v>
      </c>
      <c r="CU460" s="229">
        <f t="shared" si="1368"/>
        <v>0</v>
      </c>
      <c r="CV460" s="193">
        <f t="shared" si="1369"/>
        <v>0</v>
      </c>
      <c r="CW460" s="193">
        <f t="shared" si="1370"/>
        <v>0</v>
      </c>
      <c r="CX460" s="20"/>
      <c r="CY460" s="33"/>
      <c r="CZ460" s="475">
        <f t="shared" si="1371"/>
        <v>0</v>
      </c>
      <c r="DA460" s="4">
        <f t="shared" si="1345"/>
        <v>0</v>
      </c>
      <c r="DB460" s="700"/>
      <c r="DC460" s="700"/>
      <c r="DD460" s="146"/>
      <c r="DE460" s="7">
        <f t="shared" si="1346"/>
        <v>0</v>
      </c>
      <c r="DF460" s="224">
        <f t="shared" si="1379"/>
        <v>0</v>
      </c>
      <c r="DG460" s="1">
        <f t="shared" si="1372"/>
        <v>0</v>
      </c>
      <c r="DH460" s="229">
        <f t="shared" si="1373"/>
        <v>0</v>
      </c>
      <c r="DI460" s="193"/>
      <c r="DJ460" s="193"/>
      <c r="DK460" s="20"/>
      <c r="DL460" s="33"/>
      <c r="DM460" s="475">
        <f t="shared" si="1374"/>
        <v>0</v>
      </c>
      <c r="DN460" s="4" t="e">
        <f t="shared" si="1347"/>
        <v>#DIV/0!</v>
      </c>
      <c r="DO460" s="700"/>
      <c r="DP460" s="700"/>
      <c r="DQ460" s="146"/>
      <c r="DR460" s="7">
        <f t="shared" si="1348"/>
        <v>0</v>
      </c>
      <c r="DS460" s="224">
        <f t="shared" si="1380"/>
        <v>0</v>
      </c>
      <c r="DT460" s="1">
        <f t="shared" si="1375"/>
        <v>0</v>
      </c>
      <c r="DU460" s="229">
        <f t="shared" si="1376"/>
        <v>0</v>
      </c>
    </row>
    <row r="461" spans="2:125" collapsed="1" x14ac:dyDescent="0.35">
      <c r="B461" s="5" t="s">
        <v>121</v>
      </c>
      <c r="C461" s="3"/>
      <c r="D461" s="18"/>
      <c r="E461" s="5" t="s">
        <v>194</v>
      </c>
      <c r="F461" s="14" t="s">
        <v>82</v>
      </c>
      <c r="G461" s="5"/>
      <c r="H461" s="2"/>
      <c r="I461" s="27">
        <f>+SUM(I462:I464)</f>
        <v>19.365903952259341</v>
      </c>
      <c r="J461" s="27">
        <f t="shared" ref="J461:T461" si="1390">+SUM(J462:J464)</f>
        <v>18.298984570647605</v>
      </c>
      <c r="K461" s="27">
        <f t="shared" si="1390"/>
        <v>2603.5363137078489</v>
      </c>
      <c r="L461" s="34">
        <f t="shared" si="1390"/>
        <v>1068.0239858086734</v>
      </c>
      <c r="M461" s="26">
        <f t="shared" si="1390"/>
        <v>770.3813047671224</v>
      </c>
      <c r="N461" s="26">
        <f t="shared" si="1390"/>
        <v>0</v>
      </c>
      <c r="O461" s="26">
        <f t="shared" si="1390"/>
        <v>1029.3597633231354</v>
      </c>
      <c r="P461" s="26">
        <f t="shared" si="1390"/>
        <v>1067.4173542092556</v>
      </c>
      <c r="Q461" s="26">
        <f t="shared" si="1390"/>
        <v>1015.1340451407398</v>
      </c>
      <c r="R461" s="26">
        <f t="shared" si="1390"/>
        <v>938.75586462454112</v>
      </c>
      <c r="S461" s="26">
        <f t="shared" si="1390"/>
        <v>2508.3004753620339</v>
      </c>
      <c r="T461" s="26">
        <f t="shared" si="1390"/>
        <v>211.61725915772197</v>
      </c>
      <c r="U461" s="182">
        <f t="shared" ref="U461" si="1391">+SUM(I461:T461)</f>
        <v>11250.191254623978</v>
      </c>
      <c r="V461" s="34">
        <f>+SUM(V462:V464)</f>
        <v>160</v>
      </c>
      <c r="W461" s="26">
        <f t="shared" ref="W461:AG461" si="1392">+SUM(W462:W464)</f>
        <v>167</v>
      </c>
      <c r="X461" s="26">
        <f t="shared" si="1392"/>
        <v>167</v>
      </c>
      <c r="Y461" s="26">
        <f t="shared" si="1392"/>
        <v>41</v>
      </c>
      <c r="Z461" s="26">
        <f t="shared" si="1392"/>
        <v>0</v>
      </c>
      <c r="AA461" s="26">
        <f t="shared" si="1392"/>
        <v>0</v>
      </c>
      <c r="AB461" s="26">
        <f t="shared" si="1392"/>
        <v>0</v>
      </c>
      <c r="AC461" s="26">
        <f t="shared" si="1392"/>
        <v>0</v>
      </c>
      <c r="AD461" s="26">
        <v>0</v>
      </c>
      <c r="AE461" s="26">
        <f t="shared" si="1392"/>
        <v>0</v>
      </c>
      <c r="AF461" s="26">
        <f t="shared" si="1392"/>
        <v>0</v>
      </c>
      <c r="AG461" s="27">
        <f t="shared" si="1392"/>
        <v>0</v>
      </c>
      <c r="AH461" s="179">
        <f t="shared" si="1366"/>
        <v>535</v>
      </c>
      <c r="AI461" s="23">
        <f>SUM(AI462:AI464)</f>
        <v>4311.174</v>
      </c>
      <c r="AJ461" s="23">
        <f t="shared" ref="AJ461:AT461" si="1393">SUM(AJ462:AJ464)</f>
        <v>3972.1309999999994</v>
      </c>
      <c r="AK461" s="23">
        <f t="shared" si="1393"/>
        <v>549139.57400000026</v>
      </c>
      <c r="AL461" s="23">
        <f t="shared" si="1393"/>
        <v>225174.70100000003</v>
      </c>
      <c r="AM461" s="23">
        <f t="shared" si="1393"/>
        <v>162650.00400000004</v>
      </c>
      <c r="AN461" s="23">
        <f t="shared" si="1393"/>
        <v>0</v>
      </c>
      <c r="AO461" s="23">
        <f t="shared" si="1393"/>
        <v>217919.21999999997</v>
      </c>
      <c r="AP461" s="23">
        <f t="shared" si="1393"/>
        <v>225046.80303999997</v>
      </c>
      <c r="AQ461" s="23">
        <f t="shared" si="1393"/>
        <v>214359.83640000006</v>
      </c>
      <c r="AR461" s="23">
        <f t="shared" si="1393"/>
        <v>198032.74196000001</v>
      </c>
      <c r="AS461" s="23">
        <f t="shared" si="1393"/>
        <v>529056.5673600001</v>
      </c>
      <c r="AT461" s="23">
        <f t="shared" si="1393"/>
        <v>44615.901599999997</v>
      </c>
      <c r="AU461" s="329">
        <f t="shared" ref="AU461" si="1394">+SUM(AU462:AU464)</f>
        <v>2374278.6543600005</v>
      </c>
      <c r="AV461" s="33">
        <f t="shared" ref="AV461" si="1395">+SUM(AV462:AV464)</f>
        <v>35451.334799999997</v>
      </c>
      <c r="AW461" s="20">
        <f t="shared" ref="AW461" si="1396">+SUM(AW462:AW464)</f>
        <v>36885.423599999995</v>
      </c>
      <c r="AX461" s="20">
        <f t="shared" ref="AX461" si="1397">+SUM(AX462:AX464)</f>
        <v>36885.423600000002</v>
      </c>
      <c r="AY461" s="20">
        <f t="shared" ref="AY461" si="1398">+SUM(AY462:AY464)</f>
        <v>9055.7027999999991</v>
      </c>
      <c r="AZ461" s="20">
        <f t="shared" ref="AZ461" si="1399">+SUM(AZ462:AZ464)</f>
        <v>0</v>
      </c>
      <c r="BA461" s="20">
        <f t="shared" ref="BA461" si="1400">+SUM(BA462:BA464)</f>
        <v>0</v>
      </c>
      <c r="BB461" s="20">
        <f t="shared" ref="BB461" si="1401">+SUM(BB462:BB464)</f>
        <v>0</v>
      </c>
      <c r="BC461" s="20">
        <v>0</v>
      </c>
      <c r="BD461" s="20">
        <v>0</v>
      </c>
      <c r="BE461" s="20">
        <f t="shared" ref="BE461" si="1402">+SUM(BE462:BE464)</f>
        <v>0</v>
      </c>
      <c r="BF461" s="20">
        <f t="shared" ref="BF461" si="1403">+SUM(BF462:BF464)</f>
        <v>0</v>
      </c>
      <c r="BG461" s="20">
        <f t="shared" ref="BG461" si="1404">+SUM(BG462:BG464)</f>
        <v>0</v>
      </c>
      <c r="BH461" s="329">
        <f t="shared" ref="BH461" si="1405">+SUM(BH462:BH464)</f>
        <v>118277.8848</v>
      </c>
      <c r="BI461" s="193"/>
      <c r="BJ461" s="193"/>
      <c r="BK461" s="20"/>
      <c r="BL461" s="33">
        <v>0</v>
      </c>
      <c r="BM461" s="226"/>
      <c r="BN461" s="4"/>
      <c r="BO461" s="4"/>
      <c r="BP461" s="4"/>
      <c r="BQ461" s="195"/>
      <c r="BR461" s="196"/>
      <c r="BS461" s="224"/>
      <c r="BT461" s="4">
        <f t="shared" si="1381"/>
        <v>-1</v>
      </c>
      <c r="BU461" s="229">
        <f t="shared" si="1365"/>
        <v>-0.91479849772385069</v>
      </c>
      <c r="BV461" s="193"/>
      <c r="BW461" s="193">
        <f t="shared" si="1383"/>
        <v>0</v>
      </c>
      <c r="BX461" s="20">
        <v>0</v>
      </c>
      <c r="BY461" s="19">
        <v>0</v>
      </c>
      <c r="BZ461" s="441">
        <f t="shared" si="1384"/>
        <v>0</v>
      </c>
      <c r="CA461" s="4"/>
      <c r="CB461" s="1">
        <v>0</v>
      </c>
      <c r="CC461" s="1">
        <v>0</v>
      </c>
      <c r="CD461" s="19">
        <v>0</v>
      </c>
      <c r="CE461" s="196">
        <v>0</v>
      </c>
      <c r="CF461" s="275">
        <f t="shared" si="1385"/>
        <v>0</v>
      </c>
      <c r="CG461" s="1">
        <f t="shared" si="1386"/>
        <v>-1</v>
      </c>
      <c r="CH461" s="229">
        <f t="shared" si="1387"/>
        <v>-0.92619503007231241</v>
      </c>
      <c r="CI461" s="193">
        <f t="shared" si="1388"/>
        <v>13141.9872</v>
      </c>
      <c r="CJ461" s="193">
        <f t="shared" si="1389"/>
        <v>0</v>
      </c>
      <c r="CK461" s="20">
        <v>0</v>
      </c>
      <c r="CL461" s="33">
        <v>0</v>
      </c>
      <c r="CM461" s="475">
        <f t="shared" si="1367"/>
        <v>0</v>
      </c>
      <c r="CN461" s="4">
        <f t="shared" si="1363"/>
        <v>0</v>
      </c>
      <c r="CO461" s="1">
        <v>0</v>
      </c>
      <c r="CP461" s="1">
        <v>0</v>
      </c>
      <c r="CQ461" s="19">
        <v>0</v>
      </c>
      <c r="CR461" s="7">
        <v>0</v>
      </c>
      <c r="CS461" s="224">
        <f t="shared" si="1377"/>
        <v>0</v>
      </c>
      <c r="CT461" s="1">
        <f t="shared" si="1378"/>
        <v>-1</v>
      </c>
      <c r="CU461" s="229">
        <f t="shared" si="1368"/>
        <v>-0.93431218566333829</v>
      </c>
      <c r="CV461" s="193">
        <f t="shared" si="1369"/>
        <v>11827.788479999999</v>
      </c>
      <c r="CW461" s="193">
        <f t="shared" si="1370"/>
        <v>0</v>
      </c>
      <c r="CX461" s="20"/>
      <c r="CY461" s="33"/>
      <c r="CZ461" s="475">
        <f t="shared" si="1371"/>
        <v>0</v>
      </c>
      <c r="DA461" s="4">
        <f t="shared" si="1345"/>
        <v>0</v>
      </c>
      <c r="DB461" s="700"/>
      <c r="DC461" s="700"/>
      <c r="DD461" s="146"/>
      <c r="DE461" s="7">
        <f t="shared" si="1346"/>
        <v>0</v>
      </c>
      <c r="DF461" s="224">
        <f t="shared" si="1379"/>
        <v>0</v>
      </c>
      <c r="DG461" s="1">
        <f t="shared" si="1372"/>
        <v>-1</v>
      </c>
      <c r="DH461" s="229">
        <f t="shared" si="1373"/>
        <v>-0.94922961074092216</v>
      </c>
      <c r="DI461" s="193"/>
      <c r="DJ461" s="193"/>
      <c r="DK461" s="20"/>
      <c r="DL461" s="33"/>
      <c r="DM461" s="475">
        <f t="shared" si="1374"/>
        <v>0</v>
      </c>
      <c r="DN461" s="4" t="e">
        <f t="shared" si="1347"/>
        <v>#DIV/0!</v>
      </c>
      <c r="DO461" s="700"/>
      <c r="DP461" s="700"/>
      <c r="DQ461" s="146"/>
      <c r="DR461" s="7">
        <f t="shared" si="1348"/>
        <v>0</v>
      </c>
      <c r="DS461" s="224">
        <f t="shared" si="1380"/>
        <v>0</v>
      </c>
      <c r="DT461" s="1">
        <f t="shared" si="1375"/>
        <v>-1</v>
      </c>
      <c r="DU461" s="229">
        <f t="shared" si="1376"/>
        <v>-0.95018365490385859</v>
      </c>
    </row>
    <row r="462" spans="2:125" hidden="1" outlineLevel="1" x14ac:dyDescent="0.35">
      <c r="B462" s="5" t="s">
        <v>121</v>
      </c>
      <c r="C462" s="3"/>
      <c r="D462" s="18">
        <v>320917</v>
      </c>
      <c r="E462" s="5" t="s">
        <v>194</v>
      </c>
      <c r="F462" s="5" t="s">
        <v>84</v>
      </c>
      <c r="G462" s="5" t="s">
        <v>70</v>
      </c>
      <c r="H462" s="20">
        <v>317.77800000000002</v>
      </c>
      <c r="I462" s="16">
        <f t="shared" ref="I462" si="1406">+IFERROR(AI462/$H462,0)</f>
        <v>2.1338292770424632</v>
      </c>
      <c r="J462" s="16">
        <f t="shared" ref="J462" si="1407">+IFERROR(AJ462/$H462,0)</f>
        <v>1.0669146385212316</v>
      </c>
      <c r="K462" s="16">
        <f t="shared" ref="K462" si="1408">+IFERROR(AK462/$H462,0)</f>
        <v>2.1338292770424632</v>
      </c>
      <c r="L462" s="33">
        <f t="shared" ref="L462" si="1409">+IFERROR(AL462/$H462,0)</f>
        <v>0</v>
      </c>
      <c r="M462" s="20">
        <f t="shared" ref="M462" si="1410">+IFERROR(AM462/$H462,0)</f>
        <v>2.1338292770424632</v>
      </c>
      <c r="N462" s="20">
        <f t="shared" ref="N462" si="1411">+IFERROR(AN462/$H462,0)</f>
        <v>0</v>
      </c>
      <c r="O462" s="20">
        <f t="shared" ref="O462" si="1412">+IFERROR(AO462/$H462,0)</f>
        <v>8.380130153755136</v>
      </c>
      <c r="P462" s="20">
        <f t="shared" ref="P462" si="1413">+IFERROR(AP462/$H462,0)</f>
        <v>0</v>
      </c>
      <c r="Q462" s="20">
        <f t="shared" ref="Q462" si="1414">+IFERROR(AQ462/$H462,0)</f>
        <v>3.1425523478654909</v>
      </c>
      <c r="R462" s="20">
        <f t="shared" ref="R462" si="1415">+IFERROR(AR462/$H462,0)</f>
        <v>1.0475174492884969</v>
      </c>
      <c r="S462" s="20">
        <f t="shared" ref="S462" si="1416">+IFERROR(AS462/$H462,0)</f>
        <v>2.095032381096237</v>
      </c>
      <c r="T462" s="20">
        <f t="shared" ref="T462" si="1417">+IFERROR(AT462/$H462,0)</f>
        <v>0</v>
      </c>
      <c r="U462" s="182">
        <f t="shared" si="1361"/>
        <v>22.133634801653976</v>
      </c>
      <c r="V462" s="33">
        <v>1</v>
      </c>
      <c r="W462" s="20">
        <v>0</v>
      </c>
      <c r="X462" s="20">
        <v>0</v>
      </c>
      <c r="Y462" s="20">
        <v>0</v>
      </c>
      <c r="Z462" s="20">
        <v>0</v>
      </c>
      <c r="AA462" s="20">
        <v>0</v>
      </c>
      <c r="AB462" s="20">
        <v>0</v>
      </c>
      <c r="AC462" s="20">
        <v>0</v>
      </c>
      <c r="AD462" s="20">
        <v>0</v>
      </c>
      <c r="AE462" s="20">
        <v>0</v>
      </c>
      <c r="AF462" s="20">
        <v>0</v>
      </c>
      <c r="AG462" s="16">
        <v>0</v>
      </c>
      <c r="AH462" s="179">
        <f t="shared" si="1366"/>
        <v>1</v>
      </c>
      <c r="AI462" s="28">
        <v>678.08399999999995</v>
      </c>
      <c r="AJ462" s="28">
        <v>339.04199999999997</v>
      </c>
      <c r="AK462" s="28">
        <v>678.08399999999995</v>
      </c>
      <c r="AL462" s="28">
        <v>0</v>
      </c>
      <c r="AM462" s="28">
        <v>678.08399999999995</v>
      </c>
      <c r="AN462" s="28">
        <v>0</v>
      </c>
      <c r="AO462" s="28">
        <v>2663.0209999999997</v>
      </c>
      <c r="AP462" s="28">
        <v>0</v>
      </c>
      <c r="AQ462" s="28">
        <v>998.63400000000001</v>
      </c>
      <c r="AR462" s="28">
        <v>332.87799999999999</v>
      </c>
      <c r="AS462" s="28">
        <v>665.75520000000006</v>
      </c>
      <c r="AT462" s="28">
        <v>0</v>
      </c>
      <c r="AU462" s="329">
        <f t="shared" ref="AU462:AU525" si="1418">+SUM(AI462:AT462)</f>
        <v>7033.5821999999989</v>
      </c>
      <c r="AV462" s="33">
        <v>332.87760000000003</v>
      </c>
      <c r="AW462" s="20">
        <v>0</v>
      </c>
      <c r="AX462" s="20">
        <v>0</v>
      </c>
      <c r="AY462" s="20">
        <v>0</v>
      </c>
      <c r="AZ462" s="20">
        <v>0</v>
      </c>
      <c r="BA462" s="20">
        <v>0</v>
      </c>
      <c r="BB462" s="20">
        <v>0</v>
      </c>
      <c r="BC462" s="20">
        <v>0</v>
      </c>
      <c r="BD462" s="20">
        <v>0</v>
      </c>
      <c r="BE462" s="20">
        <v>0</v>
      </c>
      <c r="BF462" s="20">
        <v>0</v>
      </c>
      <c r="BG462" s="20">
        <v>0</v>
      </c>
      <c r="BH462" s="329">
        <f t="shared" ref="BH462:BH524" si="1419">+SUM(AV462:BG462)</f>
        <v>332.87760000000003</v>
      </c>
      <c r="BI462" s="193"/>
      <c r="BJ462" s="193"/>
      <c r="BK462" s="20"/>
      <c r="BL462" s="33"/>
      <c r="BM462" s="226">
        <f t="shared" ref="BM462:BM522" si="1420">+IFERROR(BL462/BK462,0)</f>
        <v>0</v>
      </c>
      <c r="BN462" s="4">
        <f t="shared" si="1362"/>
        <v>0</v>
      </c>
      <c r="BO462" s="4">
        <v>0</v>
      </c>
      <c r="BP462" s="4">
        <v>0</v>
      </c>
      <c r="BQ462" s="195">
        <v>0</v>
      </c>
      <c r="BR462" s="196">
        <f>BQ462*H462*1.08*(1-BO462)</f>
        <v>0</v>
      </c>
      <c r="BS462" s="224">
        <f t="shared" ref="BS462:BS523" si="1421">IFERROR(BR462/BK462,0)</f>
        <v>0</v>
      </c>
      <c r="BT462" s="4">
        <f t="shared" si="1381"/>
        <v>0</v>
      </c>
      <c r="BU462" s="3">
        <f t="shared" si="1365"/>
        <v>-0.93390453138852514</v>
      </c>
      <c r="BV462" s="193"/>
      <c r="BW462" s="193">
        <f t="shared" si="1383"/>
        <v>0</v>
      </c>
      <c r="BX462" s="20"/>
      <c r="BY462" s="19">
        <v>0</v>
      </c>
      <c r="BZ462" s="441">
        <f t="shared" si="1384"/>
        <v>0</v>
      </c>
      <c r="CA462" s="4">
        <f>BW462/$BW$429</f>
        <v>0</v>
      </c>
      <c r="CB462" s="1">
        <v>0</v>
      </c>
      <c r="CC462" s="1">
        <v>0</v>
      </c>
      <c r="CD462" s="19">
        <v>0</v>
      </c>
      <c r="CE462" s="196">
        <v>0</v>
      </c>
      <c r="CF462" s="275">
        <f t="shared" si="1385"/>
        <v>0</v>
      </c>
      <c r="CG462" s="1">
        <f t="shared" si="1386"/>
        <v>-1</v>
      </c>
      <c r="CH462" s="229">
        <f t="shared" si="1387"/>
        <v>-0.94484168797449652</v>
      </c>
      <c r="CI462" s="193">
        <f t="shared" si="1388"/>
        <v>36.986400000000003</v>
      </c>
      <c r="CJ462" s="193">
        <f t="shared" si="1389"/>
        <v>0</v>
      </c>
      <c r="CK462" s="20">
        <v>0</v>
      </c>
      <c r="CL462" s="33">
        <v>0</v>
      </c>
      <c r="CM462" s="475">
        <f t="shared" si="1367"/>
        <v>0</v>
      </c>
      <c r="CN462" s="4"/>
      <c r="CO462" s="1">
        <v>0</v>
      </c>
      <c r="CP462" s="1">
        <v>0</v>
      </c>
      <c r="CQ462" s="19">
        <v>0</v>
      </c>
      <c r="CR462" s="7">
        <f t="shared" ref="CR462:CR501" si="1422">CQ462*$H462*1.08*(1-CO462)</f>
        <v>0</v>
      </c>
      <c r="CS462" s="224">
        <f t="shared" si="1377"/>
        <v>0</v>
      </c>
      <c r="CT462" s="1">
        <f t="shared" si="1378"/>
        <v>-1</v>
      </c>
      <c r="CU462" s="229">
        <f t="shared" si="1368"/>
        <v>-0.94772508738067163</v>
      </c>
      <c r="CV462" s="193">
        <f t="shared" si="1369"/>
        <v>33.287760000000006</v>
      </c>
      <c r="CW462" s="193">
        <f t="shared" si="1370"/>
        <v>0</v>
      </c>
      <c r="CX462" s="20">
        <v>0</v>
      </c>
      <c r="CY462" s="33"/>
      <c r="CZ462" s="475">
        <f t="shared" si="1371"/>
        <v>0</v>
      </c>
      <c r="DA462" s="4"/>
      <c r="DB462" s="700"/>
      <c r="DC462" s="700"/>
      <c r="DD462" s="146"/>
      <c r="DE462" s="7">
        <f t="shared" si="1346"/>
        <v>0</v>
      </c>
      <c r="DF462" s="224">
        <f t="shared" si="1379"/>
        <v>0</v>
      </c>
      <c r="DG462" s="1">
        <f t="shared" si="1372"/>
        <v>-1</v>
      </c>
      <c r="DH462" s="229">
        <f t="shared" si="1373"/>
        <v>-0.95267310588905896</v>
      </c>
      <c r="DI462" s="193"/>
      <c r="DJ462" s="193"/>
      <c r="DK462" s="20">
        <v>0</v>
      </c>
      <c r="DL462" s="33"/>
      <c r="DM462" s="475">
        <f t="shared" si="1374"/>
        <v>0</v>
      </c>
      <c r="DN462" s="4"/>
      <c r="DO462" s="700"/>
      <c r="DP462" s="700"/>
      <c r="DQ462" s="146"/>
      <c r="DR462" s="7">
        <f t="shared" si="1348"/>
        <v>0</v>
      </c>
      <c r="DS462" s="224">
        <f t="shared" si="1380"/>
        <v>0</v>
      </c>
      <c r="DT462" s="1">
        <f t="shared" si="1375"/>
        <v>0</v>
      </c>
      <c r="DU462" s="229">
        <f t="shared" si="1376"/>
        <v>-0.95267310588905896</v>
      </c>
    </row>
    <row r="463" spans="2:125" hidden="1" outlineLevel="1" x14ac:dyDescent="0.35">
      <c r="B463" s="5" t="s">
        <v>121</v>
      </c>
      <c r="C463" s="3"/>
      <c r="D463" s="18">
        <v>320921</v>
      </c>
      <c r="E463" s="5" t="s">
        <v>194</v>
      </c>
      <c r="F463" s="5" t="s">
        <v>85</v>
      </c>
      <c r="G463" s="5" t="s">
        <v>70</v>
      </c>
      <c r="H463" s="20">
        <v>332.45499999999998</v>
      </c>
      <c r="I463" s="16">
        <f t="shared" ref="I463:I464" si="1423">+IFERROR(AI463/$H463,0)</f>
        <v>0</v>
      </c>
      <c r="J463" s="16">
        <f t="shared" ref="J463:J464" si="1424">+IFERROR(AJ463/$H463,0)</f>
        <v>0</v>
      </c>
      <c r="K463" s="16">
        <f t="shared" ref="K463:K464" si="1425">+IFERROR(AK463/$H463,0)</f>
        <v>0</v>
      </c>
      <c r="L463" s="33">
        <f t="shared" ref="L463:L464" si="1426">+IFERROR(AL463/$H463,0)</f>
        <v>0</v>
      </c>
      <c r="M463" s="20">
        <f t="shared" ref="M463:M464" si="1427">+IFERROR(AM463/$H463,0)</f>
        <v>0</v>
      </c>
      <c r="N463" s="20">
        <f t="shared" ref="N463:N464" si="1428">+IFERROR(AN463/$H463,0)</f>
        <v>0</v>
      </c>
      <c r="O463" s="20">
        <f t="shared" ref="O463:O464" si="1429">+IFERROR(AO463/$H463,0)</f>
        <v>0</v>
      </c>
      <c r="P463" s="20">
        <f t="shared" ref="P463:P464" si="1430">+IFERROR(AP463/$H463,0)</f>
        <v>0</v>
      </c>
      <c r="Q463" s="20">
        <f t="shared" ref="Q463:Q464" si="1431">+IFERROR(AQ463/$H463,0)</f>
        <v>0</v>
      </c>
      <c r="R463" s="20">
        <f t="shared" ref="R463:R464" si="1432">+IFERROR(AR463/$H463,0)</f>
        <v>0</v>
      </c>
      <c r="S463" s="20">
        <f t="shared" ref="S463:S464" si="1433">+IFERROR(AS463/$H463,0)</f>
        <v>0</v>
      </c>
      <c r="T463" s="20">
        <f t="shared" ref="T463:T464" si="1434">+IFERROR(AT463/$H463,0)</f>
        <v>0</v>
      </c>
      <c r="U463" s="182">
        <f t="shared" si="1361"/>
        <v>0</v>
      </c>
      <c r="V463" s="33">
        <v>0</v>
      </c>
      <c r="W463" s="20">
        <v>0</v>
      </c>
      <c r="X463" s="20">
        <v>0</v>
      </c>
      <c r="Y463" s="20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0">
        <v>0</v>
      </c>
      <c r="AF463" s="20">
        <v>0</v>
      </c>
      <c r="AG463" s="16">
        <v>0</v>
      </c>
      <c r="AH463" s="179">
        <f t="shared" si="1366"/>
        <v>0</v>
      </c>
      <c r="AI463" s="28">
        <v>0</v>
      </c>
      <c r="AJ463" s="28">
        <v>0</v>
      </c>
      <c r="AK463" s="28">
        <v>0</v>
      </c>
      <c r="AL463" s="28">
        <v>0</v>
      </c>
      <c r="AM463" s="28">
        <v>0</v>
      </c>
      <c r="AN463" s="28">
        <v>0</v>
      </c>
      <c r="AO463" s="28">
        <v>0</v>
      </c>
      <c r="AP463" s="28">
        <v>0</v>
      </c>
      <c r="AQ463" s="28">
        <v>0</v>
      </c>
      <c r="AR463" s="28">
        <v>0</v>
      </c>
      <c r="AS463" s="28">
        <v>0</v>
      </c>
      <c r="AT463" s="28">
        <v>0</v>
      </c>
      <c r="AU463" s="329">
        <f t="shared" si="1418"/>
        <v>0</v>
      </c>
      <c r="AV463" s="33">
        <v>0</v>
      </c>
      <c r="AW463" s="20">
        <v>0</v>
      </c>
      <c r="AX463" s="20">
        <v>0</v>
      </c>
      <c r="AY463" s="20">
        <v>0</v>
      </c>
      <c r="AZ463" s="20">
        <v>0</v>
      </c>
      <c r="BA463" s="20">
        <v>0</v>
      </c>
      <c r="BB463" s="20">
        <v>0</v>
      </c>
      <c r="BC463" s="20">
        <v>0</v>
      </c>
      <c r="BD463" s="20">
        <v>0</v>
      </c>
      <c r="BE463" s="20">
        <v>0</v>
      </c>
      <c r="BF463" s="20">
        <v>0</v>
      </c>
      <c r="BG463" s="20">
        <v>0</v>
      </c>
      <c r="BH463" s="329">
        <f t="shared" si="1419"/>
        <v>0</v>
      </c>
      <c r="BI463" s="193"/>
      <c r="BJ463" s="193"/>
      <c r="BK463" s="20"/>
      <c r="BL463" s="33"/>
      <c r="BM463" s="226">
        <f t="shared" si="1420"/>
        <v>0</v>
      </c>
      <c r="BN463" s="4">
        <f t="shared" si="1362"/>
        <v>0</v>
      </c>
      <c r="BO463" s="4">
        <v>0</v>
      </c>
      <c r="BP463" s="4">
        <v>0</v>
      </c>
      <c r="BQ463" s="195">
        <v>0</v>
      </c>
      <c r="BR463" s="196">
        <f>BQ463*H463*1.08*(1-BO463)</f>
        <v>0</v>
      </c>
      <c r="BS463" s="224">
        <f t="shared" si="1421"/>
        <v>0</v>
      </c>
      <c r="BT463" s="4">
        <f t="shared" si="1381"/>
        <v>0</v>
      </c>
      <c r="BU463" s="3">
        <f t="shared" si="1365"/>
        <v>0</v>
      </c>
      <c r="BV463" s="193"/>
      <c r="BW463" s="193">
        <f t="shared" si="1383"/>
        <v>0</v>
      </c>
      <c r="BX463" s="20"/>
      <c r="BY463" s="19">
        <v>0</v>
      </c>
      <c r="BZ463" s="441">
        <f t="shared" si="1384"/>
        <v>0</v>
      </c>
      <c r="CA463" s="4">
        <f>BW463/$BW$429</f>
        <v>0</v>
      </c>
      <c r="CB463" s="1">
        <v>0</v>
      </c>
      <c r="CC463" s="1">
        <v>0</v>
      </c>
      <c r="CD463" s="19">
        <v>0</v>
      </c>
      <c r="CE463" s="196">
        <v>0</v>
      </c>
      <c r="CF463" s="275">
        <f t="shared" si="1385"/>
        <v>0</v>
      </c>
      <c r="CG463" s="1">
        <f t="shared" si="1386"/>
        <v>0</v>
      </c>
      <c r="CH463" s="229">
        <f t="shared" si="1387"/>
        <v>0</v>
      </c>
      <c r="CI463" s="193">
        <f t="shared" si="1388"/>
        <v>0</v>
      </c>
      <c r="CJ463" s="193">
        <f t="shared" si="1389"/>
        <v>0</v>
      </c>
      <c r="CK463" s="20">
        <v>0</v>
      </c>
      <c r="CL463" s="33">
        <v>0</v>
      </c>
      <c r="CM463" s="475">
        <f t="shared" si="1367"/>
        <v>0</v>
      </c>
      <c r="CN463" s="4"/>
      <c r="CO463" s="1">
        <v>0</v>
      </c>
      <c r="CP463" s="1">
        <v>0</v>
      </c>
      <c r="CQ463" s="19">
        <v>0</v>
      </c>
      <c r="CR463" s="7">
        <f t="shared" si="1422"/>
        <v>0</v>
      </c>
      <c r="CS463" s="224">
        <f t="shared" si="1377"/>
        <v>0</v>
      </c>
      <c r="CT463" s="1">
        <f t="shared" si="1378"/>
        <v>0</v>
      </c>
      <c r="CU463" s="229">
        <f t="shared" si="1368"/>
        <v>0</v>
      </c>
      <c r="CV463" s="193">
        <f t="shared" si="1369"/>
        <v>0</v>
      </c>
      <c r="CW463" s="193">
        <f t="shared" si="1370"/>
        <v>0</v>
      </c>
      <c r="CX463" s="20">
        <v>0</v>
      </c>
      <c r="CY463" s="33"/>
      <c r="CZ463" s="475">
        <f t="shared" si="1371"/>
        <v>0</v>
      </c>
      <c r="DA463" s="4"/>
      <c r="DB463" s="700"/>
      <c r="DC463" s="700"/>
      <c r="DD463" s="146"/>
      <c r="DE463" s="7">
        <f t="shared" si="1346"/>
        <v>0</v>
      </c>
      <c r="DF463" s="224">
        <f t="shared" si="1379"/>
        <v>0</v>
      </c>
      <c r="DG463" s="1">
        <f t="shared" si="1372"/>
        <v>0</v>
      </c>
      <c r="DH463" s="229">
        <f t="shared" si="1373"/>
        <v>0</v>
      </c>
      <c r="DI463" s="193"/>
      <c r="DJ463" s="193"/>
      <c r="DK463" s="20">
        <v>0</v>
      </c>
      <c r="DL463" s="33"/>
      <c r="DM463" s="475">
        <f t="shared" si="1374"/>
        <v>0</v>
      </c>
      <c r="DN463" s="4"/>
      <c r="DO463" s="700"/>
      <c r="DP463" s="700"/>
      <c r="DQ463" s="146"/>
      <c r="DR463" s="7">
        <f t="shared" si="1348"/>
        <v>0</v>
      </c>
      <c r="DS463" s="224">
        <f t="shared" si="1380"/>
        <v>0</v>
      </c>
      <c r="DT463" s="1">
        <f t="shared" si="1375"/>
        <v>0</v>
      </c>
      <c r="DU463" s="229">
        <f t="shared" si="1376"/>
        <v>0</v>
      </c>
    </row>
    <row r="464" spans="2:125" hidden="1" outlineLevel="1" x14ac:dyDescent="0.35">
      <c r="B464" s="5" t="s">
        <v>121</v>
      </c>
      <c r="C464" s="3"/>
      <c r="D464" s="18">
        <v>320925</v>
      </c>
      <c r="E464" s="5" t="s">
        <v>194</v>
      </c>
      <c r="F464" s="5" t="s">
        <v>86</v>
      </c>
      <c r="G464" s="5" t="s">
        <v>71</v>
      </c>
      <c r="H464" s="20">
        <v>210.833</v>
      </c>
      <c r="I464" s="16">
        <f t="shared" si="1423"/>
        <v>17.232074675216879</v>
      </c>
      <c r="J464" s="16">
        <f t="shared" si="1424"/>
        <v>17.232069932126372</v>
      </c>
      <c r="K464" s="16">
        <f t="shared" si="1425"/>
        <v>2601.4024844308065</v>
      </c>
      <c r="L464" s="33">
        <f t="shared" si="1426"/>
        <v>1068.0239858086734</v>
      </c>
      <c r="M464" s="20">
        <f t="shared" si="1427"/>
        <v>768.24747549007998</v>
      </c>
      <c r="N464" s="20">
        <f t="shared" si="1428"/>
        <v>0</v>
      </c>
      <c r="O464" s="20">
        <f t="shared" si="1429"/>
        <v>1020.9796331693803</v>
      </c>
      <c r="P464" s="20">
        <f t="shared" si="1430"/>
        <v>1067.4173542092556</v>
      </c>
      <c r="Q464" s="20">
        <f t="shared" si="1431"/>
        <v>1011.9914927928743</v>
      </c>
      <c r="R464" s="20">
        <f t="shared" si="1432"/>
        <v>937.70834717525258</v>
      </c>
      <c r="S464" s="20">
        <f t="shared" si="1433"/>
        <v>2506.2054429809377</v>
      </c>
      <c r="T464" s="20">
        <f t="shared" si="1434"/>
        <v>211.61725915772197</v>
      </c>
      <c r="U464" s="182">
        <f t="shared" si="1361"/>
        <v>11228.057619822324</v>
      </c>
      <c r="V464" s="33">
        <v>159</v>
      </c>
      <c r="W464" s="20">
        <v>167</v>
      </c>
      <c r="X464" s="20">
        <v>167</v>
      </c>
      <c r="Y464" s="20">
        <v>41</v>
      </c>
      <c r="Z464" s="20">
        <v>0</v>
      </c>
      <c r="AA464" s="20">
        <v>0</v>
      </c>
      <c r="AB464" s="20">
        <v>0</v>
      </c>
      <c r="AC464" s="20">
        <v>0</v>
      </c>
      <c r="AD464" s="20">
        <v>0</v>
      </c>
      <c r="AE464" s="20">
        <v>0</v>
      </c>
      <c r="AF464" s="20">
        <v>0</v>
      </c>
      <c r="AG464" s="16">
        <v>0</v>
      </c>
      <c r="AH464" s="179">
        <f t="shared" si="1366"/>
        <v>534</v>
      </c>
      <c r="AI464" s="28">
        <v>3633.09</v>
      </c>
      <c r="AJ464" s="28">
        <v>3633.0889999999995</v>
      </c>
      <c r="AK464" s="28">
        <v>548461.49000000022</v>
      </c>
      <c r="AL464" s="28">
        <v>225174.70100000003</v>
      </c>
      <c r="AM464" s="28">
        <v>161971.92000000004</v>
      </c>
      <c r="AN464" s="28">
        <v>0</v>
      </c>
      <c r="AO464" s="28">
        <v>215256.19899999996</v>
      </c>
      <c r="AP464" s="28">
        <v>225046.80303999997</v>
      </c>
      <c r="AQ464" s="28">
        <v>213361.20240000007</v>
      </c>
      <c r="AR464" s="28">
        <v>197699.86396000002</v>
      </c>
      <c r="AS464" s="28">
        <v>528390.81216000009</v>
      </c>
      <c r="AT464" s="28">
        <v>44615.901599999997</v>
      </c>
      <c r="AU464" s="329">
        <f t="shared" si="1418"/>
        <v>2367245.0721600004</v>
      </c>
      <c r="AV464" s="33">
        <v>35118.457199999997</v>
      </c>
      <c r="AW464" s="20">
        <v>36885.423599999995</v>
      </c>
      <c r="AX464" s="20">
        <v>36885.423600000002</v>
      </c>
      <c r="AY464" s="20">
        <v>9055.7027999999991</v>
      </c>
      <c r="AZ464" s="20">
        <v>0</v>
      </c>
      <c r="BA464" s="20">
        <v>0</v>
      </c>
      <c r="BB464" s="20">
        <v>0</v>
      </c>
      <c r="BC464" s="20">
        <v>0</v>
      </c>
      <c r="BD464" s="20">
        <v>0</v>
      </c>
      <c r="BE464" s="20">
        <v>0</v>
      </c>
      <c r="BF464" s="20">
        <v>0</v>
      </c>
      <c r="BG464" s="20">
        <v>0</v>
      </c>
      <c r="BH464" s="329">
        <f t="shared" si="1419"/>
        <v>117945.00719999999</v>
      </c>
      <c r="BI464" s="193"/>
      <c r="BJ464" s="193"/>
      <c r="BK464" s="20"/>
      <c r="BL464" s="33"/>
      <c r="BM464" s="226">
        <f t="shared" si="1420"/>
        <v>0</v>
      </c>
      <c r="BN464" s="4">
        <f t="shared" si="1362"/>
        <v>0</v>
      </c>
      <c r="BO464" s="4">
        <v>0</v>
      </c>
      <c r="BP464" s="4">
        <v>0</v>
      </c>
      <c r="BQ464" s="195">
        <v>0</v>
      </c>
      <c r="BR464" s="196">
        <f>BQ464*H464*1.08*(1-BO464)</f>
        <v>0</v>
      </c>
      <c r="BS464" s="224">
        <f t="shared" si="1421"/>
        <v>0</v>
      </c>
      <c r="BT464" s="4">
        <f t="shared" si="1381"/>
        <v>-1</v>
      </c>
      <c r="BU464" s="3">
        <f t="shared" si="1365"/>
        <v>-0.91472893035566905</v>
      </c>
      <c r="BV464" s="193"/>
      <c r="BW464" s="193">
        <f t="shared" si="1383"/>
        <v>0</v>
      </c>
      <c r="BX464" s="20"/>
      <c r="BY464" s="19">
        <v>0</v>
      </c>
      <c r="BZ464" s="441">
        <f t="shared" si="1384"/>
        <v>0</v>
      </c>
      <c r="CA464" s="4">
        <f>BW464/$BW$429</f>
        <v>0</v>
      </c>
      <c r="CB464" s="1">
        <v>0</v>
      </c>
      <c r="CC464" s="1">
        <v>0</v>
      </c>
      <c r="CD464" s="19">
        <v>0</v>
      </c>
      <c r="CE464" s="196">
        <v>0</v>
      </c>
      <c r="CF464" s="275">
        <f t="shared" si="1385"/>
        <v>0</v>
      </c>
      <c r="CG464" s="1">
        <f t="shared" si="1386"/>
        <v>-1</v>
      </c>
      <c r="CH464" s="229">
        <f t="shared" si="1387"/>
        <v>-0.92612454531428623</v>
      </c>
      <c r="CI464" s="193">
        <f t="shared" si="1388"/>
        <v>13105.0008</v>
      </c>
      <c r="CJ464" s="193">
        <f t="shared" si="1389"/>
        <v>0</v>
      </c>
      <c r="CK464" s="20">
        <v>0</v>
      </c>
      <c r="CL464" s="33">
        <v>0</v>
      </c>
      <c r="CM464" s="475">
        <f t="shared" si="1367"/>
        <v>0</v>
      </c>
      <c r="CN464" s="4"/>
      <c r="CO464" s="1">
        <v>0</v>
      </c>
      <c r="CP464" s="1">
        <v>0</v>
      </c>
      <c r="CQ464" s="19">
        <v>0</v>
      </c>
      <c r="CR464" s="7">
        <f t="shared" si="1422"/>
        <v>0</v>
      </c>
      <c r="CS464" s="224">
        <f t="shared" si="1377"/>
        <v>0</v>
      </c>
      <c r="CT464" s="1">
        <f t="shared" si="1378"/>
        <v>-1</v>
      </c>
      <c r="CU464" s="229">
        <f t="shared" si="1368"/>
        <v>-0.93426458271398416</v>
      </c>
      <c r="CV464" s="193">
        <f t="shared" si="1369"/>
        <v>11794.50072</v>
      </c>
      <c r="CW464" s="193">
        <f t="shared" si="1370"/>
        <v>0</v>
      </c>
      <c r="CX464" s="20">
        <v>0</v>
      </c>
      <c r="CY464" s="33"/>
      <c r="CZ464" s="475">
        <f t="shared" si="1371"/>
        <v>0</v>
      </c>
      <c r="DA464" s="4"/>
      <c r="DB464" s="700"/>
      <c r="DC464" s="700"/>
      <c r="DD464" s="146"/>
      <c r="DE464" s="196">
        <f t="shared" ref="DE464:DE525" si="1435">DD464*$H464*1.08*(1-DB464)</f>
        <v>0</v>
      </c>
      <c r="DF464" s="224">
        <f t="shared" si="1379"/>
        <v>0</v>
      </c>
      <c r="DG464" s="1">
        <f t="shared" si="1372"/>
        <v>-1</v>
      </c>
      <c r="DH464" s="229">
        <f t="shared" si="1373"/>
        <v>-0.94921918285751883</v>
      </c>
      <c r="DI464" s="193"/>
      <c r="DJ464" s="193"/>
      <c r="DK464" s="20">
        <v>0</v>
      </c>
      <c r="DL464" s="33"/>
      <c r="DM464" s="475">
        <f t="shared" si="1374"/>
        <v>0</v>
      </c>
      <c r="DN464" s="4"/>
      <c r="DO464" s="700"/>
      <c r="DP464" s="700"/>
      <c r="DQ464" s="146"/>
      <c r="DR464" s="196">
        <f t="shared" si="1348"/>
        <v>0</v>
      </c>
      <c r="DS464" s="224">
        <f t="shared" si="1380"/>
        <v>0</v>
      </c>
      <c r="DT464" s="1">
        <f t="shared" si="1375"/>
        <v>-1</v>
      </c>
      <c r="DU464" s="229">
        <f t="shared" si="1376"/>
        <v>-0.95017625822222929</v>
      </c>
    </row>
    <row r="465" spans="1:125" s="11" customFormat="1" collapsed="1" x14ac:dyDescent="0.35">
      <c r="A465" s="204"/>
      <c r="B465" s="199"/>
      <c r="C465" s="200"/>
      <c r="D465" s="201"/>
      <c r="E465" s="199" t="s">
        <v>101</v>
      </c>
      <c r="F465" s="199"/>
      <c r="G465" s="199"/>
      <c r="H465" s="205"/>
      <c r="I465" s="206">
        <f>+SUM(I466:I498)</f>
        <v>561.60965148477101</v>
      </c>
      <c r="J465" s="206">
        <f t="shared" ref="J465" si="1436">+SUM(J466:J498)</f>
        <v>790.62918313157934</v>
      </c>
      <c r="K465" s="206">
        <f t="shared" ref="K465" si="1437">+SUM(K466:K498)</f>
        <v>383.9970641383905</v>
      </c>
      <c r="L465" s="207">
        <f t="shared" ref="L465" si="1438">+SUM(L466:L498)</f>
        <v>297.95575810037974</v>
      </c>
      <c r="M465" s="208">
        <f t="shared" ref="M465" si="1439">+SUM(M466:M498)</f>
        <v>298.0013062166239</v>
      </c>
      <c r="N465" s="208">
        <f t="shared" ref="N465" si="1440">+SUM(N466:N498)</f>
        <v>411.71874638912345</v>
      </c>
      <c r="O465" s="208">
        <f t="shared" ref="O465" si="1441">+SUM(O466:O498)</f>
        <v>412.6270845396777</v>
      </c>
      <c r="P465" s="208">
        <f t="shared" ref="P465" si="1442">+SUM(P466:P498)</f>
        <v>495.29575303134408</v>
      </c>
      <c r="Q465" s="208">
        <f t="shared" ref="Q465" si="1443">+SUM(Q466:Q498)</f>
        <v>408.28003179340749</v>
      </c>
      <c r="R465" s="208">
        <f t="shared" ref="R465" si="1444">+SUM(R466:R498)</f>
        <v>393.66010571520394</v>
      </c>
      <c r="S465" s="208">
        <f t="shared" ref="S465" si="1445">+SUM(S466:S498)</f>
        <v>502.54318877628515</v>
      </c>
      <c r="T465" s="208">
        <f t="shared" ref="T465" si="1446">+SUM(T466:T498)</f>
        <v>383.00131729896822</v>
      </c>
      <c r="U465" s="202">
        <f t="shared" ref="U465" si="1447">+SUM(U466:U498)</f>
        <v>5339.3191906157545</v>
      </c>
      <c r="V465" s="207">
        <f>+SUM(V466:V498)</f>
        <v>565.11666666666667</v>
      </c>
      <c r="W465" s="208">
        <f t="shared" ref="W465:AH465" si="1448">+SUM(W466:W498)</f>
        <v>280.58333333333326</v>
      </c>
      <c r="X465" s="208">
        <f t="shared" si="1448"/>
        <v>937.96666666666658</v>
      </c>
      <c r="Y465" s="208">
        <f t="shared" si="1448"/>
        <v>493.39166666666671</v>
      </c>
      <c r="Z465" s="208">
        <f t="shared" si="1448"/>
        <v>408.17499999999995</v>
      </c>
      <c r="AA465" s="208">
        <f t="shared" si="1448"/>
        <v>296.4666666666667</v>
      </c>
      <c r="AB465" s="208">
        <f t="shared" si="1448"/>
        <v>564.35</v>
      </c>
      <c r="AC465" s="208">
        <f t="shared" si="1448"/>
        <v>383.45000000000005</v>
      </c>
      <c r="AD465" s="208">
        <f t="shared" si="1448"/>
        <v>470.79999999999995</v>
      </c>
      <c r="AE465" s="208">
        <f t="shared" si="1448"/>
        <v>0</v>
      </c>
      <c r="AF465" s="208">
        <f t="shared" si="1448"/>
        <v>0</v>
      </c>
      <c r="AG465" s="206">
        <f t="shared" si="1448"/>
        <v>0</v>
      </c>
      <c r="AH465" s="203">
        <f t="shared" si="1448"/>
        <v>4400.3</v>
      </c>
      <c r="AI465" s="209">
        <f>SUM(AI466:AI497)</f>
        <v>124212.82400000005</v>
      </c>
      <c r="AJ465" s="209">
        <f t="shared" ref="AJ465:AT465" si="1449">SUM(AJ466:AJ497)</f>
        <v>164938.90780000025</v>
      </c>
      <c r="AK465" s="209">
        <f t="shared" si="1449"/>
        <v>84516.853999999992</v>
      </c>
      <c r="AL465" s="209">
        <f t="shared" si="1449"/>
        <v>68249.119000000035</v>
      </c>
      <c r="AM465" s="209">
        <f t="shared" si="1449"/>
        <v>71395.004000000015</v>
      </c>
      <c r="AN465" s="209">
        <f t="shared" si="1449"/>
        <v>93604.712000000014</v>
      </c>
      <c r="AO465" s="209">
        <f t="shared" si="1449"/>
        <v>94580.79707999996</v>
      </c>
      <c r="AP465" s="209">
        <f t="shared" si="1449"/>
        <v>111852.211</v>
      </c>
      <c r="AQ465" s="209">
        <f t="shared" si="1449"/>
        <v>91436.737320000044</v>
      </c>
      <c r="AR465" s="209">
        <f t="shared" si="1449"/>
        <v>89919.506640000021</v>
      </c>
      <c r="AS465" s="209">
        <f t="shared" si="1449"/>
        <v>119138.52384000005</v>
      </c>
      <c r="AT465" s="209">
        <f t="shared" si="1449"/>
        <v>92520.162359999988</v>
      </c>
      <c r="AU465" s="330">
        <f t="shared" ref="AU465" si="1450">+SUM(AU466:AU498)</f>
        <v>1206365.3590400007</v>
      </c>
      <c r="AV465" s="207">
        <f t="shared" ref="AV465" si="1451">+SUM(AV466:AV498)</f>
        <v>136975.58676000006</v>
      </c>
      <c r="AW465" s="208">
        <f t="shared" ref="AW465" si="1452">+SUM(AW466:AW498)</f>
        <v>70347.791519999984</v>
      </c>
      <c r="AX465" s="208">
        <f t="shared" ref="AX465" si="1453">+SUM(AX466:AX498)</f>
        <v>219224.92104000036</v>
      </c>
      <c r="AY465" s="208">
        <f t="shared" ref="AY465" si="1454">+SUM(AY466:AY498)</f>
        <v>112662.33948000007</v>
      </c>
      <c r="AZ465" s="208">
        <f t="shared" ref="AZ465" si="1455">+SUM(AZ466:AZ498)</f>
        <v>106505.69904000001</v>
      </c>
      <c r="BA465" s="208">
        <f t="shared" ref="BA465" si="1456">+SUM(BA466:BA498)</f>
        <v>77590.625759999995</v>
      </c>
      <c r="BB465" s="208">
        <f t="shared" ref="BB465" si="1457">+SUM(BB466:BB498)</f>
        <v>143889.17328000005</v>
      </c>
      <c r="BC465" s="208">
        <v>96472.935360000047</v>
      </c>
      <c r="BD465" s="208">
        <v>111499.17192000001</v>
      </c>
      <c r="BE465" s="208">
        <f t="shared" ref="BE465" si="1458">+SUM(BE466:BE498)</f>
        <v>0</v>
      </c>
      <c r="BF465" s="208">
        <f t="shared" ref="BF465" si="1459">+SUM(BF466:BF498)</f>
        <v>0</v>
      </c>
      <c r="BG465" s="208">
        <f t="shared" ref="BG465" si="1460">+SUM(BG466:BG498)</f>
        <v>0</v>
      </c>
      <c r="BH465" s="330">
        <f t="shared" ref="BH465:CR465" si="1461">+SUM(BH466:BH498)</f>
        <v>1075168.2441600005</v>
      </c>
      <c r="BI465" s="208">
        <f t="shared" si="1461"/>
        <v>121023.89334000007</v>
      </c>
      <c r="BJ465" s="207">
        <f t="shared" si="1461"/>
        <v>109328.49936000003</v>
      </c>
      <c r="BK465" s="208">
        <f t="shared" si="1461"/>
        <v>162122.97659781631</v>
      </c>
      <c r="BL465" s="207">
        <f t="shared" si="1461"/>
        <v>96472.935360000047</v>
      </c>
      <c r="BM465" s="250">
        <f>BL465/BK465</f>
        <v>0.59506022764017941</v>
      </c>
      <c r="BN465" s="252">
        <f>BJ465/BJ7</f>
        <v>9.8962218311319794E-3</v>
      </c>
      <c r="BO465" s="207"/>
      <c r="BP465" s="207"/>
      <c r="BQ465" s="207">
        <f t="shared" si="1461"/>
        <v>423.55555555555549</v>
      </c>
      <c r="BR465" s="251">
        <f t="shared" si="1461"/>
        <v>109351.28465999999</v>
      </c>
      <c r="BS465" s="230">
        <f t="shared" si="1421"/>
        <v>0.67449591017114896</v>
      </c>
      <c r="BT465" s="231">
        <f t="shared" si="1381"/>
        <v>-0.13749639370114863</v>
      </c>
      <c r="BU465" s="232">
        <f t="shared" si="1365"/>
        <v>0.18481411950196192</v>
      </c>
      <c r="BV465" s="208">
        <f t="shared" si="1461"/>
        <v>120458.63403000007</v>
      </c>
      <c r="BW465" s="207">
        <f t="shared" si="1383"/>
        <v>105984.24480000003</v>
      </c>
      <c r="BX465" s="208">
        <f t="shared" ref="BX465" si="1462">+SUM(BX466:BX498)</f>
        <v>130324.57165009888</v>
      </c>
      <c r="BY465" s="208">
        <f t="shared" si="1461"/>
        <v>111499.17192000001</v>
      </c>
      <c r="BZ465" s="387">
        <f t="shared" si="1384"/>
        <v>0.85554988217692263</v>
      </c>
      <c r="CA465" s="387">
        <f>BW465/BW7</f>
        <v>9.2669078263960501E-3</v>
      </c>
      <c r="CB465" s="208"/>
      <c r="CC465" s="208"/>
      <c r="CD465" s="208">
        <v>549.7638888888888</v>
      </c>
      <c r="CE465" s="208">
        <v>128863.43203944003</v>
      </c>
      <c r="CF465" s="387">
        <f t="shared" si="1385"/>
        <v>0.98878845645024038</v>
      </c>
      <c r="CG465" s="387">
        <f t="shared" si="1386"/>
        <v>0.40931791549449348</v>
      </c>
      <c r="CH465" s="387">
        <f t="shared" si="1387"/>
        <v>0.18831067053656492</v>
      </c>
      <c r="CI465" s="208">
        <f t="shared" si="1388"/>
        <v>119463.13824000007</v>
      </c>
      <c r="CJ465" s="207">
        <f t="shared" si="1389"/>
        <v>117287.09352000004</v>
      </c>
      <c r="CK465" s="208">
        <f t="shared" si="1461"/>
        <v>157770.21339572541</v>
      </c>
      <c r="CL465" s="208">
        <f t="shared" si="1461"/>
        <v>76523.969999999987</v>
      </c>
      <c r="CM465" s="387">
        <f t="shared" si="1367"/>
        <v>0.48503433159502407</v>
      </c>
      <c r="CN465" s="387">
        <f>CJ465/CJ7</f>
        <v>1.0640378323847524E-2</v>
      </c>
      <c r="CO465" s="208">
        <f t="shared" si="1461"/>
        <v>0</v>
      </c>
      <c r="CP465" s="208">
        <f t="shared" si="1461"/>
        <v>0</v>
      </c>
      <c r="CQ465" s="208">
        <f t="shared" si="1461"/>
        <v>478.05277777777775</v>
      </c>
      <c r="CR465" s="208">
        <f t="shared" si="1461"/>
        <v>122000.86194599999</v>
      </c>
      <c r="CS465" s="387">
        <f t="shared" si="1377"/>
        <v>0.77328197332149551</v>
      </c>
      <c r="CT465" s="387">
        <f t="shared" si="1378"/>
        <v>0.35677859571049764</v>
      </c>
      <c r="CU465" s="387">
        <f t="shared" si="1368"/>
        <v>0.20353983620914806</v>
      </c>
      <c r="CV465" s="208">
        <f t="shared" ref="CV465:CW465" si="1463">+SUM(CV466:CV498)</f>
        <v>115169.22141600004</v>
      </c>
      <c r="CW465" s="207">
        <f t="shared" si="1463"/>
        <v>94832.025760000019</v>
      </c>
      <c r="CX465" s="208">
        <f t="shared" ref="CX465:CY465" si="1464">+SUM(CX466:CX498)</f>
        <v>0</v>
      </c>
      <c r="CY465" s="208">
        <f t="shared" si="1464"/>
        <v>0</v>
      </c>
      <c r="CZ465" s="387">
        <f t="shared" si="1371"/>
        <v>0</v>
      </c>
      <c r="DA465" s="387">
        <f>CW465/CW7</f>
        <v>9.5333173393067454E-3</v>
      </c>
      <c r="DB465" s="208">
        <f t="shared" ref="DB465:DE465" si="1465">+SUM(DB466:DB498)</f>
        <v>0</v>
      </c>
      <c r="DC465" s="208">
        <f t="shared" si="1465"/>
        <v>0</v>
      </c>
      <c r="DD465" s="208">
        <f t="shared" si="1465"/>
        <v>0</v>
      </c>
      <c r="DE465" s="208">
        <f t="shared" si="1465"/>
        <v>0</v>
      </c>
      <c r="DF465" s="387">
        <f t="shared" si="1379"/>
        <v>0</v>
      </c>
      <c r="DG465" s="387">
        <f t="shared" si="1372"/>
        <v>-1</v>
      </c>
      <c r="DH465" s="387">
        <f t="shared" si="1373"/>
        <v>3.397870511342993E-2</v>
      </c>
      <c r="DI465" s="208"/>
      <c r="DJ465" s="207"/>
      <c r="DK465" s="208">
        <f t="shared" ref="DK465:DL465" si="1466">+SUM(DK466:DK498)</f>
        <v>0</v>
      </c>
      <c r="DL465" s="208">
        <f t="shared" si="1466"/>
        <v>0</v>
      </c>
      <c r="DM465" s="387">
        <f t="shared" si="1374"/>
        <v>0</v>
      </c>
      <c r="DN465" s="387" t="e">
        <f>DJ465/DJ7</f>
        <v>#DIV/0!</v>
      </c>
      <c r="DO465" s="208">
        <f t="shared" ref="DO465:DR465" si="1467">+SUM(DO466:DO498)</f>
        <v>0</v>
      </c>
      <c r="DP465" s="208">
        <f t="shared" si="1467"/>
        <v>0</v>
      </c>
      <c r="DQ465" s="208">
        <f t="shared" si="1467"/>
        <v>0</v>
      </c>
      <c r="DR465" s="208">
        <f t="shared" si="1467"/>
        <v>0</v>
      </c>
      <c r="DS465" s="387">
        <f t="shared" si="1380"/>
        <v>0</v>
      </c>
      <c r="DT465" s="387">
        <f t="shared" si="1375"/>
        <v>-1</v>
      </c>
      <c r="DU465" s="387">
        <f t="shared" si="1376"/>
        <v>-0.10875404693682855</v>
      </c>
    </row>
    <row r="466" spans="1:125" x14ac:dyDescent="0.35">
      <c r="B466" s="5" t="s">
        <v>122</v>
      </c>
      <c r="C466" s="3"/>
      <c r="D466" s="18">
        <v>324003</v>
      </c>
      <c r="E466" s="5" t="s">
        <v>40</v>
      </c>
      <c r="F466" s="5" t="s">
        <v>36</v>
      </c>
      <c r="G466" s="5" t="s">
        <v>69</v>
      </c>
      <c r="H466" s="20">
        <v>366.66699999999997</v>
      </c>
      <c r="I466" s="16">
        <f t="shared" ref="I466" si="1468">+IFERROR(AI466/$H466,0)</f>
        <v>0</v>
      </c>
      <c r="J466" s="16">
        <f t="shared" ref="J466" si="1469">+IFERROR(AJ466/$H466,0)</f>
        <v>0</v>
      </c>
      <c r="K466" s="16">
        <f t="shared" ref="K466" si="1470">+IFERROR(AK466/$H466,0)</f>
        <v>0</v>
      </c>
      <c r="L466" s="33">
        <f t="shared" ref="L466" si="1471">+IFERROR(AL466/$H466,0)</f>
        <v>0</v>
      </c>
      <c r="M466" s="20">
        <f t="shared" ref="M466" si="1472">+IFERROR(AM466/$H466,0)</f>
        <v>0</v>
      </c>
      <c r="N466" s="20">
        <f t="shared" ref="N466" si="1473">+IFERROR(AN466/$H466,0)</f>
        <v>0</v>
      </c>
      <c r="O466" s="20">
        <f t="shared" ref="O466" si="1474">+IFERROR(AO466/$H466,0)</f>
        <v>0</v>
      </c>
      <c r="P466" s="20">
        <f t="shared" ref="P466" si="1475">+IFERROR(AP466/$H466,0)</f>
        <v>0</v>
      </c>
      <c r="Q466" s="20">
        <f t="shared" ref="Q466" si="1476">+IFERROR(AQ466/$H466,0)</f>
        <v>0</v>
      </c>
      <c r="R466" s="20">
        <f t="shared" ref="R466" si="1477">+IFERROR(AR466/$H466,0)</f>
        <v>0</v>
      </c>
      <c r="S466" s="20">
        <f t="shared" ref="S466" si="1478">+IFERROR(AS466/$H466,0)</f>
        <v>16.091445371413304</v>
      </c>
      <c r="T466" s="20">
        <f t="shared" ref="T466" si="1479">+IFERROR(AT466/$H466,0)</f>
        <v>15.55684585741286</v>
      </c>
      <c r="U466" s="182">
        <f t="shared" ref="U466" si="1480">+SUM(I466:T466)</f>
        <v>31.648291228826164</v>
      </c>
      <c r="V466" s="33">
        <v>15.3</v>
      </c>
      <c r="W466" s="20">
        <v>6.5</v>
      </c>
      <c r="X466" s="20">
        <v>25.85</v>
      </c>
      <c r="Y466" s="20">
        <v>11.3</v>
      </c>
      <c r="Z466" s="20">
        <v>16.05</v>
      </c>
      <c r="AA466" s="20">
        <v>11.900000000000002</v>
      </c>
      <c r="AB466" s="20">
        <v>26.2</v>
      </c>
      <c r="AC466" s="20">
        <v>9.25</v>
      </c>
      <c r="AD466" s="20">
        <v>11.600000000000001</v>
      </c>
      <c r="AE466" s="20">
        <v>0</v>
      </c>
      <c r="AF466" s="20">
        <v>0</v>
      </c>
      <c r="AG466" s="16">
        <v>0</v>
      </c>
      <c r="AH466" s="179">
        <f t="shared" si="1366"/>
        <v>133.95000000000002</v>
      </c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8">
        <v>5900.202000000002</v>
      </c>
      <c r="AT466" s="28">
        <v>5704.1820000000007</v>
      </c>
      <c r="AU466" s="329">
        <f t="shared" si="1418"/>
        <v>11604.384000000002</v>
      </c>
      <c r="AV466" s="33">
        <v>5998.2120000000014</v>
      </c>
      <c r="AW466" s="20">
        <v>2548.2600000000002</v>
      </c>
      <c r="AX466" s="20">
        <v>10134.234000000006</v>
      </c>
      <c r="AY466" s="20">
        <v>4430.0519999999997</v>
      </c>
      <c r="AZ466" s="20">
        <v>6292.2420000000011</v>
      </c>
      <c r="BA466" s="20">
        <v>4665.2760000000007</v>
      </c>
      <c r="BB466" s="20">
        <v>10271.448000000004</v>
      </c>
      <c r="BC466" s="20">
        <v>3626.37</v>
      </c>
      <c r="BD466" s="20">
        <v>4547.6639999999998</v>
      </c>
      <c r="BE466" s="20">
        <v>0</v>
      </c>
      <c r="BF466" s="20">
        <v>0</v>
      </c>
      <c r="BG466" s="20">
        <v>0</v>
      </c>
      <c r="BH466" s="329">
        <f t="shared" si="1419"/>
        <v>52513.758000000009</v>
      </c>
      <c r="BI466" s="193">
        <f t="shared" ref="BI466:BI492" si="1481">+AVERAGE(AW466:BB466)</f>
        <v>6390.2520000000031</v>
      </c>
      <c r="BJ466" s="193">
        <f t="shared" ref="BJ466:BJ492" si="1482">+AVERAGE(AZ466:BB466)</f>
        <v>7076.3220000000028</v>
      </c>
      <c r="BK466" s="20">
        <v>7845.9126554858112</v>
      </c>
      <c r="BL466" s="33">
        <v>3626.37</v>
      </c>
      <c r="BM466" s="226">
        <f t="shared" si="1420"/>
        <v>0.46219861974431559</v>
      </c>
      <c r="BN466" s="4">
        <f>BJ466/$BJ$465</f>
        <v>6.4725319028654055E-2</v>
      </c>
      <c r="BO466" s="4">
        <v>0</v>
      </c>
      <c r="BP466" s="4">
        <v>0</v>
      </c>
      <c r="BQ466" s="195">
        <v>16</v>
      </c>
      <c r="BR466" s="196">
        <f t="shared" ref="BR466:BR492" si="1483">BQ466*H466*1.08*(1-BO466)</f>
        <v>6336.00576</v>
      </c>
      <c r="BS466" s="224">
        <f t="shared" si="1421"/>
        <v>0.80755497011171873</v>
      </c>
      <c r="BT466" s="4">
        <f t="shared" si="1381"/>
        <v>0</v>
      </c>
      <c r="BU466" s="229">
        <f t="shared" si="1365"/>
        <v>0</v>
      </c>
      <c r="BV466" s="193">
        <f t="shared" si="1382"/>
        <v>5995.7617500000015</v>
      </c>
      <c r="BW466" s="193">
        <f t="shared" si="1383"/>
        <v>6187.6980000000012</v>
      </c>
      <c r="BX466" s="20">
        <v>7608.7638579859313</v>
      </c>
      <c r="BY466" s="19">
        <v>4547.6639999999998</v>
      </c>
      <c r="BZ466" s="441">
        <f t="shared" si="1384"/>
        <v>0.59768762507025464</v>
      </c>
      <c r="CA466" s="4">
        <f t="shared" ref="CA466:CA492" si="1484">BW466/$BW$465</f>
        <v>5.838318715839922E-2</v>
      </c>
      <c r="CB466" s="1">
        <v>0</v>
      </c>
      <c r="CC466" s="1">
        <v>1</v>
      </c>
      <c r="CD466" s="19">
        <v>18.05</v>
      </c>
      <c r="CE466" s="196">
        <v>7147.8064980000008</v>
      </c>
      <c r="CF466" s="275">
        <f t="shared" si="1385"/>
        <v>0.93941757576007257</v>
      </c>
      <c r="CG466" s="1">
        <f t="shared" si="1386"/>
        <v>0</v>
      </c>
      <c r="CH466" s="229">
        <f t="shared" si="1387"/>
        <v>0</v>
      </c>
      <c r="CI466" s="193">
        <f t="shared" si="1388"/>
        <v>5834.862000000001</v>
      </c>
      <c r="CJ466" s="193">
        <f t="shared" si="1389"/>
        <v>6148.4940000000015</v>
      </c>
      <c r="CK466" s="20">
        <v>8270.7242658112482</v>
      </c>
      <c r="CL466" s="33">
        <v>6848.01</v>
      </c>
      <c r="CM466" s="475">
        <f t="shared" si="1367"/>
        <v>0.82798190096938284</v>
      </c>
      <c r="CN466" s="4">
        <f>CJ466/$CJ$465</f>
        <v>5.2422596685385056E-2</v>
      </c>
      <c r="CO466" s="1">
        <v>0</v>
      </c>
      <c r="CP466" s="1">
        <v>0</v>
      </c>
      <c r="CQ466" s="19">
        <v>18.05</v>
      </c>
      <c r="CR466" s="7">
        <v>7147.8064980000008</v>
      </c>
      <c r="CS466" s="224">
        <f t="shared" si="1377"/>
        <v>0.864229814497255</v>
      </c>
      <c r="CT466" s="1">
        <f t="shared" si="1378"/>
        <v>0</v>
      </c>
      <c r="CU466" s="229">
        <f t="shared" si="1368"/>
        <v>0</v>
      </c>
      <c r="CV466" s="193">
        <f t="shared" si="1369"/>
        <v>5936.1768000000011</v>
      </c>
      <c r="CW466" s="193">
        <f t="shared" si="1370"/>
        <v>5007.347999999999</v>
      </c>
      <c r="CX466" s="20"/>
      <c r="CY466" s="33"/>
      <c r="CZ466" s="475">
        <f t="shared" si="1371"/>
        <v>0</v>
      </c>
      <c r="DA466" s="4">
        <f t="shared" ref="DA466:DA498" si="1485">CW466/$CW$465</f>
        <v>5.2802288676955474E-2</v>
      </c>
      <c r="DE466" s="7">
        <f t="shared" si="1435"/>
        <v>0</v>
      </c>
      <c r="DF466" s="224">
        <f t="shared" si="1379"/>
        <v>0</v>
      </c>
      <c r="DG466" s="1">
        <f t="shared" si="1372"/>
        <v>-1</v>
      </c>
      <c r="DH466" s="229">
        <f t="shared" si="1373"/>
        <v>9.0609721497670748</v>
      </c>
      <c r="DI466" s="193"/>
      <c r="DJ466" s="193"/>
      <c r="DK466" s="20"/>
      <c r="DL466" s="33"/>
      <c r="DM466" s="475">
        <f t="shared" si="1374"/>
        <v>0</v>
      </c>
      <c r="DN466" s="4" t="e">
        <f t="shared" ref="DN466:DN498" si="1486">DJ466/$DJ$465</f>
        <v>#DIV/0!</v>
      </c>
      <c r="DR466" s="7">
        <f t="shared" ref="DR466:DR501" si="1487">DQ466*$H466*1.08*(1-DO466)</f>
        <v>0</v>
      </c>
      <c r="DS466" s="224">
        <f t="shared" si="1380"/>
        <v>0</v>
      </c>
      <c r="DT466" s="1">
        <f t="shared" si="1375"/>
        <v>-1</v>
      </c>
      <c r="DU466" s="229">
        <f t="shared" si="1376"/>
        <v>3.5253378378378377</v>
      </c>
    </row>
    <row r="467" spans="1:125" hidden="1" outlineLevel="1" x14ac:dyDescent="0.35">
      <c r="B467" s="5" t="s">
        <v>122</v>
      </c>
      <c r="C467" s="3"/>
      <c r="D467" s="18">
        <v>320015</v>
      </c>
      <c r="E467" s="5" t="s">
        <v>41</v>
      </c>
      <c r="F467" s="5" t="s">
        <v>32</v>
      </c>
      <c r="G467" s="5" t="s">
        <v>70</v>
      </c>
      <c r="H467" s="20">
        <v>332.45499999999998</v>
      </c>
      <c r="I467" s="16">
        <f t="shared" ref="I467:I497" si="1488">+IFERROR(AI467/$H467,0)</f>
        <v>116.83616128498605</v>
      </c>
      <c r="J467" s="16">
        <f t="shared" ref="J467:J497" si="1489">+IFERROR(AJ467/$H467,0)</f>
        <v>81.36029537832195</v>
      </c>
      <c r="K467" s="16">
        <f t="shared" ref="K467:K497" si="1490">+IFERROR(AK467/$H467,0)</f>
        <v>79.885749951121284</v>
      </c>
      <c r="L467" s="33">
        <f t="shared" ref="L467:L497" si="1491">+IFERROR(AL467/$H467,0)</f>
        <v>79.799010392384019</v>
      </c>
      <c r="M467" s="20">
        <f t="shared" ref="M467:M497" si="1492">+IFERROR(AM467/$H467,0)</f>
        <v>96.105764689958107</v>
      </c>
      <c r="N467" s="20">
        <f t="shared" ref="N467:N497" si="1493">+IFERROR(AN467/$H467,0)</f>
        <v>98.968209231324636</v>
      </c>
      <c r="O467" s="20">
        <f t="shared" ref="O467:O497" si="1494">+IFERROR(AO467/$H467,0)</f>
        <v>110.45372456422658</v>
      </c>
      <c r="P467" s="20">
        <f t="shared" ref="P467:P497" si="1495">+IFERROR(AP467/$H467,0)</f>
        <v>115.42711645185048</v>
      </c>
      <c r="Q467" s="20">
        <f t="shared" ref="Q467:Q497" si="1496">+IFERROR(AQ467/$H467,0)</f>
        <v>87.813138620264297</v>
      </c>
      <c r="R467" s="20">
        <f t="shared" ref="R467:R497" si="1497">+IFERROR(AR467/$H467,0)</f>
        <v>99.800969153719933</v>
      </c>
      <c r="S467" s="20">
        <f t="shared" ref="S467:S497" si="1498">+IFERROR(AS467/$H467,0)</f>
        <v>88.50206518175392</v>
      </c>
      <c r="T467" s="20">
        <f t="shared" ref="T467:T497" si="1499">+IFERROR(AT467/$H467,0)</f>
        <v>63.534003699748837</v>
      </c>
      <c r="U467" s="182">
        <f t="shared" ref="U467:U497" si="1500">+SUM(I467:T467)</f>
        <v>1118.4862085996601</v>
      </c>
      <c r="V467" s="33">
        <v>87.36666666666666</v>
      </c>
      <c r="W467" s="20">
        <v>38.833333333333329</v>
      </c>
      <c r="X467" s="20">
        <v>66.916666666666671</v>
      </c>
      <c r="Y467" s="20">
        <v>95.3</v>
      </c>
      <c r="Z467" s="20">
        <v>75.249999999999986</v>
      </c>
      <c r="AA467" s="20">
        <v>64.73333333333332</v>
      </c>
      <c r="AB467" s="20">
        <v>99.133333333333326</v>
      </c>
      <c r="AC467" s="20">
        <v>98.516666666666652</v>
      </c>
      <c r="AD467" s="20">
        <v>100.19999999999999</v>
      </c>
      <c r="AE467" s="20">
        <v>0</v>
      </c>
      <c r="AF467" s="20">
        <v>0</v>
      </c>
      <c r="AG467" s="16">
        <v>0</v>
      </c>
      <c r="AH467" s="179">
        <f t="shared" si="1366"/>
        <v>726.25</v>
      </c>
      <c r="AI467" s="28">
        <v>38842.766000000032</v>
      </c>
      <c r="AJ467" s="28">
        <v>27048.637000000021</v>
      </c>
      <c r="AK467" s="28">
        <v>26558.417000000023</v>
      </c>
      <c r="AL467" s="28">
        <v>26529.580000000027</v>
      </c>
      <c r="AM467" s="28">
        <v>31950.842000000019</v>
      </c>
      <c r="AN467" s="28">
        <v>32902.476000000031</v>
      </c>
      <c r="AO467" s="28">
        <v>36720.892999999945</v>
      </c>
      <c r="AP467" s="28">
        <v>38374.321999999949</v>
      </c>
      <c r="AQ467" s="28">
        <v>29193.916999999965</v>
      </c>
      <c r="AR467" s="28">
        <v>33179.331199999957</v>
      </c>
      <c r="AS467" s="28">
        <v>29422.95408</v>
      </c>
      <c r="AT467" s="28">
        <v>21122.197199999999</v>
      </c>
      <c r="AU467" s="329">
        <f t="shared" si="1418"/>
        <v>371846.33247999998</v>
      </c>
      <c r="AV467" s="33">
        <v>31058.220959999991</v>
      </c>
      <c r="AW467" s="20">
        <v>13804.9704</v>
      </c>
      <c r="AX467" s="20">
        <v>23671.364400000002</v>
      </c>
      <c r="AY467" s="20">
        <v>29438.123760000013</v>
      </c>
      <c r="AZ467" s="20">
        <v>26750.833200000001</v>
      </c>
      <c r="BA467" s="20">
        <v>23012.233919999999</v>
      </c>
      <c r="BB467" s="20">
        <v>35241.186240000017</v>
      </c>
      <c r="BC467" s="20">
        <v>31100.410080000038</v>
      </c>
      <c r="BD467" s="20">
        <v>31601.672640000004</v>
      </c>
      <c r="BE467" s="20">
        <v>0</v>
      </c>
      <c r="BF467" s="20">
        <v>0</v>
      </c>
      <c r="BG467" s="20">
        <v>0</v>
      </c>
      <c r="BH467" s="329">
        <f t="shared" si="1419"/>
        <v>245679.01560000004</v>
      </c>
      <c r="BI467" s="193">
        <f t="shared" si="1481"/>
        <v>25319.785320000006</v>
      </c>
      <c r="BJ467" s="193">
        <f t="shared" si="1482"/>
        <v>28334.751120000004</v>
      </c>
      <c r="BK467" s="20">
        <v>24424.076062636283</v>
      </c>
      <c r="BL467" s="33">
        <v>31100.410080000038</v>
      </c>
      <c r="BM467" s="226">
        <f t="shared" si="1420"/>
        <v>1.2733505251229196</v>
      </c>
      <c r="BN467" s="4">
        <f t="shared" ref="BN467:BN501" si="1501">BJ467/$BJ$465</f>
        <v>0.25917076778579501</v>
      </c>
      <c r="BO467" s="4">
        <v>0</v>
      </c>
      <c r="BP467" s="4">
        <v>0</v>
      </c>
      <c r="BQ467" s="195">
        <v>70</v>
      </c>
      <c r="BR467" s="196">
        <f t="shared" si="1483"/>
        <v>25133.598000000002</v>
      </c>
      <c r="BS467" s="224">
        <f t="shared" si="1421"/>
        <v>1.0290501034939512</v>
      </c>
      <c r="BT467" s="4">
        <f t="shared" si="1381"/>
        <v>-0.18955154230477145</v>
      </c>
      <c r="BU467" s="229">
        <f t="shared" si="1365"/>
        <v>-0.17321649897077729</v>
      </c>
      <c r="BV467" s="193">
        <f t="shared" si="1382"/>
        <v>26759.667870000005</v>
      </c>
      <c r="BW467" s="193">
        <f t="shared" si="1383"/>
        <v>29784.610080000017</v>
      </c>
      <c r="BX467" s="20">
        <v>36624.939468750337</v>
      </c>
      <c r="BY467" s="19">
        <v>31601.672640000004</v>
      </c>
      <c r="BZ467" s="441">
        <f t="shared" si="1384"/>
        <v>0.86284573021516231</v>
      </c>
      <c r="CA467" s="4">
        <f t="shared" si="1484"/>
        <v>0.28102865795011078</v>
      </c>
      <c r="CB467" s="1">
        <v>0.2</v>
      </c>
      <c r="CC467" s="1">
        <v>1.3</v>
      </c>
      <c r="CD467" s="19">
        <v>150</v>
      </c>
      <c r="CE467" s="196">
        <v>43086.168000000005</v>
      </c>
      <c r="CF467" s="275">
        <f t="shared" si="1385"/>
        <v>1.1764160876433014</v>
      </c>
      <c r="CG467" s="1">
        <f t="shared" si="1386"/>
        <v>0.47586115285592046</v>
      </c>
      <c r="CH467" s="229">
        <f t="shared" si="1387"/>
        <v>-0.14730862792946797</v>
      </c>
      <c r="CI467" s="193">
        <f t="shared" si="1388"/>
        <v>27297.668400000006</v>
      </c>
      <c r="CJ467" s="193">
        <f t="shared" si="1389"/>
        <v>32647.756320000019</v>
      </c>
      <c r="CK467" s="20">
        <v>43916.541257113793</v>
      </c>
      <c r="CL467" s="33">
        <v>21158.414999999983</v>
      </c>
      <c r="CM467" s="475">
        <f t="shared" si="1367"/>
        <v>0.48178691659996448</v>
      </c>
      <c r="CN467" s="4">
        <f t="shared" ref="CN467:CN498" si="1502">CJ467/$CJ$465</f>
        <v>0.27835762094686789</v>
      </c>
      <c r="CO467" s="1">
        <v>0</v>
      </c>
      <c r="CP467" s="1">
        <v>0</v>
      </c>
      <c r="CQ467" s="19">
        <v>79.705555555555534</v>
      </c>
      <c r="CR467" s="7">
        <v>28618.391309999992</v>
      </c>
      <c r="CS467" s="224">
        <f t="shared" si="1377"/>
        <v>0.65165403492161988</v>
      </c>
      <c r="CT467" s="1">
        <f t="shared" si="1378"/>
        <v>-0.13746328587840762</v>
      </c>
      <c r="CU467" s="229">
        <f t="shared" si="1368"/>
        <v>-0.14629194363509535</v>
      </c>
      <c r="CV467" s="193">
        <f t="shared" si="1369"/>
        <v>26683.743060000001</v>
      </c>
      <c r="CW467" s="193">
        <f t="shared" si="1370"/>
        <v>27953.499240000005</v>
      </c>
      <c r="CX467" s="20"/>
      <c r="CY467" s="33"/>
      <c r="CZ467" s="475">
        <f t="shared" si="1371"/>
        <v>0</v>
      </c>
      <c r="DA467" s="4">
        <f t="shared" si="1485"/>
        <v>0.29476855541127478</v>
      </c>
      <c r="DE467" s="7">
        <f t="shared" si="1435"/>
        <v>0</v>
      </c>
      <c r="DF467" s="224">
        <f t="shared" si="1379"/>
        <v>0</v>
      </c>
      <c r="DG467" s="1">
        <f t="shared" si="1372"/>
        <v>-1</v>
      </c>
      <c r="DH467" s="229">
        <f t="shared" si="1373"/>
        <v>-0.23918144273997333</v>
      </c>
      <c r="DI467" s="193"/>
      <c r="DJ467" s="193"/>
      <c r="DK467" s="20"/>
      <c r="DL467" s="33"/>
      <c r="DM467" s="475">
        <f t="shared" si="1374"/>
        <v>0</v>
      </c>
      <c r="DN467" s="4" t="e">
        <f t="shared" si="1486"/>
        <v>#DIV/0!</v>
      </c>
      <c r="DR467" s="7">
        <f t="shared" si="1487"/>
        <v>0</v>
      </c>
      <c r="DS467" s="224">
        <f t="shared" si="1380"/>
        <v>0</v>
      </c>
      <c r="DT467" s="1">
        <f t="shared" si="1375"/>
        <v>-1</v>
      </c>
      <c r="DU467" s="229">
        <f t="shared" si="1376"/>
        <v>-0.33929961346811444</v>
      </c>
    </row>
    <row r="468" spans="1:125" hidden="1" outlineLevel="1" x14ac:dyDescent="0.35">
      <c r="B468" s="5" t="s">
        <v>122</v>
      </c>
      <c r="C468" s="3"/>
      <c r="D468" s="18">
        <v>320107</v>
      </c>
      <c r="E468" s="5" t="s">
        <v>41</v>
      </c>
      <c r="F468" s="5" t="s">
        <v>33</v>
      </c>
      <c r="G468" s="5" t="s">
        <v>70</v>
      </c>
      <c r="H468" s="20">
        <v>317.77800000000002</v>
      </c>
      <c r="I468" s="16">
        <f t="shared" si="1488"/>
        <v>0</v>
      </c>
      <c r="J468" s="16">
        <f t="shared" si="1489"/>
        <v>0</v>
      </c>
      <c r="K468" s="16">
        <f t="shared" si="1490"/>
        <v>0</v>
      </c>
      <c r="L468" s="33">
        <f t="shared" si="1491"/>
        <v>0</v>
      </c>
      <c r="M468" s="20">
        <f t="shared" si="1492"/>
        <v>0</v>
      </c>
      <c r="N468" s="20">
        <f t="shared" si="1493"/>
        <v>0</v>
      </c>
      <c r="O468" s="20">
        <f t="shared" si="1494"/>
        <v>0</v>
      </c>
      <c r="P468" s="20">
        <f t="shared" si="1495"/>
        <v>0</v>
      </c>
      <c r="Q468" s="20">
        <f t="shared" si="1496"/>
        <v>0</v>
      </c>
      <c r="R468" s="20">
        <f t="shared" si="1497"/>
        <v>0</v>
      </c>
      <c r="S468" s="20">
        <f t="shared" si="1498"/>
        <v>13.610641391159866</v>
      </c>
      <c r="T468" s="20">
        <f t="shared" si="1499"/>
        <v>13.536062534222006</v>
      </c>
      <c r="U468" s="182">
        <f t="shared" si="1500"/>
        <v>27.146703925381871</v>
      </c>
      <c r="V468" s="33">
        <v>22.61666666666666</v>
      </c>
      <c r="W468" s="20">
        <v>8.25</v>
      </c>
      <c r="X468" s="20">
        <v>17.950000000000003</v>
      </c>
      <c r="Y468" s="20">
        <v>20.999999999999996</v>
      </c>
      <c r="Z468" s="20">
        <v>17.833333333333332</v>
      </c>
      <c r="AA468" s="20">
        <v>10.166666666666666</v>
      </c>
      <c r="AB468" s="20">
        <v>24.183333333333334</v>
      </c>
      <c r="AC468" s="20">
        <v>36.93333333333333</v>
      </c>
      <c r="AD468" s="20">
        <v>31.499999999999993</v>
      </c>
      <c r="AE468" s="20">
        <v>0</v>
      </c>
      <c r="AF468" s="20">
        <v>0</v>
      </c>
      <c r="AG468" s="16">
        <v>0</v>
      </c>
      <c r="AH468" s="179">
        <f t="shared" si="1366"/>
        <v>190.43333333333334</v>
      </c>
      <c r="AI468" s="28">
        <v>0</v>
      </c>
      <c r="AJ468" s="28">
        <v>0</v>
      </c>
      <c r="AK468" s="28">
        <v>0</v>
      </c>
      <c r="AL468" s="28">
        <v>0</v>
      </c>
      <c r="AM468" s="28">
        <v>0</v>
      </c>
      <c r="AN468" s="28">
        <v>0</v>
      </c>
      <c r="AO468" s="28">
        <v>0</v>
      </c>
      <c r="AP468" s="28">
        <v>0</v>
      </c>
      <c r="AQ468" s="28">
        <v>0</v>
      </c>
      <c r="AR468" s="28"/>
      <c r="AS468" s="28">
        <v>4325.1624000000002</v>
      </c>
      <c r="AT468" s="28">
        <v>4301.462880000001</v>
      </c>
      <c r="AU468" s="329">
        <f t="shared" si="1418"/>
        <v>8626.6252800000002</v>
      </c>
      <c r="AV468" s="33">
        <v>6993.8974799999996</v>
      </c>
      <c r="AW468" s="20">
        <v>2932.8156000000004</v>
      </c>
      <c r="AX468" s="20">
        <v>6266.3673600000002</v>
      </c>
      <c r="AY468" s="20">
        <v>6451.2504000000008</v>
      </c>
      <c r="AZ468" s="20">
        <v>6339.6216000000004</v>
      </c>
      <c r="BA468" s="20">
        <v>3614.1767999999997</v>
      </c>
      <c r="BB468" s="20">
        <v>8597.0008799999996</v>
      </c>
      <c r="BC468" s="20">
        <v>11281.30848</v>
      </c>
      <c r="BD468" s="20">
        <v>10102.120200000001</v>
      </c>
      <c r="BE468" s="20">
        <v>0</v>
      </c>
      <c r="BF468" s="20">
        <v>0</v>
      </c>
      <c r="BG468" s="20">
        <v>0</v>
      </c>
      <c r="BH468" s="329">
        <f t="shared" si="1419"/>
        <v>62578.558799999999</v>
      </c>
      <c r="BI468" s="193">
        <f t="shared" si="1481"/>
        <v>5700.2054400000006</v>
      </c>
      <c r="BJ468" s="193">
        <f t="shared" si="1482"/>
        <v>6183.5997600000001</v>
      </c>
      <c r="BK468" s="20">
        <v>18157.858724815564</v>
      </c>
      <c r="BL468" s="33">
        <v>11281.30848</v>
      </c>
      <c r="BM468" s="226">
        <f t="shared" si="1420"/>
        <v>0.6212906847095534</v>
      </c>
      <c r="BN468" s="4">
        <f t="shared" si="1501"/>
        <v>5.6559815566830977E-2</v>
      </c>
      <c r="BO468" s="4">
        <v>0</v>
      </c>
      <c r="BP468" s="4">
        <v>0</v>
      </c>
      <c r="BQ468" s="195">
        <v>25</v>
      </c>
      <c r="BR468" s="196">
        <f t="shared" si="1483"/>
        <v>8580.0060000000012</v>
      </c>
      <c r="BS468" s="224">
        <f t="shared" si="1421"/>
        <v>0.47252300670640623</v>
      </c>
      <c r="BT468" s="4">
        <f t="shared" si="1381"/>
        <v>0</v>
      </c>
      <c r="BU468" s="229">
        <f t="shared" si="1365"/>
        <v>0</v>
      </c>
      <c r="BV468" s="193">
        <f t="shared" si="1382"/>
        <v>6559.5548250000002</v>
      </c>
      <c r="BW468" s="193">
        <f t="shared" si="1383"/>
        <v>7830.8287200000004</v>
      </c>
      <c r="BX468" s="20">
        <v>9629.255749523365</v>
      </c>
      <c r="BY468" s="19">
        <v>10102.120200000001</v>
      </c>
      <c r="BZ468" s="441">
        <f t="shared" si="1384"/>
        <v>1.04910706110387</v>
      </c>
      <c r="CA468" s="4">
        <f t="shared" si="1484"/>
        <v>7.3886724718163002E-2</v>
      </c>
      <c r="CB468" s="1">
        <v>0.2</v>
      </c>
      <c r="CC468" s="1">
        <v>1.3</v>
      </c>
      <c r="CD468" s="19">
        <v>40</v>
      </c>
      <c r="CE468" s="196">
        <v>10982.407680000002</v>
      </c>
      <c r="CF468" s="275">
        <f t="shared" si="1385"/>
        <v>1.1405250795777873</v>
      </c>
      <c r="CG468" s="1">
        <f t="shared" si="1386"/>
        <v>0</v>
      </c>
      <c r="CH468" s="229">
        <f t="shared" si="1387"/>
        <v>0</v>
      </c>
      <c r="CI468" s="193">
        <f t="shared" si="1388"/>
        <v>6953.1732000000002</v>
      </c>
      <c r="CJ468" s="193">
        <f t="shared" si="1389"/>
        <v>9993.4765200000002</v>
      </c>
      <c r="CK468" s="20">
        <v>13442.851006080338</v>
      </c>
      <c r="CL468" s="33">
        <v>5763.5920000000006</v>
      </c>
      <c r="CM468" s="475">
        <f t="shared" si="1367"/>
        <v>0.42874774089165085</v>
      </c>
      <c r="CN468" s="4">
        <f t="shared" si="1502"/>
        <v>8.5205253366568354E-2</v>
      </c>
      <c r="CO468" s="1">
        <v>0</v>
      </c>
      <c r="CP468" s="1">
        <v>0</v>
      </c>
      <c r="CQ468" s="19">
        <v>17.394444444444446</v>
      </c>
      <c r="CR468" s="7">
        <v>5969.7775080000019</v>
      </c>
      <c r="CS468" s="224">
        <f t="shared" si="1377"/>
        <v>0.44408567091161028</v>
      </c>
      <c r="CT468" s="1">
        <f t="shared" si="1378"/>
        <v>0</v>
      </c>
      <c r="CU468" s="229">
        <f t="shared" si="1368"/>
        <v>0</v>
      </c>
      <c r="CV468" s="193">
        <f t="shared" si="1369"/>
        <v>6834.2150799999999</v>
      </c>
      <c r="CW468" s="193">
        <f t="shared" si="1370"/>
        <v>9049.0068933333332</v>
      </c>
      <c r="CX468" s="20"/>
      <c r="CY468" s="33"/>
      <c r="CZ468" s="475">
        <f t="shared" si="1371"/>
        <v>0</v>
      </c>
      <c r="DA468" s="4">
        <f t="shared" si="1485"/>
        <v>9.5421423520303916E-2</v>
      </c>
      <c r="DE468" s="7">
        <f t="shared" si="1435"/>
        <v>0</v>
      </c>
      <c r="DF468" s="224">
        <f t="shared" si="1379"/>
        <v>0</v>
      </c>
      <c r="DG468" s="1">
        <f t="shared" si="1372"/>
        <v>-1</v>
      </c>
      <c r="DH468" s="229">
        <f t="shared" si="1373"/>
        <v>14.801060048057387</v>
      </c>
      <c r="DI468" s="193"/>
      <c r="DJ468" s="193"/>
      <c r="DK468" s="20"/>
      <c r="DL468" s="33"/>
      <c r="DM468" s="475">
        <f t="shared" si="1374"/>
        <v>0</v>
      </c>
      <c r="DN468" s="4" t="e">
        <f t="shared" si="1486"/>
        <v>#DIV/0!</v>
      </c>
      <c r="DR468" s="7">
        <f t="shared" si="1487"/>
        <v>0</v>
      </c>
      <c r="DS468" s="224">
        <f t="shared" si="1380"/>
        <v>0</v>
      </c>
      <c r="DT468" s="1">
        <f t="shared" si="1375"/>
        <v>-1</v>
      </c>
      <c r="DU468" s="229">
        <f t="shared" si="1376"/>
        <v>6.2541181248572784</v>
      </c>
    </row>
    <row r="469" spans="1:125" hidden="1" outlineLevel="1" x14ac:dyDescent="0.35">
      <c r="B469" s="5" t="s">
        <v>122</v>
      </c>
      <c r="C469" s="3"/>
      <c r="D469" s="18">
        <v>320926</v>
      </c>
      <c r="E469" s="5" t="s">
        <v>42</v>
      </c>
      <c r="F469" s="5" t="s">
        <v>48</v>
      </c>
      <c r="G469" s="5" t="s">
        <v>70</v>
      </c>
      <c r="H469" s="20">
        <v>332.45499999999998</v>
      </c>
      <c r="I469" s="16">
        <f t="shared" si="1488"/>
        <v>0</v>
      </c>
      <c r="J469" s="16">
        <f t="shared" si="1489"/>
        <v>0</v>
      </c>
      <c r="K469" s="16">
        <f t="shared" si="1490"/>
        <v>0</v>
      </c>
      <c r="L469" s="33">
        <f t="shared" si="1491"/>
        <v>0</v>
      </c>
      <c r="M469" s="20">
        <f t="shared" si="1492"/>
        <v>0</v>
      </c>
      <c r="N469" s="20">
        <f t="shared" si="1493"/>
        <v>0</v>
      </c>
      <c r="O469" s="20">
        <f t="shared" si="1494"/>
        <v>0</v>
      </c>
      <c r="P469" s="20">
        <f t="shared" si="1495"/>
        <v>0</v>
      </c>
      <c r="Q469" s="20">
        <f t="shared" si="1496"/>
        <v>0</v>
      </c>
      <c r="R469" s="20">
        <f t="shared" si="1497"/>
        <v>0</v>
      </c>
      <c r="S469" s="20">
        <f t="shared" si="1498"/>
        <v>0</v>
      </c>
      <c r="T469" s="20">
        <f t="shared" si="1499"/>
        <v>0</v>
      </c>
      <c r="U469" s="182">
        <f t="shared" si="1500"/>
        <v>0</v>
      </c>
      <c r="V469" s="33">
        <v>0</v>
      </c>
      <c r="W469" s="20">
        <v>0</v>
      </c>
      <c r="X469" s="20">
        <v>0</v>
      </c>
      <c r="Y469" s="20">
        <v>0</v>
      </c>
      <c r="Z469" s="20">
        <v>0</v>
      </c>
      <c r="AA469" s="20">
        <v>0</v>
      </c>
      <c r="AB469" s="20">
        <v>0</v>
      </c>
      <c r="AC469" s="20">
        <v>0</v>
      </c>
      <c r="AD469" s="20">
        <v>0</v>
      </c>
      <c r="AE469" s="20">
        <v>0</v>
      </c>
      <c r="AF469" s="20">
        <v>0</v>
      </c>
      <c r="AG469" s="16">
        <v>0</v>
      </c>
      <c r="AH469" s="179">
        <f t="shared" si="1366"/>
        <v>0</v>
      </c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329">
        <f t="shared" si="1418"/>
        <v>0</v>
      </c>
      <c r="AV469" s="33">
        <v>0</v>
      </c>
      <c r="AW469" s="20">
        <v>0</v>
      </c>
      <c r="AX469" s="20">
        <v>0</v>
      </c>
      <c r="AY469" s="20">
        <v>0</v>
      </c>
      <c r="AZ469" s="20">
        <v>0</v>
      </c>
      <c r="BA469" s="20">
        <v>0</v>
      </c>
      <c r="BB469" s="20">
        <v>0</v>
      </c>
      <c r="BC469" s="20">
        <v>0</v>
      </c>
      <c r="BD469" s="20">
        <v>0</v>
      </c>
      <c r="BE469" s="20">
        <v>0</v>
      </c>
      <c r="BF469" s="20">
        <v>0</v>
      </c>
      <c r="BG469" s="20">
        <v>0</v>
      </c>
      <c r="BH469" s="329">
        <f t="shared" si="1419"/>
        <v>0</v>
      </c>
      <c r="BI469" s="193">
        <f t="shared" si="1481"/>
        <v>0</v>
      </c>
      <c r="BJ469" s="193">
        <f t="shared" si="1482"/>
        <v>0</v>
      </c>
      <c r="BK469" s="20">
        <v>0</v>
      </c>
      <c r="BL469" s="33">
        <v>0</v>
      </c>
      <c r="BM469" s="226">
        <f t="shared" si="1420"/>
        <v>0</v>
      </c>
      <c r="BN469" s="4">
        <f t="shared" si="1501"/>
        <v>0</v>
      </c>
      <c r="BO469" s="4">
        <v>0</v>
      </c>
      <c r="BP469" s="4">
        <v>0</v>
      </c>
      <c r="BQ469" s="195">
        <v>0</v>
      </c>
      <c r="BR469" s="196">
        <f t="shared" si="1483"/>
        <v>0</v>
      </c>
      <c r="BS469" s="224">
        <f t="shared" si="1421"/>
        <v>0</v>
      </c>
      <c r="BT469" s="4">
        <f t="shared" si="1381"/>
        <v>0</v>
      </c>
      <c r="BU469" s="229">
        <f t="shared" si="1365"/>
        <v>0</v>
      </c>
      <c r="BV469" s="193">
        <f t="shared" si="1382"/>
        <v>0</v>
      </c>
      <c r="BW469" s="193">
        <f t="shared" si="1383"/>
        <v>0</v>
      </c>
      <c r="BX469" s="20">
        <v>0</v>
      </c>
      <c r="BY469" s="19">
        <v>0</v>
      </c>
      <c r="BZ469" s="441">
        <f t="shared" si="1384"/>
        <v>0</v>
      </c>
      <c r="CA469" s="4">
        <f t="shared" si="1484"/>
        <v>0</v>
      </c>
      <c r="CB469" s="1">
        <v>0</v>
      </c>
      <c r="CC469" s="1">
        <v>1</v>
      </c>
      <c r="CD469" s="19">
        <v>0</v>
      </c>
      <c r="CE469" s="196">
        <v>0</v>
      </c>
      <c r="CF469" s="275">
        <f t="shared" si="1385"/>
        <v>0</v>
      </c>
      <c r="CG469" s="1">
        <f t="shared" si="1386"/>
        <v>0</v>
      </c>
      <c r="CH469" s="229">
        <f t="shared" si="1387"/>
        <v>0</v>
      </c>
      <c r="CI469" s="193">
        <f t="shared" si="1388"/>
        <v>0</v>
      </c>
      <c r="CJ469" s="193">
        <f t="shared" si="1389"/>
        <v>0</v>
      </c>
      <c r="CK469" s="20">
        <v>0</v>
      </c>
      <c r="CL469" s="33">
        <v>0</v>
      </c>
      <c r="CM469" s="475">
        <f t="shared" si="1367"/>
        <v>0</v>
      </c>
      <c r="CN469" s="4">
        <f t="shared" si="1502"/>
        <v>0</v>
      </c>
      <c r="CO469" s="1">
        <v>0</v>
      </c>
      <c r="CP469" s="1">
        <v>0</v>
      </c>
      <c r="CQ469" s="19">
        <v>0</v>
      </c>
      <c r="CR469" s="7">
        <v>0</v>
      </c>
      <c r="CS469" s="224">
        <f t="shared" si="1377"/>
        <v>0</v>
      </c>
      <c r="CT469" s="1">
        <f t="shared" si="1378"/>
        <v>0</v>
      </c>
      <c r="CU469" s="229">
        <f t="shared" si="1368"/>
        <v>0</v>
      </c>
      <c r="CV469" s="193">
        <f t="shared" si="1369"/>
        <v>0</v>
      </c>
      <c r="CW469" s="193">
        <f t="shared" si="1370"/>
        <v>0</v>
      </c>
      <c r="CX469" s="20"/>
      <c r="CY469" s="33"/>
      <c r="CZ469" s="475">
        <f t="shared" si="1371"/>
        <v>0</v>
      </c>
      <c r="DA469" s="4">
        <f t="shared" si="1485"/>
        <v>0</v>
      </c>
      <c r="DE469" s="7">
        <f t="shared" si="1435"/>
        <v>0</v>
      </c>
      <c r="DF469" s="224">
        <f t="shared" si="1379"/>
        <v>0</v>
      </c>
      <c r="DG469" s="1">
        <f t="shared" si="1372"/>
        <v>0</v>
      </c>
      <c r="DH469" s="229">
        <f t="shared" si="1373"/>
        <v>0</v>
      </c>
      <c r="DI469" s="193"/>
      <c r="DJ469" s="193"/>
      <c r="DK469" s="20"/>
      <c r="DL469" s="33"/>
      <c r="DM469" s="475">
        <f t="shared" si="1374"/>
        <v>0</v>
      </c>
      <c r="DN469" s="4" t="e">
        <f t="shared" si="1486"/>
        <v>#DIV/0!</v>
      </c>
      <c r="DR469" s="7">
        <f t="shared" si="1487"/>
        <v>0</v>
      </c>
      <c r="DS469" s="224">
        <f t="shared" si="1380"/>
        <v>0</v>
      </c>
      <c r="DT469" s="1">
        <f t="shared" si="1375"/>
        <v>0</v>
      </c>
      <c r="DU469" s="229">
        <f t="shared" si="1376"/>
        <v>0</v>
      </c>
    </row>
    <row r="470" spans="1:125" hidden="1" outlineLevel="1" x14ac:dyDescent="0.35">
      <c r="B470" s="5" t="s">
        <v>122</v>
      </c>
      <c r="C470" s="3"/>
      <c r="D470" s="18">
        <v>324903</v>
      </c>
      <c r="E470" s="5" t="s">
        <v>43</v>
      </c>
      <c r="F470" s="5" t="s">
        <v>49</v>
      </c>
      <c r="G470" s="5" t="s">
        <v>69</v>
      </c>
      <c r="H470" s="20">
        <v>382.63600000000002</v>
      </c>
      <c r="I470" s="16">
        <f t="shared" si="1488"/>
        <v>0</v>
      </c>
      <c r="J470" s="16">
        <f t="shared" si="1489"/>
        <v>0</v>
      </c>
      <c r="K470" s="16">
        <f t="shared" si="1490"/>
        <v>0</v>
      </c>
      <c r="L470" s="33">
        <f t="shared" si="1491"/>
        <v>0</v>
      </c>
      <c r="M470" s="20">
        <f t="shared" si="1492"/>
        <v>0</v>
      </c>
      <c r="N470" s="20">
        <f t="shared" si="1493"/>
        <v>0</v>
      </c>
      <c r="O470" s="20">
        <f t="shared" si="1494"/>
        <v>0</v>
      </c>
      <c r="P470" s="20">
        <f t="shared" si="1495"/>
        <v>0</v>
      </c>
      <c r="Q470" s="20">
        <f t="shared" si="1496"/>
        <v>0</v>
      </c>
      <c r="R470" s="20">
        <f t="shared" si="1497"/>
        <v>0</v>
      </c>
      <c r="S470" s="20">
        <f t="shared" si="1498"/>
        <v>0</v>
      </c>
      <c r="T470" s="20">
        <f t="shared" si="1499"/>
        <v>0</v>
      </c>
      <c r="U470" s="182">
        <f t="shared" si="1500"/>
        <v>0</v>
      </c>
      <c r="V470" s="33">
        <v>0</v>
      </c>
      <c r="W470" s="20">
        <v>0</v>
      </c>
      <c r="X470" s="20">
        <v>0</v>
      </c>
      <c r="Y470" s="20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0">
        <v>0</v>
      </c>
      <c r="AF470" s="20">
        <v>0</v>
      </c>
      <c r="AG470" s="16">
        <v>0</v>
      </c>
      <c r="AH470" s="179">
        <f t="shared" si="1366"/>
        <v>0</v>
      </c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329">
        <f t="shared" si="1418"/>
        <v>0</v>
      </c>
      <c r="AV470" s="33">
        <v>0</v>
      </c>
      <c r="AW470" s="20">
        <v>0</v>
      </c>
      <c r="AX470" s="20">
        <v>0</v>
      </c>
      <c r="AY470" s="20">
        <v>0</v>
      </c>
      <c r="AZ470" s="20">
        <v>0</v>
      </c>
      <c r="BA470" s="20">
        <v>0</v>
      </c>
      <c r="BB470" s="20">
        <v>0</v>
      </c>
      <c r="BC470" s="20">
        <v>0</v>
      </c>
      <c r="BD470" s="20">
        <v>0</v>
      </c>
      <c r="BE470" s="20">
        <v>0</v>
      </c>
      <c r="BF470" s="20">
        <v>0</v>
      </c>
      <c r="BG470" s="20">
        <v>0</v>
      </c>
      <c r="BH470" s="329">
        <f t="shared" si="1419"/>
        <v>0</v>
      </c>
      <c r="BI470" s="193">
        <f t="shared" si="1481"/>
        <v>0</v>
      </c>
      <c r="BJ470" s="193">
        <f t="shared" si="1482"/>
        <v>0</v>
      </c>
      <c r="BK470" s="20">
        <v>0</v>
      </c>
      <c r="BL470" s="33">
        <v>0</v>
      </c>
      <c r="BM470" s="226">
        <f t="shared" si="1420"/>
        <v>0</v>
      </c>
      <c r="BN470" s="4">
        <f t="shared" si="1501"/>
        <v>0</v>
      </c>
      <c r="BO470" s="4">
        <v>0</v>
      </c>
      <c r="BP470" s="4">
        <v>0</v>
      </c>
      <c r="BQ470" s="195">
        <v>0</v>
      </c>
      <c r="BR470" s="196">
        <f t="shared" si="1483"/>
        <v>0</v>
      </c>
      <c r="BS470" s="224">
        <f t="shared" si="1421"/>
        <v>0</v>
      </c>
      <c r="BT470" s="4">
        <f t="shared" si="1381"/>
        <v>0</v>
      </c>
      <c r="BU470" s="229">
        <f t="shared" si="1365"/>
        <v>0</v>
      </c>
      <c r="BV470" s="193">
        <f t="shared" si="1382"/>
        <v>0</v>
      </c>
      <c r="BW470" s="193">
        <f t="shared" si="1383"/>
        <v>0</v>
      </c>
      <c r="BX470" s="20">
        <v>0</v>
      </c>
      <c r="BY470" s="19">
        <v>0</v>
      </c>
      <c r="BZ470" s="441">
        <f t="shared" si="1384"/>
        <v>0</v>
      </c>
      <c r="CA470" s="4">
        <f t="shared" si="1484"/>
        <v>0</v>
      </c>
      <c r="CB470" s="1">
        <v>0</v>
      </c>
      <c r="CC470" s="1">
        <v>1</v>
      </c>
      <c r="CD470" s="19">
        <v>0</v>
      </c>
      <c r="CE470" s="196">
        <v>0</v>
      </c>
      <c r="CF470" s="275">
        <f t="shared" si="1385"/>
        <v>0</v>
      </c>
      <c r="CG470" s="1">
        <f t="shared" si="1386"/>
        <v>0</v>
      </c>
      <c r="CH470" s="229">
        <f t="shared" si="1387"/>
        <v>0</v>
      </c>
      <c r="CI470" s="193">
        <f t="shared" si="1388"/>
        <v>0</v>
      </c>
      <c r="CJ470" s="193">
        <f t="shared" si="1389"/>
        <v>0</v>
      </c>
      <c r="CK470" s="20">
        <v>0</v>
      </c>
      <c r="CL470" s="33">
        <v>0</v>
      </c>
      <c r="CM470" s="475">
        <f t="shared" si="1367"/>
        <v>0</v>
      </c>
      <c r="CN470" s="4">
        <f t="shared" si="1502"/>
        <v>0</v>
      </c>
      <c r="CO470" s="1">
        <v>0</v>
      </c>
      <c r="CP470" s="1">
        <v>0</v>
      </c>
      <c r="CQ470" s="19">
        <v>0</v>
      </c>
      <c r="CR470" s="7">
        <v>0</v>
      </c>
      <c r="CS470" s="224">
        <f t="shared" si="1377"/>
        <v>0</v>
      </c>
      <c r="CT470" s="1">
        <f t="shared" si="1378"/>
        <v>0</v>
      </c>
      <c r="CU470" s="229">
        <f t="shared" si="1368"/>
        <v>0</v>
      </c>
      <c r="CV470" s="193">
        <f t="shared" si="1369"/>
        <v>0</v>
      </c>
      <c r="CW470" s="193">
        <f t="shared" si="1370"/>
        <v>0</v>
      </c>
      <c r="CX470" s="20"/>
      <c r="CY470" s="33"/>
      <c r="CZ470" s="475">
        <f t="shared" si="1371"/>
        <v>0</v>
      </c>
      <c r="DA470" s="4">
        <f t="shared" si="1485"/>
        <v>0</v>
      </c>
      <c r="DE470" s="7">
        <f t="shared" si="1435"/>
        <v>0</v>
      </c>
      <c r="DF470" s="224">
        <f t="shared" si="1379"/>
        <v>0</v>
      </c>
      <c r="DG470" s="1">
        <f t="shared" si="1372"/>
        <v>0</v>
      </c>
      <c r="DH470" s="229">
        <f t="shared" si="1373"/>
        <v>0</v>
      </c>
      <c r="DI470" s="193"/>
      <c r="DJ470" s="193"/>
      <c r="DK470" s="20"/>
      <c r="DL470" s="33"/>
      <c r="DM470" s="475">
        <f t="shared" si="1374"/>
        <v>0</v>
      </c>
      <c r="DN470" s="4" t="e">
        <f t="shared" si="1486"/>
        <v>#DIV/0!</v>
      </c>
      <c r="DR470" s="7">
        <f t="shared" si="1487"/>
        <v>0</v>
      </c>
      <c r="DS470" s="224">
        <f t="shared" si="1380"/>
        <v>0</v>
      </c>
      <c r="DT470" s="1">
        <f t="shared" si="1375"/>
        <v>0</v>
      </c>
      <c r="DU470" s="229">
        <f t="shared" si="1376"/>
        <v>0</v>
      </c>
    </row>
    <row r="471" spans="1:125" hidden="1" outlineLevel="1" x14ac:dyDescent="0.35">
      <c r="B471" s="5" t="s">
        <v>122</v>
      </c>
      <c r="C471" s="3"/>
      <c r="D471" s="18">
        <v>320023</v>
      </c>
      <c r="E471" s="5" t="s">
        <v>41</v>
      </c>
      <c r="F471" s="5" t="s">
        <v>30</v>
      </c>
      <c r="G471" s="5" t="s">
        <v>71</v>
      </c>
      <c r="H471" s="20">
        <v>220.79999999999995</v>
      </c>
      <c r="I471" s="16">
        <f t="shared" si="1488"/>
        <v>205.19887681159423</v>
      </c>
      <c r="J471" s="16">
        <f t="shared" si="1489"/>
        <v>359.94081250000073</v>
      </c>
      <c r="K471" s="16">
        <f t="shared" si="1490"/>
        <v>132.59798460144921</v>
      </c>
      <c r="L471" s="33">
        <f t="shared" si="1491"/>
        <v>97.781390398550755</v>
      </c>
      <c r="M471" s="20">
        <f t="shared" si="1492"/>
        <v>106.06565670289852</v>
      </c>
      <c r="N471" s="20">
        <f t="shared" si="1493"/>
        <v>156.84545289855066</v>
      </c>
      <c r="O471" s="20">
        <f t="shared" si="1494"/>
        <v>136.80746721014486</v>
      </c>
      <c r="P471" s="20">
        <f t="shared" si="1495"/>
        <v>185.81312952898537</v>
      </c>
      <c r="Q471" s="20">
        <f t="shared" si="1496"/>
        <v>161.51602355072475</v>
      </c>
      <c r="R471" s="20">
        <f t="shared" si="1497"/>
        <v>141.85790634057994</v>
      </c>
      <c r="S471" s="20">
        <f t="shared" si="1498"/>
        <v>164.11140000000009</v>
      </c>
      <c r="T471" s="20">
        <f t="shared" si="1499"/>
        <v>103.71240000000002</v>
      </c>
      <c r="U471" s="182">
        <f t="shared" si="1500"/>
        <v>1952.2485005434792</v>
      </c>
      <c r="V471" s="33">
        <v>142.83333333333334</v>
      </c>
      <c r="W471" s="20">
        <v>72</v>
      </c>
      <c r="X471" s="20">
        <v>373.83333333333331</v>
      </c>
      <c r="Y471" s="20">
        <v>135.66666666666669</v>
      </c>
      <c r="Z471" s="20">
        <v>106.83333333333333</v>
      </c>
      <c r="AA471" s="20">
        <v>75.333333333333329</v>
      </c>
      <c r="AB471" s="20">
        <v>135.5</v>
      </c>
      <c r="AC471" s="20">
        <v>69.833333333333343</v>
      </c>
      <c r="AD471" s="20">
        <v>120.5</v>
      </c>
      <c r="AE471" s="20">
        <v>0</v>
      </c>
      <c r="AF471" s="20">
        <v>0</v>
      </c>
      <c r="AG471" s="16">
        <v>0</v>
      </c>
      <c r="AH471" s="179">
        <f t="shared" si="1366"/>
        <v>1232.3333333333333</v>
      </c>
      <c r="AI471" s="28">
        <v>45307.911999999997</v>
      </c>
      <c r="AJ471" s="28">
        <v>79474.931400000147</v>
      </c>
      <c r="AK471" s="28">
        <v>29277.63499999998</v>
      </c>
      <c r="AL471" s="28">
        <v>21590.131000000001</v>
      </c>
      <c r="AM471" s="28">
        <v>23419.296999999988</v>
      </c>
      <c r="AN471" s="28">
        <v>34631.475999999981</v>
      </c>
      <c r="AO471" s="28">
        <v>30207.088759999977</v>
      </c>
      <c r="AP471" s="28">
        <v>41027.538999999961</v>
      </c>
      <c r="AQ471" s="28">
        <v>35662.738000000019</v>
      </c>
      <c r="AR471" s="28">
        <v>31322.225720000042</v>
      </c>
      <c r="AS471" s="28">
        <v>36235.79712000001</v>
      </c>
      <c r="AT471" s="28">
        <v>22899.697919999999</v>
      </c>
      <c r="AU471" s="329">
        <f t="shared" si="1418"/>
        <v>431056.46892000013</v>
      </c>
      <c r="AV471" s="33">
        <v>33720.001920000002</v>
      </c>
      <c r="AW471" s="20">
        <v>16997.713919999991</v>
      </c>
      <c r="AX471" s="20">
        <v>83273.708880000195</v>
      </c>
      <c r="AY471" s="20">
        <v>25650.507600000055</v>
      </c>
      <c r="AZ471" s="20">
        <v>25221.144959999994</v>
      </c>
      <c r="BA471" s="20">
        <v>17784.645119999994</v>
      </c>
      <c r="BB471" s="20">
        <v>31988.753279999983</v>
      </c>
      <c r="BC471" s="20">
        <v>16486.20863999999</v>
      </c>
      <c r="BD471" s="20">
        <v>28447.562879999983</v>
      </c>
      <c r="BE471" s="20">
        <v>0</v>
      </c>
      <c r="BF471" s="20">
        <v>0</v>
      </c>
      <c r="BG471" s="20">
        <v>0</v>
      </c>
      <c r="BH471" s="329">
        <f t="shared" si="1419"/>
        <v>279570.24720000022</v>
      </c>
      <c r="BI471" s="193">
        <f t="shared" si="1481"/>
        <v>33486.078960000035</v>
      </c>
      <c r="BJ471" s="193">
        <f t="shared" si="1482"/>
        <v>24998.181119999994</v>
      </c>
      <c r="BK471" s="20">
        <v>46669.703209623382</v>
      </c>
      <c r="BL471" s="33">
        <v>16486.20863999999</v>
      </c>
      <c r="BM471" s="226">
        <f t="shared" si="1420"/>
        <v>0.35325291369327805</v>
      </c>
      <c r="BN471" s="4">
        <f t="shared" si="1501"/>
        <v>0.22865200991815743</v>
      </c>
      <c r="BO471" s="4">
        <v>0</v>
      </c>
      <c r="BP471" s="4">
        <v>0</v>
      </c>
      <c r="BQ471" s="195">
        <v>105.88888888888887</v>
      </c>
      <c r="BR471" s="196">
        <f t="shared" si="1483"/>
        <v>25250.687999999995</v>
      </c>
      <c r="BS471" s="224">
        <f t="shared" si="1421"/>
        <v>0.54105096590357693</v>
      </c>
      <c r="BT471" s="4">
        <f t="shared" si="1381"/>
        <v>-0.5981672544385368</v>
      </c>
      <c r="BU471" s="229">
        <f t="shared" si="1365"/>
        <v>-0.17647415866615412</v>
      </c>
      <c r="BV471" s="193">
        <f t="shared" si="1382"/>
        <v>31390.335540000029</v>
      </c>
      <c r="BW471" s="193">
        <f t="shared" si="1383"/>
        <v>22086.53567999999</v>
      </c>
      <c r="BX471" s="20">
        <v>27158.926377806514</v>
      </c>
      <c r="BY471" s="19">
        <v>28447.562879999983</v>
      </c>
      <c r="BZ471" s="441">
        <f t="shared" si="1384"/>
        <v>1.0474479912890262</v>
      </c>
      <c r="CA471" s="4">
        <f t="shared" si="1484"/>
        <v>0.20839451865396491</v>
      </c>
      <c r="CB471" s="1">
        <v>0</v>
      </c>
      <c r="CC471" s="1">
        <v>1</v>
      </c>
      <c r="CD471" s="19">
        <v>110</v>
      </c>
      <c r="CE471" s="196">
        <v>26231.039999999997</v>
      </c>
      <c r="CF471" s="275">
        <f t="shared" si="1385"/>
        <v>0.96583493894792694</v>
      </c>
      <c r="CG471" s="1">
        <f t="shared" si="1386"/>
        <v>-0.26446926200674825</v>
      </c>
      <c r="CH471" s="229">
        <f t="shared" si="1387"/>
        <v>-0.17918005068923815</v>
      </c>
      <c r="CI471" s="193">
        <f t="shared" si="1388"/>
        <v>31063.360800000024</v>
      </c>
      <c r="CJ471" s="193">
        <f t="shared" si="1389"/>
        <v>25640.841599999985</v>
      </c>
      <c r="CK471" s="20">
        <v>34491.101531032204</v>
      </c>
      <c r="CL471" s="33">
        <v>14675.545999999997</v>
      </c>
      <c r="CM471" s="475">
        <f t="shared" si="1367"/>
        <v>0.42548788958787442</v>
      </c>
      <c r="CN471" s="4">
        <f t="shared" si="1502"/>
        <v>0.21861605425176348</v>
      </c>
      <c r="CO471" s="1">
        <v>0</v>
      </c>
      <c r="CP471" s="1">
        <v>0</v>
      </c>
      <c r="CQ471" s="19">
        <v>120</v>
      </c>
      <c r="CR471" s="7">
        <v>28615.679999999993</v>
      </c>
      <c r="CS471" s="224">
        <f t="shared" si="1377"/>
        <v>0.82965398986326955</v>
      </c>
      <c r="CT471" s="1">
        <f t="shared" si="1378"/>
        <v>-8.6409750832995624E-2</v>
      </c>
      <c r="CU471" s="229">
        <f t="shared" si="1368"/>
        <v>-0.1713671751692174</v>
      </c>
      <c r="CV471" s="193">
        <f t="shared" si="1369"/>
        <v>29424.579320000019</v>
      </c>
      <c r="CW471" s="193">
        <f t="shared" si="1370"/>
        <v>19869.772506666657</v>
      </c>
      <c r="CX471" s="20"/>
      <c r="CY471" s="33"/>
      <c r="CZ471" s="475">
        <f t="shared" si="1371"/>
        <v>0</v>
      </c>
      <c r="DA471" s="4">
        <f t="shared" si="1485"/>
        <v>0.20952597339798357</v>
      </c>
      <c r="DE471" s="7">
        <f t="shared" si="1435"/>
        <v>0</v>
      </c>
      <c r="DF471" s="224">
        <f t="shared" si="1379"/>
        <v>0</v>
      </c>
      <c r="DG471" s="1">
        <f t="shared" si="1372"/>
        <v>-1</v>
      </c>
      <c r="DH471" s="229">
        <f t="shared" si="1373"/>
        <v>-0.2790863361666488</v>
      </c>
      <c r="DI471" s="193"/>
      <c r="DJ471" s="193"/>
      <c r="DK471" s="20"/>
      <c r="DL471" s="33"/>
      <c r="DM471" s="475">
        <f t="shared" si="1374"/>
        <v>0</v>
      </c>
      <c r="DN471" s="4" t="e">
        <f t="shared" si="1486"/>
        <v>#DIV/0!</v>
      </c>
      <c r="DR471" s="7">
        <f t="shared" si="1487"/>
        <v>0</v>
      </c>
      <c r="DS471" s="224">
        <f t="shared" si="1380"/>
        <v>0</v>
      </c>
      <c r="DT471" s="1">
        <f t="shared" si="1375"/>
        <v>-1</v>
      </c>
      <c r="DU471" s="229">
        <f t="shared" si="1376"/>
        <v>-0.35143010868052715</v>
      </c>
    </row>
    <row r="472" spans="1:125" hidden="1" outlineLevel="1" x14ac:dyDescent="0.35">
      <c r="B472" s="5" t="s">
        <v>122</v>
      </c>
      <c r="C472" s="3"/>
      <c r="D472" s="18">
        <v>320118</v>
      </c>
      <c r="E472" s="5" t="s">
        <v>41</v>
      </c>
      <c r="F472" s="5" t="s">
        <v>31</v>
      </c>
      <c r="G472" s="5" t="s">
        <v>71</v>
      </c>
      <c r="H472" s="20">
        <v>210.833</v>
      </c>
      <c r="I472" s="16">
        <f t="shared" si="1488"/>
        <v>0</v>
      </c>
      <c r="J472" s="16">
        <f t="shared" si="1489"/>
        <v>0</v>
      </c>
      <c r="K472" s="16">
        <f t="shared" si="1490"/>
        <v>0</v>
      </c>
      <c r="L472" s="33">
        <f t="shared" si="1491"/>
        <v>0</v>
      </c>
      <c r="M472" s="20">
        <f t="shared" si="1492"/>
        <v>0</v>
      </c>
      <c r="N472" s="20">
        <f t="shared" si="1493"/>
        <v>0</v>
      </c>
      <c r="O472" s="20">
        <f t="shared" si="1494"/>
        <v>0</v>
      </c>
      <c r="P472" s="20">
        <f t="shared" si="1495"/>
        <v>0</v>
      </c>
      <c r="Q472" s="20">
        <f t="shared" si="1496"/>
        <v>0</v>
      </c>
      <c r="R472" s="20">
        <f t="shared" si="1497"/>
        <v>0</v>
      </c>
      <c r="S472" s="20">
        <f t="shared" si="1498"/>
        <v>16.23631367006114</v>
      </c>
      <c r="T472" s="20">
        <f t="shared" si="1499"/>
        <v>20.715296751457313</v>
      </c>
      <c r="U472" s="182">
        <f t="shared" si="1500"/>
        <v>36.951610421518453</v>
      </c>
      <c r="V472" s="33">
        <v>43.333333333333336</v>
      </c>
      <c r="W472" s="20">
        <v>9.8333333333333339</v>
      </c>
      <c r="X472" s="20">
        <v>215</v>
      </c>
      <c r="Y472" s="20">
        <v>79.166666666666686</v>
      </c>
      <c r="Z472" s="20">
        <v>21.333333333333336</v>
      </c>
      <c r="AA472" s="20">
        <v>21.833333333333332</v>
      </c>
      <c r="AB472" s="20">
        <v>47</v>
      </c>
      <c r="AC472" s="20">
        <v>26.833333333333332</v>
      </c>
      <c r="AD472" s="20">
        <v>30</v>
      </c>
      <c r="AE472" s="20">
        <v>0</v>
      </c>
      <c r="AF472" s="20">
        <v>0</v>
      </c>
      <c r="AG472" s="16">
        <v>0</v>
      </c>
      <c r="AH472" s="179">
        <f t="shared" si="1366"/>
        <v>494.33333333333331</v>
      </c>
      <c r="AI472" s="28">
        <v>0</v>
      </c>
      <c r="AJ472" s="28">
        <v>0</v>
      </c>
      <c r="AK472" s="28">
        <v>0</v>
      </c>
      <c r="AL472" s="28">
        <v>0</v>
      </c>
      <c r="AM472" s="28">
        <v>0</v>
      </c>
      <c r="AN472" s="28">
        <v>0</v>
      </c>
      <c r="AO472" s="28">
        <v>0</v>
      </c>
      <c r="AP472" s="28">
        <v>0</v>
      </c>
      <c r="AQ472" s="28">
        <v>0</v>
      </c>
      <c r="AR472" s="28"/>
      <c r="AS472" s="28">
        <v>3423.1507200000001</v>
      </c>
      <c r="AT472" s="28">
        <v>4367.4681599999994</v>
      </c>
      <c r="AU472" s="329">
        <f t="shared" si="1418"/>
        <v>7790.61888</v>
      </c>
      <c r="AV472" s="33">
        <v>8707.3379999999979</v>
      </c>
      <c r="AW472" s="20">
        <v>2321.4470400000005</v>
      </c>
      <c r="AX472" s="20">
        <v>45460.103040000053</v>
      </c>
      <c r="AY472" s="20">
        <v>14348.282759999987</v>
      </c>
      <c r="AZ472" s="20">
        <v>5036.3596799999996</v>
      </c>
      <c r="BA472" s="20">
        <v>5154.3993600000003</v>
      </c>
      <c r="BB472" s="20">
        <v>11095.729919999996</v>
      </c>
      <c r="BC472" s="20">
        <v>6334.7961599999999</v>
      </c>
      <c r="BD472" s="20">
        <v>7082.380799999999</v>
      </c>
      <c r="BE472" s="20">
        <v>0</v>
      </c>
      <c r="BF472" s="20">
        <v>0</v>
      </c>
      <c r="BG472" s="20">
        <v>0</v>
      </c>
      <c r="BH472" s="329">
        <f t="shared" si="1419"/>
        <v>105540.83676000002</v>
      </c>
      <c r="BI472" s="193">
        <f t="shared" si="1481"/>
        <v>13902.720300000006</v>
      </c>
      <c r="BJ472" s="193">
        <f t="shared" si="1482"/>
        <v>7095.4963199999984</v>
      </c>
      <c r="BK472" s="20">
        <v>18660.705358067098</v>
      </c>
      <c r="BL472" s="33">
        <v>6334.7961599999999</v>
      </c>
      <c r="BM472" s="226">
        <f t="shared" si="1420"/>
        <v>0.33947249251547945</v>
      </c>
      <c r="BN472" s="4">
        <f t="shared" si="1501"/>
        <v>6.4900701660925056E-2</v>
      </c>
      <c r="BO472" s="4">
        <v>0</v>
      </c>
      <c r="BP472" s="4">
        <v>0</v>
      </c>
      <c r="BQ472" s="195">
        <v>30.055555555555557</v>
      </c>
      <c r="BR472" s="196">
        <f t="shared" si="1483"/>
        <v>6843.639180000001</v>
      </c>
      <c r="BS472" s="224">
        <f t="shared" si="1421"/>
        <v>0.36674064825965802</v>
      </c>
      <c r="BT472" s="4">
        <f t="shared" si="1381"/>
        <v>0</v>
      </c>
      <c r="BU472" s="229">
        <f t="shared" si="1365"/>
        <v>0</v>
      </c>
      <c r="BV472" s="193">
        <f t="shared" si="1382"/>
        <v>12307.306995000003</v>
      </c>
      <c r="BW472" s="193">
        <f t="shared" si="1383"/>
        <v>7528.3084799999997</v>
      </c>
      <c r="BX472" s="20">
        <v>9257.2587534803715</v>
      </c>
      <c r="BY472" s="19">
        <v>7082.380799999999</v>
      </c>
      <c r="BZ472" s="441">
        <f t="shared" si="1384"/>
        <v>0.76506242167394289</v>
      </c>
      <c r="CA472" s="4">
        <f t="shared" si="1484"/>
        <v>7.1032335930745788E-2</v>
      </c>
      <c r="CB472" s="1">
        <v>0</v>
      </c>
      <c r="CC472" s="1">
        <v>1</v>
      </c>
      <c r="CD472" s="19">
        <v>30.055555555555557</v>
      </c>
      <c r="CE472" s="196">
        <v>6843.639180000001</v>
      </c>
      <c r="CF472" s="275">
        <f t="shared" si="1385"/>
        <v>0.73927275473714693</v>
      </c>
      <c r="CG472" s="1">
        <f t="shared" si="1386"/>
        <v>0</v>
      </c>
      <c r="CH472" s="229">
        <f t="shared" si="1387"/>
        <v>0</v>
      </c>
      <c r="CI472" s="193">
        <f t="shared" si="1388"/>
        <v>11726.759640000002</v>
      </c>
      <c r="CJ472" s="193">
        <f t="shared" si="1389"/>
        <v>8170.9689599999983</v>
      </c>
      <c r="CK472" s="20">
        <v>10991.281971270113</v>
      </c>
      <c r="CL472" s="33">
        <v>5867.0049999999992</v>
      </c>
      <c r="CM472" s="475">
        <f t="shared" si="1367"/>
        <v>0.53378714287702234</v>
      </c>
      <c r="CN472" s="4">
        <f t="shared" si="1502"/>
        <v>6.9666394782019789E-2</v>
      </c>
      <c r="CO472" s="1">
        <v>0</v>
      </c>
      <c r="CP472" s="1">
        <v>0</v>
      </c>
      <c r="CQ472" s="19">
        <v>60</v>
      </c>
      <c r="CR472" s="7">
        <v>13661.9784</v>
      </c>
      <c r="CS472" s="224">
        <f t="shared" si="1377"/>
        <v>1.2429831602638133</v>
      </c>
      <c r="CT472" s="1">
        <f t="shared" si="1378"/>
        <v>0</v>
      </c>
      <c r="CU472" s="229">
        <f t="shared" si="1368"/>
        <v>0</v>
      </c>
      <c r="CV472" s="193">
        <f t="shared" si="1369"/>
        <v>11140.784176000003</v>
      </c>
      <c r="CW472" s="193">
        <f t="shared" si="1370"/>
        <v>6428.060653333333</v>
      </c>
      <c r="CX472" s="20"/>
      <c r="CY472" s="33"/>
      <c r="CZ472" s="475">
        <f t="shared" si="1371"/>
        <v>0</v>
      </c>
      <c r="DA472" s="4">
        <f t="shared" si="1485"/>
        <v>6.7783648000954946E-2</v>
      </c>
      <c r="DE472" s="7">
        <f t="shared" si="1435"/>
        <v>0</v>
      </c>
      <c r="DF472" s="224">
        <f t="shared" si="1379"/>
        <v>0</v>
      </c>
      <c r="DG472" s="1">
        <f t="shared" si="1372"/>
        <v>-1</v>
      </c>
      <c r="DH472" s="229">
        <f t="shared" si="1373"/>
        <v>31.545409440808967</v>
      </c>
      <c r="DI472" s="193"/>
      <c r="DJ472" s="193"/>
      <c r="DK472" s="20"/>
      <c r="DL472" s="33"/>
      <c r="DM472" s="475">
        <f t="shared" si="1374"/>
        <v>0</v>
      </c>
      <c r="DN472" s="4" t="e">
        <f t="shared" si="1486"/>
        <v>#DIV/0!</v>
      </c>
      <c r="DR472" s="7">
        <f t="shared" si="1487"/>
        <v>0</v>
      </c>
      <c r="DS472" s="224">
        <f t="shared" si="1380"/>
        <v>0</v>
      </c>
      <c r="DT472" s="1">
        <f t="shared" si="1375"/>
        <v>-1</v>
      </c>
      <c r="DU472" s="229">
        <f t="shared" si="1376"/>
        <v>12.547169793011363</v>
      </c>
    </row>
    <row r="473" spans="1:125" hidden="1" outlineLevel="1" x14ac:dyDescent="0.35">
      <c r="B473" s="5" t="s">
        <v>122</v>
      </c>
      <c r="C473" s="3"/>
      <c r="D473" s="18">
        <v>320028</v>
      </c>
      <c r="E473" s="5" t="s">
        <v>41</v>
      </c>
      <c r="F473" s="5" t="s">
        <v>34</v>
      </c>
      <c r="G473" s="5" t="s">
        <v>72</v>
      </c>
      <c r="H473" s="20">
        <v>167.22200000000001</v>
      </c>
      <c r="I473" s="16">
        <f t="shared" si="1488"/>
        <v>239.57461338819073</v>
      </c>
      <c r="J473" s="16">
        <f t="shared" si="1489"/>
        <v>349.3280752532566</v>
      </c>
      <c r="K473" s="16">
        <f t="shared" si="1490"/>
        <v>171.51332958582</v>
      </c>
      <c r="L473" s="33">
        <f t="shared" si="1491"/>
        <v>120.37535730944498</v>
      </c>
      <c r="M473" s="20">
        <f t="shared" si="1492"/>
        <v>95.829884823767244</v>
      </c>
      <c r="N473" s="20">
        <f t="shared" si="1493"/>
        <v>155.90508425924816</v>
      </c>
      <c r="O473" s="20">
        <f t="shared" si="1494"/>
        <v>165.36589276530626</v>
      </c>
      <c r="P473" s="20">
        <f t="shared" si="1495"/>
        <v>194.0555070505082</v>
      </c>
      <c r="Q473" s="20">
        <f t="shared" si="1496"/>
        <v>158.95086962241842</v>
      </c>
      <c r="R473" s="20">
        <f t="shared" si="1497"/>
        <v>152.00123022090406</v>
      </c>
      <c r="S473" s="20">
        <f t="shared" si="1498"/>
        <v>138.99282630275934</v>
      </c>
      <c r="T473" s="20">
        <f t="shared" si="1499"/>
        <v>91.77090454605252</v>
      </c>
      <c r="U473" s="182">
        <f t="shared" si="1500"/>
        <v>2033.6635751276763</v>
      </c>
      <c r="V473" s="33">
        <v>162.33333333333331</v>
      </c>
      <c r="W473" s="20">
        <v>87</v>
      </c>
      <c r="X473" s="20">
        <v>156.66666666666666</v>
      </c>
      <c r="Y473" s="20">
        <v>75.666666666666671</v>
      </c>
      <c r="Z473" s="20">
        <v>104.66666666666667</v>
      </c>
      <c r="AA473" s="20">
        <v>77.333333333333343</v>
      </c>
      <c r="AB473" s="20">
        <v>175</v>
      </c>
      <c r="AC473" s="20">
        <v>94.333333333333329</v>
      </c>
      <c r="AD473" s="20">
        <v>154.5</v>
      </c>
      <c r="AE473" s="20">
        <v>0</v>
      </c>
      <c r="AF473" s="20">
        <v>0</v>
      </c>
      <c r="AG473" s="16">
        <v>0</v>
      </c>
      <c r="AH473" s="179">
        <f t="shared" si="1366"/>
        <v>1087.5</v>
      </c>
      <c r="AI473" s="28">
        <v>40062.14600000003</v>
      </c>
      <c r="AJ473" s="28">
        <v>58415.339400000077</v>
      </c>
      <c r="AK473" s="28">
        <v>28680.801999999996</v>
      </c>
      <c r="AL473" s="28">
        <v>20129.40800000001</v>
      </c>
      <c r="AM473" s="28">
        <v>16024.865000000007</v>
      </c>
      <c r="AN473" s="28">
        <v>26070.759999999995</v>
      </c>
      <c r="AO473" s="28">
        <v>27652.815320000045</v>
      </c>
      <c r="AP473" s="28">
        <v>32450.350000000082</v>
      </c>
      <c r="AQ473" s="28">
        <v>26580.082320000056</v>
      </c>
      <c r="AR473" s="28">
        <v>25417.949720000019</v>
      </c>
      <c r="AS473" s="28">
        <v>23242.658400000022</v>
      </c>
      <c r="AT473" s="28">
        <v>15346.114199999996</v>
      </c>
      <c r="AU473" s="329">
        <f t="shared" si="1418"/>
        <v>340073.29036000039</v>
      </c>
      <c r="AV473" s="33">
        <v>29023.524720000052</v>
      </c>
      <c r="AW473" s="20">
        <v>15554.702159999995</v>
      </c>
      <c r="AX473" s="20">
        <v>28010.38320000008</v>
      </c>
      <c r="AY473" s="20">
        <v>13528.419119999995</v>
      </c>
      <c r="AZ473" s="20">
        <v>18713.319840000015</v>
      </c>
      <c r="BA473" s="20">
        <v>13826.401919999995</v>
      </c>
      <c r="BB473" s="20">
        <v>31288.194000000069</v>
      </c>
      <c r="BC473" s="20">
        <v>14850.844560000007</v>
      </c>
      <c r="BD473" s="20">
        <v>24285.263400000029</v>
      </c>
      <c r="BE473" s="20">
        <v>0</v>
      </c>
      <c r="BF473" s="20">
        <v>0</v>
      </c>
      <c r="BG473" s="20">
        <v>0</v>
      </c>
      <c r="BH473" s="329">
        <f t="shared" si="1419"/>
        <v>189081.05292000022</v>
      </c>
      <c r="BI473" s="193">
        <f t="shared" si="1481"/>
        <v>20153.570040000024</v>
      </c>
      <c r="BJ473" s="193">
        <f t="shared" si="1482"/>
        <v>21275.971920000025</v>
      </c>
      <c r="BK473" s="20">
        <v>23386.083520089869</v>
      </c>
      <c r="BL473" s="33">
        <v>14850.844560000007</v>
      </c>
      <c r="BM473" s="226">
        <f t="shared" si="1420"/>
        <v>0.63502914232057517</v>
      </c>
      <c r="BN473" s="4">
        <f t="shared" si="1501"/>
        <v>0.1946059082905903</v>
      </c>
      <c r="BO473" s="4">
        <v>0</v>
      </c>
      <c r="BP473" s="4">
        <v>0</v>
      </c>
      <c r="BQ473" s="195">
        <v>120</v>
      </c>
      <c r="BR473" s="196">
        <f t="shared" si="1483"/>
        <v>21671.9712</v>
      </c>
      <c r="BS473" s="224">
        <f t="shared" si="1421"/>
        <v>0.92670374590010518</v>
      </c>
      <c r="BT473" s="4">
        <f t="shared" si="1381"/>
        <v>-0.5423517909668164</v>
      </c>
      <c r="BU473" s="229">
        <f t="shared" si="1365"/>
        <v>-0.33946005514322253</v>
      </c>
      <c r="BV473" s="193">
        <f t="shared" si="1382"/>
        <v>20599.473690000024</v>
      </c>
      <c r="BW473" s="193">
        <f t="shared" si="1383"/>
        <v>19988.480160000025</v>
      </c>
      <c r="BX473" s="20">
        <v>24579.031720274161</v>
      </c>
      <c r="BY473" s="19">
        <v>24285.263400000029</v>
      </c>
      <c r="BZ473" s="441">
        <f t="shared" si="1384"/>
        <v>0.98804801085667604</v>
      </c>
      <c r="CA473" s="4">
        <f t="shared" si="1484"/>
        <v>0.18859859970432152</v>
      </c>
      <c r="CB473" s="1">
        <v>0.23</v>
      </c>
      <c r="CC473" s="1">
        <v>1.3</v>
      </c>
      <c r="CD473" s="19">
        <v>154.70000000000002</v>
      </c>
      <c r="CE473" s="196">
        <v>21512.862811440002</v>
      </c>
      <c r="CF473" s="275">
        <f t="shared" si="1385"/>
        <v>0.87525265666568097</v>
      </c>
      <c r="CG473" s="1">
        <f t="shared" si="1386"/>
        <v>-0.19063972216320979</v>
      </c>
      <c r="CH473" s="229">
        <f t="shared" si="1387"/>
        <v>-0.31508891401655148</v>
      </c>
      <c r="CI473" s="193">
        <f t="shared" si="1388"/>
        <v>21009.005880000026</v>
      </c>
      <c r="CJ473" s="193">
        <f t="shared" si="1389"/>
        <v>23474.767320000032</v>
      </c>
      <c r="CK473" s="20">
        <v>31577.379388805959</v>
      </c>
      <c r="CL473" s="33">
        <v>18726.080000000013</v>
      </c>
      <c r="CM473" s="475">
        <f t="shared" si="1367"/>
        <v>0.59302197846849591</v>
      </c>
      <c r="CN473" s="4">
        <f t="shared" si="1502"/>
        <v>0.20014791581477007</v>
      </c>
      <c r="CO473" s="1">
        <v>0</v>
      </c>
      <c r="CP473" s="1">
        <v>0</v>
      </c>
      <c r="CQ473" s="19">
        <v>130</v>
      </c>
      <c r="CR473" s="7">
        <v>23477.968800000002</v>
      </c>
      <c r="CS473" s="224">
        <f t="shared" si="1377"/>
        <v>0.7435059290677819</v>
      </c>
      <c r="CT473" s="1">
        <f t="shared" si="1378"/>
        <v>-7.6323265305444754E-2</v>
      </c>
      <c r="CU473" s="229">
        <f t="shared" si="1368"/>
        <v>-0.29495874846478898</v>
      </c>
      <c r="CV473" s="193">
        <f t="shared" si="1369"/>
        <v>20780.713292000022</v>
      </c>
      <c r="CW473" s="193">
        <f t="shared" si="1370"/>
        <v>19287.395986666681</v>
      </c>
      <c r="CX473" s="20"/>
      <c r="CY473" s="33"/>
      <c r="CZ473" s="475">
        <f t="shared" si="1371"/>
        <v>0</v>
      </c>
      <c r="DA473" s="4">
        <f t="shared" si="1485"/>
        <v>0.20338483578827091</v>
      </c>
      <c r="DE473" s="7">
        <f t="shared" si="1435"/>
        <v>0</v>
      </c>
      <c r="DF473" s="224">
        <f t="shared" si="1379"/>
        <v>0</v>
      </c>
      <c r="DG473" s="1">
        <f t="shared" si="1372"/>
        <v>-1</v>
      </c>
      <c r="DH473" s="229">
        <f t="shared" si="1373"/>
        <v>-0.36005623127271313</v>
      </c>
      <c r="DI473" s="193"/>
      <c r="DJ473" s="193"/>
      <c r="DK473" s="20"/>
      <c r="DL473" s="33"/>
      <c r="DM473" s="475">
        <f t="shared" si="1374"/>
        <v>0</v>
      </c>
      <c r="DN473" s="4" t="e">
        <f t="shared" si="1486"/>
        <v>#DIV/0!</v>
      </c>
      <c r="DR473" s="7">
        <f t="shared" si="1487"/>
        <v>0</v>
      </c>
      <c r="DS473" s="224">
        <f t="shared" si="1380"/>
        <v>0</v>
      </c>
      <c r="DT473" s="1">
        <f t="shared" si="1375"/>
        <v>-1</v>
      </c>
      <c r="DU473" s="229">
        <f t="shared" si="1376"/>
        <v>-0.44399910760459993</v>
      </c>
    </row>
    <row r="474" spans="1:125" hidden="1" outlineLevel="1" x14ac:dyDescent="0.35">
      <c r="B474" s="5" t="s">
        <v>122</v>
      </c>
      <c r="C474" s="3"/>
      <c r="D474" s="18">
        <v>320120</v>
      </c>
      <c r="E474" s="5" t="s">
        <v>41</v>
      </c>
      <c r="F474" s="5" t="s">
        <v>35</v>
      </c>
      <c r="G474" s="5" t="s">
        <v>72</v>
      </c>
      <c r="H474" s="20">
        <v>167.22200000000001</v>
      </c>
      <c r="I474" s="16">
        <f t="shared" si="1488"/>
        <v>0</v>
      </c>
      <c r="J474" s="16">
        <f t="shared" si="1489"/>
        <v>0</v>
      </c>
      <c r="K474" s="16">
        <f t="shared" si="1490"/>
        <v>0</v>
      </c>
      <c r="L474" s="33">
        <f t="shared" si="1491"/>
        <v>0</v>
      </c>
      <c r="M474" s="20">
        <f t="shared" si="1492"/>
        <v>0</v>
      </c>
      <c r="N474" s="20">
        <f t="shared" si="1493"/>
        <v>0</v>
      </c>
      <c r="O474" s="20">
        <f t="shared" si="1494"/>
        <v>0</v>
      </c>
      <c r="P474" s="20">
        <f t="shared" si="1495"/>
        <v>0</v>
      </c>
      <c r="Q474" s="20">
        <f t="shared" si="1496"/>
        <v>0</v>
      </c>
      <c r="R474" s="20">
        <f t="shared" si="1497"/>
        <v>0</v>
      </c>
      <c r="S474" s="20">
        <f t="shared" si="1498"/>
        <v>0</v>
      </c>
      <c r="T474" s="20">
        <f t="shared" si="1499"/>
        <v>0</v>
      </c>
      <c r="U474" s="182">
        <f t="shared" si="1500"/>
        <v>0</v>
      </c>
      <c r="V474" s="33">
        <v>0</v>
      </c>
      <c r="W474" s="20">
        <v>0</v>
      </c>
      <c r="X474" s="20">
        <v>0</v>
      </c>
      <c r="Y474" s="20">
        <v>0</v>
      </c>
      <c r="Z474" s="20">
        <v>0</v>
      </c>
      <c r="AA474" s="20">
        <v>0</v>
      </c>
      <c r="AB474" s="20">
        <v>0</v>
      </c>
      <c r="AC474" s="20">
        <v>0</v>
      </c>
      <c r="AD474" s="20">
        <v>0</v>
      </c>
      <c r="AE474" s="20">
        <v>0</v>
      </c>
      <c r="AF474" s="20">
        <v>0</v>
      </c>
      <c r="AG474" s="16">
        <v>0</v>
      </c>
      <c r="AH474" s="179">
        <f t="shared" si="1366"/>
        <v>0</v>
      </c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329">
        <f t="shared" si="1418"/>
        <v>0</v>
      </c>
      <c r="AV474" s="33">
        <v>0</v>
      </c>
      <c r="AW474" s="20">
        <v>0</v>
      </c>
      <c r="AX474" s="20">
        <v>0</v>
      </c>
      <c r="AY474" s="20">
        <v>0</v>
      </c>
      <c r="AZ474" s="20">
        <v>0</v>
      </c>
      <c r="BA474" s="20">
        <v>0</v>
      </c>
      <c r="BB474" s="20">
        <v>0</v>
      </c>
      <c r="BC474" s="20">
        <v>0</v>
      </c>
      <c r="BD474" s="20">
        <v>0</v>
      </c>
      <c r="BE474" s="20">
        <v>0</v>
      </c>
      <c r="BF474" s="20">
        <v>0</v>
      </c>
      <c r="BG474" s="20">
        <v>0</v>
      </c>
      <c r="BH474" s="329">
        <f t="shared" si="1419"/>
        <v>0</v>
      </c>
      <c r="BI474" s="193">
        <f t="shared" si="1481"/>
        <v>0</v>
      </c>
      <c r="BJ474" s="193">
        <f t="shared" si="1482"/>
        <v>0</v>
      </c>
      <c r="BK474" s="20">
        <v>0</v>
      </c>
      <c r="BL474" s="33">
        <v>0</v>
      </c>
      <c r="BM474" s="226">
        <f t="shared" si="1420"/>
        <v>0</v>
      </c>
      <c r="BN474" s="4">
        <f t="shared" si="1501"/>
        <v>0</v>
      </c>
      <c r="BO474" s="4">
        <v>0</v>
      </c>
      <c r="BP474" s="4">
        <v>0</v>
      </c>
      <c r="BQ474" s="195">
        <v>0</v>
      </c>
      <c r="BR474" s="196">
        <f t="shared" si="1483"/>
        <v>0</v>
      </c>
      <c r="BS474" s="224">
        <f t="shared" si="1421"/>
        <v>0</v>
      </c>
      <c r="BT474" s="4">
        <f t="shared" si="1381"/>
        <v>0</v>
      </c>
      <c r="BU474" s="229">
        <f t="shared" si="1365"/>
        <v>0</v>
      </c>
      <c r="BV474" s="193">
        <f t="shared" si="1382"/>
        <v>0</v>
      </c>
      <c r="BW474" s="193">
        <f t="shared" si="1383"/>
        <v>0</v>
      </c>
      <c r="BX474" s="20">
        <v>0</v>
      </c>
      <c r="BY474" s="19">
        <v>0</v>
      </c>
      <c r="BZ474" s="441">
        <f t="shared" si="1384"/>
        <v>0</v>
      </c>
      <c r="CA474" s="4">
        <f t="shared" si="1484"/>
        <v>0</v>
      </c>
      <c r="CB474" s="1">
        <v>0</v>
      </c>
      <c r="CC474" s="1">
        <v>1</v>
      </c>
      <c r="CD474" s="19">
        <v>0</v>
      </c>
      <c r="CE474" s="196">
        <v>0</v>
      </c>
      <c r="CF474" s="275">
        <f t="shared" si="1385"/>
        <v>0</v>
      </c>
      <c r="CG474" s="1">
        <f t="shared" si="1386"/>
        <v>0</v>
      </c>
      <c r="CH474" s="229">
        <f t="shared" si="1387"/>
        <v>0</v>
      </c>
      <c r="CI474" s="193">
        <f t="shared" si="1388"/>
        <v>0</v>
      </c>
      <c r="CJ474" s="193">
        <f t="shared" si="1389"/>
        <v>0</v>
      </c>
      <c r="CK474" s="20">
        <v>0</v>
      </c>
      <c r="CL474" s="33">
        <v>0</v>
      </c>
      <c r="CM474" s="475">
        <f t="shared" si="1367"/>
        <v>0</v>
      </c>
      <c r="CN474" s="4">
        <f t="shared" si="1502"/>
        <v>0</v>
      </c>
      <c r="CO474" s="1">
        <v>0</v>
      </c>
      <c r="CP474" s="1">
        <v>0</v>
      </c>
      <c r="CQ474" s="19">
        <v>0</v>
      </c>
      <c r="CR474" s="7">
        <v>0</v>
      </c>
      <c r="CS474" s="224">
        <f t="shared" si="1377"/>
        <v>0</v>
      </c>
      <c r="CT474" s="1">
        <f t="shared" si="1378"/>
        <v>0</v>
      </c>
      <c r="CU474" s="229">
        <f t="shared" si="1368"/>
        <v>0</v>
      </c>
      <c r="CV474" s="193">
        <f t="shared" si="1369"/>
        <v>0</v>
      </c>
      <c r="CW474" s="193">
        <f t="shared" si="1370"/>
        <v>0</v>
      </c>
      <c r="CX474" s="20"/>
      <c r="CY474" s="33"/>
      <c r="CZ474" s="475">
        <f t="shared" si="1371"/>
        <v>0</v>
      </c>
      <c r="DA474" s="4">
        <f t="shared" si="1485"/>
        <v>0</v>
      </c>
      <c r="DE474" s="7">
        <f t="shared" si="1435"/>
        <v>0</v>
      </c>
      <c r="DF474" s="224">
        <f t="shared" si="1379"/>
        <v>0</v>
      </c>
      <c r="DG474" s="1">
        <f t="shared" si="1372"/>
        <v>0</v>
      </c>
      <c r="DH474" s="229">
        <f t="shared" si="1373"/>
        <v>0</v>
      </c>
      <c r="DI474" s="193"/>
      <c r="DJ474" s="193"/>
      <c r="DK474" s="20"/>
      <c r="DL474" s="33"/>
      <c r="DM474" s="475">
        <f t="shared" si="1374"/>
        <v>0</v>
      </c>
      <c r="DN474" s="4" t="e">
        <f t="shared" si="1486"/>
        <v>#DIV/0!</v>
      </c>
      <c r="DR474" s="7">
        <f t="shared" si="1487"/>
        <v>0</v>
      </c>
      <c r="DS474" s="224">
        <f t="shared" si="1380"/>
        <v>0</v>
      </c>
      <c r="DT474" s="1">
        <f t="shared" si="1375"/>
        <v>0</v>
      </c>
      <c r="DU474" s="229">
        <f t="shared" si="1376"/>
        <v>0</v>
      </c>
    </row>
    <row r="475" spans="1:125" hidden="1" outlineLevel="1" x14ac:dyDescent="0.35">
      <c r="B475" s="5" t="s">
        <v>122</v>
      </c>
      <c r="C475" s="3"/>
      <c r="D475" s="18">
        <v>320100</v>
      </c>
      <c r="E475" s="5" t="s">
        <v>44</v>
      </c>
      <c r="F475" s="5" t="s">
        <v>50</v>
      </c>
      <c r="G475" s="5" t="s">
        <v>73</v>
      </c>
      <c r="H475" s="20">
        <v>225.81800000000001</v>
      </c>
      <c r="I475" s="16">
        <f t="shared" si="1488"/>
        <v>0</v>
      </c>
      <c r="J475" s="16">
        <f t="shared" si="1489"/>
        <v>0</v>
      </c>
      <c r="K475" s="16">
        <f t="shared" si="1490"/>
        <v>0</v>
      </c>
      <c r="L475" s="33">
        <f t="shared" si="1491"/>
        <v>0</v>
      </c>
      <c r="M475" s="20">
        <f t="shared" si="1492"/>
        <v>0</v>
      </c>
      <c r="N475" s="20">
        <f t="shared" si="1493"/>
        <v>0</v>
      </c>
      <c r="O475" s="20">
        <f t="shared" si="1494"/>
        <v>0</v>
      </c>
      <c r="P475" s="20">
        <f t="shared" si="1495"/>
        <v>0</v>
      </c>
      <c r="Q475" s="20">
        <f t="shared" si="1496"/>
        <v>0</v>
      </c>
      <c r="R475" s="20">
        <f t="shared" si="1497"/>
        <v>0</v>
      </c>
      <c r="S475" s="20">
        <f t="shared" si="1498"/>
        <v>15.236112267401188</v>
      </c>
      <c r="T475" s="20">
        <f t="shared" si="1499"/>
        <v>19.780215926099782</v>
      </c>
      <c r="U475" s="182">
        <f t="shared" si="1500"/>
        <v>35.016328193500968</v>
      </c>
      <c r="V475" s="33">
        <v>35</v>
      </c>
      <c r="W475" s="20">
        <v>14.916666666666668</v>
      </c>
      <c r="X475" s="20">
        <v>17.5</v>
      </c>
      <c r="Y475" s="20">
        <v>32.5</v>
      </c>
      <c r="Z475" s="20">
        <v>17.166666666666664</v>
      </c>
      <c r="AA475" s="20">
        <v>7</v>
      </c>
      <c r="AB475" s="20">
        <v>15.833333333333332</v>
      </c>
      <c r="AC475" s="20">
        <v>14.416666666666666</v>
      </c>
      <c r="AD475" s="20">
        <v>9</v>
      </c>
      <c r="AE475" s="20">
        <v>0</v>
      </c>
      <c r="AF475" s="20">
        <v>0</v>
      </c>
      <c r="AG475" s="16">
        <v>0</v>
      </c>
      <c r="AH475" s="179">
        <f t="shared" si="1366"/>
        <v>163.33333333333334</v>
      </c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8">
        <v>3440.5884000000015</v>
      </c>
      <c r="AT475" s="28">
        <v>4466.7288000000008</v>
      </c>
      <c r="AU475" s="329">
        <f t="shared" si="1418"/>
        <v>7907.3172000000022</v>
      </c>
      <c r="AV475" s="33">
        <v>7653.9427200000009</v>
      </c>
      <c r="AW475" s="20">
        <v>3601.5516000000016</v>
      </c>
      <c r="AX475" s="20">
        <v>4225.2840000000024</v>
      </c>
      <c r="AY475" s="20">
        <v>7846.9560000000029</v>
      </c>
      <c r="AZ475" s="20">
        <v>4144.8024000000005</v>
      </c>
      <c r="BA475" s="20">
        <v>1690.1136000000004</v>
      </c>
      <c r="BB475" s="20">
        <v>3822.8760000000011</v>
      </c>
      <c r="BC475" s="20">
        <v>3480.829200000001</v>
      </c>
      <c r="BD475" s="20">
        <v>2173.0032000000006</v>
      </c>
      <c r="BE475" s="20">
        <v>0</v>
      </c>
      <c r="BF475" s="20">
        <v>0</v>
      </c>
      <c r="BG475" s="20">
        <v>0</v>
      </c>
      <c r="BH475" s="329">
        <f t="shared" si="1419"/>
        <v>38639.358720000011</v>
      </c>
      <c r="BI475" s="193">
        <f t="shared" si="1481"/>
        <v>4221.9306000000015</v>
      </c>
      <c r="BJ475" s="193">
        <f t="shared" si="1482"/>
        <v>3219.2640000000006</v>
      </c>
      <c r="BK475" s="20">
        <v>6716.1486895666612</v>
      </c>
      <c r="BL475" s="33">
        <v>3480.829200000001</v>
      </c>
      <c r="BM475" s="226">
        <f t="shared" si="1420"/>
        <v>0.5182775666368683</v>
      </c>
      <c r="BN475" s="4">
        <f t="shared" si="1501"/>
        <v>2.9445789696605232E-2</v>
      </c>
      <c r="BO475" s="4">
        <v>0</v>
      </c>
      <c r="BP475" s="4">
        <v>0</v>
      </c>
      <c r="BQ475" s="195">
        <v>15</v>
      </c>
      <c r="BR475" s="196">
        <f t="shared" si="1483"/>
        <v>3658.2516000000001</v>
      </c>
      <c r="BS475" s="224">
        <f t="shared" si="1421"/>
        <v>0.54469484954717962</v>
      </c>
      <c r="BT475" s="4">
        <f t="shared" si="1381"/>
        <v>0</v>
      </c>
      <c r="BU475" s="229">
        <f t="shared" si="1365"/>
        <v>0</v>
      </c>
      <c r="BV475" s="193">
        <f t="shared" si="1382"/>
        <v>4558.2944400000015</v>
      </c>
      <c r="BW475" s="193">
        <f t="shared" si="1383"/>
        <v>2997.9396000000011</v>
      </c>
      <c r="BX475" s="20">
        <v>3686.4459895917353</v>
      </c>
      <c r="BY475" s="19">
        <v>2173.0032000000006</v>
      </c>
      <c r="BZ475" s="441">
        <f t="shared" si="1384"/>
        <v>0.58945748998770908</v>
      </c>
      <c r="CA475" s="4">
        <f t="shared" si="1484"/>
        <v>2.8286653413979887E-2</v>
      </c>
      <c r="CB475" s="1">
        <v>0</v>
      </c>
      <c r="CC475" s="1">
        <v>1</v>
      </c>
      <c r="CD475" s="19">
        <v>10</v>
      </c>
      <c r="CE475" s="196">
        <v>2438.8344000000006</v>
      </c>
      <c r="CF475" s="275">
        <f t="shared" si="1385"/>
        <v>0.66156791850084729</v>
      </c>
      <c r="CG475" s="1">
        <f t="shared" si="1386"/>
        <v>0</v>
      </c>
      <c r="CH475" s="229">
        <f t="shared" si="1387"/>
        <v>0</v>
      </c>
      <c r="CI475" s="193">
        <f t="shared" si="1388"/>
        <v>4293.2620800000013</v>
      </c>
      <c r="CJ475" s="193">
        <f t="shared" si="1389"/>
        <v>3158.9028000000012</v>
      </c>
      <c r="CK475" s="20">
        <v>4249.2379501873302</v>
      </c>
      <c r="CL475" s="33">
        <v>1810.837</v>
      </c>
      <c r="CM475" s="475">
        <f t="shared" si="1367"/>
        <v>0.42615570632380523</v>
      </c>
      <c r="CN475" s="4">
        <f t="shared" si="1502"/>
        <v>2.6933081085015877E-2</v>
      </c>
      <c r="CO475" s="1">
        <v>0</v>
      </c>
      <c r="CP475" s="1">
        <v>0</v>
      </c>
      <c r="CQ475" s="19">
        <v>13.333333333333334</v>
      </c>
      <c r="CR475" s="7">
        <v>3251.7792000000004</v>
      </c>
      <c r="CS475" s="224">
        <f t="shared" si="1377"/>
        <v>0.76526173354369198</v>
      </c>
      <c r="CT475" s="1">
        <f t="shared" si="1378"/>
        <v>0</v>
      </c>
      <c r="CU475" s="229">
        <f t="shared" si="1368"/>
        <v>0</v>
      </c>
      <c r="CV475" s="193">
        <f t="shared" si="1369"/>
        <v>4045.0195720000011</v>
      </c>
      <c r="CW475" s="193">
        <f t="shared" si="1370"/>
        <v>2488.2231333333339</v>
      </c>
      <c r="CX475" s="20"/>
      <c r="CY475" s="33"/>
      <c r="CZ475" s="475">
        <f t="shared" si="1371"/>
        <v>0</v>
      </c>
      <c r="DA475" s="4">
        <f t="shared" si="1485"/>
        <v>2.623821555421061E-2</v>
      </c>
      <c r="DE475" s="7">
        <f t="shared" si="1435"/>
        <v>0</v>
      </c>
      <c r="DF475" s="224">
        <f t="shared" si="1379"/>
        <v>0</v>
      </c>
      <c r="DG475" s="1">
        <f t="shared" si="1372"/>
        <v>-1</v>
      </c>
      <c r="DH475" s="229">
        <f t="shared" si="1373"/>
        <v>10.75676687161998</v>
      </c>
      <c r="DI475" s="193"/>
      <c r="DJ475" s="193"/>
      <c r="DK475" s="20"/>
      <c r="DL475" s="33"/>
      <c r="DM475" s="475">
        <f t="shared" si="1374"/>
        <v>0</v>
      </c>
      <c r="DN475" s="4" t="e">
        <f t="shared" si="1486"/>
        <v>#DIV/0!</v>
      </c>
      <c r="DR475" s="7">
        <f t="shared" si="1487"/>
        <v>0</v>
      </c>
      <c r="DS475" s="224">
        <f t="shared" si="1380"/>
        <v>0</v>
      </c>
      <c r="DT475" s="1">
        <f t="shared" si="1375"/>
        <v>-1</v>
      </c>
      <c r="DU475" s="229">
        <f t="shared" si="1376"/>
        <v>3.8865320237817196</v>
      </c>
    </row>
    <row r="476" spans="1:125" hidden="1" outlineLevel="1" x14ac:dyDescent="0.35">
      <c r="B476" s="5" t="s">
        <v>122</v>
      </c>
      <c r="C476" s="3"/>
      <c r="D476" s="18">
        <v>320400</v>
      </c>
      <c r="E476" s="5" t="s">
        <v>44</v>
      </c>
      <c r="F476" s="5" t="s">
        <v>51</v>
      </c>
      <c r="G476" s="5" t="s">
        <v>73</v>
      </c>
      <c r="H476" s="20">
        <v>225.81800000000001</v>
      </c>
      <c r="I476" s="16">
        <f t="shared" si="1488"/>
        <v>0</v>
      </c>
      <c r="J476" s="16">
        <f t="shared" si="1489"/>
        <v>0</v>
      </c>
      <c r="K476" s="16">
        <f t="shared" si="1490"/>
        <v>0</v>
      </c>
      <c r="L476" s="33">
        <f t="shared" si="1491"/>
        <v>0</v>
      </c>
      <c r="M476" s="20">
        <f t="shared" si="1492"/>
        <v>0</v>
      </c>
      <c r="N476" s="20">
        <f t="shared" si="1493"/>
        <v>0</v>
      </c>
      <c r="O476" s="20">
        <f t="shared" si="1494"/>
        <v>0</v>
      </c>
      <c r="P476" s="20">
        <f t="shared" si="1495"/>
        <v>0</v>
      </c>
      <c r="Q476" s="20">
        <f t="shared" si="1496"/>
        <v>0</v>
      </c>
      <c r="R476" s="20">
        <f t="shared" si="1497"/>
        <v>0</v>
      </c>
      <c r="S476" s="20">
        <f t="shared" si="1498"/>
        <v>15.147012195661997</v>
      </c>
      <c r="T476" s="20">
        <f t="shared" si="1499"/>
        <v>17.641814204359264</v>
      </c>
      <c r="U476" s="182">
        <f t="shared" si="1500"/>
        <v>32.788826400021264</v>
      </c>
      <c r="V476" s="33">
        <v>17</v>
      </c>
      <c r="W476" s="20">
        <v>14.916666666666668</v>
      </c>
      <c r="X476" s="20">
        <v>19</v>
      </c>
      <c r="Y476" s="20">
        <v>32</v>
      </c>
      <c r="Z476" s="20">
        <v>12.333333333333334</v>
      </c>
      <c r="AA476" s="20">
        <v>10.5</v>
      </c>
      <c r="AB476" s="20">
        <v>15</v>
      </c>
      <c r="AC476" s="20">
        <v>11.916666666666666</v>
      </c>
      <c r="AD476" s="20">
        <v>13.5</v>
      </c>
      <c r="AE476" s="20">
        <v>0</v>
      </c>
      <c r="AF476" s="20">
        <v>0</v>
      </c>
      <c r="AG476" s="16">
        <v>0</v>
      </c>
      <c r="AH476" s="179">
        <f t="shared" si="1366"/>
        <v>146.16666666666666</v>
      </c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8">
        <v>3420.4680000000012</v>
      </c>
      <c r="AT476" s="28">
        <v>3983.8392000000008</v>
      </c>
      <c r="AU476" s="329">
        <f t="shared" si="1418"/>
        <v>7404.307200000002</v>
      </c>
      <c r="AV476" s="33">
        <v>3543.3028800000006</v>
      </c>
      <c r="AW476" s="20">
        <v>3601.5516000000016</v>
      </c>
      <c r="AX476" s="20">
        <v>4587.4512000000022</v>
      </c>
      <c r="AY476" s="20">
        <v>7726.2336000000014</v>
      </c>
      <c r="AZ476" s="20">
        <v>2977.8192000000013</v>
      </c>
      <c r="BA476" s="20">
        <v>2535.1704000000009</v>
      </c>
      <c r="BB476" s="20">
        <v>3621.6720000000014</v>
      </c>
      <c r="BC476" s="20">
        <v>2877.2172000000005</v>
      </c>
      <c r="BD476" s="20">
        <v>3259.5048000000011</v>
      </c>
      <c r="BE476" s="20">
        <v>0</v>
      </c>
      <c r="BF476" s="20">
        <v>0</v>
      </c>
      <c r="BG476" s="20">
        <v>0</v>
      </c>
      <c r="BH476" s="329">
        <f t="shared" si="1419"/>
        <v>34729.922880000006</v>
      </c>
      <c r="BI476" s="193">
        <f t="shared" si="1481"/>
        <v>4174.983000000002</v>
      </c>
      <c r="BJ476" s="193">
        <f t="shared" si="1482"/>
        <v>3044.887200000001</v>
      </c>
      <c r="BK476" s="20">
        <v>5750.934812974434</v>
      </c>
      <c r="BL476" s="33">
        <v>2877.2172000000005</v>
      </c>
      <c r="BM476" s="226">
        <f t="shared" si="1420"/>
        <v>0.50030426244944315</v>
      </c>
      <c r="BN476" s="4">
        <f t="shared" si="1501"/>
        <v>2.7850809421372451E-2</v>
      </c>
      <c r="BO476" s="4">
        <v>0</v>
      </c>
      <c r="BP476" s="4">
        <v>0</v>
      </c>
      <c r="BQ476" s="195">
        <v>12.611111111111112</v>
      </c>
      <c r="BR476" s="196">
        <f t="shared" si="1483"/>
        <v>3075.6411600000006</v>
      </c>
      <c r="BS476" s="224">
        <f t="shared" si="1421"/>
        <v>0.53480716788185123</v>
      </c>
      <c r="BT476" s="4">
        <f t="shared" si="1381"/>
        <v>0</v>
      </c>
      <c r="BU476" s="229">
        <f t="shared" si="1365"/>
        <v>0</v>
      </c>
      <c r="BV476" s="193">
        <f t="shared" si="1382"/>
        <v>3933.8022600000008</v>
      </c>
      <c r="BW476" s="193">
        <f t="shared" si="1383"/>
        <v>3011.3532000000009</v>
      </c>
      <c r="BX476" s="20">
        <v>3702.9401550932639</v>
      </c>
      <c r="BY476" s="19">
        <v>3259.5048000000011</v>
      </c>
      <c r="BZ476" s="441">
        <f t="shared" si="1384"/>
        <v>0.88024776622886192</v>
      </c>
      <c r="CA476" s="4">
        <f t="shared" si="1484"/>
        <v>2.84132156216487E-2</v>
      </c>
      <c r="CB476" s="1">
        <v>0</v>
      </c>
      <c r="CC476" s="1">
        <v>1</v>
      </c>
      <c r="CD476" s="19">
        <v>10</v>
      </c>
      <c r="CE476" s="196">
        <v>2438.8344000000006</v>
      </c>
      <c r="CF476" s="275">
        <f t="shared" si="1385"/>
        <v>0.6586210680843626</v>
      </c>
      <c r="CG476" s="1">
        <f t="shared" si="1386"/>
        <v>0</v>
      </c>
      <c r="CH476" s="229">
        <f t="shared" si="1387"/>
        <v>0</v>
      </c>
      <c r="CI476" s="193">
        <f t="shared" si="1388"/>
        <v>3858.8803200000007</v>
      </c>
      <c r="CJ476" s="193">
        <f t="shared" si="1389"/>
        <v>3252.7980000000007</v>
      </c>
      <c r="CK476" s="20">
        <v>4375.5422629317509</v>
      </c>
      <c r="CL476" s="33">
        <v>1674.4849999999999</v>
      </c>
      <c r="CM476" s="475">
        <f t="shared" si="1367"/>
        <v>0.38269199550092847</v>
      </c>
      <c r="CN476" s="4">
        <f t="shared" si="1502"/>
        <v>2.7733639758455834E-2</v>
      </c>
      <c r="CO476" s="1">
        <v>0</v>
      </c>
      <c r="CP476" s="1">
        <v>0</v>
      </c>
      <c r="CQ476" s="19">
        <v>12.611111111111112</v>
      </c>
      <c r="CR476" s="7">
        <v>3075.6411600000006</v>
      </c>
      <c r="CS476" s="224">
        <f t="shared" si="1377"/>
        <v>0.70291657014854758</v>
      </c>
      <c r="CT476" s="1">
        <f t="shared" si="1378"/>
        <v>0</v>
      </c>
      <c r="CU476" s="229">
        <f t="shared" si="1368"/>
        <v>0</v>
      </c>
      <c r="CV476" s="193">
        <f t="shared" si="1369"/>
        <v>3640.4407880000008</v>
      </c>
      <c r="CW476" s="193">
        <f t="shared" si="1370"/>
        <v>2603.7356666666674</v>
      </c>
      <c r="CX476" s="20"/>
      <c r="CY476" s="33"/>
      <c r="CZ476" s="475">
        <f t="shared" si="1371"/>
        <v>0</v>
      </c>
      <c r="DA476" s="4">
        <f t="shared" si="1485"/>
        <v>2.7456290697155165E-2</v>
      </c>
      <c r="DE476" s="7">
        <f t="shared" si="1435"/>
        <v>0</v>
      </c>
      <c r="DF476" s="224">
        <f t="shared" si="1379"/>
        <v>0</v>
      </c>
      <c r="DG476" s="1">
        <f t="shared" si="1372"/>
        <v>-1</v>
      </c>
      <c r="DH476" s="229">
        <f t="shared" si="1373"/>
        <v>9.6431072823952722</v>
      </c>
      <c r="DI476" s="193"/>
      <c r="DJ476" s="193"/>
      <c r="DK476" s="20"/>
      <c r="DL476" s="33"/>
      <c r="DM476" s="475">
        <f t="shared" si="1374"/>
        <v>0</v>
      </c>
      <c r="DN476" s="4" t="e">
        <f t="shared" si="1486"/>
        <v>#DIV/0!</v>
      </c>
      <c r="DR476" s="7">
        <f t="shared" si="1487"/>
        <v>0</v>
      </c>
      <c r="DS476" s="224">
        <f t="shared" si="1380"/>
        <v>0</v>
      </c>
      <c r="DT476" s="1">
        <f t="shared" si="1375"/>
        <v>-1</v>
      </c>
      <c r="DU476" s="229">
        <f t="shared" si="1376"/>
        <v>3.6905026955121469</v>
      </c>
    </row>
    <row r="477" spans="1:125" hidden="1" outlineLevel="1" x14ac:dyDescent="0.35">
      <c r="B477" s="5" t="s">
        <v>122</v>
      </c>
      <c r="C477" s="3"/>
      <c r="D477" s="18">
        <v>320026</v>
      </c>
      <c r="E477" s="5" t="s">
        <v>41</v>
      </c>
      <c r="F477" s="5" t="s">
        <v>52</v>
      </c>
      <c r="G477" s="5" t="s">
        <v>74</v>
      </c>
      <c r="H477" s="20">
        <f>223309/1000</f>
        <v>223.309</v>
      </c>
      <c r="I477" s="16">
        <f t="shared" si="1488"/>
        <v>0</v>
      </c>
      <c r="J477" s="16">
        <f t="shared" si="1489"/>
        <v>0</v>
      </c>
      <c r="K477" s="16">
        <f t="shared" si="1490"/>
        <v>0</v>
      </c>
      <c r="L477" s="33">
        <f t="shared" si="1491"/>
        <v>0</v>
      </c>
      <c r="M477" s="20">
        <f t="shared" si="1492"/>
        <v>0</v>
      </c>
      <c r="N477" s="20">
        <f t="shared" si="1493"/>
        <v>0</v>
      </c>
      <c r="O477" s="20">
        <f t="shared" si="1494"/>
        <v>0</v>
      </c>
      <c r="P477" s="20">
        <f t="shared" si="1495"/>
        <v>0</v>
      </c>
      <c r="Q477" s="20">
        <f t="shared" si="1496"/>
        <v>0</v>
      </c>
      <c r="R477" s="20">
        <f t="shared" si="1497"/>
        <v>0</v>
      </c>
      <c r="S477" s="20">
        <f t="shared" si="1498"/>
        <v>0</v>
      </c>
      <c r="T477" s="20">
        <f t="shared" si="1499"/>
        <v>0</v>
      </c>
      <c r="U477" s="182">
        <f t="shared" si="1500"/>
        <v>0</v>
      </c>
      <c r="V477" s="33">
        <v>0</v>
      </c>
      <c r="W477" s="20">
        <v>0</v>
      </c>
      <c r="X477" s="20">
        <v>0</v>
      </c>
      <c r="Y477" s="20">
        <v>0</v>
      </c>
      <c r="Z477" s="20">
        <v>0</v>
      </c>
      <c r="AA477" s="20">
        <v>0</v>
      </c>
      <c r="AB477" s="20">
        <v>0</v>
      </c>
      <c r="AC477" s="20">
        <v>0</v>
      </c>
      <c r="AD477" s="20">
        <v>0</v>
      </c>
      <c r="AE477" s="20">
        <v>0</v>
      </c>
      <c r="AF477" s="20">
        <v>0</v>
      </c>
      <c r="AG477" s="16">
        <v>0</v>
      </c>
      <c r="AH477" s="179">
        <f t="shared" si="1366"/>
        <v>0</v>
      </c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329">
        <f t="shared" si="1418"/>
        <v>0</v>
      </c>
      <c r="AV477" s="33">
        <v>0</v>
      </c>
      <c r="AW477" s="20">
        <v>0</v>
      </c>
      <c r="AX477" s="20">
        <v>0</v>
      </c>
      <c r="AY477" s="20">
        <v>0</v>
      </c>
      <c r="AZ477" s="20">
        <v>0</v>
      </c>
      <c r="BA477" s="20">
        <v>0</v>
      </c>
      <c r="BB477" s="20">
        <v>0</v>
      </c>
      <c r="BC477" s="20">
        <v>0</v>
      </c>
      <c r="BD477" s="20">
        <v>0</v>
      </c>
      <c r="BE477" s="20">
        <v>0</v>
      </c>
      <c r="BF477" s="20">
        <v>0</v>
      </c>
      <c r="BG477" s="20">
        <v>0</v>
      </c>
      <c r="BH477" s="329">
        <f t="shared" si="1419"/>
        <v>0</v>
      </c>
      <c r="BI477" s="193">
        <f t="shared" si="1481"/>
        <v>0</v>
      </c>
      <c r="BJ477" s="193">
        <f t="shared" si="1482"/>
        <v>0</v>
      </c>
      <c r="BK477" s="20">
        <v>0</v>
      </c>
      <c r="BL477" s="33">
        <v>0</v>
      </c>
      <c r="BM477" s="226">
        <f t="shared" si="1420"/>
        <v>0</v>
      </c>
      <c r="BN477" s="4">
        <f t="shared" si="1501"/>
        <v>0</v>
      </c>
      <c r="BO477" s="4">
        <v>0</v>
      </c>
      <c r="BP477" s="4">
        <v>0</v>
      </c>
      <c r="BQ477" s="195">
        <v>0</v>
      </c>
      <c r="BR477" s="196">
        <f t="shared" si="1483"/>
        <v>0</v>
      </c>
      <c r="BS477" s="224">
        <f t="shared" si="1421"/>
        <v>0</v>
      </c>
      <c r="BT477" s="4">
        <f t="shared" si="1381"/>
        <v>0</v>
      </c>
      <c r="BU477" s="229">
        <f t="shared" si="1365"/>
        <v>0</v>
      </c>
      <c r="BV477" s="193">
        <f t="shared" si="1382"/>
        <v>0</v>
      </c>
      <c r="BW477" s="193">
        <f t="shared" si="1383"/>
        <v>0</v>
      </c>
      <c r="BX477" s="20">
        <v>0</v>
      </c>
      <c r="BY477" s="19">
        <v>0</v>
      </c>
      <c r="BZ477" s="441">
        <f t="shared" si="1384"/>
        <v>0</v>
      </c>
      <c r="CA477" s="4">
        <f t="shared" si="1484"/>
        <v>0</v>
      </c>
      <c r="CB477" s="1">
        <v>0</v>
      </c>
      <c r="CC477" s="1">
        <v>1</v>
      </c>
      <c r="CD477" s="19">
        <v>0</v>
      </c>
      <c r="CE477" s="196">
        <v>0</v>
      </c>
      <c r="CF477" s="275">
        <f t="shared" si="1385"/>
        <v>0</v>
      </c>
      <c r="CG477" s="1">
        <f t="shared" si="1386"/>
        <v>0</v>
      </c>
      <c r="CH477" s="229">
        <f t="shared" si="1387"/>
        <v>0</v>
      </c>
      <c r="CI477" s="193">
        <f t="shared" si="1388"/>
        <v>0</v>
      </c>
      <c r="CJ477" s="193">
        <f t="shared" si="1389"/>
        <v>0</v>
      </c>
      <c r="CK477" s="20">
        <v>0</v>
      </c>
      <c r="CL477" s="33">
        <v>0</v>
      </c>
      <c r="CM477" s="475">
        <f t="shared" si="1367"/>
        <v>0</v>
      </c>
      <c r="CN477" s="4">
        <f t="shared" si="1502"/>
        <v>0</v>
      </c>
      <c r="CO477" s="1">
        <v>0</v>
      </c>
      <c r="CP477" s="1">
        <v>0</v>
      </c>
      <c r="CQ477" s="19">
        <v>0</v>
      </c>
      <c r="CR477" s="7">
        <v>0</v>
      </c>
      <c r="CS477" s="224">
        <f t="shared" si="1377"/>
        <v>0</v>
      </c>
      <c r="CT477" s="1">
        <f t="shared" si="1378"/>
        <v>0</v>
      </c>
      <c r="CU477" s="229">
        <f t="shared" si="1368"/>
        <v>0</v>
      </c>
      <c r="CV477" s="193">
        <f t="shared" si="1369"/>
        <v>0</v>
      </c>
      <c r="CW477" s="193">
        <f t="shared" si="1370"/>
        <v>0</v>
      </c>
      <c r="CX477" s="20"/>
      <c r="CY477" s="33"/>
      <c r="CZ477" s="475">
        <f t="shared" si="1371"/>
        <v>0</v>
      </c>
      <c r="DA477" s="4">
        <f t="shared" si="1485"/>
        <v>0</v>
      </c>
      <c r="DE477" s="7">
        <f t="shared" si="1435"/>
        <v>0</v>
      </c>
      <c r="DF477" s="224">
        <f t="shared" si="1379"/>
        <v>0</v>
      </c>
      <c r="DG477" s="1">
        <f t="shared" si="1372"/>
        <v>0</v>
      </c>
      <c r="DH477" s="229">
        <f t="shared" si="1373"/>
        <v>0</v>
      </c>
      <c r="DI477" s="193"/>
      <c r="DJ477" s="193"/>
      <c r="DK477" s="20"/>
      <c r="DL477" s="33"/>
      <c r="DM477" s="475">
        <f t="shared" si="1374"/>
        <v>0</v>
      </c>
      <c r="DN477" s="4" t="e">
        <f t="shared" si="1486"/>
        <v>#DIV/0!</v>
      </c>
      <c r="DR477" s="7">
        <f t="shared" si="1487"/>
        <v>0</v>
      </c>
      <c r="DS477" s="224">
        <f t="shared" si="1380"/>
        <v>0</v>
      </c>
      <c r="DT477" s="1">
        <f t="shared" si="1375"/>
        <v>0</v>
      </c>
      <c r="DU477" s="229">
        <f t="shared" si="1376"/>
        <v>0</v>
      </c>
    </row>
    <row r="478" spans="1:125" hidden="1" outlineLevel="1" x14ac:dyDescent="0.35">
      <c r="B478" s="5" t="s">
        <v>122</v>
      </c>
      <c r="C478" s="3"/>
      <c r="D478" s="18">
        <v>320110</v>
      </c>
      <c r="E478" s="5" t="s">
        <v>41</v>
      </c>
      <c r="F478" s="5" t="s">
        <v>53</v>
      </c>
      <c r="G478" s="5" t="s">
        <v>74</v>
      </c>
      <c r="H478" s="20">
        <f>223309/1000</f>
        <v>223.309</v>
      </c>
      <c r="I478" s="16">
        <f t="shared" si="1488"/>
        <v>0</v>
      </c>
      <c r="J478" s="16">
        <f t="shared" si="1489"/>
        <v>0</v>
      </c>
      <c r="K478" s="16">
        <f t="shared" si="1490"/>
        <v>0</v>
      </c>
      <c r="L478" s="33">
        <f t="shared" si="1491"/>
        <v>0</v>
      </c>
      <c r="M478" s="20">
        <f t="shared" si="1492"/>
        <v>0</v>
      </c>
      <c r="N478" s="20">
        <f t="shared" si="1493"/>
        <v>0</v>
      </c>
      <c r="O478" s="20">
        <f t="shared" si="1494"/>
        <v>0</v>
      </c>
      <c r="P478" s="20">
        <f t="shared" si="1495"/>
        <v>0</v>
      </c>
      <c r="Q478" s="20">
        <f t="shared" si="1496"/>
        <v>0</v>
      </c>
      <c r="R478" s="20">
        <f t="shared" si="1497"/>
        <v>0</v>
      </c>
      <c r="S478" s="20">
        <f t="shared" si="1498"/>
        <v>0</v>
      </c>
      <c r="T478" s="20">
        <f t="shared" si="1499"/>
        <v>0</v>
      </c>
      <c r="U478" s="182">
        <f t="shared" si="1500"/>
        <v>0</v>
      </c>
      <c r="V478" s="33">
        <v>0</v>
      </c>
      <c r="W478" s="20">
        <v>0</v>
      </c>
      <c r="X478" s="20">
        <v>0</v>
      </c>
      <c r="Y478" s="20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0">
        <v>0</v>
      </c>
      <c r="AF478" s="20">
        <v>0</v>
      </c>
      <c r="AG478" s="16">
        <v>0</v>
      </c>
      <c r="AH478" s="179">
        <f t="shared" si="1366"/>
        <v>0</v>
      </c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329">
        <f t="shared" si="1418"/>
        <v>0</v>
      </c>
      <c r="AV478" s="33">
        <v>0</v>
      </c>
      <c r="AW478" s="20">
        <v>0</v>
      </c>
      <c r="AX478" s="20">
        <v>0</v>
      </c>
      <c r="AY478" s="20">
        <v>0</v>
      </c>
      <c r="AZ478" s="20">
        <v>0</v>
      </c>
      <c r="BA478" s="20">
        <v>0</v>
      </c>
      <c r="BB478" s="20">
        <v>0</v>
      </c>
      <c r="BC478" s="20">
        <v>0</v>
      </c>
      <c r="BD478" s="20">
        <v>0</v>
      </c>
      <c r="BE478" s="20">
        <v>0</v>
      </c>
      <c r="BF478" s="20">
        <v>0</v>
      </c>
      <c r="BG478" s="20">
        <v>0</v>
      </c>
      <c r="BH478" s="329">
        <f t="shared" si="1419"/>
        <v>0</v>
      </c>
      <c r="BI478" s="193">
        <f t="shared" si="1481"/>
        <v>0</v>
      </c>
      <c r="BJ478" s="193">
        <f t="shared" si="1482"/>
        <v>0</v>
      </c>
      <c r="BK478" s="20">
        <v>0</v>
      </c>
      <c r="BL478" s="33">
        <v>0</v>
      </c>
      <c r="BM478" s="226">
        <f t="shared" si="1420"/>
        <v>0</v>
      </c>
      <c r="BN478" s="4">
        <f t="shared" si="1501"/>
        <v>0</v>
      </c>
      <c r="BO478" s="4">
        <v>0</v>
      </c>
      <c r="BP478" s="4">
        <v>0</v>
      </c>
      <c r="BQ478" s="195">
        <v>0</v>
      </c>
      <c r="BR478" s="196">
        <f t="shared" si="1483"/>
        <v>0</v>
      </c>
      <c r="BS478" s="224">
        <f t="shared" si="1421"/>
        <v>0</v>
      </c>
      <c r="BT478" s="4">
        <f t="shared" si="1381"/>
        <v>0</v>
      </c>
      <c r="BU478" s="229">
        <f t="shared" si="1365"/>
        <v>0</v>
      </c>
      <c r="BV478" s="193">
        <f t="shared" si="1382"/>
        <v>0</v>
      </c>
      <c r="BW478" s="193">
        <f t="shared" si="1383"/>
        <v>0</v>
      </c>
      <c r="BX478" s="20">
        <v>0</v>
      </c>
      <c r="BY478" s="19">
        <v>0</v>
      </c>
      <c r="BZ478" s="441">
        <f t="shared" si="1384"/>
        <v>0</v>
      </c>
      <c r="CA478" s="4">
        <f t="shared" si="1484"/>
        <v>0</v>
      </c>
      <c r="CB478" s="1">
        <v>0</v>
      </c>
      <c r="CC478" s="1">
        <v>1</v>
      </c>
      <c r="CD478" s="19">
        <v>0</v>
      </c>
      <c r="CE478" s="196">
        <v>0</v>
      </c>
      <c r="CF478" s="275">
        <f t="shared" si="1385"/>
        <v>0</v>
      </c>
      <c r="CG478" s="1">
        <f t="shared" si="1386"/>
        <v>0</v>
      </c>
      <c r="CH478" s="229">
        <f t="shared" si="1387"/>
        <v>0</v>
      </c>
      <c r="CI478" s="193">
        <f t="shared" si="1388"/>
        <v>0</v>
      </c>
      <c r="CJ478" s="193">
        <f t="shared" si="1389"/>
        <v>0</v>
      </c>
      <c r="CK478" s="20">
        <v>0</v>
      </c>
      <c r="CL478" s="33">
        <v>0</v>
      </c>
      <c r="CM478" s="475">
        <f t="shared" si="1367"/>
        <v>0</v>
      </c>
      <c r="CN478" s="4">
        <f t="shared" si="1502"/>
        <v>0</v>
      </c>
      <c r="CO478" s="1">
        <v>0</v>
      </c>
      <c r="CP478" s="1">
        <v>0</v>
      </c>
      <c r="CQ478" s="19">
        <v>0</v>
      </c>
      <c r="CR478" s="7">
        <v>0</v>
      </c>
      <c r="CS478" s="224">
        <f t="shared" si="1377"/>
        <v>0</v>
      </c>
      <c r="CT478" s="1">
        <f t="shared" si="1378"/>
        <v>0</v>
      </c>
      <c r="CU478" s="229">
        <f t="shared" si="1368"/>
        <v>0</v>
      </c>
      <c r="CV478" s="193">
        <f t="shared" si="1369"/>
        <v>0</v>
      </c>
      <c r="CW478" s="193">
        <f t="shared" si="1370"/>
        <v>0</v>
      </c>
      <c r="CX478" s="20"/>
      <c r="CY478" s="33"/>
      <c r="CZ478" s="475">
        <f t="shared" si="1371"/>
        <v>0</v>
      </c>
      <c r="DA478" s="4">
        <f t="shared" si="1485"/>
        <v>0</v>
      </c>
      <c r="DE478" s="7">
        <f t="shared" si="1435"/>
        <v>0</v>
      </c>
      <c r="DF478" s="224">
        <f t="shared" si="1379"/>
        <v>0</v>
      </c>
      <c r="DG478" s="1">
        <f t="shared" si="1372"/>
        <v>0</v>
      </c>
      <c r="DH478" s="229">
        <f t="shared" si="1373"/>
        <v>0</v>
      </c>
      <c r="DI478" s="193"/>
      <c r="DJ478" s="193"/>
      <c r="DK478" s="20"/>
      <c r="DL478" s="33"/>
      <c r="DM478" s="475">
        <f t="shared" si="1374"/>
        <v>0</v>
      </c>
      <c r="DN478" s="4" t="e">
        <f t="shared" si="1486"/>
        <v>#DIV/0!</v>
      </c>
      <c r="DR478" s="7">
        <f t="shared" si="1487"/>
        <v>0</v>
      </c>
      <c r="DS478" s="224">
        <f t="shared" si="1380"/>
        <v>0</v>
      </c>
      <c r="DT478" s="1">
        <f t="shared" si="1375"/>
        <v>0</v>
      </c>
      <c r="DU478" s="229">
        <f t="shared" si="1376"/>
        <v>0</v>
      </c>
    </row>
    <row r="479" spans="1:125" hidden="1" outlineLevel="1" x14ac:dyDescent="0.35">
      <c r="B479" s="5" t="s">
        <v>122</v>
      </c>
      <c r="C479" s="3"/>
      <c r="D479" s="18">
        <v>320108</v>
      </c>
      <c r="E479" s="5" t="s">
        <v>44</v>
      </c>
      <c r="F479" s="5" t="s">
        <v>54</v>
      </c>
      <c r="G479" s="5" t="s">
        <v>75</v>
      </c>
      <c r="H479" s="20">
        <v>319.90899999999999</v>
      </c>
      <c r="I479" s="16">
        <f t="shared" si="1488"/>
        <v>0</v>
      </c>
      <c r="J479" s="16">
        <f t="shared" si="1489"/>
        <v>0</v>
      </c>
      <c r="K479" s="16">
        <f t="shared" si="1490"/>
        <v>0</v>
      </c>
      <c r="L479" s="33">
        <f t="shared" si="1491"/>
        <v>0</v>
      </c>
      <c r="M479" s="20">
        <f t="shared" si="1492"/>
        <v>0</v>
      </c>
      <c r="N479" s="20">
        <f t="shared" si="1493"/>
        <v>0</v>
      </c>
      <c r="O479" s="20">
        <f t="shared" si="1494"/>
        <v>0</v>
      </c>
      <c r="P479" s="20">
        <f t="shared" si="1495"/>
        <v>0</v>
      </c>
      <c r="Q479" s="20">
        <f t="shared" si="1496"/>
        <v>0</v>
      </c>
      <c r="R479" s="20">
        <f t="shared" si="1497"/>
        <v>0</v>
      </c>
      <c r="S479" s="20">
        <f t="shared" si="1498"/>
        <v>0</v>
      </c>
      <c r="T479" s="20">
        <f t="shared" si="1499"/>
        <v>0</v>
      </c>
      <c r="U479" s="182">
        <f t="shared" si="1500"/>
        <v>0</v>
      </c>
      <c r="V479" s="33">
        <v>0</v>
      </c>
      <c r="W479" s="20">
        <v>0</v>
      </c>
      <c r="X479" s="20">
        <v>0</v>
      </c>
      <c r="Y479" s="20">
        <v>0</v>
      </c>
      <c r="Z479" s="20">
        <v>0</v>
      </c>
      <c r="AA479" s="20">
        <v>0</v>
      </c>
      <c r="AB479" s="20">
        <v>0</v>
      </c>
      <c r="AC479" s="20">
        <v>0</v>
      </c>
      <c r="AD479" s="20">
        <v>0</v>
      </c>
      <c r="AE479" s="20">
        <v>0</v>
      </c>
      <c r="AF479" s="20">
        <v>0</v>
      </c>
      <c r="AG479" s="16">
        <v>0</v>
      </c>
      <c r="AH479" s="179">
        <f t="shared" si="1366"/>
        <v>0</v>
      </c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329">
        <f t="shared" si="1418"/>
        <v>0</v>
      </c>
      <c r="AV479" s="33">
        <v>0</v>
      </c>
      <c r="AW479" s="20">
        <v>0</v>
      </c>
      <c r="AX479" s="20">
        <v>0</v>
      </c>
      <c r="AY479" s="20">
        <v>0</v>
      </c>
      <c r="AZ479" s="20">
        <v>0</v>
      </c>
      <c r="BA479" s="20">
        <v>0</v>
      </c>
      <c r="BB479" s="20">
        <v>0</v>
      </c>
      <c r="BC479" s="20">
        <v>0</v>
      </c>
      <c r="BD479" s="20">
        <v>0</v>
      </c>
      <c r="BE479" s="20">
        <v>0</v>
      </c>
      <c r="BF479" s="20">
        <v>0</v>
      </c>
      <c r="BG479" s="20">
        <v>0</v>
      </c>
      <c r="BH479" s="329">
        <f t="shared" si="1419"/>
        <v>0</v>
      </c>
      <c r="BI479" s="193">
        <f t="shared" si="1481"/>
        <v>0</v>
      </c>
      <c r="BJ479" s="193">
        <f t="shared" si="1482"/>
        <v>0</v>
      </c>
      <c r="BK479" s="20">
        <v>0</v>
      </c>
      <c r="BL479" s="33">
        <v>0</v>
      </c>
      <c r="BM479" s="226">
        <f t="shared" si="1420"/>
        <v>0</v>
      </c>
      <c r="BN479" s="4">
        <f t="shared" si="1501"/>
        <v>0</v>
      </c>
      <c r="BO479" s="4">
        <v>0</v>
      </c>
      <c r="BP479" s="4">
        <v>0</v>
      </c>
      <c r="BQ479" s="195">
        <v>0</v>
      </c>
      <c r="BR479" s="196">
        <f t="shared" si="1483"/>
        <v>0</v>
      </c>
      <c r="BS479" s="224">
        <f t="shared" si="1421"/>
        <v>0</v>
      </c>
      <c r="BT479" s="4">
        <f t="shared" si="1381"/>
        <v>0</v>
      </c>
      <c r="BU479" s="229">
        <f t="shared" si="1365"/>
        <v>0</v>
      </c>
      <c r="BV479" s="193">
        <f t="shared" si="1382"/>
        <v>0</v>
      </c>
      <c r="BW479" s="193">
        <f t="shared" si="1383"/>
        <v>0</v>
      </c>
      <c r="BX479" s="20">
        <v>0</v>
      </c>
      <c r="BY479" s="19">
        <v>0</v>
      </c>
      <c r="BZ479" s="441">
        <f t="shared" si="1384"/>
        <v>0</v>
      </c>
      <c r="CA479" s="4">
        <f t="shared" si="1484"/>
        <v>0</v>
      </c>
      <c r="CB479" s="1">
        <v>0</v>
      </c>
      <c r="CC479" s="1">
        <v>1</v>
      </c>
      <c r="CD479" s="19">
        <v>0</v>
      </c>
      <c r="CE479" s="196">
        <v>0</v>
      </c>
      <c r="CF479" s="275">
        <f t="shared" si="1385"/>
        <v>0</v>
      </c>
      <c r="CG479" s="1">
        <f t="shared" si="1386"/>
        <v>0</v>
      </c>
      <c r="CH479" s="229">
        <f t="shared" si="1387"/>
        <v>0</v>
      </c>
      <c r="CI479" s="193">
        <f t="shared" si="1388"/>
        <v>0</v>
      </c>
      <c r="CJ479" s="193">
        <f t="shared" si="1389"/>
        <v>0</v>
      </c>
      <c r="CK479" s="20">
        <v>0</v>
      </c>
      <c r="CL479" s="33">
        <v>0</v>
      </c>
      <c r="CM479" s="475">
        <f t="shared" si="1367"/>
        <v>0</v>
      </c>
      <c r="CN479" s="4">
        <f t="shared" si="1502"/>
        <v>0</v>
      </c>
      <c r="CO479" s="1">
        <v>0</v>
      </c>
      <c r="CP479" s="1">
        <v>0</v>
      </c>
      <c r="CQ479" s="19">
        <v>0</v>
      </c>
      <c r="CR479" s="7">
        <v>0</v>
      </c>
      <c r="CS479" s="224">
        <f t="shared" si="1377"/>
        <v>0</v>
      </c>
      <c r="CT479" s="1">
        <f t="shared" si="1378"/>
        <v>0</v>
      </c>
      <c r="CU479" s="229">
        <f t="shared" si="1368"/>
        <v>0</v>
      </c>
      <c r="CV479" s="193">
        <f t="shared" si="1369"/>
        <v>0</v>
      </c>
      <c r="CW479" s="193">
        <f t="shared" si="1370"/>
        <v>0</v>
      </c>
      <c r="CX479" s="20"/>
      <c r="CY479" s="33"/>
      <c r="CZ479" s="475">
        <f t="shared" si="1371"/>
        <v>0</v>
      </c>
      <c r="DA479" s="4">
        <f t="shared" si="1485"/>
        <v>0</v>
      </c>
      <c r="DE479" s="7">
        <f t="shared" si="1435"/>
        <v>0</v>
      </c>
      <c r="DF479" s="224">
        <f t="shared" si="1379"/>
        <v>0</v>
      </c>
      <c r="DG479" s="1">
        <f t="shared" si="1372"/>
        <v>0</v>
      </c>
      <c r="DH479" s="229">
        <f t="shared" si="1373"/>
        <v>0</v>
      </c>
      <c r="DI479" s="193"/>
      <c r="DJ479" s="193"/>
      <c r="DK479" s="20"/>
      <c r="DL479" s="33"/>
      <c r="DM479" s="475">
        <f t="shared" si="1374"/>
        <v>0</v>
      </c>
      <c r="DN479" s="4" t="e">
        <f t="shared" si="1486"/>
        <v>#DIV/0!</v>
      </c>
      <c r="DR479" s="7">
        <f t="shared" si="1487"/>
        <v>0</v>
      </c>
      <c r="DS479" s="224">
        <f t="shared" si="1380"/>
        <v>0</v>
      </c>
      <c r="DT479" s="1">
        <f t="shared" si="1375"/>
        <v>0</v>
      </c>
      <c r="DU479" s="229">
        <f t="shared" si="1376"/>
        <v>0</v>
      </c>
    </row>
    <row r="480" spans="1:125" hidden="1" outlineLevel="1" x14ac:dyDescent="0.35">
      <c r="B480" s="5" t="s">
        <v>122</v>
      </c>
      <c r="C480" s="3"/>
      <c r="D480" s="18">
        <v>322901</v>
      </c>
      <c r="E480" s="5" t="s">
        <v>42</v>
      </c>
      <c r="F480" s="5" t="s">
        <v>55</v>
      </c>
      <c r="G480" s="5" t="s">
        <v>76</v>
      </c>
      <c r="H480" s="20">
        <v>203.864</v>
      </c>
      <c r="I480" s="16">
        <f t="shared" si="1488"/>
        <v>0</v>
      </c>
      <c r="J480" s="16">
        <f t="shared" si="1489"/>
        <v>0</v>
      </c>
      <c r="K480" s="16">
        <f t="shared" si="1490"/>
        <v>0</v>
      </c>
      <c r="L480" s="33">
        <f t="shared" si="1491"/>
        <v>0</v>
      </c>
      <c r="M480" s="20">
        <f t="shared" si="1492"/>
        <v>0</v>
      </c>
      <c r="N480" s="20">
        <f t="shared" si="1493"/>
        <v>0</v>
      </c>
      <c r="O480" s="20">
        <f t="shared" si="1494"/>
        <v>0</v>
      </c>
      <c r="P480" s="20">
        <f t="shared" si="1495"/>
        <v>0</v>
      </c>
      <c r="Q480" s="20">
        <f t="shared" si="1496"/>
        <v>0</v>
      </c>
      <c r="R480" s="20">
        <f t="shared" si="1497"/>
        <v>0</v>
      </c>
      <c r="S480" s="20">
        <f t="shared" si="1498"/>
        <v>0</v>
      </c>
      <c r="T480" s="20">
        <f t="shared" si="1499"/>
        <v>0</v>
      </c>
      <c r="U480" s="182">
        <f t="shared" si="1500"/>
        <v>0</v>
      </c>
      <c r="V480" s="33">
        <v>0</v>
      </c>
      <c r="W480" s="20">
        <v>0</v>
      </c>
      <c r="X480" s="20">
        <v>0</v>
      </c>
      <c r="Y480" s="20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0">
        <v>0</v>
      </c>
      <c r="AF480" s="20">
        <v>0</v>
      </c>
      <c r="AG480" s="16">
        <v>0</v>
      </c>
      <c r="AH480" s="179">
        <f t="shared" si="1366"/>
        <v>0</v>
      </c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329">
        <f t="shared" si="1418"/>
        <v>0</v>
      </c>
      <c r="AV480" s="33">
        <v>0</v>
      </c>
      <c r="AW480" s="20">
        <v>0</v>
      </c>
      <c r="AX480" s="20">
        <v>0</v>
      </c>
      <c r="AY480" s="20">
        <v>0</v>
      </c>
      <c r="AZ480" s="20">
        <v>0</v>
      </c>
      <c r="BA480" s="20">
        <v>0</v>
      </c>
      <c r="BB480" s="20">
        <v>0</v>
      </c>
      <c r="BC480" s="20">
        <v>0</v>
      </c>
      <c r="BD480" s="20">
        <v>0</v>
      </c>
      <c r="BE480" s="20">
        <v>0</v>
      </c>
      <c r="BF480" s="20">
        <v>0</v>
      </c>
      <c r="BG480" s="20">
        <v>0</v>
      </c>
      <c r="BH480" s="329">
        <f t="shared" si="1419"/>
        <v>0</v>
      </c>
      <c r="BI480" s="193">
        <f t="shared" si="1481"/>
        <v>0</v>
      </c>
      <c r="BJ480" s="193">
        <f t="shared" si="1482"/>
        <v>0</v>
      </c>
      <c r="BK480" s="20">
        <v>0</v>
      </c>
      <c r="BL480" s="33">
        <v>0</v>
      </c>
      <c r="BM480" s="226">
        <f t="shared" si="1420"/>
        <v>0</v>
      </c>
      <c r="BN480" s="4">
        <f t="shared" si="1501"/>
        <v>0</v>
      </c>
      <c r="BO480" s="4">
        <v>0</v>
      </c>
      <c r="BP480" s="4">
        <v>0</v>
      </c>
      <c r="BQ480" s="195">
        <v>0</v>
      </c>
      <c r="BR480" s="196">
        <f t="shared" si="1483"/>
        <v>0</v>
      </c>
      <c r="BS480" s="224">
        <f t="shared" si="1421"/>
        <v>0</v>
      </c>
      <c r="BT480" s="4">
        <f t="shared" si="1381"/>
        <v>0</v>
      </c>
      <c r="BU480" s="229">
        <f t="shared" si="1365"/>
        <v>0</v>
      </c>
      <c r="BV480" s="193">
        <f t="shared" si="1382"/>
        <v>0</v>
      </c>
      <c r="BW480" s="193">
        <f t="shared" si="1383"/>
        <v>0</v>
      </c>
      <c r="BX480" s="20">
        <v>0</v>
      </c>
      <c r="BY480" s="19">
        <v>0</v>
      </c>
      <c r="BZ480" s="441">
        <f t="shared" si="1384"/>
        <v>0</v>
      </c>
      <c r="CA480" s="4">
        <f t="shared" si="1484"/>
        <v>0</v>
      </c>
      <c r="CB480" s="1">
        <v>0</v>
      </c>
      <c r="CC480" s="1">
        <v>1</v>
      </c>
      <c r="CD480" s="19">
        <v>0</v>
      </c>
      <c r="CE480" s="196">
        <v>0</v>
      </c>
      <c r="CF480" s="275">
        <f t="shared" si="1385"/>
        <v>0</v>
      </c>
      <c r="CG480" s="1">
        <f t="shared" si="1386"/>
        <v>0</v>
      </c>
      <c r="CH480" s="229">
        <f t="shared" si="1387"/>
        <v>0</v>
      </c>
      <c r="CI480" s="193">
        <f t="shared" si="1388"/>
        <v>0</v>
      </c>
      <c r="CJ480" s="193">
        <f t="shared" si="1389"/>
        <v>0</v>
      </c>
      <c r="CK480" s="20">
        <v>0</v>
      </c>
      <c r="CL480" s="33">
        <v>0</v>
      </c>
      <c r="CM480" s="475">
        <f t="shared" si="1367"/>
        <v>0</v>
      </c>
      <c r="CN480" s="4">
        <f t="shared" si="1502"/>
        <v>0</v>
      </c>
      <c r="CO480" s="1">
        <v>0</v>
      </c>
      <c r="CP480" s="1">
        <v>0</v>
      </c>
      <c r="CQ480" s="19">
        <v>0</v>
      </c>
      <c r="CR480" s="7">
        <v>0</v>
      </c>
      <c r="CS480" s="224">
        <f t="shared" si="1377"/>
        <v>0</v>
      </c>
      <c r="CT480" s="1">
        <f t="shared" si="1378"/>
        <v>0</v>
      </c>
      <c r="CU480" s="229">
        <f t="shared" si="1368"/>
        <v>0</v>
      </c>
      <c r="CV480" s="193">
        <f t="shared" si="1369"/>
        <v>0</v>
      </c>
      <c r="CW480" s="193">
        <f t="shared" si="1370"/>
        <v>0</v>
      </c>
      <c r="CX480" s="20"/>
      <c r="CY480" s="33"/>
      <c r="CZ480" s="475">
        <f t="shared" si="1371"/>
        <v>0</v>
      </c>
      <c r="DA480" s="4">
        <f t="shared" si="1485"/>
        <v>0</v>
      </c>
      <c r="DE480" s="7">
        <f t="shared" si="1435"/>
        <v>0</v>
      </c>
      <c r="DF480" s="224">
        <f t="shared" si="1379"/>
        <v>0</v>
      </c>
      <c r="DG480" s="1">
        <f t="shared" si="1372"/>
        <v>0</v>
      </c>
      <c r="DH480" s="229">
        <f t="shared" si="1373"/>
        <v>0</v>
      </c>
      <c r="DI480" s="193"/>
      <c r="DJ480" s="193"/>
      <c r="DK480" s="20"/>
      <c r="DL480" s="33"/>
      <c r="DM480" s="475">
        <f t="shared" si="1374"/>
        <v>0</v>
      </c>
      <c r="DN480" s="4" t="e">
        <f t="shared" si="1486"/>
        <v>#DIV/0!</v>
      </c>
      <c r="DR480" s="7">
        <f t="shared" si="1487"/>
        <v>0</v>
      </c>
      <c r="DS480" s="224">
        <f t="shared" si="1380"/>
        <v>0</v>
      </c>
      <c r="DT480" s="1">
        <f t="shared" si="1375"/>
        <v>0</v>
      </c>
      <c r="DU480" s="229">
        <f t="shared" si="1376"/>
        <v>0</v>
      </c>
    </row>
    <row r="481" spans="2:125" hidden="1" outlineLevel="1" x14ac:dyDescent="0.35">
      <c r="B481" s="5" t="s">
        <v>122</v>
      </c>
      <c r="C481" s="3"/>
      <c r="D481" s="18">
        <v>320030</v>
      </c>
      <c r="E481" s="5" t="s">
        <v>42</v>
      </c>
      <c r="F481" s="5" t="s">
        <v>56</v>
      </c>
      <c r="G481" s="5" t="s">
        <v>74</v>
      </c>
      <c r="H481" s="20">
        <v>223.309</v>
      </c>
      <c r="I481" s="16">
        <f t="shared" si="1488"/>
        <v>0</v>
      </c>
      <c r="J481" s="16">
        <f t="shared" si="1489"/>
        <v>0</v>
      </c>
      <c r="K481" s="16">
        <f t="shared" si="1490"/>
        <v>0</v>
      </c>
      <c r="L481" s="33">
        <f t="shared" si="1491"/>
        <v>0</v>
      </c>
      <c r="M481" s="20">
        <f t="shared" si="1492"/>
        <v>0</v>
      </c>
      <c r="N481" s="20">
        <f t="shared" si="1493"/>
        <v>0</v>
      </c>
      <c r="O481" s="20">
        <f t="shared" si="1494"/>
        <v>0</v>
      </c>
      <c r="P481" s="20">
        <f t="shared" si="1495"/>
        <v>0</v>
      </c>
      <c r="Q481" s="20">
        <f t="shared" si="1496"/>
        <v>0</v>
      </c>
      <c r="R481" s="20">
        <f t="shared" si="1497"/>
        <v>0</v>
      </c>
      <c r="S481" s="20">
        <f t="shared" si="1498"/>
        <v>0</v>
      </c>
      <c r="T481" s="20">
        <f t="shared" si="1499"/>
        <v>0</v>
      </c>
      <c r="U481" s="182">
        <f t="shared" si="1500"/>
        <v>0</v>
      </c>
      <c r="V481" s="33">
        <v>0</v>
      </c>
      <c r="W481" s="20">
        <v>0</v>
      </c>
      <c r="X481" s="20">
        <v>0</v>
      </c>
      <c r="Y481" s="20">
        <v>0</v>
      </c>
      <c r="Z481" s="20">
        <v>0</v>
      </c>
      <c r="AA481" s="20">
        <v>0</v>
      </c>
      <c r="AB481" s="20">
        <v>0</v>
      </c>
      <c r="AC481" s="20">
        <v>0</v>
      </c>
      <c r="AD481" s="20">
        <v>0</v>
      </c>
      <c r="AE481" s="20">
        <v>0</v>
      </c>
      <c r="AF481" s="20">
        <v>0</v>
      </c>
      <c r="AG481" s="16">
        <v>0</v>
      </c>
      <c r="AH481" s="179">
        <f t="shared" si="1366"/>
        <v>0</v>
      </c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329">
        <f t="shared" si="1418"/>
        <v>0</v>
      </c>
      <c r="AV481" s="33">
        <v>0</v>
      </c>
      <c r="AW481" s="20">
        <v>0</v>
      </c>
      <c r="AX481" s="20">
        <v>0</v>
      </c>
      <c r="AY481" s="20">
        <v>0</v>
      </c>
      <c r="AZ481" s="20">
        <v>0</v>
      </c>
      <c r="BA481" s="20">
        <v>0</v>
      </c>
      <c r="BB481" s="20">
        <v>0</v>
      </c>
      <c r="BC481" s="20">
        <v>0</v>
      </c>
      <c r="BD481" s="20">
        <v>0</v>
      </c>
      <c r="BE481" s="20">
        <v>0</v>
      </c>
      <c r="BF481" s="20">
        <v>0</v>
      </c>
      <c r="BG481" s="20">
        <v>0</v>
      </c>
      <c r="BH481" s="329">
        <f t="shared" si="1419"/>
        <v>0</v>
      </c>
      <c r="BI481" s="193">
        <f t="shared" si="1481"/>
        <v>0</v>
      </c>
      <c r="BJ481" s="193">
        <f t="shared" si="1482"/>
        <v>0</v>
      </c>
      <c r="BK481" s="20">
        <v>0</v>
      </c>
      <c r="BL481" s="33">
        <v>0</v>
      </c>
      <c r="BM481" s="226">
        <f t="shared" si="1420"/>
        <v>0</v>
      </c>
      <c r="BN481" s="4">
        <f t="shared" si="1501"/>
        <v>0</v>
      </c>
      <c r="BO481" s="4">
        <v>0</v>
      </c>
      <c r="BP481" s="4">
        <v>0</v>
      </c>
      <c r="BQ481" s="195">
        <v>0</v>
      </c>
      <c r="BR481" s="196">
        <f t="shared" si="1483"/>
        <v>0</v>
      </c>
      <c r="BS481" s="224">
        <f t="shared" si="1421"/>
        <v>0</v>
      </c>
      <c r="BT481" s="4">
        <f t="shared" si="1381"/>
        <v>0</v>
      </c>
      <c r="BU481" s="229">
        <f t="shared" si="1365"/>
        <v>0</v>
      </c>
      <c r="BV481" s="193">
        <f t="shared" si="1382"/>
        <v>0</v>
      </c>
      <c r="BW481" s="193">
        <f t="shared" si="1383"/>
        <v>0</v>
      </c>
      <c r="BX481" s="20">
        <v>0</v>
      </c>
      <c r="BY481" s="19">
        <v>0</v>
      </c>
      <c r="BZ481" s="441">
        <f t="shared" si="1384"/>
        <v>0</v>
      </c>
      <c r="CA481" s="4">
        <f t="shared" si="1484"/>
        <v>0</v>
      </c>
      <c r="CB481" s="1">
        <v>0</v>
      </c>
      <c r="CC481" s="1">
        <v>1</v>
      </c>
      <c r="CD481" s="19">
        <v>0</v>
      </c>
      <c r="CE481" s="196">
        <v>0</v>
      </c>
      <c r="CF481" s="275">
        <f t="shared" si="1385"/>
        <v>0</v>
      </c>
      <c r="CG481" s="1">
        <f t="shared" si="1386"/>
        <v>0</v>
      </c>
      <c r="CH481" s="229">
        <f t="shared" si="1387"/>
        <v>0</v>
      </c>
      <c r="CI481" s="193">
        <f t="shared" si="1388"/>
        <v>0</v>
      </c>
      <c r="CJ481" s="193">
        <f t="shared" si="1389"/>
        <v>0</v>
      </c>
      <c r="CK481" s="20">
        <v>0</v>
      </c>
      <c r="CL481" s="33">
        <v>0</v>
      </c>
      <c r="CM481" s="475">
        <f t="shared" si="1367"/>
        <v>0</v>
      </c>
      <c r="CN481" s="4">
        <f t="shared" si="1502"/>
        <v>0</v>
      </c>
      <c r="CO481" s="1">
        <v>0</v>
      </c>
      <c r="CP481" s="1">
        <v>0</v>
      </c>
      <c r="CQ481" s="19">
        <v>0</v>
      </c>
      <c r="CR481" s="7">
        <v>0</v>
      </c>
      <c r="CS481" s="224">
        <f t="shared" si="1377"/>
        <v>0</v>
      </c>
      <c r="CT481" s="1">
        <f t="shared" si="1378"/>
        <v>0</v>
      </c>
      <c r="CU481" s="229">
        <f t="shared" si="1368"/>
        <v>0</v>
      </c>
      <c r="CV481" s="193">
        <f t="shared" si="1369"/>
        <v>0</v>
      </c>
      <c r="CW481" s="193">
        <f t="shared" si="1370"/>
        <v>0</v>
      </c>
      <c r="CX481" s="20"/>
      <c r="CY481" s="33"/>
      <c r="CZ481" s="475">
        <f t="shared" si="1371"/>
        <v>0</v>
      </c>
      <c r="DA481" s="4">
        <f t="shared" si="1485"/>
        <v>0</v>
      </c>
      <c r="DE481" s="7">
        <f t="shared" si="1435"/>
        <v>0</v>
      </c>
      <c r="DF481" s="224">
        <f t="shared" si="1379"/>
        <v>0</v>
      </c>
      <c r="DG481" s="1">
        <f t="shared" si="1372"/>
        <v>0</v>
      </c>
      <c r="DH481" s="229">
        <f t="shared" si="1373"/>
        <v>0</v>
      </c>
      <c r="DI481" s="193"/>
      <c r="DJ481" s="193"/>
      <c r="DK481" s="20"/>
      <c r="DL481" s="33"/>
      <c r="DM481" s="475">
        <f t="shared" si="1374"/>
        <v>0</v>
      </c>
      <c r="DN481" s="4" t="e">
        <f t="shared" si="1486"/>
        <v>#DIV/0!</v>
      </c>
      <c r="DR481" s="7">
        <f t="shared" si="1487"/>
        <v>0</v>
      </c>
      <c r="DS481" s="224">
        <f t="shared" si="1380"/>
        <v>0</v>
      </c>
      <c r="DT481" s="1">
        <f t="shared" si="1375"/>
        <v>0</v>
      </c>
      <c r="DU481" s="229">
        <f t="shared" si="1376"/>
        <v>0</v>
      </c>
    </row>
    <row r="482" spans="2:125" hidden="1" outlineLevel="1" x14ac:dyDescent="0.35">
      <c r="B482" s="5" t="s">
        <v>122</v>
      </c>
      <c r="C482" s="3"/>
      <c r="D482" s="18">
        <v>322110</v>
      </c>
      <c r="E482" s="5" t="s">
        <v>45</v>
      </c>
      <c r="F482" s="5" t="s">
        <v>57</v>
      </c>
      <c r="G482" s="5" t="s">
        <v>77</v>
      </c>
      <c r="H482" s="20">
        <v>281.01799999999997</v>
      </c>
      <c r="I482" s="16">
        <f t="shared" si="1488"/>
        <v>0</v>
      </c>
      <c r="J482" s="16">
        <f t="shared" si="1489"/>
        <v>0</v>
      </c>
      <c r="K482" s="16">
        <f t="shared" si="1490"/>
        <v>0</v>
      </c>
      <c r="L482" s="33">
        <f t="shared" si="1491"/>
        <v>0</v>
      </c>
      <c r="M482" s="20">
        <f t="shared" si="1492"/>
        <v>0</v>
      </c>
      <c r="N482" s="20">
        <f t="shared" si="1493"/>
        <v>0</v>
      </c>
      <c r="O482" s="20">
        <f t="shared" si="1494"/>
        <v>0</v>
      </c>
      <c r="P482" s="20">
        <f t="shared" si="1495"/>
        <v>0</v>
      </c>
      <c r="Q482" s="20">
        <f t="shared" si="1496"/>
        <v>0</v>
      </c>
      <c r="R482" s="20">
        <f t="shared" si="1497"/>
        <v>0</v>
      </c>
      <c r="S482" s="20">
        <f t="shared" si="1498"/>
        <v>4.8559531417916295</v>
      </c>
      <c r="T482" s="20">
        <f t="shared" si="1499"/>
        <v>4.8114031129678541</v>
      </c>
      <c r="U482" s="182">
        <f t="shared" si="1500"/>
        <v>9.6673562547594827</v>
      </c>
      <c r="V482" s="33">
        <v>4.8333333333333339</v>
      </c>
      <c r="W482" s="20">
        <v>2.708333333333333</v>
      </c>
      <c r="X482" s="20">
        <v>7.5</v>
      </c>
      <c r="Y482" s="20">
        <v>3</v>
      </c>
      <c r="Z482" s="20">
        <v>5</v>
      </c>
      <c r="AA482" s="20">
        <v>4.166666666666667</v>
      </c>
      <c r="AB482" s="20">
        <v>5.5</v>
      </c>
      <c r="AC482" s="20">
        <v>7.666666666666667</v>
      </c>
      <c r="AD482" s="20">
        <v>0</v>
      </c>
      <c r="AE482" s="20">
        <v>0</v>
      </c>
      <c r="AF482" s="20">
        <v>0</v>
      </c>
      <c r="AG482" s="16">
        <v>0</v>
      </c>
      <c r="AH482" s="179">
        <f t="shared" si="1366"/>
        <v>40.375</v>
      </c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8">
        <v>1364.61024</v>
      </c>
      <c r="AT482" s="28">
        <v>1352.0908800000002</v>
      </c>
      <c r="AU482" s="329">
        <f t="shared" si="1418"/>
        <v>2716.7011200000002</v>
      </c>
      <c r="AV482" s="33">
        <v>1256.92128</v>
      </c>
      <c r="AW482" s="20">
        <v>813.75840000000005</v>
      </c>
      <c r="AX482" s="20">
        <v>2253.4848000000006</v>
      </c>
      <c r="AY482" s="20">
        <v>901.39392000000009</v>
      </c>
      <c r="AZ482" s="20">
        <v>1502.3232000000003</v>
      </c>
      <c r="BA482" s="20">
        <v>1251.9360000000004</v>
      </c>
      <c r="BB482" s="20">
        <v>1652.5555200000003</v>
      </c>
      <c r="BC482" s="20">
        <v>2303.5622400000007</v>
      </c>
      <c r="BD482" s="20">
        <v>0</v>
      </c>
      <c r="BE482" s="20">
        <v>0</v>
      </c>
      <c r="BF482" s="20">
        <v>0</v>
      </c>
      <c r="BG482" s="20">
        <v>0</v>
      </c>
      <c r="BH482" s="329">
        <f t="shared" si="1419"/>
        <v>11935.935360000005</v>
      </c>
      <c r="BI482" s="193">
        <f t="shared" si="1481"/>
        <v>1395.9086400000003</v>
      </c>
      <c r="BJ482" s="193">
        <f t="shared" si="1482"/>
        <v>1468.9382400000002</v>
      </c>
      <c r="BK482" s="20">
        <v>2199.3029841688426</v>
      </c>
      <c r="BL482" s="33">
        <v>2303.5622400000007</v>
      </c>
      <c r="BM482" s="226">
        <f t="shared" si="1420"/>
        <v>1.0474055901263462</v>
      </c>
      <c r="BN482" s="4">
        <f t="shared" si="1501"/>
        <v>1.3436004780080609E-2</v>
      </c>
      <c r="BO482" s="4">
        <v>0</v>
      </c>
      <c r="BP482" s="4">
        <v>0</v>
      </c>
      <c r="BQ482" s="195">
        <v>10</v>
      </c>
      <c r="BR482" s="196">
        <f t="shared" si="1483"/>
        <v>3034.9944</v>
      </c>
      <c r="BS482" s="224">
        <f t="shared" si="1421"/>
        <v>1.3799801218143577</v>
      </c>
      <c r="BT482" s="4">
        <f t="shared" si="1381"/>
        <v>0</v>
      </c>
      <c r="BU482" s="229">
        <f t="shared" si="1365"/>
        <v>0</v>
      </c>
      <c r="BV482" s="193">
        <f t="shared" si="1382"/>
        <v>1491.9919200000006</v>
      </c>
      <c r="BW482" s="193">
        <f t="shared" si="1383"/>
        <v>1736.0179200000002</v>
      </c>
      <c r="BX482" s="20">
        <v>2134.7115529089997</v>
      </c>
      <c r="BY482" s="19">
        <v>0</v>
      </c>
      <c r="BZ482" s="441">
        <f t="shared" si="1384"/>
        <v>0</v>
      </c>
      <c r="CA482" s="4">
        <f t="shared" si="1484"/>
        <v>1.6379962165848257E-2</v>
      </c>
      <c r="CB482" s="1">
        <v>0</v>
      </c>
      <c r="CC482" s="1">
        <v>1</v>
      </c>
      <c r="CD482" s="19">
        <v>4.8888888888888893</v>
      </c>
      <c r="CE482" s="196">
        <v>1483.7750400000002</v>
      </c>
      <c r="CF482" s="275">
        <f t="shared" si="1385"/>
        <v>0.6950705063539101</v>
      </c>
      <c r="CG482" s="1">
        <f t="shared" si="1386"/>
        <v>0</v>
      </c>
      <c r="CH482" s="229">
        <f t="shared" si="1387"/>
        <v>0</v>
      </c>
      <c r="CI482" s="193">
        <f t="shared" si="1388"/>
        <v>1326.2150400000005</v>
      </c>
      <c r="CJ482" s="193">
        <f t="shared" si="1389"/>
        <v>1318.7059200000003</v>
      </c>
      <c r="CK482" s="20">
        <v>1773.8739034327668</v>
      </c>
      <c r="CL482" s="33">
        <v>0</v>
      </c>
      <c r="CM482" s="475">
        <f t="shared" si="1367"/>
        <v>0</v>
      </c>
      <c r="CN482" s="4">
        <f t="shared" si="1502"/>
        <v>1.1243401813645693E-2</v>
      </c>
      <c r="CO482" s="1">
        <v>0</v>
      </c>
      <c r="CP482" s="1">
        <v>0</v>
      </c>
      <c r="CQ482" s="19">
        <v>4.8888888888888893</v>
      </c>
      <c r="CR482" s="7">
        <v>1483.7750400000002</v>
      </c>
      <c r="CS482" s="224">
        <f t="shared" si="1377"/>
        <v>0.83646026762591585</v>
      </c>
      <c r="CT482" s="1">
        <f t="shared" si="1378"/>
        <v>0</v>
      </c>
      <c r="CU482" s="229">
        <f t="shared" si="1368"/>
        <v>0</v>
      </c>
      <c r="CV482" s="193">
        <f t="shared" si="1369"/>
        <v>1193.5935360000005</v>
      </c>
      <c r="CW482" s="193">
        <f t="shared" si="1370"/>
        <v>767.85408000000018</v>
      </c>
      <c r="CX482" s="20"/>
      <c r="CY482" s="33"/>
      <c r="CZ482" s="475">
        <f t="shared" si="1371"/>
        <v>0</v>
      </c>
      <c r="DA482" s="4">
        <f t="shared" si="1485"/>
        <v>8.0969912204899835E-3</v>
      </c>
      <c r="DE482" s="7">
        <f t="shared" si="1435"/>
        <v>0</v>
      </c>
      <c r="DF482" s="224">
        <f t="shared" si="1379"/>
        <v>0</v>
      </c>
      <c r="DG482" s="1">
        <f t="shared" si="1372"/>
        <v>-1</v>
      </c>
      <c r="DH482" s="229">
        <f t="shared" si="1373"/>
        <v>7.7467725289823459</v>
      </c>
      <c r="DI482" s="193"/>
      <c r="DJ482" s="193"/>
      <c r="DK482" s="20"/>
      <c r="DL482" s="33"/>
      <c r="DM482" s="475">
        <f t="shared" si="1374"/>
        <v>0</v>
      </c>
      <c r="DN482" s="4" t="e">
        <f t="shared" si="1486"/>
        <v>#DIV/0!</v>
      </c>
      <c r="DR482" s="7">
        <f t="shared" si="1487"/>
        <v>0</v>
      </c>
      <c r="DS482" s="224">
        <f t="shared" si="1380"/>
        <v>0</v>
      </c>
      <c r="DT482" s="1">
        <f t="shared" si="1375"/>
        <v>-1</v>
      </c>
      <c r="DU482" s="229">
        <f t="shared" si="1376"/>
        <v>3.3935401182445881</v>
      </c>
    </row>
    <row r="483" spans="2:125" hidden="1" outlineLevel="1" x14ac:dyDescent="0.35">
      <c r="B483" s="5" t="s">
        <v>122</v>
      </c>
      <c r="C483" s="3"/>
      <c r="D483" s="18">
        <v>322231</v>
      </c>
      <c r="E483" s="5" t="s">
        <v>45</v>
      </c>
      <c r="F483" s="5" t="s">
        <v>58</v>
      </c>
      <c r="G483" s="5" t="s">
        <v>77</v>
      </c>
      <c r="H483" s="20">
        <v>281.01799999999997</v>
      </c>
      <c r="I483" s="16">
        <f t="shared" si="1488"/>
        <v>0</v>
      </c>
      <c r="J483" s="16">
        <f t="shared" si="1489"/>
        <v>0</v>
      </c>
      <c r="K483" s="16">
        <f t="shared" si="1490"/>
        <v>0</v>
      </c>
      <c r="L483" s="33">
        <f t="shared" si="1491"/>
        <v>0</v>
      </c>
      <c r="M483" s="20">
        <f t="shared" si="1492"/>
        <v>0</v>
      </c>
      <c r="N483" s="20">
        <f t="shared" si="1493"/>
        <v>0</v>
      </c>
      <c r="O483" s="20">
        <f t="shared" si="1494"/>
        <v>0</v>
      </c>
      <c r="P483" s="20">
        <f t="shared" si="1495"/>
        <v>0</v>
      </c>
      <c r="Q483" s="20">
        <f t="shared" si="1496"/>
        <v>0</v>
      </c>
      <c r="R483" s="20">
        <f t="shared" si="1497"/>
        <v>0</v>
      </c>
      <c r="S483" s="20">
        <f t="shared" si="1498"/>
        <v>14.033259079489573</v>
      </c>
      <c r="T483" s="20">
        <f t="shared" si="1499"/>
        <v>8.419955447693745</v>
      </c>
      <c r="U483" s="182">
        <f t="shared" si="1500"/>
        <v>22.45321452718332</v>
      </c>
      <c r="V483" s="33">
        <v>5</v>
      </c>
      <c r="W483" s="20">
        <v>4.2083333333333339</v>
      </c>
      <c r="X483" s="20">
        <v>8.75</v>
      </c>
      <c r="Y483" s="20">
        <v>2.5</v>
      </c>
      <c r="Z483" s="20">
        <v>7.5</v>
      </c>
      <c r="AA483" s="20">
        <v>4.5</v>
      </c>
      <c r="AB483" s="20">
        <v>5</v>
      </c>
      <c r="AC483" s="20">
        <v>6.75</v>
      </c>
      <c r="AD483" s="20">
        <v>0</v>
      </c>
      <c r="AE483" s="20">
        <v>0</v>
      </c>
      <c r="AF483" s="20">
        <v>0</v>
      </c>
      <c r="AG483" s="16">
        <v>0</v>
      </c>
      <c r="AH483" s="179">
        <f t="shared" si="1366"/>
        <v>44.208333333333336</v>
      </c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8">
        <v>3943.5984000000003</v>
      </c>
      <c r="AT483" s="28">
        <v>2366.1590400000005</v>
      </c>
      <c r="AU483" s="329">
        <f t="shared" si="1418"/>
        <v>6309.7574400000012</v>
      </c>
      <c r="AV483" s="33">
        <v>1299.4862400000002</v>
      </c>
      <c r="AW483" s="20">
        <v>1264.4553600000004</v>
      </c>
      <c r="AX483" s="20">
        <v>2629.0656000000008</v>
      </c>
      <c r="AY483" s="20">
        <v>751.16160000000013</v>
      </c>
      <c r="AZ483" s="20">
        <v>2253.4848000000006</v>
      </c>
      <c r="BA483" s="20">
        <v>1352.0908800000002</v>
      </c>
      <c r="BB483" s="20">
        <v>1502.3232000000003</v>
      </c>
      <c r="BC483" s="20">
        <v>2028.1363200000005</v>
      </c>
      <c r="BD483" s="20">
        <v>0</v>
      </c>
      <c r="BE483" s="20">
        <v>0</v>
      </c>
      <c r="BF483" s="20">
        <v>0</v>
      </c>
      <c r="BG483" s="20">
        <v>0</v>
      </c>
      <c r="BH483" s="329">
        <f t="shared" si="1419"/>
        <v>13080.204000000005</v>
      </c>
      <c r="BI483" s="193">
        <f t="shared" si="1481"/>
        <v>1625.4302400000004</v>
      </c>
      <c r="BJ483" s="193">
        <f t="shared" si="1482"/>
        <v>1702.6329600000001</v>
      </c>
      <c r="BK483" s="20">
        <v>1837.749344766034</v>
      </c>
      <c r="BL483" s="33">
        <v>2028.1363200000005</v>
      </c>
      <c r="BM483" s="226">
        <f t="shared" si="1420"/>
        <v>1.1035979013004109</v>
      </c>
      <c r="BN483" s="4">
        <f t="shared" si="1501"/>
        <v>1.5573550995093432E-2</v>
      </c>
      <c r="BO483" s="4">
        <v>0</v>
      </c>
      <c r="BP483" s="4">
        <v>0</v>
      </c>
      <c r="BQ483" s="195">
        <v>10</v>
      </c>
      <c r="BR483" s="196">
        <f t="shared" si="1483"/>
        <v>3034.9944</v>
      </c>
      <c r="BS483" s="224">
        <f t="shared" si="1421"/>
        <v>1.6514735312755009</v>
      </c>
      <c r="BT483" s="4">
        <f t="shared" si="1381"/>
        <v>0</v>
      </c>
      <c r="BU483" s="229">
        <f t="shared" si="1365"/>
        <v>0</v>
      </c>
      <c r="BV483" s="193">
        <f t="shared" si="1382"/>
        <v>1635.0255000000006</v>
      </c>
      <c r="BW483" s="193">
        <f t="shared" si="1383"/>
        <v>1627.5168000000003</v>
      </c>
      <c r="BX483" s="20">
        <v>2001.2920808521874</v>
      </c>
      <c r="BY483" s="19">
        <v>0</v>
      </c>
      <c r="BZ483" s="441">
        <f t="shared" si="1384"/>
        <v>0</v>
      </c>
      <c r="CA483" s="4">
        <f t="shared" si="1484"/>
        <v>1.5356214530482741E-2</v>
      </c>
      <c r="CB483" s="1">
        <v>0</v>
      </c>
      <c r="CC483" s="1">
        <v>1</v>
      </c>
      <c r="CD483" s="19">
        <v>5.666666666666667</v>
      </c>
      <c r="CE483" s="196">
        <v>1719.8301600000002</v>
      </c>
      <c r="CF483" s="275">
        <f t="shared" si="1385"/>
        <v>0.85935989876483421</v>
      </c>
      <c r="CG483" s="1">
        <f t="shared" si="1386"/>
        <v>0</v>
      </c>
      <c r="CH483" s="229">
        <f t="shared" si="1387"/>
        <v>0</v>
      </c>
      <c r="CI483" s="193">
        <f t="shared" si="1388"/>
        <v>1453.3560000000007</v>
      </c>
      <c r="CJ483" s="193">
        <f t="shared" si="1389"/>
        <v>1176.8198400000003</v>
      </c>
      <c r="CK483" s="20">
        <v>1583.0140530634185</v>
      </c>
      <c r="CL483" s="33">
        <v>0</v>
      </c>
      <c r="CM483" s="475">
        <f t="shared" si="1367"/>
        <v>0</v>
      </c>
      <c r="CN483" s="4">
        <f t="shared" si="1502"/>
        <v>1.0033668707114194E-2</v>
      </c>
      <c r="CO483" s="1">
        <v>0</v>
      </c>
      <c r="CP483" s="1">
        <v>0</v>
      </c>
      <c r="CQ483" s="19">
        <v>5.666666666666667</v>
      </c>
      <c r="CR483" s="7">
        <v>1719.8301600000002</v>
      </c>
      <c r="CS483" s="224">
        <f t="shared" si="1377"/>
        <v>1.0864276009880125</v>
      </c>
      <c r="CT483" s="1">
        <f t="shared" si="1378"/>
        <v>0</v>
      </c>
      <c r="CU483" s="229">
        <f t="shared" si="1368"/>
        <v>0</v>
      </c>
      <c r="CV483" s="193">
        <f t="shared" si="1369"/>
        <v>1308.0204000000006</v>
      </c>
      <c r="CW483" s="193">
        <f t="shared" si="1370"/>
        <v>676.04544000000021</v>
      </c>
      <c r="CX483" s="20"/>
      <c r="CY483" s="33"/>
      <c r="CZ483" s="475">
        <f t="shared" si="1371"/>
        <v>0</v>
      </c>
      <c r="DA483" s="4">
        <f t="shared" si="1485"/>
        <v>7.1288727049966171E-3</v>
      </c>
      <c r="DE483" s="7">
        <f t="shared" si="1435"/>
        <v>0</v>
      </c>
      <c r="DF483" s="224">
        <f t="shared" si="1379"/>
        <v>0</v>
      </c>
      <c r="DG483" s="1">
        <f t="shared" si="1372"/>
        <v>-1</v>
      </c>
      <c r="DH483" s="229">
        <f t="shared" si="1373"/>
        <v>2.3168194814157559</v>
      </c>
      <c r="DI483" s="193"/>
      <c r="DJ483" s="193"/>
      <c r="DK483" s="20"/>
      <c r="DL483" s="33"/>
      <c r="DM483" s="475">
        <f t="shared" si="1374"/>
        <v>0</v>
      </c>
      <c r="DN483" s="4" t="e">
        <f t="shared" si="1486"/>
        <v>#DIV/0!</v>
      </c>
      <c r="DR483" s="7">
        <f t="shared" si="1487"/>
        <v>0</v>
      </c>
      <c r="DS483" s="224">
        <f t="shared" si="1380"/>
        <v>0</v>
      </c>
      <c r="DT483" s="1">
        <f t="shared" si="1375"/>
        <v>-1</v>
      </c>
      <c r="DU483" s="229">
        <f t="shared" si="1376"/>
        <v>1.073012175884847</v>
      </c>
    </row>
    <row r="484" spans="2:125" hidden="1" outlineLevel="1" x14ac:dyDescent="0.35">
      <c r="B484" s="5" t="s">
        <v>122</v>
      </c>
      <c r="C484" s="3"/>
      <c r="D484" s="18">
        <v>322000</v>
      </c>
      <c r="E484" s="5" t="s">
        <v>45</v>
      </c>
      <c r="F484" s="5" t="s">
        <v>59</v>
      </c>
      <c r="G484" s="5" t="s">
        <v>77</v>
      </c>
      <c r="H484" s="20">
        <v>281.01799999999997</v>
      </c>
      <c r="I484" s="16">
        <f t="shared" si="1488"/>
        <v>0</v>
      </c>
      <c r="J484" s="16">
        <f t="shared" si="1489"/>
        <v>0</v>
      </c>
      <c r="K484" s="16">
        <f t="shared" si="1490"/>
        <v>0</v>
      </c>
      <c r="L484" s="33">
        <f t="shared" si="1491"/>
        <v>0</v>
      </c>
      <c r="M484" s="20">
        <f t="shared" si="1492"/>
        <v>0</v>
      </c>
      <c r="N484" s="20">
        <f t="shared" si="1493"/>
        <v>0</v>
      </c>
      <c r="O484" s="20">
        <f t="shared" si="1494"/>
        <v>0</v>
      </c>
      <c r="P484" s="20">
        <f t="shared" si="1495"/>
        <v>0</v>
      </c>
      <c r="Q484" s="20">
        <f t="shared" si="1496"/>
        <v>0</v>
      </c>
      <c r="R484" s="20">
        <f t="shared" si="1497"/>
        <v>0</v>
      </c>
      <c r="S484" s="20">
        <f t="shared" si="1498"/>
        <v>0</v>
      </c>
      <c r="T484" s="20">
        <f t="shared" si="1499"/>
        <v>1.6038010376559513</v>
      </c>
      <c r="U484" s="182">
        <f t="shared" si="1500"/>
        <v>1.6038010376559513</v>
      </c>
      <c r="V484" s="33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0</v>
      </c>
      <c r="AB484" s="20">
        <v>0</v>
      </c>
      <c r="AC484" s="20">
        <v>0</v>
      </c>
      <c r="AD484" s="20">
        <v>0</v>
      </c>
      <c r="AE484" s="20">
        <v>0</v>
      </c>
      <c r="AF484" s="20">
        <v>0</v>
      </c>
      <c r="AG484" s="16">
        <v>0</v>
      </c>
      <c r="AH484" s="179">
        <f t="shared" si="1366"/>
        <v>0</v>
      </c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8">
        <v>0</v>
      </c>
      <c r="AT484" s="28">
        <v>450.69696000000005</v>
      </c>
      <c r="AU484" s="329">
        <f t="shared" si="1418"/>
        <v>450.69696000000005</v>
      </c>
      <c r="AV484" s="33">
        <v>0</v>
      </c>
      <c r="AW484" s="20">
        <v>0</v>
      </c>
      <c r="AX484" s="20">
        <v>0</v>
      </c>
      <c r="AY484" s="20">
        <v>0</v>
      </c>
      <c r="AZ484" s="20">
        <v>0</v>
      </c>
      <c r="BA484" s="20">
        <v>0</v>
      </c>
      <c r="BB484" s="20">
        <v>0</v>
      </c>
      <c r="BC484" s="20">
        <v>0</v>
      </c>
      <c r="BD484" s="20">
        <v>0</v>
      </c>
      <c r="BE484" s="20">
        <v>0</v>
      </c>
      <c r="BF484" s="20">
        <v>0</v>
      </c>
      <c r="BG484" s="20">
        <v>0</v>
      </c>
      <c r="BH484" s="329">
        <f t="shared" si="1419"/>
        <v>0</v>
      </c>
      <c r="BI484" s="193">
        <f t="shared" si="1481"/>
        <v>0</v>
      </c>
      <c r="BJ484" s="193">
        <f t="shared" si="1482"/>
        <v>0</v>
      </c>
      <c r="BK484" s="20">
        <v>0</v>
      </c>
      <c r="BL484" s="33">
        <v>0</v>
      </c>
      <c r="BM484" s="226">
        <f t="shared" si="1420"/>
        <v>0</v>
      </c>
      <c r="BN484" s="4">
        <f t="shared" si="1501"/>
        <v>0</v>
      </c>
      <c r="BO484" s="4">
        <v>0</v>
      </c>
      <c r="BP484" s="4">
        <v>0</v>
      </c>
      <c r="BQ484" s="195">
        <v>0</v>
      </c>
      <c r="BR484" s="196">
        <f t="shared" si="1483"/>
        <v>0</v>
      </c>
      <c r="BS484" s="224">
        <f t="shared" si="1421"/>
        <v>0</v>
      </c>
      <c r="BT484" s="4">
        <f t="shared" si="1381"/>
        <v>0</v>
      </c>
      <c r="BU484" s="229">
        <f t="shared" si="1365"/>
        <v>0</v>
      </c>
      <c r="BV484" s="193">
        <f t="shared" si="1382"/>
        <v>0</v>
      </c>
      <c r="BW484" s="193">
        <f t="shared" si="1383"/>
        <v>0</v>
      </c>
      <c r="BX484" s="20">
        <v>0</v>
      </c>
      <c r="BY484" s="19">
        <v>0</v>
      </c>
      <c r="BZ484" s="441">
        <f t="shared" si="1384"/>
        <v>0</v>
      </c>
      <c r="CA484" s="4">
        <f t="shared" si="1484"/>
        <v>0</v>
      </c>
      <c r="CB484" s="1">
        <v>0</v>
      </c>
      <c r="CC484" s="1">
        <v>1</v>
      </c>
      <c r="CD484" s="19">
        <v>0</v>
      </c>
      <c r="CE484" s="196">
        <v>0</v>
      </c>
      <c r="CF484" s="275">
        <f t="shared" si="1385"/>
        <v>0</v>
      </c>
      <c r="CG484" s="1">
        <f t="shared" si="1386"/>
        <v>0</v>
      </c>
      <c r="CH484" s="229">
        <f t="shared" si="1387"/>
        <v>0</v>
      </c>
      <c r="CI484" s="193">
        <f t="shared" si="1388"/>
        <v>0</v>
      </c>
      <c r="CJ484" s="193">
        <f t="shared" si="1389"/>
        <v>0</v>
      </c>
      <c r="CK484" s="20">
        <v>0</v>
      </c>
      <c r="CL484" s="33">
        <v>0</v>
      </c>
      <c r="CM484" s="475">
        <f t="shared" si="1367"/>
        <v>0</v>
      </c>
      <c r="CN484" s="4">
        <f t="shared" si="1502"/>
        <v>0</v>
      </c>
      <c r="CO484" s="1">
        <v>0</v>
      </c>
      <c r="CP484" s="1">
        <v>0</v>
      </c>
      <c r="CQ484" s="19">
        <v>0</v>
      </c>
      <c r="CR484" s="7">
        <v>0</v>
      </c>
      <c r="CS484" s="224">
        <f t="shared" si="1377"/>
        <v>0</v>
      </c>
      <c r="CT484" s="1">
        <f t="shared" si="1378"/>
        <v>0</v>
      </c>
      <c r="CU484" s="229">
        <f t="shared" si="1368"/>
        <v>0</v>
      </c>
      <c r="CV484" s="193">
        <f t="shared" si="1369"/>
        <v>0</v>
      </c>
      <c r="CW484" s="193">
        <f t="shared" si="1370"/>
        <v>0</v>
      </c>
      <c r="CX484" s="20"/>
      <c r="CY484" s="33"/>
      <c r="CZ484" s="475">
        <f t="shared" si="1371"/>
        <v>0</v>
      </c>
      <c r="DA484" s="4">
        <f t="shared" si="1485"/>
        <v>0</v>
      </c>
      <c r="DE484" s="7">
        <f t="shared" si="1435"/>
        <v>0</v>
      </c>
      <c r="DF484" s="224">
        <f t="shared" si="1379"/>
        <v>0</v>
      </c>
      <c r="DG484" s="1">
        <f t="shared" si="1372"/>
        <v>0</v>
      </c>
      <c r="DH484" s="229">
        <f t="shared" si="1373"/>
        <v>0</v>
      </c>
      <c r="DI484" s="193"/>
      <c r="DJ484" s="193"/>
      <c r="DK484" s="20"/>
      <c r="DL484" s="33"/>
      <c r="DM484" s="475">
        <f t="shared" si="1374"/>
        <v>0</v>
      </c>
      <c r="DN484" s="4" t="e">
        <f t="shared" si="1486"/>
        <v>#DIV/0!</v>
      </c>
      <c r="DR484" s="7">
        <f t="shared" si="1487"/>
        <v>0</v>
      </c>
      <c r="DS484" s="224">
        <f t="shared" si="1380"/>
        <v>0</v>
      </c>
      <c r="DT484" s="1">
        <f t="shared" si="1375"/>
        <v>-1</v>
      </c>
      <c r="DU484" s="229">
        <f t="shared" si="1376"/>
        <v>-1</v>
      </c>
    </row>
    <row r="485" spans="2:125" hidden="1" outlineLevel="1" x14ac:dyDescent="0.35">
      <c r="B485" s="5" t="s">
        <v>122</v>
      </c>
      <c r="C485" s="3"/>
      <c r="D485" s="18">
        <v>322002</v>
      </c>
      <c r="E485" s="5" t="s">
        <v>45</v>
      </c>
      <c r="F485" s="5" t="s">
        <v>60</v>
      </c>
      <c r="G485" s="5" t="s">
        <v>72</v>
      </c>
      <c r="H485" s="20">
        <v>100.364</v>
      </c>
      <c r="I485" s="16">
        <f t="shared" si="1488"/>
        <v>0</v>
      </c>
      <c r="J485" s="16">
        <f t="shared" si="1489"/>
        <v>0</v>
      </c>
      <c r="K485" s="16">
        <f t="shared" si="1490"/>
        <v>0</v>
      </c>
      <c r="L485" s="33">
        <f t="shared" si="1491"/>
        <v>0</v>
      </c>
      <c r="M485" s="20">
        <f t="shared" si="1492"/>
        <v>0</v>
      </c>
      <c r="N485" s="20">
        <f t="shared" si="1493"/>
        <v>0</v>
      </c>
      <c r="O485" s="20">
        <f t="shared" si="1494"/>
        <v>0</v>
      </c>
      <c r="P485" s="20">
        <f t="shared" si="1495"/>
        <v>0</v>
      </c>
      <c r="Q485" s="20">
        <f t="shared" si="1496"/>
        <v>0</v>
      </c>
      <c r="R485" s="20">
        <f t="shared" si="1497"/>
        <v>0</v>
      </c>
      <c r="S485" s="20">
        <f t="shared" si="1498"/>
        <v>0</v>
      </c>
      <c r="T485" s="20">
        <f t="shared" si="1499"/>
        <v>0</v>
      </c>
      <c r="U485" s="182">
        <f t="shared" si="1500"/>
        <v>0</v>
      </c>
      <c r="V485" s="33">
        <v>0</v>
      </c>
      <c r="W485" s="20">
        <v>0</v>
      </c>
      <c r="X485" s="20">
        <v>0</v>
      </c>
      <c r="Y485" s="20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0">
        <v>0</v>
      </c>
      <c r="AF485" s="20">
        <v>0</v>
      </c>
      <c r="AG485" s="16">
        <v>0</v>
      </c>
      <c r="AH485" s="179">
        <f t="shared" si="1366"/>
        <v>0</v>
      </c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329">
        <f t="shared" si="1418"/>
        <v>0</v>
      </c>
      <c r="AV485" s="33">
        <v>0</v>
      </c>
      <c r="AW485" s="20">
        <v>0</v>
      </c>
      <c r="AX485" s="20">
        <v>0</v>
      </c>
      <c r="AY485" s="20">
        <v>0</v>
      </c>
      <c r="AZ485" s="20">
        <v>0</v>
      </c>
      <c r="BA485" s="20">
        <v>0</v>
      </c>
      <c r="BB485" s="20">
        <v>0</v>
      </c>
      <c r="BC485" s="20">
        <v>0</v>
      </c>
      <c r="BD485" s="20">
        <v>0</v>
      </c>
      <c r="BE485" s="20">
        <v>0</v>
      </c>
      <c r="BF485" s="20">
        <v>0</v>
      </c>
      <c r="BG485" s="20">
        <v>0</v>
      </c>
      <c r="BH485" s="329">
        <f t="shared" si="1419"/>
        <v>0</v>
      </c>
      <c r="BI485" s="193">
        <f t="shared" si="1481"/>
        <v>0</v>
      </c>
      <c r="BJ485" s="193">
        <f t="shared" si="1482"/>
        <v>0</v>
      </c>
      <c r="BK485" s="20">
        <v>0</v>
      </c>
      <c r="BL485" s="33">
        <v>0</v>
      </c>
      <c r="BM485" s="226">
        <f t="shared" si="1420"/>
        <v>0</v>
      </c>
      <c r="BN485" s="4">
        <f t="shared" si="1501"/>
        <v>0</v>
      </c>
      <c r="BO485" s="4">
        <v>0</v>
      </c>
      <c r="BP485" s="4">
        <v>0</v>
      </c>
      <c r="BQ485" s="195">
        <v>0</v>
      </c>
      <c r="BR485" s="196">
        <f t="shared" si="1483"/>
        <v>0</v>
      </c>
      <c r="BS485" s="224">
        <f t="shared" si="1421"/>
        <v>0</v>
      </c>
      <c r="BT485" s="4">
        <f t="shared" si="1381"/>
        <v>0</v>
      </c>
      <c r="BU485" s="229">
        <f t="shared" si="1365"/>
        <v>0</v>
      </c>
      <c r="BV485" s="193">
        <f t="shared" si="1382"/>
        <v>0</v>
      </c>
      <c r="BW485" s="193">
        <f t="shared" si="1383"/>
        <v>0</v>
      </c>
      <c r="BX485" s="20">
        <v>0</v>
      </c>
      <c r="BY485" s="19">
        <v>0</v>
      </c>
      <c r="BZ485" s="441">
        <f t="shared" si="1384"/>
        <v>0</v>
      </c>
      <c r="CA485" s="4">
        <f t="shared" si="1484"/>
        <v>0</v>
      </c>
      <c r="CB485" s="1">
        <v>0</v>
      </c>
      <c r="CC485" s="1">
        <v>1</v>
      </c>
      <c r="CD485" s="19">
        <v>0</v>
      </c>
      <c r="CE485" s="196">
        <v>0</v>
      </c>
      <c r="CF485" s="275">
        <f t="shared" si="1385"/>
        <v>0</v>
      </c>
      <c r="CG485" s="1">
        <f t="shared" si="1386"/>
        <v>0</v>
      </c>
      <c r="CH485" s="229">
        <f t="shared" si="1387"/>
        <v>0</v>
      </c>
      <c r="CI485" s="193">
        <f t="shared" si="1388"/>
        <v>0</v>
      </c>
      <c r="CJ485" s="193">
        <f t="shared" si="1389"/>
        <v>0</v>
      </c>
      <c r="CK485" s="20">
        <v>0</v>
      </c>
      <c r="CL485" s="33">
        <v>0</v>
      </c>
      <c r="CM485" s="475">
        <f t="shared" si="1367"/>
        <v>0</v>
      </c>
      <c r="CN485" s="4">
        <f t="shared" si="1502"/>
        <v>0</v>
      </c>
      <c r="CO485" s="1">
        <v>0</v>
      </c>
      <c r="CP485" s="1">
        <v>0</v>
      </c>
      <c r="CQ485" s="19">
        <v>0</v>
      </c>
      <c r="CR485" s="7">
        <v>0</v>
      </c>
      <c r="CS485" s="224">
        <f t="shared" si="1377"/>
        <v>0</v>
      </c>
      <c r="CT485" s="1">
        <f t="shared" si="1378"/>
        <v>0</v>
      </c>
      <c r="CU485" s="229">
        <f t="shared" si="1368"/>
        <v>0</v>
      </c>
      <c r="CV485" s="193">
        <f t="shared" si="1369"/>
        <v>0</v>
      </c>
      <c r="CW485" s="193">
        <f t="shared" si="1370"/>
        <v>0</v>
      </c>
      <c r="CX485" s="20"/>
      <c r="CY485" s="33"/>
      <c r="CZ485" s="475">
        <f t="shared" si="1371"/>
        <v>0</v>
      </c>
      <c r="DA485" s="4">
        <f t="shared" si="1485"/>
        <v>0</v>
      </c>
      <c r="DE485" s="7">
        <f t="shared" si="1435"/>
        <v>0</v>
      </c>
      <c r="DF485" s="224">
        <f t="shared" si="1379"/>
        <v>0</v>
      </c>
      <c r="DG485" s="1">
        <f t="shared" si="1372"/>
        <v>0</v>
      </c>
      <c r="DH485" s="229">
        <f t="shared" si="1373"/>
        <v>0</v>
      </c>
      <c r="DI485" s="193"/>
      <c r="DJ485" s="193"/>
      <c r="DK485" s="20"/>
      <c r="DL485" s="33"/>
      <c r="DM485" s="475">
        <f t="shared" si="1374"/>
        <v>0</v>
      </c>
      <c r="DN485" s="4" t="e">
        <f t="shared" si="1486"/>
        <v>#DIV/0!</v>
      </c>
      <c r="DR485" s="7">
        <f t="shared" si="1487"/>
        <v>0</v>
      </c>
      <c r="DS485" s="224">
        <f t="shared" si="1380"/>
        <v>0</v>
      </c>
      <c r="DT485" s="1">
        <f t="shared" si="1375"/>
        <v>0</v>
      </c>
      <c r="DU485" s="229">
        <f t="shared" si="1376"/>
        <v>0</v>
      </c>
    </row>
    <row r="486" spans="2:125" hidden="1" outlineLevel="1" x14ac:dyDescent="0.35">
      <c r="B486" s="5" t="s">
        <v>122</v>
      </c>
      <c r="C486" s="3"/>
      <c r="D486" s="18">
        <v>322100</v>
      </c>
      <c r="E486" s="5" t="s">
        <v>45</v>
      </c>
      <c r="F486" s="5" t="s">
        <v>61</v>
      </c>
      <c r="G486" s="5" t="s">
        <v>72</v>
      </c>
      <c r="H486" s="20">
        <v>100.364</v>
      </c>
      <c r="I486" s="16">
        <f t="shared" si="1488"/>
        <v>0</v>
      </c>
      <c r="J486" s="16">
        <f t="shared" si="1489"/>
        <v>0</v>
      </c>
      <c r="K486" s="16">
        <f t="shared" si="1490"/>
        <v>0</v>
      </c>
      <c r="L486" s="33">
        <f t="shared" si="1491"/>
        <v>0</v>
      </c>
      <c r="M486" s="20">
        <f t="shared" si="1492"/>
        <v>0</v>
      </c>
      <c r="N486" s="20">
        <f t="shared" si="1493"/>
        <v>0</v>
      </c>
      <c r="O486" s="20">
        <f t="shared" si="1494"/>
        <v>0</v>
      </c>
      <c r="P486" s="20">
        <f t="shared" si="1495"/>
        <v>0</v>
      </c>
      <c r="Q486" s="20">
        <f t="shared" si="1496"/>
        <v>0</v>
      </c>
      <c r="R486" s="20">
        <f t="shared" si="1497"/>
        <v>0</v>
      </c>
      <c r="S486" s="20">
        <f t="shared" si="1498"/>
        <v>0</v>
      </c>
      <c r="T486" s="20">
        <f t="shared" si="1499"/>
        <v>0</v>
      </c>
      <c r="U486" s="182">
        <f t="shared" si="1500"/>
        <v>0</v>
      </c>
      <c r="V486" s="33">
        <v>0</v>
      </c>
      <c r="W486" s="20">
        <v>0</v>
      </c>
      <c r="X486" s="20">
        <v>0</v>
      </c>
      <c r="Y486" s="20">
        <v>0</v>
      </c>
      <c r="Z486" s="20">
        <v>0</v>
      </c>
      <c r="AA486" s="20">
        <v>0</v>
      </c>
      <c r="AB486" s="20">
        <v>0</v>
      </c>
      <c r="AC486" s="20">
        <v>0</v>
      </c>
      <c r="AD486" s="20">
        <v>0</v>
      </c>
      <c r="AE486" s="20">
        <v>0</v>
      </c>
      <c r="AF486" s="20">
        <v>0</v>
      </c>
      <c r="AG486" s="16">
        <v>0</v>
      </c>
      <c r="AH486" s="179">
        <f t="shared" si="1366"/>
        <v>0</v>
      </c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329">
        <f t="shared" si="1418"/>
        <v>0</v>
      </c>
      <c r="AV486" s="33">
        <v>0</v>
      </c>
      <c r="AW486" s="20">
        <v>0</v>
      </c>
      <c r="AX486" s="20">
        <v>0</v>
      </c>
      <c r="AY486" s="20">
        <v>0</v>
      </c>
      <c r="AZ486" s="20">
        <v>0</v>
      </c>
      <c r="BA486" s="20">
        <v>0</v>
      </c>
      <c r="BB486" s="20">
        <v>0</v>
      </c>
      <c r="BC486" s="20">
        <v>0</v>
      </c>
      <c r="BD486" s="20">
        <v>0</v>
      </c>
      <c r="BE486" s="20">
        <v>0</v>
      </c>
      <c r="BF486" s="20">
        <v>0</v>
      </c>
      <c r="BG486" s="20">
        <v>0</v>
      </c>
      <c r="BH486" s="329">
        <f t="shared" si="1419"/>
        <v>0</v>
      </c>
      <c r="BI486" s="193">
        <f t="shared" si="1481"/>
        <v>0</v>
      </c>
      <c r="BJ486" s="193">
        <f t="shared" si="1482"/>
        <v>0</v>
      </c>
      <c r="BK486" s="20">
        <v>0</v>
      </c>
      <c r="BL486" s="33">
        <v>0</v>
      </c>
      <c r="BM486" s="226">
        <f t="shared" si="1420"/>
        <v>0</v>
      </c>
      <c r="BN486" s="4">
        <f t="shared" si="1501"/>
        <v>0</v>
      </c>
      <c r="BO486" s="4">
        <v>0</v>
      </c>
      <c r="BP486" s="4">
        <v>0</v>
      </c>
      <c r="BQ486" s="195">
        <v>0</v>
      </c>
      <c r="BR486" s="196">
        <f t="shared" si="1483"/>
        <v>0</v>
      </c>
      <c r="BS486" s="224">
        <f t="shared" si="1421"/>
        <v>0</v>
      </c>
      <c r="BT486" s="4">
        <f t="shared" si="1381"/>
        <v>0</v>
      </c>
      <c r="BU486" s="229">
        <f t="shared" si="1365"/>
        <v>0</v>
      </c>
      <c r="BV486" s="193">
        <f t="shared" si="1382"/>
        <v>0</v>
      </c>
      <c r="BW486" s="193">
        <f t="shared" si="1383"/>
        <v>0</v>
      </c>
      <c r="BX486" s="20">
        <v>0</v>
      </c>
      <c r="BY486" s="19">
        <v>0</v>
      </c>
      <c r="BZ486" s="441">
        <f t="shared" si="1384"/>
        <v>0</v>
      </c>
      <c r="CA486" s="4">
        <f t="shared" si="1484"/>
        <v>0</v>
      </c>
      <c r="CB486" s="1">
        <v>0</v>
      </c>
      <c r="CC486" s="1">
        <v>1</v>
      </c>
      <c r="CD486" s="19">
        <v>0</v>
      </c>
      <c r="CE486" s="196">
        <v>0</v>
      </c>
      <c r="CF486" s="275">
        <f t="shared" si="1385"/>
        <v>0</v>
      </c>
      <c r="CG486" s="1">
        <f t="shared" si="1386"/>
        <v>0</v>
      </c>
      <c r="CH486" s="229">
        <f t="shared" si="1387"/>
        <v>0</v>
      </c>
      <c r="CI486" s="193">
        <f t="shared" si="1388"/>
        <v>0</v>
      </c>
      <c r="CJ486" s="193">
        <f t="shared" si="1389"/>
        <v>0</v>
      </c>
      <c r="CK486" s="20">
        <v>0</v>
      </c>
      <c r="CL486" s="33">
        <v>0</v>
      </c>
      <c r="CM486" s="475">
        <f t="shared" si="1367"/>
        <v>0</v>
      </c>
      <c r="CN486" s="4">
        <f t="shared" si="1502"/>
        <v>0</v>
      </c>
      <c r="CO486" s="1">
        <v>0</v>
      </c>
      <c r="CP486" s="1">
        <v>0</v>
      </c>
      <c r="CQ486" s="19">
        <v>0</v>
      </c>
      <c r="CR486" s="7">
        <v>0</v>
      </c>
      <c r="CS486" s="224">
        <f t="shared" si="1377"/>
        <v>0</v>
      </c>
      <c r="CT486" s="1">
        <f t="shared" si="1378"/>
        <v>0</v>
      </c>
      <c r="CU486" s="229">
        <f t="shared" si="1368"/>
        <v>0</v>
      </c>
      <c r="CV486" s="193">
        <f t="shared" si="1369"/>
        <v>0</v>
      </c>
      <c r="CW486" s="193">
        <f t="shared" si="1370"/>
        <v>0</v>
      </c>
      <c r="CX486" s="20"/>
      <c r="CY486" s="33"/>
      <c r="CZ486" s="475">
        <f t="shared" si="1371"/>
        <v>0</v>
      </c>
      <c r="DA486" s="4">
        <f t="shared" si="1485"/>
        <v>0</v>
      </c>
      <c r="DE486" s="7">
        <f t="shared" si="1435"/>
        <v>0</v>
      </c>
      <c r="DF486" s="224">
        <f t="shared" si="1379"/>
        <v>0</v>
      </c>
      <c r="DG486" s="1">
        <f t="shared" si="1372"/>
        <v>0</v>
      </c>
      <c r="DH486" s="229">
        <f t="shared" si="1373"/>
        <v>0</v>
      </c>
      <c r="DI486" s="193"/>
      <c r="DJ486" s="193"/>
      <c r="DK486" s="20"/>
      <c r="DL486" s="33"/>
      <c r="DM486" s="475">
        <f t="shared" si="1374"/>
        <v>0</v>
      </c>
      <c r="DN486" s="4" t="e">
        <f t="shared" si="1486"/>
        <v>#DIV/0!</v>
      </c>
      <c r="DR486" s="7">
        <f t="shared" si="1487"/>
        <v>0</v>
      </c>
      <c r="DS486" s="224">
        <f t="shared" si="1380"/>
        <v>0</v>
      </c>
      <c r="DT486" s="1">
        <f t="shared" si="1375"/>
        <v>0</v>
      </c>
      <c r="DU486" s="229">
        <f t="shared" si="1376"/>
        <v>0</v>
      </c>
    </row>
    <row r="487" spans="2:125" hidden="1" outlineLevel="1" x14ac:dyDescent="0.35">
      <c r="B487" s="5" t="s">
        <v>122</v>
      </c>
      <c r="C487" s="3"/>
      <c r="D487" s="18">
        <v>322001</v>
      </c>
      <c r="E487" s="5" t="s">
        <v>45</v>
      </c>
      <c r="F487" s="5" t="s">
        <v>62</v>
      </c>
      <c r="G487" s="5" t="s">
        <v>78</v>
      </c>
      <c r="H487" s="20">
        <v>203.864</v>
      </c>
      <c r="I487" s="16">
        <f t="shared" si="1488"/>
        <v>0</v>
      </c>
      <c r="J487" s="16">
        <f t="shared" si="1489"/>
        <v>0</v>
      </c>
      <c r="K487" s="16">
        <f t="shared" si="1490"/>
        <v>0</v>
      </c>
      <c r="L487" s="33">
        <f t="shared" si="1491"/>
        <v>0</v>
      </c>
      <c r="M487" s="20">
        <f t="shared" si="1492"/>
        <v>0</v>
      </c>
      <c r="N487" s="20">
        <f t="shared" si="1493"/>
        <v>0</v>
      </c>
      <c r="O487" s="20">
        <f t="shared" si="1494"/>
        <v>0</v>
      </c>
      <c r="P487" s="20">
        <f t="shared" si="1495"/>
        <v>0</v>
      </c>
      <c r="Q487" s="20">
        <f t="shared" si="1496"/>
        <v>0</v>
      </c>
      <c r="R487" s="20">
        <f t="shared" si="1497"/>
        <v>0</v>
      </c>
      <c r="S487" s="20">
        <f t="shared" si="1498"/>
        <v>0</v>
      </c>
      <c r="T487" s="20">
        <f t="shared" si="1499"/>
        <v>0</v>
      </c>
      <c r="U487" s="182">
        <f t="shared" si="1500"/>
        <v>0</v>
      </c>
      <c r="V487" s="33">
        <v>0</v>
      </c>
      <c r="W487" s="20">
        <v>0</v>
      </c>
      <c r="X487" s="20">
        <v>0</v>
      </c>
      <c r="Y487" s="20">
        <v>0</v>
      </c>
      <c r="Z487" s="20">
        <v>0</v>
      </c>
      <c r="AA487" s="20">
        <v>0</v>
      </c>
      <c r="AB487" s="20">
        <v>0</v>
      </c>
      <c r="AC487" s="20">
        <v>0</v>
      </c>
      <c r="AD487" s="20">
        <v>0</v>
      </c>
      <c r="AE487" s="20">
        <v>0</v>
      </c>
      <c r="AF487" s="20">
        <v>0</v>
      </c>
      <c r="AG487" s="16">
        <v>0</v>
      </c>
      <c r="AH487" s="179">
        <f t="shared" si="1366"/>
        <v>0</v>
      </c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329">
        <f t="shared" si="1418"/>
        <v>0</v>
      </c>
      <c r="AV487" s="33">
        <v>0</v>
      </c>
      <c r="AW487" s="20">
        <v>0</v>
      </c>
      <c r="AX487" s="20">
        <v>0</v>
      </c>
      <c r="AY487" s="20">
        <v>0</v>
      </c>
      <c r="AZ487" s="20">
        <v>0</v>
      </c>
      <c r="BA487" s="20">
        <v>0</v>
      </c>
      <c r="BB487" s="20">
        <v>0</v>
      </c>
      <c r="BC487" s="20">
        <v>0</v>
      </c>
      <c r="BD487" s="20">
        <v>0</v>
      </c>
      <c r="BE487" s="20">
        <v>0</v>
      </c>
      <c r="BF487" s="20">
        <v>0</v>
      </c>
      <c r="BG487" s="20">
        <v>0</v>
      </c>
      <c r="BH487" s="329">
        <f t="shared" si="1419"/>
        <v>0</v>
      </c>
      <c r="BI487" s="193">
        <f t="shared" si="1481"/>
        <v>0</v>
      </c>
      <c r="BJ487" s="193">
        <f t="shared" si="1482"/>
        <v>0</v>
      </c>
      <c r="BK487" s="20">
        <v>0</v>
      </c>
      <c r="BL487" s="33">
        <v>0</v>
      </c>
      <c r="BM487" s="226">
        <f t="shared" si="1420"/>
        <v>0</v>
      </c>
      <c r="BN487" s="4">
        <f t="shared" si="1501"/>
        <v>0</v>
      </c>
      <c r="BO487" s="4">
        <v>0</v>
      </c>
      <c r="BP487" s="4">
        <v>0</v>
      </c>
      <c r="BQ487" s="195">
        <v>0</v>
      </c>
      <c r="BR487" s="196">
        <f t="shared" si="1483"/>
        <v>0</v>
      </c>
      <c r="BS487" s="224">
        <f t="shared" si="1421"/>
        <v>0</v>
      </c>
      <c r="BT487" s="4">
        <f t="shared" si="1381"/>
        <v>0</v>
      </c>
      <c r="BU487" s="229">
        <f t="shared" si="1365"/>
        <v>0</v>
      </c>
      <c r="BV487" s="193">
        <f t="shared" si="1382"/>
        <v>0</v>
      </c>
      <c r="BW487" s="193">
        <f t="shared" si="1383"/>
        <v>0</v>
      </c>
      <c r="BX487" s="20">
        <v>0</v>
      </c>
      <c r="BY487" s="19">
        <v>0</v>
      </c>
      <c r="BZ487" s="441">
        <f t="shared" si="1384"/>
        <v>0</v>
      </c>
      <c r="CA487" s="4">
        <f t="shared" si="1484"/>
        <v>0</v>
      </c>
      <c r="CB487" s="1">
        <v>0</v>
      </c>
      <c r="CC487" s="1">
        <v>1</v>
      </c>
      <c r="CD487" s="19">
        <v>0</v>
      </c>
      <c r="CE487" s="196">
        <v>0</v>
      </c>
      <c r="CF487" s="275">
        <f t="shared" si="1385"/>
        <v>0</v>
      </c>
      <c r="CG487" s="1">
        <f t="shared" si="1386"/>
        <v>0</v>
      </c>
      <c r="CH487" s="229">
        <f t="shared" si="1387"/>
        <v>0</v>
      </c>
      <c r="CI487" s="193">
        <f t="shared" si="1388"/>
        <v>0</v>
      </c>
      <c r="CJ487" s="193">
        <f t="shared" si="1389"/>
        <v>0</v>
      </c>
      <c r="CK487" s="20">
        <v>0</v>
      </c>
      <c r="CL487" s="33">
        <v>0</v>
      </c>
      <c r="CM487" s="475">
        <f t="shared" si="1367"/>
        <v>0</v>
      </c>
      <c r="CN487" s="4">
        <f t="shared" si="1502"/>
        <v>0</v>
      </c>
      <c r="CO487" s="1">
        <v>0</v>
      </c>
      <c r="CP487" s="1">
        <v>0</v>
      </c>
      <c r="CQ487" s="19">
        <v>0</v>
      </c>
      <c r="CR487" s="7">
        <v>0</v>
      </c>
      <c r="CS487" s="224">
        <f t="shared" si="1377"/>
        <v>0</v>
      </c>
      <c r="CT487" s="1">
        <f t="shared" si="1378"/>
        <v>0</v>
      </c>
      <c r="CU487" s="229">
        <f t="shared" si="1368"/>
        <v>0</v>
      </c>
      <c r="CV487" s="193">
        <f t="shared" si="1369"/>
        <v>0</v>
      </c>
      <c r="CW487" s="193">
        <f t="shared" si="1370"/>
        <v>0</v>
      </c>
      <c r="CX487" s="20"/>
      <c r="CY487" s="33"/>
      <c r="CZ487" s="475">
        <f t="shared" si="1371"/>
        <v>0</v>
      </c>
      <c r="DA487" s="4">
        <f t="shared" si="1485"/>
        <v>0</v>
      </c>
      <c r="DE487" s="7">
        <f t="shared" si="1435"/>
        <v>0</v>
      </c>
      <c r="DF487" s="224">
        <f t="shared" si="1379"/>
        <v>0</v>
      </c>
      <c r="DG487" s="1">
        <f t="shared" si="1372"/>
        <v>0</v>
      </c>
      <c r="DH487" s="229">
        <f t="shared" si="1373"/>
        <v>0</v>
      </c>
      <c r="DI487" s="193"/>
      <c r="DJ487" s="193"/>
      <c r="DK487" s="20"/>
      <c r="DL487" s="33"/>
      <c r="DM487" s="475">
        <f t="shared" si="1374"/>
        <v>0</v>
      </c>
      <c r="DN487" s="4" t="e">
        <f t="shared" si="1486"/>
        <v>#DIV/0!</v>
      </c>
      <c r="DR487" s="7">
        <f t="shared" si="1487"/>
        <v>0</v>
      </c>
      <c r="DS487" s="224">
        <f t="shared" si="1380"/>
        <v>0</v>
      </c>
      <c r="DT487" s="1">
        <f t="shared" si="1375"/>
        <v>0</v>
      </c>
      <c r="DU487" s="229">
        <f t="shared" si="1376"/>
        <v>0</v>
      </c>
    </row>
    <row r="488" spans="2:125" hidden="1" outlineLevel="1" x14ac:dyDescent="0.35">
      <c r="B488" s="5" t="s">
        <v>122</v>
      </c>
      <c r="C488" s="3"/>
      <c r="D488" s="18">
        <v>323004</v>
      </c>
      <c r="E488" s="5" t="s">
        <v>46</v>
      </c>
      <c r="F488" s="5" t="s">
        <v>38</v>
      </c>
      <c r="G488" s="5" t="s">
        <v>79</v>
      </c>
      <c r="H488" s="20">
        <v>281.01799999999997</v>
      </c>
      <c r="I488" s="16">
        <f t="shared" si="1488"/>
        <v>0</v>
      </c>
      <c r="J488" s="16">
        <f t="shared" si="1489"/>
        <v>0</v>
      </c>
      <c r="K488" s="16">
        <f t="shared" si="1490"/>
        <v>0</v>
      </c>
      <c r="L488" s="33">
        <f t="shared" si="1491"/>
        <v>0</v>
      </c>
      <c r="M488" s="20">
        <f t="shared" si="1492"/>
        <v>0</v>
      </c>
      <c r="N488" s="20">
        <f t="shared" si="1493"/>
        <v>0</v>
      </c>
      <c r="O488" s="20">
        <f t="shared" si="1494"/>
        <v>0</v>
      </c>
      <c r="P488" s="20">
        <f t="shared" si="1495"/>
        <v>0</v>
      </c>
      <c r="Q488" s="20">
        <f t="shared" si="1496"/>
        <v>0</v>
      </c>
      <c r="R488" s="20">
        <f t="shared" si="1497"/>
        <v>0</v>
      </c>
      <c r="S488" s="20">
        <f t="shared" si="1498"/>
        <v>0</v>
      </c>
      <c r="T488" s="20">
        <f t="shared" si="1499"/>
        <v>0</v>
      </c>
      <c r="U488" s="182">
        <f t="shared" si="1500"/>
        <v>0</v>
      </c>
      <c r="V488" s="33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0">
        <v>0</v>
      </c>
      <c r="AF488" s="20">
        <v>0</v>
      </c>
      <c r="AG488" s="16">
        <v>0</v>
      </c>
      <c r="AH488" s="179">
        <f t="shared" si="1366"/>
        <v>0</v>
      </c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329">
        <f t="shared" si="1418"/>
        <v>0</v>
      </c>
      <c r="AV488" s="33">
        <v>0</v>
      </c>
      <c r="AW488" s="20">
        <v>0</v>
      </c>
      <c r="AX488" s="20">
        <v>0</v>
      </c>
      <c r="AY488" s="20">
        <v>0</v>
      </c>
      <c r="AZ488" s="20">
        <v>0</v>
      </c>
      <c r="BA488" s="20">
        <v>0</v>
      </c>
      <c r="BB488" s="20">
        <v>0</v>
      </c>
      <c r="BC488" s="20">
        <v>0</v>
      </c>
      <c r="BD488" s="20">
        <v>0</v>
      </c>
      <c r="BE488" s="20">
        <v>0</v>
      </c>
      <c r="BF488" s="20">
        <v>0</v>
      </c>
      <c r="BG488" s="20">
        <v>0</v>
      </c>
      <c r="BH488" s="329">
        <f t="shared" si="1419"/>
        <v>0</v>
      </c>
      <c r="BI488" s="193">
        <f t="shared" si="1481"/>
        <v>0</v>
      </c>
      <c r="BJ488" s="193">
        <f t="shared" si="1482"/>
        <v>0</v>
      </c>
      <c r="BK488" s="20">
        <v>0</v>
      </c>
      <c r="BL488" s="33">
        <v>0</v>
      </c>
      <c r="BM488" s="226">
        <f t="shared" si="1420"/>
        <v>0</v>
      </c>
      <c r="BN488" s="4">
        <f t="shared" si="1501"/>
        <v>0</v>
      </c>
      <c r="BO488" s="4">
        <v>0</v>
      </c>
      <c r="BP488" s="4">
        <v>0</v>
      </c>
      <c r="BQ488" s="195">
        <v>0</v>
      </c>
      <c r="BR488" s="196">
        <f t="shared" si="1483"/>
        <v>0</v>
      </c>
      <c r="BS488" s="224">
        <f t="shared" si="1421"/>
        <v>0</v>
      </c>
      <c r="BT488" s="4">
        <f t="shared" si="1381"/>
        <v>0</v>
      </c>
      <c r="BU488" s="229">
        <f t="shared" si="1365"/>
        <v>0</v>
      </c>
      <c r="BV488" s="193">
        <f t="shared" si="1382"/>
        <v>0</v>
      </c>
      <c r="BW488" s="193">
        <f t="shared" si="1383"/>
        <v>0</v>
      </c>
      <c r="BX488" s="20">
        <v>0</v>
      </c>
      <c r="BY488" s="19">
        <v>0</v>
      </c>
      <c r="BZ488" s="441">
        <f t="shared" si="1384"/>
        <v>0</v>
      </c>
      <c r="CA488" s="4">
        <f t="shared" si="1484"/>
        <v>0</v>
      </c>
      <c r="CB488" s="1">
        <v>0</v>
      </c>
      <c r="CC488" s="1">
        <v>1</v>
      </c>
      <c r="CD488" s="19">
        <v>0</v>
      </c>
      <c r="CE488" s="196">
        <v>0</v>
      </c>
      <c r="CF488" s="275">
        <f t="shared" si="1385"/>
        <v>0</v>
      </c>
      <c r="CG488" s="1">
        <f t="shared" si="1386"/>
        <v>0</v>
      </c>
      <c r="CH488" s="229">
        <f t="shared" si="1387"/>
        <v>0</v>
      </c>
      <c r="CI488" s="193">
        <f t="shared" si="1388"/>
        <v>0</v>
      </c>
      <c r="CJ488" s="193">
        <f t="shared" si="1389"/>
        <v>0</v>
      </c>
      <c r="CK488" s="20">
        <v>0</v>
      </c>
      <c r="CL488" s="33">
        <v>0</v>
      </c>
      <c r="CM488" s="475">
        <f t="shared" si="1367"/>
        <v>0</v>
      </c>
      <c r="CN488" s="4">
        <f t="shared" si="1502"/>
        <v>0</v>
      </c>
      <c r="CO488" s="1">
        <v>0</v>
      </c>
      <c r="CP488" s="1">
        <v>0</v>
      </c>
      <c r="CQ488" s="19">
        <v>0</v>
      </c>
      <c r="CR488" s="7">
        <v>0</v>
      </c>
      <c r="CS488" s="224">
        <f t="shared" si="1377"/>
        <v>0</v>
      </c>
      <c r="CT488" s="1">
        <f t="shared" si="1378"/>
        <v>0</v>
      </c>
      <c r="CU488" s="229">
        <f t="shared" si="1368"/>
        <v>0</v>
      </c>
      <c r="CV488" s="193">
        <f t="shared" si="1369"/>
        <v>0</v>
      </c>
      <c r="CW488" s="193">
        <f t="shared" si="1370"/>
        <v>0</v>
      </c>
      <c r="CX488" s="20"/>
      <c r="CY488" s="33"/>
      <c r="CZ488" s="475">
        <f t="shared" si="1371"/>
        <v>0</v>
      </c>
      <c r="DA488" s="4">
        <f t="shared" si="1485"/>
        <v>0</v>
      </c>
      <c r="DE488" s="7">
        <f t="shared" si="1435"/>
        <v>0</v>
      </c>
      <c r="DF488" s="224">
        <f t="shared" si="1379"/>
        <v>0</v>
      </c>
      <c r="DG488" s="1">
        <f t="shared" si="1372"/>
        <v>0</v>
      </c>
      <c r="DH488" s="229">
        <f t="shared" si="1373"/>
        <v>0</v>
      </c>
      <c r="DI488" s="193"/>
      <c r="DJ488" s="193"/>
      <c r="DK488" s="20"/>
      <c r="DL488" s="33"/>
      <c r="DM488" s="475">
        <f t="shared" si="1374"/>
        <v>0</v>
      </c>
      <c r="DN488" s="4" t="e">
        <f t="shared" si="1486"/>
        <v>#DIV/0!</v>
      </c>
      <c r="DR488" s="7">
        <f t="shared" si="1487"/>
        <v>0</v>
      </c>
      <c r="DS488" s="224">
        <f t="shared" si="1380"/>
        <v>0</v>
      </c>
      <c r="DT488" s="1">
        <f t="shared" si="1375"/>
        <v>0</v>
      </c>
      <c r="DU488" s="229">
        <f t="shared" si="1376"/>
        <v>0</v>
      </c>
    </row>
    <row r="489" spans="2:125" hidden="1" outlineLevel="1" x14ac:dyDescent="0.35">
      <c r="B489" s="5" t="s">
        <v>122</v>
      </c>
      <c r="C489" s="3"/>
      <c r="D489" s="18">
        <v>323103</v>
      </c>
      <c r="E489" s="5" t="s">
        <v>46</v>
      </c>
      <c r="F489" s="5" t="s">
        <v>39</v>
      </c>
      <c r="G489" s="5" t="s">
        <v>79</v>
      </c>
      <c r="H489" s="20">
        <v>281.01799999999997</v>
      </c>
      <c r="I489" s="16">
        <f t="shared" si="1488"/>
        <v>0</v>
      </c>
      <c r="J489" s="16">
        <f t="shared" si="1489"/>
        <v>0</v>
      </c>
      <c r="K489" s="16">
        <f t="shared" si="1490"/>
        <v>0</v>
      </c>
      <c r="L489" s="33">
        <f t="shared" si="1491"/>
        <v>0</v>
      </c>
      <c r="M489" s="20">
        <f t="shared" si="1492"/>
        <v>0</v>
      </c>
      <c r="N489" s="20">
        <f t="shared" si="1493"/>
        <v>0</v>
      </c>
      <c r="O489" s="20">
        <f t="shared" si="1494"/>
        <v>0</v>
      </c>
      <c r="P489" s="20">
        <f t="shared" si="1495"/>
        <v>0</v>
      </c>
      <c r="Q489" s="20">
        <f t="shared" si="1496"/>
        <v>0</v>
      </c>
      <c r="R489" s="20">
        <f t="shared" si="1497"/>
        <v>0</v>
      </c>
      <c r="S489" s="20">
        <f t="shared" si="1498"/>
        <v>6.949804496509123</v>
      </c>
      <c r="T489" s="20">
        <f t="shared" si="1499"/>
        <v>11.22660726359166</v>
      </c>
      <c r="U489" s="182">
        <f t="shared" si="1500"/>
        <v>18.176411760100784</v>
      </c>
      <c r="V489" s="33">
        <v>11</v>
      </c>
      <c r="W489" s="20">
        <v>5.7083333333333339</v>
      </c>
      <c r="X489" s="20">
        <v>11.5</v>
      </c>
      <c r="Y489" s="20">
        <v>4</v>
      </c>
      <c r="Z489" s="20">
        <v>12.708333333333332</v>
      </c>
      <c r="AA489" s="20">
        <v>4.25</v>
      </c>
      <c r="AB489" s="20">
        <v>8.5</v>
      </c>
      <c r="AC489" s="20">
        <v>5</v>
      </c>
      <c r="AD489" s="20">
        <v>0</v>
      </c>
      <c r="AE489" s="20">
        <v>0</v>
      </c>
      <c r="AF489" s="20">
        <v>0</v>
      </c>
      <c r="AG489" s="16">
        <v>0</v>
      </c>
      <c r="AH489" s="179">
        <f t="shared" si="1366"/>
        <v>62.666666666666671</v>
      </c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8">
        <v>1953.0201600000005</v>
      </c>
      <c r="AT489" s="28">
        <v>3154.8787200000006</v>
      </c>
      <c r="AU489" s="329">
        <f t="shared" si="1418"/>
        <v>5107.8988800000006</v>
      </c>
      <c r="AV489" s="33">
        <v>2831.8248000000003</v>
      </c>
      <c r="AW489" s="20">
        <v>1715.1523200000001</v>
      </c>
      <c r="AX489" s="20">
        <v>3455.3433600000012</v>
      </c>
      <c r="AY489" s="20">
        <v>1201.8585600000001</v>
      </c>
      <c r="AZ489" s="20">
        <v>3818.4048000000012</v>
      </c>
      <c r="BA489" s="20">
        <v>1276.9747200000002</v>
      </c>
      <c r="BB489" s="20">
        <v>2553.9494400000003</v>
      </c>
      <c r="BC489" s="20">
        <v>1502.3232</v>
      </c>
      <c r="BD489" s="20">
        <v>0</v>
      </c>
      <c r="BE489" s="20">
        <v>0</v>
      </c>
      <c r="BF489" s="20">
        <v>0</v>
      </c>
      <c r="BG489" s="20">
        <v>0</v>
      </c>
      <c r="BH489" s="329">
        <f t="shared" si="1419"/>
        <v>18355.831200000001</v>
      </c>
      <c r="BI489" s="193">
        <f t="shared" si="1481"/>
        <v>2336.947200000001</v>
      </c>
      <c r="BJ489" s="193">
        <f t="shared" si="1482"/>
        <v>2549.7763200000004</v>
      </c>
      <c r="BK489" s="20">
        <v>3293.1835903221063</v>
      </c>
      <c r="BL489" s="33">
        <v>1502.3232</v>
      </c>
      <c r="BM489" s="226">
        <f t="shared" si="1420"/>
        <v>0.4561917545122523</v>
      </c>
      <c r="BN489" s="4">
        <f t="shared" si="1501"/>
        <v>2.3322156024514921E-2</v>
      </c>
      <c r="BO489" s="4">
        <v>0</v>
      </c>
      <c r="BP489" s="4">
        <v>0</v>
      </c>
      <c r="BQ489" s="195">
        <v>7</v>
      </c>
      <c r="BR489" s="196">
        <f t="shared" si="1483"/>
        <v>2124.4960799999999</v>
      </c>
      <c r="BS489" s="224">
        <f t="shared" si="1421"/>
        <v>0.64511923545452954</v>
      </c>
      <c r="BT489" s="4">
        <f t="shared" si="1381"/>
        <v>0</v>
      </c>
      <c r="BU489" s="229">
        <f t="shared" si="1365"/>
        <v>0</v>
      </c>
      <c r="BV489" s="193">
        <f t="shared" si="1382"/>
        <v>2294.4789000000001</v>
      </c>
      <c r="BW489" s="193">
        <f t="shared" si="1383"/>
        <v>1777.7491200000002</v>
      </c>
      <c r="BX489" s="20">
        <v>2186.026734469312</v>
      </c>
      <c r="BY489" s="19">
        <v>0</v>
      </c>
      <c r="BZ489" s="441">
        <f t="shared" si="1384"/>
        <v>0</v>
      </c>
      <c r="CA489" s="4">
        <f t="shared" si="1484"/>
        <v>1.6773711256373454E-2</v>
      </c>
      <c r="CB489" s="1">
        <v>0</v>
      </c>
      <c r="CC489" s="1">
        <v>1</v>
      </c>
      <c r="CD489" s="19">
        <v>8.4861111111111107</v>
      </c>
      <c r="CE489" s="196">
        <v>2575.52997</v>
      </c>
      <c r="CF489" s="275">
        <f t="shared" si="1385"/>
        <v>1.1781786239797498</v>
      </c>
      <c r="CG489" s="1">
        <f t="shared" si="1386"/>
        <v>0</v>
      </c>
      <c r="CH489" s="229">
        <f t="shared" si="1387"/>
        <v>0</v>
      </c>
      <c r="CI489" s="193">
        <f t="shared" si="1388"/>
        <v>2039.5368000000001</v>
      </c>
      <c r="CJ489" s="193">
        <f t="shared" si="1389"/>
        <v>1352.09088</v>
      </c>
      <c r="CK489" s="20">
        <v>1818.7821035196719</v>
      </c>
      <c r="CL489" s="33">
        <v>0</v>
      </c>
      <c r="CM489" s="475">
        <f t="shared" si="1367"/>
        <v>0</v>
      </c>
      <c r="CN489" s="4">
        <f t="shared" si="1502"/>
        <v>1.1528044897535453E-2</v>
      </c>
      <c r="CO489" s="1">
        <v>0</v>
      </c>
      <c r="CP489" s="1">
        <v>0</v>
      </c>
      <c r="CQ489" s="19">
        <v>8.4861111111111107</v>
      </c>
      <c r="CR489" s="7">
        <v>2575.52997</v>
      </c>
      <c r="CS489" s="224">
        <f t="shared" si="1377"/>
        <v>1.4160739568615088</v>
      </c>
      <c r="CT489" s="1">
        <f t="shared" si="1378"/>
        <v>0</v>
      </c>
      <c r="CU489" s="229">
        <f t="shared" si="1368"/>
        <v>0</v>
      </c>
      <c r="CV489" s="193">
        <f t="shared" si="1369"/>
        <v>1835.58312</v>
      </c>
      <c r="CW489" s="193">
        <f t="shared" si="1370"/>
        <v>500.77440000000001</v>
      </c>
      <c r="CX489" s="20"/>
      <c r="CY489" s="33"/>
      <c r="CZ489" s="475">
        <f t="shared" si="1371"/>
        <v>0</v>
      </c>
      <c r="DA489" s="4">
        <f t="shared" si="1485"/>
        <v>5.2806464481456412E-3</v>
      </c>
      <c r="DE489" s="7">
        <f t="shared" si="1435"/>
        <v>0</v>
      </c>
      <c r="DF489" s="224">
        <f t="shared" si="1379"/>
        <v>0</v>
      </c>
      <c r="DG489" s="1">
        <f t="shared" si="1372"/>
        <v>-1</v>
      </c>
      <c r="DH489" s="229">
        <f t="shared" si="1373"/>
        <v>8.3986900780379017</v>
      </c>
      <c r="DI489" s="193"/>
      <c r="DJ489" s="193"/>
      <c r="DK489" s="20"/>
      <c r="DL489" s="33"/>
      <c r="DM489" s="475">
        <f t="shared" si="1374"/>
        <v>0</v>
      </c>
      <c r="DN489" s="4" t="e">
        <f t="shared" si="1486"/>
        <v>#DIV/0!</v>
      </c>
      <c r="DR489" s="7">
        <f t="shared" si="1487"/>
        <v>0</v>
      </c>
      <c r="DS489" s="224">
        <f t="shared" si="1380"/>
        <v>0</v>
      </c>
      <c r="DT489" s="1">
        <f t="shared" si="1375"/>
        <v>-1</v>
      </c>
      <c r="DU489" s="229">
        <f t="shared" si="1376"/>
        <v>2.5936167945439044</v>
      </c>
    </row>
    <row r="490" spans="2:125" hidden="1" outlineLevel="1" x14ac:dyDescent="0.35">
      <c r="B490" s="5" t="s">
        <v>122</v>
      </c>
      <c r="C490" s="3"/>
      <c r="D490" s="18">
        <v>323900</v>
      </c>
      <c r="E490" s="5" t="s">
        <v>46</v>
      </c>
      <c r="F490" s="5" t="s">
        <v>37</v>
      </c>
      <c r="G490" s="5" t="s">
        <v>79</v>
      </c>
      <c r="H490" s="20">
        <v>281.01799999999997</v>
      </c>
      <c r="I490" s="16">
        <f t="shared" si="1488"/>
        <v>0</v>
      </c>
      <c r="J490" s="16">
        <f t="shared" si="1489"/>
        <v>0</v>
      </c>
      <c r="K490" s="16">
        <f t="shared" si="1490"/>
        <v>0</v>
      </c>
      <c r="L490" s="33">
        <f t="shared" si="1491"/>
        <v>0</v>
      </c>
      <c r="M490" s="20">
        <f t="shared" si="1492"/>
        <v>0</v>
      </c>
      <c r="N490" s="20">
        <f t="shared" si="1493"/>
        <v>0</v>
      </c>
      <c r="O490" s="20">
        <f t="shared" si="1494"/>
        <v>0</v>
      </c>
      <c r="P490" s="20">
        <f t="shared" si="1495"/>
        <v>0</v>
      </c>
      <c r="Q490" s="20">
        <f t="shared" si="1496"/>
        <v>0</v>
      </c>
      <c r="R490" s="20">
        <f t="shared" si="1497"/>
        <v>0</v>
      </c>
      <c r="S490" s="20">
        <f t="shared" si="1498"/>
        <v>8.7763556782839576</v>
      </c>
      <c r="T490" s="20">
        <f t="shared" si="1499"/>
        <v>10.692006917706342</v>
      </c>
      <c r="U490" s="182">
        <f t="shared" si="1500"/>
        <v>19.4683625959903</v>
      </c>
      <c r="V490" s="33">
        <v>8.5</v>
      </c>
      <c r="W490" s="20">
        <v>3.708333333333333</v>
      </c>
      <c r="X490" s="20">
        <v>17.5</v>
      </c>
      <c r="Y490" s="20">
        <v>1.2916666666666667</v>
      </c>
      <c r="Z490" s="20">
        <v>11.5</v>
      </c>
      <c r="AA490" s="20">
        <v>4.75</v>
      </c>
      <c r="AB490" s="20">
        <v>7.5</v>
      </c>
      <c r="AC490" s="20">
        <v>2</v>
      </c>
      <c r="AD490" s="20">
        <v>0</v>
      </c>
      <c r="AE490" s="20">
        <v>0</v>
      </c>
      <c r="AF490" s="20">
        <v>0</v>
      </c>
      <c r="AG490" s="16">
        <v>0</v>
      </c>
      <c r="AH490" s="179">
        <f t="shared" si="1366"/>
        <v>56.75</v>
      </c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8">
        <v>2466.313920000001</v>
      </c>
      <c r="AT490" s="28">
        <v>3004.6464000000005</v>
      </c>
      <c r="AU490" s="329">
        <f t="shared" si="1418"/>
        <v>5470.960320000002</v>
      </c>
      <c r="AV490" s="33">
        <v>2170.8129600000002</v>
      </c>
      <c r="AW490" s="20">
        <v>1114.2230400000001</v>
      </c>
      <c r="AX490" s="20">
        <v>5258.1312000000016</v>
      </c>
      <c r="AY490" s="20">
        <v>388.10016000000007</v>
      </c>
      <c r="AZ490" s="20">
        <v>3455.3433600000008</v>
      </c>
      <c r="BA490" s="20">
        <v>1427.2070400000002</v>
      </c>
      <c r="BB490" s="20">
        <v>2253.4848000000002</v>
      </c>
      <c r="BC490" s="20">
        <v>600.92928000000006</v>
      </c>
      <c r="BD490" s="20">
        <v>0</v>
      </c>
      <c r="BE490" s="20">
        <v>0</v>
      </c>
      <c r="BF490" s="20">
        <v>0</v>
      </c>
      <c r="BG490" s="20">
        <v>0</v>
      </c>
      <c r="BH490" s="329">
        <f t="shared" si="1419"/>
        <v>16668.23184</v>
      </c>
      <c r="BI490" s="193">
        <f t="shared" si="1481"/>
        <v>2316.0816000000004</v>
      </c>
      <c r="BJ490" s="193">
        <f t="shared" si="1482"/>
        <v>2378.6784000000002</v>
      </c>
      <c r="BK490" s="20">
        <v>3181.3176453002397</v>
      </c>
      <c r="BL490" s="33">
        <v>600.92928000000006</v>
      </c>
      <c r="BM490" s="226">
        <f t="shared" si="1420"/>
        <v>0.18889320306878279</v>
      </c>
      <c r="BN490" s="4">
        <f t="shared" si="1501"/>
        <v>2.1757166831380532E-2</v>
      </c>
      <c r="BO490" s="4">
        <v>0</v>
      </c>
      <c r="BP490" s="4">
        <v>0</v>
      </c>
      <c r="BQ490" s="195">
        <v>2</v>
      </c>
      <c r="BR490" s="196">
        <f t="shared" si="1483"/>
        <v>606.99887999999999</v>
      </c>
      <c r="BS490" s="224">
        <f t="shared" si="1421"/>
        <v>0.19080109177300147</v>
      </c>
      <c r="BT490" s="4">
        <f t="shared" si="1381"/>
        <v>0</v>
      </c>
      <c r="BU490" s="229">
        <f t="shared" si="1365"/>
        <v>0</v>
      </c>
      <c r="BV490" s="193">
        <f t="shared" si="1382"/>
        <v>2083.52898</v>
      </c>
      <c r="BW490" s="193">
        <f t="shared" si="1383"/>
        <v>1427.2070400000002</v>
      </c>
      <c r="BX490" s="20">
        <v>1754.9792093626872</v>
      </c>
      <c r="BY490" s="19">
        <v>0</v>
      </c>
      <c r="BZ490" s="441">
        <f t="shared" si="1384"/>
        <v>0</v>
      </c>
      <c r="CA490" s="4">
        <f t="shared" si="1484"/>
        <v>1.3466218895961788E-2</v>
      </c>
      <c r="CB490" s="1">
        <v>0</v>
      </c>
      <c r="CC490" s="1">
        <v>1</v>
      </c>
      <c r="CD490" s="19">
        <v>7.916666666666667</v>
      </c>
      <c r="CE490" s="196">
        <v>2402.7039000000004</v>
      </c>
      <c r="CF490" s="275">
        <f t="shared" si="1385"/>
        <v>1.3690782700910351</v>
      </c>
      <c r="CG490" s="1">
        <f t="shared" si="1386"/>
        <v>0</v>
      </c>
      <c r="CH490" s="229">
        <f t="shared" si="1387"/>
        <v>0</v>
      </c>
      <c r="CI490" s="193">
        <f t="shared" si="1388"/>
        <v>1852.02576</v>
      </c>
      <c r="CJ490" s="193">
        <f t="shared" si="1389"/>
        <v>951.47136000000012</v>
      </c>
      <c r="CK490" s="20">
        <v>1279.8837024768063</v>
      </c>
      <c r="CL490" s="33">
        <v>0</v>
      </c>
      <c r="CM490" s="475">
        <f t="shared" si="1367"/>
        <v>0</v>
      </c>
      <c r="CN490" s="4">
        <f t="shared" si="1502"/>
        <v>8.1123278908582837E-3</v>
      </c>
      <c r="CO490" s="1">
        <v>0</v>
      </c>
      <c r="CP490" s="1">
        <v>0</v>
      </c>
      <c r="CQ490" s="19">
        <v>7.916666666666667</v>
      </c>
      <c r="CR490" s="7">
        <v>2402.7039000000004</v>
      </c>
      <c r="CS490" s="224">
        <f t="shared" si="1377"/>
        <v>1.8772829870013457</v>
      </c>
      <c r="CT490" s="1">
        <f t="shared" si="1378"/>
        <v>0</v>
      </c>
      <c r="CU490" s="229">
        <f t="shared" si="1368"/>
        <v>0</v>
      </c>
      <c r="CV490" s="193">
        <f t="shared" si="1369"/>
        <v>1666.8231840000001</v>
      </c>
      <c r="CW490" s="193">
        <f t="shared" si="1370"/>
        <v>200.30976000000001</v>
      </c>
      <c r="CX490" s="20"/>
      <c r="CY490" s="33"/>
      <c r="CZ490" s="475">
        <f t="shared" si="1371"/>
        <v>0</v>
      </c>
      <c r="DA490" s="4">
        <f t="shared" si="1485"/>
        <v>2.1122585792582565E-3</v>
      </c>
      <c r="DE490" s="7">
        <f t="shared" si="1435"/>
        <v>0</v>
      </c>
      <c r="DF490" s="224">
        <f t="shared" si="1379"/>
        <v>0</v>
      </c>
      <c r="DG490" s="1">
        <f t="shared" si="1372"/>
        <v>-1</v>
      </c>
      <c r="DH490" s="229">
        <f t="shared" si="1373"/>
        <v>5.758357768178997</v>
      </c>
      <c r="DI490" s="193"/>
      <c r="DJ490" s="193"/>
      <c r="DK490" s="20"/>
      <c r="DL490" s="33"/>
      <c r="DM490" s="475">
        <f t="shared" si="1374"/>
        <v>0</v>
      </c>
      <c r="DN490" s="4" t="e">
        <f t="shared" si="1486"/>
        <v>#DIV/0!</v>
      </c>
      <c r="DR490" s="7">
        <f t="shared" si="1487"/>
        <v>0</v>
      </c>
      <c r="DS490" s="224">
        <f t="shared" si="1380"/>
        <v>0</v>
      </c>
      <c r="DT490" s="1">
        <f t="shared" si="1375"/>
        <v>-1</v>
      </c>
      <c r="DU490" s="229">
        <f t="shared" si="1376"/>
        <v>2.0466738680349255</v>
      </c>
    </row>
    <row r="491" spans="2:125" hidden="1" outlineLevel="1" x14ac:dyDescent="0.35">
      <c r="B491" s="5" t="s">
        <v>122</v>
      </c>
      <c r="C491" s="3"/>
      <c r="D491" s="18">
        <v>323104</v>
      </c>
      <c r="E491" s="5" t="s">
        <v>46</v>
      </c>
      <c r="F491" s="5" t="s">
        <v>63</v>
      </c>
      <c r="G491" s="5" t="s">
        <v>76</v>
      </c>
      <c r="H491" s="20">
        <f>200727/1000</f>
        <v>200.727</v>
      </c>
      <c r="I491" s="16">
        <f t="shared" si="1488"/>
        <v>0</v>
      </c>
      <c r="J491" s="16">
        <f t="shared" si="1489"/>
        <v>0</v>
      </c>
      <c r="K491" s="16">
        <f t="shared" si="1490"/>
        <v>0</v>
      </c>
      <c r="L491" s="33">
        <f t="shared" si="1491"/>
        <v>0</v>
      </c>
      <c r="M491" s="20">
        <f t="shared" si="1492"/>
        <v>0</v>
      </c>
      <c r="N491" s="20">
        <f t="shared" si="1493"/>
        <v>0</v>
      </c>
      <c r="O491" s="20">
        <f t="shared" si="1494"/>
        <v>0</v>
      </c>
      <c r="P491" s="20">
        <f t="shared" si="1495"/>
        <v>0</v>
      </c>
      <c r="Q491" s="20">
        <f t="shared" si="1496"/>
        <v>0</v>
      </c>
      <c r="R491" s="20">
        <f t="shared" si="1497"/>
        <v>0</v>
      </c>
      <c r="S491" s="20">
        <f t="shared" si="1498"/>
        <v>0</v>
      </c>
      <c r="T491" s="20">
        <f t="shared" si="1499"/>
        <v>0</v>
      </c>
      <c r="U491" s="182">
        <f t="shared" si="1500"/>
        <v>0</v>
      </c>
      <c r="V491" s="33">
        <v>0</v>
      </c>
      <c r="W491" s="20">
        <v>0</v>
      </c>
      <c r="X491" s="20">
        <v>0</v>
      </c>
      <c r="Y491" s="20">
        <v>0</v>
      </c>
      <c r="Z491" s="20">
        <v>0</v>
      </c>
      <c r="AA491" s="20">
        <v>0</v>
      </c>
      <c r="AB491" s="20">
        <v>0</v>
      </c>
      <c r="AC491" s="20">
        <v>0</v>
      </c>
      <c r="AD491" s="20">
        <v>0</v>
      </c>
      <c r="AE491" s="20">
        <v>0</v>
      </c>
      <c r="AF491" s="20">
        <v>0</v>
      </c>
      <c r="AG491" s="16">
        <v>0</v>
      </c>
      <c r="AH491" s="179">
        <f t="shared" si="1366"/>
        <v>0</v>
      </c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329">
        <f t="shared" si="1418"/>
        <v>0</v>
      </c>
      <c r="AV491" s="33">
        <v>0</v>
      </c>
      <c r="AW491" s="20">
        <v>0</v>
      </c>
      <c r="AX491" s="20">
        <v>0</v>
      </c>
      <c r="AY491" s="20">
        <v>0</v>
      </c>
      <c r="AZ491" s="20">
        <v>0</v>
      </c>
      <c r="BA491" s="20">
        <v>0</v>
      </c>
      <c r="BB491" s="20">
        <v>0</v>
      </c>
      <c r="BC491" s="20">
        <v>0</v>
      </c>
      <c r="BD491" s="20">
        <v>0</v>
      </c>
      <c r="BE491" s="20">
        <v>0</v>
      </c>
      <c r="BF491" s="20">
        <v>0</v>
      </c>
      <c r="BG491" s="20">
        <v>0</v>
      </c>
      <c r="BH491" s="329">
        <f t="shared" si="1419"/>
        <v>0</v>
      </c>
      <c r="BI491" s="193">
        <f t="shared" si="1481"/>
        <v>0</v>
      </c>
      <c r="BJ491" s="193">
        <f t="shared" si="1482"/>
        <v>0</v>
      </c>
      <c r="BK491" s="20">
        <v>0</v>
      </c>
      <c r="BL491" s="33">
        <v>0</v>
      </c>
      <c r="BM491" s="226">
        <f t="shared" si="1420"/>
        <v>0</v>
      </c>
      <c r="BN491" s="4">
        <f>BJ491/$BJ$465</f>
        <v>0</v>
      </c>
      <c r="BO491" s="4">
        <v>0</v>
      </c>
      <c r="BP491" s="4">
        <v>0</v>
      </c>
      <c r="BQ491" s="195">
        <v>0</v>
      </c>
      <c r="BR491" s="196">
        <f t="shared" si="1483"/>
        <v>0</v>
      </c>
      <c r="BS491" s="224">
        <f t="shared" si="1421"/>
        <v>0</v>
      </c>
      <c r="BT491" s="4">
        <f t="shared" si="1381"/>
        <v>0</v>
      </c>
      <c r="BU491" s="229">
        <f t="shared" si="1365"/>
        <v>0</v>
      </c>
      <c r="BV491" s="193">
        <f t="shared" si="1382"/>
        <v>0</v>
      </c>
      <c r="BW491" s="193">
        <f t="shared" si="1383"/>
        <v>0</v>
      </c>
      <c r="BX491" s="20">
        <v>0</v>
      </c>
      <c r="BY491" s="19">
        <v>0</v>
      </c>
      <c r="BZ491" s="441">
        <f t="shared" si="1384"/>
        <v>0</v>
      </c>
      <c r="CA491" s="4">
        <f t="shared" si="1484"/>
        <v>0</v>
      </c>
      <c r="CB491" s="1">
        <v>0</v>
      </c>
      <c r="CC491" s="1">
        <v>1</v>
      </c>
      <c r="CD491" s="19">
        <v>0</v>
      </c>
      <c r="CE491" s="196">
        <v>0</v>
      </c>
      <c r="CF491" s="275">
        <f t="shared" si="1385"/>
        <v>0</v>
      </c>
      <c r="CG491" s="1">
        <f t="shared" si="1386"/>
        <v>0</v>
      </c>
      <c r="CH491" s="229">
        <f t="shared" si="1387"/>
        <v>0</v>
      </c>
      <c r="CI491" s="193">
        <f t="shared" si="1388"/>
        <v>0</v>
      </c>
      <c r="CJ491" s="193">
        <f t="shared" si="1389"/>
        <v>0</v>
      </c>
      <c r="CK491" s="20">
        <v>0</v>
      </c>
      <c r="CL491" s="33">
        <v>0</v>
      </c>
      <c r="CM491" s="475">
        <f t="shared" si="1367"/>
        <v>0</v>
      </c>
      <c r="CN491" s="4">
        <f t="shared" si="1502"/>
        <v>0</v>
      </c>
      <c r="CO491" s="1">
        <v>0</v>
      </c>
      <c r="CP491" s="1">
        <v>0</v>
      </c>
      <c r="CQ491" s="19">
        <v>0</v>
      </c>
      <c r="CR491" s="7">
        <v>0</v>
      </c>
      <c r="CS491" s="224">
        <f t="shared" si="1377"/>
        <v>0</v>
      </c>
      <c r="CT491" s="1">
        <f t="shared" si="1378"/>
        <v>0</v>
      </c>
      <c r="CU491" s="229">
        <f t="shared" si="1368"/>
        <v>0</v>
      </c>
      <c r="CV491" s="193">
        <f t="shared" si="1369"/>
        <v>0</v>
      </c>
      <c r="CW491" s="193">
        <f t="shared" si="1370"/>
        <v>0</v>
      </c>
      <c r="CX491" s="20"/>
      <c r="CY491" s="33"/>
      <c r="CZ491" s="475">
        <f t="shared" si="1371"/>
        <v>0</v>
      </c>
      <c r="DA491" s="4">
        <f t="shared" si="1485"/>
        <v>0</v>
      </c>
      <c r="DE491" s="7">
        <f t="shared" si="1435"/>
        <v>0</v>
      </c>
      <c r="DF491" s="224">
        <f t="shared" si="1379"/>
        <v>0</v>
      </c>
      <c r="DG491" s="1">
        <f t="shared" si="1372"/>
        <v>0</v>
      </c>
      <c r="DH491" s="229">
        <f t="shared" si="1373"/>
        <v>0</v>
      </c>
      <c r="DI491" s="193"/>
      <c r="DJ491" s="193"/>
      <c r="DK491" s="20"/>
      <c r="DL491" s="33"/>
      <c r="DM491" s="475">
        <f t="shared" si="1374"/>
        <v>0</v>
      </c>
      <c r="DN491" s="4" t="e">
        <f t="shared" si="1486"/>
        <v>#DIV/0!</v>
      </c>
      <c r="DR491" s="7">
        <f t="shared" si="1487"/>
        <v>0</v>
      </c>
      <c r="DS491" s="224">
        <f t="shared" si="1380"/>
        <v>0</v>
      </c>
      <c r="DT491" s="1">
        <f t="shared" si="1375"/>
        <v>0</v>
      </c>
      <c r="DU491" s="229">
        <f t="shared" si="1376"/>
        <v>0</v>
      </c>
    </row>
    <row r="492" spans="2:125" hidden="1" outlineLevel="1" x14ac:dyDescent="0.35">
      <c r="B492" s="5" t="s">
        <v>122</v>
      </c>
      <c r="C492" s="3"/>
      <c r="D492" s="18">
        <v>323901</v>
      </c>
      <c r="E492" s="5" t="s">
        <v>46</v>
      </c>
      <c r="F492" s="5" t="s">
        <v>64</v>
      </c>
      <c r="G492" s="5" t="s">
        <v>76</v>
      </c>
      <c r="H492" s="20">
        <f>200727/1000</f>
        <v>200.727</v>
      </c>
      <c r="I492" s="16">
        <f t="shared" si="1488"/>
        <v>0</v>
      </c>
      <c r="J492" s="16">
        <f t="shared" si="1489"/>
        <v>0</v>
      </c>
      <c r="K492" s="16">
        <f t="shared" si="1490"/>
        <v>0</v>
      </c>
      <c r="L492" s="33">
        <f t="shared" si="1491"/>
        <v>0</v>
      </c>
      <c r="M492" s="20">
        <f t="shared" si="1492"/>
        <v>0</v>
      </c>
      <c r="N492" s="20">
        <f t="shared" si="1493"/>
        <v>0</v>
      </c>
      <c r="O492" s="20">
        <f t="shared" si="1494"/>
        <v>0</v>
      </c>
      <c r="P492" s="20">
        <f t="shared" si="1495"/>
        <v>0</v>
      </c>
      <c r="Q492" s="20">
        <f t="shared" si="1496"/>
        <v>0</v>
      </c>
      <c r="R492" s="20">
        <f t="shared" si="1497"/>
        <v>0</v>
      </c>
      <c r="S492" s="20">
        <f t="shared" si="1498"/>
        <v>0</v>
      </c>
      <c r="T492" s="20">
        <f t="shared" si="1499"/>
        <v>0</v>
      </c>
      <c r="U492" s="182">
        <f t="shared" si="1500"/>
        <v>0</v>
      </c>
      <c r="V492" s="33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  <c r="AB492" s="20">
        <v>0</v>
      </c>
      <c r="AC492" s="20">
        <v>0</v>
      </c>
      <c r="AD492" s="20">
        <v>0</v>
      </c>
      <c r="AE492" s="20">
        <v>0</v>
      </c>
      <c r="AF492" s="20">
        <v>0</v>
      </c>
      <c r="AG492" s="16">
        <v>0</v>
      </c>
      <c r="AH492" s="179">
        <f t="shared" si="1366"/>
        <v>0</v>
      </c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329">
        <f t="shared" si="1418"/>
        <v>0</v>
      </c>
      <c r="AV492" s="33">
        <v>0</v>
      </c>
      <c r="AW492" s="20">
        <v>0</v>
      </c>
      <c r="AX492" s="20">
        <v>0</v>
      </c>
      <c r="AY492" s="20">
        <v>0</v>
      </c>
      <c r="AZ492" s="20">
        <v>0</v>
      </c>
      <c r="BA492" s="20">
        <v>0</v>
      </c>
      <c r="BB492" s="20">
        <v>0</v>
      </c>
      <c r="BC492" s="20">
        <v>0</v>
      </c>
      <c r="BD492" s="20">
        <v>0</v>
      </c>
      <c r="BE492" s="20">
        <v>0</v>
      </c>
      <c r="BF492" s="20">
        <v>0</v>
      </c>
      <c r="BG492" s="20">
        <v>0</v>
      </c>
      <c r="BH492" s="329">
        <f t="shared" si="1419"/>
        <v>0</v>
      </c>
      <c r="BI492" s="193">
        <f t="shared" si="1481"/>
        <v>0</v>
      </c>
      <c r="BJ492" s="193">
        <f t="shared" si="1482"/>
        <v>0</v>
      </c>
      <c r="BK492" s="20">
        <v>0</v>
      </c>
      <c r="BL492" s="33">
        <v>0</v>
      </c>
      <c r="BM492" s="226">
        <f t="shared" si="1420"/>
        <v>0</v>
      </c>
      <c r="BN492" s="4">
        <f t="shared" si="1501"/>
        <v>0</v>
      </c>
      <c r="BO492" s="4">
        <v>0</v>
      </c>
      <c r="BP492" s="4">
        <v>0</v>
      </c>
      <c r="BQ492" s="195">
        <v>0</v>
      </c>
      <c r="BR492" s="196">
        <f t="shared" si="1483"/>
        <v>0</v>
      </c>
      <c r="BS492" s="224">
        <f t="shared" si="1421"/>
        <v>0</v>
      </c>
      <c r="BT492" s="4">
        <f t="shared" si="1381"/>
        <v>0</v>
      </c>
      <c r="BU492" s="229">
        <f t="shared" si="1365"/>
        <v>0</v>
      </c>
      <c r="BV492" s="193">
        <f t="shared" si="1382"/>
        <v>0</v>
      </c>
      <c r="BW492" s="193">
        <f t="shared" si="1383"/>
        <v>0</v>
      </c>
      <c r="BX492" s="20">
        <v>0</v>
      </c>
      <c r="BY492" s="19">
        <v>0</v>
      </c>
      <c r="BZ492" s="441">
        <f t="shared" si="1384"/>
        <v>0</v>
      </c>
      <c r="CA492" s="4">
        <f t="shared" si="1484"/>
        <v>0</v>
      </c>
      <c r="CB492" s="1">
        <v>0</v>
      </c>
      <c r="CC492" s="1">
        <v>1</v>
      </c>
      <c r="CD492" s="19">
        <v>0</v>
      </c>
      <c r="CE492" s="196">
        <v>0</v>
      </c>
      <c r="CF492" s="275">
        <f t="shared" si="1385"/>
        <v>0</v>
      </c>
      <c r="CG492" s="1">
        <f t="shared" si="1386"/>
        <v>0</v>
      </c>
      <c r="CH492" s="229">
        <f t="shared" si="1387"/>
        <v>0</v>
      </c>
      <c r="CI492" s="193">
        <f t="shared" si="1388"/>
        <v>0</v>
      </c>
      <c r="CJ492" s="193">
        <f t="shared" si="1389"/>
        <v>0</v>
      </c>
      <c r="CK492" s="20">
        <v>0</v>
      </c>
      <c r="CL492" s="33">
        <v>0</v>
      </c>
      <c r="CM492" s="475">
        <f t="shared" si="1367"/>
        <v>0</v>
      </c>
      <c r="CN492" s="4">
        <f t="shared" si="1502"/>
        <v>0</v>
      </c>
      <c r="CO492" s="1">
        <v>0</v>
      </c>
      <c r="CP492" s="1">
        <v>0</v>
      </c>
      <c r="CQ492" s="19">
        <v>0</v>
      </c>
      <c r="CR492" s="7">
        <v>0</v>
      </c>
      <c r="CS492" s="224">
        <f t="shared" si="1377"/>
        <v>0</v>
      </c>
      <c r="CT492" s="1">
        <f t="shared" si="1378"/>
        <v>0</v>
      </c>
      <c r="CU492" s="229">
        <f t="shared" si="1368"/>
        <v>0</v>
      </c>
      <c r="CV492" s="193">
        <f t="shared" si="1369"/>
        <v>0</v>
      </c>
      <c r="CW492" s="193">
        <f t="shared" si="1370"/>
        <v>0</v>
      </c>
      <c r="CX492" s="20"/>
      <c r="CY492" s="33"/>
      <c r="CZ492" s="475">
        <f t="shared" si="1371"/>
        <v>0</v>
      </c>
      <c r="DA492" s="4">
        <f t="shared" si="1485"/>
        <v>0</v>
      </c>
      <c r="DE492" s="7">
        <f t="shared" si="1435"/>
        <v>0</v>
      </c>
      <c r="DF492" s="224">
        <f t="shared" si="1379"/>
        <v>0</v>
      </c>
      <c r="DG492" s="1">
        <f t="shared" si="1372"/>
        <v>0</v>
      </c>
      <c r="DH492" s="229">
        <f t="shared" si="1373"/>
        <v>0</v>
      </c>
      <c r="DI492" s="193"/>
      <c r="DJ492" s="193"/>
      <c r="DK492" s="20"/>
      <c r="DL492" s="33"/>
      <c r="DM492" s="475">
        <f t="shared" si="1374"/>
        <v>0</v>
      </c>
      <c r="DN492" s="4" t="e">
        <f t="shared" si="1486"/>
        <v>#DIV/0!</v>
      </c>
      <c r="DR492" s="7">
        <f t="shared" si="1487"/>
        <v>0</v>
      </c>
      <c r="DS492" s="224">
        <f t="shared" si="1380"/>
        <v>0</v>
      </c>
      <c r="DT492" s="1">
        <f t="shared" si="1375"/>
        <v>0</v>
      </c>
      <c r="DU492" s="229">
        <f t="shared" si="1376"/>
        <v>0</v>
      </c>
    </row>
    <row r="493" spans="2:125" hidden="1" outlineLevel="1" x14ac:dyDescent="0.35">
      <c r="B493" s="5" t="s">
        <v>122</v>
      </c>
      <c r="C493" s="3"/>
      <c r="D493" s="18">
        <v>320022</v>
      </c>
      <c r="E493" s="5" t="s">
        <v>47</v>
      </c>
      <c r="F493" s="5" t="s">
        <v>65</v>
      </c>
      <c r="G493" s="5" t="s">
        <v>80</v>
      </c>
      <c r="H493" s="20">
        <v>259.25925925925924</v>
      </c>
      <c r="I493" s="16">
        <f t="shared" si="1488"/>
        <v>0</v>
      </c>
      <c r="J493" s="16">
        <f t="shared" si="1489"/>
        <v>0</v>
      </c>
      <c r="K493" s="16">
        <f t="shared" si="1490"/>
        <v>0</v>
      </c>
      <c r="L493" s="33">
        <f t="shared" si="1491"/>
        <v>0</v>
      </c>
      <c r="M493" s="20">
        <f t="shared" si="1492"/>
        <v>0</v>
      </c>
      <c r="N493" s="20">
        <f t="shared" si="1493"/>
        <v>0</v>
      </c>
      <c r="O493" s="20">
        <f t="shared" si="1494"/>
        <v>0</v>
      </c>
      <c r="P493" s="20">
        <f t="shared" si="1495"/>
        <v>0</v>
      </c>
      <c r="Q493" s="20">
        <f t="shared" si="1496"/>
        <v>0</v>
      </c>
      <c r="R493" s="20">
        <f t="shared" si="1497"/>
        <v>0</v>
      </c>
      <c r="S493" s="20">
        <f t="shared" si="1498"/>
        <v>0</v>
      </c>
      <c r="T493" s="20">
        <f t="shared" si="1499"/>
        <v>0</v>
      </c>
      <c r="U493" s="182">
        <f t="shared" si="1500"/>
        <v>0</v>
      </c>
      <c r="V493" s="33">
        <v>0</v>
      </c>
      <c r="W493" s="20">
        <v>0</v>
      </c>
      <c r="X493" s="20">
        <v>0</v>
      </c>
      <c r="Y493" s="20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0">
        <v>0</v>
      </c>
      <c r="AF493" s="20">
        <v>0</v>
      </c>
      <c r="AG493" s="16">
        <v>0</v>
      </c>
      <c r="AH493" s="179">
        <f t="shared" si="1366"/>
        <v>0</v>
      </c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329">
        <f t="shared" si="1418"/>
        <v>0</v>
      </c>
      <c r="AV493" s="33">
        <v>0</v>
      </c>
      <c r="AW493" s="20">
        <v>0</v>
      </c>
      <c r="AX493" s="20">
        <v>0</v>
      </c>
      <c r="AY493" s="20">
        <v>0</v>
      </c>
      <c r="AZ493" s="20">
        <v>0</v>
      </c>
      <c r="BA493" s="20">
        <v>0</v>
      </c>
      <c r="BB493" s="20">
        <v>0</v>
      </c>
      <c r="BC493" s="20">
        <v>0</v>
      </c>
      <c r="BD493" s="20">
        <v>0</v>
      </c>
      <c r="BE493" s="20">
        <v>0</v>
      </c>
      <c r="BF493" s="20">
        <v>0</v>
      </c>
      <c r="BG493" s="20">
        <v>0</v>
      </c>
      <c r="BH493" s="329">
        <f t="shared" si="1419"/>
        <v>0</v>
      </c>
      <c r="BI493" s="193"/>
      <c r="BJ493" s="193"/>
      <c r="BK493" s="20"/>
      <c r="BL493" s="33">
        <v>0</v>
      </c>
      <c r="BM493" s="226"/>
      <c r="BN493" s="4"/>
      <c r="BO493" s="4"/>
      <c r="BP493" s="4"/>
      <c r="BQ493" s="195"/>
      <c r="BR493" s="196"/>
      <c r="BS493" s="224"/>
      <c r="BT493" s="4">
        <f t="shared" si="1381"/>
        <v>0</v>
      </c>
      <c r="BU493" s="229">
        <f t="shared" si="1365"/>
        <v>0</v>
      </c>
      <c r="BV493" s="193">
        <f t="shared" si="1382"/>
        <v>0</v>
      </c>
      <c r="BW493" s="193">
        <f t="shared" si="1383"/>
        <v>0</v>
      </c>
      <c r="BX493" s="20">
        <v>0</v>
      </c>
      <c r="BY493" s="19">
        <v>0</v>
      </c>
      <c r="BZ493" s="441">
        <f t="shared" si="1384"/>
        <v>0</v>
      </c>
      <c r="CA493" s="4"/>
      <c r="CB493" s="1">
        <v>0</v>
      </c>
      <c r="CC493" s="1">
        <v>1</v>
      </c>
      <c r="CD493" s="19">
        <v>0</v>
      </c>
      <c r="CE493" s="196">
        <v>0</v>
      </c>
      <c r="CF493" s="275">
        <f t="shared" si="1385"/>
        <v>0</v>
      </c>
      <c r="CG493" s="1">
        <f t="shared" si="1386"/>
        <v>0</v>
      </c>
      <c r="CH493" s="229">
        <f t="shared" si="1387"/>
        <v>0</v>
      </c>
      <c r="CI493" s="193">
        <f t="shared" si="1388"/>
        <v>0</v>
      </c>
      <c r="CJ493" s="193">
        <f t="shared" si="1389"/>
        <v>0</v>
      </c>
      <c r="CK493" s="20">
        <v>0</v>
      </c>
      <c r="CL493" s="33">
        <v>0</v>
      </c>
      <c r="CM493" s="475">
        <f t="shared" si="1367"/>
        <v>0</v>
      </c>
      <c r="CN493" s="4">
        <f t="shared" si="1502"/>
        <v>0</v>
      </c>
      <c r="CO493" s="1">
        <v>0</v>
      </c>
      <c r="CP493" s="1">
        <v>0</v>
      </c>
      <c r="CQ493" s="19">
        <v>0</v>
      </c>
      <c r="CR493" s="7">
        <v>0</v>
      </c>
      <c r="CS493" s="224">
        <f t="shared" si="1377"/>
        <v>0</v>
      </c>
      <c r="CT493" s="1">
        <f t="shared" si="1378"/>
        <v>0</v>
      </c>
      <c r="CU493" s="229">
        <f t="shared" si="1368"/>
        <v>0</v>
      </c>
      <c r="CV493" s="193">
        <f t="shared" si="1369"/>
        <v>0</v>
      </c>
      <c r="CW493" s="193">
        <f t="shared" si="1370"/>
        <v>0</v>
      </c>
      <c r="CX493" s="20"/>
      <c r="CY493" s="33"/>
      <c r="CZ493" s="475">
        <f t="shared" si="1371"/>
        <v>0</v>
      </c>
      <c r="DA493" s="4">
        <f t="shared" si="1485"/>
        <v>0</v>
      </c>
      <c r="DE493" s="7">
        <f t="shared" si="1435"/>
        <v>0</v>
      </c>
      <c r="DF493" s="224">
        <f t="shared" si="1379"/>
        <v>0</v>
      </c>
      <c r="DG493" s="1">
        <f t="shared" si="1372"/>
        <v>0</v>
      </c>
      <c r="DH493" s="229">
        <f t="shared" si="1373"/>
        <v>0</v>
      </c>
      <c r="DI493" s="193"/>
      <c r="DJ493" s="193"/>
      <c r="DK493" s="20"/>
      <c r="DL493" s="33"/>
      <c r="DM493" s="475">
        <f t="shared" si="1374"/>
        <v>0</v>
      </c>
      <c r="DN493" s="4" t="e">
        <f t="shared" si="1486"/>
        <v>#DIV/0!</v>
      </c>
      <c r="DR493" s="7">
        <f t="shared" si="1487"/>
        <v>0</v>
      </c>
      <c r="DS493" s="224">
        <f t="shared" si="1380"/>
        <v>0</v>
      </c>
      <c r="DT493" s="1">
        <f t="shared" si="1375"/>
        <v>0</v>
      </c>
      <c r="DU493" s="229">
        <f t="shared" si="1376"/>
        <v>0</v>
      </c>
    </row>
    <row r="494" spans="2:125" hidden="1" outlineLevel="1" x14ac:dyDescent="0.35">
      <c r="B494" s="5" t="s">
        <v>122</v>
      </c>
      <c r="C494" s="3"/>
      <c r="D494" s="18">
        <v>320117</v>
      </c>
      <c r="E494" s="5" t="s">
        <v>47</v>
      </c>
      <c r="F494" s="5" t="s">
        <v>66</v>
      </c>
      <c r="G494" s="5" t="s">
        <v>80</v>
      </c>
      <c r="H494" s="20">
        <v>259.25925925925924</v>
      </c>
      <c r="I494" s="16">
        <f t="shared" si="1488"/>
        <v>0</v>
      </c>
      <c r="J494" s="16">
        <f t="shared" si="1489"/>
        <v>0</v>
      </c>
      <c r="K494" s="16">
        <f t="shared" si="1490"/>
        <v>0</v>
      </c>
      <c r="L494" s="33">
        <f t="shared" si="1491"/>
        <v>0</v>
      </c>
      <c r="M494" s="20">
        <f t="shared" si="1492"/>
        <v>0</v>
      </c>
      <c r="N494" s="20">
        <f t="shared" si="1493"/>
        <v>0</v>
      </c>
      <c r="O494" s="20">
        <f t="shared" si="1494"/>
        <v>0</v>
      </c>
      <c r="P494" s="20">
        <f t="shared" si="1495"/>
        <v>0</v>
      </c>
      <c r="Q494" s="20">
        <f t="shared" si="1496"/>
        <v>0</v>
      </c>
      <c r="R494" s="20">
        <f t="shared" si="1497"/>
        <v>0</v>
      </c>
      <c r="S494" s="20">
        <f t="shared" si="1498"/>
        <v>0</v>
      </c>
      <c r="T494" s="20">
        <f t="shared" si="1499"/>
        <v>0</v>
      </c>
      <c r="U494" s="182">
        <f t="shared" si="1500"/>
        <v>0</v>
      </c>
      <c r="V494" s="33">
        <v>0</v>
      </c>
      <c r="W494" s="20">
        <v>0</v>
      </c>
      <c r="X494" s="20">
        <v>0</v>
      </c>
      <c r="Y494" s="20">
        <v>0</v>
      </c>
      <c r="Z494" s="20">
        <v>0</v>
      </c>
      <c r="AA494" s="20">
        <v>0</v>
      </c>
      <c r="AB494" s="20">
        <v>0</v>
      </c>
      <c r="AC494" s="20">
        <v>0</v>
      </c>
      <c r="AD494" s="20">
        <v>0</v>
      </c>
      <c r="AE494" s="20">
        <v>0</v>
      </c>
      <c r="AF494" s="20">
        <v>0</v>
      </c>
      <c r="AG494" s="16">
        <v>0</v>
      </c>
      <c r="AH494" s="179">
        <f t="shared" si="1366"/>
        <v>0</v>
      </c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329">
        <f t="shared" si="1418"/>
        <v>0</v>
      </c>
      <c r="AV494" s="33">
        <v>0</v>
      </c>
      <c r="AW494" s="20">
        <v>0</v>
      </c>
      <c r="AX494" s="20">
        <v>0</v>
      </c>
      <c r="AY494" s="20">
        <v>0</v>
      </c>
      <c r="AZ494" s="20">
        <v>0</v>
      </c>
      <c r="BA494" s="20">
        <v>0</v>
      </c>
      <c r="BB494" s="20">
        <v>0</v>
      </c>
      <c r="BC494" s="20">
        <v>0</v>
      </c>
      <c r="BD494" s="20">
        <v>0</v>
      </c>
      <c r="BE494" s="20">
        <v>0</v>
      </c>
      <c r="BF494" s="20">
        <v>0</v>
      </c>
      <c r="BG494" s="20">
        <v>0</v>
      </c>
      <c r="BH494" s="329">
        <f t="shared" si="1419"/>
        <v>0</v>
      </c>
      <c r="BI494" s="193"/>
      <c r="BJ494" s="193"/>
      <c r="BK494" s="20"/>
      <c r="BL494" s="33">
        <v>0</v>
      </c>
      <c r="BM494" s="226"/>
      <c r="BN494" s="4"/>
      <c r="BO494" s="4"/>
      <c r="BP494" s="4"/>
      <c r="BQ494" s="195"/>
      <c r="BR494" s="196"/>
      <c r="BS494" s="224"/>
      <c r="BT494" s="4">
        <f t="shared" si="1381"/>
        <v>0</v>
      </c>
      <c r="BU494" s="229">
        <f t="shared" si="1365"/>
        <v>0</v>
      </c>
      <c r="BV494" s="193">
        <f t="shared" si="1382"/>
        <v>0</v>
      </c>
      <c r="BW494" s="193">
        <f t="shared" si="1383"/>
        <v>0</v>
      </c>
      <c r="BX494" s="20">
        <v>0</v>
      </c>
      <c r="BY494" s="19">
        <v>0</v>
      </c>
      <c r="BZ494" s="441">
        <f t="shared" si="1384"/>
        <v>0</v>
      </c>
      <c r="CA494" s="4"/>
      <c r="CB494" s="1">
        <v>0</v>
      </c>
      <c r="CC494" s="1">
        <v>1</v>
      </c>
      <c r="CD494" s="19">
        <v>0</v>
      </c>
      <c r="CE494" s="196">
        <v>0</v>
      </c>
      <c r="CF494" s="275">
        <f t="shared" si="1385"/>
        <v>0</v>
      </c>
      <c r="CG494" s="1">
        <f t="shared" si="1386"/>
        <v>0</v>
      </c>
      <c r="CH494" s="229">
        <f t="shared" si="1387"/>
        <v>0</v>
      </c>
      <c r="CI494" s="193">
        <f t="shared" si="1388"/>
        <v>0</v>
      </c>
      <c r="CJ494" s="193">
        <f t="shared" si="1389"/>
        <v>0</v>
      </c>
      <c r="CK494" s="20">
        <v>0</v>
      </c>
      <c r="CL494" s="33">
        <v>0</v>
      </c>
      <c r="CM494" s="475">
        <f t="shared" si="1367"/>
        <v>0</v>
      </c>
      <c r="CN494" s="4">
        <f t="shared" si="1502"/>
        <v>0</v>
      </c>
      <c r="CO494" s="1">
        <v>0</v>
      </c>
      <c r="CP494" s="1">
        <v>0</v>
      </c>
      <c r="CQ494" s="19">
        <v>0</v>
      </c>
      <c r="CR494" s="7">
        <v>0</v>
      </c>
      <c r="CS494" s="224">
        <f t="shared" si="1377"/>
        <v>0</v>
      </c>
      <c r="CT494" s="1">
        <f t="shared" si="1378"/>
        <v>0</v>
      </c>
      <c r="CU494" s="229">
        <f t="shared" si="1368"/>
        <v>0</v>
      </c>
      <c r="CV494" s="193">
        <f t="shared" si="1369"/>
        <v>0</v>
      </c>
      <c r="CW494" s="193">
        <f t="shared" si="1370"/>
        <v>0</v>
      </c>
      <c r="CX494" s="20"/>
      <c r="CY494" s="33"/>
      <c r="CZ494" s="475">
        <f t="shared" si="1371"/>
        <v>0</v>
      </c>
      <c r="DA494" s="4">
        <f t="shared" si="1485"/>
        <v>0</v>
      </c>
      <c r="DE494" s="7">
        <f t="shared" si="1435"/>
        <v>0</v>
      </c>
      <c r="DF494" s="224">
        <f t="shared" si="1379"/>
        <v>0</v>
      </c>
      <c r="DG494" s="1">
        <f t="shared" si="1372"/>
        <v>0</v>
      </c>
      <c r="DH494" s="229">
        <f t="shared" si="1373"/>
        <v>0</v>
      </c>
      <c r="DI494" s="193"/>
      <c r="DJ494" s="193"/>
      <c r="DK494" s="20"/>
      <c r="DL494" s="33"/>
      <c r="DM494" s="475">
        <f t="shared" si="1374"/>
        <v>0</v>
      </c>
      <c r="DN494" s="4" t="e">
        <f t="shared" si="1486"/>
        <v>#DIV/0!</v>
      </c>
      <c r="DR494" s="7">
        <f t="shared" si="1487"/>
        <v>0</v>
      </c>
      <c r="DS494" s="224">
        <f t="shared" si="1380"/>
        <v>0</v>
      </c>
      <c r="DT494" s="1">
        <f t="shared" si="1375"/>
        <v>0</v>
      </c>
      <c r="DU494" s="229">
        <f t="shared" si="1376"/>
        <v>0</v>
      </c>
    </row>
    <row r="495" spans="2:125" hidden="1" outlineLevel="1" x14ac:dyDescent="0.35">
      <c r="B495" s="5" t="s">
        <v>122</v>
      </c>
      <c r="C495" s="3"/>
      <c r="D495" s="18">
        <v>320927</v>
      </c>
      <c r="E495" s="5" t="s">
        <v>47</v>
      </c>
      <c r="F495" s="5" t="s">
        <v>67</v>
      </c>
      <c r="G495" s="5" t="s">
        <v>80</v>
      </c>
      <c r="H495" s="20">
        <v>229.58199999999999</v>
      </c>
      <c r="I495" s="16">
        <f t="shared" si="1488"/>
        <v>0</v>
      </c>
      <c r="J495" s="16">
        <f t="shared" si="1489"/>
        <v>0</v>
      </c>
      <c r="K495" s="16">
        <f t="shared" si="1490"/>
        <v>0</v>
      </c>
      <c r="L495" s="33">
        <f t="shared" si="1491"/>
        <v>0</v>
      </c>
      <c r="M495" s="20">
        <f t="shared" si="1492"/>
        <v>0</v>
      </c>
      <c r="N495" s="20">
        <f t="shared" si="1493"/>
        <v>0</v>
      </c>
      <c r="O495" s="20">
        <f t="shared" si="1494"/>
        <v>0</v>
      </c>
      <c r="P495" s="20">
        <f t="shared" si="1495"/>
        <v>0</v>
      </c>
      <c r="Q495" s="20">
        <f t="shared" si="1496"/>
        <v>0</v>
      </c>
      <c r="R495" s="20">
        <f t="shared" si="1497"/>
        <v>0</v>
      </c>
      <c r="S495" s="20">
        <f t="shared" si="1498"/>
        <v>0</v>
      </c>
      <c r="T495" s="20">
        <f t="shared" si="1499"/>
        <v>0</v>
      </c>
      <c r="U495" s="182">
        <f t="shared" si="1500"/>
        <v>0</v>
      </c>
      <c r="V495" s="33">
        <v>0</v>
      </c>
      <c r="W495" s="20">
        <v>0</v>
      </c>
      <c r="X495" s="20">
        <v>0</v>
      </c>
      <c r="Y495" s="20">
        <v>0</v>
      </c>
      <c r="Z495" s="20">
        <v>0</v>
      </c>
      <c r="AA495" s="20">
        <v>0</v>
      </c>
      <c r="AB495" s="20">
        <v>0</v>
      </c>
      <c r="AC495" s="20">
        <v>0</v>
      </c>
      <c r="AD495" s="20">
        <v>0</v>
      </c>
      <c r="AE495" s="20">
        <v>0</v>
      </c>
      <c r="AF495" s="20">
        <v>0</v>
      </c>
      <c r="AG495" s="16">
        <v>0</v>
      </c>
      <c r="AH495" s="179">
        <f t="shared" si="1366"/>
        <v>0</v>
      </c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329">
        <f t="shared" si="1418"/>
        <v>0</v>
      </c>
      <c r="AV495" s="33">
        <v>0</v>
      </c>
      <c r="AW495" s="20">
        <v>0</v>
      </c>
      <c r="AX495" s="20">
        <v>0</v>
      </c>
      <c r="AY495" s="20">
        <v>0</v>
      </c>
      <c r="AZ495" s="20">
        <v>0</v>
      </c>
      <c r="BA495" s="20">
        <v>0</v>
      </c>
      <c r="BB495" s="20">
        <v>0</v>
      </c>
      <c r="BC495" s="20">
        <v>0</v>
      </c>
      <c r="BD495" s="20">
        <v>0</v>
      </c>
      <c r="BE495" s="20">
        <v>0</v>
      </c>
      <c r="BF495" s="20">
        <v>0</v>
      </c>
      <c r="BG495" s="20">
        <v>0</v>
      </c>
      <c r="BH495" s="329">
        <f t="shared" si="1419"/>
        <v>0</v>
      </c>
      <c r="BI495" s="193"/>
      <c r="BJ495" s="193"/>
      <c r="BK495" s="20"/>
      <c r="BL495" s="33">
        <v>0</v>
      </c>
      <c r="BM495" s="226"/>
      <c r="BN495" s="4"/>
      <c r="BO495" s="4"/>
      <c r="BP495" s="4"/>
      <c r="BQ495" s="195"/>
      <c r="BR495" s="196"/>
      <c r="BS495" s="224"/>
      <c r="BT495" s="4">
        <f t="shared" si="1381"/>
        <v>0</v>
      </c>
      <c r="BU495" s="229">
        <f t="shared" si="1365"/>
        <v>0</v>
      </c>
      <c r="BV495" s="193">
        <f t="shared" si="1382"/>
        <v>0</v>
      </c>
      <c r="BW495" s="193">
        <f t="shared" si="1383"/>
        <v>0</v>
      </c>
      <c r="BX495" s="20">
        <v>0</v>
      </c>
      <c r="BY495" s="19">
        <v>0</v>
      </c>
      <c r="BZ495" s="441">
        <f t="shared" si="1384"/>
        <v>0</v>
      </c>
      <c r="CA495" s="4"/>
      <c r="CB495" s="1">
        <v>0</v>
      </c>
      <c r="CC495" s="1">
        <v>1</v>
      </c>
      <c r="CD495" s="19">
        <v>0</v>
      </c>
      <c r="CE495" s="196">
        <v>0</v>
      </c>
      <c r="CF495" s="275">
        <f t="shared" si="1385"/>
        <v>0</v>
      </c>
      <c r="CG495" s="1">
        <f t="shared" si="1386"/>
        <v>0</v>
      </c>
      <c r="CH495" s="229">
        <f t="shared" si="1387"/>
        <v>0</v>
      </c>
      <c r="CI495" s="193">
        <f t="shared" si="1388"/>
        <v>0</v>
      </c>
      <c r="CJ495" s="193">
        <f t="shared" si="1389"/>
        <v>0</v>
      </c>
      <c r="CK495" s="20">
        <v>0</v>
      </c>
      <c r="CL495" s="33">
        <v>0</v>
      </c>
      <c r="CM495" s="475">
        <f t="shared" si="1367"/>
        <v>0</v>
      </c>
      <c r="CN495" s="4">
        <f t="shared" si="1502"/>
        <v>0</v>
      </c>
      <c r="CO495" s="1">
        <v>0</v>
      </c>
      <c r="CP495" s="1">
        <v>0</v>
      </c>
      <c r="CQ495" s="19">
        <v>0</v>
      </c>
      <c r="CR495" s="7">
        <v>0</v>
      </c>
      <c r="CS495" s="224">
        <f t="shared" si="1377"/>
        <v>0</v>
      </c>
      <c r="CT495" s="1">
        <f t="shared" si="1378"/>
        <v>0</v>
      </c>
      <c r="CU495" s="229">
        <f t="shared" si="1368"/>
        <v>0</v>
      </c>
      <c r="CV495" s="193">
        <f t="shared" si="1369"/>
        <v>0</v>
      </c>
      <c r="CW495" s="193">
        <f t="shared" si="1370"/>
        <v>0</v>
      </c>
      <c r="CX495" s="20"/>
      <c r="CY495" s="33"/>
      <c r="CZ495" s="475">
        <f t="shared" si="1371"/>
        <v>0</v>
      </c>
      <c r="DA495" s="4">
        <f t="shared" si="1485"/>
        <v>0</v>
      </c>
      <c r="DE495" s="7">
        <f t="shared" si="1435"/>
        <v>0</v>
      </c>
      <c r="DF495" s="224">
        <f t="shared" si="1379"/>
        <v>0</v>
      </c>
      <c r="DG495" s="1">
        <f t="shared" si="1372"/>
        <v>0</v>
      </c>
      <c r="DH495" s="229">
        <f t="shared" si="1373"/>
        <v>0</v>
      </c>
      <c r="DI495" s="193"/>
      <c r="DJ495" s="193"/>
      <c r="DK495" s="20"/>
      <c r="DL495" s="33"/>
      <c r="DM495" s="475">
        <f t="shared" si="1374"/>
        <v>0</v>
      </c>
      <c r="DN495" s="4" t="e">
        <f t="shared" si="1486"/>
        <v>#DIV/0!</v>
      </c>
      <c r="DR495" s="7">
        <f t="shared" si="1487"/>
        <v>0</v>
      </c>
      <c r="DS495" s="224">
        <f t="shared" si="1380"/>
        <v>0</v>
      </c>
      <c r="DT495" s="1">
        <f t="shared" si="1375"/>
        <v>0</v>
      </c>
      <c r="DU495" s="229">
        <f t="shared" si="1376"/>
        <v>0</v>
      </c>
    </row>
    <row r="496" spans="2:125" hidden="1" outlineLevel="1" x14ac:dyDescent="0.35">
      <c r="B496" s="5" t="s">
        <v>122</v>
      </c>
      <c r="C496" s="3"/>
      <c r="D496" s="18">
        <v>320029</v>
      </c>
      <c r="E496" s="5" t="s">
        <v>47</v>
      </c>
      <c r="F496" s="5" t="s">
        <v>68</v>
      </c>
      <c r="G496" s="5" t="s">
        <v>81</v>
      </c>
      <c r="H496" s="20">
        <v>255.55600000000001</v>
      </c>
      <c r="I496" s="16">
        <f t="shared" si="1488"/>
        <v>0</v>
      </c>
      <c r="J496" s="16">
        <f t="shared" si="1489"/>
        <v>0</v>
      </c>
      <c r="K496" s="16">
        <f t="shared" si="1490"/>
        <v>0</v>
      </c>
      <c r="L496" s="33">
        <f t="shared" si="1491"/>
        <v>0</v>
      </c>
      <c r="M496" s="20">
        <f t="shared" si="1492"/>
        <v>0</v>
      </c>
      <c r="N496" s="20">
        <f t="shared" si="1493"/>
        <v>0</v>
      </c>
      <c r="O496" s="20">
        <f t="shared" si="1494"/>
        <v>0</v>
      </c>
      <c r="P496" s="20">
        <f t="shared" si="1495"/>
        <v>0</v>
      </c>
      <c r="Q496" s="20">
        <f t="shared" si="1496"/>
        <v>0</v>
      </c>
      <c r="R496" s="20">
        <f t="shared" si="1497"/>
        <v>0</v>
      </c>
      <c r="S496" s="20">
        <f t="shared" si="1498"/>
        <v>0</v>
      </c>
      <c r="T496" s="20">
        <f t="shared" si="1499"/>
        <v>0</v>
      </c>
      <c r="U496" s="182">
        <f t="shared" si="1500"/>
        <v>0</v>
      </c>
      <c r="V496" s="33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>
        <v>0</v>
      </c>
      <c r="AC496" s="20">
        <v>0</v>
      </c>
      <c r="AD496" s="20">
        <v>0</v>
      </c>
      <c r="AE496" s="20">
        <v>0</v>
      </c>
      <c r="AF496" s="20">
        <v>0</v>
      </c>
      <c r="AG496" s="16">
        <v>0</v>
      </c>
      <c r="AH496" s="179">
        <f t="shared" si="1366"/>
        <v>0</v>
      </c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329">
        <f t="shared" si="1418"/>
        <v>0</v>
      </c>
      <c r="AV496" s="33">
        <v>0</v>
      </c>
      <c r="AW496" s="20">
        <v>0</v>
      </c>
      <c r="AX496" s="20">
        <v>0</v>
      </c>
      <c r="AY496" s="20">
        <v>0</v>
      </c>
      <c r="AZ496" s="20">
        <v>0</v>
      </c>
      <c r="BA496" s="20">
        <v>0</v>
      </c>
      <c r="BB496" s="20">
        <v>0</v>
      </c>
      <c r="BC496" s="20">
        <v>0</v>
      </c>
      <c r="BD496" s="20">
        <v>0</v>
      </c>
      <c r="BE496" s="20">
        <v>0</v>
      </c>
      <c r="BF496" s="20">
        <v>0</v>
      </c>
      <c r="BG496" s="20">
        <v>0</v>
      </c>
      <c r="BH496" s="329">
        <f t="shared" si="1419"/>
        <v>0</v>
      </c>
      <c r="BI496" s="193"/>
      <c r="BJ496" s="193"/>
      <c r="BK496" s="20"/>
      <c r="BL496" s="33">
        <v>0</v>
      </c>
      <c r="BM496" s="226"/>
      <c r="BN496" s="4"/>
      <c r="BO496" s="4"/>
      <c r="BP496" s="4"/>
      <c r="BQ496" s="195"/>
      <c r="BR496" s="196"/>
      <c r="BS496" s="224"/>
      <c r="BT496" s="4">
        <f t="shared" si="1381"/>
        <v>0</v>
      </c>
      <c r="BU496" s="229">
        <f t="shared" si="1365"/>
        <v>0</v>
      </c>
      <c r="BV496" s="193">
        <f t="shared" si="1382"/>
        <v>0</v>
      </c>
      <c r="BW496" s="193">
        <f t="shared" si="1383"/>
        <v>0</v>
      </c>
      <c r="BX496" s="20">
        <v>0</v>
      </c>
      <c r="BY496" s="19">
        <v>0</v>
      </c>
      <c r="BZ496" s="441">
        <f t="shared" si="1384"/>
        <v>0</v>
      </c>
      <c r="CA496" s="4"/>
      <c r="CB496" s="1">
        <v>0</v>
      </c>
      <c r="CC496" s="1">
        <v>1</v>
      </c>
      <c r="CD496" s="19">
        <v>0</v>
      </c>
      <c r="CE496" s="196">
        <v>0</v>
      </c>
      <c r="CF496" s="275">
        <f t="shared" si="1385"/>
        <v>0</v>
      </c>
      <c r="CG496" s="1">
        <f t="shared" si="1386"/>
        <v>0</v>
      </c>
      <c r="CH496" s="229">
        <f t="shared" si="1387"/>
        <v>0</v>
      </c>
      <c r="CI496" s="193">
        <f t="shared" si="1388"/>
        <v>0</v>
      </c>
      <c r="CJ496" s="193">
        <f t="shared" si="1389"/>
        <v>0</v>
      </c>
      <c r="CK496" s="20">
        <v>0</v>
      </c>
      <c r="CL496" s="33">
        <v>0</v>
      </c>
      <c r="CM496" s="475">
        <f t="shared" si="1367"/>
        <v>0</v>
      </c>
      <c r="CN496" s="4">
        <f t="shared" si="1502"/>
        <v>0</v>
      </c>
      <c r="CO496" s="1">
        <v>0</v>
      </c>
      <c r="CP496" s="1">
        <v>0</v>
      </c>
      <c r="CQ496" s="19">
        <v>0</v>
      </c>
      <c r="CR496" s="7">
        <v>0</v>
      </c>
      <c r="CS496" s="224">
        <f t="shared" si="1377"/>
        <v>0</v>
      </c>
      <c r="CT496" s="1">
        <f t="shared" si="1378"/>
        <v>0</v>
      </c>
      <c r="CU496" s="229">
        <f t="shared" si="1368"/>
        <v>0</v>
      </c>
      <c r="CV496" s="193">
        <f t="shared" si="1369"/>
        <v>0</v>
      </c>
      <c r="CW496" s="193">
        <f t="shared" si="1370"/>
        <v>0</v>
      </c>
      <c r="CX496" s="20"/>
      <c r="CY496" s="33"/>
      <c r="CZ496" s="475">
        <f t="shared" si="1371"/>
        <v>0</v>
      </c>
      <c r="DA496" s="4">
        <f t="shared" si="1485"/>
        <v>0</v>
      </c>
      <c r="DE496" s="7">
        <f t="shared" si="1435"/>
        <v>0</v>
      </c>
      <c r="DF496" s="224">
        <f t="shared" si="1379"/>
        <v>0</v>
      </c>
      <c r="DG496" s="1">
        <f t="shared" si="1372"/>
        <v>0</v>
      </c>
      <c r="DH496" s="229">
        <f t="shared" si="1373"/>
        <v>0</v>
      </c>
      <c r="DI496" s="193"/>
      <c r="DJ496" s="193"/>
      <c r="DK496" s="20"/>
      <c r="DL496" s="33"/>
      <c r="DM496" s="475">
        <f t="shared" si="1374"/>
        <v>0</v>
      </c>
      <c r="DN496" s="4" t="e">
        <f t="shared" si="1486"/>
        <v>#DIV/0!</v>
      </c>
      <c r="DR496" s="7">
        <f t="shared" si="1487"/>
        <v>0</v>
      </c>
      <c r="DS496" s="224">
        <f t="shared" si="1380"/>
        <v>0</v>
      </c>
      <c r="DT496" s="1">
        <f t="shared" si="1375"/>
        <v>0</v>
      </c>
      <c r="DU496" s="229">
        <f t="shared" si="1376"/>
        <v>0</v>
      </c>
    </row>
    <row r="497" spans="1:125" hidden="1" outlineLevel="1" x14ac:dyDescent="0.35">
      <c r="B497" s="5" t="s">
        <v>122</v>
      </c>
      <c r="C497" s="3"/>
      <c r="D497" s="18">
        <v>320020</v>
      </c>
      <c r="E497" s="5" t="s">
        <v>47</v>
      </c>
      <c r="F497" s="5" t="s">
        <v>29</v>
      </c>
      <c r="G497" s="5" t="s">
        <v>130</v>
      </c>
      <c r="H497" s="20">
        <v>317.77800000000002</v>
      </c>
      <c r="I497" s="16">
        <f t="shared" si="1488"/>
        <v>0</v>
      </c>
      <c r="J497" s="16">
        <f t="shared" si="1489"/>
        <v>0</v>
      </c>
      <c r="K497" s="16">
        <f t="shared" si="1490"/>
        <v>0</v>
      </c>
      <c r="L497" s="33">
        <f t="shared" si="1491"/>
        <v>0</v>
      </c>
      <c r="M497" s="20">
        <f t="shared" si="1492"/>
        <v>0</v>
      </c>
      <c r="N497" s="20">
        <f t="shared" si="1493"/>
        <v>0</v>
      </c>
      <c r="O497" s="20">
        <f t="shared" si="1494"/>
        <v>0</v>
      </c>
      <c r="P497" s="20">
        <f t="shared" si="1495"/>
        <v>0</v>
      </c>
      <c r="Q497" s="20">
        <f t="shared" si="1496"/>
        <v>0</v>
      </c>
      <c r="R497" s="20">
        <f t="shared" si="1497"/>
        <v>0</v>
      </c>
      <c r="S497" s="20">
        <f t="shared" si="1498"/>
        <v>0</v>
      </c>
      <c r="T497" s="20">
        <f t="shared" si="1499"/>
        <v>0</v>
      </c>
      <c r="U497" s="182">
        <f t="shared" si="1500"/>
        <v>0</v>
      </c>
      <c r="V497" s="33">
        <v>10</v>
      </c>
      <c r="W497" s="20">
        <v>12</v>
      </c>
      <c r="X497" s="20">
        <v>0</v>
      </c>
      <c r="Y497" s="20">
        <v>0</v>
      </c>
      <c r="Z497" s="20">
        <v>0</v>
      </c>
      <c r="AA497" s="20">
        <v>0</v>
      </c>
      <c r="AB497" s="20">
        <v>0</v>
      </c>
      <c r="AC497" s="20">
        <v>0</v>
      </c>
      <c r="AD497" s="20">
        <v>0</v>
      </c>
      <c r="AE497" s="20">
        <v>0</v>
      </c>
      <c r="AF497" s="20">
        <v>0</v>
      </c>
      <c r="AG497" s="16">
        <v>0</v>
      </c>
      <c r="AH497" s="179">
        <f t="shared" ref="AH497" si="1503">+SUM(V497:AG497)</f>
        <v>22</v>
      </c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329">
        <f t="shared" si="1418"/>
        <v>0</v>
      </c>
      <c r="AV497" s="33">
        <v>2718.1007999999997</v>
      </c>
      <c r="AW497" s="20">
        <v>4077.1900800000003</v>
      </c>
      <c r="AX497" s="20">
        <v>0</v>
      </c>
      <c r="AY497" s="20">
        <v>0</v>
      </c>
      <c r="AZ497" s="20">
        <v>0</v>
      </c>
      <c r="BA497" s="20">
        <v>0</v>
      </c>
      <c r="BB497" s="20">
        <v>0</v>
      </c>
      <c r="BC497" s="20">
        <v>0</v>
      </c>
      <c r="BD497" s="20">
        <v>0</v>
      </c>
      <c r="BE497" s="20">
        <v>0</v>
      </c>
      <c r="BF497" s="20">
        <v>0</v>
      </c>
      <c r="BG497" s="20">
        <v>0</v>
      </c>
      <c r="BH497" s="329">
        <f t="shared" si="1419"/>
        <v>6795.2908800000005</v>
      </c>
      <c r="BI497" s="193"/>
      <c r="BJ497" s="193"/>
      <c r="BK497" s="20"/>
      <c r="BL497" s="33">
        <v>0</v>
      </c>
      <c r="BM497" s="226"/>
      <c r="BN497" s="4"/>
      <c r="BO497" s="4"/>
      <c r="BP497" s="4"/>
      <c r="BQ497" s="195"/>
      <c r="BR497" s="196"/>
      <c r="BS497" s="224"/>
      <c r="BT497" s="4">
        <f t="shared" si="1381"/>
        <v>0</v>
      </c>
      <c r="BU497" s="229">
        <f t="shared" si="1365"/>
        <v>0</v>
      </c>
      <c r="BV497" s="193">
        <f t="shared" si="1382"/>
        <v>849.41136000000006</v>
      </c>
      <c r="BW497" s="193">
        <f t="shared" si="1383"/>
        <v>0</v>
      </c>
      <c r="BX497" s="20">
        <v>0</v>
      </c>
      <c r="BY497" s="19">
        <v>0</v>
      </c>
      <c r="BZ497" s="441">
        <f t="shared" si="1384"/>
        <v>0</v>
      </c>
      <c r="CA497" s="4"/>
      <c r="CB497" s="1">
        <v>0</v>
      </c>
      <c r="CC497" s="1">
        <v>1</v>
      </c>
      <c r="CD497" s="19">
        <v>0</v>
      </c>
      <c r="CE497" s="196">
        <v>0</v>
      </c>
      <c r="CF497" s="275">
        <f t="shared" si="1385"/>
        <v>0</v>
      </c>
      <c r="CG497" s="1">
        <f t="shared" si="1386"/>
        <v>0</v>
      </c>
      <c r="CH497" s="229">
        <f t="shared" si="1387"/>
        <v>0</v>
      </c>
      <c r="CI497" s="193">
        <f t="shared" si="1388"/>
        <v>755.03232000000003</v>
      </c>
      <c r="CJ497" s="193">
        <f t="shared" si="1389"/>
        <v>0</v>
      </c>
      <c r="CK497" s="20">
        <v>0</v>
      </c>
      <c r="CL497" s="33">
        <v>0</v>
      </c>
      <c r="CM497" s="475">
        <f t="shared" si="1367"/>
        <v>0</v>
      </c>
      <c r="CN497" s="4">
        <f t="shared" si="1502"/>
        <v>0</v>
      </c>
      <c r="CO497" s="1">
        <v>0</v>
      </c>
      <c r="CP497" s="1">
        <v>0</v>
      </c>
      <c r="CQ497" s="19">
        <v>0</v>
      </c>
      <c r="CR497" s="7">
        <v>0</v>
      </c>
      <c r="CS497" s="224">
        <f t="shared" si="1377"/>
        <v>0</v>
      </c>
      <c r="CT497" s="1">
        <f t="shared" si="1378"/>
        <v>0</v>
      </c>
      <c r="CU497" s="229">
        <f t="shared" si="1368"/>
        <v>0</v>
      </c>
      <c r="CV497" s="193">
        <f t="shared" si="1369"/>
        <v>679.529088</v>
      </c>
      <c r="CW497" s="193">
        <f t="shared" si="1370"/>
        <v>0</v>
      </c>
      <c r="CX497" s="20"/>
      <c r="CY497" s="33"/>
      <c r="CZ497" s="475">
        <f t="shared" si="1371"/>
        <v>0</v>
      </c>
      <c r="DA497" s="4">
        <f t="shared" si="1485"/>
        <v>0</v>
      </c>
      <c r="DE497" s="7">
        <f t="shared" si="1435"/>
        <v>0</v>
      </c>
      <c r="DF497" s="224">
        <f t="shared" si="1379"/>
        <v>0</v>
      </c>
      <c r="DG497" s="1">
        <f t="shared" si="1372"/>
        <v>0</v>
      </c>
      <c r="DH497" s="229">
        <f t="shared" si="1373"/>
        <v>0</v>
      </c>
      <c r="DI497" s="193"/>
      <c r="DJ497" s="193"/>
      <c r="DK497" s="20"/>
      <c r="DL497" s="33"/>
      <c r="DM497" s="475">
        <f t="shared" si="1374"/>
        <v>0</v>
      </c>
      <c r="DN497" s="4" t="e">
        <f t="shared" si="1486"/>
        <v>#DIV/0!</v>
      </c>
      <c r="DR497" s="7">
        <f t="shared" si="1487"/>
        <v>0</v>
      </c>
      <c r="DS497" s="224">
        <f t="shared" si="1380"/>
        <v>0</v>
      </c>
      <c r="DT497" s="1">
        <f t="shared" si="1375"/>
        <v>0</v>
      </c>
      <c r="DU497" s="229">
        <f t="shared" si="1376"/>
        <v>0</v>
      </c>
    </row>
    <row r="498" spans="1:125" collapsed="1" x14ac:dyDescent="0.35">
      <c r="B498" s="5" t="s">
        <v>122</v>
      </c>
      <c r="C498" s="3"/>
      <c r="D498" s="18"/>
      <c r="E498" s="5" t="s">
        <v>194</v>
      </c>
      <c r="F498" s="14" t="s">
        <v>82</v>
      </c>
      <c r="G498" s="5"/>
      <c r="H498" s="2"/>
      <c r="I498" s="16">
        <f>+SUM(I499:I501)</f>
        <v>0</v>
      </c>
      <c r="J498" s="16">
        <f t="shared" ref="J498:U498" si="1504">+SUM(J499:J501)</f>
        <v>0</v>
      </c>
      <c r="K498" s="16">
        <f t="shared" si="1504"/>
        <v>0</v>
      </c>
      <c r="L498" s="33">
        <f t="shared" si="1504"/>
        <v>0</v>
      </c>
      <c r="M498" s="20">
        <f t="shared" si="1504"/>
        <v>0</v>
      </c>
      <c r="N498" s="20">
        <f t="shared" si="1504"/>
        <v>0</v>
      </c>
      <c r="O498" s="20">
        <f t="shared" si="1504"/>
        <v>0</v>
      </c>
      <c r="P498" s="20">
        <f t="shared" si="1504"/>
        <v>0</v>
      </c>
      <c r="Q498" s="20">
        <f t="shared" si="1504"/>
        <v>0</v>
      </c>
      <c r="R498" s="20">
        <f t="shared" si="1504"/>
        <v>0</v>
      </c>
      <c r="S498" s="20">
        <f t="shared" si="1504"/>
        <v>0</v>
      </c>
      <c r="T498" s="20">
        <f t="shared" si="1504"/>
        <v>0</v>
      </c>
      <c r="U498" s="182">
        <f t="shared" si="1504"/>
        <v>0</v>
      </c>
      <c r="V498" s="34">
        <f>+SUM(V499:V501)</f>
        <v>0</v>
      </c>
      <c r="W498" s="26">
        <f t="shared" ref="W498:AH498" si="1505">+SUM(W499:W501)</f>
        <v>0</v>
      </c>
      <c r="X498" s="26">
        <f t="shared" si="1505"/>
        <v>0</v>
      </c>
      <c r="Y498" s="26">
        <f t="shared" si="1505"/>
        <v>0</v>
      </c>
      <c r="Z498" s="26">
        <f t="shared" si="1505"/>
        <v>0</v>
      </c>
      <c r="AA498" s="26">
        <f t="shared" si="1505"/>
        <v>0</v>
      </c>
      <c r="AB498" s="26">
        <f t="shared" si="1505"/>
        <v>0</v>
      </c>
      <c r="AC498" s="26">
        <f t="shared" si="1505"/>
        <v>0</v>
      </c>
      <c r="AD498" s="26">
        <v>0</v>
      </c>
      <c r="AE498" s="26">
        <f t="shared" si="1505"/>
        <v>0</v>
      </c>
      <c r="AF498" s="26">
        <f t="shared" si="1505"/>
        <v>0</v>
      </c>
      <c r="AG498" s="27">
        <f t="shared" si="1505"/>
        <v>0</v>
      </c>
      <c r="AH498" s="179">
        <f t="shared" si="1505"/>
        <v>0</v>
      </c>
      <c r="AI498" s="23">
        <f>SUM(AI500:AI501)</f>
        <v>0</v>
      </c>
      <c r="AJ498" s="23">
        <f t="shared" ref="AJ498:AT498" si="1506">SUM(AJ500:AJ501)</f>
        <v>0</v>
      </c>
      <c r="AK498" s="23">
        <f t="shared" si="1506"/>
        <v>0</v>
      </c>
      <c r="AL498" s="23">
        <f t="shared" si="1506"/>
        <v>0</v>
      </c>
      <c r="AM498" s="23">
        <f t="shared" si="1506"/>
        <v>0</v>
      </c>
      <c r="AN498" s="23">
        <f t="shared" si="1506"/>
        <v>0</v>
      </c>
      <c r="AO498" s="23">
        <f t="shared" si="1506"/>
        <v>0</v>
      </c>
      <c r="AP498" s="23">
        <f t="shared" si="1506"/>
        <v>0</v>
      </c>
      <c r="AQ498" s="23">
        <f t="shared" si="1506"/>
        <v>0</v>
      </c>
      <c r="AR498" s="23">
        <f t="shared" si="1506"/>
        <v>0</v>
      </c>
      <c r="AS498" s="23">
        <f t="shared" si="1506"/>
        <v>0</v>
      </c>
      <c r="AT498" s="23">
        <f t="shared" si="1506"/>
        <v>0</v>
      </c>
      <c r="AU498" s="329">
        <f t="shared" ref="AU498" si="1507">+SUM(AU499:AU501)</f>
        <v>0</v>
      </c>
      <c r="AV498" s="34">
        <f t="shared" ref="AV498" si="1508">+SUM(AV499:AV501)</f>
        <v>0</v>
      </c>
      <c r="AW498" s="26">
        <f t="shared" ref="AW498" si="1509">+SUM(AW499:AW501)</f>
        <v>0</v>
      </c>
      <c r="AX498" s="26">
        <f t="shared" ref="AX498" si="1510">+SUM(AX499:AX501)</f>
        <v>0</v>
      </c>
      <c r="AY498" s="26">
        <f t="shared" ref="AY498" si="1511">+SUM(AY499:AY501)</f>
        <v>0</v>
      </c>
      <c r="AZ498" s="26">
        <f t="shared" ref="AZ498" si="1512">+SUM(AZ499:AZ501)</f>
        <v>0</v>
      </c>
      <c r="BA498" s="26">
        <f t="shared" ref="BA498" si="1513">+SUM(BA499:BA501)</f>
        <v>0</v>
      </c>
      <c r="BB498" s="26">
        <f t="shared" ref="BB498" si="1514">+SUM(BB499:BB501)</f>
        <v>0</v>
      </c>
      <c r="BC498" s="26">
        <v>0</v>
      </c>
      <c r="BD498" s="26">
        <v>0</v>
      </c>
      <c r="BE498" s="26">
        <f t="shared" ref="BE498" si="1515">+SUM(BE499:BE501)</f>
        <v>0</v>
      </c>
      <c r="BF498" s="26">
        <f t="shared" ref="BF498" si="1516">+SUM(BF499:BF501)</f>
        <v>0</v>
      </c>
      <c r="BG498" s="26">
        <f t="shared" ref="BG498" si="1517">+SUM(BG499:BG501)</f>
        <v>0</v>
      </c>
      <c r="BH498" s="329">
        <f t="shared" ref="BH498" si="1518">+SUM(BH499:BH501)</f>
        <v>0</v>
      </c>
      <c r="BI498" s="193"/>
      <c r="BJ498" s="193"/>
      <c r="BK498" s="20"/>
      <c r="BL498" s="33">
        <v>0</v>
      </c>
      <c r="BM498" s="226"/>
      <c r="BN498" s="4"/>
      <c r="BO498" s="4"/>
      <c r="BP498" s="4"/>
      <c r="BQ498" s="195"/>
      <c r="BR498" s="196"/>
      <c r="BS498" s="224"/>
      <c r="BT498" s="4">
        <f t="shared" si="1381"/>
        <v>0</v>
      </c>
      <c r="BU498" s="229">
        <f t="shared" si="1365"/>
        <v>0</v>
      </c>
      <c r="BV498" s="193">
        <f t="shared" si="1382"/>
        <v>0</v>
      </c>
      <c r="BW498" s="193">
        <f t="shared" si="1383"/>
        <v>0</v>
      </c>
      <c r="BX498" s="20">
        <v>0</v>
      </c>
      <c r="BY498" s="19">
        <v>0</v>
      </c>
      <c r="BZ498" s="441">
        <f t="shared" si="1384"/>
        <v>0</v>
      </c>
      <c r="CA498" s="4"/>
      <c r="CB498" s="1">
        <v>0</v>
      </c>
      <c r="CC498" s="1">
        <v>1</v>
      </c>
      <c r="CD498" s="19">
        <v>0</v>
      </c>
      <c r="CE498" s="196">
        <v>0</v>
      </c>
      <c r="CF498" s="275">
        <f t="shared" si="1385"/>
        <v>0</v>
      </c>
      <c r="CG498" s="1">
        <f t="shared" si="1386"/>
        <v>0</v>
      </c>
      <c r="CH498" s="229">
        <f t="shared" si="1387"/>
        <v>0</v>
      </c>
      <c r="CI498" s="193">
        <f t="shared" si="1388"/>
        <v>0</v>
      </c>
      <c r="CJ498" s="193">
        <f t="shared" si="1389"/>
        <v>0</v>
      </c>
      <c r="CK498" s="20">
        <v>0</v>
      </c>
      <c r="CL498" s="33">
        <v>0</v>
      </c>
      <c r="CM498" s="475">
        <f t="shared" si="1367"/>
        <v>0</v>
      </c>
      <c r="CN498" s="4">
        <f t="shared" si="1502"/>
        <v>0</v>
      </c>
      <c r="CO498" s="1">
        <v>0</v>
      </c>
      <c r="CP498" s="1">
        <v>0</v>
      </c>
      <c r="CQ498" s="19">
        <v>0</v>
      </c>
      <c r="CR498" s="7">
        <v>0</v>
      </c>
      <c r="CS498" s="224">
        <f t="shared" si="1377"/>
        <v>0</v>
      </c>
      <c r="CT498" s="1">
        <f t="shared" si="1378"/>
        <v>0</v>
      </c>
      <c r="CU498" s="229">
        <f t="shared" si="1368"/>
        <v>0</v>
      </c>
      <c r="CV498" s="193">
        <f t="shared" si="1369"/>
        <v>0</v>
      </c>
      <c r="CW498" s="193">
        <f t="shared" si="1370"/>
        <v>0</v>
      </c>
      <c r="CX498" s="20"/>
      <c r="CY498" s="33"/>
      <c r="CZ498" s="475">
        <f t="shared" si="1371"/>
        <v>0</v>
      </c>
      <c r="DA498" s="4">
        <f t="shared" si="1485"/>
        <v>0</v>
      </c>
      <c r="DE498" s="7">
        <f t="shared" si="1435"/>
        <v>0</v>
      </c>
      <c r="DF498" s="224">
        <f t="shared" si="1379"/>
        <v>0</v>
      </c>
      <c r="DG498" s="1">
        <f t="shared" si="1372"/>
        <v>0</v>
      </c>
      <c r="DH498" s="229">
        <f t="shared" si="1373"/>
        <v>0</v>
      </c>
      <c r="DI498" s="193"/>
      <c r="DJ498" s="193"/>
      <c r="DK498" s="20"/>
      <c r="DL498" s="33"/>
      <c r="DM498" s="475">
        <f t="shared" si="1374"/>
        <v>0</v>
      </c>
      <c r="DN498" s="4" t="e">
        <f t="shared" si="1486"/>
        <v>#DIV/0!</v>
      </c>
      <c r="DR498" s="7">
        <f t="shared" si="1487"/>
        <v>0</v>
      </c>
      <c r="DS498" s="224">
        <f t="shared" si="1380"/>
        <v>0</v>
      </c>
      <c r="DT498" s="1">
        <f t="shared" si="1375"/>
        <v>0</v>
      </c>
      <c r="DU498" s="229">
        <f t="shared" si="1376"/>
        <v>0</v>
      </c>
    </row>
    <row r="499" spans="1:125" hidden="1" outlineLevel="1" x14ac:dyDescent="0.35">
      <c r="B499" s="5" t="s">
        <v>122</v>
      </c>
      <c r="C499" s="3"/>
      <c r="D499" s="18">
        <v>320917</v>
      </c>
      <c r="E499" s="5" t="s">
        <v>194</v>
      </c>
      <c r="F499" s="5" t="s">
        <v>84</v>
      </c>
      <c r="G499" s="5" t="s">
        <v>70</v>
      </c>
      <c r="H499" s="20">
        <v>317.77800000000002</v>
      </c>
      <c r="I499" s="16">
        <f t="shared" ref="I499" si="1519">+IFERROR(AI499/$H499,0)</f>
        <v>0</v>
      </c>
      <c r="J499" s="16">
        <f t="shared" ref="J499" si="1520">+IFERROR(AJ499/$H499,0)</f>
        <v>0</v>
      </c>
      <c r="K499" s="16">
        <f t="shared" ref="K499" si="1521">+IFERROR(AK499/$H499,0)</f>
        <v>0</v>
      </c>
      <c r="L499" s="33">
        <f t="shared" ref="L499" si="1522">+IFERROR(AL499/$H499,0)</f>
        <v>0</v>
      </c>
      <c r="M499" s="20">
        <f t="shared" ref="M499" si="1523">+IFERROR(AM499/$H499,0)</f>
        <v>0</v>
      </c>
      <c r="N499" s="20">
        <f t="shared" ref="N499" si="1524">+IFERROR(AN499/$H499,0)</f>
        <v>0</v>
      </c>
      <c r="O499" s="20">
        <f t="shared" ref="O499" si="1525">+IFERROR(AO499/$H499,0)</f>
        <v>0</v>
      </c>
      <c r="P499" s="20">
        <f t="shared" ref="P499" si="1526">+IFERROR(AP499/$H499,0)</f>
        <v>0</v>
      </c>
      <c r="Q499" s="20">
        <f t="shared" ref="Q499" si="1527">+IFERROR(AQ499/$H499,0)</f>
        <v>0</v>
      </c>
      <c r="R499" s="20">
        <f t="shared" ref="R499" si="1528">+IFERROR(AR499/$H499,0)</f>
        <v>0</v>
      </c>
      <c r="S499" s="20">
        <f t="shared" ref="S499" si="1529">+IFERROR(AS499/$H499,0)</f>
        <v>0</v>
      </c>
      <c r="T499" s="20">
        <f t="shared" ref="T499" si="1530">+IFERROR(AT499/$H499,0)</f>
        <v>0</v>
      </c>
      <c r="U499" s="182">
        <f t="shared" ref="U499" si="1531">+SUM(I499:T499)</f>
        <v>0</v>
      </c>
      <c r="V499" s="33">
        <v>0</v>
      </c>
      <c r="W499" s="20">
        <v>0</v>
      </c>
      <c r="X499" s="20">
        <v>0</v>
      </c>
      <c r="Y499" s="20">
        <v>0</v>
      </c>
      <c r="Z499" s="20">
        <v>0</v>
      </c>
      <c r="AA499" s="20">
        <v>0</v>
      </c>
      <c r="AB499" s="20">
        <v>0</v>
      </c>
      <c r="AC499" s="20">
        <v>0</v>
      </c>
      <c r="AD499" s="20">
        <v>0</v>
      </c>
      <c r="AE499" s="20">
        <v>0</v>
      </c>
      <c r="AF499" s="20">
        <v>0</v>
      </c>
      <c r="AG499" s="16">
        <v>0</v>
      </c>
      <c r="AH499" s="179">
        <f t="shared" si="1366"/>
        <v>0</v>
      </c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329">
        <f t="shared" si="1418"/>
        <v>0</v>
      </c>
      <c r="AV499" s="33">
        <v>0</v>
      </c>
      <c r="AW499" s="20">
        <v>0</v>
      </c>
      <c r="AX499" s="20">
        <v>0</v>
      </c>
      <c r="AY499" s="20">
        <v>0</v>
      </c>
      <c r="AZ499" s="20">
        <v>0</v>
      </c>
      <c r="BA499" s="20">
        <v>0</v>
      </c>
      <c r="BB499" s="20">
        <v>0</v>
      </c>
      <c r="BC499" s="20">
        <v>0</v>
      </c>
      <c r="BD499" s="20">
        <v>0</v>
      </c>
      <c r="BE499" s="20">
        <v>0</v>
      </c>
      <c r="BF499" s="20">
        <v>0</v>
      </c>
      <c r="BG499" s="20">
        <v>0</v>
      </c>
      <c r="BH499" s="329">
        <f t="shared" si="1419"/>
        <v>0</v>
      </c>
      <c r="BI499" s="193"/>
      <c r="BJ499" s="193"/>
      <c r="BK499" s="20"/>
      <c r="BL499" s="33"/>
      <c r="BM499" s="226">
        <f t="shared" si="1420"/>
        <v>0</v>
      </c>
      <c r="BN499" s="4">
        <f t="shared" si="1501"/>
        <v>0</v>
      </c>
      <c r="BO499" s="4">
        <v>0</v>
      </c>
      <c r="BP499" s="4">
        <v>0</v>
      </c>
      <c r="BQ499" s="195">
        <v>0</v>
      </c>
      <c r="BR499" s="196">
        <f>BQ499*H499*1.08*(1-BO499)</f>
        <v>0</v>
      </c>
      <c r="BS499" s="224">
        <f t="shared" si="1421"/>
        <v>0</v>
      </c>
      <c r="BT499" s="4">
        <f t="shared" si="1381"/>
        <v>0</v>
      </c>
      <c r="BU499" s="3">
        <f t="shared" si="1365"/>
        <v>0</v>
      </c>
      <c r="BV499" s="193">
        <f t="shared" si="1382"/>
        <v>0</v>
      </c>
      <c r="BW499" s="193">
        <f t="shared" si="1383"/>
        <v>0</v>
      </c>
      <c r="BX499" s="20"/>
      <c r="BY499" s="19">
        <v>0</v>
      </c>
      <c r="BZ499" s="441">
        <f t="shared" si="1384"/>
        <v>0</v>
      </c>
      <c r="CA499" s="4">
        <f>BW499/$BW$465</f>
        <v>0</v>
      </c>
      <c r="CB499" s="1">
        <v>0</v>
      </c>
      <c r="CC499" s="1">
        <v>1</v>
      </c>
      <c r="CD499" s="19">
        <v>0</v>
      </c>
      <c r="CE499" s="196">
        <v>0</v>
      </c>
      <c r="CF499" s="275">
        <f t="shared" si="1385"/>
        <v>0</v>
      </c>
      <c r="CG499" s="1">
        <f t="shared" si="1386"/>
        <v>0</v>
      </c>
      <c r="CH499" s="229">
        <f t="shared" si="1387"/>
        <v>0</v>
      </c>
      <c r="CI499" s="193">
        <f t="shared" si="1388"/>
        <v>0</v>
      </c>
      <c r="CJ499" s="193">
        <f t="shared" si="1389"/>
        <v>0</v>
      </c>
      <c r="CK499" s="20">
        <v>0</v>
      </c>
      <c r="CL499" s="33"/>
      <c r="CM499" s="475">
        <f t="shared" si="1367"/>
        <v>0</v>
      </c>
      <c r="CN499" s="4"/>
      <c r="CO499" s="1">
        <v>0</v>
      </c>
      <c r="CP499" s="1">
        <v>0</v>
      </c>
      <c r="CQ499" s="19">
        <v>0</v>
      </c>
      <c r="CR499" s="7">
        <f t="shared" si="1422"/>
        <v>0</v>
      </c>
      <c r="CS499" s="224">
        <f t="shared" si="1377"/>
        <v>0</v>
      </c>
      <c r="CT499" s="1">
        <f t="shared" si="1378"/>
        <v>0</v>
      </c>
      <c r="CU499" s="229">
        <f t="shared" si="1368"/>
        <v>0</v>
      </c>
      <c r="CV499" s="193">
        <f t="shared" si="1369"/>
        <v>0</v>
      </c>
      <c r="CW499" s="193">
        <f t="shared" si="1370"/>
        <v>0</v>
      </c>
      <c r="CX499" s="20">
        <v>0</v>
      </c>
      <c r="CY499" s="33"/>
      <c r="CZ499" s="475">
        <f t="shared" si="1371"/>
        <v>0</v>
      </c>
      <c r="DA499" s="4"/>
      <c r="DE499" s="7">
        <f t="shared" si="1435"/>
        <v>0</v>
      </c>
      <c r="DF499" s="224">
        <f t="shared" si="1379"/>
        <v>0</v>
      </c>
      <c r="DG499" s="1">
        <f t="shared" si="1372"/>
        <v>0</v>
      </c>
      <c r="DH499" s="229">
        <f t="shared" si="1373"/>
        <v>0</v>
      </c>
      <c r="DI499" s="193"/>
      <c r="DJ499" s="193"/>
      <c r="DK499" s="20">
        <v>0</v>
      </c>
      <c r="DL499" s="33"/>
      <c r="DM499" s="475">
        <f t="shared" si="1374"/>
        <v>0</v>
      </c>
      <c r="DN499" s="4"/>
      <c r="DR499" s="7">
        <f t="shared" si="1487"/>
        <v>0</v>
      </c>
      <c r="DS499" s="224">
        <f t="shared" si="1380"/>
        <v>0</v>
      </c>
      <c r="DT499" s="1">
        <f t="shared" si="1375"/>
        <v>0</v>
      </c>
      <c r="DU499" s="229">
        <f t="shared" si="1376"/>
        <v>0</v>
      </c>
    </row>
    <row r="500" spans="1:125" hidden="1" outlineLevel="1" x14ac:dyDescent="0.35">
      <c r="B500" s="5" t="s">
        <v>122</v>
      </c>
      <c r="C500" s="3"/>
      <c r="D500" s="18">
        <v>320921</v>
      </c>
      <c r="E500" s="5" t="s">
        <v>194</v>
      </c>
      <c r="F500" s="5" t="s">
        <v>85</v>
      </c>
      <c r="G500" s="5" t="s">
        <v>70</v>
      </c>
      <c r="H500" s="20">
        <v>332.45499999999998</v>
      </c>
      <c r="I500" s="16">
        <f t="shared" ref="I500:I501" si="1532">+IFERROR(AI500/$H500,0)</f>
        <v>0</v>
      </c>
      <c r="J500" s="16">
        <f t="shared" ref="J500:J501" si="1533">+IFERROR(AJ500/$H500,0)</f>
        <v>0</v>
      </c>
      <c r="K500" s="16">
        <f t="shared" ref="K500:K501" si="1534">+IFERROR(AK500/$H500,0)</f>
        <v>0</v>
      </c>
      <c r="L500" s="33">
        <f t="shared" ref="L500:L501" si="1535">+IFERROR(AL500/$H500,0)</f>
        <v>0</v>
      </c>
      <c r="M500" s="20">
        <f t="shared" ref="M500:M501" si="1536">+IFERROR(AM500/$H500,0)</f>
        <v>0</v>
      </c>
      <c r="N500" s="20">
        <f t="shared" ref="N500:N501" si="1537">+IFERROR(AN500/$H500,0)</f>
        <v>0</v>
      </c>
      <c r="O500" s="20">
        <f t="shared" ref="O500:O501" si="1538">+IFERROR(AO500/$H500,0)</f>
        <v>0</v>
      </c>
      <c r="P500" s="20">
        <f t="shared" ref="P500:P501" si="1539">+IFERROR(AP500/$H500,0)</f>
        <v>0</v>
      </c>
      <c r="Q500" s="20">
        <f t="shared" ref="Q500:Q501" si="1540">+IFERROR(AQ500/$H500,0)</f>
        <v>0</v>
      </c>
      <c r="R500" s="20">
        <f t="shared" ref="R500:R501" si="1541">+IFERROR(AR500/$H500,0)</f>
        <v>0</v>
      </c>
      <c r="S500" s="20">
        <f t="shared" ref="S500:S501" si="1542">+IFERROR(AS500/$H500,0)</f>
        <v>0</v>
      </c>
      <c r="T500" s="20">
        <f t="shared" ref="T500:T501" si="1543">+IFERROR(AT500/$H500,0)</f>
        <v>0</v>
      </c>
      <c r="U500" s="182">
        <f t="shared" ref="U500:U501" si="1544">+SUM(I500:T500)</f>
        <v>0</v>
      </c>
      <c r="V500" s="33">
        <v>0</v>
      </c>
      <c r="W500" s="20">
        <v>0</v>
      </c>
      <c r="X500" s="20">
        <v>0</v>
      </c>
      <c r="Y500" s="20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0">
        <v>0</v>
      </c>
      <c r="AF500" s="20">
        <v>0</v>
      </c>
      <c r="AG500" s="16">
        <v>0</v>
      </c>
      <c r="AH500" s="179">
        <f t="shared" si="1366"/>
        <v>0</v>
      </c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329">
        <f t="shared" si="1418"/>
        <v>0</v>
      </c>
      <c r="AV500" s="33">
        <v>0</v>
      </c>
      <c r="AW500" s="20">
        <v>0</v>
      </c>
      <c r="AX500" s="20">
        <v>0</v>
      </c>
      <c r="AY500" s="20">
        <v>0</v>
      </c>
      <c r="AZ500" s="20">
        <v>0</v>
      </c>
      <c r="BA500" s="20">
        <v>0</v>
      </c>
      <c r="BB500" s="20">
        <v>0</v>
      </c>
      <c r="BC500" s="20">
        <v>0</v>
      </c>
      <c r="BD500" s="20">
        <v>0</v>
      </c>
      <c r="BE500" s="20">
        <v>0</v>
      </c>
      <c r="BF500" s="20">
        <v>0</v>
      </c>
      <c r="BG500" s="20">
        <v>0</v>
      </c>
      <c r="BH500" s="329">
        <f t="shared" si="1419"/>
        <v>0</v>
      </c>
      <c r="BI500" s="193"/>
      <c r="BJ500" s="193"/>
      <c r="BK500" s="20"/>
      <c r="BL500" s="33"/>
      <c r="BM500" s="226">
        <f t="shared" si="1420"/>
        <v>0</v>
      </c>
      <c r="BN500" s="4">
        <f t="shared" si="1501"/>
        <v>0</v>
      </c>
      <c r="BO500" s="4">
        <v>0</v>
      </c>
      <c r="BP500" s="4">
        <v>0</v>
      </c>
      <c r="BQ500" s="195">
        <v>0</v>
      </c>
      <c r="BR500" s="196">
        <f>BQ500*H500*1.08*(1-BO500)</f>
        <v>0</v>
      </c>
      <c r="BS500" s="224">
        <f t="shared" si="1421"/>
        <v>0</v>
      </c>
      <c r="BT500" s="4">
        <f t="shared" si="1381"/>
        <v>0</v>
      </c>
      <c r="BU500" s="3">
        <f t="shared" si="1365"/>
        <v>0</v>
      </c>
      <c r="BV500" s="193">
        <f t="shared" si="1382"/>
        <v>0</v>
      </c>
      <c r="BW500" s="193">
        <f t="shared" si="1383"/>
        <v>0</v>
      </c>
      <c r="BX500" s="20"/>
      <c r="BY500" s="19">
        <v>0</v>
      </c>
      <c r="BZ500" s="441">
        <f t="shared" si="1384"/>
        <v>0</v>
      </c>
      <c r="CA500" s="4">
        <f>BW500/$BW$465</f>
        <v>0</v>
      </c>
      <c r="CB500" s="1">
        <v>0</v>
      </c>
      <c r="CC500" s="1">
        <v>1</v>
      </c>
      <c r="CD500" s="19">
        <v>0</v>
      </c>
      <c r="CE500" s="196">
        <v>0</v>
      </c>
      <c r="CF500" s="275">
        <f t="shared" si="1385"/>
        <v>0</v>
      </c>
      <c r="CG500" s="1">
        <f t="shared" si="1386"/>
        <v>0</v>
      </c>
      <c r="CH500" s="229">
        <f t="shared" si="1387"/>
        <v>0</v>
      </c>
      <c r="CI500" s="193">
        <f t="shared" si="1388"/>
        <v>0</v>
      </c>
      <c r="CJ500" s="193">
        <f t="shared" si="1389"/>
        <v>0</v>
      </c>
      <c r="CK500" s="20">
        <v>0</v>
      </c>
      <c r="CL500" s="33"/>
      <c r="CM500" s="475">
        <f t="shared" si="1367"/>
        <v>0</v>
      </c>
      <c r="CN500" s="4"/>
      <c r="CO500" s="1">
        <v>0</v>
      </c>
      <c r="CP500" s="1">
        <v>0</v>
      </c>
      <c r="CQ500" s="19">
        <v>0</v>
      </c>
      <c r="CR500" s="7">
        <f t="shared" si="1422"/>
        <v>0</v>
      </c>
      <c r="CS500" s="224">
        <f t="shared" si="1377"/>
        <v>0</v>
      </c>
      <c r="CT500" s="1">
        <f t="shared" si="1378"/>
        <v>0</v>
      </c>
      <c r="CU500" s="229">
        <f t="shared" si="1368"/>
        <v>0</v>
      </c>
      <c r="CV500" s="193">
        <f t="shared" si="1369"/>
        <v>0</v>
      </c>
      <c r="CW500" s="193">
        <f t="shared" si="1370"/>
        <v>0</v>
      </c>
      <c r="CX500" s="20">
        <v>0</v>
      </c>
      <c r="CY500" s="33"/>
      <c r="CZ500" s="475">
        <f t="shared" si="1371"/>
        <v>0</v>
      </c>
      <c r="DA500" s="4"/>
      <c r="DE500" s="7">
        <f t="shared" si="1435"/>
        <v>0</v>
      </c>
      <c r="DF500" s="224">
        <f t="shared" si="1379"/>
        <v>0</v>
      </c>
      <c r="DG500" s="1">
        <f t="shared" si="1372"/>
        <v>0</v>
      </c>
      <c r="DH500" s="229">
        <f t="shared" si="1373"/>
        <v>0</v>
      </c>
      <c r="DI500" s="193"/>
      <c r="DJ500" s="193"/>
      <c r="DK500" s="20">
        <v>0</v>
      </c>
      <c r="DL500" s="33"/>
      <c r="DM500" s="475">
        <f t="shared" si="1374"/>
        <v>0</v>
      </c>
      <c r="DN500" s="4"/>
      <c r="DR500" s="7">
        <f t="shared" si="1487"/>
        <v>0</v>
      </c>
      <c r="DS500" s="224">
        <f t="shared" si="1380"/>
        <v>0</v>
      </c>
      <c r="DT500" s="1">
        <f t="shared" si="1375"/>
        <v>0</v>
      </c>
      <c r="DU500" s="229">
        <f t="shared" si="1376"/>
        <v>0</v>
      </c>
    </row>
    <row r="501" spans="1:125" hidden="1" outlineLevel="1" x14ac:dyDescent="0.35">
      <c r="B501" s="5" t="s">
        <v>122</v>
      </c>
      <c r="C501" s="3"/>
      <c r="D501" s="18">
        <v>320925</v>
      </c>
      <c r="E501" s="5" t="s">
        <v>194</v>
      </c>
      <c r="F501" s="5" t="s">
        <v>86</v>
      </c>
      <c r="G501" s="5" t="s">
        <v>71</v>
      </c>
      <c r="H501" s="20">
        <v>210.833</v>
      </c>
      <c r="I501" s="16">
        <f t="shared" si="1532"/>
        <v>0</v>
      </c>
      <c r="J501" s="16">
        <f t="shared" si="1533"/>
        <v>0</v>
      </c>
      <c r="K501" s="16">
        <f t="shared" si="1534"/>
        <v>0</v>
      </c>
      <c r="L501" s="33">
        <f t="shared" si="1535"/>
        <v>0</v>
      </c>
      <c r="M501" s="20">
        <f t="shared" si="1536"/>
        <v>0</v>
      </c>
      <c r="N501" s="20">
        <f t="shared" si="1537"/>
        <v>0</v>
      </c>
      <c r="O501" s="20">
        <f t="shared" si="1538"/>
        <v>0</v>
      </c>
      <c r="P501" s="20">
        <f t="shared" si="1539"/>
        <v>0</v>
      </c>
      <c r="Q501" s="20">
        <f t="shared" si="1540"/>
        <v>0</v>
      </c>
      <c r="R501" s="20">
        <f t="shared" si="1541"/>
        <v>0</v>
      </c>
      <c r="S501" s="20">
        <f t="shared" si="1542"/>
        <v>0</v>
      </c>
      <c r="T501" s="20">
        <f t="shared" si="1543"/>
        <v>0</v>
      </c>
      <c r="U501" s="182">
        <f t="shared" si="1544"/>
        <v>0</v>
      </c>
      <c r="V501" s="33">
        <v>0</v>
      </c>
      <c r="W501" s="20">
        <v>0</v>
      </c>
      <c r="X501" s="20">
        <v>0</v>
      </c>
      <c r="Y501" s="20">
        <v>0</v>
      </c>
      <c r="Z501" s="20">
        <v>0</v>
      </c>
      <c r="AA501" s="20">
        <v>0</v>
      </c>
      <c r="AB501" s="20">
        <v>0</v>
      </c>
      <c r="AC501" s="20">
        <v>0</v>
      </c>
      <c r="AD501" s="20">
        <v>0</v>
      </c>
      <c r="AE501" s="20">
        <v>0</v>
      </c>
      <c r="AF501" s="20">
        <v>0</v>
      </c>
      <c r="AG501" s="16">
        <v>0</v>
      </c>
      <c r="AH501" s="179">
        <f t="shared" si="1366"/>
        <v>0</v>
      </c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329">
        <f t="shared" si="1418"/>
        <v>0</v>
      </c>
      <c r="AV501" s="33">
        <v>0</v>
      </c>
      <c r="AW501" s="20">
        <v>0</v>
      </c>
      <c r="AX501" s="20">
        <v>0</v>
      </c>
      <c r="AY501" s="20">
        <v>0</v>
      </c>
      <c r="AZ501" s="20">
        <v>0</v>
      </c>
      <c r="BA501" s="20">
        <v>0</v>
      </c>
      <c r="BB501" s="20">
        <v>0</v>
      </c>
      <c r="BC501" s="20">
        <v>0</v>
      </c>
      <c r="BD501" s="20">
        <v>0</v>
      </c>
      <c r="BE501" s="20">
        <v>0</v>
      </c>
      <c r="BF501" s="20">
        <v>0</v>
      </c>
      <c r="BG501" s="20">
        <v>0</v>
      </c>
      <c r="BH501" s="329">
        <f t="shared" si="1419"/>
        <v>0</v>
      </c>
      <c r="BI501" s="193"/>
      <c r="BJ501" s="193"/>
      <c r="BK501" s="20"/>
      <c r="BL501" s="33"/>
      <c r="BM501" s="226">
        <f t="shared" si="1420"/>
        <v>0</v>
      </c>
      <c r="BN501" s="4">
        <f t="shared" si="1501"/>
        <v>0</v>
      </c>
      <c r="BO501" s="4">
        <v>0</v>
      </c>
      <c r="BP501" s="4">
        <v>0</v>
      </c>
      <c r="BQ501" s="195">
        <v>0</v>
      </c>
      <c r="BR501" s="196">
        <f>BQ501*H501*1.08*(1-BO501)</f>
        <v>0</v>
      </c>
      <c r="BS501" s="224">
        <f t="shared" si="1421"/>
        <v>0</v>
      </c>
      <c r="BT501" s="4">
        <f t="shared" si="1381"/>
        <v>0</v>
      </c>
      <c r="BU501" s="3">
        <f t="shared" si="1365"/>
        <v>0</v>
      </c>
      <c r="BV501" s="193">
        <f t="shared" si="1382"/>
        <v>0</v>
      </c>
      <c r="BW501" s="193">
        <f t="shared" si="1383"/>
        <v>0</v>
      </c>
      <c r="BX501" s="20"/>
      <c r="BY501" s="19">
        <v>0</v>
      </c>
      <c r="BZ501" s="441">
        <f t="shared" si="1384"/>
        <v>0</v>
      </c>
      <c r="CA501" s="4">
        <f>BW501/$BW$465</f>
        <v>0</v>
      </c>
      <c r="CB501" s="1">
        <v>0</v>
      </c>
      <c r="CC501" s="1">
        <v>1</v>
      </c>
      <c r="CD501" s="19">
        <v>0</v>
      </c>
      <c r="CE501" s="196">
        <v>0</v>
      </c>
      <c r="CF501" s="275">
        <f t="shared" si="1385"/>
        <v>0</v>
      </c>
      <c r="CG501" s="1">
        <f t="shared" si="1386"/>
        <v>0</v>
      </c>
      <c r="CH501" s="229">
        <f t="shared" si="1387"/>
        <v>0</v>
      </c>
      <c r="CI501" s="193">
        <f t="shared" si="1388"/>
        <v>0</v>
      </c>
      <c r="CJ501" s="193">
        <f t="shared" si="1389"/>
        <v>0</v>
      </c>
      <c r="CK501" s="20">
        <v>0</v>
      </c>
      <c r="CL501" s="33"/>
      <c r="CM501" s="475">
        <f t="shared" si="1367"/>
        <v>0</v>
      </c>
      <c r="CN501" s="4"/>
      <c r="CO501" s="1">
        <v>0</v>
      </c>
      <c r="CP501" s="1">
        <v>0</v>
      </c>
      <c r="CQ501" s="19">
        <v>0</v>
      </c>
      <c r="CR501" s="7">
        <f t="shared" si="1422"/>
        <v>0</v>
      </c>
      <c r="CS501" s="224">
        <f t="shared" si="1377"/>
        <v>0</v>
      </c>
      <c r="CT501" s="1">
        <f t="shared" si="1378"/>
        <v>0</v>
      </c>
      <c r="CU501" s="229">
        <f t="shared" si="1368"/>
        <v>0</v>
      </c>
      <c r="CV501" s="193">
        <f t="shared" si="1369"/>
        <v>0</v>
      </c>
      <c r="CW501" s="193">
        <f t="shared" si="1370"/>
        <v>0</v>
      </c>
      <c r="CX501" s="20">
        <v>0</v>
      </c>
      <c r="CY501" s="33"/>
      <c r="CZ501" s="475">
        <f t="shared" si="1371"/>
        <v>0</v>
      </c>
      <c r="DA501" s="4"/>
      <c r="DE501" s="7">
        <f t="shared" si="1435"/>
        <v>0</v>
      </c>
      <c r="DF501" s="224">
        <f t="shared" si="1379"/>
        <v>0</v>
      </c>
      <c r="DG501" s="1">
        <f t="shared" si="1372"/>
        <v>0</v>
      </c>
      <c r="DH501" s="229">
        <f t="shared" si="1373"/>
        <v>0</v>
      </c>
      <c r="DI501" s="193"/>
      <c r="DJ501" s="193"/>
      <c r="DK501" s="20">
        <v>0</v>
      </c>
      <c r="DL501" s="33"/>
      <c r="DM501" s="475">
        <f t="shared" si="1374"/>
        <v>0</v>
      </c>
      <c r="DN501" s="4"/>
      <c r="DR501" s="7">
        <f t="shared" si="1487"/>
        <v>0</v>
      </c>
      <c r="DS501" s="224">
        <f t="shared" si="1380"/>
        <v>0</v>
      </c>
      <c r="DT501" s="1">
        <f t="shared" si="1375"/>
        <v>0</v>
      </c>
      <c r="DU501" s="229">
        <f t="shared" si="1376"/>
        <v>0</v>
      </c>
    </row>
    <row r="502" spans="1:125" s="11" customFormat="1" collapsed="1" x14ac:dyDescent="0.35">
      <c r="A502" s="204"/>
      <c r="B502" s="199"/>
      <c r="C502" s="200"/>
      <c r="D502" s="201"/>
      <c r="E502" s="199" t="s">
        <v>102</v>
      </c>
      <c r="F502" s="199"/>
      <c r="G502" s="199"/>
      <c r="H502" s="205"/>
      <c r="I502" s="206">
        <f>+SUM(I503:I535)</f>
        <v>372.32911751404964</v>
      </c>
      <c r="J502" s="206">
        <f t="shared" ref="J502" si="1545">+SUM(J503:J535)</f>
        <v>303.80988604502409</v>
      </c>
      <c r="K502" s="206">
        <f t="shared" ref="K502" si="1546">+SUM(K503:K535)</f>
        <v>477.85042288897125</v>
      </c>
      <c r="L502" s="207">
        <f t="shared" ref="L502" si="1547">+SUM(L503:L535)</f>
        <v>351.13236754341193</v>
      </c>
      <c r="M502" s="208">
        <f t="shared" ref="M502" si="1548">+SUM(M503:M535)</f>
        <v>364.4560085842989</v>
      </c>
      <c r="N502" s="208">
        <f t="shared" ref="N502" si="1549">+SUM(N503:N535)</f>
        <v>434.40636252506096</v>
      </c>
      <c r="O502" s="208">
        <f t="shared" ref="O502" si="1550">+SUM(O503:O535)</f>
        <v>488.12149049830941</v>
      </c>
      <c r="P502" s="208">
        <f t="shared" ref="P502" si="1551">+SUM(P503:P535)</f>
        <v>631.49837413003297</v>
      </c>
      <c r="Q502" s="208">
        <f t="shared" ref="Q502" si="1552">+SUM(Q503:Q535)</f>
        <v>522.43111344690521</v>
      </c>
      <c r="R502" s="208">
        <f t="shared" ref="R502" si="1553">+SUM(R503:R535)</f>
        <v>681.89272367439128</v>
      </c>
      <c r="S502" s="208">
        <f t="shared" ref="S502" si="1554">+SUM(S503:S535)</f>
        <v>735.29861862820417</v>
      </c>
      <c r="T502" s="208">
        <f t="shared" ref="T502" si="1555">+SUM(T503:T535)</f>
        <v>827.51850570577483</v>
      </c>
      <c r="U502" s="202">
        <f t="shared" ref="U502" si="1556">+SUM(U503:U535)</f>
        <v>6190.744991184436</v>
      </c>
      <c r="V502" s="207">
        <f>+SUM(V503:V535)</f>
        <v>601.13333333333333</v>
      </c>
      <c r="W502" s="208">
        <f t="shared" ref="W502:AH502" si="1557">+SUM(W503:W535)</f>
        <v>263.05833333333328</v>
      </c>
      <c r="X502" s="208">
        <f t="shared" si="1557"/>
        <v>878.74166666666656</v>
      </c>
      <c r="Y502" s="208">
        <f t="shared" si="1557"/>
        <v>611.02499999999998</v>
      </c>
      <c r="Z502" s="208">
        <f t="shared" si="1557"/>
        <v>1236.25</v>
      </c>
      <c r="AA502" s="208">
        <f t="shared" si="1557"/>
        <v>645.83333333333326</v>
      </c>
      <c r="AB502" s="208">
        <f t="shared" si="1557"/>
        <v>781.23333333333335</v>
      </c>
      <c r="AC502" s="208">
        <f t="shared" si="1557"/>
        <v>814.66666666666674</v>
      </c>
      <c r="AD502" s="208">
        <f t="shared" si="1557"/>
        <v>774.99166666666656</v>
      </c>
      <c r="AE502" s="208">
        <f t="shared" si="1557"/>
        <v>0</v>
      </c>
      <c r="AF502" s="208">
        <f t="shared" si="1557"/>
        <v>0</v>
      </c>
      <c r="AG502" s="206">
        <f t="shared" si="1557"/>
        <v>0</v>
      </c>
      <c r="AH502" s="203">
        <f t="shared" si="1557"/>
        <v>6606.9333333333334</v>
      </c>
      <c r="AI502" s="209">
        <f>SUM(AI503:AI535)</f>
        <v>91031.772999999986</v>
      </c>
      <c r="AJ502" s="209">
        <f t="shared" ref="AJ502:AT502" si="1558">SUM(AJ503:AJ535)</f>
        <v>75498.710999999996</v>
      </c>
      <c r="AK502" s="209">
        <f t="shared" si="1558"/>
        <v>118540.27650000002</v>
      </c>
      <c r="AL502" s="209">
        <f t="shared" si="1558"/>
        <v>89979.099000000017</v>
      </c>
      <c r="AM502" s="209">
        <f t="shared" si="1558"/>
        <v>83397.761999999988</v>
      </c>
      <c r="AN502" s="209">
        <f t="shared" si="1558"/>
        <v>101762.77899999999</v>
      </c>
      <c r="AO502" s="209">
        <f t="shared" si="1558"/>
        <v>118565.31300000001</v>
      </c>
      <c r="AP502" s="209">
        <f t="shared" si="1558"/>
        <v>153397.13464000006</v>
      </c>
      <c r="AQ502" s="209">
        <f t="shared" si="1558"/>
        <v>126129.76620000003</v>
      </c>
      <c r="AR502" s="209">
        <f t="shared" si="1558"/>
        <v>169858.63195999997</v>
      </c>
      <c r="AS502" s="209">
        <f t="shared" si="1558"/>
        <v>196297.36419999995</v>
      </c>
      <c r="AT502" s="209">
        <f t="shared" si="1558"/>
        <v>217518.12299999999</v>
      </c>
      <c r="AU502" s="330">
        <f t="shared" ref="AU502" si="1559">+SUM(AU503:AU535)</f>
        <v>1541976.7335000001</v>
      </c>
      <c r="AV502" s="207">
        <f t="shared" ref="AV502" si="1560">+SUM(AV503:AV535)</f>
        <v>173880.71064000003</v>
      </c>
      <c r="AW502" s="208">
        <f t="shared" ref="AW502" si="1561">+SUM(AW503:AW535)</f>
        <v>68107.388759999987</v>
      </c>
      <c r="AX502" s="208">
        <f t="shared" ref="AX502" si="1562">+SUM(AX503:AX535)</f>
        <v>231762.36456000005</v>
      </c>
      <c r="AY502" s="208">
        <f t="shared" ref="AY502" si="1563">+SUM(AY503:AY535)</f>
        <v>149819.39064</v>
      </c>
      <c r="AZ502" s="208">
        <f t="shared" ref="AZ502" si="1564">+SUM(AZ503:AZ535)</f>
        <v>228983.31396000003</v>
      </c>
      <c r="BA502" s="208">
        <f t="shared" ref="BA502" si="1565">+SUM(BA503:BA535)</f>
        <v>156268.56527999998</v>
      </c>
      <c r="BB502" s="208">
        <f t="shared" ref="BB502" si="1566">+SUM(BB503:BB535)</f>
        <v>197443.85688000004</v>
      </c>
      <c r="BC502" s="208">
        <v>209994.74100000007</v>
      </c>
      <c r="BD502" s="208">
        <v>198448.51607999994</v>
      </c>
      <c r="BE502" s="208">
        <f t="shared" ref="BE502" si="1567">+SUM(BE503:BE535)</f>
        <v>0</v>
      </c>
      <c r="BF502" s="208">
        <f t="shared" ref="BF502" si="1568">+SUM(BF503:BF535)</f>
        <v>0</v>
      </c>
      <c r="BG502" s="208">
        <f t="shared" ref="BG502" si="1569">+SUM(BG503:BG535)</f>
        <v>0</v>
      </c>
      <c r="BH502" s="330">
        <f t="shared" ref="BH502:CR502" si="1570">+SUM(BH503:BH535)</f>
        <v>1614708.8478000001</v>
      </c>
      <c r="BI502" s="208">
        <f t="shared" si="1570"/>
        <v>169877.99808000002</v>
      </c>
      <c r="BJ502" s="207">
        <f t="shared" si="1570"/>
        <v>192940.73820000005</v>
      </c>
      <c r="BK502" s="208">
        <f t="shared" si="1570"/>
        <v>250851.44324304996</v>
      </c>
      <c r="BL502" s="207">
        <f t="shared" si="1570"/>
        <v>209994.74100000007</v>
      </c>
      <c r="BM502" s="250">
        <f>BL502/BK502</f>
        <v>0.83712789643604391</v>
      </c>
      <c r="BN502" s="243">
        <f>BJ502/BJ7</f>
        <v>1.7464653376447477E-2</v>
      </c>
      <c r="BO502" s="207"/>
      <c r="BP502" s="207"/>
      <c r="BQ502" s="207">
        <f t="shared" si="1570"/>
        <v>686.55555555555554</v>
      </c>
      <c r="BR502" s="251">
        <f t="shared" si="1570"/>
        <v>165634.44656399998</v>
      </c>
      <c r="BS502" s="230">
        <f t="shared" si="1421"/>
        <v>0.66028899185370349</v>
      </c>
      <c r="BT502" s="231">
        <f t="shared" si="1381"/>
        <v>0.36896130095797464</v>
      </c>
      <c r="BU502" s="232">
        <f t="shared" si="1365"/>
        <v>0.70188240926810042</v>
      </c>
      <c r="BV502" s="208">
        <f t="shared" si="1570"/>
        <v>174953.80714499997</v>
      </c>
      <c r="BW502" s="207">
        <f t="shared" si="1383"/>
        <v>187902.38772000003</v>
      </c>
      <c r="BX502" s="208">
        <f t="shared" ref="BX502" si="1571">+SUM(BX503:BX535)</f>
        <v>229724.86941437493</v>
      </c>
      <c r="BY502" s="208">
        <f t="shared" si="1570"/>
        <v>198448.51607999994</v>
      </c>
      <c r="BZ502" s="387">
        <f t="shared" si="1384"/>
        <v>0.86385299330409415</v>
      </c>
      <c r="CA502" s="387">
        <f>BW502/BW7</f>
        <v>1.6429556210424336E-2</v>
      </c>
      <c r="CB502" s="208"/>
      <c r="CC502" s="208"/>
      <c r="CD502" s="208">
        <v>728.11166666666657</v>
      </c>
      <c r="CE502" s="208">
        <v>187743.19133459998</v>
      </c>
      <c r="CF502" s="387">
        <f t="shared" si="1385"/>
        <v>0.81725235849824818</v>
      </c>
      <c r="CG502" s="387">
        <f t="shared" si="1386"/>
        <v>0.48849234396345009</v>
      </c>
      <c r="CH502" s="387">
        <f t="shared" si="1387"/>
        <v>0.68496759127812545</v>
      </c>
      <c r="CI502" s="208">
        <f t="shared" si="1388"/>
        <v>179412.09420000005</v>
      </c>
      <c r="CJ502" s="207">
        <f t="shared" si="1389"/>
        <v>201962.37132000003</v>
      </c>
      <c r="CK502" s="208">
        <f t="shared" si="1570"/>
        <v>270849.49946853315</v>
      </c>
      <c r="CL502" s="208">
        <f t="shared" si="1570"/>
        <v>187284.924</v>
      </c>
      <c r="CM502" s="387">
        <f t="shared" si="1367"/>
        <v>0.69147229131859056</v>
      </c>
      <c r="CN502" s="387">
        <f>CJ502/CJ7</f>
        <v>1.8322186811285664E-2</v>
      </c>
      <c r="CO502" s="208"/>
      <c r="CP502" s="208"/>
      <c r="CQ502" s="208">
        <f t="shared" ref="CQ502" si="1572">+SUM(CQ503:CQ535)</f>
        <v>763.00277777777796</v>
      </c>
      <c r="CR502" s="208">
        <f t="shared" si="1570"/>
        <v>200033.90027400001</v>
      </c>
      <c r="CS502" s="387">
        <f t="shared" si="1377"/>
        <v>0.73854262483966537</v>
      </c>
      <c r="CT502" s="387">
        <f t="shared" si="1378"/>
        <v>0.17764930734345019</v>
      </c>
      <c r="CU502" s="387">
        <f t="shared" si="1368"/>
        <v>0.60858454766618086</v>
      </c>
      <c r="CV502" s="208">
        <f t="shared" ref="CV502:CW502" si="1573">+SUM(CV503:CV535)</f>
        <v>180199.37718000004</v>
      </c>
      <c r="CW502" s="207">
        <f t="shared" si="1573"/>
        <v>198576.06036000003</v>
      </c>
      <c r="CX502" s="208">
        <f t="shared" ref="CX502:CY502" si="1574">+SUM(CX503:CX535)</f>
        <v>0</v>
      </c>
      <c r="CY502" s="208">
        <f t="shared" si="1574"/>
        <v>0</v>
      </c>
      <c r="CZ502" s="387">
        <f t="shared" si="1371"/>
        <v>0</v>
      </c>
      <c r="DA502" s="387">
        <f>CW502/CW7</f>
        <v>1.9962545186920519E-2</v>
      </c>
      <c r="DB502" s="208"/>
      <c r="DC502" s="208"/>
      <c r="DD502" s="208">
        <f t="shared" ref="DD502:DE502" si="1575">+SUM(DD503:DD535)</f>
        <v>0</v>
      </c>
      <c r="DE502" s="208">
        <f t="shared" si="1575"/>
        <v>0</v>
      </c>
      <c r="DF502" s="387">
        <f t="shared" si="1379"/>
        <v>0</v>
      </c>
      <c r="DG502" s="387">
        <f t="shared" si="1372"/>
        <v>-1</v>
      </c>
      <c r="DH502" s="387">
        <f t="shared" si="1373"/>
        <v>0.36055121505059695</v>
      </c>
      <c r="DI502" s="208"/>
      <c r="DJ502" s="207"/>
      <c r="DK502" s="208">
        <f t="shared" ref="DK502:DL502" si="1576">+SUM(DK503:DK535)</f>
        <v>0</v>
      </c>
      <c r="DL502" s="208">
        <f t="shared" si="1576"/>
        <v>0</v>
      </c>
      <c r="DM502" s="387">
        <f t="shared" si="1374"/>
        <v>0</v>
      </c>
      <c r="DN502" s="387" t="e">
        <f>DJ502/DJ7</f>
        <v>#DIV/0!</v>
      </c>
      <c r="DO502" s="208"/>
      <c r="DP502" s="208"/>
      <c r="DQ502" s="208">
        <f t="shared" ref="DQ502:DR502" si="1577">+SUM(DQ503:DQ535)</f>
        <v>0</v>
      </c>
      <c r="DR502" s="208">
        <f t="shared" si="1577"/>
        <v>0</v>
      </c>
      <c r="DS502" s="387">
        <f t="shared" si="1380"/>
        <v>0</v>
      </c>
      <c r="DT502" s="387">
        <f t="shared" si="1375"/>
        <v>-1</v>
      </c>
      <c r="DU502" s="387">
        <f t="shared" si="1376"/>
        <v>4.7168100996512141E-2</v>
      </c>
    </row>
    <row r="503" spans="1:125" x14ac:dyDescent="0.35">
      <c r="B503" s="5" t="s">
        <v>123</v>
      </c>
      <c r="C503" s="3"/>
      <c r="D503" s="18">
        <v>324003</v>
      </c>
      <c r="E503" s="5" t="s">
        <v>40</v>
      </c>
      <c r="F503" s="5" t="s">
        <v>36</v>
      </c>
      <c r="G503" s="5" t="s">
        <v>69</v>
      </c>
      <c r="H503" s="20">
        <v>366.66699999999997</v>
      </c>
      <c r="I503" s="16">
        <f t="shared" ref="I503" si="1578">+IFERROR(AI503/$H503,0)</f>
        <v>20.184491650462139</v>
      </c>
      <c r="J503" s="16">
        <f t="shared" ref="J503" si="1579">+IFERROR(AJ503/$H503,0)</f>
        <v>36.727139338964236</v>
      </c>
      <c r="K503" s="16">
        <f t="shared" ref="K503" si="1580">+IFERROR(AK503/$H503,0)</f>
        <v>34.275304295177925</v>
      </c>
      <c r="L503" s="33">
        <f t="shared" ref="L503" si="1581">+IFERROR(AL503/$H503,0)</f>
        <v>53.194841641053074</v>
      </c>
      <c r="M503" s="20">
        <f t="shared" ref="M503" si="1582">+IFERROR(AM503/$H503,0)</f>
        <v>28.577414929622801</v>
      </c>
      <c r="N503" s="20">
        <f t="shared" ref="N503" si="1583">+IFERROR(AN503/$H503,0)</f>
        <v>36.739196600730381</v>
      </c>
      <c r="O503" s="20">
        <f t="shared" ref="O503" si="1584">+IFERROR(AO503/$H503,0)</f>
        <v>54.916905530085877</v>
      </c>
      <c r="P503" s="20">
        <f t="shared" ref="P503" si="1585">+IFERROR(AP503/$H503,0)</f>
        <v>58.880302836088347</v>
      </c>
      <c r="Q503" s="20">
        <f t="shared" ref="Q503" si="1586">+IFERROR(AQ503/$H503,0)</f>
        <v>40.671983025469977</v>
      </c>
      <c r="R503" s="20">
        <f t="shared" ref="R503" si="1587">+IFERROR(AR503/$H503,0)</f>
        <v>81.66800939271873</v>
      </c>
      <c r="S503" s="20">
        <f t="shared" ref="S503" si="1588">+IFERROR(AS503/$H503,0)</f>
        <v>132.40536235876149</v>
      </c>
      <c r="T503" s="20">
        <f t="shared" ref="T503" si="1589">+IFERROR(AT503/$H503,0)</f>
        <v>142.34115968985483</v>
      </c>
      <c r="U503" s="182">
        <f t="shared" ref="U503:U540" si="1590">+SUM(I503:T503)</f>
        <v>720.58211128898984</v>
      </c>
      <c r="V503" s="33">
        <v>176.3</v>
      </c>
      <c r="W503" s="20">
        <v>16.650000000000002</v>
      </c>
      <c r="X503" s="20">
        <v>175.89999999999995</v>
      </c>
      <c r="Y503" s="20">
        <v>113.24999999999999</v>
      </c>
      <c r="Z503" s="20">
        <v>142.45000000000002</v>
      </c>
      <c r="AA503" s="20">
        <v>101.89999999999998</v>
      </c>
      <c r="AB503" s="20">
        <v>133.05000000000001</v>
      </c>
      <c r="AC503" s="20">
        <v>133.94999999999999</v>
      </c>
      <c r="AD503" s="20">
        <v>63.099999999999994</v>
      </c>
      <c r="AE503" s="20">
        <v>0</v>
      </c>
      <c r="AF503" s="20">
        <v>0</v>
      </c>
      <c r="AG503" s="16">
        <v>0</v>
      </c>
      <c r="AH503" s="179">
        <f t="shared" si="1366"/>
        <v>1056.55</v>
      </c>
      <c r="AI503" s="28">
        <v>7400.9870000000001</v>
      </c>
      <c r="AJ503" s="28">
        <v>13466.63</v>
      </c>
      <c r="AK503" s="28">
        <v>12567.623000000003</v>
      </c>
      <c r="AL503" s="28">
        <v>19504.793000000005</v>
      </c>
      <c r="AM503" s="28">
        <v>10478.395000000002</v>
      </c>
      <c r="AN503" s="28">
        <v>13471.051000000005</v>
      </c>
      <c r="AO503" s="28">
        <v>20136.216999999997</v>
      </c>
      <c r="AP503" s="28">
        <v>21589.464000000004</v>
      </c>
      <c r="AQ503" s="28">
        <v>14913.073999999999</v>
      </c>
      <c r="AR503" s="28">
        <v>29944.963999999996</v>
      </c>
      <c r="AS503" s="28">
        <v>48548.676999999996</v>
      </c>
      <c r="AT503" s="28">
        <v>52191.805999999997</v>
      </c>
      <c r="AU503" s="329">
        <f t="shared" si="1418"/>
        <v>264213.68100000004</v>
      </c>
      <c r="AV503" s="33">
        <v>69773.894639999999</v>
      </c>
      <c r="AW503" s="20">
        <v>6573.4621200000011</v>
      </c>
      <c r="AX503" s="20">
        <v>69639.279120000021</v>
      </c>
      <c r="AY503" s="20">
        <v>44804.043000000012</v>
      </c>
      <c r="AZ503" s="20">
        <v>56345.756760000004</v>
      </c>
      <c r="BA503" s="20">
        <v>40288.259520000007</v>
      </c>
      <c r="BB503" s="20">
        <v>52678.914840000012</v>
      </c>
      <c r="BC503" s="20">
        <v>53027.381160000004</v>
      </c>
      <c r="BD503" s="20">
        <v>24963.364080000007</v>
      </c>
      <c r="BE503" s="20">
        <v>0</v>
      </c>
      <c r="BF503" s="20">
        <v>0</v>
      </c>
      <c r="BG503" s="20">
        <v>0</v>
      </c>
      <c r="BH503" s="329">
        <f t="shared" si="1419"/>
        <v>418094.35524000012</v>
      </c>
      <c r="BI503" s="193">
        <f t="shared" ref="BI503:BI529" si="1591">+AVERAGE(AW503:BB503)</f>
        <v>45054.952560000005</v>
      </c>
      <c r="BJ503" s="193">
        <f t="shared" ref="BJ503:BJ529" si="1592">+AVERAGE(AZ503:BB503)</f>
        <v>49770.977040000005</v>
      </c>
      <c r="BK503" s="20">
        <v>30136.513054549225</v>
      </c>
      <c r="BL503" s="33">
        <v>53027.381160000004</v>
      </c>
      <c r="BM503" s="226">
        <f t="shared" si="1420"/>
        <v>1.7595725512111069</v>
      </c>
      <c r="BN503" s="4">
        <f>BJ503/$BJ$502</f>
        <v>0.25795991818175801</v>
      </c>
      <c r="BO503" s="4">
        <v>0</v>
      </c>
      <c r="BP503" s="4">
        <v>0</v>
      </c>
      <c r="BQ503" s="195">
        <v>121.8</v>
      </c>
      <c r="BR503" s="196">
        <f t="shared" ref="BR503:BR529" si="1593">BQ503*H503*1.08*(1-BO503)</f>
        <v>48232.843847999997</v>
      </c>
      <c r="BS503" s="224">
        <f t="shared" si="1421"/>
        <v>1.6004785875756473</v>
      </c>
      <c r="BT503" s="4">
        <f t="shared" si="1381"/>
        <v>1.4561694148590254</v>
      </c>
      <c r="BU503" s="229">
        <f t="shared" ref="BU503:BU566" si="1594">IFERROR(SUM(AV503:BC503)/SUM(AI503:AP503)-1,0)</f>
        <v>2.3143401834976238</v>
      </c>
      <c r="BV503" s="193">
        <f t="shared" si="1382"/>
        <v>49141.373895000012</v>
      </c>
      <c r="BW503" s="193">
        <f t="shared" si="1383"/>
        <v>48664.85184000001</v>
      </c>
      <c r="BX503" s="20">
        <v>59841.214912950207</v>
      </c>
      <c r="BY503" s="19">
        <v>24963.364080000007</v>
      </c>
      <c r="BZ503" s="441">
        <f t="shared" si="1384"/>
        <v>0.41716004790868139</v>
      </c>
      <c r="CA503" s="4">
        <f t="shared" ref="CA503:CA529" si="1595">BW503/$BW$502</f>
        <v>0.25899006622798865</v>
      </c>
      <c r="CB503" s="1">
        <v>0</v>
      </c>
      <c r="CC503" s="1">
        <v>1</v>
      </c>
      <c r="CD503" s="19">
        <v>150</v>
      </c>
      <c r="CE503" s="196">
        <v>59400.053999999996</v>
      </c>
      <c r="CF503" s="275">
        <f t="shared" si="1385"/>
        <v>0.9926278082155926</v>
      </c>
      <c r="CG503" s="1">
        <f t="shared" si="1386"/>
        <v>2.9830858480283813</v>
      </c>
      <c r="CH503" s="229">
        <f t="shared" si="1387"/>
        <v>2.1311307183168471</v>
      </c>
      <c r="CI503" s="193">
        <f t="shared" si="1388"/>
        <v>46454.928360000013</v>
      </c>
      <c r="CJ503" s="193">
        <f t="shared" si="1389"/>
        <v>43556.553360000013</v>
      </c>
      <c r="CK503" s="20">
        <v>58590.647207211143</v>
      </c>
      <c r="CL503" s="33">
        <v>23454.628999999997</v>
      </c>
      <c r="CM503" s="475">
        <f t="shared" si="1367"/>
        <v>0.40031353326838282</v>
      </c>
      <c r="CN503" s="4">
        <f>CJ503/$CJ$502</f>
        <v>0.21566667629875799</v>
      </c>
      <c r="CO503" s="1">
        <v>0</v>
      </c>
      <c r="CP503" s="1">
        <v>1</v>
      </c>
      <c r="CQ503" s="19">
        <v>117.95</v>
      </c>
      <c r="CR503" s="7">
        <v>46708.242462000002</v>
      </c>
      <c r="CS503" s="224">
        <f t="shared" si="1377"/>
        <v>0.79719621967670129</v>
      </c>
      <c r="CT503" s="1">
        <f t="shared" si="1378"/>
        <v>0.55980292586092295</v>
      </c>
      <c r="CU503" s="229">
        <f t="shared" si="1368"/>
        <v>1.8432954355123097</v>
      </c>
      <c r="CV503" s="193">
        <f t="shared" si="1369"/>
        <v>44154.898424000014</v>
      </c>
      <c r="CW503" s="193">
        <f t="shared" si="1370"/>
        <v>33815.124746666668</v>
      </c>
      <c r="CX503" s="20"/>
      <c r="CY503" s="33"/>
      <c r="CZ503" s="475">
        <f t="shared" si="1371"/>
        <v>0</v>
      </c>
      <c r="DA503" s="4">
        <f t="shared" ref="DA503:DA535" si="1596">CW503/$CW$502</f>
        <v>0.17028802306462809</v>
      </c>
      <c r="DE503" s="7">
        <f t="shared" si="1435"/>
        <v>0</v>
      </c>
      <c r="DF503" s="224">
        <f t="shared" si="1379"/>
        <v>0</v>
      </c>
      <c r="DG503" s="1">
        <f t="shared" si="1372"/>
        <v>-1</v>
      </c>
      <c r="DH503" s="229">
        <f t="shared" si="1373"/>
        <v>1.0825633404100405</v>
      </c>
      <c r="DI503" s="193"/>
      <c r="DJ503" s="193"/>
      <c r="DK503" s="20"/>
      <c r="DL503" s="33"/>
      <c r="DM503" s="475">
        <f t="shared" si="1374"/>
        <v>0</v>
      </c>
      <c r="DN503" s="4" t="e">
        <f t="shared" ref="DN503:DN535" si="1597">DJ503/$DJ$502</f>
        <v>#DIV/0!</v>
      </c>
      <c r="DR503" s="7">
        <f t="shared" ref="DR503:DR538" si="1598">DQ503*$H503*1.08*(1-DO503)</f>
        <v>0</v>
      </c>
      <c r="DS503" s="224">
        <f t="shared" si="1380"/>
        <v>0</v>
      </c>
      <c r="DT503" s="1">
        <f t="shared" si="1375"/>
        <v>-1</v>
      </c>
      <c r="DU503" s="229">
        <f t="shared" si="1376"/>
        <v>0.58240994053597128</v>
      </c>
    </row>
    <row r="504" spans="1:125" hidden="1" outlineLevel="1" x14ac:dyDescent="0.35">
      <c r="B504" s="5" t="s">
        <v>123</v>
      </c>
      <c r="C504" s="3"/>
      <c r="D504" s="18">
        <v>320015</v>
      </c>
      <c r="E504" s="5" t="s">
        <v>41</v>
      </c>
      <c r="F504" s="5" t="s">
        <v>32</v>
      </c>
      <c r="G504" s="5" t="s">
        <v>70</v>
      </c>
      <c r="H504" s="20">
        <v>332.45499999999998</v>
      </c>
      <c r="I504" s="16">
        <f t="shared" ref="I504:I534" si="1599">+IFERROR(AI504/$H504,0)</f>
        <v>78.69555278157948</v>
      </c>
      <c r="J504" s="16">
        <f t="shared" ref="J504:J534" si="1600">+IFERROR(AJ504/$H504,0)</f>
        <v>47.386750086477868</v>
      </c>
      <c r="K504" s="16">
        <f t="shared" ref="K504:K534" si="1601">+IFERROR(AK504/$H504,0)</f>
        <v>103.79232678106814</v>
      </c>
      <c r="L504" s="33">
        <f t="shared" ref="L504:L534" si="1602">+IFERROR(AL504/$H504,0)</f>
        <v>41.308489870809595</v>
      </c>
      <c r="M504" s="20">
        <f t="shared" ref="M504:M534" si="1603">+IFERROR(AM504/$H504,0)</f>
        <v>26.762761877547344</v>
      </c>
      <c r="N504" s="20">
        <f t="shared" ref="N504:N534" si="1604">+IFERROR(AN504/$H504,0)</f>
        <v>44.231345595644541</v>
      </c>
      <c r="O504" s="20">
        <f t="shared" ref="O504:O534" si="1605">+IFERROR(AO504/$H504,0)</f>
        <v>49.837460708968145</v>
      </c>
      <c r="P504" s="20">
        <f t="shared" ref="P504:P534" si="1606">+IFERROR(AP504/$H504,0)</f>
        <v>64.473868643876656</v>
      </c>
      <c r="Q504" s="20">
        <f t="shared" ref="Q504:Q534" si="1607">+IFERROR(AQ504/$H504,0)</f>
        <v>51.999894722594057</v>
      </c>
      <c r="R504" s="20">
        <f t="shared" ref="R504:R534" si="1608">+IFERROR(AR504/$H504,0)</f>
        <v>87.205064745604687</v>
      </c>
      <c r="S504" s="20">
        <f t="shared" ref="S504:S534" si="1609">+IFERROR(AS504/$H504,0)</f>
        <v>155.83658780887637</v>
      </c>
      <c r="T504" s="20">
        <f t="shared" ref="T504:T534" si="1610">+IFERROR(AT504/$H504,0)</f>
        <v>94.356033147343254</v>
      </c>
      <c r="U504" s="182">
        <f t="shared" si="1590"/>
        <v>845.88613677039018</v>
      </c>
      <c r="V504" s="33">
        <v>49.333333333333336</v>
      </c>
      <c r="W504" s="20">
        <v>29.916666666666664</v>
      </c>
      <c r="X504" s="20">
        <v>26.333333333333336</v>
      </c>
      <c r="Y504" s="20">
        <v>44.083333333333336</v>
      </c>
      <c r="Z504" s="20">
        <v>44.166666666666657</v>
      </c>
      <c r="AA504" s="20">
        <v>53.15</v>
      </c>
      <c r="AB504" s="20">
        <v>63.616666666666674</v>
      </c>
      <c r="AC504" s="20">
        <v>73.850000000000009</v>
      </c>
      <c r="AD504" s="20">
        <v>117.16666666666666</v>
      </c>
      <c r="AE504" s="20">
        <v>0</v>
      </c>
      <c r="AF504" s="20">
        <v>0</v>
      </c>
      <c r="AG504" s="16">
        <v>0</v>
      </c>
      <c r="AH504" s="179">
        <f t="shared" si="1366"/>
        <v>501.61666666666667</v>
      </c>
      <c r="AI504" s="28">
        <v>26162.730000000003</v>
      </c>
      <c r="AJ504" s="28">
        <v>15753.962</v>
      </c>
      <c r="AK504" s="28">
        <v>34506.278000000006</v>
      </c>
      <c r="AL504" s="28">
        <v>13733.214000000004</v>
      </c>
      <c r="AM504" s="28">
        <v>8897.4140000000025</v>
      </c>
      <c r="AN504" s="28">
        <v>14704.932000000006</v>
      </c>
      <c r="AO504" s="28">
        <v>16568.713000000003</v>
      </c>
      <c r="AP504" s="28">
        <v>21434.660000000011</v>
      </c>
      <c r="AQ504" s="28">
        <v>17287.625000000007</v>
      </c>
      <c r="AR504" s="28">
        <v>28991.759800000007</v>
      </c>
      <c r="AS504" s="28">
        <v>51808.652799999996</v>
      </c>
      <c r="AT504" s="28">
        <v>31369.135000000002</v>
      </c>
      <c r="AU504" s="329">
        <f t="shared" si="1418"/>
        <v>281219.07560000004</v>
      </c>
      <c r="AV504" s="33">
        <v>17255.300399999996</v>
      </c>
      <c r="AW504" s="20">
        <v>10220.855399999997</v>
      </c>
      <c r="AX504" s="20">
        <v>9409.1220000000012</v>
      </c>
      <c r="AY504" s="20">
        <v>15729.6978</v>
      </c>
      <c r="AZ504" s="20">
        <v>15785.755200000003</v>
      </c>
      <c r="BA504" s="20">
        <v>18943.00992</v>
      </c>
      <c r="BB504" s="20">
        <v>22504.205159999998</v>
      </c>
      <c r="BC504" s="20">
        <v>25672.303079999994</v>
      </c>
      <c r="BD504" s="20">
        <v>41843.530799999993</v>
      </c>
      <c r="BE504" s="20">
        <v>0</v>
      </c>
      <c r="BF504" s="20">
        <v>0</v>
      </c>
      <c r="BG504" s="20">
        <v>0</v>
      </c>
      <c r="BH504" s="329">
        <f t="shared" si="1419"/>
        <v>177363.77976</v>
      </c>
      <c r="BI504" s="193">
        <f t="shared" si="1591"/>
        <v>15432.107579999998</v>
      </c>
      <c r="BJ504" s="193">
        <f t="shared" si="1592"/>
        <v>19077.656760000002</v>
      </c>
      <c r="BK504" s="20">
        <v>58196.49365624752</v>
      </c>
      <c r="BL504" s="33">
        <v>25672.303079999994</v>
      </c>
      <c r="BM504" s="226">
        <f t="shared" si="1420"/>
        <v>0.44113144052354808</v>
      </c>
      <c r="BN504" s="4">
        <f t="shared" ref="BN504:BN538" si="1611">BJ504/$BJ$502</f>
        <v>9.8878323665499465E-2</v>
      </c>
      <c r="BO504" s="4">
        <v>0</v>
      </c>
      <c r="BP504" s="4">
        <v>0</v>
      </c>
      <c r="BQ504" s="195">
        <v>49.811111111111117</v>
      </c>
      <c r="BR504" s="196">
        <f t="shared" si="1593"/>
        <v>17884.749180000003</v>
      </c>
      <c r="BS504" s="224">
        <f t="shared" si="1421"/>
        <v>0.30731661061301818</v>
      </c>
      <c r="BT504" s="4">
        <f t="shared" si="1381"/>
        <v>0.19770050376352977</v>
      </c>
      <c r="BU504" s="229">
        <f t="shared" si="1594"/>
        <v>-0.10702062717281569</v>
      </c>
      <c r="BV504" s="193">
        <f t="shared" si="1382"/>
        <v>16940.03112</v>
      </c>
      <c r="BW504" s="193">
        <f t="shared" si="1383"/>
        <v>22373.172719999999</v>
      </c>
      <c r="BX504" s="20">
        <v>27511.3924403571</v>
      </c>
      <c r="BY504" s="19">
        <v>41843.530799999993</v>
      </c>
      <c r="BZ504" s="441">
        <f t="shared" si="1384"/>
        <v>1.5209528521943785</v>
      </c>
      <c r="CA504" s="4">
        <f t="shared" si="1595"/>
        <v>0.1190680597062931</v>
      </c>
      <c r="CB504" s="1">
        <v>0</v>
      </c>
      <c r="CC504" s="1">
        <v>1</v>
      </c>
      <c r="CD504" s="19">
        <v>30.382777777777804</v>
      </c>
      <c r="CE504" s="196">
        <v>10908.97889700001</v>
      </c>
      <c r="CF504" s="275">
        <f t="shared" si="1385"/>
        <v>0.39652587271436596</v>
      </c>
      <c r="CG504" s="1">
        <f t="shared" si="1386"/>
        <v>-0.36897179936515245</v>
      </c>
      <c r="CH504" s="229">
        <f t="shared" si="1387"/>
        <v>4.9182342348805586E-2</v>
      </c>
      <c r="CI504" s="193">
        <f t="shared" si="1388"/>
        <v>19707.086640000001</v>
      </c>
      <c r="CJ504" s="193">
        <f t="shared" si="1389"/>
        <v>30006.679679999997</v>
      </c>
      <c r="CK504" s="20">
        <v>40363.863698297697</v>
      </c>
      <c r="CL504" s="33">
        <v>23557.572</v>
      </c>
      <c r="CM504" s="475">
        <f t="shared" si="1367"/>
        <v>0.58363025343863495</v>
      </c>
      <c r="CN504" s="4">
        <f t="shared" ref="CN504:CN535" si="1612">CJ504/$CJ$502</f>
        <v>0.14857559595819858</v>
      </c>
      <c r="CO504" s="1">
        <v>0</v>
      </c>
      <c r="CP504" s="1">
        <v>1</v>
      </c>
      <c r="CQ504" s="19">
        <v>54.294444444444466</v>
      </c>
      <c r="CR504" s="7">
        <v>19494.49629000001</v>
      </c>
      <c r="CS504" s="224">
        <f t="shared" si="1377"/>
        <v>0.48296903477112302</v>
      </c>
      <c r="CT504" s="1">
        <f t="shared" si="1378"/>
        <v>-0.32758492673494055</v>
      </c>
      <c r="CU504" s="229">
        <f t="shared" si="1368"/>
        <v>-5.9735611858610094E-3</v>
      </c>
      <c r="CV504" s="193">
        <f t="shared" si="1369"/>
        <v>20092.135176</v>
      </c>
      <c r="CW504" s="193">
        <f t="shared" si="1370"/>
        <v>30357.801959999997</v>
      </c>
      <c r="CX504" s="20"/>
      <c r="CY504" s="33"/>
      <c r="CZ504" s="475">
        <f t="shared" si="1371"/>
        <v>0</v>
      </c>
      <c r="DA504" s="4">
        <f t="shared" si="1596"/>
        <v>0.15287745111351342</v>
      </c>
      <c r="DE504" s="7">
        <f t="shared" si="1435"/>
        <v>0</v>
      </c>
      <c r="DF504" s="224">
        <f t="shared" si="1379"/>
        <v>0</v>
      </c>
      <c r="DG504" s="1">
        <f t="shared" si="1372"/>
        <v>-1</v>
      </c>
      <c r="DH504" s="229">
        <f t="shared" si="1373"/>
        <v>-0.19583190103027803</v>
      </c>
      <c r="DI504" s="193"/>
      <c r="DJ504" s="193"/>
      <c r="DK504" s="20"/>
      <c r="DL504" s="33"/>
      <c r="DM504" s="475">
        <f t="shared" si="1374"/>
        <v>0</v>
      </c>
      <c r="DN504" s="4" t="e">
        <f t="shared" si="1597"/>
        <v>#DIV/0!</v>
      </c>
      <c r="DR504" s="7">
        <f t="shared" si="1598"/>
        <v>0</v>
      </c>
      <c r="DS504" s="224">
        <f t="shared" si="1380"/>
        <v>0</v>
      </c>
      <c r="DT504" s="1">
        <f t="shared" si="1375"/>
        <v>-1</v>
      </c>
      <c r="DU504" s="229">
        <f t="shared" si="1376"/>
        <v>-0.36930388032325934</v>
      </c>
    </row>
    <row r="505" spans="1:125" hidden="1" outlineLevel="1" x14ac:dyDescent="0.35">
      <c r="B505" s="5" t="s">
        <v>123</v>
      </c>
      <c r="C505" s="3"/>
      <c r="D505" s="18">
        <v>320107</v>
      </c>
      <c r="E505" s="5" t="s">
        <v>41</v>
      </c>
      <c r="F505" s="5" t="s">
        <v>33</v>
      </c>
      <c r="G505" s="5" t="s">
        <v>70</v>
      </c>
      <c r="H505" s="20">
        <v>317.77800000000002</v>
      </c>
      <c r="I505" s="16">
        <f t="shared" si="1599"/>
        <v>14.728074316031945</v>
      </c>
      <c r="J505" s="16">
        <f t="shared" si="1600"/>
        <v>15.344089269867643</v>
      </c>
      <c r="K505" s="16">
        <f t="shared" si="1601"/>
        <v>21.965730793195249</v>
      </c>
      <c r="L505" s="33">
        <f t="shared" si="1602"/>
        <v>25.672412816494532</v>
      </c>
      <c r="M505" s="20">
        <f t="shared" si="1603"/>
        <v>18.341398712308592</v>
      </c>
      <c r="N505" s="20">
        <f t="shared" si="1604"/>
        <v>25.093159375413027</v>
      </c>
      <c r="O505" s="20">
        <f t="shared" si="1605"/>
        <v>29.417527330400457</v>
      </c>
      <c r="P505" s="20">
        <f t="shared" si="1606"/>
        <v>33.691400915104268</v>
      </c>
      <c r="Q505" s="20">
        <f t="shared" si="1607"/>
        <v>32.970514006633564</v>
      </c>
      <c r="R505" s="20">
        <f t="shared" si="1608"/>
        <v>29.039505566779315</v>
      </c>
      <c r="S505" s="20">
        <f t="shared" si="1609"/>
        <v>35.954628703056848</v>
      </c>
      <c r="T505" s="20">
        <f t="shared" si="1610"/>
        <v>38.314102927200743</v>
      </c>
      <c r="U505" s="182">
        <f t="shared" si="1590"/>
        <v>320.5325447324862</v>
      </c>
      <c r="V505" s="33">
        <v>26.166666666666668</v>
      </c>
      <c r="W505" s="20">
        <v>16.033333333333331</v>
      </c>
      <c r="X505" s="20">
        <v>17.016666666666662</v>
      </c>
      <c r="Y505" s="20">
        <v>18.650000000000002</v>
      </c>
      <c r="Z505" s="20">
        <v>26.266666666666673</v>
      </c>
      <c r="AA505" s="20">
        <v>30.250000000000004</v>
      </c>
      <c r="AB505" s="20">
        <v>42.400000000000006</v>
      </c>
      <c r="AC505" s="20">
        <v>39.500000000000007</v>
      </c>
      <c r="AD505" s="20">
        <v>39.35</v>
      </c>
      <c r="AE505" s="20">
        <v>0</v>
      </c>
      <c r="AF505" s="20">
        <v>0</v>
      </c>
      <c r="AG505" s="16">
        <v>0</v>
      </c>
      <c r="AH505" s="179">
        <f t="shared" si="1366"/>
        <v>255.63333333333335</v>
      </c>
      <c r="AI505" s="28">
        <v>4680.2579999999998</v>
      </c>
      <c r="AJ505" s="28">
        <v>4876.0140000000001</v>
      </c>
      <c r="AK505" s="28">
        <v>6980.2260000000006</v>
      </c>
      <c r="AL505" s="28">
        <v>8158.1279999999997</v>
      </c>
      <c r="AM505" s="28">
        <v>5828.4930000000004</v>
      </c>
      <c r="AN505" s="28">
        <v>7974.054000000001</v>
      </c>
      <c r="AO505" s="28">
        <v>9348.2429999999968</v>
      </c>
      <c r="AP505" s="28">
        <v>10706.386000000004</v>
      </c>
      <c r="AQ505" s="28">
        <v>10477.304000000002</v>
      </c>
      <c r="AR505" s="28">
        <v>9228.1159999999982</v>
      </c>
      <c r="AS505" s="28">
        <v>11425.59</v>
      </c>
      <c r="AT505" s="28">
        <v>12175.378999999999</v>
      </c>
      <c r="AU505" s="329">
        <f t="shared" si="1418"/>
        <v>101858.19099999999</v>
      </c>
      <c r="AV505" s="33">
        <v>8679.7440000000006</v>
      </c>
      <c r="AW505" s="20">
        <v>5246.9553600000008</v>
      </c>
      <c r="AX505" s="20">
        <v>5673.7756800000006</v>
      </c>
      <c r="AY505" s="20">
        <v>6379.7155200000007</v>
      </c>
      <c r="AZ505" s="20">
        <v>8993.6092799999988</v>
      </c>
      <c r="BA505" s="20">
        <v>10357.178399999999</v>
      </c>
      <c r="BB505" s="20">
        <v>14440.900319999995</v>
      </c>
      <c r="BC505" s="20">
        <v>13420.468799999997</v>
      </c>
      <c r="BD505" s="20">
        <v>13476.689279999999</v>
      </c>
      <c r="BE505" s="20">
        <v>0</v>
      </c>
      <c r="BF505" s="20">
        <v>0</v>
      </c>
      <c r="BG505" s="20">
        <v>0</v>
      </c>
      <c r="BH505" s="329">
        <f t="shared" si="1419"/>
        <v>86669.036640000006</v>
      </c>
      <c r="BI505" s="193">
        <f t="shared" si="1591"/>
        <v>8515.3557599999986</v>
      </c>
      <c r="BJ505" s="193">
        <f t="shared" si="1592"/>
        <v>11263.895999999999</v>
      </c>
      <c r="BK505" s="20">
        <v>34369.708547767346</v>
      </c>
      <c r="BL505" s="33">
        <v>13420.468799999997</v>
      </c>
      <c r="BM505" s="226">
        <f t="shared" si="1420"/>
        <v>0.39047374467397949</v>
      </c>
      <c r="BN505" s="4">
        <f t="shared" si="1611"/>
        <v>5.8380081392266574E-2</v>
      </c>
      <c r="BO505" s="4">
        <v>0</v>
      </c>
      <c r="BP505" s="4">
        <v>0</v>
      </c>
      <c r="BQ505" s="195">
        <v>12.605555555555554</v>
      </c>
      <c r="BR505" s="196">
        <f t="shared" si="1593"/>
        <v>4326.2296919999999</v>
      </c>
      <c r="BS505" s="224">
        <f t="shared" si="1421"/>
        <v>0.1258733307554053</v>
      </c>
      <c r="BT505" s="4">
        <f t="shared" si="1381"/>
        <v>0.25350130286727857</v>
      </c>
      <c r="BU505" s="229">
        <f t="shared" si="1594"/>
        <v>0.25004431733800425</v>
      </c>
      <c r="BV505" s="193">
        <f t="shared" si="1382"/>
        <v>9149.04342</v>
      </c>
      <c r="BW505" s="193">
        <f t="shared" si="1383"/>
        <v>12739.515839999998</v>
      </c>
      <c r="BX505" s="20">
        <v>15665.27126754267</v>
      </c>
      <c r="BY505" s="19">
        <v>13476.689279999999</v>
      </c>
      <c r="BZ505" s="441">
        <f t="shared" si="1384"/>
        <v>0.86029083377079729</v>
      </c>
      <c r="CA505" s="4">
        <f t="shared" si="1595"/>
        <v>6.7798584119024605E-2</v>
      </c>
      <c r="CB505" s="1">
        <v>0</v>
      </c>
      <c r="CC505" s="1">
        <v>1</v>
      </c>
      <c r="CD505" s="19">
        <v>21.387222222222221</v>
      </c>
      <c r="CE505" s="196">
        <v>7340.0997996000006</v>
      </c>
      <c r="CF505" s="275">
        <f t="shared" si="1385"/>
        <v>0.46855874208882459</v>
      </c>
      <c r="CG505" s="1">
        <f t="shared" si="1386"/>
        <v>-0.29942857441189075</v>
      </c>
      <c r="CH505" s="229">
        <f t="shared" si="1387"/>
        <v>0.2555433738342201</v>
      </c>
      <c r="CI505" s="193">
        <f t="shared" si="1388"/>
        <v>9629.892960000001</v>
      </c>
      <c r="CJ505" s="193">
        <f t="shared" si="1389"/>
        <v>13779.352799999999</v>
      </c>
      <c r="CK505" s="20">
        <v>18535.470242003023</v>
      </c>
      <c r="CL505" s="33">
        <v>13878.214</v>
      </c>
      <c r="CM505" s="475">
        <f t="shared" si="1367"/>
        <v>0.74873816627272471</v>
      </c>
      <c r="CN505" s="4">
        <f t="shared" si="1612"/>
        <v>6.8227327248833153E-2</v>
      </c>
      <c r="CO505" s="1">
        <v>0</v>
      </c>
      <c r="CP505" s="1">
        <v>1</v>
      </c>
      <c r="CQ505" s="19">
        <v>26.605555555555554</v>
      </c>
      <c r="CR505" s="7">
        <v>9131.0330520000007</v>
      </c>
      <c r="CS505" s="224">
        <f t="shared" si="1377"/>
        <v>0.49262483944476726</v>
      </c>
      <c r="CT505" s="1">
        <f t="shared" si="1378"/>
        <v>-1.0520343263998533E-2</v>
      </c>
      <c r="CU505" s="229">
        <f t="shared" si="1368"/>
        <v>0.22416905741939086</v>
      </c>
      <c r="CV505" s="193">
        <f t="shared" si="1369"/>
        <v>10054.725064000002</v>
      </c>
      <c r="CW505" s="193">
        <f t="shared" si="1370"/>
        <v>13591.790693333331</v>
      </c>
      <c r="CX505" s="20"/>
      <c r="CY505" s="33"/>
      <c r="CZ505" s="475">
        <f t="shared" si="1371"/>
        <v>0</v>
      </c>
      <c r="DA505" s="4">
        <f t="shared" si="1596"/>
        <v>6.8446270253789257E-2</v>
      </c>
      <c r="DE505" s="7">
        <f t="shared" si="1435"/>
        <v>0</v>
      </c>
      <c r="DF505" s="224">
        <f t="shared" si="1379"/>
        <v>0</v>
      </c>
      <c r="DG505" s="1">
        <f t="shared" si="1372"/>
        <v>-1</v>
      </c>
      <c r="DH505" s="229">
        <f t="shared" si="1373"/>
        <v>0.12114293026405121</v>
      </c>
      <c r="DI505" s="193"/>
      <c r="DJ505" s="193"/>
      <c r="DK505" s="20"/>
      <c r="DL505" s="33"/>
      <c r="DM505" s="475">
        <f t="shared" si="1374"/>
        <v>0</v>
      </c>
      <c r="DN505" s="4" t="e">
        <f t="shared" si="1597"/>
        <v>#DIV/0!</v>
      </c>
      <c r="DR505" s="7">
        <f t="shared" si="1598"/>
        <v>0</v>
      </c>
      <c r="DS505" s="224">
        <f t="shared" si="1380"/>
        <v>0</v>
      </c>
      <c r="DT505" s="1">
        <f t="shared" si="1375"/>
        <v>-1</v>
      </c>
      <c r="DU505" s="229">
        <f t="shared" si="1376"/>
        <v>-0.14912059806756228</v>
      </c>
    </row>
    <row r="506" spans="1:125" hidden="1" outlineLevel="1" x14ac:dyDescent="0.35">
      <c r="B506" s="5" t="s">
        <v>123</v>
      </c>
      <c r="C506" s="3"/>
      <c r="D506" s="18">
        <v>320926</v>
      </c>
      <c r="E506" s="5" t="s">
        <v>42</v>
      </c>
      <c r="F506" s="5" t="s">
        <v>48</v>
      </c>
      <c r="G506" s="5" t="s">
        <v>70</v>
      </c>
      <c r="H506" s="20">
        <v>332.45499999999998</v>
      </c>
      <c r="I506" s="16">
        <f t="shared" si="1599"/>
        <v>0</v>
      </c>
      <c r="J506" s="16">
        <f t="shared" si="1600"/>
        <v>0</v>
      </c>
      <c r="K506" s="16">
        <f t="shared" si="1601"/>
        <v>0</v>
      </c>
      <c r="L506" s="33">
        <f t="shared" si="1602"/>
        <v>0</v>
      </c>
      <c r="M506" s="20">
        <f t="shared" si="1603"/>
        <v>0</v>
      </c>
      <c r="N506" s="20">
        <f t="shared" si="1604"/>
        <v>0</v>
      </c>
      <c r="O506" s="20">
        <f t="shared" si="1605"/>
        <v>0</v>
      </c>
      <c r="P506" s="20">
        <f t="shared" si="1606"/>
        <v>0</v>
      </c>
      <c r="Q506" s="20">
        <f t="shared" si="1607"/>
        <v>0</v>
      </c>
      <c r="R506" s="20">
        <f t="shared" si="1608"/>
        <v>0</v>
      </c>
      <c r="S506" s="20">
        <f t="shared" si="1609"/>
        <v>0</v>
      </c>
      <c r="T506" s="20">
        <f t="shared" si="1610"/>
        <v>0</v>
      </c>
      <c r="U506" s="182">
        <f t="shared" si="1590"/>
        <v>0</v>
      </c>
      <c r="V506" s="33">
        <v>0</v>
      </c>
      <c r="W506" s="20">
        <v>0</v>
      </c>
      <c r="X506" s="20">
        <v>0</v>
      </c>
      <c r="Y506" s="20">
        <v>0</v>
      </c>
      <c r="Z506" s="20">
        <v>0</v>
      </c>
      <c r="AA506" s="20">
        <v>0</v>
      </c>
      <c r="AB506" s="20">
        <v>0</v>
      </c>
      <c r="AC506" s="20">
        <v>0</v>
      </c>
      <c r="AD506" s="20">
        <v>5.166666666666667</v>
      </c>
      <c r="AE506" s="20">
        <v>0</v>
      </c>
      <c r="AF506" s="20">
        <v>0</v>
      </c>
      <c r="AG506" s="16">
        <v>0</v>
      </c>
      <c r="AH506" s="179">
        <f t="shared" si="1366"/>
        <v>5.166666666666667</v>
      </c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329">
        <f t="shared" si="1418"/>
        <v>0</v>
      </c>
      <c r="AV506" s="33">
        <v>0</v>
      </c>
      <c r="AW506" s="20">
        <v>0</v>
      </c>
      <c r="AX506" s="20">
        <v>0</v>
      </c>
      <c r="AY506" s="20">
        <v>0</v>
      </c>
      <c r="AZ506" s="20">
        <v>0</v>
      </c>
      <c r="BA506" s="20">
        <v>0</v>
      </c>
      <c r="BB506" s="20">
        <v>0</v>
      </c>
      <c r="BC506" s="20">
        <v>0</v>
      </c>
      <c r="BD506" s="20">
        <v>1591.8660000000002</v>
      </c>
      <c r="BE506" s="20">
        <v>0</v>
      </c>
      <c r="BF506" s="20">
        <v>0</v>
      </c>
      <c r="BG506" s="20">
        <v>0</v>
      </c>
      <c r="BH506" s="329">
        <f t="shared" si="1419"/>
        <v>1591.8660000000002</v>
      </c>
      <c r="BI506" s="193">
        <f t="shared" si="1591"/>
        <v>0</v>
      </c>
      <c r="BJ506" s="193">
        <f t="shared" si="1592"/>
        <v>0</v>
      </c>
      <c r="BK506" s="20">
        <v>6235.3386060265193</v>
      </c>
      <c r="BL506" s="33">
        <v>0</v>
      </c>
      <c r="BM506" s="226">
        <f t="shared" si="1420"/>
        <v>0</v>
      </c>
      <c r="BN506" s="4">
        <f t="shared" si="1611"/>
        <v>0</v>
      </c>
      <c r="BO506" s="4">
        <v>0</v>
      </c>
      <c r="BP506" s="4">
        <v>0</v>
      </c>
      <c r="BQ506" s="195">
        <v>0</v>
      </c>
      <c r="BR506" s="196">
        <f t="shared" si="1593"/>
        <v>0</v>
      </c>
      <c r="BS506" s="224">
        <f t="shared" si="1421"/>
        <v>0</v>
      </c>
      <c r="BT506" s="4">
        <f t="shared" si="1381"/>
        <v>0</v>
      </c>
      <c r="BU506" s="229">
        <f t="shared" si="1594"/>
        <v>0</v>
      </c>
      <c r="BV506" s="193">
        <f t="shared" si="1382"/>
        <v>0</v>
      </c>
      <c r="BW506" s="193">
        <f t="shared" si="1383"/>
        <v>0</v>
      </c>
      <c r="BX506" s="20">
        <v>0</v>
      </c>
      <c r="BY506" s="19">
        <v>1591.8660000000002</v>
      </c>
      <c r="BZ506" s="441">
        <f t="shared" si="1384"/>
        <v>0</v>
      </c>
      <c r="CA506" s="4">
        <f t="shared" si="1595"/>
        <v>0</v>
      </c>
      <c r="CB506" s="1">
        <v>0</v>
      </c>
      <c r="CC506" s="1">
        <v>0</v>
      </c>
      <c r="CD506" s="19">
        <v>10</v>
      </c>
      <c r="CE506" s="196">
        <v>3590.5140000000001</v>
      </c>
      <c r="CF506" s="275">
        <f t="shared" si="1385"/>
        <v>0</v>
      </c>
      <c r="CG506" s="1">
        <f t="shared" si="1386"/>
        <v>0</v>
      </c>
      <c r="CH506" s="229">
        <f t="shared" si="1387"/>
        <v>0</v>
      </c>
      <c r="CI506" s="193">
        <f t="shared" si="1388"/>
        <v>176.87400000000002</v>
      </c>
      <c r="CJ506" s="193">
        <f t="shared" si="1389"/>
        <v>530.62200000000007</v>
      </c>
      <c r="CK506" s="20">
        <v>713.77287696357769</v>
      </c>
      <c r="CL506" s="33">
        <v>730.09</v>
      </c>
      <c r="CM506" s="475">
        <f t="shared" si="1367"/>
        <v>1.0228603853733362</v>
      </c>
      <c r="CN506" s="4">
        <f t="shared" si="1612"/>
        <v>2.6273310049388064E-3</v>
      </c>
      <c r="CO506" s="1">
        <v>0</v>
      </c>
      <c r="CP506" s="1">
        <v>0</v>
      </c>
      <c r="CQ506" s="19">
        <v>30</v>
      </c>
      <c r="CR506" s="7">
        <v>10771.541999999999</v>
      </c>
      <c r="CS506" s="224">
        <f t="shared" si="1377"/>
        <v>15.090993714727057</v>
      </c>
      <c r="CT506" s="1">
        <f t="shared" si="1378"/>
        <v>0</v>
      </c>
      <c r="CU506" s="229">
        <f t="shared" si="1368"/>
        <v>0</v>
      </c>
      <c r="CV506" s="193">
        <f t="shared" si="1369"/>
        <v>232.19560000000001</v>
      </c>
      <c r="CW506" s="193">
        <f t="shared" si="1370"/>
        <v>773.98533333333341</v>
      </c>
      <c r="CX506" s="20"/>
      <c r="CY506" s="33"/>
      <c r="CZ506" s="475">
        <f t="shared" si="1371"/>
        <v>0</v>
      </c>
      <c r="DA506" s="4">
        <f t="shared" si="1596"/>
        <v>3.897676950233425E-3</v>
      </c>
      <c r="DE506" s="7">
        <f t="shared" si="1435"/>
        <v>0</v>
      </c>
      <c r="DF506" s="224">
        <f t="shared" si="1379"/>
        <v>0</v>
      </c>
      <c r="DG506" s="1">
        <f t="shared" si="1372"/>
        <v>0</v>
      </c>
      <c r="DH506" s="229">
        <f t="shared" si="1373"/>
        <v>0</v>
      </c>
      <c r="DI506" s="193"/>
      <c r="DJ506" s="193"/>
      <c r="DK506" s="20"/>
      <c r="DL506" s="33"/>
      <c r="DM506" s="475">
        <f t="shared" si="1374"/>
        <v>0</v>
      </c>
      <c r="DN506" s="4" t="e">
        <f t="shared" si="1597"/>
        <v>#DIV/0!</v>
      </c>
      <c r="DR506" s="7">
        <f t="shared" si="1598"/>
        <v>0</v>
      </c>
      <c r="DS506" s="224">
        <f t="shared" si="1380"/>
        <v>0</v>
      </c>
      <c r="DT506" s="1">
        <f t="shared" si="1375"/>
        <v>0</v>
      </c>
      <c r="DU506" s="229">
        <f t="shared" si="1376"/>
        <v>0</v>
      </c>
    </row>
    <row r="507" spans="1:125" hidden="1" outlineLevel="1" x14ac:dyDescent="0.35">
      <c r="B507" s="5" t="s">
        <v>123</v>
      </c>
      <c r="C507" s="3"/>
      <c r="D507" s="18">
        <v>324903</v>
      </c>
      <c r="E507" s="5" t="s">
        <v>43</v>
      </c>
      <c r="F507" s="5" t="s">
        <v>49</v>
      </c>
      <c r="G507" s="5" t="s">
        <v>69</v>
      </c>
      <c r="H507" s="20">
        <v>382.63600000000002</v>
      </c>
      <c r="I507" s="16">
        <f t="shared" si="1599"/>
        <v>0</v>
      </c>
      <c r="J507" s="16">
        <f t="shared" si="1600"/>
        <v>0</v>
      </c>
      <c r="K507" s="16">
        <f t="shared" si="1601"/>
        <v>0</v>
      </c>
      <c r="L507" s="33">
        <f t="shared" si="1602"/>
        <v>0</v>
      </c>
      <c r="M507" s="20">
        <f t="shared" si="1603"/>
        <v>0</v>
      </c>
      <c r="N507" s="20">
        <f t="shared" si="1604"/>
        <v>0</v>
      </c>
      <c r="O507" s="20">
        <f t="shared" si="1605"/>
        <v>0</v>
      </c>
      <c r="P507" s="20">
        <f t="shared" si="1606"/>
        <v>0</v>
      </c>
      <c r="Q507" s="20">
        <f t="shared" si="1607"/>
        <v>0</v>
      </c>
      <c r="R507" s="20">
        <f t="shared" si="1608"/>
        <v>0</v>
      </c>
      <c r="S507" s="20">
        <f t="shared" si="1609"/>
        <v>0</v>
      </c>
      <c r="T507" s="20">
        <f t="shared" si="1610"/>
        <v>0</v>
      </c>
      <c r="U507" s="182">
        <f t="shared" si="1590"/>
        <v>0</v>
      </c>
      <c r="V507" s="33">
        <v>0</v>
      </c>
      <c r="W507" s="20">
        <v>0</v>
      </c>
      <c r="X507" s="20">
        <v>0</v>
      </c>
      <c r="Y507" s="20">
        <v>0</v>
      </c>
      <c r="Z507" s="20">
        <v>0</v>
      </c>
      <c r="AA507" s="20">
        <v>0</v>
      </c>
      <c r="AB507" s="20">
        <v>0</v>
      </c>
      <c r="AC507" s="20">
        <v>0</v>
      </c>
      <c r="AD507" s="20">
        <v>8.5</v>
      </c>
      <c r="AE507" s="20">
        <v>0</v>
      </c>
      <c r="AF507" s="20">
        <v>0</v>
      </c>
      <c r="AG507" s="16">
        <v>0</v>
      </c>
      <c r="AH507" s="179">
        <f t="shared" si="1366"/>
        <v>8.5</v>
      </c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329">
        <f t="shared" si="1418"/>
        <v>0</v>
      </c>
      <c r="AV507" s="33">
        <v>0</v>
      </c>
      <c r="AW507" s="20">
        <v>0</v>
      </c>
      <c r="AX507" s="20">
        <v>0</v>
      </c>
      <c r="AY507" s="20">
        <v>0</v>
      </c>
      <c r="AZ507" s="20">
        <v>0</v>
      </c>
      <c r="BA507" s="20">
        <v>0</v>
      </c>
      <c r="BB507" s="20">
        <v>0</v>
      </c>
      <c r="BC507" s="20">
        <v>0</v>
      </c>
      <c r="BD507" s="20">
        <v>2996.1251999999995</v>
      </c>
      <c r="BE507" s="20">
        <v>0</v>
      </c>
      <c r="BF507" s="20">
        <v>0</v>
      </c>
      <c r="BG507" s="20">
        <v>0</v>
      </c>
      <c r="BH507" s="329">
        <f t="shared" si="1419"/>
        <v>2996.1251999999995</v>
      </c>
      <c r="BI507" s="193">
        <f t="shared" si="1591"/>
        <v>0</v>
      </c>
      <c r="BJ507" s="193">
        <f t="shared" si="1592"/>
        <v>0</v>
      </c>
      <c r="BK507" s="20">
        <v>0</v>
      </c>
      <c r="BL507" s="33">
        <v>0</v>
      </c>
      <c r="BM507" s="226">
        <f t="shared" si="1420"/>
        <v>0</v>
      </c>
      <c r="BN507" s="4">
        <f t="shared" si="1611"/>
        <v>0</v>
      </c>
      <c r="BO507" s="4">
        <v>0</v>
      </c>
      <c r="BP507" s="4">
        <v>0</v>
      </c>
      <c r="BQ507" s="195">
        <v>0</v>
      </c>
      <c r="BR507" s="196">
        <f t="shared" si="1593"/>
        <v>0</v>
      </c>
      <c r="BS507" s="224">
        <f t="shared" si="1421"/>
        <v>0</v>
      </c>
      <c r="BT507" s="4">
        <f t="shared" si="1381"/>
        <v>0</v>
      </c>
      <c r="BU507" s="229">
        <f t="shared" si="1594"/>
        <v>0</v>
      </c>
      <c r="BV507" s="193">
        <f t="shared" si="1382"/>
        <v>0</v>
      </c>
      <c r="BW507" s="193">
        <f t="shared" si="1383"/>
        <v>0</v>
      </c>
      <c r="BX507" s="20">
        <v>0</v>
      </c>
      <c r="BY507" s="19">
        <v>2996.1251999999995</v>
      </c>
      <c r="BZ507" s="441">
        <f t="shared" si="1384"/>
        <v>0</v>
      </c>
      <c r="CA507" s="4">
        <f t="shared" si="1595"/>
        <v>0</v>
      </c>
      <c r="CB507" s="1">
        <v>0</v>
      </c>
      <c r="CC507" s="1">
        <v>0</v>
      </c>
      <c r="CD507" s="19">
        <v>10</v>
      </c>
      <c r="CE507" s="196">
        <v>4132.4688000000006</v>
      </c>
      <c r="CF507" s="275">
        <f t="shared" si="1385"/>
        <v>0</v>
      </c>
      <c r="CG507" s="1">
        <f t="shared" si="1386"/>
        <v>0</v>
      </c>
      <c r="CH507" s="229">
        <f t="shared" si="1387"/>
        <v>0</v>
      </c>
      <c r="CI507" s="193">
        <f t="shared" si="1388"/>
        <v>332.90279999999996</v>
      </c>
      <c r="CJ507" s="193">
        <f t="shared" si="1389"/>
        <v>998.70839999999987</v>
      </c>
      <c r="CK507" s="20">
        <v>1343.4252027162297</v>
      </c>
      <c r="CL507" s="33">
        <v>2644.8119999999999</v>
      </c>
      <c r="CM507" s="475">
        <f t="shared" si="1367"/>
        <v>1.968708041692635</v>
      </c>
      <c r="CN507" s="4">
        <f t="shared" si="1612"/>
        <v>4.9450221517630755E-3</v>
      </c>
      <c r="CO507" s="1">
        <v>0</v>
      </c>
      <c r="CP507" s="1">
        <v>0</v>
      </c>
      <c r="CQ507" s="19">
        <v>40</v>
      </c>
      <c r="CR507" s="7">
        <v>16529.875200000002</v>
      </c>
      <c r="CS507" s="224">
        <f t="shared" si="1377"/>
        <v>12.304276536258781</v>
      </c>
      <c r="CT507" s="1">
        <f t="shared" si="1378"/>
        <v>0</v>
      </c>
      <c r="CU507" s="229">
        <f t="shared" si="1368"/>
        <v>0</v>
      </c>
      <c r="CV507" s="193">
        <f t="shared" si="1369"/>
        <v>564.09371999999996</v>
      </c>
      <c r="CW507" s="193">
        <f t="shared" si="1370"/>
        <v>1880.3123999999998</v>
      </c>
      <c r="CX507" s="20"/>
      <c r="CY507" s="33"/>
      <c r="CZ507" s="475">
        <f t="shared" si="1371"/>
        <v>0</v>
      </c>
      <c r="DA507" s="4">
        <f t="shared" si="1596"/>
        <v>9.4689782675271492E-3</v>
      </c>
      <c r="DE507" s="7">
        <f t="shared" si="1435"/>
        <v>0</v>
      </c>
      <c r="DF507" s="224">
        <f t="shared" si="1379"/>
        <v>0</v>
      </c>
      <c r="DG507" s="1">
        <f t="shared" si="1372"/>
        <v>0</v>
      </c>
      <c r="DH507" s="229">
        <f t="shared" si="1373"/>
        <v>0</v>
      </c>
      <c r="DI507" s="193"/>
      <c r="DJ507" s="193"/>
      <c r="DK507" s="20"/>
      <c r="DL507" s="33"/>
      <c r="DM507" s="475">
        <f t="shared" si="1374"/>
        <v>0</v>
      </c>
      <c r="DN507" s="4" t="e">
        <f t="shared" si="1597"/>
        <v>#DIV/0!</v>
      </c>
      <c r="DR507" s="7">
        <f t="shared" si="1598"/>
        <v>0</v>
      </c>
      <c r="DS507" s="224">
        <f t="shared" si="1380"/>
        <v>0</v>
      </c>
      <c r="DT507" s="1">
        <f t="shared" si="1375"/>
        <v>0</v>
      </c>
      <c r="DU507" s="229">
        <f t="shared" si="1376"/>
        <v>0</v>
      </c>
    </row>
    <row r="508" spans="1:125" hidden="1" outlineLevel="1" x14ac:dyDescent="0.35">
      <c r="B508" s="5" t="s">
        <v>123</v>
      </c>
      <c r="C508" s="3"/>
      <c r="D508" s="18">
        <v>320023</v>
      </c>
      <c r="E508" s="5" t="s">
        <v>41</v>
      </c>
      <c r="F508" s="5" t="s">
        <v>30</v>
      </c>
      <c r="G508" s="5" t="s">
        <v>71</v>
      </c>
      <c r="H508" s="20">
        <v>220.79999999999995</v>
      </c>
      <c r="I508" s="16">
        <f t="shared" si="1599"/>
        <v>95.445321557971027</v>
      </c>
      <c r="J508" s="16">
        <f t="shared" si="1600"/>
        <v>76.125652173913039</v>
      </c>
      <c r="K508" s="16">
        <f t="shared" si="1601"/>
        <v>108.83372735507247</v>
      </c>
      <c r="L508" s="33">
        <f t="shared" si="1602"/>
        <v>87.378550724637719</v>
      </c>
      <c r="M508" s="20">
        <f t="shared" si="1603"/>
        <v>88.68802083333334</v>
      </c>
      <c r="N508" s="20">
        <f t="shared" si="1604"/>
        <v>121.58848731884061</v>
      </c>
      <c r="O508" s="20">
        <f t="shared" si="1605"/>
        <v>144.40972826086963</v>
      </c>
      <c r="P508" s="20">
        <f t="shared" si="1606"/>
        <v>139.68853713768124</v>
      </c>
      <c r="Q508" s="20">
        <f t="shared" si="1607"/>
        <v>129.72817409420296</v>
      </c>
      <c r="R508" s="20">
        <f t="shared" si="1608"/>
        <v>166.33341032608701</v>
      </c>
      <c r="S508" s="20">
        <f t="shared" si="1609"/>
        <v>108.0478713768116</v>
      </c>
      <c r="T508" s="20">
        <f t="shared" si="1610"/>
        <v>206.93090126811592</v>
      </c>
      <c r="U508" s="182">
        <f t="shared" si="1590"/>
        <v>1473.1983824275367</v>
      </c>
      <c r="V508" s="33">
        <v>110</v>
      </c>
      <c r="W508" s="20">
        <v>68.166666666666657</v>
      </c>
      <c r="X508" s="20">
        <v>231.33333333333331</v>
      </c>
      <c r="Y508" s="20">
        <v>141.16666666666666</v>
      </c>
      <c r="Z508" s="20">
        <v>210.5</v>
      </c>
      <c r="AA508" s="20">
        <v>50.333333333333336</v>
      </c>
      <c r="AB508" s="20">
        <v>132.5</v>
      </c>
      <c r="AC508" s="20">
        <v>159.16666666666666</v>
      </c>
      <c r="AD508" s="20">
        <v>200.66666666666666</v>
      </c>
      <c r="AE508" s="20">
        <v>0</v>
      </c>
      <c r="AF508" s="20">
        <v>0</v>
      </c>
      <c r="AG508" s="16">
        <v>0</v>
      </c>
      <c r="AH508" s="179">
        <f t="shared" si="1366"/>
        <v>1303.8333333333335</v>
      </c>
      <c r="AI508" s="28">
        <v>21074.326999999997</v>
      </c>
      <c r="AJ508" s="28">
        <v>16808.543999999994</v>
      </c>
      <c r="AK508" s="28">
        <v>24030.486999999997</v>
      </c>
      <c r="AL508" s="28">
        <v>19293.184000000005</v>
      </c>
      <c r="AM508" s="28">
        <v>19582.314999999999</v>
      </c>
      <c r="AN508" s="28">
        <v>26846.738000000001</v>
      </c>
      <c r="AO508" s="28">
        <v>31885.668000000005</v>
      </c>
      <c r="AP508" s="28">
        <v>30843.229000000014</v>
      </c>
      <c r="AQ508" s="28">
        <v>28643.980840000004</v>
      </c>
      <c r="AR508" s="28">
        <v>36726.417000000001</v>
      </c>
      <c r="AS508" s="28">
        <v>23856.969999999998</v>
      </c>
      <c r="AT508" s="28">
        <v>45690.342999999986</v>
      </c>
      <c r="AU508" s="329">
        <f t="shared" si="1418"/>
        <v>325282.20283999998</v>
      </c>
      <c r="AV508" s="33">
        <v>25809.049439999992</v>
      </c>
      <c r="AW508" s="20">
        <v>15492.785759999997</v>
      </c>
      <c r="AX508" s="20">
        <v>53473.456800000007</v>
      </c>
      <c r="AY508" s="20">
        <v>28100.062079999996</v>
      </c>
      <c r="AZ508" s="20">
        <v>50125.003199999999</v>
      </c>
      <c r="BA508" s="20">
        <v>11939.333039999998</v>
      </c>
      <c r="BB508" s="20">
        <v>31323.020759999999</v>
      </c>
      <c r="BC508" s="20">
        <v>37835.985600000007</v>
      </c>
      <c r="BD508" s="20">
        <v>47563.571519999998</v>
      </c>
      <c r="BE508" s="20">
        <v>0</v>
      </c>
      <c r="BF508" s="20">
        <v>0</v>
      </c>
      <c r="BG508" s="20">
        <v>0</v>
      </c>
      <c r="BH508" s="329">
        <f t="shared" si="1419"/>
        <v>301662.26819999999</v>
      </c>
      <c r="BI508" s="193">
        <f t="shared" si="1591"/>
        <v>31742.27694</v>
      </c>
      <c r="BJ508" s="193">
        <f t="shared" si="1592"/>
        <v>31129.118999999995</v>
      </c>
      <c r="BK508" s="20">
        <v>14724.267930911605</v>
      </c>
      <c r="BL508" s="33">
        <v>37835.985600000007</v>
      </c>
      <c r="BM508" s="226">
        <f t="shared" si="1420"/>
        <v>2.5696344142562419</v>
      </c>
      <c r="BN508" s="4">
        <f t="shared" si="1611"/>
        <v>0.16134031252504033</v>
      </c>
      <c r="BO508" s="4">
        <v>0</v>
      </c>
      <c r="BP508" s="4">
        <v>0</v>
      </c>
      <c r="BQ508" s="195">
        <v>131.11111111111114</v>
      </c>
      <c r="BR508" s="196">
        <f t="shared" si="1593"/>
        <v>31265.280000000006</v>
      </c>
      <c r="BS508" s="224">
        <f t="shared" si="1421"/>
        <v>2.1233843439077056</v>
      </c>
      <c r="BT508" s="4">
        <f t="shared" si="1381"/>
        <v>0.22671934251760706</v>
      </c>
      <c r="BU508" s="229">
        <f t="shared" si="1594"/>
        <v>0.33480090751378122</v>
      </c>
      <c r="BV508" s="193">
        <f t="shared" si="1382"/>
        <v>31762.337084999999</v>
      </c>
      <c r="BW508" s="193">
        <f t="shared" si="1383"/>
        <v>27032.7798</v>
      </c>
      <c r="BX508" s="20">
        <v>33241.124231197471</v>
      </c>
      <c r="BY508" s="19">
        <v>47563.571519999998</v>
      </c>
      <c r="BZ508" s="441">
        <f t="shared" si="1384"/>
        <v>1.4308653097647226</v>
      </c>
      <c r="CA508" s="4">
        <f t="shared" si="1595"/>
        <v>0.14386607923408881</v>
      </c>
      <c r="CB508" s="1">
        <v>0</v>
      </c>
      <c r="CC508" s="1">
        <v>1</v>
      </c>
      <c r="CD508" s="19">
        <v>150</v>
      </c>
      <c r="CE508" s="196">
        <v>35769.599999999991</v>
      </c>
      <c r="CF508" s="275">
        <f t="shared" si="1385"/>
        <v>1.07606468876373</v>
      </c>
      <c r="CG508" s="1">
        <f t="shared" si="1386"/>
        <v>0.24876497438684875</v>
      </c>
      <c r="CH508" s="229">
        <f t="shared" si="1387"/>
        <v>0.37739998954462339</v>
      </c>
      <c r="CI508" s="193">
        <f t="shared" si="1388"/>
        <v>33518.029799999997</v>
      </c>
      <c r="CJ508" s="193">
        <f t="shared" si="1389"/>
        <v>38907.525959999999</v>
      </c>
      <c r="CK508" s="20">
        <v>52336.949353785327</v>
      </c>
      <c r="CL508" s="33">
        <v>43410.345000000001</v>
      </c>
      <c r="CM508" s="475">
        <f t="shared" si="1367"/>
        <v>0.82943972730539561</v>
      </c>
      <c r="CN508" s="4">
        <f t="shared" si="1612"/>
        <v>0.19264740112579101</v>
      </c>
      <c r="CO508" s="1">
        <v>0</v>
      </c>
      <c r="CP508" s="1">
        <v>1</v>
      </c>
      <c r="CQ508" s="19">
        <v>102.11111111111113</v>
      </c>
      <c r="CR508" s="7">
        <v>24349.824000000001</v>
      </c>
      <c r="CS508" s="224">
        <f t="shared" si="1377"/>
        <v>0.46525111418705328</v>
      </c>
      <c r="CT508" s="1">
        <f t="shared" si="1378"/>
        <v>-0.33699429486954857</v>
      </c>
      <c r="CU508" s="229">
        <f t="shared" si="1368"/>
        <v>0.27480490598669882</v>
      </c>
      <c r="CV508" s="193">
        <f t="shared" si="1369"/>
        <v>34507.261320000005</v>
      </c>
      <c r="CW508" s="193">
        <f t="shared" si="1370"/>
        <v>42936.634040000004</v>
      </c>
      <c r="CX508" s="20"/>
      <c r="CY508" s="33"/>
      <c r="CZ508" s="475">
        <f t="shared" si="1371"/>
        <v>0</v>
      </c>
      <c r="DA508" s="4">
        <f t="shared" si="1596"/>
        <v>0.21622260992669437</v>
      </c>
      <c r="DE508" s="7">
        <f t="shared" si="1435"/>
        <v>0</v>
      </c>
      <c r="DF508" s="224">
        <f t="shared" si="1379"/>
        <v>0</v>
      </c>
      <c r="DG508" s="1">
        <f t="shared" si="1372"/>
        <v>-1</v>
      </c>
      <c r="DH508" s="229">
        <f t="shared" si="1373"/>
        <v>0.23420121529100402</v>
      </c>
      <c r="DI508" s="193"/>
      <c r="DJ508" s="193"/>
      <c r="DK508" s="20"/>
      <c r="DL508" s="33"/>
      <c r="DM508" s="475">
        <f t="shared" si="1374"/>
        <v>0</v>
      </c>
      <c r="DN508" s="4" t="e">
        <f t="shared" si="1597"/>
        <v>#DIV/0!</v>
      </c>
      <c r="DR508" s="7">
        <f t="shared" si="1598"/>
        <v>0</v>
      </c>
      <c r="DS508" s="224">
        <f t="shared" si="1380"/>
        <v>0</v>
      </c>
      <c r="DT508" s="1">
        <f t="shared" si="1375"/>
        <v>-1</v>
      </c>
      <c r="DU508" s="229">
        <f t="shared" si="1376"/>
        <v>-7.261367032618804E-2</v>
      </c>
    </row>
    <row r="509" spans="1:125" hidden="1" outlineLevel="1" x14ac:dyDescent="0.35">
      <c r="B509" s="5" t="s">
        <v>123</v>
      </c>
      <c r="C509" s="3"/>
      <c r="D509" s="18">
        <v>320118</v>
      </c>
      <c r="E509" s="5" t="s">
        <v>41</v>
      </c>
      <c r="F509" s="5" t="s">
        <v>31</v>
      </c>
      <c r="G509" s="5" t="s">
        <v>71</v>
      </c>
      <c r="H509" s="20">
        <v>210.833</v>
      </c>
      <c r="I509" s="16">
        <f t="shared" si="1599"/>
        <v>61.295930902657545</v>
      </c>
      <c r="J509" s="16">
        <f t="shared" si="1600"/>
        <v>45.595200941029155</v>
      </c>
      <c r="K509" s="16">
        <f t="shared" si="1601"/>
        <v>58.62292904810915</v>
      </c>
      <c r="L509" s="33">
        <f t="shared" si="1602"/>
        <v>49.357197402683639</v>
      </c>
      <c r="M509" s="20">
        <f t="shared" si="1603"/>
        <v>57.984902742929243</v>
      </c>
      <c r="N509" s="20">
        <f t="shared" si="1604"/>
        <v>54.86820848728614</v>
      </c>
      <c r="O509" s="20">
        <f t="shared" si="1605"/>
        <v>61.833863768954551</v>
      </c>
      <c r="P509" s="20">
        <f t="shared" si="1606"/>
        <v>81.198341815560184</v>
      </c>
      <c r="Q509" s="20">
        <f t="shared" si="1607"/>
        <v>54.180265897653591</v>
      </c>
      <c r="R509" s="20">
        <f t="shared" si="1608"/>
        <v>99.284846300152253</v>
      </c>
      <c r="S509" s="20">
        <f t="shared" si="1609"/>
        <v>68.472312209189255</v>
      </c>
      <c r="T509" s="20">
        <f t="shared" si="1610"/>
        <v>107.5540925756405</v>
      </c>
      <c r="U509" s="182">
        <f t="shared" si="1590"/>
        <v>800.24809209184525</v>
      </c>
      <c r="V509" s="33">
        <v>53.999999999999993</v>
      </c>
      <c r="W509" s="20">
        <v>47</v>
      </c>
      <c r="X509" s="20">
        <v>129.83333333333331</v>
      </c>
      <c r="Y509" s="20">
        <v>50.5</v>
      </c>
      <c r="Z509" s="20">
        <v>66.166666666666671</v>
      </c>
      <c r="AA509" s="20">
        <v>67.333333333333329</v>
      </c>
      <c r="AB509" s="20">
        <v>41.5</v>
      </c>
      <c r="AC509" s="20">
        <v>23.5</v>
      </c>
      <c r="AD509" s="20">
        <v>21.666666666666668</v>
      </c>
      <c r="AE509" s="20">
        <v>0</v>
      </c>
      <c r="AF509" s="20">
        <v>0</v>
      </c>
      <c r="AG509" s="16">
        <v>0</v>
      </c>
      <c r="AH509" s="179">
        <f t="shared" si="1366"/>
        <v>501.5</v>
      </c>
      <c r="AI509" s="28">
        <v>12923.204999999998</v>
      </c>
      <c r="AJ509" s="28">
        <v>9612.973</v>
      </c>
      <c r="AK509" s="28">
        <v>12359.647999999996</v>
      </c>
      <c r="AL509" s="28">
        <v>10406.126</v>
      </c>
      <c r="AM509" s="28">
        <v>12225.131000000001</v>
      </c>
      <c r="AN509" s="28">
        <v>11568.028999999999</v>
      </c>
      <c r="AO509" s="28">
        <v>13036.618999999995</v>
      </c>
      <c r="AP509" s="28">
        <v>17119.29</v>
      </c>
      <c r="AQ509" s="28">
        <v>11422.987999999999</v>
      </c>
      <c r="AR509" s="28">
        <v>20932.522000000001</v>
      </c>
      <c r="AS509" s="28">
        <v>14436.222999999998</v>
      </c>
      <c r="AT509" s="28">
        <v>22675.952000000012</v>
      </c>
      <c r="AU509" s="329">
        <f t="shared" si="1418"/>
        <v>168718.70600000001</v>
      </c>
      <c r="AV509" s="33">
        <v>12132.351720000001</v>
      </c>
      <c r="AW509" s="20">
        <v>10480.836240000001</v>
      </c>
      <c r="AX509" s="20">
        <v>29489.371919999998</v>
      </c>
      <c r="AY509" s="20">
        <v>11444.230799999999</v>
      </c>
      <c r="AZ509" s="20">
        <v>15063.919920000009</v>
      </c>
      <c r="BA509" s="20">
        <v>15306.796800000002</v>
      </c>
      <c r="BB509" s="20">
        <v>9442.746720000001</v>
      </c>
      <c r="BC509" s="20">
        <v>5341.8560399999988</v>
      </c>
      <c r="BD509" s="20">
        <v>4924.4047199999977</v>
      </c>
      <c r="BE509" s="20">
        <v>0</v>
      </c>
      <c r="BF509" s="20">
        <v>0</v>
      </c>
      <c r="BG509" s="20">
        <v>0</v>
      </c>
      <c r="BH509" s="329">
        <f t="shared" si="1419"/>
        <v>113626.51487999999</v>
      </c>
      <c r="BI509" s="193">
        <f t="shared" si="1591"/>
        <v>15204.650399999999</v>
      </c>
      <c r="BJ509" s="193">
        <f t="shared" si="1592"/>
        <v>13271.154480000005</v>
      </c>
      <c r="BK509" s="20">
        <v>11950.667316921214</v>
      </c>
      <c r="BL509" s="33">
        <v>5341.8560399999988</v>
      </c>
      <c r="BM509" s="226">
        <f t="shared" si="1420"/>
        <v>0.4469922807102451</v>
      </c>
      <c r="BN509" s="4">
        <f t="shared" si="1611"/>
        <v>6.8783578853333111E-2</v>
      </c>
      <c r="BO509" s="4">
        <v>0</v>
      </c>
      <c r="BP509" s="4">
        <v>0</v>
      </c>
      <c r="BQ509" s="195">
        <v>56.666666666666657</v>
      </c>
      <c r="BR509" s="196">
        <f t="shared" si="1593"/>
        <v>12902.979599999999</v>
      </c>
      <c r="BS509" s="224">
        <f t="shared" si="1421"/>
        <v>1.0796869545293413</v>
      </c>
      <c r="BT509" s="4">
        <f t="shared" si="1381"/>
        <v>-0.68796275780128746</v>
      </c>
      <c r="BU509" s="229">
        <f t="shared" si="1594"/>
        <v>9.5224100112783816E-2</v>
      </c>
      <c r="BV509" s="193">
        <f t="shared" si="1382"/>
        <v>13587.76377</v>
      </c>
      <c r="BW509" s="193">
        <f t="shared" si="1383"/>
        <v>10030.46652</v>
      </c>
      <c r="BX509" s="20">
        <v>12334.062059285037</v>
      </c>
      <c r="BY509" s="19">
        <v>4924.4047199999977</v>
      </c>
      <c r="BZ509" s="441">
        <f t="shared" si="1384"/>
        <v>0.39925246819176846</v>
      </c>
      <c r="CA509" s="4">
        <f t="shared" si="1595"/>
        <v>5.3381261631154746E-2</v>
      </c>
      <c r="CB509" s="1">
        <v>0</v>
      </c>
      <c r="CC509" s="1">
        <v>1</v>
      </c>
      <c r="CD509" s="19">
        <v>56.944444444444443</v>
      </c>
      <c r="CE509" s="196">
        <v>12966.229499999999</v>
      </c>
      <c r="CF509" s="275">
        <f t="shared" si="1385"/>
        <v>1.0512537911416677</v>
      </c>
      <c r="CG509" s="1">
        <f t="shared" si="1386"/>
        <v>0.13509963417627691</v>
      </c>
      <c r="CH509" s="229">
        <f t="shared" si="1387"/>
        <v>2.667750004429692E-2</v>
      </c>
      <c r="CI509" s="193">
        <f t="shared" si="1388"/>
        <v>12625.168319999999</v>
      </c>
      <c r="CJ509" s="193">
        <f t="shared" si="1389"/>
        <v>6569.6691599999986</v>
      </c>
      <c r="CK509" s="20">
        <v>8837.2733453043584</v>
      </c>
      <c r="CL509" s="33">
        <v>7284.7270000000017</v>
      </c>
      <c r="CM509" s="475">
        <f t="shared" si="1367"/>
        <v>0.82431839724304845</v>
      </c>
      <c r="CN509" s="4">
        <f t="shared" si="1612"/>
        <v>3.2529174207360942E-2</v>
      </c>
      <c r="CO509" s="1">
        <v>0</v>
      </c>
      <c r="CP509" s="1">
        <v>1</v>
      </c>
      <c r="CQ509" s="19">
        <v>56.944444444444443</v>
      </c>
      <c r="CR509" s="7">
        <v>12966.229499999999</v>
      </c>
      <c r="CS509" s="224">
        <f t="shared" si="1377"/>
        <v>1.4672205999930443</v>
      </c>
      <c r="CT509" s="1">
        <f t="shared" si="1378"/>
        <v>-0.38057012432615622</v>
      </c>
      <c r="CU509" s="229">
        <f t="shared" si="1368"/>
        <v>-3.8096791868178603E-2</v>
      </c>
      <c r="CV509" s="193">
        <f t="shared" si="1369"/>
        <v>12091.124187999998</v>
      </c>
      <c r="CW509" s="193">
        <f t="shared" si="1370"/>
        <v>5850.3292533333324</v>
      </c>
      <c r="CX509" s="20"/>
      <c r="CY509" s="33"/>
      <c r="CZ509" s="475">
        <f t="shared" si="1371"/>
        <v>0</v>
      </c>
      <c r="DA509" s="4">
        <f t="shared" si="1596"/>
        <v>2.946140256145291E-2</v>
      </c>
      <c r="DE509" s="7">
        <f t="shared" si="1435"/>
        <v>0</v>
      </c>
      <c r="DF509" s="224">
        <f t="shared" si="1379"/>
        <v>0</v>
      </c>
      <c r="DG509" s="1">
        <f t="shared" si="1372"/>
        <v>-1</v>
      </c>
      <c r="DH509" s="229">
        <f t="shared" si="1373"/>
        <v>-0.17208325255219437</v>
      </c>
      <c r="DI509" s="193"/>
      <c r="DJ509" s="193"/>
      <c r="DK509" s="20"/>
      <c r="DL509" s="33"/>
      <c r="DM509" s="475">
        <f t="shared" si="1374"/>
        <v>0</v>
      </c>
      <c r="DN509" s="4" t="e">
        <f t="shared" si="1597"/>
        <v>#DIV/0!</v>
      </c>
      <c r="DR509" s="7">
        <f t="shared" si="1598"/>
        <v>0</v>
      </c>
      <c r="DS509" s="224">
        <f t="shared" si="1380"/>
        <v>0</v>
      </c>
      <c r="DT509" s="1">
        <f t="shared" si="1375"/>
        <v>-1</v>
      </c>
      <c r="DU509" s="229">
        <f t="shared" si="1376"/>
        <v>-0.32653279785111688</v>
      </c>
    </row>
    <row r="510" spans="1:125" hidden="1" outlineLevel="1" x14ac:dyDescent="0.35">
      <c r="B510" s="5" t="s">
        <v>123</v>
      </c>
      <c r="C510" s="3"/>
      <c r="D510" s="18">
        <v>320028</v>
      </c>
      <c r="E510" s="5" t="s">
        <v>41</v>
      </c>
      <c r="F510" s="5" t="s">
        <v>34</v>
      </c>
      <c r="G510" s="5" t="s">
        <v>72</v>
      </c>
      <c r="H510" s="20">
        <v>167.22200000000001</v>
      </c>
      <c r="I510" s="16">
        <f t="shared" si="1599"/>
        <v>77.956154094556936</v>
      </c>
      <c r="J510" s="16">
        <f t="shared" si="1600"/>
        <v>69.453331499443834</v>
      </c>
      <c r="K510" s="16">
        <f t="shared" si="1601"/>
        <v>123.06662998887708</v>
      </c>
      <c r="L510" s="33">
        <f t="shared" si="1602"/>
        <v>61.313487459783971</v>
      </c>
      <c r="M510" s="20">
        <f t="shared" si="1603"/>
        <v>125.16765736565752</v>
      </c>
      <c r="N510" s="20">
        <f t="shared" si="1604"/>
        <v>136.09060410711504</v>
      </c>
      <c r="O510" s="20">
        <f t="shared" si="1605"/>
        <v>122.41667962349457</v>
      </c>
      <c r="P510" s="20">
        <f t="shared" si="1606"/>
        <v>158.09313726662765</v>
      </c>
      <c r="Q510" s="20">
        <f t="shared" si="1607"/>
        <v>124.67756850175218</v>
      </c>
      <c r="R510" s="20">
        <f t="shared" si="1608"/>
        <v>138.07646123117766</v>
      </c>
      <c r="S510" s="20">
        <f t="shared" si="1609"/>
        <v>156.19505447847774</v>
      </c>
      <c r="T510" s="20">
        <f t="shared" si="1610"/>
        <v>107.40873808470177</v>
      </c>
      <c r="U510" s="182">
        <f t="shared" si="1590"/>
        <v>1399.915503701666</v>
      </c>
      <c r="V510" s="33">
        <v>96.5</v>
      </c>
      <c r="W510" s="20">
        <v>19</v>
      </c>
      <c r="X510" s="20">
        <v>187.33333333333334</v>
      </c>
      <c r="Y510" s="20">
        <v>124.5</v>
      </c>
      <c r="Z510" s="20">
        <v>101.83333333333333</v>
      </c>
      <c r="AA510" s="20">
        <v>75.999999999999986</v>
      </c>
      <c r="AB510" s="20">
        <v>119</v>
      </c>
      <c r="AC510" s="20">
        <v>136.16666666666666</v>
      </c>
      <c r="AD510" s="20">
        <v>131.66666666666669</v>
      </c>
      <c r="AE510" s="20">
        <v>0</v>
      </c>
      <c r="AF510" s="20">
        <v>0</v>
      </c>
      <c r="AG510" s="16">
        <v>0</v>
      </c>
      <c r="AH510" s="179">
        <f t="shared" si="1366"/>
        <v>992</v>
      </c>
      <c r="AI510" s="28">
        <v>13035.984</v>
      </c>
      <c r="AJ510" s="28">
        <v>11614.124999999998</v>
      </c>
      <c r="AK510" s="28">
        <v>20579.448000000004</v>
      </c>
      <c r="AL510" s="28">
        <v>10252.963999999996</v>
      </c>
      <c r="AM510" s="28">
        <v>20930.785999999982</v>
      </c>
      <c r="AN510" s="28">
        <v>22757.342999999993</v>
      </c>
      <c r="AO510" s="28">
        <v>20470.76200000001</v>
      </c>
      <c r="AP510" s="28">
        <v>26436.650600000012</v>
      </c>
      <c r="AQ510" s="28">
        <v>20848.832360000004</v>
      </c>
      <c r="AR510" s="28">
        <v>23089.421999999991</v>
      </c>
      <c r="AS510" s="28">
        <v>26119.249400000008</v>
      </c>
      <c r="AT510" s="28">
        <v>17961.103999999999</v>
      </c>
      <c r="AU510" s="329">
        <f t="shared" si="1418"/>
        <v>234096.67035999999</v>
      </c>
      <c r="AV510" s="33">
        <v>17400.5982</v>
      </c>
      <c r="AW510" s="20">
        <v>3409.6982399999961</v>
      </c>
      <c r="AX510" s="20">
        <v>33815.708280000006</v>
      </c>
      <c r="AY510" s="20">
        <v>18314.479079999994</v>
      </c>
      <c r="AZ510" s="20">
        <v>18380.027520000003</v>
      </c>
      <c r="BA510" s="20">
        <v>13705.562879999998</v>
      </c>
      <c r="BB510" s="20">
        <v>21376.460520000001</v>
      </c>
      <c r="BC510" s="20">
        <v>24573.326399999994</v>
      </c>
      <c r="BD510" s="20">
        <v>23610.767759999988</v>
      </c>
      <c r="BE510" s="20">
        <v>0</v>
      </c>
      <c r="BF510" s="20">
        <v>0</v>
      </c>
      <c r="BG510" s="20">
        <v>0</v>
      </c>
      <c r="BH510" s="329">
        <f t="shared" si="1419"/>
        <v>174586.62887999997</v>
      </c>
      <c r="BI510" s="193">
        <f t="shared" si="1591"/>
        <v>18166.989419999998</v>
      </c>
      <c r="BJ510" s="193">
        <f t="shared" si="1592"/>
        <v>17820.683639999999</v>
      </c>
      <c r="BK510" s="20">
        <v>15321.648261658644</v>
      </c>
      <c r="BL510" s="33">
        <v>24573.326399999994</v>
      </c>
      <c r="BM510" s="226">
        <f t="shared" si="1420"/>
        <v>1.6038304743943921</v>
      </c>
      <c r="BN510" s="4">
        <f t="shared" si="1611"/>
        <v>9.236350915962234E-2</v>
      </c>
      <c r="BO510" s="4">
        <v>0</v>
      </c>
      <c r="BP510" s="4">
        <v>0</v>
      </c>
      <c r="BQ510" s="195">
        <v>31</v>
      </c>
      <c r="BR510" s="196">
        <f t="shared" si="1593"/>
        <v>5598.592560000001</v>
      </c>
      <c r="BS510" s="224">
        <f t="shared" si="1421"/>
        <v>0.36540406517555218</v>
      </c>
      <c r="BT510" s="4">
        <f t="shared" si="1381"/>
        <v>-7.0482612498574904E-2</v>
      </c>
      <c r="BU510" s="229">
        <f t="shared" si="1594"/>
        <v>3.352863826933028E-2</v>
      </c>
      <c r="BV510" s="193">
        <f t="shared" si="1382"/>
        <v>18871.982639999998</v>
      </c>
      <c r="BW510" s="193">
        <f t="shared" si="1383"/>
        <v>19885.116599999998</v>
      </c>
      <c r="BX510" s="20">
        <v>24451.929699528973</v>
      </c>
      <c r="BY510" s="19">
        <v>23610.767759999988</v>
      </c>
      <c r="BZ510" s="441">
        <f t="shared" si="1384"/>
        <v>0.96559936373671196</v>
      </c>
      <c r="CA510" s="4">
        <f t="shared" si="1595"/>
        <v>0.10582684361431059</v>
      </c>
      <c r="CB510" s="1">
        <v>0</v>
      </c>
      <c r="CC510" s="1">
        <v>1</v>
      </c>
      <c r="CD510" s="19">
        <v>41.299999999999983</v>
      </c>
      <c r="CE510" s="196">
        <v>7458.7700879999975</v>
      </c>
      <c r="CF510" s="275">
        <f t="shared" si="1385"/>
        <v>0.3050380963651993</v>
      </c>
      <c r="CG510" s="1">
        <f t="shared" si="1386"/>
        <v>-0.64224518864134628</v>
      </c>
      <c r="CH510" s="229">
        <f t="shared" si="1387"/>
        <v>4.5886757324728578E-2</v>
      </c>
      <c r="CI510" s="193">
        <f t="shared" si="1388"/>
        <v>19398.514319999998</v>
      </c>
      <c r="CJ510" s="193">
        <f t="shared" si="1389"/>
        <v>23186.851559999996</v>
      </c>
      <c r="CK510" s="20">
        <v>31190.085872256735</v>
      </c>
      <c r="CL510" s="33">
        <v>23011.493999999995</v>
      </c>
      <c r="CM510" s="475">
        <f t="shared" si="1367"/>
        <v>0.73778232269852406</v>
      </c>
      <c r="CN510" s="4">
        <f t="shared" si="1612"/>
        <v>0.1148077803229073</v>
      </c>
      <c r="CO510" s="1">
        <v>0</v>
      </c>
      <c r="CP510" s="1">
        <v>1</v>
      </c>
      <c r="CQ510" s="19">
        <v>77</v>
      </c>
      <c r="CR510" s="7">
        <v>13906.181520000002</v>
      </c>
      <c r="CS510" s="224">
        <f t="shared" si="1377"/>
        <v>0.44585262050751229</v>
      </c>
      <c r="CT510" s="1">
        <f t="shared" si="1378"/>
        <v>-0.39772500498280094</v>
      </c>
      <c r="CU510" s="229">
        <f t="shared" si="1368"/>
        <v>-8.0177670232431941E-3</v>
      </c>
      <c r="CV510" s="193">
        <f t="shared" si="1369"/>
        <v>19759.812287999997</v>
      </c>
      <c r="CW510" s="193">
        <f t="shared" si="1370"/>
        <v>23731.86271999999</v>
      </c>
      <c r="CX510" s="20"/>
      <c r="CY510" s="33"/>
      <c r="CZ510" s="475">
        <f t="shared" si="1371"/>
        <v>0</v>
      </c>
      <c r="DA510" s="4">
        <f t="shared" si="1596"/>
        <v>0.11951019008523141</v>
      </c>
      <c r="DE510" s="7">
        <f t="shared" si="1435"/>
        <v>0</v>
      </c>
      <c r="DF510" s="224">
        <f t="shared" si="1379"/>
        <v>0</v>
      </c>
      <c r="DG510" s="1">
        <f t="shared" si="1372"/>
        <v>-1</v>
      </c>
      <c r="DH510" s="229">
        <f t="shared" si="1373"/>
        <v>-8.5767667914144474E-2</v>
      </c>
      <c r="DI510" s="193"/>
      <c r="DJ510" s="193"/>
      <c r="DK510" s="20"/>
      <c r="DL510" s="33"/>
      <c r="DM510" s="475">
        <f t="shared" si="1374"/>
        <v>0</v>
      </c>
      <c r="DN510" s="4" t="e">
        <f t="shared" si="1597"/>
        <v>#DIV/0!</v>
      </c>
      <c r="DR510" s="7">
        <f t="shared" si="1598"/>
        <v>0</v>
      </c>
      <c r="DS510" s="224">
        <f t="shared" si="1380"/>
        <v>0</v>
      </c>
      <c r="DT510" s="1">
        <f t="shared" si="1375"/>
        <v>-1</v>
      </c>
      <c r="DU510" s="229">
        <f t="shared" si="1376"/>
        <v>-0.25421139646490454</v>
      </c>
    </row>
    <row r="511" spans="1:125" hidden="1" outlineLevel="1" x14ac:dyDescent="0.35">
      <c r="B511" s="5" t="s">
        <v>123</v>
      </c>
      <c r="C511" s="3"/>
      <c r="D511" s="18">
        <v>320120</v>
      </c>
      <c r="E511" s="5" t="s">
        <v>41</v>
      </c>
      <c r="F511" s="5" t="s">
        <v>35</v>
      </c>
      <c r="G511" s="5" t="s">
        <v>72</v>
      </c>
      <c r="H511" s="20">
        <v>167.22200000000001</v>
      </c>
      <c r="I511" s="16">
        <f t="shared" si="1599"/>
        <v>0</v>
      </c>
      <c r="J511" s="16">
        <f t="shared" si="1600"/>
        <v>0</v>
      </c>
      <c r="K511" s="16">
        <f t="shared" si="1601"/>
        <v>0</v>
      </c>
      <c r="L511" s="33">
        <f t="shared" si="1602"/>
        <v>0</v>
      </c>
      <c r="M511" s="20">
        <f t="shared" si="1603"/>
        <v>0</v>
      </c>
      <c r="N511" s="20">
        <f t="shared" si="1604"/>
        <v>0</v>
      </c>
      <c r="O511" s="20">
        <f t="shared" si="1605"/>
        <v>0</v>
      </c>
      <c r="P511" s="20">
        <f t="shared" si="1606"/>
        <v>0</v>
      </c>
      <c r="Q511" s="20">
        <f t="shared" si="1607"/>
        <v>0</v>
      </c>
      <c r="R511" s="20">
        <f t="shared" si="1608"/>
        <v>0</v>
      </c>
      <c r="S511" s="20">
        <f t="shared" si="1609"/>
        <v>0</v>
      </c>
      <c r="T511" s="20">
        <f t="shared" si="1610"/>
        <v>0</v>
      </c>
      <c r="U511" s="182">
        <f t="shared" si="1590"/>
        <v>0</v>
      </c>
      <c r="V511" s="33">
        <v>0</v>
      </c>
      <c r="W511" s="20">
        <v>0</v>
      </c>
      <c r="X511" s="20">
        <v>0</v>
      </c>
      <c r="Y511" s="20">
        <v>0</v>
      </c>
      <c r="Z511" s="20">
        <v>0</v>
      </c>
      <c r="AA511" s="20">
        <v>0</v>
      </c>
      <c r="AB511" s="20">
        <v>0</v>
      </c>
      <c r="AC511" s="20">
        <v>0</v>
      </c>
      <c r="AD511" s="20">
        <v>0</v>
      </c>
      <c r="AE511" s="20">
        <v>0</v>
      </c>
      <c r="AF511" s="20">
        <v>0</v>
      </c>
      <c r="AG511" s="16">
        <v>0</v>
      </c>
      <c r="AH511" s="179">
        <f t="shared" si="1366"/>
        <v>0</v>
      </c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329">
        <f t="shared" si="1418"/>
        <v>0</v>
      </c>
      <c r="AV511" s="33">
        <v>0</v>
      </c>
      <c r="AW511" s="20">
        <v>0</v>
      </c>
      <c r="AX511" s="20">
        <v>0</v>
      </c>
      <c r="AY511" s="20">
        <v>0</v>
      </c>
      <c r="AZ511" s="20">
        <v>0</v>
      </c>
      <c r="BA511" s="20">
        <v>0</v>
      </c>
      <c r="BB511" s="20">
        <v>0</v>
      </c>
      <c r="BC511" s="20">
        <v>0</v>
      </c>
      <c r="BD511" s="20">
        <v>0</v>
      </c>
      <c r="BE511" s="20">
        <v>0</v>
      </c>
      <c r="BF511" s="20">
        <v>0</v>
      </c>
      <c r="BG511" s="20">
        <v>0</v>
      </c>
      <c r="BH511" s="329">
        <f t="shared" si="1419"/>
        <v>0</v>
      </c>
      <c r="BI511" s="193">
        <f t="shared" si="1591"/>
        <v>0</v>
      </c>
      <c r="BJ511" s="193">
        <f t="shared" si="1592"/>
        <v>0</v>
      </c>
      <c r="BK511" s="20">
        <v>0</v>
      </c>
      <c r="BL511" s="33">
        <v>0</v>
      </c>
      <c r="BM511" s="226">
        <f t="shared" si="1420"/>
        <v>0</v>
      </c>
      <c r="BN511" s="4">
        <f t="shared" si="1611"/>
        <v>0</v>
      </c>
      <c r="BO511" s="4">
        <v>0</v>
      </c>
      <c r="BP511" s="4">
        <v>0</v>
      </c>
      <c r="BQ511" s="195">
        <v>0</v>
      </c>
      <c r="BR511" s="196">
        <f t="shared" si="1593"/>
        <v>0</v>
      </c>
      <c r="BS511" s="224">
        <f t="shared" si="1421"/>
        <v>0</v>
      </c>
      <c r="BT511" s="4">
        <f t="shared" si="1381"/>
        <v>0</v>
      </c>
      <c r="BU511" s="229">
        <f t="shared" si="1594"/>
        <v>0</v>
      </c>
      <c r="BV511" s="193">
        <f t="shared" si="1382"/>
        <v>0</v>
      </c>
      <c r="BW511" s="193">
        <f t="shared" si="1383"/>
        <v>0</v>
      </c>
      <c r="BX511" s="20">
        <v>0</v>
      </c>
      <c r="BY511" s="19">
        <v>0</v>
      </c>
      <c r="BZ511" s="441">
        <f t="shared" si="1384"/>
        <v>0</v>
      </c>
      <c r="CA511" s="4">
        <f t="shared" si="1595"/>
        <v>0</v>
      </c>
      <c r="CB511" s="1">
        <v>0</v>
      </c>
      <c r="CC511" s="1">
        <v>0</v>
      </c>
      <c r="CD511" s="19">
        <v>0</v>
      </c>
      <c r="CE511" s="196">
        <v>0</v>
      </c>
      <c r="CF511" s="275">
        <f t="shared" si="1385"/>
        <v>0</v>
      </c>
      <c r="CG511" s="1">
        <f t="shared" si="1386"/>
        <v>0</v>
      </c>
      <c r="CH511" s="229">
        <f t="shared" si="1387"/>
        <v>0</v>
      </c>
      <c r="CI511" s="193">
        <f t="shared" si="1388"/>
        <v>0</v>
      </c>
      <c r="CJ511" s="193">
        <f t="shared" si="1389"/>
        <v>0</v>
      </c>
      <c r="CK511" s="20">
        <v>0</v>
      </c>
      <c r="CL511" s="33">
        <v>0</v>
      </c>
      <c r="CM511" s="475">
        <f t="shared" si="1367"/>
        <v>0</v>
      </c>
      <c r="CN511" s="4">
        <f t="shared" si="1612"/>
        <v>0</v>
      </c>
      <c r="CO511" s="1">
        <v>0</v>
      </c>
      <c r="CP511" s="1">
        <v>0</v>
      </c>
      <c r="CQ511" s="19">
        <v>0</v>
      </c>
      <c r="CR511" s="7">
        <v>0</v>
      </c>
      <c r="CS511" s="224">
        <f t="shared" si="1377"/>
        <v>0</v>
      </c>
      <c r="CT511" s="1">
        <f t="shared" si="1378"/>
        <v>0</v>
      </c>
      <c r="CU511" s="229">
        <f t="shared" si="1368"/>
        <v>0</v>
      </c>
      <c r="CV511" s="193">
        <f t="shared" si="1369"/>
        <v>0</v>
      </c>
      <c r="CW511" s="193">
        <f t="shared" si="1370"/>
        <v>0</v>
      </c>
      <c r="CX511" s="20"/>
      <c r="CY511" s="33"/>
      <c r="CZ511" s="475">
        <f t="shared" si="1371"/>
        <v>0</v>
      </c>
      <c r="DA511" s="4">
        <f t="shared" si="1596"/>
        <v>0</v>
      </c>
      <c r="DE511" s="7">
        <f t="shared" si="1435"/>
        <v>0</v>
      </c>
      <c r="DF511" s="224">
        <f t="shared" si="1379"/>
        <v>0</v>
      </c>
      <c r="DG511" s="1">
        <f t="shared" si="1372"/>
        <v>0</v>
      </c>
      <c r="DH511" s="229">
        <f t="shared" si="1373"/>
        <v>0</v>
      </c>
      <c r="DI511" s="193"/>
      <c r="DJ511" s="193"/>
      <c r="DK511" s="20"/>
      <c r="DL511" s="33"/>
      <c r="DM511" s="475">
        <f t="shared" si="1374"/>
        <v>0</v>
      </c>
      <c r="DN511" s="4" t="e">
        <f t="shared" si="1597"/>
        <v>#DIV/0!</v>
      </c>
      <c r="DR511" s="7">
        <f t="shared" si="1598"/>
        <v>0</v>
      </c>
      <c r="DS511" s="224">
        <f t="shared" si="1380"/>
        <v>0</v>
      </c>
      <c r="DT511" s="1">
        <f t="shared" si="1375"/>
        <v>0</v>
      </c>
      <c r="DU511" s="229">
        <f t="shared" si="1376"/>
        <v>0</v>
      </c>
    </row>
    <row r="512" spans="1:125" hidden="1" outlineLevel="1" x14ac:dyDescent="0.35">
      <c r="B512" s="5" t="s">
        <v>123</v>
      </c>
      <c r="C512" s="3"/>
      <c r="D512" s="18">
        <v>320100</v>
      </c>
      <c r="E512" s="5" t="s">
        <v>44</v>
      </c>
      <c r="F512" s="5" t="s">
        <v>50</v>
      </c>
      <c r="G512" s="5" t="s">
        <v>73</v>
      </c>
      <c r="H512" s="20">
        <v>225.81800000000001</v>
      </c>
      <c r="I512" s="16">
        <f t="shared" si="1599"/>
        <v>0</v>
      </c>
      <c r="J512" s="16">
        <f t="shared" si="1600"/>
        <v>0</v>
      </c>
      <c r="K512" s="16">
        <f t="shared" si="1601"/>
        <v>0</v>
      </c>
      <c r="L512" s="33">
        <f t="shared" si="1602"/>
        <v>0</v>
      </c>
      <c r="M512" s="20">
        <f t="shared" si="1603"/>
        <v>0</v>
      </c>
      <c r="N512" s="20">
        <f t="shared" si="1604"/>
        <v>0</v>
      </c>
      <c r="O512" s="20">
        <f t="shared" si="1605"/>
        <v>2.4343674994907403</v>
      </c>
      <c r="P512" s="20">
        <f t="shared" si="1606"/>
        <v>8.9122339228936553</v>
      </c>
      <c r="Q512" s="20">
        <f t="shared" si="1607"/>
        <v>6.9875652073793946</v>
      </c>
      <c r="R512" s="20">
        <f t="shared" si="1608"/>
        <v>4.287594434456067</v>
      </c>
      <c r="S512" s="20">
        <f t="shared" si="1609"/>
        <v>6.3936178692575414</v>
      </c>
      <c r="T512" s="20">
        <f t="shared" si="1610"/>
        <v>14.993547901407325</v>
      </c>
      <c r="U512" s="182">
        <f t="shared" si="1590"/>
        <v>44.008926834884726</v>
      </c>
      <c r="V512" s="33">
        <v>4.25</v>
      </c>
      <c r="W512" s="20">
        <v>7</v>
      </c>
      <c r="X512" s="20">
        <v>7.5833333333333321</v>
      </c>
      <c r="Y512" s="20">
        <v>5</v>
      </c>
      <c r="Z512" s="20">
        <v>4.833333333333333</v>
      </c>
      <c r="AA512" s="20">
        <v>4.5</v>
      </c>
      <c r="AB512" s="20">
        <v>6.4166666666666661</v>
      </c>
      <c r="AC512" s="20">
        <v>16.833333333333336</v>
      </c>
      <c r="AD512" s="20">
        <v>6.25</v>
      </c>
      <c r="AE512" s="20">
        <v>0</v>
      </c>
      <c r="AF512" s="20">
        <v>0</v>
      </c>
      <c r="AG512" s="16">
        <v>0</v>
      </c>
      <c r="AH512" s="179">
        <f t="shared" si="1366"/>
        <v>62.666666666666664</v>
      </c>
      <c r="AI512" s="28"/>
      <c r="AJ512" s="28"/>
      <c r="AK512" s="28"/>
      <c r="AL512" s="28"/>
      <c r="AM512" s="28"/>
      <c r="AN512" s="28"/>
      <c r="AO512" s="28">
        <v>549.72400000000005</v>
      </c>
      <c r="AP512" s="28">
        <v>2012.5428399999996</v>
      </c>
      <c r="AQ512" s="28">
        <v>1577.9180000000001</v>
      </c>
      <c r="AR512" s="28">
        <v>968.21600000000012</v>
      </c>
      <c r="AS512" s="28">
        <v>1443.7939999999996</v>
      </c>
      <c r="AT512" s="28">
        <v>3385.8129999999996</v>
      </c>
      <c r="AU512" s="329">
        <f t="shared" si="1418"/>
        <v>9938.0078400000002</v>
      </c>
      <c r="AV512" s="33">
        <v>1024.31304</v>
      </c>
      <c r="AW512" s="20">
        <v>1692.55008</v>
      </c>
      <c r="AX512" s="20">
        <v>1849.4330400000003</v>
      </c>
      <c r="AY512" s="20">
        <v>1204.7875200000001</v>
      </c>
      <c r="AZ512" s="20">
        <v>1178.7595200000001</v>
      </c>
      <c r="BA512" s="20">
        <v>1080.39744</v>
      </c>
      <c r="BB512" s="20">
        <v>1557.5954400000003</v>
      </c>
      <c r="BC512" s="20">
        <v>3635.8135200000002</v>
      </c>
      <c r="BD512" s="20">
        <v>1516.9485600000003</v>
      </c>
      <c r="BE512" s="20">
        <v>0</v>
      </c>
      <c r="BF512" s="20">
        <v>0</v>
      </c>
      <c r="BG512" s="20">
        <v>0</v>
      </c>
      <c r="BH512" s="329">
        <f t="shared" si="1419"/>
        <v>14740.59816</v>
      </c>
      <c r="BI512" s="193">
        <f t="shared" si="1591"/>
        <v>1427.2538400000001</v>
      </c>
      <c r="BJ512" s="193">
        <f t="shared" si="1592"/>
        <v>1272.2508</v>
      </c>
      <c r="BK512" s="20">
        <v>11294.182787915151</v>
      </c>
      <c r="BL512" s="33">
        <v>3635.8135200000002</v>
      </c>
      <c r="BM512" s="226">
        <f t="shared" si="1420"/>
        <v>0.32191913202346467</v>
      </c>
      <c r="BN512" s="4">
        <f t="shared" si="1611"/>
        <v>6.593997783304841E-3</v>
      </c>
      <c r="BO512" s="4">
        <v>0</v>
      </c>
      <c r="BP512" s="4">
        <v>0</v>
      </c>
      <c r="BQ512" s="195">
        <v>5.2499999999999982</v>
      </c>
      <c r="BR512" s="196">
        <f t="shared" si="1593"/>
        <v>1280.3880599999998</v>
      </c>
      <c r="BS512" s="224">
        <f t="shared" si="1421"/>
        <v>0.11336703894769821</v>
      </c>
      <c r="BT512" s="4">
        <f t="shared" si="1381"/>
        <v>0.80657695713945698</v>
      </c>
      <c r="BU512" s="229">
        <f t="shared" si="1594"/>
        <v>4.1609182125621231</v>
      </c>
      <c r="BV512" s="193">
        <f t="shared" si="1382"/>
        <v>1652.9561999999999</v>
      </c>
      <c r="BW512" s="193">
        <f t="shared" si="1383"/>
        <v>2091.2688000000003</v>
      </c>
      <c r="BX512" s="20">
        <v>2571.5493003655974</v>
      </c>
      <c r="BY512" s="19">
        <v>1516.9485600000003</v>
      </c>
      <c r="BZ512" s="441">
        <f t="shared" si="1384"/>
        <v>0.5898967442639873</v>
      </c>
      <c r="CA512" s="4">
        <f t="shared" si="1595"/>
        <v>1.1129548833175412E-2</v>
      </c>
      <c r="CB512" s="1">
        <v>0</v>
      </c>
      <c r="CC512" s="1">
        <v>1</v>
      </c>
      <c r="CD512" s="19">
        <v>3.6666666666666661</v>
      </c>
      <c r="CE512" s="196">
        <v>894.23927999999989</v>
      </c>
      <c r="CF512" s="275">
        <f t="shared" si="1385"/>
        <v>0.3477433933982389</v>
      </c>
      <c r="CG512" s="1">
        <f t="shared" si="1386"/>
        <v>-0.43327899168397865</v>
      </c>
      <c r="CH512" s="229">
        <f t="shared" si="1387"/>
        <v>2.5603719953720714</v>
      </c>
      <c r="CI512" s="193">
        <f t="shared" si="1388"/>
        <v>1637.8442399999999</v>
      </c>
      <c r="CJ512" s="193">
        <f t="shared" si="1389"/>
        <v>2236.7858400000005</v>
      </c>
      <c r="CK512" s="20">
        <v>3008.8406891689237</v>
      </c>
      <c r="CL512" s="33">
        <v>925.13200000000006</v>
      </c>
      <c r="CM512" s="475">
        <f t="shared" si="1367"/>
        <v>0.30747124742437998</v>
      </c>
      <c r="CN512" s="4">
        <f t="shared" si="1612"/>
        <v>1.1075260333797115E-2</v>
      </c>
      <c r="CO512" s="1">
        <v>0</v>
      </c>
      <c r="CP512" s="1">
        <v>1</v>
      </c>
      <c r="CQ512" s="19">
        <v>3.6666666666666661</v>
      </c>
      <c r="CR512" s="7">
        <v>894.23927999999989</v>
      </c>
      <c r="CS512" s="224">
        <f t="shared" si="1377"/>
        <v>0.29720393080931085</v>
      </c>
      <c r="CT512" s="1">
        <f t="shared" si="1378"/>
        <v>-7.640518231469029E-2</v>
      </c>
      <c r="CU512" s="229">
        <f t="shared" si="1368"/>
        <v>2.0606128864390363</v>
      </c>
      <c r="CV512" s="193">
        <f t="shared" si="1369"/>
        <v>1566.5730159999998</v>
      </c>
      <c r="CW512" s="193">
        <f t="shared" si="1370"/>
        <v>2025.9646933333333</v>
      </c>
      <c r="CX512" s="20"/>
      <c r="CY512" s="33"/>
      <c r="CZ512" s="475">
        <f t="shared" si="1371"/>
        <v>0</v>
      </c>
      <c r="DA512" s="4">
        <f t="shared" si="1596"/>
        <v>1.0202461916408487E-2</v>
      </c>
      <c r="DE512" s="7">
        <f t="shared" si="1435"/>
        <v>0</v>
      </c>
      <c r="DF512" s="224">
        <f t="shared" si="1379"/>
        <v>0</v>
      </c>
      <c r="DG512" s="1">
        <f t="shared" si="1372"/>
        <v>-1</v>
      </c>
      <c r="DH512" s="229">
        <f t="shared" si="1373"/>
        <v>1.390913356904997</v>
      </c>
      <c r="DI512" s="193"/>
      <c r="DJ512" s="193"/>
      <c r="DK512" s="20"/>
      <c r="DL512" s="33"/>
      <c r="DM512" s="475">
        <f t="shared" si="1374"/>
        <v>0</v>
      </c>
      <c r="DN512" s="4" t="e">
        <f t="shared" si="1597"/>
        <v>#DIV/0!</v>
      </c>
      <c r="DR512" s="7">
        <f t="shared" si="1598"/>
        <v>0</v>
      </c>
      <c r="DS512" s="224">
        <f t="shared" si="1380"/>
        <v>0</v>
      </c>
      <c r="DT512" s="1">
        <f t="shared" si="1375"/>
        <v>-1</v>
      </c>
      <c r="DU512" s="229">
        <f t="shared" si="1376"/>
        <v>0.4832548330933899</v>
      </c>
    </row>
    <row r="513" spans="2:125" hidden="1" outlineLevel="1" x14ac:dyDescent="0.35">
      <c r="B513" s="5" t="s">
        <v>123</v>
      </c>
      <c r="C513" s="3"/>
      <c r="D513" s="18">
        <v>320400</v>
      </c>
      <c r="E513" s="5" t="s">
        <v>44</v>
      </c>
      <c r="F513" s="5" t="s">
        <v>51</v>
      </c>
      <c r="G513" s="5" t="s">
        <v>73</v>
      </c>
      <c r="H513" s="20">
        <v>225.81800000000001</v>
      </c>
      <c r="I513" s="16">
        <f t="shared" si="1599"/>
        <v>0</v>
      </c>
      <c r="J513" s="16">
        <f t="shared" si="1600"/>
        <v>0</v>
      </c>
      <c r="K513" s="16">
        <f t="shared" si="1601"/>
        <v>0</v>
      </c>
      <c r="L513" s="33">
        <f t="shared" si="1602"/>
        <v>0</v>
      </c>
      <c r="M513" s="20">
        <f t="shared" si="1603"/>
        <v>0</v>
      </c>
      <c r="N513" s="20">
        <f t="shared" si="1604"/>
        <v>0</v>
      </c>
      <c r="O513" s="20">
        <f t="shared" si="1605"/>
        <v>2.4343674994907403</v>
      </c>
      <c r="P513" s="20">
        <f t="shared" si="1606"/>
        <v>15.392177948613481</v>
      </c>
      <c r="Q513" s="20">
        <f t="shared" si="1607"/>
        <v>29.667369297398789</v>
      </c>
      <c r="R513" s="20">
        <f t="shared" si="1608"/>
        <v>20.044735849223709</v>
      </c>
      <c r="S513" s="20">
        <f t="shared" si="1609"/>
        <v>31.557940465330478</v>
      </c>
      <c r="T513" s="20">
        <f t="shared" si="1610"/>
        <v>23.104278666891034</v>
      </c>
      <c r="U513" s="182">
        <f t="shared" si="1590"/>
        <v>122.20086972694823</v>
      </c>
      <c r="V513" s="33">
        <v>22.25</v>
      </c>
      <c r="W513" s="20">
        <v>5.5</v>
      </c>
      <c r="X513" s="20">
        <v>31.916666666666668</v>
      </c>
      <c r="Y513" s="20">
        <v>21</v>
      </c>
      <c r="Z513" s="20">
        <v>23.416666666666668</v>
      </c>
      <c r="AA513" s="20">
        <v>38</v>
      </c>
      <c r="AB513" s="20">
        <v>35.333333333333329</v>
      </c>
      <c r="AC513" s="20">
        <v>33.75</v>
      </c>
      <c r="AD513" s="20">
        <v>28.166666666666668</v>
      </c>
      <c r="AE513" s="20">
        <v>0</v>
      </c>
      <c r="AF513" s="20">
        <v>0</v>
      </c>
      <c r="AG513" s="16">
        <v>0</v>
      </c>
      <c r="AH513" s="179">
        <f t="shared" si="1366"/>
        <v>239.33333333333334</v>
      </c>
      <c r="AI513" s="23"/>
      <c r="AJ513" s="23"/>
      <c r="AK513" s="23"/>
      <c r="AL513" s="23"/>
      <c r="AM513" s="23"/>
      <c r="AN513" s="23"/>
      <c r="AO513" s="28">
        <v>549.72400000000005</v>
      </c>
      <c r="AP513" s="28">
        <v>3475.8308399999992</v>
      </c>
      <c r="AQ513" s="28">
        <v>6699.4260000000004</v>
      </c>
      <c r="AR513" s="28">
        <v>4526.46216</v>
      </c>
      <c r="AS513" s="28">
        <v>7126.3509999999987</v>
      </c>
      <c r="AT513" s="28">
        <v>5217.3620000000001</v>
      </c>
      <c r="AU513" s="329">
        <f t="shared" si="1418"/>
        <v>27595.155999999999</v>
      </c>
      <c r="AV513" s="33">
        <v>5411.7396000000008</v>
      </c>
      <c r="AW513" s="20">
        <v>1326.7281599999997</v>
      </c>
      <c r="AX513" s="20">
        <v>7774.1315999999997</v>
      </c>
      <c r="AY513" s="20">
        <v>5106.887999999999</v>
      </c>
      <c r="AZ513" s="20">
        <v>5710.8866399999988</v>
      </c>
      <c r="BA513" s="20">
        <v>9250.4203199999974</v>
      </c>
      <c r="BB513" s="20">
        <v>8609.8291200000003</v>
      </c>
      <c r="BC513" s="20">
        <v>7764.5206799999987</v>
      </c>
      <c r="BD513" s="20">
        <v>6862.0132799999983</v>
      </c>
      <c r="BE513" s="20">
        <v>0</v>
      </c>
      <c r="BF513" s="20">
        <v>0</v>
      </c>
      <c r="BG513" s="20">
        <v>0</v>
      </c>
      <c r="BH513" s="329">
        <f t="shared" si="1419"/>
        <v>57817.157399999996</v>
      </c>
      <c r="BI513" s="193">
        <f t="shared" si="1591"/>
        <v>6296.4806399999989</v>
      </c>
      <c r="BJ513" s="193">
        <f t="shared" si="1592"/>
        <v>7857.0453599999992</v>
      </c>
      <c r="BK513" s="20">
        <v>9882.4099394257573</v>
      </c>
      <c r="BL513" s="33">
        <v>7764.5206799999987</v>
      </c>
      <c r="BM513" s="226">
        <f t="shared" si="1420"/>
        <v>0.78569101338566572</v>
      </c>
      <c r="BN513" s="4">
        <f t="shared" si="1611"/>
        <v>4.0722583697464038E-2</v>
      </c>
      <c r="BO513" s="4">
        <v>0</v>
      </c>
      <c r="BP513" s="4">
        <v>0</v>
      </c>
      <c r="BQ513" s="195">
        <v>17.388888888888886</v>
      </c>
      <c r="BR513" s="196">
        <f t="shared" si="1593"/>
        <v>4240.86204</v>
      </c>
      <c r="BS513" s="224">
        <f t="shared" si="1421"/>
        <v>0.42913237418750777</v>
      </c>
      <c r="BT513" s="4">
        <f t="shared" si="1381"/>
        <v>1.2338603451714585</v>
      </c>
      <c r="BU513" s="229">
        <f t="shared" si="1594"/>
        <v>11.657918261026598</v>
      </c>
      <c r="BV513" s="193">
        <f t="shared" si="1382"/>
        <v>6369.3930149999997</v>
      </c>
      <c r="BW513" s="193">
        <f t="shared" si="1383"/>
        <v>8541.5900399999991</v>
      </c>
      <c r="BX513" s="20">
        <v>10503.250414949887</v>
      </c>
      <c r="BY513" s="19">
        <v>6862.0132799999983</v>
      </c>
      <c r="BZ513" s="441">
        <f t="shared" si="1384"/>
        <v>0.65332282949599063</v>
      </c>
      <c r="CA513" s="4">
        <f t="shared" si="1595"/>
        <v>4.5457591804145263E-2</v>
      </c>
      <c r="CB513" s="1">
        <v>0</v>
      </c>
      <c r="CC513" s="1">
        <v>1</v>
      </c>
      <c r="CD513" s="19">
        <v>30.388888888888886</v>
      </c>
      <c r="CE513" s="196">
        <v>7411.3467600000004</v>
      </c>
      <c r="CF513" s="275">
        <f t="shared" si="1385"/>
        <v>0.70562411322222685</v>
      </c>
      <c r="CG513" s="1">
        <f t="shared" si="1386"/>
        <v>0.10626593382776384</v>
      </c>
      <c r="CH513" s="229">
        <f t="shared" si="1387"/>
        <v>4.3908867775655622</v>
      </c>
      <c r="CI513" s="193">
        <f t="shared" si="1388"/>
        <v>6424.1286</v>
      </c>
      <c r="CJ513" s="193">
        <f t="shared" si="1389"/>
        <v>7745.4543599999997</v>
      </c>
      <c r="CK513" s="20">
        <v>10418.895639320053</v>
      </c>
      <c r="CL513" s="33">
        <v>9946.659999999998</v>
      </c>
      <c r="CM513" s="475">
        <f t="shared" si="1367"/>
        <v>0.95467507731454027</v>
      </c>
      <c r="CN513" s="4">
        <f t="shared" si="1612"/>
        <v>3.8350977508219516E-2</v>
      </c>
      <c r="CO513" s="1">
        <v>0</v>
      </c>
      <c r="CP513" s="1">
        <v>1</v>
      </c>
      <c r="CQ513" s="19">
        <v>30.388888888888886</v>
      </c>
      <c r="CR513" s="7">
        <v>7411.3467600000004</v>
      </c>
      <c r="CS513" s="224">
        <f t="shared" si="1377"/>
        <v>0.71133707607456864</v>
      </c>
      <c r="CT513" s="1">
        <f t="shared" si="1378"/>
        <v>0.6373376155650885</v>
      </c>
      <c r="CU513" s="229">
        <f t="shared" si="1368"/>
        <v>3.2768742708476832</v>
      </c>
      <c r="CV513" s="193">
        <f t="shared" si="1369"/>
        <v>6776.3817399999998</v>
      </c>
      <c r="CW513" s="193">
        <f t="shared" si="1370"/>
        <v>8191.0646533333311</v>
      </c>
      <c r="CX513" s="20"/>
      <c r="CY513" s="33"/>
      <c r="CZ513" s="475">
        <f t="shared" si="1371"/>
        <v>0</v>
      </c>
      <c r="DA513" s="4">
        <f t="shared" si="1596"/>
        <v>4.1249003724233867E-2</v>
      </c>
      <c r="DE513" s="7">
        <f t="shared" si="1435"/>
        <v>0</v>
      </c>
      <c r="DF513" s="224">
        <f t="shared" si="1379"/>
        <v>0</v>
      </c>
      <c r="DG513" s="1">
        <f t="shared" si="1372"/>
        <v>-1</v>
      </c>
      <c r="DH513" s="229">
        <f t="shared" si="1373"/>
        <v>2.0281723658730617</v>
      </c>
      <c r="DI513" s="193"/>
      <c r="DJ513" s="193"/>
      <c r="DK513" s="20"/>
      <c r="DL513" s="33"/>
      <c r="DM513" s="475">
        <f t="shared" si="1374"/>
        <v>0</v>
      </c>
      <c r="DN513" s="4" t="e">
        <f t="shared" si="1597"/>
        <v>#DIV/0!</v>
      </c>
      <c r="DR513" s="7">
        <f t="shared" si="1598"/>
        <v>0</v>
      </c>
      <c r="DS513" s="224">
        <f t="shared" si="1380"/>
        <v>0</v>
      </c>
      <c r="DT513" s="1">
        <f t="shared" si="1375"/>
        <v>-1</v>
      </c>
      <c r="DU513" s="229">
        <f t="shared" si="1376"/>
        <v>1.0951922649033041</v>
      </c>
    </row>
    <row r="514" spans="2:125" hidden="1" outlineLevel="1" x14ac:dyDescent="0.35">
      <c r="B514" s="5" t="s">
        <v>123</v>
      </c>
      <c r="C514" s="3"/>
      <c r="D514" s="18">
        <v>320026</v>
      </c>
      <c r="E514" s="5" t="s">
        <v>41</v>
      </c>
      <c r="F514" s="5" t="s">
        <v>52</v>
      </c>
      <c r="G514" s="5" t="s">
        <v>74</v>
      </c>
      <c r="H514" s="20">
        <f>223309/1000</f>
        <v>223.309</v>
      </c>
      <c r="I514" s="16">
        <f t="shared" si="1599"/>
        <v>0</v>
      </c>
      <c r="J514" s="16">
        <f t="shared" si="1600"/>
        <v>0</v>
      </c>
      <c r="K514" s="16">
        <f t="shared" si="1601"/>
        <v>0</v>
      </c>
      <c r="L514" s="33">
        <f t="shared" si="1602"/>
        <v>0</v>
      </c>
      <c r="M514" s="20">
        <f t="shared" si="1603"/>
        <v>0</v>
      </c>
      <c r="N514" s="20">
        <f t="shared" si="1604"/>
        <v>0</v>
      </c>
      <c r="O514" s="20">
        <f t="shared" si="1605"/>
        <v>0</v>
      </c>
      <c r="P514" s="20">
        <f t="shared" si="1606"/>
        <v>0</v>
      </c>
      <c r="Q514" s="20">
        <f t="shared" si="1607"/>
        <v>0</v>
      </c>
      <c r="R514" s="20">
        <f t="shared" si="1608"/>
        <v>0</v>
      </c>
      <c r="S514" s="20">
        <f t="shared" si="1609"/>
        <v>0</v>
      </c>
      <c r="T514" s="20">
        <f t="shared" si="1610"/>
        <v>0</v>
      </c>
      <c r="U514" s="182">
        <f t="shared" si="1590"/>
        <v>0</v>
      </c>
      <c r="V514" s="33">
        <v>0</v>
      </c>
      <c r="W514" s="20">
        <v>0</v>
      </c>
      <c r="X514" s="20">
        <v>0</v>
      </c>
      <c r="Y514" s="20">
        <v>0</v>
      </c>
      <c r="Z514" s="20">
        <v>0</v>
      </c>
      <c r="AA514" s="20">
        <v>0</v>
      </c>
      <c r="AB514" s="20">
        <v>0</v>
      </c>
      <c r="AC514" s="20">
        <v>0</v>
      </c>
      <c r="AD514" s="20">
        <v>0</v>
      </c>
      <c r="AE514" s="20">
        <v>0</v>
      </c>
      <c r="AF514" s="20">
        <v>0</v>
      </c>
      <c r="AG514" s="16">
        <v>0</v>
      </c>
      <c r="AH514" s="179">
        <f t="shared" ref="AH514:AH580" si="1613">+SUM(V514:AG514)</f>
        <v>0</v>
      </c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329">
        <f t="shared" si="1418"/>
        <v>0</v>
      </c>
      <c r="AV514" s="33">
        <v>0</v>
      </c>
      <c r="AW514" s="20">
        <v>0</v>
      </c>
      <c r="AX514" s="20">
        <v>0</v>
      </c>
      <c r="AY514" s="20">
        <v>0</v>
      </c>
      <c r="AZ514" s="20">
        <v>0</v>
      </c>
      <c r="BA514" s="20">
        <v>0</v>
      </c>
      <c r="BB514" s="20">
        <v>0</v>
      </c>
      <c r="BC514" s="20">
        <v>0</v>
      </c>
      <c r="BD514" s="20">
        <v>0</v>
      </c>
      <c r="BE514" s="20">
        <v>0</v>
      </c>
      <c r="BF514" s="20">
        <v>0</v>
      </c>
      <c r="BG514" s="20">
        <v>0</v>
      </c>
      <c r="BH514" s="329">
        <f t="shared" si="1419"/>
        <v>0</v>
      </c>
      <c r="BI514" s="193">
        <f t="shared" si="1591"/>
        <v>0</v>
      </c>
      <c r="BJ514" s="193">
        <f t="shared" si="1592"/>
        <v>0</v>
      </c>
      <c r="BK514" s="20">
        <v>0</v>
      </c>
      <c r="BL514" s="33">
        <v>0</v>
      </c>
      <c r="BM514" s="226">
        <f t="shared" si="1420"/>
        <v>0</v>
      </c>
      <c r="BN514" s="4">
        <f t="shared" si="1611"/>
        <v>0</v>
      </c>
      <c r="BO514" s="4">
        <v>0</v>
      </c>
      <c r="BP514" s="4">
        <v>0</v>
      </c>
      <c r="BQ514" s="195">
        <v>0</v>
      </c>
      <c r="BR514" s="196">
        <f t="shared" si="1593"/>
        <v>0</v>
      </c>
      <c r="BS514" s="224">
        <f t="shared" si="1421"/>
        <v>0</v>
      </c>
      <c r="BT514" s="4">
        <f t="shared" si="1381"/>
        <v>0</v>
      </c>
      <c r="BU514" s="229">
        <f t="shared" si="1594"/>
        <v>0</v>
      </c>
      <c r="BV514" s="193">
        <f t="shared" si="1382"/>
        <v>0</v>
      </c>
      <c r="BW514" s="193">
        <f t="shared" si="1383"/>
        <v>0</v>
      </c>
      <c r="BX514" s="20">
        <v>0</v>
      </c>
      <c r="BY514" s="19">
        <v>0</v>
      </c>
      <c r="BZ514" s="441">
        <f t="shared" si="1384"/>
        <v>0</v>
      </c>
      <c r="CA514" s="4">
        <f t="shared" si="1595"/>
        <v>0</v>
      </c>
      <c r="CB514" s="1">
        <v>0</v>
      </c>
      <c r="CC514" s="1">
        <v>0</v>
      </c>
      <c r="CD514" s="19">
        <v>0</v>
      </c>
      <c r="CE514" s="196">
        <v>0</v>
      </c>
      <c r="CF514" s="275">
        <f t="shared" si="1385"/>
        <v>0</v>
      </c>
      <c r="CG514" s="1">
        <f t="shared" si="1386"/>
        <v>0</v>
      </c>
      <c r="CH514" s="229">
        <f t="shared" si="1387"/>
        <v>0</v>
      </c>
      <c r="CI514" s="193">
        <f t="shared" si="1388"/>
        <v>0</v>
      </c>
      <c r="CJ514" s="193">
        <f t="shared" si="1389"/>
        <v>0</v>
      </c>
      <c r="CK514" s="20">
        <v>0</v>
      </c>
      <c r="CL514" s="33">
        <v>0</v>
      </c>
      <c r="CM514" s="475">
        <f t="shared" si="1367"/>
        <v>0</v>
      </c>
      <c r="CN514" s="4">
        <f t="shared" si="1612"/>
        <v>0</v>
      </c>
      <c r="CO514" s="1">
        <v>0</v>
      </c>
      <c r="CP514" s="1">
        <v>0</v>
      </c>
      <c r="CQ514" s="19">
        <v>0</v>
      </c>
      <c r="CR514" s="7">
        <v>0</v>
      </c>
      <c r="CS514" s="224">
        <f t="shared" si="1377"/>
        <v>0</v>
      </c>
      <c r="CT514" s="1">
        <f t="shared" si="1378"/>
        <v>0</v>
      </c>
      <c r="CU514" s="229">
        <f t="shared" si="1368"/>
        <v>0</v>
      </c>
      <c r="CV514" s="193">
        <f t="shared" si="1369"/>
        <v>0</v>
      </c>
      <c r="CW514" s="193">
        <f t="shared" si="1370"/>
        <v>0</v>
      </c>
      <c r="CX514" s="20"/>
      <c r="CY514" s="33"/>
      <c r="CZ514" s="475">
        <f t="shared" si="1371"/>
        <v>0</v>
      </c>
      <c r="DA514" s="4">
        <f t="shared" si="1596"/>
        <v>0</v>
      </c>
      <c r="DE514" s="7">
        <f t="shared" si="1435"/>
        <v>0</v>
      </c>
      <c r="DF514" s="224">
        <f t="shared" si="1379"/>
        <v>0</v>
      </c>
      <c r="DG514" s="1">
        <f t="shared" si="1372"/>
        <v>0</v>
      </c>
      <c r="DH514" s="229">
        <f t="shared" si="1373"/>
        <v>0</v>
      </c>
      <c r="DI514" s="193"/>
      <c r="DJ514" s="193"/>
      <c r="DK514" s="20"/>
      <c r="DL514" s="33"/>
      <c r="DM514" s="475">
        <f t="shared" si="1374"/>
        <v>0</v>
      </c>
      <c r="DN514" s="4" t="e">
        <f t="shared" si="1597"/>
        <v>#DIV/0!</v>
      </c>
      <c r="DR514" s="7">
        <f t="shared" si="1598"/>
        <v>0</v>
      </c>
      <c r="DS514" s="224">
        <f t="shared" si="1380"/>
        <v>0</v>
      </c>
      <c r="DT514" s="1">
        <f t="shared" si="1375"/>
        <v>0</v>
      </c>
      <c r="DU514" s="229">
        <f t="shared" si="1376"/>
        <v>0</v>
      </c>
    </row>
    <row r="515" spans="2:125" hidden="1" outlineLevel="1" x14ac:dyDescent="0.35">
      <c r="B515" s="5" t="s">
        <v>123</v>
      </c>
      <c r="C515" s="3"/>
      <c r="D515" s="18">
        <v>320110</v>
      </c>
      <c r="E515" s="5" t="s">
        <v>41</v>
      </c>
      <c r="F515" s="5" t="s">
        <v>53</v>
      </c>
      <c r="G515" s="5" t="s">
        <v>74</v>
      </c>
      <c r="H515" s="20">
        <f>223309/1000</f>
        <v>223.309</v>
      </c>
      <c r="I515" s="16">
        <f t="shared" si="1599"/>
        <v>0</v>
      </c>
      <c r="J515" s="16">
        <f t="shared" si="1600"/>
        <v>0</v>
      </c>
      <c r="K515" s="16">
        <f t="shared" si="1601"/>
        <v>0</v>
      </c>
      <c r="L515" s="33">
        <f t="shared" si="1602"/>
        <v>0</v>
      </c>
      <c r="M515" s="20">
        <f t="shared" si="1603"/>
        <v>0</v>
      </c>
      <c r="N515" s="20">
        <f t="shared" si="1604"/>
        <v>0</v>
      </c>
      <c r="O515" s="20">
        <f t="shared" si="1605"/>
        <v>0</v>
      </c>
      <c r="P515" s="20">
        <f t="shared" si="1606"/>
        <v>0</v>
      </c>
      <c r="Q515" s="20">
        <f t="shared" si="1607"/>
        <v>0</v>
      </c>
      <c r="R515" s="20">
        <f t="shared" si="1608"/>
        <v>0</v>
      </c>
      <c r="S515" s="20">
        <f t="shared" si="1609"/>
        <v>0</v>
      </c>
      <c r="T515" s="20">
        <f t="shared" si="1610"/>
        <v>0</v>
      </c>
      <c r="U515" s="182">
        <f t="shared" si="1590"/>
        <v>0</v>
      </c>
      <c r="V515" s="33">
        <v>0</v>
      </c>
      <c r="W515" s="20">
        <v>0</v>
      </c>
      <c r="X515" s="20">
        <v>0</v>
      </c>
      <c r="Y515" s="20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0">
        <v>0</v>
      </c>
      <c r="AF515" s="20">
        <v>0</v>
      </c>
      <c r="AG515" s="16">
        <v>0</v>
      </c>
      <c r="AH515" s="179">
        <f t="shared" si="1613"/>
        <v>0</v>
      </c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329">
        <f t="shared" si="1418"/>
        <v>0</v>
      </c>
      <c r="AV515" s="33">
        <v>0</v>
      </c>
      <c r="AW515" s="20">
        <v>0</v>
      </c>
      <c r="AX515" s="20">
        <v>0</v>
      </c>
      <c r="AY515" s="20">
        <v>0</v>
      </c>
      <c r="AZ515" s="20">
        <v>0</v>
      </c>
      <c r="BA515" s="20">
        <v>0</v>
      </c>
      <c r="BB515" s="20">
        <v>0</v>
      </c>
      <c r="BC515" s="20">
        <v>0</v>
      </c>
      <c r="BD515" s="20">
        <v>0</v>
      </c>
      <c r="BE515" s="20">
        <v>0</v>
      </c>
      <c r="BF515" s="20">
        <v>0</v>
      </c>
      <c r="BG515" s="20">
        <v>0</v>
      </c>
      <c r="BH515" s="329">
        <f t="shared" si="1419"/>
        <v>0</v>
      </c>
      <c r="BI515" s="193">
        <f t="shared" si="1591"/>
        <v>0</v>
      </c>
      <c r="BJ515" s="193">
        <f t="shared" si="1592"/>
        <v>0</v>
      </c>
      <c r="BK515" s="20">
        <v>0</v>
      </c>
      <c r="BL515" s="33">
        <v>0</v>
      </c>
      <c r="BM515" s="226">
        <f t="shared" si="1420"/>
        <v>0</v>
      </c>
      <c r="BN515" s="4">
        <f t="shared" si="1611"/>
        <v>0</v>
      </c>
      <c r="BO515" s="4">
        <v>0</v>
      </c>
      <c r="BP515" s="4">
        <v>0</v>
      </c>
      <c r="BQ515" s="195">
        <v>0</v>
      </c>
      <c r="BR515" s="196">
        <f t="shared" si="1593"/>
        <v>0</v>
      </c>
      <c r="BS515" s="224">
        <f t="shared" si="1421"/>
        <v>0</v>
      </c>
      <c r="BT515" s="4">
        <f t="shared" si="1381"/>
        <v>0</v>
      </c>
      <c r="BU515" s="229">
        <f t="shared" si="1594"/>
        <v>0</v>
      </c>
      <c r="BV515" s="193">
        <f t="shared" si="1382"/>
        <v>0</v>
      </c>
      <c r="BW515" s="193">
        <f t="shared" si="1383"/>
        <v>0</v>
      </c>
      <c r="BX515" s="20">
        <v>0</v>
      </c>
      <c r="BY515" s="19">
        <v>0</v>
      </c>
      <c r="BZ515" s="441">
        <f t="shared" si="1384"/>
        <v>0</v>
      </c>
      <c r="CA515" s="4">
        <f t="shared" si="1595"/>
        <v>0</v>
      </c>
      <c r="CB515" s="1">
        <v>0</v>
      </c>
      <c r="CC515" s="1">
        <v>0</v>
      </c>
      <c r="CD515" s="19">
        <v>0</v>
      </c>
      <c r="CE515" s="196">
        <v>0</v>
      </c>
      <c r="CF515" s="275">
        <f t="shared" si="1385"/>
        <v>0</v>
      </c>
      <c r="CG515" s="1">
        <f t="shared" si="1386"/>
        <v>0</v>
      </c>
      <c r="CH515" s="229">
        <f t="shared" si="1387"/>
        <v>0</v>
      </c>
      <c r="CI515" s="193">
        <f t="shared" si="1388"/>
        <v>0</v>
      </c>
      <c r="CJ515" s="193">
        <f t="shared" si="1389"/>
        <v>0</v>
      </c>
      <c r="CK515" s="20">
        <v>0</v>
      </c>
      <c r="CL515" s="33">
        <v>0</v>
      </c>
      <c r="CM515" s="475">
        <f t="shared" si="1367"/>
        <v>0</v>
      </c>
      <c r="CN515" s="4">
        <f t="shared" si="1612"/>
        <v>0</v>
      </c>
      <c r="CO515" s="1">
        <v>0</v>
      </c>
      <c r="CP515" s="1">
        <v>0</v>
      </c>
      <c r="CQ515" s="19">
        <v>0</v>
      </c>
      <c r="CR515" s="7">
        <v>0</v>
      </c>
      <c r="CS515" s="224">
        <f t="shared" si="1377"/>
        <v>0</v>
      </c>
      <c r="CT515" s="1">
        <f t="shared" si="1378"/>
        <v>0</v>
      </c>
      <c r="CU515" s="229">
        <f t="shared" si="1368"/>
        <v>0</v>
      </c>
      <c r="CV515" s="193">
        <f t="shared" si="1369"/>
        <v>0</v>
      </c>
      <c r="CW515" s="193">
        <f t="shared" si="1370"/>
        <v>0</v>
      </c>
      <c r="CX515" s="20"/>
      <c r="CY515" s="33"/>
      <c r="CZ515" s="475">
        <f t="shared" si="1371"/>
        <v>0</v>
      </c>
      <c r="DA515" s="4">
        <f t="shared" si="1596"/>
        <v>0</v>
      </c>
      <c r="DE515" s="7">
        <f t="shared" si="1435"/>
        <v>0</v>
      </c>
      <c r="DF515" s="224">
        <f t="shared" si="1379"/>
        <v>0</v>
      </c>
      <c r="DG515" s="1">
        <f t="shared" si="1372"/>
        <v>0</v>
      </c>
      <c r="DH515" s="229">
        <f t="shared" si="1373"/>
        <v>0</v>
      </c>
      <c r="DI515" s="193"/>
      <c r="DJ515" s="193"/>
      <c r="DK515" s="20"/>
      <c r="DL515" s="33"/>
      <c r="DM515" s="475">
        <f t="shared" si="1374"/>
        <v>0</v>
      </c>
      <c r="DN515" s="4" t="e">
        <f t="shared" si="1597"/>
        <v>#DIV/0!</v>
      </c>
      <c r="DR515" s="7">
        <f t="shared" si="1598"/>
        <v>0</v>
      </c>
      <c r="DS515" s="224">
        <f t="shared" si="1380"/>
        <v>0</v>
      </c>
      <c r="DT515" s="1">
        <f t="shared" si="1375"/>
        <v>0</v>
      </c>
      <c r="DU515" s="229">
        <f t="shared" si="1376"/>
        <v>0</v>
      </c>
    </row>
    <row r="516" spans="2:125" hidden="1" outlineLevel="1" x14ac:dyDescent="0.35">
      <c r="B516" s="5" t="s">
        <v>123</v>
      </c>
      <c r="C516" s="3"/>
      <c r="D516" s="18">
        <v>320108</v>
      </c>
      <c r="E516" s="5" t="s">
        <v>44</v>
      </c>
      <c r="F516" s="5" t="s">
        <v>54</v>
      </c>
      <c r="G516" s="5" t="s">
        <v>75</v>
      </c>
      <c r="H516" s="20">
        <v>319.90899999999999</v>
      </c>
      <c r="I516" s="16">
        <f t="shared" si="1599"/>
        <v>0</v>
      </c>
      <c r="J516" s="16">
        <f t="shared" si="1600"/>
        <v>0</v>
      </c>
      <c r="K516" s="16">
        <f t="shared" si="1601"/>
        <v>0</v>
      </c>
      <c r="L516" s="33">
        <f t="shared" si="1602"/>
        <v>0</v>
      </c>
      <c r="M516" s="20">
        <f t="shared" si="1603"/>
        <v>0</v>
      </c>
      <c r="N516" s="20">
        <f t="shared" si="1604"/>
        <v>0</v>
      </c>
      <c r="O516" s="20">
        <f t="shared" si="1605"/>
        <v>0</v>
      </c>
      <c r="P516" s="20">
        <f t="shared" si="1606"/>
        <v>0</v>
      </c>
      <c r="Q516" s="20">
        <f t="shared" si="1607"/>
        <v>0</v>
      </c>
      <c r="R516" s="20">
        <f t="shared" si="1608"/>
        <v>0</v>
      </c>
      <c r="S516" s="20">
        <f t="shared" si="1609"/>
        <v>0</v>
      </c>
      <c r="T516" s="20">
        <f t="shared" si="1610"/>
        <v>1.0259542557414765</v>
      </c>
      <c r="U516" s="182">
        <f t="shared" si="1590"/>
        <v>1.0259542557414765</v>
      </c>
      <c r="V516" s="33">
        <v>1</v>
      </c>
      <c r="W516" s="20">
        <v>0</v>
      </c>
      <c r="X516" s="20">
        <v>1.2</v>
      </c>
      <c r="Y516" s="20">
        <v>1.3333333333333333</v>
      </c>
      <c r="Z516" s="20">
        <v>0</v>
      </c>
      <c r="AA516" s="20">
        <v>0.2</v>
      </c>
      <c r="AB516" s="20">
        <v>0</v>
      </c>
      <c r="AC516" s="20">
        <v>1</v>
      </c>
      <c r="AD516" s="20">
        <v>0</v>
      </c>
      <c r="AE516" s="20">
        <v>0</v>
      </c>
      <c r="AF516" s="20">
        <v>0</v>
      </c>
      <c r="AG516" s="16">
        <v>0</v>
      </c>
      <c r="AH516" s="179">
        <f t="shared" si="1613"/>
        <v>4.7333333333333334</v>
      </c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8">
        <v>328.21199999999999</v>
      </c>
      <c r="AU516" s="329">
        <f t="shared" si="1418"/>
        <v>328.21199999999999</v>
      </c>
      <c r="AV516" s="33">
        <v>345.5136</v>
      </c>
      <c r="AW516" s="20">
        <v>0</v>
      </c>
      <c r="AX516" s="20">
        <v>414.61631999999997</v>
      </c>
      <c r="AY516" s="20">
        <v>460.6848</v>
      </c>
      <c r="AZ516" s="20">
        <v>0</v>
      </c>
      <c r="BA516" s="20">
        <v>69.102720000000005</v>
      </c>
      <c r="BB516" s="20">
        <v>0</v>
      </c>
      <c r="BC516" s="20">
        <v>345.5136</v>
      </c>
      <c r="BD516" s="20">
        <v>0</v>
      </c>
      <c r="BE516" s="20">
        <v>0</v>
      </c>
      <c r="BF516" s="20">
        <v>0</v>
      </c>
      <c r="BG516" s="20">
        <v>0</v>
      </c>
      <c r="BH516" s="329">
        <f t="shared" si="1419"/>
        <v>1635.4310399999999</v>
      </c>
      <c r="BI516" s="193">
        <f t="shared" si="1591"/>
        <v>157.40063999999998</v>
      </c>
      <c r="BJ516" s="193">
        <f t="shared" si="1592"/>
        <v>23.03424</v>
      </c>
      <c r="BK516" s="20">
        <v>14000.08074751982</v>
      </c>
      <c r="BL516" s="33">
        <v>345.5136</v>
      </c>
      <c r="BM516" s="226">
        <f t="shared" si="1420"/>
        <v>2.4679400514258418E-2</v>
      </c>
      <c r="BN516" s="4">
        <f t="shared" si="1611"/>
        <v>1.1938505167386156E-4</v>
      </c>
      <c r="BO516" s="4">
        <v>0</v>
      </c>
      <c r="BP516" s="4">
        <v>0</v>
      </c>
      <c r="BQ516" s="195">
        <v>0.2</v>
      </c>
      <c r="BR516" s="196">
        <f t="shared" si="1593"/>
        <v>69.100344000000007</v>
      </c>
      <c r="BS516" s="224">
        <f t="shared" si="1421"/>
        <v>4.9357103895448212E-3</v>
      </c>
      <c r="BT516" s="4">
        <f t="shared" si="1381"/>
        <v>0</v>
      </c>
      <c r="BU516" s="229">
        <f t="shared" si="1594"/>
        <v>0</v>
      </c>
      <c r="BV516" s="193">
        <f t="shared" si="1382"/>
        <v>204.42887999999999</v>
      </c>
      <c r="BW516" s="193">
        <f t="shared" si="1383"/>
        <v>138.20543999999998</v>
      </c>
      <c r="BX516" s="20">
        <v>169.94568203701002</v>
      </c>
      <c r="BY516" s="19">
        <v>0</v>
      </c>
      <c r="BZ516" s="441">
        <f t="shared" si="1384"/>
        <v>0</v>
      </c>
      <c r="CA516" s="4">
        <f t="shared" si="1595"/>
        <v>7.3551721016948857E-4</v>
      </c>
      <c r="CB516" s="1">
        <v>0</v>
      </c>
      <c r="CC516" s="1">
        <v>1</v>
      </c>
      <c r="CD516" s="19">
        <v>0</v>
      </c>
      <c r="CE516" s="196">
        <v>0</v>
      </c>
      <c r="CF516" s="275">
        <f t="shared" si="1385"/>
        <v>0</v>
      </c>
      <c r="CG516" s="1">
        <f t="shared" si="1386"/>
        <v>0</v>
      </c>
      <c r="CH516" s="229">
        <f t="shared" si="1387"/>
        <v>0</v>
      </c>
      <c r="CI516" s="193">
        <f t="shared" si="1388"/>
        <v>181.71456000000001</v>
      </c>
      <c r="CJ516" s="193">
        <f t="shared" si="1389"/>
        <v>115.1712</v>
      </c>
      <c r="CK516" s="20">
        <v>154.92399253583073</v>
      </c>
      <c r="CL516" s="33">
        <v>0</v>
      </c>
      <c r="CM516" s="475">
        <f t="shared" si="1367"/>
        <v>0</v>
      </c>
      <c r="CN516" s="4">
        <f t="shared" si="1612"/>
        <v>5.7026068394451838E-4</v>
      </c>
      <c r="CO516" s="1">
        <v>0</v>
      </c>
      <c r="CP516" s="1">
        <v>1</v>
      </c>
      <c r="CQ516" s="19">
        <v>0</v>
      </c>
      <c r="CR516" s="7">
        <v>0</v>
      </c>
      <c r="CS516" s="224">
        <f t="shared" si="1377"/>
        <v>0</v>
      </c>
      <c r="CT516" s="1">
        <f t="shared" si="1378"/>
        <v>0</v>
      </c>
      <c r="CU516" s="229">
        <f t="shared" si="1368"/>
        <v>0</v>
      </c>
      <c r="CV516" s="193">
        <f t="shared" si="1369"/>
        <v>163.543104</v>
      </c>
      <c r="CW516" s="193">
        <f t="shared" si="1370"/>
        <v>115.1712</v>
      </c>
      <c r="CX516" s="20"/>
      <c r="CY516" s="33"/>
      <c r="CZ516" s="475">
        <f t="shared" si="1371"/>
        <v>0</v>
      </c>
      <c r="DA516" s="4">
        <f t="shared" si="1596"/>
        <v>5.7998532044197708E-4</v>
      </c>
      <c r="DE516" s="7">
        <f t="shared" si="1435"/>
        <v>0</v>
      </c>
      <c r="DF516" s="224">
        <f t="shared" si="1379"/>
        <v>0</v>
      </c>
      <c r="DG516" s="1">
        <f t="shared" si="1372"/>
        <v>0</v>
      </c>
      <c r="DH516" s="229">
        <f t="shared" si="1373"/>
        <v>0</v>
      </c>
      <c r="DI516" s="193"/>
      <c r="DJ516" s="193"/>
      <c r="DK516" s="20"/>
      <c r="DL516" s="33"/>
      <c r="DM516" s="475">
        <f t="shared" si="1374"/>
        <v>0</v>
      </c>
      <c r="DN516" s="4" t="e">
        <f t="shared" si="1597"/>
        <v>#DIV/0!</v>
      </c>
      <c r="DR516" s="7">
        <f t="shared" si="1598"/>
        <v>0</v>
      </c>
      <c r="DS516" s="224">
        <f t="shared" si="1380"/>
        <v>0</v>
      </c>
      <c r="DT516" s="1">
        <f t="shared" si="1375"/>
        <v>-1</v>
      </c>
      <c r="DU516" s="229">
        <f t="shared" si="1376"/>
        <v>3.9828496215860483</v>
      </c>
    </row>
    <row r="517" spans="2:125" hidden="1" outlineLevel="1" x14ac:dyDescent="0.35">
      <c r="B517" s="5" t="s">
        <v>123</v>
      </c>
      <c r="C517" s="3"/>
      <c r="D517" s="18">
        <v>322901</v>
      </c>
      <c r="E517" s="5" t="s">
        <v>42</v>
      </c>
      <c r="F517" s="5" t="s">
        <v>55</v>
      </c>
      <c r="G517" s="5" t="s">
        <v>76</v>
      </c>
      <c r="H517" s="20">
        <v>203.864</v>
      </c>
      <c r="I517" s="16">
        <f t="shared" si="1599"/>
        <v>0</v>
      </c>
      <c r="J517" s="16">
        <f t="shared" si="1600"/>
        <v>0</v>
      </c>
      <c r="K517" s="16">
        <f t="shared" si="1601"/>
        <v>0</v>
      </c>
      <c r="L517" s="33">
        <f t="shared" si="1602"/>
        <v>0</v>
      </c>
      <c r="M517" s="20">
        <f t="shared" si="1603"/>
        <v>0</v>
      </c>
      <c r="N517" s="20">
        <f t="shared" si="1604"/>
        <v>0</v>
      </c>
      <c r="O517" s="20">
        <f t="shared" si="1605"/>
        <v>0</v>
      </c>
      <c r="P517" s="20">
        <f t="shared" si="1606"/>
        <v>0</v>
      </c>
      <c r="Q517" s="20">
        <f t="shared" si="1607"/>
        <v>0</v>
      </c>
      <c r="R517" s="20">
        <f t="shared" si="1608"/>
        <v>0</v>
      </c>
      <c r="S517" s="20">
        <f t="shared" si="1609"/>
        <v>0</v>
      </c>
      <c r="T517" s="20">
        <f t="shared" si="1610"/>
        <v>0</v>
      </c>
      <c r="U517" s="182">
        <f t="shared" si="1590"/>
        <v>0</v>
      </c>
      <c r="V517" s="33">
        <v>0</v>
      </c>
      <c r="W517" s="20">
        <v>0</v>
      </c>
      <c r="X517" s="20">
        <v>0</v>
      </c>
      <c r="Y517" s="20">
        <v>0</v>
      </c>
      <c r="Z517" s="20">
        <v>0</v>
      </c>
      <c r="AA517" s="20">
        <v>0</v>
      </c>
      <c r="AB517" s="20">
        <v>0</v>
      </c>
      <c r="AC517" s="20">
        <v>0</v>
      </c>
      <c r="AD517" s="20">
        <v>0</v>
      </c>
      <c r="AE517" s="20">
        <v>0</v>
      </c>
      <c r="AF517" s="20">
        <v>0</v>
      </c>
      <c r="AG517" s="16">
        <v>0</v>
      </c>
      <c r="AH517" s="179">
        <f t="shared" si="1613"/>
        <v>0</v>
      </c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329">
        <f t="shared" si="1418"/>
        <v>0</v>
      </c>
      <c r="AV517" s="33">
        <v>0</v>
      </c>
      <c r="AW517" s="20">
        <v>0</v>
      </c>
      <c r="AX517" s="20">
        <v>0</v>
      </c>
      <c r="AY517" s="20">
        <v>0</v>
      </c>
      <c r="AZ517" s="20">
        <v>0</v>
      </c>
      <c r="BA517" s="20">
        <v>0</v>
      </c>
      <c r="BB517" s="20">
        <v>0</v>
      </c>
      <c r="BC517" s="20">
        <v>0</v>
      </c>
      <c r="BD517" s="20">
        <v>0</v>
      </c>
      <c r="BE517" s="20">
        <v>0</v>
      </c>
      <c r="BF517" s="20">
        <v>0</v>
      </c>
      <c r="BG517" s="20">
        <v>0</v>
      </c>
      <c r="BH517" s="329">
        <f t="shared" si="1419"/>
        <v>0</v>
      </c>
      <c r="BI517" s="193">
        <f t="shared" si="1591"/>
        <v>0</v>
      </c>
      <c r="BJ517" s="193">
        <f t="shared" si="1592"/>
        <v>0</v>
      </c>
      <c r="BK517" s="20">
        <v>0</v>
      </c>
      <c r="BL517" s="33">
        <v>0</v>
      </c>
      <c r="BM517" s="226">
        <f t="shared" si="1420"/>
        <v>0</v>
      </c>
      <c r="BN517" s="4">
        <f t="shared" si="1611"/>
        <v>0</v>
      </c>
      <c r="BO517" s="4">
        <v>0</v>
      </c>
      <c r="BP517" s="4">
        <v>0</v>
      </c>
      <c r="BQ517" s="195">
        <v>0</v>
      </c>
      <c r="BR517" s="196">
        <f t="shared" si="1593"/>
        <v>0</v>
      </c>
      <c r="BS517" s="224">
        <f t="shared" si="1421"/>
        <v>0</v>
      </c>
      <c r="BT517" s="4">
        <f t="shared" si="1381"/>
        <v>0</v>
      </c>
      <c r="BU517" s="229">
        <f t="shared" si="1594"/>
        <v>0</v>
      </c>
      <c r="BV517" s="193">
        <f t="shared" si="1382"/>
        <v>0</v>
      </c>
      <c r="BW517" s="193">
        <f t="shared" si="1383"/>
        <v>0</v>
      </c>
      <c r="BX517" s="20">
        <v>0</v>
      </c>
      <c r="BY517" s="19">
        <v>0</v>
      </c>
      <c r="BZ517" s="441">
        <f t="shared" si="1384"/>
        <v>0</v>
      </c>
      <c r="CA517" s="4">
        <f t="shared" si="1595"/>
        <v>0</v>
      </c>
      <c r="CB517" s="1">
        <v>0</v>
      </c>
      <c r="CC517" s="1">
        <v>0</v>
      </c>
      <c r="CD517" s="19">
        <v>0</v>
      </c>
      <c r="CE517" s="196">
        <v>0</v>
      </c>
      <c r="CF517" s="275">
        <f t="shared" si="1385"/>
        <v>0</v>
      </c>
      <c r="CG517" s="1">
        <f t="shared" si="1386"/>
        <v>0</v>
      </c>
      <c r="CH517" s="229">
        <f t="shared" si="1387"/>
        <v>0</v>
      </c>
      <c r="CI517" s="193">
        <f t="shared" si="1388"/>
        <v>0</v>
      </c>
      <c r="CJ517" s="193">
        <f t="shared" si="1389"/>
        <v>0</v>
      </c>
      <c r="CK517" s="20">
        <v>0</v>
      </c>
      <c r="CL517" s="33">
        <v>0</v>
      </c>
      <c r="CM517" s="475">
        <f t="shared" si="1367"/>
        <v>0</v>
      </c>
      <c r="CN517" s="4">
        <f t="shared" si="1612"/>
        <v>0</v>
      </c>
      <c r="CO517" s="1">
        <v>0</v>
      </c>
      <c r="CP517" s="1">
        <v>0</v>
      </c>
      <c r="CQ517" s="19">
        <v>0</v>
      </c>
      <c r="CR517" s="7">
        <v>0</v>
      </c>
      <c r="CS517" s="224">
        <f t="shared" si="1377"/>
        <v>0</v>
      </c>
      <c r="CT517" s="1">
        <f t="shared" si="1378"/>
        <v>0</v>
      </c>
      <c r="CU517" s="229">
        <f t="shared" si="1368"/>
        <v>0</v>
      </c>
      <c r="CV517" s="193">
        <f t="shared" si="1369"/>
        <v>0</v>
      </c>
      <c r="CW517" s="193">
        <f t="shared" si="1370"/>
        <v>0</v>
      </c>
      <c r="CX517" s="20"/>
      <c r="CY517" s="33"/>
      <c r="CZ517" s="475">
        <f t="shared" si="1371"/>
        <v>0</v>
      </c>
      <c r="DA517" s="4">
        <f t="shared" si="1596"/>
        <v>0</v>
      </c>
      <c r="DE517" s="7">
        <f t="shared" si="1435"/>
        <v>0</v>
      </c>
      <c r="DF517" s="224">
        <f t="shared" si="1379"/>
        <v>0</v>
      </c>
      <c r="DG517" s="1">
        <f t="shared" si="1372"/>
        <v>0</v>
      </c>
      <c r="DH517" s="229">
        <f t="shared" si="1373"/>
        <v>0</v>
      </c>
      <c r="DI517" s="193"/>
      <c r="DJ517" s="193"/>
      <c r="DK517" s="20"/>
      <c r="DL517" s="33"/>
      <c r="DM517" s="475">
        <f t="shared" si="1374"/>
        <v>0</v>
      </c>
      <c r="DN517" s="4" t="e">
        <f t="shared" si="1597"/>
        <v>#DIV/0!</v>
      </c>
      <c r="DR517" s="7">
        <f t="shared" si="1598"/>
        <v>0</v>
      </c>
      <c r="DS517" s="224">
        <f t="shared" si="1380"/>
        <v>0</v>
      </c>
      <c r="DT517" s="1">
        <f t="shared" si="1375"/>
        <v>0</v>
      </c>
      <c r="DU517" s="229">
        <f t="shared" si="1376"/>
        <v>0</v>
      </c>
    </row>
    <row r="518" spans="2:125" hidden="1" outlineLevel="1" x14ac:dyDescent="0.35">
      <c r="B518" s="5" t="s">
        <v>123</v>
      </c>
      <c r="C518" s="3"/>
      <c r="D518" s="18">
        <v>320030</v>
      </c>
      <c r="E518" s="5" t="s">
        <v>42</v>
      </c>
      <c r="F518" s="5" t="s">
        <v>56</v>
      </c>
      <c r="G518" s="5" t="s">
        <v>74</v>
      </c>
      <c r="H518" s="20">
        <v>223.309</v>
      </c>
      <c r="I518" s="16">
        <f t="shared" si="1599"/>
        <v>0</v>
      </c>
      <c r="J518" s="16">
        <f t="shared" si="1600"/>
        <v>0</v>
      </c>
      <c r="K518" s="16">
        <f t="shared" si="1601"/>
        <v>0</v>
      </c>
      <c r="L518" s="33">
        <f t="shared" si="1602"/>
        <v>0</v>
      </c>
      <c r="M518" s="20">
        <f t="shared" si="1603"/>
        <v>0</v>
      </c>
      <c r="N518" s="20">
        <f t="shared" si="1604"/>
        <v>0</v>
      </c>
      <c r="O518" s="20">
        <f t="shared" si="1605"/>
        <v>0</v>
      </c>
      <c r="P518" s="20">
        <f t="shared" si="1606"/>
        <v>0</v>
      </c>
      <c r="Q518" s="20">
        <f t="shared" si="1607"/>
        <v>0</v>
      </c>
      <c r="R518" s="20">
        <f t="shared" si="1608"/>
        <v>0</v>
      </c>
      <c r="S518" s="20">
        <f t="shared" si="1609"/>
        <v>0</v>
      </c>
      <c r="T518" s="20">
        <f t="shared" si="1610"/>
        <v>0</v>
      </c>
      <c r="U518" s="182">
        <f t="shared" si="1590"/>
        <v>0</v>
      </c>
      <c r="V518" s="33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0">
        <v>0</v>
      </c>
      <c r="AF518" s="20">
        <v>0</v>
      </c>
      <c r="AG518" s="16">
        <v>0</v>
      </c>
      <c r="AH518" s="179">
        <f t="shared" si="1613"/>
        <v>0</v>
      </c>
      <c r="AI518" s="23"/>
      <c r="AJ518" s="23"/>
      <c r="AK518" s="23"/>
      <c r="AL518" s="23"/>
      <c r="AM518" s="23"/>
      <c r="AN518" s="23"/>
      <c r="AO518" s="28"/>
      <c r="AP518" s="28"/>
      <c r="AQ518" s="28"/>
      <c r="AR518" s="28"/>
      <c r="AS518" s="28"/>
      <c r="AT518" s="28"/>
      <c r="AU518" s="329">
        <f t="shared" si="1418"/>
        <v>0</v>
      </c>
      <c r="AV518" s="33">
        <v>0</v>
      </c>
      <c r="AW518" s="20">
        <v>0</v>
      </c>
      <c r="AX518" s="20">
        <v>0</v>
      </c>
      <c r="AY518" s="20">
        <v>0</v>
      </c>
      <c r="AZ518" s="20">
        <v>0</v>
      </c>
      <c r="BA518" s="20">
        <v>0</v>
      </c>
      <c r="BB518" s="20">
        <v>0</v>
      </c>
      <c r="BC518" s="20">
        <v>0</v>
      </c>
      <c r="BD518" s="20">
        <v>0</v>
      </c>
      <c r="BE518" s="20">
        <v>0</v>
      </c>
      <c r="BF518" s="20">
        <v>0</v>
      </c>
      <c r="BG518" s="20">
        <v>0</v>
      </c>
      <c r="BH518" s="329">
        <f t="shared" si="1419"/>
        <v>0</v>
      </c>
      <c r="BI518" s="193">
        <f t="shared" si="1591"/>
        <v>0</v>
      </c>
      <c r="BJ518" s="193">
        <f t="shared" si="1592"/>
        <v>0</v>
      </c>
      <c r="BK518" s="20">
        <v>0</v>
      </c>
      <c r="BL518" s="33">
        <v>0</v>
      </c>
      <c r="BM518" s="226">
        <f t="shared" si="1420"/>
        <v>0</v>
      </c>
      <c r="BN518" s="4">
        <f t="shared" si="1611"/>
        <v>0</v>
      </c>
      <c r="BO518" s="4">
        <v>0</v>
      </c>
      <c r="BP518" s="4">
        <v>0</v>
      </c>
      <c r="BQ518" s="195">
        <v>0</v>
      </c>
      <c r="BR518" s="196">
        <f t="shared" si="1593"/>
        <v>0</v>
      </c>
      <c r="BS518" s="224">
        <f t="shared" si="1421"/>
        <v>0</v>
      </c>
      <c r="BT518" s="4">
        <f t="shared" si="1381"/>
        <v>0</v>
      </c>
      <c r="BU518" s="229">
        <f t="shared" si="1594"/>
        <v>0</v>
      </c>
      <c r="BV518" s="193">
        <f t="shared" si="1382"/>
        <v>0</v>
      </c>
      <c r="BW518" s="193">
        <f t="shared" si="1383"/>
        <v>0</v>
      </c>
      <c r="BX518" s="20">
        <v>0</v>
      </c>
      <c r="BY518" s="19">
        <v>0</v>
      </c>
      <c r="BZ518" s="441">
        <f t="shared" si="1384"/>
        <v>0</v>
      </c>
      <c r="CA518" s="4">
        <f t="shared" si="1595"/>
        <v>0</v>
      </c>
      <c r="CB518" s="1">
        <v>0</v>
      </c>
      <c r="CC518" s="1">
        <v>0</v>
      </c>
      <c r="CD518" s="19">
        <v>0</v>
      </c>
      <c r="CE518" s="196">
        <v>0</v>
      </c>
      <c r="CF518" s="275">
        <f t="shared" si="1385"/>
        <v>0</v>
      </c>
      <c r="CG518" s="1">
        <f t="shared" si="1386"/>
        <v>0</v>
      </c>
      <c r="CH518" s="229">
        <f t="shared" si="1387"/>
        <v>0</v>
      </c>
      <c r="CI518" s="193">
        <f t="shared" si="1388"/>
        <v>0</v>
      </c>
      <c r="CJ518" s="193">
        <f t="shared" si="1389"/>
        <v>0</v>
      </c>
      <c r="CK518" s="20">
        <v>0</v>
      </c>
      <c r="CL518" s="33">
        <v>0</v>
      </c>
      <c r="CM518" s="475">
        <f t="shared" si="1367"/>
        <v>0</v>
      </c>
      <c r="CN518" s="4">
        <f t="shared" si="1612"/>
        <v>0</v>
      </c>
      <c r="CO518" s="1">
        <v>0</v>
      </c>
      <c r="CP518" s="1">
        <v>0</v>
      </c>
      <c r="CQ518" s="19">
        <v>0</v>
      </c>
      <c r="CR518" s="7">
        <v>0</v>
      </c>
      <c r="CS518" s="224">
        <f t="shared" si="1377"/>
        <v>0</v>
      </c>
      <c r="CT518" s="1">
        <f t="shared" si="1378"/>
        <v>0</v>
      </c>
      <c r="CU518" s="229">
        <f t="shared" si="1368"/>
        <v>0</v>
      </c>
      <c r="CV518" s="193">
        <f t="shared" si="1369"/>
        <v>0</v>
      </c>
      <c r="CW518" s="193">
        <f t="shared" si="1370"/>
        <v>0</v>
      </c>
      <c r="CX518" s="20"/>
      <c r="CY518" s="33"/>
      <c r="CZ518" s="475">
        <f t="shared" si="1371"/>
        <v>0</v>
      </c>
      <c r="DA518" s="4">
        <f t="shared" si="1596"/>
        <v>0</v>
      </c>
      <c r="DE518" s="7">
        <f t="shared" si="1435"/>
        <v>0</v>
      </c>
      <c r="DF518" s="224">
        <f t="shared" si="1379"/>
        <v>0</v>
      </c>
      <c r="DG518" s="1">
        <f t="shared" si="1372"/>
        <v>0</v>
      </c>
      <c r="DH518" s="229">
        <f t="shared" si="1373"/>
        <v>0</v>
      </c>
      <c r="DI518" s="193"/>
      <c r="DJ518" s="193"/>
      <c r="DK518" s="20"/>
      <c r="DL518" s="33"/>
      <c r="DM518" s="475">
        <f t="shared" si="1374"/>
        <v>0</v>
      </c>
      <c r="DN518" s="4" t="e">
        <f t="shared" si="1597"/>
        <v>#DIV/0!</v>
      </c>
      <c r="DR518" s="7">
        <f t="shared" si="1598"/>
        <v>0</v>
      </c>
      <c r="DS518" s="224">
        <f t="shared" si="1380"/>
        <v>0</v>
      </c>
      <c r="DT518" s="1">
        <f t="shared" si="1375"/>
        <v>0</v>
      </c>
      <c r="DU518" s="229">
        <f t="shared" si="1376"/>
        <v>0</v>
      </c>
    </row>
    <row r="519" spans="2:125" hidden="1" outlineLevel="1" x14ac:dyDescent="0.35">
      <c r="B519" s="5" t="s">
        <v>123</v>
      </c>
      <c r="C519" s="3"/>
      <c r="D519" s="18">
        <v>322110</v>
      </c>
      <c r="E519" s="5" t="s">
        <v>45</v>
      </c>
      <c r="F519" s="5" t="s">
        <v>57</v>
      </c>
      <c r="G519" s="5" t="s">
        <v>77</v>
      </c>
      <c r="H519" s="20">
        <v>281.01799999999997</v>
      </c>
      <c r="I519" s="16">
        <f t="shared" si="1599"/>
        <v>0</v>
      </c>
      <c r="J519" s="16">
        <f t="shared" si="1600"/>
        <v>0</v>
      </c>
      <c r="K519" s="16">
        <f t="shared" si="1601"/>
        <v>0</v>
      </c>
      <c r="L519" s="33">
        <f t="shared" si="1602"/>
        <v>0</v>
      </c>
      <c r="M519" s="20">
        <f t="shared" si="1603"/>
        <v>0</v>
      </c>
      <c r="N519" s="20">
        <f t="shared" si="1604"/>
        <v>0</v>
      </c>
      <c r="O519" s="20">
        <f t="shared" si="1605"/>
        <v>2.3815342789429863</v>
      </c>
      <c r="P519" s="20">
        <f t="shared" si="1606"/>
        <v>7.1712986356745843</v>
      </c>
      <c r="Q519" s="20">
        <f t="shared" si="1607"/>
        <v>10.561437345650459</v>
      </c>
      <c r="R519" s="20">
        <f t="shared" si="1608"/>
        <v>6.9606003885872081</v>
      </c>
      <c r="S519" s="20">
        <f t="shared" si="1609"/>
        <v>5.1255044160872272</v>
      </c>
      <c r="T519" s="20">
        <f t="shared" si="1610"/>
        <v>10.66524208413696</v>
      </c>
      <c r="U519" s="182">
        <f t="shared" si="1590"/>
        <v>42.865617149079426</v>
      </c>
      <c r="V519" s="33">
        <v>3.25</v>
      </c>
      <c r="W519" s="20">
        <v>7</v>
      </c>
      <c r="X519" s="20">
        <v>0.5</v>
      </c>
      <c r="Y519" s="20">
        <v>3</v>
      </c>
      <c r="Z519" s="20">
        <v>1.75</v>
      </c>
      <c r="AA519" s="20">
        <v>2.5</v>
      </c>
      <c r="AB519" s="20">
        <v>1.2083333333333335</v>
      </c>
      <c r="AC519" s="20">
        <v>3.2083333333333335</v>
      </c>
      <c r="AD519" s="20">
        <v>0</v>
      </c>
      <c r="AE519" s="20">
        <v>0</v>
      </c>
      <c r="AF519" s="20">
        <v>0</v>
      </c>
      <c r="AG519" s="16">
        <v>0</v>
      </c>
      <c r="AH519" s="179">
        <f t="shared" si="1613"/>
        <v>22.416666666666664</v>
      </c>
      <c r="AI519" s="23"/>
      <c r="AJ519" s="23"/>
      <c r="AK519" s="23"/>
      <c r="AL519" s="23"/>
      <c r="AM519" s="23"/>
      <c r="AN519" s="23"/>
      <c r="AO519" s="28">
        <v>669.25400000000002</v>
      </c>
      <c r="AP519" s="28">
        <v>2015.2640000000001</v>
      </c>
      <c r="AQ519" s="28">
        <v>2967.9540000000002</v>
      </c>
      <c r="AR519" s="28">
        <v>1956.0539999999999</v>
      </c>
      <c r="AS519" s="28">
        <v>1440.3590000000002</v>
      </c>
      <c r="AT519" s="28">
        <v>2997.125</v>
      </c>
      <c r="AU519" s="329">
        <f t="shared" si="1418"/>
        <v>12046.01</v>
      </c>
      <c r="AV519" s="33">
        <v>892.27656000000013</v>
      </c>
      <c r="AW519" s="20">
        <v>1572.0739200000003</v>
      </c>
      <c r="AX519" s="20">
        <v>151.74864000000002</v>
      </c>
      <c r="AY519" s="20">
        <v>910.49184000000014</v>
      </c>
      <c r="AZ519" s="20">
        <v>531.12024000000008</v>
      </c>
      <c r="BA519" s="20">
        <v>743.57999999999993</v>
      </c>
      <c r="BB519" s="20">
        <v>363.69324</v>
      </c>
      <c r="BC519" s="20">
        <v>970.68780000000015</v>
      </c>
      <c r="BD519" s="20">
        <v>0</v>
      </c>
      <c r="BE519" s="20">
        <v>0</v>
      </c>
      <c r="BF519" s="20">
        <v>0</v>
      </c>
      <c r="BG519" s="20">
        <v>0</v>
      </c>
      <c r="BH519" s="329">
        <f t="shared" si="1419"/>
        <v>6135.6722400000017</v>
      </c>
      <c r="BI519" s="193">
        <f t="shared" si="1591"/>
        <v>712.11797999999999</v>
      </c>
      <c r="BJ519" s="193">
        <f t="shared" si="1592"/>
        <v>546.13116000000002</v>
      </c>
      <c r="BK519" s="20">
        <v>847.36031335852329</v>
      </c>
      <c r="BL519" s="33">
        <v>970.68780000000015</v>
      </c>
      <c r="BM519" s="226">
        <f t="shared" si="1420"/>
        <v>1.1455431469909971</v>
      </c>
      <c r="BN519" s="4">
        <f t="shared" si="1611"/>
        <v>2.8305642711591943E-3</v>
      </c>
      <c r="BO519" s="4">
        <v>0</v>
      </c>
      <c r="BP519" s="4">
        <v>0</v>
      </c>
      <c r="BQ519" s="195">
        <v>1.8194444444444438</v>
      </c>
      <c r="BR519" s="196">
        <f t="shared" si="1593"/>
        <v>552.20036999999979</v>
      </c>
      <c r="BS519" s="224">
        <f t="shared" si="1421"/>
        <v>0.65167126816613186</v>
      </c>
      <c r="BT519" s="4">
        <f t="shared" si="1381"/>
        <v>-0.51833218873557008</v>
      </c>
      <c r="BU519" s="229">
        <f t="shared" si="1594"/>
        <v>1.2855768670576997</v>
      </c>
      <c r="BV519" s="193">
        <f t="shared" si="1382"/>
        <v>766.95903000000021</v>
      </c>
      <c r="BW519" s="193">
        <f t="shared" si="1383"/>
        <v>692.65368000000001</v>
      </c>
      <c r="BX519" s="20">
        <v>851.72842735455924</v>
      </c>
      <c r="BY519" s="19">
        <v>0</v>
      </c>
      <c r="BZ519" s="441">
        <f t="shared" si="1384"/>
        <v>0</v>
      </c>
      <c r="CA519" s="4">
        <f t="shared" si="1595"/>
        <v>3.6862420345192617E-3</v>
      </c>
      <c r="CB519" s="1">
        <v>0</v>
      </c>
      <c r="CC519" s="1">
        <v>1</v>
      </c>
      <c r="CD519" s="19">
        <v>2.1111111111111107</v>
      </c>
      <c r="CE519" s="196">
        <v>640.7210399999999</v>
      </c>
      <c r="CF519" s="275">
        <f t="shared" si="1385"/>
        <v>0.75225978072618593</v>
      </c>
      <c r="CG519" s="1">
        <f t="shared" si="1386"/>
        <v>-0.78412029296950025</v>
      </c>
      <c r="CH519" s="229">
        <f t="shared" si="1387"/>
        <v>8.5484764895783938E-2</v>
      </c>
      <c r="CI519" s="193">
        <f t="shared" si="1388"/>
        <v>681.74136000000021</v>
      </c>
      <c r="CJ519" s="193">
        <f t="shared" si="1389"/>
        <v>444.79368000000005</v>
      </c>
      <c r="CK519" s="20">
        <v>598.31982961282586</v>
      </c>
      <c r="CL519" s="33">
        <v>0</v>
      </c>
      <c r="CM519" s="475">
        <f t="shared" si="1367"/>
        <v>0</v>
      </c>
      <c r="CN519" s="4">
        <f t="shared" si="1612"/>
        <v>2.2023591676651739E-3</v>
      </c>
      <c r="CO519" s="1">
        <v>0</v>
      </c>
      <c r="CP519" s="1">
        <v>1</v>
      </c>
      <c r="CQ519" s="19">
        <v>2.1111111111111107</v>
      </c>
      <c r="CR519" s="7">
        <v>640.7210399999999</v>
      </c>
      <c r="CS519" s="224">
        <f t="shared" si="1377"/>
        <v>1.0708671320731789</v>
      </c>
      <c r="CT519" s="1">
        <f t="shared" si="1378"/>
        <v>-0.67244204914588246</v>
      </c>
      <c r="CU519" s="229">
        <f t="shared" si="1368"/>
        <v>-0.10936845323259692</v>
      </c>
      <c r="CV519" s="193">
        <f t="shared" si="1369"/>
        <v>613.56722400000012</v>
      </c>
      <c r="CW519" s="193">
        <f t="shared" si="1370"/>
        <v>323.56260000000003</v>
      </c>
      <c r="CX519" s="20"/>
      <c r="CY519" s="33"/>
      <c r="CZ519" s="475">
        <f t="shared" si="1371"/>
        <v>0</v>
      </c>
      <c r="DA519" s="4">
        <f t="shared" si="1596"/>
        <v>1.6294139354633733E-3</v>
      </c>
      <c r="DE519" s="7">
        <f t="shared" si="1435"/>
        <v>0</v>
      </c>
      <c r="DF519" s="224">
        <f t="shared" si="1379"/>
        <v>0</v>
      </c>
      <c r="DG519" s="1">
        <f t="shared" si="1372"/>
        <v>-1</v>
      </c>
      <c r="DH519" s="229">
        <f t="shared" si="1373"/>
        <v>-0.32194162706233953</v>
      </c>
      <c r="DI519" s="193"/>
      <c r="DJ519" s="193"/>
      <c r="DK519" s="20"/>
      <c r="DL519" s="33"/>
      <c r="DM519" s="475">
        <f t="shared" si="1374"/>
        <v>0</v>
      </c>
      <c r="DN519" s="4" t="e">
        <f t="shared" si="1597"/>
        <v>#DIV/0!</v>
      </c>
      <c r="DR519" s="7">
        <f t="shared" si="1598"/>
        <v>0</v>
      </c>
      <c r="DS519" s="224">
        <f t="shared" si="1380"/>
        <v>0</v>
      </c>
      <c r="DT519" s="1">
        <f t="shared" si="1375"/>
        <v>-1</v>
      </c>
      <c r="DU519" s="229">
        <f t="shared" si="1376"/>
        <v>-0.49064692458332659</v>
      </c>
    </row>
    <row r="520" spans="2:125" hidden="1" outlineLevel="1" x14ac:dyDescent="0.35">
      <c r="B520" s="5" t="s">
        <v>123</v>
      </c>
      <c r="C520" s="3"/>
      <c r="D520" s="18">
        <v>322231</v>
      </c>
      <c r="E520" s="5" t="s">
        <v>45</v>
      </c>
      <c r="F520" s="5" t="s">
        <v>58</v>
      </c>
      <c r="G520" s="5" t="s">
        <v>77</v>
      </c>
      <c r="H520" s="20">
        <v>281.01799999999997</v>
      </c>
      <c r="I520" s="16">
        <f t="shared" si="1599"/>
        <v>0</v>
      </c>
      <c r="J520" s="16">
        <f t="shared" si="1600"/>
        <v>0</v>
      </c>
      <c r="K520" s="16">
        <f t="shared" si="1601"/>
        <v>0</v>
      </c>
      <c r="L520" s="33">
        <f t="shared" si="1602"/>
        <v>0</v>
      </c>
      <c r="M520" s="20">
        <f t="shared" si="1603"/>
        <v>0</v>
      </c>
      <c r="N520" s="20">
        <f t="shared" si="1604"/>
        <v>0</v>
      </c>
      <c r="O520" s="20">
        <f t="shared" si="1605"/>
        <v>2.3815342789429863</v>
      </c>
      <c r="P520" s="20">
        <f t="shared" si="1606"/>
        <v>10.940480680952822</v>
      </c>
      <c r="Q520" s="20">
        <f t="shared" si="1607"/>
        <v>9.8864414379150105</v>
      </c>
      <c r="R520" s="20">
        <f t="shared" si="1608"/>
        <v>8.3546925819698412</v>
      </c>
      <c r="S520" s="20">
        <f t="shared" si="1609"/>
        <v>5.5530179561451583</v>
      </c>
      <c r="T520" s="20">
        <f t="shared" si="1610"/>
        <v>7.4630308378822718</v>
      </c>
      <c r="U520" s="182">
        <f t="shared" si="1590"/>
        <v>44.57919777380809</v>
      </c>
      <c r="V520" s="33">
        <v>4.75</v>
      </c>
      <c r="W520" s="20">
        <v>8</v>
      </c>
      <c r="X520" s="20">
        <v>0.5</v>
      </c>
      <c r="Y520" s="20">
        <v>1.25</v>
      </c>
      <c r="Z520" s="20">
        <v>1.75</v>
      </c>
      <c r="AA520" s="20">
        <v>1</v>
      </c>
      <c r="AB520" s="20">
        <v>1.9583333333333333</v>
      </c>
      <c r="AC520" s="20">
        <v>0.20833333333333334</v>
      </c>
      <c r="AD520" s="20">
        <v>1</v>
      </c>
      <c r="AE520" s="20">
        <v>0</v>
      </c>
      <c r="AF520" s="20">
        <v>0</v>
      </c>
      <c r="AG520" s="16">
        <v>0</v>
      </c>
      <c r="AH520" s="179">
        <f t="shared" si="1613"/>
        <v>20.416666666666664</v>
      </c>
      <c r="AI520" s="23"/>
      <c r="AJ520" s="23"/>
      <c r="AK520" s="23"/>
      <c r="AL520" s="23"/>
      <c r="AM520" s="23"/>
      <c r="AN520" s="23"/>
      <c r="AO520" s="28">
        <v>669.25400000000002</v>
      </c>
      <c r="AP520" s="28">
        <v>3074.4719999999998</v>
      </c>
      <c r="AQ520" s="28">
        <v>2778.268</v>
      </c>
      <c r="AR520" s="28">
        <v>2347.8190000000004</v>
      </c>
      <c r="AS520" s="28">
        <v>1560.498</v>
      </c>
      <c r="AT520" s="28">
        <v>2097.2460000000001</v>
      </c>
      <c r="AU520" s="329">
        <f t="shared" si="1418"/>
        <v>12527.557000000001</v>
      </c>
      <c r="AV520" s="33">
        <v>1347.5224800000001</v>
      </c>
      <c r="AW520" s="20">
        <v>1790.5795200000005</v>
      </c>
      <c r="AX520" s="20">
        <v>151.74864000000002</v>
      </c>
      <c r="AY520" s="20">
        <v>379.37160000000006</v>
      </c>
      <c r="AZ520" s="20">
        <v>531.12024000000008</v>
      </c>
      <c r="BA520" s="20">
        <v>303.49728000000005</v>
      </c>
      <c r="BB520" s="20">
        <v>594.34884000000011</v>
      </c>
      <c r="BC520" s="20">
        <v>63.228600000000007</v>
      </c>
      <c r="BD520" s="20">
        <v>303.49728000000005</v>
      </c>
      <c r="BE520" s="20">
        <v>0</v>
      </c>
      <c r="BF520" s="20">
        <v>0</v>
      </c>
      <c r="BG520" s="20">
        <v>0</v>
      </c>
      <c r="BH520" s="329">
        <f t="shared" si="1419"/>
        <v>5464.9144800000013</v>
      </c>
      <c r="BI520" s="193">
        <f t="shared" si="1591"/>
        <v>625.11102000000017</v>
      </c>
      <c r="BJ520" s="193">
        <f t="shared" si="1592"/>
        <v>476.3221200000001</v>
      </c>
      <c r="BK520" s="20">
        <v>903.32334908769519</v>
      </c>
      <c r="BL520" s="33">
        <v>63.228600000000007</v>
      </c>
      <c r="BM520" s="226">
        <f t="shared" si="1420"/>
        <v>6.9995533785169248E-2</v>
      </c>
      <c r="BN520" s="4">
        <f t="shared" si="1611"/>
        <v>2.4687483029439345E-3</v>
      </c>
      <c r="BO520" s="4">
        <v>0</v>
      </c>
      <c r="BP520" s="4">
        <v>0</v>
      </c>
      <c r="BQ520" s="195">
        <v>1.5694444444444446</v>
      </c>
      <c r="BR520" s="196">
        <f t="shared" si="1593"/>
        <v>476.32551000000007</v>
      </c>
      <c r="BS520" s="224">
        <f t="shared" si="1421"/>
        <v>0.5273034406572813</v>
      </c>
      <c r="BT520" s="4">
        <f t="shared" si="1381"/>
        <v>-0.97943432238120887</v>
      </c>
      <c r="BU520" s="229">
        <f t="shared" si="1594"/>
        <v>0.37868455116640543</v>
      </c>
      <c r="BV520" s="193">
        <f t="shared" si="1382"/>
        <v>645.17715000000021</v>
      </c>
      <c r="BW520" s="193">
        <f t="shared" si="1383"/>
        <v>320.35824000000008</v>
      </c>
      <c r="BX520" s="20">
        <v>393.93166863023743</v>
      </c>
      <c r="BY520" s="19">
        <v>303.49728000000005</v>
      </c>
      <c r="BZ520" s="441">
        <f t="shared" si="1384"/>
        <v>0.77043128077340917</v>
      </c>
      <c r="CA520" s="4">
        <f t="shared" si="1595"/>
        <v>1.7049184094316949E-3</v>
      </c>
      <c r="CB520" s="1">
        <v>0</v>
      </c>
      <c r="CC520" s="1">
        <v>1</v>
      </c>
      <c r="CD520" s="19">
        <v>1.333333333333333</v>
      </c>
      <c r="CE520" s="196">
        <v>404.66591999999991</v>
      </c>
      <c r="CF520" s="275">
        <f t="shared" si="1385"/>
        <v>1.0272490186104792</v>
      </c>
      <c r="CG520" s="1">
        <f t="shared" si="1386"/>
        <v>-0.85434597382253985</v>
      </c>
      <c r="CH520" s="229">
        <f t="shared" si="1387"/>
        <v>-0.16207919234516288</v>
      </c>
      <c r="CI520" s="193">
        <f t="shared" si="1388"/>
        <v>607.2127200000001</v>
      </c>
      <c r="CJ520" s="193">
        <f t="shared" si="1389"/>
        <v>320.35824000000008</v>
      </c>
      <c r="CK520" s="20">
        <v>430.93392777492886</v>
      </c>
      <c r="CL520" s="33">
        <v>0</v>
      </c>
      <c r="CM520" s="475">
        <f t="shared" ref="CM520:CM583" si="1614">+IFERROR(CL520/CK520,0)</f>
        <v>0</v>
      </c>
      <c r="CN520" s="4">
        <f t="shared" si="1612"/>
        <v>1.5862273645639031E-3</v>
      </c>
      <c r="CO520" s="1">
        <v>0</v>
      </c>
      <c r="CP520" s="1">
        <v>1</v>
      </c>
      <c r="CQ520" s="19">
        <v>1.333333333333333</v>
      </c>
      <c r="CR520" s="7">
        <v>404.66591999999991</v>
      </c>
      <c r="CS520" s="224">
        <f t="shared" si="1377"/>
        <v>0.93904400168591884</v>
      </c>
      <c r="CT520" s="1">
        <f t="shared" si="1378"/>
        <v>-0.82764177306683362</v>
      </c>
      <c r="CU520" s="229">
        <f t="shared" ref="CU520:CU583" si="1615">IFERROR(SUM(AV520:BD520,CR520)/SUM(AI520:AR520)-1,0)</f>
        <v>-0.33825206912479433</v>
      </c>
      <c r="CV520" s="193">
        <f t="shared" ref="CV520:CV583" si="1616">+AVERAGE(AV520:BD520,CL520)</f>
        <v>546.4914480000001</v>
      </c>
      <c r="CW520" s="193">
        <f t="shared" ref="CW520:CW583" si="1617">+IFERROR(AVERAGE(CL520,BD520,BC520),"")</f>
        <v>122.24196000000002</v>
      </c>
      <c r="CX520" s="20"/>
      <c r="CY520" s="33"/>
      <c r="CZ520" s="475">
        <f t="shared" ref="CZ520:CZ583" si="1618">+IFERROR(CY520/CX520,0)</f>
        <v>0</v>
      </c>
      <c r="DA520" s="4">
        <f t="shared" si="1596"/>
        <v>6.1559263376656102E-4</v>
      </c>
      <c r="DE520" s="7">
        <f t="shared" si="1435"/>
        <v>0</v>
      </c>
      <c r="DF520" s="224">
        <f t="shared" si="1379"/>
        <v>0</v>
      </c>
      <c r="DG520" s="1">
        <f t="shared" ref="DG520:DG583" si="1619">IFERROR(DE520/AS520-1,0)</f>
        <v>-1</v>
      </c>
      <c r="DH520" s="229">
        <f t="shared" ref="DH520:DH583" si="1620">IFERROR(SUM(AV520:BD520,CL520)/SUM(AI520:AS520)-1,0)</f>
        <v>-0.47605450307282293</v>
      </c>
      <c r="DI520" s="193"/>
      <c r="DJ520" s="193"/>
      <c r="DK520" s="20"/>
      <c r="DL520" s="33"/>
      <c r="DM520" s="475">
        <f t="shared" ref="DM520:DM583" si="1621">+IFERROR(DL520/DK520,0)</f>
        <v>0</v>
      </c>
      <c r="DN520" s="4" t="e">
        <f t="shared" si="1597"/>
        <v>#DIV/0!</v>
      </c>
      <c r="DR520" s="7">
        <f t="shared" si="1598"/>
        <v>0</v>
      </c>
      <c r="DS520" s="224">
        <f t="shared" si="1380"/>
        <v>0</v>
      </c>
      <c r="DT520" s="1">
        <f t="shared" ref="DT520:DT583" si="1622">IFERROR(DR520/AT520-1,0)</f>
        <v>-1</v>
      </c>
      <c r="DU520" s="229">
        <f t="shared" ref="DU520:DU583" si="1623">IFERROR(BH520/AU520-1,0)</f>
        <v>-0.56376854002739707</v>
      </c>
    </row>
    <row r="521" spans="2:125" hidden="1" outlineLevel="1" x14ac:dyDescent="0.35">
      <c r="B521" s="5" t="s">
        <v>123</v>
      </c>
      <c r="C521" s="3"/>
      <c r="D521" s="18">
        <v>322000</v>
      </c>
      <c r="E521" s="5" t="s">
        <v>45</v>
      </c>
      <c r="F521" s="5" t="s">
        <v>59</v>
      </c>
      <c r="G521" s="5" t="s">
        <v>77</v>
      </c>
      <c r="H521" s="20">
        <v>281.01799999999997</v>
      </c>
      <c r="I521" s="16">
        <f t="shared" si="1599"/>
        <v>0</v>
      </c>
      <c r="J521" s="16">
        <f t="shared" si="1600"/>
        <v>0</v>
      </c>
      <c r="K521" s="16">
        <f t="shared" si="1601"/>
        <v>0</v>
      </c>
      <c r="L521" s="33">
        <f t="shared" si="1602"/>
        <v>0</v>
      </c>
      <c r="M521" s="20">
        <f t="shared" si="1603"/>
        <v>0</v>
      </c>
      <c r="N521" s="20">
        <f t="shared" si="1604"/>
        <v>0</v>
      </c>
      <c r="O521" s="20">
        <f t="shared" si="1605"/>
        <v>0</v>
      </c>
      <c r="P521" s="20">
        <f t="shared" si="1606"/>
        <v>0</v>
      </c>
      <c r="Q521" s="20">
        <f t="shared" si="1607"/>
        <v>0</v>
      </c>
      <c r="R521" s="20">
        <f t="shared" si="1608"/>
        <v>0</v>
      </c>
      <c r="S521" s="20">
        <f t="shared" si="1609"/>
        <v>0</v>
      </c>
      <c r="T521" s="20">
        <f t="shared" si="1610"/>
        <v>0</v>
      </c>
      <c r="U521" s="182">
        <f t="shared" si="1590"/>
        <v>0</v>
      </c>
      <c r="V521" s="33">
        <v>11.583333333333334</v>
      </c>
      <c r="W521" s="20">
        <v>10.416666666666666</v>
      </c>
      <c r="X521" s="20">
        <v>23.916666666666668</v>
      </c>
      <c r="Y521" s="20">
        <v>16.75</v>
      </c>
      <c r="Z521" s="20">
        <v>13.25</v>
      </c>
      <c r="AA521" s="20">
        <v>22.25</v>
      </c>
      <c r="AB521" s="20">
        <v>27.166666666666668</v>
      </c>
      <c r="AC521" s="20">
        <v>37.25</v>
      </c>
      <c r="AD521" s="20">
        <v>28.416666666666668</v>
      </c>
      <c r="AE521" s="20">
        <v>0</v>
      </c>
      <c r="AF521" s="20">
        <v>0</v>
      </c>
      <c r="AG521" s="16">
        <v>0</v>
      </c>
      <c r="AH521" s="179">
        <f t="shared" si="1613"/>
        <v>191</v>
      </c>
      <c r="AI521" s="23"/>
      <c r="AJ521" s="23"/>
      <c r="AK521" s="23"/>
      <c r="AL521" s="23"/>
      <c r="AM521" s="23"/>
      <c r="AN521" s="23"/>
      <c r="AO521" s="28"/>
      <c r="AP521" s="28"/>
      <c r="AQ521" s="28"/>
      <c r="AR521" s="28"/>
      <c r="AS521" s="28"/>
      <c r="AT521" s="28"/>
      <c r="AU521" s="329">
        <f t="shared" si="1418"/>
        <v>0</v>
      </c>
      <c r="AV521" s="33">
        <v>2866.9917600000003</v>
      </c>
      <c r="AW521" s="20">
        <v>2775.96072</v>
      </c>
      <c r="AX521" s="20">
        <v>7171.30152</v>
      </c>
      <c r="AY521" s="20">
        <v>5080.546800000001</v>
      </c>
      <c r="AZ521" s="20">
        <v>4015.2736800000002</v>
      </c>
      <c r="BA521" s="20">
        <v>6731.5859999999993</v>
      </c>
      <c r="BB521" s="20">
        <v>8245.0094400000016</v>
      </c>
      <c r="BC521" s="20">
        <v>11296.175760000002</v>
      </c>
      <c r="BD521" s="20">
        <v>8615.2831200000019</v>
      </c>
      <c r="BE521" s="20">
        <v>0</v>
      </c>
      <c r="BF521" s="20">
        <v>0</v>
      </c>
      <c r="BG521" s="20">
        <v>0</v>
      </c>
      <c r="BH521" s="329">
        <f t="shared" si="1419"/>
        <v>56798.128799999999</v>
      </c>
      <c r="BI521" s="193">
        <f t="shared" si="1591"/>
        <v>5669.946359999999</v>
      </c>
      <c r="BJ521" s="193">
        <f t="shared" si="1592"/>
        <v>6330.6230400000013</v>
      </c>
      <c r="BK521" s="20">
        <v>8432.9898149766614</v>
      </c>
      <c r="BL521" s="33">
        <v>11296.175760000002</v>
      </c>
      <c r="BM521" s="226">
        <f t="shared" si="1420"/>
        <v>1.3395220447128293</v>
      </c>
      <c r="BN521" s="4">
        <f t="shared" si="1611"/>
        <v>3.2811230531510423E-2</v>
      </c>
      <c r="BO521" s="4">
        <v>0</v>
      </c>
      <c r="BP521" s="4">
        <v>0</v>
      </c>
      <c r="BQ521" s="195">
        <v>20.222222222222225</v>
      </c>
      <c r="BR521" s="196">
        <f t="shared" si="1593"/>
        <v>6137.4331200000006</v>
      </c>
      <c r="BS521" s="224">
        <f t="shared" si="1421"/>
        <v>0.72778851328625571</v>
      </c>
      <c r="BT521" s="4">
        <f t="shared" si="1381"/>
        <v>0</v>
      </c>
      <c r="BU521" s="229">
        <f t="shared" si="1594"/>
        <v>0</v>
      </c>
      <c r="BV521" s="193">
        <f t="shared" si="1382"/>
        <v>6022.8557099999998</v>
      </c>
      <c r="BW521" s="193">
        <f t="shared" si="1383"/>
        <v>8757.590400000001</v>
      </c>
      <c r="BX521" s="20">
        <v>10768.85738744272</v>
      </c>
      <c r="BY521" s="19">
        <v>8615.2831200000019</v>
      </c>
      <c r="BZ521" s="441">
        <f t="shared" si="1384"/>
        <v>0.80001831299633108</v>
      </c>
      <c r="CA521" s="4">
        <f t="shared" si="1595"/>
        <v>4.6607126744179508E-2</v>
      </c>
      <c r="CB521" s="1">
        <v>0</v>
      </c>
      <c r="CC521" s="1">
        <v>1</v>
      </c>
      <c r="CD521" s="19">
        <v>23</v>
      </c>
      <c r="CE521" s="196">
        <v>6980.4871199999998</v>
      </c>
      <c r="CF521" s="275">
        <f t="shared" si="1385"/>
        <v>0.64821056393037213</v>
      </c>
      <c r="CG521" s="1">
        <f t="shared" si="1386"/>
        <v>0</v>
      </c>
      <c r="CH521" s="229">
        <f t="shared" si="1387"/>
        <v>0</v>
      </c>
      <c r="CI521" s="193">
        <f t="shared" si="1388"/>
        <v>6310.9031999999997</v>
      </c>
      <c r="CJ521" s="193">
        <f t="shared" si="1389"/>
        <v>9385.489440000003</v>
      </c>
      <c r="CK521" s="20">
        <v>12625.009515813665</v>
      </c>
      <c r="CL521" s="33">
        <v>12224.196000000002</v>
      </c>
      <c r="CM521" s="475">
        <f t="shared" si="1614"/>
        <v>0.96825241871607171</v>
      </c>
      <c r="CN521" s="4">
        <f t="shared" si="1612"/>
        <v>4.6471475744009408E-2</v>
      </c>
      <c r="CO521" s="1">
        <v>0</v>
      </c>
      <c r="CP521" s="1">
        <v>1</v>
      </c>
      <c r="CQ521" s="19">
        <v>23</v>
      </c>
      <c r="CR521" s="7">
        <v>6980.4871199999998</v>
      </c>
      <c r="CS521" s="224">
        <f t="shared" si="1377"/>
        <v>0.55290945414785431</v>
      </c>
      <c r="CT521" s="1">
        <f t="shared" si="1378"/>
        <v>0</v>
      </c>
      <c r="CU521" s="229">
        <f t="shared" si="1615"/>
        <v>0</v>
      </c>
      <c r="CV521" s="193">
        <f t="shared" si="1616"/>
        <v>6902.2324800000006</v>
      </c>
      <c r="CW521" s="193">
        <f t="shared" si="1617"/>
        <v>10711.884960000001</v>
      </c>
      <c r="CX521" s="20"/>
      <c r="CY521" s="33"/>
      <c r="CZ521" s="475">
        <f t="shared" si="1618"/>
        <v>0</v>
      </c>
      <c r="DA521" s="4">
        <f t="shared" si="1596"/>
        <v>5.3943486141181086E-2</v>
      </c>
      <c r="DE521" s="7">
        <f t="shared" si="1435"/>
        <v>0</v>
      </c>
      <c r="DF521" s="224">
        <f t="shared" si="1379"/>
        <v>0</v>
      </c>
      <c r="DG521" s="1">
        <f t="shared" si="1619"/>
        <v>0</v>
      </c>
      <c r="DH521" s="229">
        <f t="shared" si="1620"/>
        <v>0</v>
      </c>
      <c r="DI521" s="193"/>
      <c r="DJ521" s="193"/>
      <c r="DK521" s="20"/>
      <c r="DL521" s="33"/>
      <c r="DM521" s="475">
        <f t="shared" si="1621"/>
        <v>0</v>
      </c>
      <c r="DN521" s="4" t="e">
        <f t="shared" si="1597"/>
        <v>#DIV/0!</v>
      </c>
      <c r="DR521" s="7">
        <f t="shared" si="1598"/>
        <v>0</v>
      </c>
      <c r="DS521" s="224">
        <f t="shared" si="1380"/>
        <v>0</v>
      </c>
      <c r="DT521" s="1">
        <f t="shared" si="1622"/>
        <v>0</v>
      </c>
      <c r="DU521" s="229">
        <f t="shared" si="1623"/>
        <v>0</v>
      </c>
    </row>
    <row r="522" spans="2:125" hidden="1" outlineLevel="1" x14ac:dyDescent="0.35">
      <c r="B522" s="5" t="s">
        <v>123</v>
      </c>
      <c r="C522" s="3"/>
      <c r="D522" s="18">
        <v>322002</v>
      </c>
      <c r="E522" s="5" t="s">
        <v>45</v>
      </c>
      <c r="F522" s="5" t="s">
        <v>60</v>
      </c>
      <c r="G522" s="5" t="s">
        <v>72</v>
      </c>
      <c r="H522" s="20">
        <v>100.364</v>
      </c>
      <c r="I522" s="16">
        <f t="shared" si="1599"/>
        <v>0</v>
      </c>
      <c r="J522" s="16">
        <f t="shared" si="1600"/>
        <v>0</v>
      </c>
      <c r="K522" s="16">
        <f t="shared" si="1601"/>
        <v>0</v>
      </c>
      <c r="L522" s="33">
        <f t="shared" si="1602"/>
        <v>0</v>
      </c>
      <c r="M522" s="20">
        <f t="shared" si="1603"/>
        <v>0</v>
      </c>
      <c r="N522" s="20">
        <f t="shared" si="1604"/>
        <v>0</v>
      </c>
      <c r="O522" s="20">
        <f t="shared" si="1605"/>
        <v>0</v>
      </c>
      <c r="P522" s="20">
        <f t="shared" si="1606"/>
        <v>0</v>
      </c>
      <c r="Q522" s="20">
        <f t="shared" si="1607"/>
        <v>0</v>
      </c>
      <c r="R522" s="20">
        <f t="shared" si="1608"/>
        <v>0</v>
      </c>
      <c r="S522" s="20">
        <f t="shared" si="1609"/>
        <v>0</v>
      </c>
      <c r="T522" s="20">
        <f t="shared" si="1610"/>
        <v>0</v>
      </c>
      <c r="U522" s="182">
        <f t="shared" si="1590"/>
        <v>0</v>
      </c>
      <c r="V522" s="33">
        <v>0</v>
      </c>
      <c r="W522" s="20">
        <v>0</v>
      </c>
      <c r="X522" s="20">
        <v>0</v>
      </c>
      <c r="Y522" s="20">
        <v>40</v>
      </c>
      <c r="Z522" s="20">
        <v>569</v>
      </c>
      <c r="AA522" s="20">
        <v>122</v>
      </c>
      <c r="AB522" s="20">
        <v>98</v>
      </c>
      <c r="AC522" s="20">
        <v>107</v>
      </c>
      <c r="AD522" s="20">
        <v>79</v>
      </c>
      <c r="AE522" s="20">
        <v>0</v>
      </c>
      <c r="AF522" s="20">
        <v>0</v>
      </c>
      <c r="AG522" s="16">
        <v>0</v>
      </c>
      <c r="AH522" s="179">
        <f t="shared" si="1613"/>
        <v>1015</v>
      </c>
      <c r="AI522" s="23"/>
      <c r="AJ522" s="23"/>
      <c r="AK522" s="23"/>
      <c r="AL522" s="23"/>
      <c r="AM522" s="23"/>
      <c r="AN522" s="23"/>
      <c r="AO522" s="28"/>
      <c r="AP522" s="28"/>
      <c r="AQ522" s="28"/>
      <c r="AR522" s="28"/>
      <c r="AS522" s="28"/>
      <c r="AT522" s="28"/>
      <c r="AU522" s="329">
        <f t="shared" si="1418"/>
        <v>0</v>
      </c>
      <c r="AV522" s="33">
        <v>0</v>
      </c>
      <c r="AW522" s="20">
        <v>0</v>
      </c>
      <c r="AX522" s="20">
        <v>0</v>
      </c>
      <c r="AY522" s="20">
        <v>3034.9728000000005</v>
      </c>
      <c r="AZ522" s="20">
        <v>43172.48808000001</v>
      </c>
      <c r="BA522" s="20">
        <v>9400.9766400000026</v>
      </c>
      <c r="BB522" s="20">
        <v>7793.3663999999981</v>
      </c>
      <c r="BC522" s="20">
        <v>11435.249519999999</v>
      </c>
      <c r="BD522" s="20">
        <v>8562.8858400000008</v>
      </c>
      <c r="BE522" s="20">
        <v>0</v>
      </c>
      <c r="BF522" s="20">
        <v>0</v>
      </c>
      <c r="BG522" s="20">
        <v>0</v>
      </c>
      <c r="BH522" s="329">
        <f t="shared" si="1419"/>
        <v>83399.939280000021</v>
      </c>
      <c r="BI522" s="193">
        <f t="shared" si="1591"/>
        <v>10566.967320000002</v>
      </c>
      <c r="BJ522" s="193">
        <f t="shared" si="1592"/>
        <v>20122.277040000004</v>
      </c>
      <c r="BK522" s="20">
        <v>20924.53797349356</v>
      </c>
      <c r="BL522" s="33">
        <v>11435.249519999999</v>
      </c>
      <c r="BM522" s="226">
        <f t="shared" si="1420"/>
        <v>0.54649949903246398</v>
      </c>
      <c r="BN522" s="4">
        <f t="shared" si="1611"/>
        <v>0.10429252643960289</v>
      </c>
      <c r="BO522" s="4">
        <v>0</v>
      </c>
      <c r="BP522" s="4">
        <v>0</v>
      </c>
      <c r="BQ522" s="195">
        <v>180</v>
      </c>
      <c r="BR522" s="196">
        <f t="shared" si="1593"/>
        <v>19510.761600000002</v>
      </c>
      <c r="BS522" s="224">
        <f t="shared" si="1421"/>
        <v>0.93243452374984437</v>
      </c>
      <c r="BT522" s="4">
        <f t="shared" si="1381"/>
        <v>0</v>
      </c>
      <c r="BU522" s="229">
        <f t="shared" si="1594"/>
        <v>0</v>
      </c>
      <c r="BV522" s="193">
        <f t="shared" si="1382"/>
        <v>9354.6316800000022</v>
      </c>
      <c r="BW522" s="193">
        <f t="shared" si="1383"/>
        <v>9543.1975199999997</v>
      </c>
      <c r="BX522" s="20">
        <v>11734.886928837986</v>
      </c>
      <c r="BY522" s="19">
        <v>8562.8858400000008</v>
      </c>
      <c r="BZ522" s="441">
        <f t="shared" si="1384"/>
        <v>0.7296947888741111</v>
      </c>
      <c r="CA522" s="4">
        <f t="shared" si="1595"/>
        <v>5.0788058820309699E-2</v>
      </c>
      <c r="CB522" s="1">
        <v>0</v>
      </c>
      <c r="CC522" s="1">
        <v>1</v>
      </c>
      <c r="CD522" s="19">
        <v>133</v>
      </c>
      <c r="CE522" s="196">
        <v>14416.284960000001</v>
      </c>
      <c r="CF522" s="275">
        <f t="shared" si="1385"/>
        <v>1.2284979861691374</v>
      </c>
      <c r="CG522" s="1">
        <f t="shared" si="1386"/>
        <v>0</v>
      </c>
      <c r="CH522" s="229">
        <f t="shared" si="1387"/>
        <v>0</v>
      </c>
      <c r="CI522" s="193">
        <f t="shared" si="1388"/>
        <v>9266.6599200000019</v>
      </c>
      <c r="CJ522" s="193">
        <f t="shared" si="1389"/>
        <v>9263.8339199999991</v>
      </c>
      <c r="CK522" s="20">
        <v>12461.363058431758</v>
      </c>
      <c r="CL522" s="33">
        <v>13657.26</v>
      </c>
      <c r="CM522" s="475">
        <f t="shared" si="1614"/>
        <v>1.0959683893295333</v>
      </c>
      <c r="CN522" s="4">
        <f t="shared" si="1612"/>
        <v>4.5869108485173622E-2</v>
      </c>
      <c r="CO522" s="1">
        <v>0</v>
      </c>
      <c r="CP522" s="1">
        <v>1</v>
      </c>
      <c r="CQ522" s="19">
        <v>133</v>
      </c>
      <c r="CR522" s="7">
        <v>14416.284960000001</v>
      </c>
      <c r="CS522" s="224">
        <f t="shared" ref="CS522:CS585" si="1624">+IFERROR(CR522/CK522,0)</f>
        <v>1.1568786570459064</v>
      </c>
      <c r="CT522" s="1">
        <f t="shared" ref="CT522:CT585" si="1625">IFERROR(CR522/AR522-1,0)</f>
        <v>0</v>
      </c>
      <c r="CU522" s="229">
        <f t="shared" si="1615"/>
        <v>0</v>
      </c>
      <c r="CV522" s="193">
        <f t="shared" si="1616"/>
        <v>9705.7199280000023</v>
      </c>
      <c r="CW522" s="193">
        <f t="shared" si="1617"/>
        <v>11218.465120000001</v>
      </c>
      <c r="CX522" s="20"/>
      <c r="CY522" s="33"/>
      <c r="CZ522" s="475">
        <f t="shared" si="1618"/>
        <v>0</v>
      </c>
      <c r="DA522" s="4">
        <f t="shared" si="1596"/>
        <v>5.6494549744123039E-2</v>
      </c>
      <c r="DE522" s="7">
        <f t="shared" si="1435"/>
        <v>0</v>
      </c>
      <c r="DF522" s="224">
        <f t="shared" ref="DF522:DF585" si="1626">+IFERROR(DE522/CX522,0)</f>
        <v>0</v>
      </c>
      <c r="DG522" s="1">
        <f t="shared" si="1619"/>
        <v>0</v>
      </c>
      <c r="DH522" s="229">
        <f t="shared" si="1620"/>
        <v>0</v>
      </c>
      <c r="DI522" s="193"/>
      <c r="DJ522" s="193"/>
      <c r="DK522" s="20"/>
      <c r="DL522" s="33"/>
      <c r="DM522" s="475">
        <f t="shared" si="1621"/>
        <v>0</v>
      </c>
      <c r="DN522" s="4" t="e">
        <f t="shared" si="1597"/>
        <v>#DIV/0!</v>
      </c>
      <c r="DR522" s="7">
        <f t="shared" si="1598"/>
        <v>0</v>
      </c>
      <c r="DS522" s="224">
        <f t="shared" ref="DS522:DS585" si="1627">+IFERROR(DR522/DK522,0)</f>
        <v>0</v>
      </c>
      <c r="DT522" s="1">
        <f t="shared" si="1622"/>
        <v>0</v>
      </c>
      <c r="DU522" s="229">
        <f t="shared" si="1623"/>
        <v>0</v>
      </c>
    </row>
    <row r="523" spans="2:125" hidden="1" outlineLevel="1" x14ac:dyDescent="0.35">
      <c r="B523" s="5" t="s">
        <v>123</v>
      </c>
      <c r="C523" s="3"/>
      <c r="D523" s="18">
        <v>322100</v>
      </c>
      <c r="E523" s="5" t="s">
        <v>45</v>
      </c>
      <c r="F523" s="5" t="s">
        <v>61</v>
      </c>
      <c r="G523" s="5" t="s">
        <v>72</v>
      </c>
      <c r="H523" s="20">
        <v>100.364</v>
      </c>
      <c r="I523" s="16">
        <f t="shared" si="1599"/>
        <v>0</v>
      </c>
      <c r="J523" s="16">
        <f t="shared" si="1600"/>
        <v>0</v>
      </c>
      <c r="K523" s="16">
        <f t="shared" si="1601"/>
        <v>0</v>
      </c>
      <c r="L523" s="33">
        <f t="shared" si="1602"/>
        <v>0</v>
      </c>
      <c r="M523" s="20">
        <f t="shared" si="1603"/>
        <v>0</v>
      </c>
      <c r="N523" s="20">
        <f t="shared" si="1604"/>
        <v>0</v>
      </c>
      <c r="O523" s="20">
        <f t="shared" si="1605"/>
        <v>0</v>
      </c>
      <c r="P523" s="20">
        <f t="shared" si="1606"/>
        <v>0</v>
      </c>
      <c r="Q523" s="20">
        <f t="shared" si="1607"/>
        <v>0</v>
      </c>
      <c r="R523" s="20">
        <f t="shared" si="1608"/>
        <v>0</v>
      </c>
      <c r="S523" s="20">
        <f t="shared" si="1609"/>
        <v>0</v>
      </c>
      <c r="T523" s="20">
        <f t="shared" si="1610"/>
        <v>0</v>
      </c>
      <c r="U523" s="182">
        <f t="shared" si="1590"/>
        <v>0</v>
      </c>
      <c r="V523" s="33">
        <v>0</v>
      </c>
      <c r="W523" s="20">
        <v>0</v>
      </c>
      <c r="X523" s="20">
        <v>0</v>
      </c>
      <c r="Y523" s="20">
        <v>0</v>
      </c>
      <c r="Z523" s="20">
        <v>0</v>
      </c>
      <c r="AA523" s="20">
        <v>17</v>
      </c>
      <c r="AB523" s="20">
        <v>13</v>
      </c>
      <c r="AC523" s="20">
        <v>1.6666666666666665</v>
      </c>
      <c r="AD523" s="20">
        <v>9.8333333333333339</v>
      </c>
      <c r="AE523" s="20">
        <v>0</v>
      </c>
      <c r="AF523" s="20">
        <v>0</v>
      </c>
      <c r="AG523" s="16">
        <v>0</v>
      </c>
      <c r="AH523" s="179">
        <f t="shared" si="1613"/>
        <v>41.5</v>
      </c>
      <c r="AI523" s="23"/>
      <c r="AJ523" s="23"/>
      <c r="AK523" s="23"/>
      <c r="AL523" s="23"/>
      <c r="AM523" s="23"/>
      <c r="AN523" s="23"/>
      <c r="AO523" s="28"/>
      <c r="AP523" s="28"/>
      <c r="AQ523" s="28"/>
      <c r="AR523" s="28"/>
      <c r="AS523" s="28"/>
      <c r="AT523" s="28"/>
      <c r="AU523" s="329">
        <f t="shared" si="1418"/>
        <v>0</v>
      </c>
      <c r="AV523" s="33">
        <v>0</v>
      </c>
      <c r="AW523" s="20">
        <v>0</v>
      </c>
      <c r="AX523" s="20">
        <v>0</v>
      </c>
      <c r="AY523" s="20">
        <v>0</v>
      </c>
      <c r="AZ523" s="20">
        <v>0</v>
      </c>
      <c r="BA523" s="20">
        <v>1434.1730399999997</v>
      </c>
      <c r="BB523" s="20">
        <v>986.36616000000015</v>
      </c>
      <c r="BC523" s="20">
        <v>180.65159999999997</v>
      </c>
      <c r="BD523" s="20">
        <v>1065.8444399999998</v>
      </c>
      <c r="BE523" s="20">
        <v>0</v>
      </c>
      <c r="BF523" s="20">
        <v>0</v>
      </c>
      <c r="BG523" s="20">
        <v>0</v>
      </c>
      <c r="BH523" s="329">
        <f t="shared" si="1419"/>
        <v>3667.0352399999997</v>
      </c>
      <c r="BI523" s="193">
        <f t="shared" si="1591"/>
        <v>403.42319999999995</v>
      </c>
      <c r="BJ523" s="193">
        <f t="shared" si="1592"/>
        <v>806.8463999999999</v>
      </c>
      <c r="BK523" s="20">
        <v>1618.9669899598011</v>
      </c>
      <c r="BL523" s="33">
        <v>180.65159999999997</v>
      </c>
      <c r="BM523" s="226">
        <f t="shared" ref="BM523:BM586" si="1628">+IFERROR(BL523/BK523,0)</f>
        <v>0.11158448635477462</v>
      </c>
      <c r="BN523" s="4">
        <f t="shared" si="1611"/>
        <v>4.1818353527995344E-3</v>
      </c>
      <c r="BO523" s="4">
        <v>0</v>
      </c>
      <c r="BP523" s="4">
        <v>0</v>
      </c>
      <c r="BQ523" s="195">
        <v>15</v>
      </c>
      <c r="BR523" s="196">
        <f t="shared" si="1593"/>
        <v>1625.8968000000002</v>
      </c>
      <c r="BS523" s="224">
        <f t="shared" si="1421"/>
        <v>1.0042803899543196</v>
      </c>
      <c r="BT523" s="4">
        <f t="shared" ref="BT523:BT586" si="1629">IFERROR(BL523/AP523-1,0)</f>
        <v>0</v>
      </c>
      <c r="BU523" s="229">
        <f t="shared" si="1594"/>
        <v>0</v>
      </c>
      <c r="BV523" s="193">
        <f t="shared" ref="BV523:BV586" si="1630">+IFERROR(AVERAGE(AV523:BC523),0)</f>
        <v>325.14884999999998</v>
      </c>
      <c r="BW523" s="193">
        <f t="shared" ref="BW523:BW586" si="1631">+IFERROR(AVERAGE(BA523:BC523),0)</f>
        <v>867.06359999999995</v>
      </c>
      <c r="BX523" s="20">
        <v>1066.193305209008</v>
      </c>
      <c r="BY523" s="19">
        <v>1065.8444399999998</v>
      </c>
      <c r="BZ523" s="441">
        <f t="shared" ref="BZ523:BZ586" si="1632">+IFERROR(BY523/BX523,0)</f>
        <v>0.99967279366011419</v>
      </c>
      <c r="CA523" s="4">
        <f t="shared" si="1595"/>
        <v>4.614436306642585E-3</v>
      </c>
      <c r="CB523" s="1">
        <v>0</v>
      </c>
      <c r="CC523" s="1">
        <v>1</v>
      </c>
      <c r="CD523" s="19">
        <v>15</v>
      </c>
      <c r="CE523" s="196">
        <v>1625.8968000000002</v>
      </c>
      <c r="CF523" s="275">
        <f t="shared" ref="CF523:CF586" si="1633">+IFERROR(CE523/BX523,0)</f>
        <v>1.5249549889841714</v>
      </c>
      <c r="CG523" s="1">
        <f t="shared" ref="CG523:CG586" si="1634">IFERROR(CE523/AQ523-1,0)</f>
        <v>0</v>
      </c>
      <c r="CH523" s="229">
        <f t="shared" ref="CH523:CH586" si="1635">IFERROR(SUM(AV523:BC523,BY523)/SUM(AI523:AQ523)-1,0)</f>
        <v>0</v>
      </c>
      <c r="CI523" s="193">
        <f t="shared" ref="CI523:CI586" si="1636">+AVERAGE(AV523:BD523)</f>
        <v>407.44835999999998</v>
      </c>
      <c r="CJ523" s="193">
        <f t="shared" ref="CJ523:CJ586" si="1637">+AVERAGE(BB523:BD523)</f>
        <v>744.28740000000005</v>
      </c>
      <c r="CK523" s="20">
        <v>1001.1875851090628</v>
      </c>
      <c r="CL523" s="33">
        <v>694.34100000000001</v>
      </c>
      <c r="CM523" s="475">
        <f t="shared" si="1614"/>
        <v>0.69351738907585747</v>
      </c>
      <c r="CN523" s="4">
        <f t="shared" si="1612"/>
        <v>3.6852775848066821E-3</v>
      </c>
      <c r="CO523" s="1">
        <v>0</v>
      </c>
      <c r="CP523" s="1">
        <v>1</v>
      </c>
      <c r="CQ523" s="19">
        <v>15</v>
      </c>
      <c r="CR523" s="7">
        <v>1625.8968000000002</v>
      </c>
      <c r="CS523" s="224">
        <f t="shared" si="1624"/>
        <v>1.6239681995486248</v>
      </c>
      <c r="CT523" s="1">
        <f t="shared" si="1625"/>
        <v>0</v>
      </c>
      <c r="CU523" s="229">
        <f t="shared" si="1615"/>
        <v>0</v>
      </c>
      <c r="CV523" s="193">
        <f t="shared" si="1616"/>
        <v>436.13762399999996</v>
      </c>
      <c r="CW523" s="193">
        <f t="shared" si="1617"/>
        <v>646.94567999999992</v>
      </c>
      <c r="CX523" s="20"/>
      <c r="CY523" s="33"/>
      <c r="CZ523" s="475">
        <f t="shared" si="1618"/>
        <v>0</v>
      </c>
      <c r="DA523" s="4">
        <f t="shared" si="1596"/>
        <v>3.2579238344599406E-3</v>
      </c>
      <c r="DE523" s="7">
        <f t="shared" si="1435"/>
        <v>0</v>
      </c>
      <c r="DF523" s="224">
        <f t="shared" si="1626"/>
        <v>0</v>
      </c>
      <c r="DG523" s="1">
        <f t="shared" si="1619"/>
        <v>0</v>
      </c>
      <c r="DH523" s="229">
        <f t="shared" si="1620"/>
        <v>0</v>
      </c>
      <c r="DI523" s="193"/>
      <c r="DJ523" s="193"/>
      <c r="DK523" s="20"/>
      <c r="DL523" s="33"/>
      <c r="DM523" s="475">
        <f t="shared" si="1621"/>
        <v>0</v>
      </c>
      <c r="DN523" s="4" t="e">
        <f t="shared" si="1597"/>
        <v>#DIV/0!</v>
      </c>
      <c r="DR523" s="7">
        <f t="shared" si="1598"/>
        <v>0</v>
      </c>
      <c r="DS523" s="224">
        <f t="shared" si="1627"/>
        <v>0</v>
      </c>
      <c r="DT523" s="1">
        <f t="shared" si="1622"/>
        <v>0</v>
      </c>
      <c r="DU523" s="229">
        <f t="shared" si="1623"/>
        <v>0</v>
      </c>
    </row>
    <row r="524" spans="2:125" hidden="1" outlineLevel="1" x14ac:dyDescent="0.35">
      <c r="B524" s="5" t="s">
        <v>123</v>
      </c>
      <c r="C524" s="3"/>
      <c r="D524" s="18">
        <v>322001</v>
      </c>
      <c r="E524" s="5" t="s">
        <v>45</v>
      </c>
      <c r="F524" s="5" t="s">
        <v>62</v>
      </c>
      <c r="G524" s="5" t="s">
        <v>78</v>
      </c>
      <c r="H524" s="20">
        <v>203.864</v>
      </c>
      <c r="I524" s="16">
        <f t="shared" si="1599"/>
        <v>0</v>
      </c>
      <c r="J524" s="16">
        <f t="shared" si="1600"/>
        <v>0</v>
      </c>
      <c r="K524" s="16">
        <f t="shared" si="1601"/>
        <v>0</v>
      </c>
      <c r="L524" s="33">
        <f t="shared" si="1602"/>
        <v>0</v>
      </c>
      <c r="M524" s="20">
        <f t="shared" si="1603"/>
        <v>0</v>
      </c>
      <c r="N524" s="20">
        <f t="shared" si="1604"/>
        <v>0</v>
      </c>
      <c r="O524" s="20">
        <f t="shared" si="1605"/>
        <v>0</v>
      </c>
      <c r="P524" s="20">
        <f t="shared" si="1606"/>
        <v>0</v>
      </c>
      <c r="Q524" s="20">
        <f t="shared" si="1607"/>
        <v>0</v>
      </c>
      <c r="R524" s="20">
        <f t="shared" si="1608"/>
        <v>0</v>
      </c>
      <c r="S524" s="20">
        <f t="shared" si="1609"/>
        <v>0</v>
      </c>
      <c r="T524" s="20">
        <f t="shared" si="1610"/>
        <v>0</v>
      </c>
      <c r="U524" s="182">
        <f t="shared" si="1590"/>
        <v>0</v>
      </c>
      <c r="V524" s="33">
        <v>0</v>
      </c>
      <c r="W524" s="20">
        <v>0</v>
      </c>
      <c r="X524" s="20">
        <v>0</v>
      </c>
      <c r="Y524" s="20">
        <v>0</v>
      </c>
      <c r="Z524" s="20">
        <v>0</v>
      </c>
      <c r="AA524" s="20">
        <v>12</v>
      </c>
      <c r="AB524" s="20">
        <v>18</v>
      </c>
      <c r="AC524" s="20">
        <v>0.5</v>
      </c>
      <c r="AD524" s="20">
        <v>1</v>
      </c>
      <c r="AE524" s="20">
        <v>0</v>
      </c>
      <c r="AF524" s="20">
        <v>0</v>
      </c>
      <c r="AG524" s="16">
        <v>0</v>
      </c>
      <c r="AH524" s="179">
        <f t="shared" si="1613"/>
        <v>31.5</v>
      </c>
      <c r="AI524" s="23"/>
      <c r="AJ524" s="23"/>
      <c r="AK524" s="23"/>
      <c r="AL524" s="23"/>
      <c r="AM524" s="23"/>
      <c r="AN524" s="23"/>
      <c r="AO524" s="28"/>
      <c r="AP524" s="28"/>
      <c r="AQ524" s="28"/>
      <c r="AR524" s="28"/>
      <c r="AS524" s="28"/>
      <c r="AT524" s="28"/>
      <c r="AU524" s="329">
        <f t="shared" si="1418"/>
        <v>0</v>
      </c>
      <c r="AV524" s="33">
        <v>0</v>
      </c>
      <c r="AW524" s="20">
        <v>0</v>
      </c>
      <c r="AX524" s="20">
        <v>0</v>
      </c>
      <c r="AY524" s="20">
        <v>0</v>
      </c>
      <c r="AZ524" s="20">
        <v>0</v>
      </c>
      <c r="BA524" s="20">
        <v>2227.2407999999996</v>
      </c>
      <c r="BB524" s="20">
        <v>2771.0812800000003</v>
      </c>
      <c r="BC524" s="20">
        <v>110.08547999999999</v>
      </c>
      <c r="BD524" s="20">
        <v>220.17095999999998</v>
      </c>
      <c r="BE524" s="20">
        <v>0</v>
      </c>
      <c r="BF524" s="20">
        <v>0</v>
      </c>
      <c r="BG524" s="20">
        <v>0</v>
      </c>
      <c r="BH524" s="329">
        <f t="shared" si="1419"/>
        <v>5328.57852</v>
      </c>
      <c r="BI524" s="193">
        <f t="shared" si="1591"/>
        <v>833.05367999999999</v>
      </c>
      <c r="BJ524" s="193">
        <f t="shared" si="1592"/>
        <v>1666.10736</v>
      </c>
      <c r="BK524" s="20">
        <v>2514.2219476470282</v>
      </c>
      <c r="BL524" s="33">
        <v>110.08547999999999</v>
      </c>
      <c r="BM524" s="226">
        <f t="shared" si="1628"/>
        <v>4.3785108193421476E-2</v>
      </c>
      <c r="BN524" s="4">
        <f t="shared" si="1611"/>
        <v>8.6353321519529649E-3</v>
      </c>
      <c r="BO524" s="4">
        <v>0</v>
      </c>
      <c r="BP524" s="4">
        <v>0</v>
      </c>
      <c r="BQ524" s="195">
        <v>15</v>
      </c>
      <c r="BR524" s="196">
        <f t="shared" si="1593"/>
        <v>3302.5968000000003</v>
      </c>
      <c r="BS524" s="224">
        <f t="shared" ref="BS524:BS587" si="1638">IFERROR(BR524/BK524,0)</f>
        <v>1.3135661324931096</v>
      </c>
      <c r="BT524" s="4">
        <f t="shared" si="1629"/>
        <v>0</v>
      </c>
      <c r="BU524" s="229">
        <f t="shared" si="1594"/>
        <v>0</v>
      </c>
      <c r="BV524" s="193">
        <f t="shared" si="1630"/>
        <v>638.55094499999996</v>
      </c>
      <c r="BW524" s="193">
        <f t="shared" si="1631"/>
        <v>1702.80252</v>
      </c>
      <c r="BX524" s="20">
        <v>2093.867908786654</v>
      </c>
      <c r="BY524" s="19">
        <v>220.17095999999998</v>
      </c>
      <c r="BZ524" s="441">
        <f t="shared" si="1632"/>
        <v>0.10515035789797444</v>
      </c>
      <c r="CA524" s="4">
        <f t="shared" si="1595"/>
        <v>9.062165418235164E-3</v>
      </c>
      <c r="CB524" s="1">
        <v>0</v>
      </c>
      <c r="CC524" s="1">
        <v>1</v>
      </c>
      <c r="CD524" s="19">
        <v>15</v>
      </c>
      <c r="CE524" s="196">
        <v>3302.5968000000003</v>
      </c>
      <c r="CF524" s="275">
        <f t="shared" si="1633"/>
        <v>1.5772708422250836</v>
      </c>
      <c r="CG524" s="1">
        <f t="shared" si="1634"/>
        <v>0</v>
      </c>
      <c r="CH524" s="229">
        <f t="shared" si="1635"/>
        <v>0</v>
      </c>
      <c r="CI524" s="193">
        <f t="shared" si="1636"/>
        <v>592.06428000000005</v>
      </c>
      <c r="CJ524" s="193">
        <f t="shared" si="1637"/>
        <v>1033.7792400000001</v>
      </c>
      <c r="CK524" s="20">
        <v>1390.6011855520894</v>
      </c>
      <c r="CL524" s="33">
        <v>647.29399999999998</v>
      </c>
      <c r="CM524" s="475">
        <f t="shared" si="1614"/>
        <v>0.46547781400244859</v>
      </c>
      <c r="CN524" s="4">
        <f t="shared" si="1612"/>
        <v>5.1186725192586728E-3</v>
      </c>
      <c r="CO524" s="1">
        <v>0</v>
      </c>
      <c r="CP524" s="1">
        <v>1</v>
      </c>
      <c r="CQ524" s="19">
        <v>15</v>
      </c>
      <c r="CR524" s="7">
        <v>3302.5968000000003</v>
      </c>
      <c r="CS524" s="224">
        <f t="shared" si="1624"/>
        <v>2.3749417405313227</v>
      </c>
      <c r="CT524" s="1">
        <f t="shared" si="1625"/>
        <v>0</v>
      </c>
      <c r="CU524" s="229">
        <f t="shared" si="1615"/>
        <v>0</v>
      </c>
      <c r="CV524" s="193">
        <f t="shared" si="1616"/>
        <v>597.58725200000003</v>
      </c>
      <c r="CW524" s="193">
        <f t="shared" si="1617"/>
        <v>325.85014666666666</v>
      </c>
      <c r="CX524" s="20"/>
      <c r="CY524" s="33"/>
      <c r="CZ524" s="475">
        <f t="shared" si="1618"/>
        <v>0</v>
      </c>
      <c r="DA524" s="4">
        <f t="shared" si="1596"/>
        <v>1.6409336859434642E-3</v>
      </c>
      <c r="DE524" s="7">
        <f t="shared" si="1435"/>
        <v>0</v>
      </c>
      <c r="DF524" s="224">
        <f t="shared" si="1626"/>
        <v>0</v>
      </c>
      <c r="DG524" s="1">
        <f t="shared" si="1619"/>
        <v>0</v>
      </c>
      <c r="DH524" s="229">
        <f t="shared" si="1620"/>
        <v>0</v>
      </c>
      <c r="DI524" s="193"/>
      <c r="DJ524" s="193"/>
      <c r="DK524" s="20"/>
      <c r="DL524" s="33"/>
      <c r="DM524" s="475">
        <f t="shared" si="1621"/>
        <v>0</v>
      </c>
      <c r="DN524" s="4" t="e">
        <f t="shared" si="1597"/>
        <v>#DIV/0!</v>
      </c>
      <c r="DR524" s="7">
        <f t="shared" si="1598"/>
        <v>0</v>
      </c>
      <c r="DS524" s="224">
        <f t="shared" si="1627"/>
        <v>0</v>
      </c>
      <c r="DT524" s="1">
        <f t="shared" si="1622"/>
        <v>0</v>
      </c>
      <c r="DU524" s="229">
        <f t="shared" si="1623"/>
        <v>0</v>
      </c>
    </row>
    <row r="525" spans="2:125" hidden="1" outlineLevel="1" x14ac:dyDescent="0.35">
      <c r="B525" s="5" t="s">
        <v>123</v>
      </c>
      <c r="C525" s="3"/>
      <c r="D525" s="18">
        <v>323004</v>
      </c>
      <c r="E525" s="5" t="s">
        <v>46</v>
      </c>
      <c r="F525" s="5" t="s">
        <v>38</v>
      </c>
      <c r="G525" s="5" t="s">
        <v>79</v>
      </c>
      <c r="H525" s="20">
        <v>281.01799999999997</v>
      </c>
      <c r="I525" s="16">
        <f t="shared" si="1599"/>
        <v>0</v>
      </c>
      <c r="J525" s="16">
        <f t="shared" si="1600"/>
        <v>0</v>
      </c>
      <c r="K525" s="16">
        <f t="shared" si="1601"/>
        <v>0</v>
      </c>
      <c r="L525" s="33">
        <f t="shared" si="1602"/>
        <v>0</v>
      </c>
      <c r="M525" s="20">
        <f t="shared" si="1603"/>
        <v>0</v>
      </c>
      <c r="N525" s="20">
        <f t="shared" si="1604"/>
        <v>0</v>
      </c>
      <c r="O525" s="20">
        <f t="shared" si="1605"/>
        <v>2.4344348048879434</v>
      </c>
      <c r="P525" s="20">
        <f t="shared" si="1606"/>
        <v>7.3246518016639506</v>
      </c>
      <c r="Q525" s="20">
        <f t="shared" si="1607"/>
        <v>4.1975958835377112</v>
      </c>
      <c r="R525" s="20">
        <f t="shared" si="1608"/>
        <v>6.669014084507042</v>
      </c>
      <c r="S525" s="20">
        <f t="shared" si="1609"/>
        <v>2.6568120191589157</v>
      </c>
      <c r="T525" s="20">
        <f t="shared" si="1610"/>
        <v>13.282480125828236</v>
      </c>
      <c r="U525" s="182">
        <f t="shared" si="1590"/>
        <v>36.564988719583795</v>
      </c>
      <c r="V525" s="33">
        <v>22.125</v>
      </c>
      <c r="W525" s="20">
        <v>16.625</v>
      </c>
      <c r="X525" s="20">
        <v>22.708333333333332</v>
      </c>
      <c r="Y525" s="20">
        <v>9.2916666666666661</v>
      </c>
      <c r="Z525" s="20">
        <v>22</v>
      </c>
      <c r="AA525" s="20">
        <v>32.75</v>
      </c>
      <c r="AB525" s="20">
        <v>35.416666666666671</v>
      </c>
      <c r="AC525" s="20">
        <v>38.916666666666664</v>
      </c>
      <c r="AD525" s="20">
        <v>33.625</v>
      </c>
      <c r="AE525" s="20">
        <v>0</v>
      </c>
      <c r="AF525" s="20">
        <v>0</v>
      </c>
      <c r="AG525" s="16">
        <v>0</v>
      </c>
      <c r="AH525" s="179">
        <f t="shared" si="1613"/>
        <v>233.45833333333334</v>
      </c>
      <c r="AI525" s="23"/>
      <c r="AJ525" s="23"/>
      <c r="AK525" s="23"/>
      <c r="AL525" s="23"/>
      <c r="AM525" s="23"/>
      <c r="AN525" s="23"/>
      <c r="AO525" s="28">
        <v>684.12</v>
      </c>
      <c r="AP525" s="28">
        <v>2058.3589999999999</v>
      </c>
      <c r="AQ525" s="28">
        <v>1179.6000000000004</v>
      </c>
      <c r="AR525" s="28">
        <v>1874.1129999999998</v>
      </c>
      <c r="AS525" s="28">
        <v>746.61200000000008</v>
      </c>
      <c r="AT525" s="28">
        <v>3732.6159999999991</v>
      </c>
      <c r="AU525" s="329">
        <f t="shared" si="1418"/>
        <v>10275.419999999998</v>
      </c>
      <c r="AV525" s="33">
        <v>5066.7541199999996</v>
      </c>
      <c r="AW525" s="20">
        <v>3940.8281999999999</v>
      </c>
      <c r="AX525" s="20">
        <v>6712.3263599999991</v>
      </c>
      <c r="AY525" s="20">
        <v>2813.1721200000002</v>
      </c>
      <c r="AZ525" s="20">
        <v>6670.8748800000003</v>
      </c>
      <c r="BA525" s="20">
        <v>9918.3074400000023</v>
      </c>
      <c r="BB525" s="20">
        <v>10742.79672</v>
      </c>
      <c r="BC525" s="20">
        <v>11808.06984</v>
      </c>
      <c r="BD525" s="20">
        <v>10205.096039999999</v>
      </c>
      <c r="BE525" s="20">
        <v>0</v>
      </c>
      <c r="BF525" s="20">
        <v>0</v>
      </c>
      <c r="BG525" s="20">
        <v>0</v>
      </c>
      <c r="BH525" s="329">
        <f t="shared" ref="BH525:BH590" si="1639">+SUM(AV525:BG525)</f>
        <v>67878.225720000002</v>
      </c>
      <c r="BI525" s="193">
        <f t="shared" si="1591"/>
        <v>6799.7176199999994</v>
      </c>
      <c r="BJ525" s="193">
        <f t="shared" si="1592"/>
        <v>9110.6596800000025</v>
      </c>
      <c r="BK525" s="20">
        <v>6771.2778021095983</v>
      </c>
      <c r="BL525" s="33">
        <v>11808.06984</v>
      </c>
      <c r="BM525" s="226">
        <f t="shared" si="1628"/>
        <v>1.7438466099147762</v>
      </c>
      <c r="BN525" s="4">
        <f t="shared" si="1611"/>
        <v>4.7219989749163298E-2</v>
      </c>
      <c r="BO525" s="4">
        <v>0</v>
      </c>
      <c r="BP525" s="4">
        <v>0</v>
      </c>
      <c r="BQ525" s="195">
        <v>20</v>
      </c>
      <c r="BR525" s="196">
        <f t="shared" si="1593"/>
        <v>6069.9888000000001</v>
      </c>
      <c r="BS525" s="224">
        <f t="shared" si="1638"/>
        <v>0.89643180761375485</v>
      </c>
      <c r="BT525" s="4">
        <f t="shared" si="1629"/>
        <v>4.7366425584652632</v>
      </c>
      <c r="BU525" s="229">
        <f t="shared" si="1594"/>
        <v>20.029561094177932</v>
      </c>
      <c r="BV525" s="193">
        <f t="shared" si="1630"/>
        <v>7209.1412099999998</v>
      </c>
      <c r="BW525" s="193">
        <f t="shared" si="1631"/>
        <v>10823.058000000001</v>
      </c>
      <c r="BX525" s="20">
        <v>13308.679987821883</v>
      </c>
      <c r="BY525" s="19">
        <v>10205.096039999999</v>
      </c>
      <c r="BZ525" s="441">
        <f t="shared" si="1632"/>
        <v>0.7668000169316701</v>
      </c>
      <c r="CA525" s="4">
        <f t="shared" si="1595"/>
        <v>5.7599363857620697E-2</v>
      </c>
      <c r="CB525" s="1">
        <v>0</v>
      </c>
      <c r="CC525" s="1">
        <v>1</v>
      </c>
      <c r="CD525" s="19">
        <v>29</v>
      </c>
      <c r="CE525" s="196">
        <v>8801.4837599999992</v>
      </c>
      <c r="CF525" s="275">
        <f t="shared" si="1633"/>
        <v>0.66133408933521609</v>
      </c>
      <c r="CG525" s="1">
        <f t="shared" si="1634"/>
        <v>6.4614138351983694</v>
      </c>
      <c r="CH525" s="229">
        <f t="shared" si="1635"/>
        <v>16.306695178755959</v>
      </c>
      <c r="CI525" s="193">
        <f t="shared" si="1636"/>
        <v>7542.0250800000003</v>
      </c>
      <c r="CJ525" s="193">
        <f t="shared" si="1637"/>
        <v>10918.654199999999</v>
      </c>
      <c r="CK525" s="20">
        <v>14687.365433216957</v>
      </c>
      <c r="CL525" s="33">
        <v>11218.157999999998</v>
      </c>
      <c r="CM525" s="475">
        <f t="shared" si="1614"/>
        <v>0.76379647874961987</v>
      </c>
      <c r="CN525" s="4">
        <f t="shared" si="1612"/>
        <v>5.4062814417542647E-2</v>
      </c>
      <c r="CO525" s="1">
        <v>0</v>
      </c>
      <c r="CP525" s="1">
        <v>1</v>
      </c>
      <c r="CQ525" s="19">
        <v>29</v>
      </c>
      <c r="CR525" s="7">
        <v>8801.4837599999992</v>
      </c>
      <c r="CS525" s="224">
        <f t="shared" si="1624"/>
        <v>0.59925544850232682</v>
      </c>
      <c r="CT525" s="1">
        <f t="shared" si="1625"/>
        <v>3.6963463569165791</v>
      </c>
      <c r="CU525" s="229">
        <f t="shared" si="1615"/>
        <v>12.229325301853356</v>
      </c>
      <c r="CV525" s="193">
        <f t="shared" si="1616"/>
        <v>7909.6383719999994</v>
      </c>
      <c r="CW525" s="193">
        <f t="shared" si="1617"/>
        <v>11077.107959999999</v>
      </c>
      <c r="CX525" s="20"/>
      <c r="CY525" s="33"/>
      <c r="CZ525" s="475">
        <f t="shared" si="1618"/>
        <v>0</v>
      </c>
      <c r="DA525" s="4">
        <f t="shared" si="1596"/>
        <v>5.5782695758583523E-2</v>
      </c>
      <c r="DE525" s="7">
        <f t="shared" si="1435"/>
        <v>0</v>
      </c>
      <c r="DF525" s="224">
        <f t="shared" si="1626"/>
        <v>0</v>
      </c>
      <c r="DG525" s="1">
        <f t="shared" si="1619"/>
        <v>-1</v>
      </c>
      <c r="DH525" s="229">
        <f t="shared" si="1620"/>
        <v>11.08906513476485</v>
      </c>
      <c r="DI525" s="193"/>
      <c r="DJ525" s="193"/>
      <c r="DK525" s="20"/>
      <c r="DL525" s="33"/>
      <c r="DM525" s="475">
        <f t="shared" si="1621"/>
        <v>0</v>
      </c>
      <c r="DN525" s="4" t="e">
        <f t="shared" si="1597"/>
        <v>#DIV/0!</v>
      </c>
      <c r="DR525" s="7">
        <f t="shared" si="1598"/>
        <v>0</v>
      </c>
      <c r="DS525" s="224">
        <f t="shared" si="1627"/>
        <v>0</v>
      </c>
      <c r="DT525" s="1">
        <f t="shared" si="1622"/>
        <v>-1</v>
      </c>
      <c r="DU525" s="229">
        <f t="shared" si="1623"/>
        <v>5.6058833332360152</v>
      </c>
    </row>
    <row r="526" spans="2:125" hidden="1" outlineLevel="1" x14ac:dyDescent="0.35">
      <c r="B526" s="5" t="s">
        <v>123</v>
      </c>
      <c r="C526" s="3"/>
      <c r="D526" s="18">
        <v>323103</v>
      </c>
      <c r="E526" s="5" t="s">
        <v>46</v>
      </c>
      <c r="F526" s="5" t="s">
        <v>39</v>
      </c>
      <c r="G526" s="5" t="s">
        <v>79</v>
      </c>
      <c r="H526" s="20">
        <v>281.01799999999997</v>
      </c>
      <c r="I526" s="16">
        <f t="shared" si="1599"/>
        <v>0</v>
      </c>
      <c r="J526" s="16">
        <f t="shared" si="1600"/>
        <v>0</v>
      </c>
      <c r="K526" s="16">
        <f t="shared" si="1601"/>
        <v>0</v>
      </c>
      <c r="L526" s="33">
        <f t="shared" si="1602"/>
        <v>0</v>
      </c>
      <c r="M526" s="20">
        <f t="shared" si="1603"/>
        <v>0</v>
      </c>
      <c r="N526" s="20">
        <f t="shared" si="1604"/>
        <v>0</v>
      </c>
      <c r="O526" s="20">
        <f t="shared" si="1605"/>
        <v>0</v>
      </c>
      <c r="P526" s="20">
        <f t="shared" si="1606"/>
        <v>5.3136281661672902</v>
      </c>
      <c r="Q526" s="20">
        <f t="shared" si="1607"/>
        <v>5.277590759310792</v>
      </c>
      <c r="R526" s="20">
        <f t="shared" si="1608"/>
        <v>5.3460027471549871</v>
      </c>
      <c r="S526" s="20">
        <f t="shared" si="1609"/>
        <v>4.2552185269271012</v>
      </c>
      <c r="T526" s="20">
        <f t="shared" si="1610"/>
        <v>13.115070920723937</v>
      </c>
      <c r="U526" s="182">
        <f t="shared" si="1590"/>
        <v>33.307511120284104</v>
      </c>
      <c r="V526" s="33">
        <v>2.125</v>
      </c>
      <c r="W526" s="20">
        <v>4.5</v>
      </c>
      <c r="X526" s="20">
        <v>1.916666666666667</v>
      </c>
      <c r="Y526" s="20">
        <v>3</v>
      </c>
      <c r="Z526" s="20">
        <v>3.6666666666666665</v>
      </c>
      <c r="AA526" s="20">
        <v>6.25</v>
      </c>
      <c r="AB526" s="20">
        <v>4.5</v>
      </c>
      <c r="AC526" s="20">
        <v>4</v>
      </c>
      <c r="AD526" s="20">
        <v>0</v>
      </c>
      <c r="AE526" s="20">
        <v>0</v>
      </c>
      <c r="AF526" s="20">
        <v>0</v>
      </c>
      <c r="AG526" s="16">
        <v>0</v>
      </c>
      <c r="AH526" s="179">
        <f t="shared" si="1613"/>
        <v>29.958333333333336</v>
      </c>
      <c r="AI526" s="23"/>
      <c r="AJ526" s="23"/>
      <c r="AK526" s="23"/>
      <c r="AL526" s="23"/>
      <c r="AM526" s="23"/>
      <c r="AN526" s="23"/>
      <c r="AO526" s="23"/>
      <c r="AP526" s="28">
        <v>1493.2251599999995</v>
      </c>
      <c r="AQ526" s="28">
        <v>1483.098</v>
      </c>
      <c r="AR526" s="28">
        <v>1502.3230000000001</v>
      </c>
      <c r="AS526" s="28">
        <v>1195.7930000000001</v>
      </c>
      <c r="AT526" s="28">
        <v>3685.570999999999</v>
      </c>
      <c r="AU526" s="329">
        <f t="shared" ref="AU526:AU590" si="1640">+SUM(AI526:AT526)</f>
        <v>9360.010159999998</v>
      </c>
      <c r="AV526" s="33">
        <v>638.86644000000001</v>
      </c>
      <c r="AW526" s="20">
        <v>1359.6724800000002</v>
      </c>
      <c r="AX526" s="20">
        <v>446.72040000000004</v>
      </c>
      <c r="AY526" s="20">
        <v>904.42656000000011</v>
      </c>
      <c r="AZ526" s="20">
        <v>1106.7580800000001</v>
      </c>
      <c r="BA526" s="20">
        <v>1881.6947999999998</v>
      </c>
      <c r="BB526" s="20">
        <v>1359.6724800000002</v>
      </c>
      <c r="BC526" s="20">
        <v>1213.9891200000002</v>
      </c>
      <c r="BD526" s="20">
        <v>0</v>
      </c>
      <c r="BE526" s="20">
        <v>0</v>
      </c>
      <c r="BF526" s="20">
        <v>0</v>
      </c>
      <c r="BG526" s="20">
        <v>0</v>
      </c>
      <c r="BH526" s="329">
        <f t="shared" si="1639"/>
        <v>8911.8003600000011</v>
      </c>
      <c r="BI526" s="193">
        <f t="shared" si="1591"/>
        <v>1176.4908</v>
      </c>
      <c r="BJ526" s="193">
        <f t="shared" si="1592"/>
        <v>1449.3751199999999</v>
      </c>
      <c r="BK526" s="20">
        <v>1412.8826608144223</v>
      </c>
      <c r="BL526" s="33">
        <v>1213.9891200000002</v>
      </c>
      <c r="BM526" s="226">
        <f t="shared" si="1628"/>
        <v>0.85922855002001752</v>
      </c>
      <c r="BN526" s="4">
        <f t="shared" si="1611"/>
        <v>7.5120222588637301E-3</v>
      </c>
      <c r="BO526" s="4">
        <v>0</v>
      </c>
      <c r="BP526" s="4">
        <v>0</v>
      </c>
      <c r="BQ526" s="195">
        <v>4.1388888888888893</v>
      </c>
      <c r="BR526" s="196">
        <f t="shared" si="1593"/>
        <v>1256.1504600000001</v>
      </c>
      <c r="BS526" s="224">
        <f t="shared" si="1638"/>
        <v>0.8890692021628479</v>
      </c>
      <c r="BT526" s="4">
        <f t="shared" si="1629"/>
        <v>-0.18700196559773974</v>
      </c>
      <c r="BU526" s="229">
        <f t="shared" si="1594"/>
        <v>4.9681557736409987</v>
      </c>
      <c r="BV526" s="193">
        <f t="shared" si="1630"/>
        <v>1113.9750450000001</v>
      </c>
      <c r="BW526" s="193">
        <f t="shared" si="1631"/>
        <v>1485.1188000000002</v>
      </c>
      <c r="BX526" s="20">
        <v>1826.1909760714625</v>
      </c>
      <c r="BY526" s="19">
        <v>0</v>
      </c>
      <c r="BZ526" s="441">
        <f t="shared" si="1632"/>
        <v>0</v>
      </c>
      <c r="CA526" s="4">
        <f t="shared" si="1595"/>
        <v>7.9036717841660855E-3</v>
      </c>
      <c r="CB526" s="1">
        <v>0</v>
      </c>
      <c r="CC526" s="1">
        <v>1</v>
      </c>
      <c r="CD526" s="19">
        <v>3.5138888888888893</v>
      </c>
      <c r="CE526" s="196">
        <v>1066.4633100000001</v>
      </c>
      <c r="CF526" s="275">
        <f t="shared" si="1633"/>
        <v>0.58398235670520982</v>
      </c>
      <c r="CG526" s="1">
        <f t="shared" si="1634"/>
        <v>-0.28092188783209193</v>
      </c>
      <c r="CH526" s="229">
        <f t="shared" si="1635"/>
        <v>1.9942314328528772</v>
      </c>
      <c r="CI526" s="193">
        <f t="shared" si="1636"/>
        <v>990.20004000000017</v>
      </c>
      <c r="CJ526" s="193">
        <f t="shared" si="1637"/>
        <v>857.88720000000012</v>
      </c>
      <c r="CK526" s="20">
        <v>1153.9977891120764</v>
      </c>
      <c r="CL526" s="33">
        <v>0</v>
      </c>
      <c r="CM526" s="475">
        <f t="shared" si="1614"/>
        <v>0</v>
      </c>
      <c r="CN526" s="4">
        <f t="shared" si="1612"/>
        <v>4.2477576114449437E-3</v>
      </c>
      <c r="CO526" s="1">
        <v>0</v>
      </c>
      <c r="CP526" s="1">
        <v>1</v>
      </c>
      <c r="CQ526" s="19">
        <v>3.5138888888888893</v>
      </c>
      <c r="CR526" s="7">
        <v>1066.4633100000001</v>
      </c>
      <c r="CS526" s="224">
        <f t="shared" si="1624"/>
        <v>0.92414675319315109</v>
      </c>
      <c r="CT526" s="1">
        <f t="shared" si="1625"/>
        <v>-0.29012382157498751</v>
      </c>
      <c r="CU526" s="229">
        <f t="shared" si="1615"/>
        <v>1.2279642806164444</v>
      </c>
      <c r="CV526" s="193">
        <f t="shared" si="1616"/>
        <v>891.18003600000009</v>
      </c>
      <c r="CW526" s="193">
        <f t="shared" si="1617"/>
        <v>404.66304000000008</v>
      </c>
      <c r="CX526" s="20"/>
      <c r="CY526" s="33"/>
      <c r="CZ526" s="475">
        <f t="shared" si="1618"/>
        <v>0</v>
      </c>
      <c r="DA526" s="4">
        <f t="shared" si="1596"/>
        <v>2.0378238910893054E-3</v>
      </c>
      <c r="DE526" s="7">
        <f t="shared" ref="DE526:DE589" si="1641">DD526*$H526*1.08*(1-DB526)</f>
        <v>0</v>
      </c>
      <c r="DF526" s="224">
        <f t="shared" si="1626"/>
        <v>0</v>
      </c>
      <c r="DG526" s="1">
        <f t="shared" si="1619"/>
        <v>-1</v>
      </c>
      <c r="DH526" s="229">
        <f t="shared" si="1620"/>
        <v>0.57051650545848864</v>
      </c>
      <c r="DI526" s="193"/>
      <c r="DJ526" s="193"/>
      <c r="DK526" s="20"/>
      <c r="DL526" s="33"/>
      <c r="DM526" s="475">
        <f t="shared" si="1621"/>
        <v>0</v>
      </c>
      <c r="DN526" s="4" t="e">
        <f t="shared" si="1597"/>
        <v>#DIV/0!</v>
      </c>
      <c r="DR526" s="7">
        <f t="shared" si="1598"/>
        <v>0</v>
      </c>
      <c r="DS526" s="224">
        <f t="shared" si="1627"/>
        <v>0</v>
      </c>
      <c r="DT526" s="1">
        <f t="shared" si="1622"/>
        <v>-1</v>
      </c>
      <c r="DU526" s="229">
        <f t="shared" si="1623"/>
        <v>-4.7885610414764468E-2</v>
      </c>
    </row>
    <row r="527" spans="2:125" hidden="1" outlineLevel="1" x14ac:dyDescent="0.35">
      <c r="B527" s="5" t="s">
        <v>123</v>
      </c>
      <c r="C527" s="3"/>
      <c r="D527" s="18">
        <v>323900</v>
      </c>
      <c r="E527" s="5" t="s">
        <v>46</v>
      </c>
      <c r="F527" s="5" t="s">
        <v>37</v>
      </c>
      <c r="G527" s="5" t="s">
        <v>79</v>
      </c>
      <c r="H527" s="20">
        <v>281.01799999999997</v>
      </c>
      <c r="I527" s="16">
        <f t="shared" si="1599"/>
        <v>0</v>
      </c>
      <c r="J527" s="16">
        <f t="shared" si="1600"/>
        <v>0</v>
      </c>
      <c r="K527" s="16">
        <f t="shared" si="1601"/>
        <v>0</v>
      </c>
      <c r="L527" s="33">
        <f t="shared" si="1602"/>
        <v>0</v>
      </c>
      <c r="M527" s="20">
        <f t="shared" si="1603"/>
        <v>0</v>
      </c>
      <c r="N527" s="20">
        <f t="shared" si="1604"/>
        <v>0</v>
      </c>
      <c r="O527" s="20">
        <f t="shared" si="1605"/>
        <v>2.4344348048879434</v>
      </c>
      <c r="P527" s="20">
        <f t="shared" si="1606"/>
        <v>7.8538563366047729</v>
      </c>
      <c r="Q527" s="20">
        <f t="shared" si="1607"/>
        <v>4.8275946736507978</v>
      </c>
      <c r="R527" s="20">
        <f t="shared" si="1608"/>
        <v>2.1384039456547272</v>
      </c>
      <c r="S527" s="20">
        <f t="shared" si="1609"/>
        <v>2.6676049221046343</v>
      </c>
      <c r="T527" s="20">
        <f t="shared" si="1610"/>
        <v>12.474282786156047</v>
      </c>
      <c r="U527" s="182">
        <f t="shared" si="1590"/>
        <v>32.396177469058919</v>
      </c>
      <c r="V527" s="33">
        <v>2</v>
      </c>
      <c r="W527" s="20">
        <v>4.25</v>
      </c>
      <c r="X527" s="20">
        <v>4.25</v>
      </c>
      <c r="Y527" s="20">
        <v>4.25</v>
      </c>
      <c r="Z527" s="20">
        <v>1.6666666666666667</v>
      </c>
      <c r="AA527" s="20">
        <v>4.25</v>
      </c>
      <c r="AB527" s="20">
        <v>3.5</v>
      </c>
      <c r="AC527" s="20">
        <v>3.5</v>
      </c>
      <c r="AD527" s="20">
        <v>0.41666666666666669</v>
      </c>
      <c r="AE527" s="20">
        <v>0</v>
      </c>
      <c r="AF527" s="20">
        <v>0</v>
      </c>
      <c r="AG527" s="16">
        <v>0</v>
      </c>
      <c r="AH527" s="179">
        <f t="shared" si="1613"/>
        <v>28.083333333333336</v>
      </c>
      <c r="AI527" s="28"/>
      <c r="AJ527" s="28"/>
      <c r="AK527" s="28"/>
      <c r="AL527" s="28"/>
      <c r="AM527" s="28"/>
      <c r="AN527" s="28"/>
      <c r="AO527" s="28">
        <v>684.12</v>
      </c>
      <c r="AP527" s="28">
        <v>2207.0749999999998</v>
      </c>
      <c r="AQ527" s="28">
        <v>1356.6409999999998</v>
      </c>
      <c r="AR527" s="28">
        <v>600.93000000000006</v>
      </c>
      <c r="AS527" s="28">
        <v>749.6450000000001</v>
      </c>
      <c r="AT527" s="28">
        <v>3505.4979999999996</v>
      </c>
      <c r="AU527" s="329">
        <f t="shared" si="1640"/>
        <v>9103.9089999999997</v>
      </c>
      <c r="AV527" s="33">
        <v>603.96192000000008</v>
      </c>
      <c r="AW527" s="20">
        <v>1280.7655199999999</v>
      </c>
      <c r="AX527" s="20">
        <v>1157.9133600000002</v>
      </c>
      <c r="AY527" s="20">
        <v>1283.7981600000001</v>
      </c>
      <c r="AZ527" s="20">
        <v>505.82880000000006</v>
      </c>
      <c r="BA527" s="20">
        <v>1274.7002400000001</v>
      </c>
      <c r="BB527" s="20">
        <v>1059.20784</v>
      </c>
      <c r="BC527" s="20">
        <v>1059.20784</v>
      </c>
      <c r="BD527" s="20">
        <v>126.45720000000001</v>
      </c>
      <c r="BE527" s="20">
        <v>0</v>
      </c>
      <c r="BF527" s="20">
        <v>0</v>
      </c>
      <c r="BG527" s="20">
        <v>0</v>
      </c>
      <c r="BH527" s="329">
        <f t="shared" si="1639"/>
        <v>8351.8408800000016</v>
      </c>
      <c r="BI527" s="193">
        <f t="shared" si="1591"/>
        <v>1093.7023200000001</v>
      </c>
      <c r="BJ527" s="193">
        <f t="shared" si="1592"/>
        <v>946.57896000000017</v>
      </c>
      <c r="BK527" s="20">
        <v>1314.5715426599049</v>
      </c>
      <c r="BL527" s="33">
        <v>1059.20784</v>
      </c>
      <c r="BM527" s="226">
        <f t="shared" si="1628"/>
        <v>0.80574377706123035</v>
      </c>
      <c r="BN527" s="4">
        <f t="shared" si="1611"/>
        <v>4.9060606320412634E-3</v>
      </c>
      <c r="BO527" s="4">
        <v>0</v>
      </c>
      <c r="BP527" s="4">
        <v>0</v>
      </c>
      <c r="BQ527" s="195">
        <v>2.9722222222222241</v>
      </c>
      <c r="BR527" s="196">
        <f t="shared" si="1593"/>
        <v>902.06778000000054</v>
      </c>
      <c r="BS527" s="224">
        <f t="shared" si="1638"/>
        <v>0.68620668463182766</v>
      </c>
      <c r="BT527" s="4">
        <f t="shared" si="1629"/>
        <v>-0.52008525310648701</v>
      </c>
      <c r="BU527" s="229">
        <f t="shared" si="1594"/>
        <v>1.8449771392106036</v>
      </c>
      <c r="BV527" s="193">
        <f t="shared" si="1630"/>
        <v>1028.1729600000001</v>
      </c>
      <c r="BW527" s="193">
        <f t="shared" si="1631"/>
        <v>1131.03864</v>
      </c>
      <c r="BX527" s="20">
        <v>1390.792816006463</v>
      </c>
      <c r="BY527" s="19">
        <v>126.45720000000001</v>
      </c>
      <c r="BZ527" s="441">
        <f t="shared" si="1632"/>
        <v>9.0924542134974889E-2</v>
      </c>
      <c r="CA527" s="4">
        <f t="shared" si="1595"/>
        <v>6.019288279004738E-3</v>
      </c>
      <c r="CB527" s="1">
        <v>0</v>
      </c>
      <c r="CC527" s="1">
        <v>1</v>
      </c>
      <c r="CD527" s="19">
        <v>2.083333333333333</v>
      </c>
      <c r="CE527" s="196">
        <v>632.29049999999995</v>
      </c>
      <c r="CF527" s="275">
        <f t="shared" si="1633"/>
        <v>0.45462594623947333</v>
      </c>
      <c r="CG527" s="1">
        <f t="shared" si="1634"/>
        <v>-0.53392938883610319</v>
      </c>
      <c r="CH527" s="229">
        <f t="shared" si="1635"/>
        <v>0.966140142886873</v>
      </c>
      <c r="CI527" s="193">
        <f t="shared" si="1636"/>
        <v>927.98232000000019</v>
      </c>
      <c r="CJ527" s="193">
        <f t="shared" si="1637"/>
        <v>748.29095999999993</v>
      </c>
      <c r="CK527" s="20">
        <v>1006.5730243469687</v>
      </c>
      <c r="CL527" s="33">
        <v>0</v>
      </c>
      <c r="CM527" s="475">
        <f t="shared" si="1614"/>
        <v>0</v>
      </c>
      <c r="CN527" s="4">
        <f t="shared" si="1612"/>
        <v>3.7051008814625547E-3</v>
      </c>
      <c r="CO527" s="1">
        <v>0</v>
      </c>
      <c r="CP527" s="1">
        <v>1</v>
      </c>
      <c r="CQ527" s="19">
        <v>2.083333333333333</v>
      </c>
      <c r="CR527" s="7">
        <v>632.29049999999995</v>
      </c>
      <c r="CS527" s="224">
        <f t="shared" si="1624"/>
        <v>0.62816157864970512</v>
      </c>
      <c r="CT527" s="1">
        <f t="shared" si="1625"/>
        <v>5.2186610753332197E-2</v>
      </c>
      <c r="CU527" s="229">
        <f t="shared" si="1615"/>
        <v>0.85286965384594793</v>
      </c>
      <c r="CV527" s="193">
        <f t="shared" si="1616"/>
        <v>835.1840880000002</v>
      </c>
      <c r="CW527" s="193">
        <f t="shared" si="1617"/>
        <v>395.22168000000005</v>
      </c>
      <c r="CX527" s="20"/>
      <c r="CY527" s="33"/>
      <c r="CZ527" s="475">
        <f t="shared" si="1618"/>
        <v>0</v>
      </c>
      <c r="DA527" s="4">
        <f t="shared" si="1596"/>
        <v>1.9902785828437713E-3</v>
      </c>
      <c r="DE527" s="7">
        <f t="shared" si="1641"/>
        <v>0</v>
      </c>
      <c r="DF527" s="224">
        <f t="shared" si="1626"/>
        <v>0</v>
      </c>
      <c r="DG527" s="1">
        <f t="shared" si="1619"/>
        <v>-1</v>
      </c>
      <c r="DH527" s="229">
        <f t="shared" si="1620"/>
        <v>0.49182346205021421</v>
      </c>
      <c r="DI527" s="193"/>
      <c r="DJ527" s="193"/>
      <c r="DK527" s="20"/>
      <c r="DL527" s="33"/>
      <c r="DM527" s="475">
        <f t="shared" si="1621"/>
        <v>0</v>
      </c>
      <c r="DN527" s="4" t="e">
        <f t="shared" si="1597"/>
        <v>#DIV/0!</v>
      </c>
      <c r="DR527" s="7">
        <f t="shared" si="1598"/>
        <v>0</v>
      </c>
      <c r="DS527" s="224">
        <f t="shared" si="1627"/>
        <v>0</v>
      </c>
      <c r="DT527" s="1">
        <f t="shared" si="1622"/>
        <v>-1</v>
      </c>
      <c r="DU527" s="229">
        <f t="shared" si="1623"/>
        <v>-8.2609362637521722E-2</v>
      </c>
    </row>
    <row r="528" spans="2:125" hidden="1" outlineLevel="1" x14ac:dyDescent="0.35">
      <c r="B528" s="5" t="s">
        <v>123</v>
      </c>
      <c r="C528" s="3"/>
      <c r="D528" s="18">
        <v>323104</v>
      </c>
      <c r="E528" s="5" t="s">
        <v>46</v>
      </c>
      <c r="F528" s="5" t="s">
        <v>63</v>
      </c>
      <c r="G528" s="5" t="s">
        <v>76</v>
      </c>
      <c r="H528" s="20">
        <f>200727/1000</f>
        <v>200.727</v>
      </c>
      <c r="I528" s="16">
        <f t="shared" si="1599"/>
        <v>0</v>
      </c>
      <c r="J528" s="16">
        <f t="shared" si="1600"/>
        <v>0</v>
      </c>
      <c r="K528" s="16">
        <f t="shared" si="1601"/>
        <v>0</v>
      </c>
      <c r="L528" s="33">
        <f t="shared" si="1602"/>
        <v>0</v>
      </c>
      <c r="M528" s="20">
        <f t="shared" si="1603"/>
        <v>0</v>
      </c>
      <c r="N528" s="20">
        <f t="shared" si="1604"/>
        <v>0</v>
      </c>
      <c r="O528" s="20">
        <f t="shared" si="1605"/>
        <v>0</v>
      </c>
      <c r="P528" s="20">
        <f t="shared" si="1606"/>
        <v>0</v>
      </c>
      <c r="Q528" s="20">
        <f t="shared" si="1607"/>
        <v>0</v>
      </c>
      <c r="R528" s="20">
        <f t="shared" si="1608"/>
        <v>0</v>
      </c>
      <c r="S528" s="20">
        <f t="shared" si="1609"/>
        <v>0</v>
      </c>
      <c r="T528" s="20">
        <f t="shared" si="1610"/>
        <v>0</v>
      </c>
      <c r="U528" s="182">
        <f t="shared" si="1590"/>
        <v>0</v>
      </c>
      <c r="V528" s="33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0">
        <v>0</v>
      </c>
      <c r="AF528" s="20">
        <v>0</v>
      </c>
      <c r="AG528" s="16">
        <v>0</v>
      </c>
      <c r="AH528" s="179">
        <f t="shared" si="1613"/>
        <v>0</v>
      </c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329">
        <f t="shared" si="1640"/>
        <v>0</v>
      </c>
      <c r="AV528" s="33">
        <v>0</v>
      </c>
      <c r="AW528" s="20">
        <v>0</v>
      </c>
      <c r="AX528" s="20">
        <v>0</v>
      </c>
      <c r="AY528" s="20">
        <v>0</v>
      </c>
      <c r="AZ528" s="20">
        <v>0</v>
      </c>
      <c r="BA528" s="20">
        <v>0</v>
      </c>
      <c r="BB528" s="20">
        <v>0</v>
      </c>
      <c r="BC528" s="20">
        <v>0</v>
      </c>
      <c r="BD528" s="20">
        <v>0</v>
      </c>
      <c r="BE528" s="20">
        <v>0</v>
      </c>
      <c r="BF528" s="20">
        <v>0</v>
      </c>
      <c r="BG528" s="20">
        <v>0</v>
      </c>
      <c r="BH528" s="329">
        <f t="shared" si="1639"/>
        <v>0</v>
      </c>
      <c r="BI528" s="193">
        <f t="shared" si="1591"/>
        <v>0</v>
      </c>
      <c r="BJ528" s="193">
        <f t="shared" si="1592"/>
        <v>0</v>
      </c>
      <c r="BK528" s="20">
        <v>0</v>
      </c>
      <c r="BL528" s="33">
        <v>0</v>
      </c>
      <c r="BM528" s="226">
        <f t="shared" si="1628"/>
        <v>0</v>
      </c>
      <c r="BN528" s="4">
        <f t="shared" si="1611"/>
        <v>0</v>
      </c>
      <c r="BO528" s="4">
        <v>0</v>
      </c>
      <c r="BP528" s="4">
        <v>0</v>
      </c>
      <c r="BQ528" s="195">
        <v>0</v>
      </c>
      <c r="BR528" s="196">
        <f t="shared" si="1593"/>
        <v>0</v>
      </c>
      <c r="BS528" s="224">
        <f t="shared" si="1638"/>
        <v>0</v>
      </c>
      <c r="BT528" s="4">
        <f t="shared" si="1629"/>
        <v>0</v>
      </c>
      <c r="BU528" s="229">
        <f t="shared" si="1594"/>
        <v>0</v>
      </c>
      <c r="BV528" s="193">
        <f t="shared" si="1630"/>
        <v>0</v>
      </c>
      <c r="BW528" s="193">
        <f t="shared" si="1631"/>
        <v>0</v>
      </c>
      <c r="BX528" s="20">
        <v>0</v>
      </c>
      <c r="BY528" s="19">
        <v>0</v>
      </c>
      <c r="BZ528" s="441">
        <f t="shared" si="1632"/>
        <v>0</v>
      </c>
      <c r="CA528" s="4">
        <f t="shared" si="1595"/>
        <v>0</v>
      </c>
      <c r="CB528" s="1">
        <v>0</v>
      </c>
      <c r="CC528" s="1">
        <v>0</v>
      </c>
      <c r="CD528" s="19">
        <v>0</v>
      </c>
      <c r="CE528" s="196">
        <v>0</v>
      </c>
      <c r="CF528" s="275">
        <f t="shared" si="1633"/>
        <v>0</v>
      </c>
      <c r="CG528" s="1">
        <f t="shared" si="1634"/>
        <v>0</v>
      </c>
      <c r="CH528" s="229">
        <f t="shared" si="1635"/>
        <v>0</v>
      </c>
      <c r="CI528" s="193">
        <f t="shared" si="1636"/>
        <v>0</v>
      </c>
      <c r="CJ528" s="193">
        <f t="shared" si="1637"/>
        <v>0</v>
      </c>
      <c r="CK528" s="20">
        <v>0</v>
      </c>
      <c r="CL528" s="33">
        <v>0</v>
      </c>
      <c r="CM528" s="475">
        <f t="shared" si="1614"/>
        <v>0</v>
      </c>
      <c r="CN528" s="4">
        <f t="shared" si="1612"/>
        <v>0</v>
      </c>
      <c r="CO528" s="1">
        <v>0</v>
      </c>
      <c r="CP528" s="1">
        <v>0</v>
      </c>
      <c r="CQ528" s="19">
        <v>0</v>
      </c>
      <c r="CR528" s="7">
        <v>0</v>
      </c>
      <c r="CS528" s="224">
        <f t="shared" si="1624"/>
        <v>0</v>
      </c>
      <c r="CT528" s="1">
        <f t="shared" si="1625"/>
        <v>0</v>
      </c>
      <c r="CU528" s="229">
        <f t="shared" si="1615"/>
        <v>0</v>
      </c>
      <c r="CV528" s="193">
        <f t="shared" si="1616"/>
        <v>0</v>
      </c>
      <c r="CW528" s="193">
        <f t="shared" si="1617"/>
        <v>0</v>
      </c>
      <c r="CX528" s="20"/>
      <c r="CY528" s="33"/>
      <c r="CZ528" s="475">
        <f t="shared" si="1618"/>
        <v>0</v>
      </c>
      <c r="DA528" s="4">
        <f t="shared" si="1596"/>
        <v>0</v>
      </c>
      <c r="DE528" s="7">
        <f t="shared" si="1641"/>
        <v>0</v>
      </c>
      <c r="DF528" s="224">
        <f t="shared" si="1626"/>
        <v>0</v>
      </c>
      <c r="DG528" s="1">
        <f t="shared" si="1619"/>
        <v>0</v>
      </c>
      <c r="DH528" s="229">
        <f t="shared" si="1620"/>
        <v>0</v>
      </c>
      <c r="DI528" s="193"/>
      <c r="DJ528" s="193"/>
      <c r="DK528" s="20"/>
      <c r="DL528" s="33"/>
      <c r="DM528" s="475">
        <f t="shared" si="1621"/>
        <v>0</v>
      </c>
      <c r="DN528" s="4" t="e">
        <f t="shared" si="1597"/>
        <v>#DIV/0!</v>
      </c>
      <c r="DR528" s="7">
        <f t="shared" si="1598"/>
        <v>0</v>
      </c>
      <c r="DS528" s="224">
        <f t="shared" si="1627"/>
        <v>0</v>
      </c>
      <c r="DT528" s="1">
        <f t="shared" si="1622"/>
        <v>0</v>
      </c>
      <c r="DU528" s="229">
        <f t="shared" si="1623"/>
        <v>0</v>
      </c>
    </row>
    <row r="529" spans="1:125" hidden="1" outlineLevel="1" x14ac:dyDescent="0.35">
      <c r="B529" s="5" t="s">
        <v>123</v>
      </c>
      <c r="C529" s="3"/>
      <c r="D529" s="18">
        <v>323901</v>
      </c>
      <c r="E529" s="5" t="s">
        <v>46</v>
      </c>
      <c r="F529" s="5" t="s">
        <v>64</v>
      </c>
      <c r="G529" s="5" t="s">
        <v>76</v>
      </c>
      <c r="H529" s="20">
        <f>200727/1000</f>
        <v>200.727</v>
      </c>
      <c r="I529" s="16">
        <f t="shared" si="1599"/>
        <v>0</v>
      </c>
      <c r="J529" s="16">
        <f t="shared" si="1600"/>
        <v>0</v>
      </c>
      <c r="K529" s="16">
        <f t="shared" si="1601"/>
        <v>0</v>
      </c>
      <c r="L529" s="33">
        <f t="shared" si="1602"/>
        <v>0</v>
      </c>
      <c r="M529" s="20">
        <f t="shared" si="1603"/>
        <v>0</v>
      </c>
      <c r="N529" s="20">
        <f t="shared" si="1604"/>
        <v>0</v>
      </c>
      <c r="O529" s="20">
        <f t="shared" si="1605"/>
        <v>0</v>
      </c>
      <c r="P529" s="20">
        <f t="shared" si="1606"/>
        <v>0</v>
      </c>
      <c r="Q529" s="20">
        <f t="shared" si="1607"/>
        <v>0</v>
      </c>
      <c r="R529" s="20">
        <f t="shared" si="1608"/>
        <v>0</v>
      </c>
      <c r="S529" s="20">
        <f t="shared" si="1609"/>
        <v>0</v>
      </c>
      <c r="T529" s="20">
        <f t="shared" si="1610"/>
        <v>0</v>
      </c>
      <c r="U529" s="182">
        <f t="shared" si="1590"/>
        <v>0</v>
      </c>
      <c r="V529" s="33">
        <v>0</v>
      </c>
      <c r="W529" s="20">
        <v>0</v>
      </c>
      <c r="X529" s="20">
        <v>0</v>
      </c>
      <c r="Y529" s="20">
        <v>0</v>
      </c>
      <c r="Z529" s="20">
        <v>0</v>
      </c>
      <c r="AA529" s="20">
        <v>0</v>
      </c>
      <c r="AB529" s="20">
        <v>0</v>
      </c>
      <c r="AC529" s="20">
        <v>0</v>
      </c>
      <c r="AD529" s="20">
        <v>0</v>
      </c>
      <c r="AE529" s="20">
        <v>0</v>
      </c>
      <c r="AF529" s="20">
        <v>0</v>
      </c>
      <c r="AG529" s="16">
        <v>0</v>
      </c>
      <c r="AH529" s="179">
        <f t="shared" si="1613"/>
        <v>0</v>
      </c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329">
        <f t="shared" si="1640"/>
        <v>0</v>
      </c>
      <c r="AV529" s="33">
        <v>0</v>
      </c>
      <c r="AW529" s="20">
        <v>0</v>
      </c>
      <c r="AX529" s="20">
        <v>0</v>
      </c>
      <c r="AY529" s="20">
        <v>0</v>
      </c>
      <c r="AZ529" s="20">
        <v>0</v>
      </c>
      <c r="BA529" s="20">
        <v>0</v>
      </c>
      <c r="BB529" s="20">
        <v>0</v>
      </c>
      <c r="BC529" s="20">
        <v>0</v>
      </c>
      <c r="BD529" s="20">
        <v>0</v>
      </c>
      <c r="BE529" s="20">
        <v>0</v>
      </c>
      <c r="BF529" s="20">
        <v>0</v>
      </c>
      <c r="BG529" s="20">
        <v>0</v>
      </c>
      <c r="BH529" s="329">
        <f t="shared" si="1639"/>
        <v>0</v>
      </c>
      <c r="BI529" s="193">
        <f t="shared" si="1591"/>
        <v>0</v>
      </c>
      <c r="BJ529" s="193">
        <f t="shared" si="1592"/>
        <v>0</v>
      </c>
      <c r="BK529" s="20">
        <v>0</v>
      </c>
      <c r="BL529" s="33">
        <v>0</v>
      </c>
      <c r="BM529" s="226">
        <f t="shared" si="1628"/>
        <v>0</v>
      </c>
      <c r="BN529" s="4">
        <f t="shared" si="1611"/>
        <v>0</v>
      </c>
      <c r="BO529" s="4">
        <v>0</v>
      </c>
      <c r="BP529" s="4">
        <v>0</v>
      </c>
      <c r="BQ529" s="195">
        <v>0</v>
      </c>
      <c r="BR529" s="196">
        <f t="shared" si="1593"/>
        <v>0</v>
      </c>
      <c r="BS529" s="224">
        <f t="shared" si="1638"/>
        <v>0</v>
      </c>
      <c r="BT529" s="4">
        <f t="shared" si="1629"/>
        <v>0</v>
      </c>
      <c r="BU529" s="229">
        <f t="shared" si="1594"/>
        <v>0</v>
      </c>
      <c r="BV529" s="193">
        <f t="shared" si="1630"/>
        <v>0</v>
      </c>
      <c r="BW529" s="193">
        <f t="shared" si="1631"/>
        <v>0</v>
      </c>
      <c r="BX529" s="20">
        <v>0</v>
      </c>
      <c r="BY529" s="19">
        <v>0</v>
      </c>
      <c r="BZ529" s="441">
        <f t="shared" si="1632"/>
        <v>0</v>
      </c>
      <c r="CA529" s="4">
        <f t="shared" si="1595"/>
        <v>0</v>
      </c>
      <c r="CB529" s="1">
        <v>0</v>
      </c>
      <c r="CC529" s="1">
        <v>0</v>
      </c>
      <c r="CD529" s="19">
        <v>0</v>
      </c>
      <c r="CE529" s="196">
        <v>0</v>
      </c>
      <c r="CF529" s="275">
        <f t="shared" si="1633"/>
        <v>0</v>
      </c>
      <c r="CG529" s="1">
        <f t="shared" si="1634"/>
        <v>0</v>
      </c>
      <c r="CH529" s="229">
        <f t="shared" si="1635"/>
        <v>0</v>
      </c>
      <c r="CI529" s="193">
        <f t="shared" si="1636"/>
        <v>0</v>
      </c>
      <c r="CJ529" s="193">
        <f t="shared" si="1637"/>
        <v>0</v>
      </c>
      <c r="CK529" s="20">
        <v>0</v>
      </c>
      <c r="CL529" s="33">
        <v>0</v>
      </c>
      <c r="CM529" s="475">
        <f t="shared" si="1614"/>
        <v>0</v>
      </c>
      <c r="CN529" s="4">
        <f t="shared" si="1612"/>
        <v>0</v>
      </c>
      <c r="CO529" s="1">
        <v>0</v>
      </c>
      <c r="CP529" s="1">
        <v>0</v>
      </c>
      <c r="CQ529" s="19">
        <v>0</v>
      </c>
      <c r="CR529" s="7">
        <v>0</v>
      </c>
      <c r="CS529" s="224">
        <f t="shared" si="1624"/>
        <v>0</v>
      </c>
      <c r="CT529" s="1">
        <f t="shared" si="1625"/>
        <v>0</v>
      </c>
      <c r="CU529" s="229">
        <f t="shared" si="1615"/>
        <v>0</v>
      </c>
      <c r="CV529" s="193">
        <f t="shared" si="1616"/>
        <v>0</v>
      </c>
      <c r="CW529" s="193">
        <f t="shared" si="1617"/>
        <v>0</v>
      </c>
      <c r="CX529" s="20"/>
      <c r="CY529" s="33"/>
      <c r="CZ529" s="475">
        <f t="shared" si="1618"/>
        <v>0</v>
      </c>
      <c r="DA529" s="4">
        <f t="shared" si="1596"/>
        <v>0</v>
      </c>
      <c r="DE529" s="7">
        <f t="shared" si="1641"/>
        <v>0</v>
      </c>
      <c r="DF529" s="224">
        <f t="shared" si="1626"/>
        <v>0</v>
      </c>
      <c r="DG529" s="1">
        <f t="shared" si="1619"/>
        <v>0</v>
      </c>
      <c r="DH529" s="229">
        <f t="shared" si="1620"/>
        <v>0</v>
      </c>
      <c r="DI529" s="193"/>
      <c r="DJ529" s="193"/>
      <c r="DK529" s="20"/>
      <c r="DL529" s="33"/>
      <c r="DM529" s="475">
        <f t="shared" si="1621"/>
        <v>0</v>
      </c>
      <c r="DN529" s="4" t="e">
        <f t="shared" si="1597"/>
        <v>#DIV/0!</v>
      </c>
      <c r="DR529" s="7">
        <f t="shared" si="1598"/>
        <v>0</v>
      </c>
      <c r="DS529" s="224">
        <f t="shared" si="1627"/>
        <v>0</v>
      </c>
      <c r="DT529" s="1">
        <f t="shared" si="1622"/>
        <v>0</v>
      </c>
      <c r="DU529" s="229">
        <f t="shared" si="1623"/>
        <v>0</v>
      </c>
    </row>
    <row r="530" spans="1:125" hidden="1" outlineLevel="1" x14ac:dyDescent="0.35">
      <c r="B530" s="5" t="s">
        <v>123</v>
      </c>
      <c r="C530" s="3"/>
      <c r="D530" s="18">
        <v>320022</v>
      </c>
      <c r="E530" s="5" t="s">
        <v>47</v>
      </c>
      <c r="F530" s="5" t="s">
        <v>65</v>
      </c>
      <c r="G530" s="5" t="s">
        <v>80</v>
      </c>
      <c r="H530" s="20">
        <v>259.25925925925924</v>
      </c>
      <c r="I530" s="16">
        <f t="shared" si="1599"/>
        <v>0</v>
      </c>
      <c r="J530" s="16">
        <f t="shared" si="1600"/>
        <v>0</v>
      </c>
      <c r="K530" s="16">
        <f t="shared" si="1601"/>
        <v>0</v>
      </c>
      <c r="L530" s="33">
        <f t="shared" si="1602"/>
        <v>0</v>
      </c>
      <c r="M530" s="20">
        <f t="shared" si="1603"/>
        <v>0</v>
      </c>
      <c r="N530" s="20">
        <f t="shared" si="1604"/>
        <v>0</v>
      </c>
      <c r="O530" s="20">
        <f t="shared" si="1605"/>
        <v>0</v>
      </c>
      <c r="P530" s="20">
        <f t="shared" si="1606"/>
        <v>0</v>
      </c>
      <c r="Q530" s="20">
        <f t="shared" si="1607"/>
        <v>0</v>
      </c>
      <c r="R530" s="20">
        <f t="shared" si="1608"/>
        <v>0</v>
      </c>
      <c r="S530" s="20">
        <f t="shared" si="1609"/>
        <v>0</v>
      </c>
      <c r="T530" s="20">
        <f t="shared" si="1610"/>
        <v>0</v>
      </c>
      <c r="U530" s="182">
        <f t="shared" si="1590"/>
        <v>0</v>
      </c>
      <c r="V530" s="33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0">
        <v>0</v>
      </c>
      <c r="AF530" s="20">
        <v>0</v>
      </c>
      <c r="AG530" s="16">
        <v>0</v>
      </c>
      <c r="AH530" s="179">
        <f t="shared" si="1613"/>
        <v>0</v>
      </c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329">
        <f t="shared" si="1640"/>
        <v>0</v>
      </c>
      <c r="AV530" s="33">
        <v>0</v>
      </c>
      <c r="AW530" s="20">
        <v>0</v>
      </c>
      <c r="AX530" s="20">
        <v>0</v>
      </c>
      <c r="AY530" s="20">
        <v>0</v>
      </c>
      <c r="AZ530" s="20">
        <v>0</v>
      </c>
      <c r="BA530" s="20">
        <v>0</v>
      </c>
      <c r="BB530" s="20">
        <v>0</v>
      </c>
      <c r="BC530" s="20">
        <v>0</v>
      </c>
      <c r="BD530" s="20">
        <v>0</v>
      </c>
      <c r="BE530" s="20">
        <v>0</v>
      </c>
      <c r="BF530" s="20">
        <v>0</v>
      </c>
      <c r="BG530" s="20">
        <v>0</v>
      </c>
      <c r="BH530" s="329">
        <f t="shared" si="1639"/>
        <v>0</v>
      </c>
      <c r="BI530" s="193"/>
      <c r="BJ530" s="193"/>
      <c r="BK530" s="20"/>
      <c r="BL530" s="33">
        <v>0</v>
      </c>
      <c r="BM530" s="226"/>
      <c r="BN530" s="4"/>
      <c r="BO530" s="4"/>
      <c r="BP530" s="4"/>
      <c r="BQ530" s="195"/>
      <c r="BR530" s="196"/>
      <c r="BS530" s="224"/>
      <c r="BT530" s="4">
        <f t="shared" si="1629"/>
        <v>0</v>
      </c>
      <c r="BU530" s="229">
        <f t="shared" si="1594"/>
        <v>0</v>
      </c>
      <c r="BV530" s="193">
        <f t="shared" si="1630"/>
        <v>0</v>
      </c>
      <c r="BW530" s="193">
        <f t="shared" si="1631"/>
        <v>0</v>
      </c>
      <c r="BX530" s="20">
        <v>0</v>
      </c>
      <c r="BY530" s="19">
        <v>0</v>
      </c>
      <c r="BZ530" s="441">
        <f t="shared" si="1632"/>
        <v>0</v>
      </c>
      <c r="CA530" s="4"/>
      <c r="CB530" s="1">
        <v>0</v>
      </c>
      <c r="CC530" s="1">
        <v>0</v>
      </c>
      <c r="CD530" s="19">
        <v>0</v>
      </c>
      <c r="CE530" s="196">
        <v>0</v>
      </c>
      <c r="CF530" s="275">
        <f t="shared" si="1633"/>
        <v>0</v>
      </c>
      <c r="CG530" s="1">
        <f t="shared" si="1634"/>
        <v>0</v>
      </c>
      <c r="CH530" s="229">
        <f t="shared" si="1635"/>
        <v>0</v>
      </c>
      <c r="CI530" s="193">
        <f t="shared" si="1636"/>
        <v>0</v>
      </c>
      <c r="CJ530" s="193">
        <f t="shared" si="1637"/>
        <v>0</v>
      </c>
      <c r="CK530" s="20">
        <v>0</v>
      </c>
      <c r="CL530" s="33">
        <v>0</v>
      </c>
      <c r="CM530" s="475">
        <f t="shared" si="1614"/>
        <v>0</v>
      </c>
      <c r="CN530" s="4">
        <f t="shared" si="1612"/>
        <v>0</v>
      </c>
      <c r="CO530" s="1">
        <v>0</v>
      </c>
      <c r="CP530" s="1">
        <v>0</v>
      </c>
      <c r="CQ530" s="19">
        <v>0</v>
      </c>
      <c r="CR530" s="7">
        <v>0</v>
      </c>
      <c r="CS530" s="224">
        <f t="shared" si="1624"/>
        <v>0</v>
      </c>
      <c r="CT530" s="1">
        <f t="shared" si="1625"/>
        <v>0</v>
      </c>
      <c r="CU530" s="229">
        <f t="shared" si="1615"/>
        <v>0</v>
      </c>
      <c r="CV530" s="193">
        <f t="shared" si="1616"/>
        <v>0</v>
      </c>
      <c r="CW530" s="193">
        <f t="shared" si="1617"/>
        <v>0</v>
      </c>
      <c r="CX530" s="20"/>
      <c r="CY530" s="33"/>
      <c r="CZ530" s="475">
        <f t="shared" si="1618"/>
        <v>0</v>
      </c>
      <c r="DA530" s="4">
        <f t="shared" si="1596"/>
        <v>0</v>
      </c>
      <c r="DE530" s="7">
        <f t="shared" si="1641"/>
        <v>0</v>
      </c>
      <c r="DF530" s="224">
        <f t="shared" si="1626"/>
        <v>0</v>
      </c>
      <c r="DG530" s="1">
        <f t="shared" si="1619"/>
        <v>0</v>
      </c>
      <c r="DH530" s="229">
        <f t="shared" si="1620"/>
        <v>0</v>
      </c>
      <c r="DI530" s="193"/>
      <c r="DJ530" s="193"/>
      <c r="DK530" s="20"/>
      <c r="DL530" s="33"/>
      <c r="DM530" s="475">
        <f t="shared" si="1621"/>
        <v>0</v>
      </c>
      <c r="DN530" s="4" t="e">
        <f t="shared" si="1597"/>
        <v>#DIV/0!</v>
      </c>
      <c r="DR530" s="7">
        <f t="shared" si="1598"/>
        <v>0</v>
      </c>
      <c r="DS530" s="224">
        <f t="shared" si="1627"/>
        <v>0</v>
      </c>
      <c r="DT530" s="1">
        <f t="shared" si="1622"/>
        <v>0</v>
      </c>
      <c r="DU530" s="229">
        <f t="shared" si="1623"/>
        <v>0</v>
      </c>
    </row>
    <row r="531" spans="1:125" hidden="1" outlineLevel="1" x14ac:dyDescent="0.35">
      <c r="B531" s="5" t="s">
        <v>123</v>
      </c>
      <c r="C531" s="3"/>
      <c r="D531" s="18">
        <v>320117</v>
      </c>
      <c r="E531" s="5" t="s">
        <v>47</v>
      </c>
      <c r="F531" s="5" t="s">
        <v>66</v>
      </c>
      <c r="G531" s="5" t="s">
        <v>80</v>
      </c>
      <c r="H531" s="20">
        <v>259.25925925925924</v>
      </c>
      <c r="I531" s="16">
        <f t="shared" si="1599"/>
        <v>0</v>
      </c>
      <c r="J531" s="16">
        <f t="shared" si="1600"/>
        <v>0</v>
      </c>
      <c r="K531" s="16">
        <f t="shared" si="1601"/>
        <v>0</v>
      </c>
      <c r="L531" s="33">
        <f t="shared" si="1602"/>
        <v>0</v>
      </c>
      <c r="M531" s="20">
        <f t="shared" si="1603"/>
        <v>0</v>
      </c>
      <c r="N531" s="20">
        <f t="shared" si="1604"/>
        <v>0</v>
      </c>
      <c r="O531" s="20">
        <f t="shared" si="1605"/>
        <v>0</v>
      </c>
      <c r="P531" s="20">
        <f t="shared" si="1606"/>
        <v>0</v>
      </c>
      <c r="Q531" s="20">
        <f t="shared" si="1607"/>
        <v>0</v>
      </c>
      <c r="R531" s="20">
        <f t="shared" si="1608"/>
        <v>0</v>
      </c>
      <c r="S531" s="20">
        <f t="shared" si="1609"/>
        <v>0</v>
      </c>
      <c r="T531" s="20">
        <f t="shared" si="1610"/>
        <v>0</v>
      </c>
      <c r="U531" s="182">
        <f t="shared" si="1590"/>
        <v>0</v>
      </c>
      <c r="V531" s="33">
        <v>0</v>
      </c>
      <c r="W531" s="20">
        <v>0</v>
      </c>
      <c r="X531" s="20">
        <v>0</v>
      </c>
      <c r="Y531" s="20">
        <v>0</v>
      </c>
      <c r="Z531" s="20">
        <v>0</v>
      </c>
      <c r="AA531" s="20">
        <v>0</v>
      </c>
      <c r="AB531" s="20">
        <v>0</v>
      </c>
      <c r="AC531" s="20">
        <v>0</v>
      </c>
      <c r="AD531" s="20">
        <v>0</v>
      </c>
      <c r="AE531" s="20">
        <v>0</v>
      </c>
      <c r="AF531" s="20">
        <v>0</v>
      </c>
      <c r="AG531" s="16">
        <v>0</v>
      </c>
      <c r="AH531" s="179">
        <f t="shared" si="1613"/>
        <v>0</v>
      </c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329">
        <f t="shared" si="1640"/>
        <v>0</v>
      </c>
      <c r="AV531" s="33">
        <v>0</v>
      </c>
      <c r="AW531" s="20">
        <v>0</v>
      </c>
      <c r="AX531" s="20">
        <v>0</v>
      </c>
      <c r="AY531" s="20">
        <v>0</v>
      </c>
      <c r="AZ531" s="20">
        <v>0</v>
      </c>
      <c r="BA531" s="20">
        <v>0</v>
      </c>
      <c r="BB531" s="20">
        <v>0</v>
      </c>
      <c r="BC531" s="20">
        <v>0</v>
      </c>
      <c r="BD531" s="20">
        <v>0</v>
      </c>
      <c r="BE531" s="20">
        <v>0</v>
      </c>
      <c r="BF531" s="20">
        <v>0</v>
      </c>
      <c r="BG531" s="20">
        <v>0</v>
      </c>
      <c r="BH531" s="329">
        <f t="shared" si="1639"/>
        <v>0</v>
      </c>
      <c r="BI531" s="193"/>
      <c r="BJ531" s="193"/>
      <c r="BK531" s="20"/>
      <c r="BL531" s="33">
        <v>0</v>
      </c>
      <c r="BM531" s="226"/>
      <c r="BN531" s="4"/>
      <c r="BO531" s="4"/>
      <c r="BP531" s="4"/>
      <c r="BQ531" s="195"/>
      <c r="BR531" s="196"/>
      <c r="BS531" s="224"/>
      <c r="BT531" s="4">
        <f t="shared" si="1629"/>
        <v>0</v>
      </c>
      <c r="BU531" s="229">
        <f t="shared" si="1594"/>
        <v>0</v>
      </c>
      <c r="BV531" s="193">
        <f t="shared" si="1630"/>
        <v>0</v>
      </c>
      <c r="BW531" s="193">
        <f t="shared" si="1631"/>
        <v>0</v>
      </c>
      <c r="BX531" s="20">
        <v>0</v>
      </c>
      <c r="BY531" s="19">
        <v>0</v>
      </c>
      <c r="BZ531" s="441">
        <f t="shared" si="1632"/>
        <v>0</v>
      </c>
      <c r="CA531" s="4"/>
      <c r="CB531" s="1">
        <v>0</v>
      </c>
      <c r="CC531" s="1">
        <v>0</v>
      </c>
      <c r="CD531" s="19">
        <v>0</v>
      </c>
      <c r="CE531" s="196">
        <v>0</v>
      </c>
      <c r="CF531" s="275">
        <f t="shared" si="1633"/>
        <v>0</v>
      </c>
      <c r="CG531" s="1">
        <f t="shared" si="1634"/>
        <v>0</v>
      </c>
      <c r="CH531" s="229">
        <f t="shared" si="1635"/>
        <v>0</v>
      </c>
      <c r="CI531" s="193">
        <f t="shared" si="1636"/>
        <v>0</v>
      </c>
      <c r="CJ531" s="193">
        <f t="shared" si="1637"/>
        <v>0</v>
      </c>
      <c r="CK531" s="20">
        <v>0</v>
      </c>
      <c r="CL531" s="33">
        <v>0</v>
      </c>
      <c r="CM531" s="475">
        <f t="shared" si="1614"/>
        <v>0</v>
      </c>
      <c r="CN531" s="4">
        <f t="shared" si="1612"/>
        <v>0</v>
      </c>
      <c r="CO531" s="1">
        <v>0</v>
      </c>
      <c r="CP531" s="1">
        <v>0</v>
      </c>
      <c r="CQ531" s="19">
        <v>0</v>
      </c>
      <c r="CR531" s="7">
        <v>0</v>
      </c>
      <c r="CS531" s="224">
        <f t="shared" si="1624"/>
        <v>0</v>
      </c>
      <c r="CT531" s="1">
        <f t="shared" si="1625"/>
        <v>0</v>
      </c>
      <c r="CU531" s="229">
        <f t="shared" si="1615"/>
        <v>0</v>
      </c>
      <c r="CV531" s="193">
        <f t="shared" si="1616"/>
        <v>0</v>
      </c>
      <c r="CW531" s="193">
        <f t="shared" si="1617"/>
        <v>0</v>
      </c>
      <c r="CX531" s="20"/>
      <c r="CY531" s="33"/>
      <c r="CZ531" s="475">
        <f t="shared" si="1618"/>
        <v>0</v>
      </c>
      <c r="DA531" s="4">
        <f t="shared" si="1596"/>
        <v>0</v>
      </c>
      <c r="DE531" s="7">
        <f t="shared" si="1641"/>
        <v>0</v>
      </c>
      <c r="DF531" s="224">
        <f t="shared" si="1626"/>
        <v>0</v>
      </c>
      <c r="DG531" s="1">
        <f t="shared" si="1619"/>
        <v>0</v>
      </c>
      <c r="DH531" s="229">
        <f t="shared" si="1620"/>
        <v>0</v>
      </c>
      <c r="DI531" s="193"/>
      <c r="DJ531" s="193"/>
      <c r="DK531" s="20"/>
      <c r="DL531" s="33"/>
      <c r="DM531" s="475">
        <f t="shared" si="1621"/>
        <v>0</v>
      </c>
      <c r="DN531" s="4" t="e">
        <f t="shared" si="1597"/>
        <v>#DIV/0!</v>
      </c>
      <c r="DR531" s="7">
        <f t="shared" si="1598"/>
        <v>0</v>
      </c>
      <c r="DS531" s="224">
        <f t="shared" si="1627"/>
        <v>0</v>
      </c>
      <c r="DT531" s="1">
        <f t="shared" si="1622"/>
        <v>0</v>
      </c>
      <c r="DU531" s="229">
        <f t="shared" si="1623"/>
        <v>0</v>
      </c>
    </row>
    <row r="532" spans="1:125" hidden="1" outlineLevel="1" x14ac:dyDescent="0.35">
      <c r="B532" s="5" t="s">
        <v>123</v>
      </c>
      <c r="C532" s="3"/>
      <c r="D532" s="18">
        <v>320927</v>
      </c>
      <c r="E532" s="5" t="s">
        <v>47</v>
      </c>
      <c r="F532" s="5" t="s">
        <v>67</v>
      </c>
      <c r="G532" s="5" t="s">
        <v>80</v>
      </c>
      <c r="H532" s="20">
        <v>229.58199999999999</v>
      </c>
      <c r="I532" s="16">
        <f t="shared" si="1599"/>
        <v>0</v>
      </c>
      <c r="J532" s="16">
        <f t="shared" si="1600"/>
        <v>0</v>
      </c>
      <c r="K532" s="16">
        <f t="shared" si="1601"/>
        <v>0</v>
      </c>
      <c r="L532" s="33">
        <f t="shared" si="1602"/>
        <v>0</v>
      </c>
      <c r="M532" s="20">
        <f t="shared" si="1603"/>
        <v>0</v>
      </c>
      <c r="N532" s="20">
        <f t="shared" si="1604"/>
        <v>0</v>
      </c>
      <c r="O532" s="20">
        <f t="shared" si="1605"/>
        <v>0</v>
      </c>
      <c r="P532" s="20">
        <f t="shared" si="1606"/>
        <v>0</v>
      </c>
      <c r="Q532" s="20">
        <f t="shared" si="1607"/>
        <v>0</v>
      </c>
      <c r="R532" s="20">
        <f t="shared" si="1608"/>
        <v>0</v>
      </c>
      <c r="S532" s="20">
        <f t="shared" si="1609"/>
        <v>0</v>
      </c>
      <c r="T532" s="20">
        <f t="shared" si="1610"/>
        <v>0</v>
      </c>
      <c r="U532" s="182">
        <f t="shared" si="1590"/>
        <v>0</v>
      </c>
      <c r="V532" s="33">
        <v>0</v>
      </c>
      <c r="W532" s="20">
        <v>0</v>
      </c>
      <c r="X532" s="20">
        <v>0</v>
      </c>
      <c r="Y532" s="20">
        <v>0</v>
      </c>
      <c r="Z532" s="20">
        <v>0</v>
      </c>
      <c r="AA532" s="20">
        <v>0</v>
      </c>
      <c r="AB532" s="20">
        <v>0</v>
      </c>
      <c r="AC532" s="20">
        <v>0</v>
      </c>
      <c r="AD532" s="20">
        <v>0</v>
      </c>
      <c r="AE532" s="20">
        <v>0</v>
      </c>
      <c r="AF532" s="20">
        <v>0</v>
      </c>
      <c r="AG532" s="16">
        <v>0</v>
      </c>
      <c r="AH532" s="179">
        <f t="shared" si="1613"/>
        <v>0</v>
      </c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329">
        <f t="shared" si="1640"/>
        <v>0</v>
      </c>
      <c r="AV532" s="33">
        <v>0</v>
      </c>
      <c r="AW532" s="20">
        <v>0</v>
      </c>
      <c r="AX532" s="20">
        <v>0</v>
      </c>
      <c r="AY532" s="20">
        <v>0</v>
      </c>
      <c r="AZ532" s="20">
        <v>0</v>
      </c>
      <c r="BA532" s="20">
        <v>0</v>
      </c>
      <c r="BB532" s="20">
        <v>0</v>
      </c>
      <c r="BC532" s="20">
        <v>0</v>
      </c>
      <c r="BD532" s="20">
        <v>0</v>
      </c>
      <c r="BE532" s="20">
        <v>0</v>
      </c>
      <c r="BF532" s="20">
        <v>0</v>
      </c>
      <c r="BG532" s="20">
        <v>0</v>
      </c>
      <c r="BH532" s="329">
        <f t="shared" si="1639"/>
        <v>0</v>
      </c>
      <c r="BI532" s="193"/>
      <c r="BJ532" s="193"/>
      <c r="BK532" s="20"/>
      <c r="BL532" s="33">
        <v>0</v>
      </c>
      <c r="BM532" s="226"/>
      <c r="BN532" s="4"/>
      <c r="BO532" s="4"/>
      <c r="BP532" s="4"/>
      <c r="BQ532" s="195"/>
      <c r="BR532" s="196"/>
      <c r="BS532" s="224"/>
      <c r="BT532" s="4">
        <f t="shared" si="1629"/>
        <v>0</v>
      </c>
      <c r="BU532" s="229">
        <f t="shared" si="1594"/>
        <v>0</v>
      </c>
      <c r="BV532" s="193">
        <f t="shared" si="1630"/>
        <v>0</v>
      </c>
      <c r="BW532" s="193">
        <f t="shared" si="1631"/>
        <v>0</v>
      </c>
      <c r="BX532" s="20">
        <v>0</v>
      </c>
      <c r="BY532" s="19">
        <v>0</v>
      </c>
      <c r="BZ532" s="441">
        <f t="shared" si="1632"/>
        <v>0</v>
      </c>
      <c r="CA532" s="4"/>
      <c r="CB532" s="1">
        <v>0</v>
      </c>
      <c r="CC532" s="1">
        <v>0</v>
      </c>
      <c r="CD532" s="19">
        <v>0</v>
      </c>
      <c r="CE532" s="196">
        <v>0</v>
      </c>
      <c r="CF532" s="275">
        <f t="shared" si="1633"/>
        <v>0</v>
      </c>
      <c r="CG532" s="1">
        <f t="shared" si="1634"/>
        <v>0</v>
      </c>
      <c r="CH532" s="229">
        <f t="shared" si="1635"/>
        <v>0</v>
      </c>
      <c r="CI532" s="193">
        <f t="shared" si="1636"/>
        <v>0</v>
      </c>
      <c r="CJ532" s="193">
        <f t="shared" si="1637"/>
        <v>0</v>
      </c>
      <c r="CK532" s="20">
        <v>0</v>
      </c>
      <c r="CL532" s="33">
        <v>0</v>
      </c>
      <c r="CM532" s="475">
        <f t="shared" si="1614"/>
        <v>0</v>
      </c>
      <c r="CN532" s="4">
        <f t="shared" si="1612"/>
        <v>0</v>
      </c>
      <c r="CO532" s="1">
        <v>0</v>
      </c>
      <c r="CP532" s="1">
        <v>0</v>
      </c>
      <c r="CQ532" s="19">
        <v>0</v>
      </c>
      <c r="CR532" s="7">
        <v>0</v>
      </c>
      <c r="CS532" s="224">
        <f t="shared" si="1624"/>
        <v>0</v>
      </c>
      <c r="CT532" s="1">
        <f t="shared" si="1625"/>
        <v>0</v>
      </c>
      <c r="CU532" s="229">
        <f t="shared" si="1615"/>
        <v>0</v>
      </c>
      <c r="CV532" s="193">
        <f t="shared" si="1616"/>
        <v>0</v>
      </c>
      <c r="CW532" s="193">
        <f t="shared" si="1617"/>
        <v>0</v>
      </c>
      <c r="CX532" s="20"/>
      <c r="CY532" s="33"/>
      <c r="CZ532" s="475">
        <f t="shared" si="1618"/>
        <v>0</v>
      </c>
      <c r="DA532" s="4">
        <f t="shared" si="1596"/>
        <v>0</v>
      </c>
      <c r="DE532" s="7">
        <f t="shared" si="1641"/>
        <v>0</v>
      </c>
      <c r="DF532" s="224">
        <f t="shared" si="1626"/>
        <v>0</v>
      </c>
      <c r="DG532" s="1">
        <f t="shared" si="1619"/>
        <v>0</v>
      </c>
      <c r="DH532" s="229">
        <f t="shared" si="1620"/>
        <v>0</v>
      </c>
      <c r="DI532" s="193"/>
      <c r="DJ532" s="193"/>
      <c r="DK532" s="20"/>
      <c r="DL532" s="33"/>
      <c r="DM532" s="475">
        <f t="shared" si="1621"/>
        <v>0</v>
      </c>
      <c r="DN532" s="4" t="e">
        <f t="shared" si="1597"/>
        <v>#DIV/0!</v>
      </c>
      <c r="DR532" s="7">
        <f t="shared" si="1598"/>
        <v>0</v>
      </c>
      <c r="DS532" s="224">
        <f t="shared" si="1627"/>
        <v>0</v>
      </c>
      <c r="DT532" s="1">
        <f t="shared" si="1622"/>
        <v>0</v>
      </c>
      <c r="DU532" s="229">
        <f t="shared" si="1623"/>
        <v>0</v>
      </c>
    </row>
    <row r="533" spans="1:125" hidden="1" outlineLevel="1" x14ac:dyDescent="0.35">
      <c r="B533" s="5" t="s">
        <v>123</v>
      </c>
      <c r="C533" s="3"/>
      <c r="D533" s="18">
        <v>320029</v>
      </c>
      <c r="E533" s="5" t="s">
        <v>47</v>
      </c>
      <c r="F533" s="5" t="s">
        <v>68</v>
      </c>
      <c r="G533" s="5" t="s">
        <v>81</v>
      </c>
      <c r="H533" s="20">
        <v>255.55600000000001</v>
      </c>
      <c r="I533" s="16">
        <f t="shared" si="1599"/>
        <v>0</v>
      </c>
      <c r="J533" s="16">
        <f t="shared" si="1600"/>
        <v>0</v>
      </c>
      <c r="K533" s="16">
        <f t="shared" si="1601"/>
        <v>0</v>
      </c>
      <c r="L533" s="33">
        <f t="shared" si="1602"/>
        <v>0</v>
      </c>
      <c r="M533" s="20">
        <f t="shared" si="1603"/>
        <v>0</v>
      </c>
      <c r="N533" s="20">
        <f t="shared" si="1604"/>
        <v>0</v>
      </c>
      <c r="O533" s="20">
        <f t="shared" si="1605"/>
        <v>0</v>
      </c>
      <c r="P533" s="20">
        <f t="shared" si="1606"/>
        <v>0</v>
      </c>
      <c r="Q533" s="20">
        <f t="shared" si="1607"/>
        <v>0</v>
      </c>
      <c r="R533" s="20">
        <f t="shared" si="1608"/>
        <v>0</v>
      </c>
      <c r="S533" s="20">
        <f t="shared" si="1609"/>
        <v>0</v>
      </c>
      <c r="T533" s="20">
        <f t="shared" si="1610"/>
        <v>0</v>
      </c>
      <c r="U533" s="182">
        <f t="shared" si="1590"/>
        <v>0</v>
      </c>
      <c r="V533" s="33">
        <v>0</v>
      </c>
      <c r="W533" s="20">
        <v>0</v>
      </c>
      <c r="X533" s="20">
        <v>0</v>
      </c>
      <c r="Y533" s="20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0">
        <v>0</v>
      </c>
      <c r="AF533" s="20">
        <v>0</v>
      </c>
      <c r="AG533" s="16">
        <v>0</v>
      </c>
      <c r="AH533" s="179">
        <f t="shared" si="1613"/>
        <v>0</v>
      </c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329">
        <f t="shared" si="1640"/>
        <v>0</v>
      </c>
      <c r="AV533" s="33">
        <v>0</v>
      </c>
      <c r="AW533" s="20">
        <v>0</v>
      </c>
      <c r="AX533" s="20">
        <v>0</v>
      </c>
      <c r="AY533" s="20">
        <v>0</v>
      </c>
      <c r="AZ533" s="20">
        <v>0</v>
      </c>
      <c r="BA533" s="20">
        <v>0</v>
      </c>
      <c r="BB533" s="20">
        <v>0</v>
      </c>
      <c r="BC533" s="20">
        <v>0</v>
      </c>
      <c r="BD533" s="20">
        <v>0</v>
      </c>
      <c r="BE533" s="20">
        <v>0</v>
      </c>
      <c r="BF533" s="20">
        <v>0</v>
      </c>
      <c r="BG533" s="20">
        <v>0</v>
      </c>
      <c r="BH533" s="329">
        <f t="shared" si="1639"/>
        <v>0</v>
      </c>
      <c r="BI533" s="193"/>
      <c r="BJ533" s="193"/>
      <c r="BK533" s="20"/>
      <c r="BL533" s="33">
        <v>0</v>
      </c>
      <c r="BM533" s="226"/>
      <c r="BN533" s="4"/>
      <c r="BO533" s="4"/>
      <c r="BP533" s="4"/>
      <c r="BQ533" s="195"/>
      <c r="BR533" s="196"/>
      <c r="BS533" s="224"/>
      <c r="BT533" s="4">
        <f t="shared" si="1629"/>
        <v>0</v>
      </c>
      <c r="BU533" s="229">
        <f t="shared" si="1594"/>
        <v>0</v>
      </c>
      <c r="BV533" s="193">
        <f t="shared" si="1630"/>
        <v>0</v>
      </c>
      <c r="BW533" s="193">
        <f t="shared" si="1631"/>
        <v>0</v>
      </c>
      <c r="BX533" s="20">
        <v>0</v>
      </c>
      <c r="BY533" s="19">
        <v>0</v>
      </c>
      <c r="BZ533" s="441">
        <f t="shared" si="1632"/>
        <v>0</v>
      </c>
      <c r="CA533" s="4"/>
      <c r="CB533" s="1">
        <v>0</v>
      </c>
      <c r="CC533" s="1">
        <v>0</v>
      </c>
      <c r="CD533" s="19">
        <v>0</v>
      </c>
      <c r="CE533" s="196">
        <v>0</v>
      </c>
      <c r="CF533" s="275">
        <f t="shared" si="1633"/>
        <v>0</v>
      </c>
      <c r="CG533" s="1">
        <f t="shared" si="1634"/>
        <v>0</v>
      </c>
      <c r="CH533" s="229">
        <f t="shared" si="1635"/>
        <v>0</v>
      </c>
      <c r="CI533" s="193">
        <f t="shared" si="1636"/>
        <v>0</v>
      </c>
      <c r="CJ533" s="193">
        <f t="shared" si="1637"/>
        <v>0</v>
      </c>
      <c r="CK533" s="20">
        <v>0</v>
      </c>
      <c r="CL533" s="33">
        <v>0</v>
      </c>
      <c r="CM533" s="475">
        <f t="shared" si="1614"/>
        <v>0</v>
      </c>
      <c r="CN533" s="4">
        <f t="shared" si="1612"/>
        <v>0</v>
      </c>
      <c r="CO533" s="1">
        <v>0</v>
      </c>
      <c r="CP533" s="1">
        <v>0</v>
      </c>
      <c r="CQ533" s="19">
        <v>0</v>
      </c>
      <c r="CR533" s="7">
        <v>0</v>
      </c>
      <c r="CS533" s="224">
        <f t="shared" si="1624"/>
        <v>0</v>
      </c>
      <c r="CT533" s="1">
        <f t="shared" si="1625"/>
        <v>0</v>
      </c>
      <c r="CU533" s="229">
        <f t="shared" si="1615"/>
        <v>0</v>
      </c>
      <c r="CV533" s="193">
        <f t="shared" si="1616"/>
        <v>0</v>
      </c>
      <c r="CW533" s="193">
        <f t="shared" si="1617"/>
        <v>0</v>
      </c>
      <c r="CX533" s="20"/>
      <c r="CY533" s="33"/>
      <c r="CZ533" s="475">
        <f t="shared" si="1618"/>
        <v>0</v>
      </c>
      <c r="DA533" s="4">
        <f t="shared" si="1596"/>
        <v>0</v>
      </c>
      <c r="DE533" s="7">
        <f t="shared" si="1641"/>
        <v>0</v>
      </c>
      <c r="DF533" s="224">
        <f t="shared" si="1626"/>
        <v>0</v>
      </c>
      <c r="DG533" s="1">
        <f t="shared" si="1619"/>
        <v>0</v>
      </c>
      <c r="DH533" s="229">
        <f t="shared" si="1620"/>
        <v>0</v>
      </c>
      <c r="DI533" s="193"/>
      <c r="DJ533" s="193"/>
      <c r="DK533" s="20"/>
      <c r="DL533" s="33"/>
      <c r="DM533" s="475">
        <f t="shared" si="1621"/>
        <v>0</v>
      </c>
      <c r="DN533" s="4" t="e">
        <f t="shared" si="1597"/>
        <v>#DIV/0!</v>
      </c>
      <c r="DR533" s="7">
        <f t="shared" si="1598"/>
        <v>0</v>
      </c>
      <c r="DS533" s="224">
        <f t="shared" si="1627"/>
        <v>0</v>
      </c>
      <c r="DT533" s="1">
        <f t="shared" si="1622"/>
        <v>0</v>
      </c>
      <c r="DU533" s="229">
        <f t="shared" si="1623"/>
        <v>0</v>
      </c>
    </row>
    <row r="534" spans="1:125" hidden="1" outlineLevel="1" x14ac:dyDescent="0.35">
      <c r="B534" s="5" t="s">
        <v>123</v>
      </c>
      <c r="C534" s="3"/>
      <c r="D534" s="18">
        <v>320020</v>
      </c>
      <c r="E534" s="5" t="s">
        <v>47</v>
      </c>
      <c r="F534" s="5" t="s">
        <v>29</v>
      </c>
      <c r="G534" s="5" t="s">
        <v>130</v>
      </c>
      <c r="H534" s="20">
        <v>317.77800000000002</v>
      </c>
      <c r="I534" s="16">
        <f t="shared" si="1599"/>
        <v>0</v>
      </c>
      <c r="J534" s="16">
        <f t="shared" si="1600"/>
        <v>0</v>
      </c>
      <c r="K534" s="16">
        <f t="shared" si="1601"/>
        <v>0</v>
      </c>
      <c r="L534" s="33">
        <f t="shared" si="1602"/>
        <v>0</v>
      </c>
      <c r="M534" s="20">
        <f t="shared" si="1603"/>
        <v>0</v>
      </c>
      <c r="N534" s="20">
        <f t="shared" si="1604"/>
        <v>0</v>
      </c>
      <c r="O534" s="20">
        <f t="shared" si="1605"/>
        <v>0</v>
      </c>
      <c r="P534" s="20">
        <f t="shared" si="1606"/>
        <v>0</v>
      </c>
      <c r="Q534" s="20">
        <f t="shared" si="1607"/>
        <v>0</v>
      </c>
      <c r="R534" s="20">
        <f t="shared" si="1608"/>
        <v>0</v>
      </c>
      <c r="S534" s="20">
        <f t="shared" si="1609"/>
        <v>0</v>
      </c>
      <c r="T534" s="20">
        <f t="shared" si="1610"/>
        <v>11.774181976096521</v>
      </c>
      <c r="U534" s="182">
        <f t="shared" si="1590"/>
        <v>11.774181976096521</v>
      </c>
      <c r="V534" s="33">
        <v>2</v>
      </c>
      <c r="W534" s="20">
        <v>1</v>
      </c>
      <c r="X534" s="20">
        <v>1</v>
      </c>
      <c r="Y534" s="20">
        <v>0</v>
      </c>
      <c r="Z534" s="20">
        <v>0</v>
      </c>
      <c r="AA534" s="20">
        <v>0</v>
      </c>
      <c r="AB534" s="20">
        <v>0</v>
      </c>
      <c r="AC534" s="20">
        <v>0</v>
      </c>
      <c r="AD534" s="20">
        <v>0</v>
      </c>
      <c r="AE534" s="20">
        <v>0</v>
      </c>
      <c r="AF534" s="20">
        <v>0</v>
      </c>
      <c r="AG534" s="16">
        <v>0</v>
      </c>
      <c r="AH534" s="179">
        <f t="shared" ref="AH534" si="1642">+SUM(V534:AG534)</f>
        <v>4</v>
      </c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8">
        <v>3741.5760000000005</v>
      </c>
      <c r="AU534" s="329">
        <f t="shared" si="1640"/>
        <v>3741.5760000000005</v>
      </c>
      <c r="AV534" s="33">
        <v>679.53816000000006</v>
      </c>
      <c r="AW534" s="20">
        <v>343.20024000000001</v>
      </c>
      <c r="AX534" s="20">
        <v>336.33792</v>
      </c>
      <c r="AY534" s="20">
        <v>0</v>
      </c>
      <c r="AZ534" s="20">
        <v>0</v>
      </c>
      <c r="BA534" s="20">
        <v>0</v>
      </c>
      <c r="BB534" s="20">
        <v>0</v>
      </c>
      <c r="BC534" s="20">
        <v>0</v>
      </c>
      <c r="BD534" s="20">
        <v>0</v>
      </c>
      <c r="BE534" s="20">
        <v>0</v>
      </c>
      <c r="BF534" s="20">
        <v>0</v>
      </c>
      <c r="BG534" s="20">
        <v>0</v>
      </c>
      <c r="BH534" s="329">
        <f t="shared" si="1639"/>
        <v>1359.0763200000001</v>
      </c>
      <c r="BI534" s="193"/>
      <c r="BJ534" s="193"/>
      <c r="BK534" s="20"/>
      <c r="BL534" s="33">
        <v>0</v>
      </c>
      <c r="BM534" s="226"/>
      <c r="BN534" s="4"/>
      <c r="BO534" s="4"/>
      <c r="BP534" s="4"/>
      <c r="BQ534" s="195"/>
      <c r="BR534" s="196"/>
      <c r="BS534" s="224"/>
      <c r="BT534" s="4">
        <f t="shared" si="1629"/>
        <v>0</v>
      </c>
      <c r="BU534" s="229">
        <f t="shared" si="1594"/>
        <v>0</v>
      </c>
      <c r="BV534" s="193">
        <f t="shared" si="1630"/>
        <v>169.88454000000002</v>
      </c>
      <c r="BW534" s="193">
        <f t="shared" si="1631"/>
        <v>0</v>
      </c>
      <c r="BX534" s="20">
        <v>0</v>
      </c>
      <c r="BY534" s="19">
        <v>0</v>
      </c>
      <c r="BZ534" s="441">
        <f t="shared" si="1632"/>
        <v>0</v>
      </c>
      <c r="CA534" s="4"/>
      <c r="CB534" s="1">
        <v>0</v>
      </c>
      <c r="CC534" s="1">
        <v>0</v>
      </c>
      <c r="CD534" s="19">
        <v>0</v>
      </c>
      <c r="CE534" s="196">
        <v>0</v>
      </c>
      <c r="CF534" s="275">
        <f t="shared" si="1633"/>
        <v>0</v>
      </c>
      <c r="CG534" s="1">
        <f t="shared" si="1634"/>
        <v>0</v>
      </c>
      <c r="CH534" s="229">
        <f t="shared" si="1635"/>
        <v>0</v>
      </c>
      <c r="CI534" s="193">
        <f t="shared" si="1636"/>
        <v>151.00848000000002</v>
      </c>
      <c r="CJ534" s="193">
        <f t="shared" si="1637"/>
        <v>0</v>
      </c>
      <c r="CK534" s="20">
        <v>0</v>
      </c>
      <c r="CL534" s="33">
        <v>0</v>
      </c>
      <c r="CM534" s="475">
        <f t="shared" si="1614"/>
        <v>0</v>
      </c>
      <c r="CN534" s="4">
        <f t="shared" si="1612"/>
        <v>0</v>
      </c>
      <c r="CO534" s="1">
        <v>0</v>
      </c>
      <c r="CP534" s="1">
        <v>0</v>
      </c>
      <c r="CQ534" s="19">
        <v>0</v>
      </c>
      <c r="CR534" s="7">
        <v>0</v>
      </c>
      <c r="CS534" s="224">
        <f t="shared" si="1624"/>
        <v>0</v>
      </c>
      <c r="CT534" s="1">
        <f t="shared" si="1625"/>
        <v>0</v>
      </c>
      <c r="CU534" s="229">
        <f t="shared" si="1615"/>
        <v>0</v>
      </c>
      <c r="CV534" s="193">
        <f t="shared" si="1616"/>
        <v>135.90763200000001</v>
      </c>
      <c r="CW534" s="193">
        <f t="shared" si="1617"/>
        <v>0</v>
      </c>
      <c r="CX534" s="20"/>
      <c r="CY534" s="33"/>
      <c r="CZ534" s="475">
        <f t="shared" si="1618"/>
        <v>0</v>
      </c>
      <c r="DA534" s="4">
        <f t="shared" si="1596"/>
        <v>0</v>
      </c>
      <c r="DE534" s="7">
        <f t="shared" si="1641"/>
        <v>0</v>
      </c>
      <c r="DF534" s="224">
        <f t="shared" si="1626"/>
        <v>0</v>
      </c>
      <c r="DG534" s="1">
        <f t="shared" si="1619"/>
        <v>0</v>
      </c>
      <c r="DH534" s="229">
        <f t="shared" si="1620"/>
        <v>0</v>
      </c>
      <c r="DI534" s="193"/>
      <c r="DJ534" s="193"/>
      <c r="DK534" s="20"/>
      <c r="DL534" s="33"/>
      <c r="DM534" s="475">
        <f t="shared" si="1621"/>
        <v>0</v>
      </c>
      <c r="DN534" s="4" t="e">
        <f t="shared" si="1597"/>
        <v>#DIV/0!</v>
      </c>
      <c r="DR534" s="7">
        <f t="shared" si="1598"/>
        <v>0</v>
      </c>
      <c r="DS534" s="224">
        <f t="shared" si="1627"/>
        <v>0</v>
      </c>
      <c r="DT534" s="1">
        <f t="shared" si="1622"/>
        <v>-1</v>
      </c>
      <c r="DU534" s="229">
        <f t="shared" si="1623"/>
        <v>-0.63676367391708744</v>
      </c>
    </row>
    <row r="535" spans="1:125" collapsed="1" x14ac:dyDescent="0.35">
      <c r="B535" s="5" t="s">
        <v>123</v>
      </c>
      <c r="C535" s="3"/>
      <c r="D535" s="18"/>
      <c r="E535" s="5" t="s">
        <v>194</v>
      </c>
      <c r="F535" s="14" t="s">
        <v>82</v>
      </c>
      <c r="G535" s="5"/>
      <c r="H535" s="2"/>
      <c r="I535" s="27">
        <f>+SUM(I536:I538)</f>
        <v>24.023592210790579</v>
      </c>
      <c r="J535" s="27">
        <f t="shared" ref="J535:U535" si="1643">+SUM(J536:J538)</f>
        <v>13.177722735328292</v>
      </c>
      <c r="K535" s="27">
        <f t="shared" si="1643"/>
        <v>27.293774627471251</v>
      </c>
      <c r="L535" s="34">
        <f t="shared" si="1643"/>
        <v>32.907387627949404</v>
      </c>
      <c r="M535" s="26">
        <f t="shared" si="1643"/>
        <v>18.933852122900028</v>
      </c>
      <c r="N535" s="26">
        <f t="shared" si="1643"/>
        <v>15.795361040031207</v>
      </c>
      <c r="O535" s="26">
        <f t="shared" si="1643"/>
        <v>10.788652108892833</v>
      </c>
      <c r="P535" s="26">
        <f t="shared" si="1643"/>
        <v>32.564458022524043</v>
      </c>
      <c r="Q535" s="26">
        <f t="shared" si="1643"/>
        <v>16.797118593755911</v>
      </c>
      <c r="R535" s="26">
        <f t="shared" si="1643"/>
        <v>26.484382080318078</v>
      </c>
      <c r="S535" s="26">
        <f t="shared" si="1643"/>
        <v>20.177085518019709</v>
      </c>
      <c r="T535" s="26">
        <f t="shared" si="1643"/>
        <v>22.715408458054075</v>
      </c>
      <c r="U535" s="182">
        <f t="shared" si="1643"/>
        <v>261.65879514603535</v>
      </c>
      <c r="V535" s="34">
        <f>+SUM(V536:V538)</f>
        <v>13.5</v>
      </c>
      <c r="W535" s="26">
        <f t="shared" ref="W535:AH535" si="1644">+SUM(W536:W538)</f>
        <v>2</v>
      </c>
      <c r="X535" s="26">
        <f t="shared" si="1644"/>
        <v>15.5</v>
      </c>
      <c r="Y535" s="26">
        <f t="shared" si="1644"/>
        <v>14</v>
      </c>
      <c r="Z535" s="26">
        <f t="shared" si="1644"/>
        <v>3.5333333333333332</v>
      </c>
      <c r="AA535" s="26">
        <f t="shared" si="1644"/>
        <v>4.1666666666666661</v>
      </c>
      <c r="AB535" s="26">
        <f t="shared" si="1644"/>
        <v>4.6666666666666661</v>
      </c>
      <c r="AC535" s="26">
        <f t="shared" si="1644"/>
        <v>0.7</v>
      </c>
      <c r="AD535" s="26">
        <v>0</v>
      </c>
      <c r="AE535" s="26">
        <f t="shared" si="1644"/>
        <v>0</v>
      </c>
      <c r="AF535" s="26">
        <f t="shared" si="1644"/>
        <v>0</v>
      </c>
      <c r="AG535" s="27">
        <f t="shared" si="1644"/>
        <v>0</v>
      </c>
      <c r="AH535" s="179">
        <f t="shared" si="1644"/>
        <v>58.066666666666663</v>
      </c>
      <c r="AI535" s="23">
        <f>SUM(AI536:AI538)</f>
        <v>5754.2819999999992</v>
      </c>
      <c r="AJ535" s="23">
        <f t="shared" ref="AJ535:AT535" si="1645">SUM(AJ536:AJ538)</f>
        <v>3366.4629999999997</v>
      </c>
      <c r="AK535" s="23">
        <f t="shared" si="1645"/>
        <v>7516.5665000000008</v>
      </c>
      <c r="AL535" s="23">
        <f t="shared" si="1645"/>
        <v>8630.6899999999987</v>
      </c>
      <c r="AM535" s="23">
        <f t="shared" si="1645"/>
        <v>5455.228000000001</v>
      </c>
      <c r="AN535" s="23">
        <f t="shared" si="1645"/>
        <v>4440.6320000000005</v>
      </c>
      <c r="AO535" s="23">
        <f t="shared" si="1645"/>
        <v>3312.895</v>
      </c>
      <c r="AP535" s="23">
        <f t="shared" si="1645"/>
        <v>8930.6861999999983</v>
      </c>
      <c r="AQ535" s="23">
        <f t="shared" si="1645"/>
        <v>4493.0570000000007</v>
      </c>
      <c r="AR535" s="23">
        <f t="shared" si="1645"/>
        <v>7169.5139999999992</v>
      </c>
      <c r="AS535" s="23">
        <f t="shared" si="1645"/>
        <v>5838.9499999999989</v>
      </c>
      <c r="AT535" s="23">
        <f t="shared" si="1645"/>
        <v>6763.3850000000002</v>
      </c>
      <c r="AU535" s="329">
        <f t="shared" ref="AU535" si="1646">+SUM(AU536:AU538)</f>
        <v>71672.348699999988</v>
      </c>
      <c r="AV535" s="34">
        <f t="shared" ref="AV535" si="1647">+SUM(AV536:AV538)</f>
        <v>3952.2945599999998</v>
      </c>
      <c r="AW535" s="26">
        <f t="shared" ref="AW535" si="1648">+SUM(AW536:AW538)</f>
        <v>600.43680000000006</v>
      </c>
      <c r="AX535" s="26">
        <f t="shared" ref="AX535" si="1649">+SUM(AX536:AX538)</f>
        <v>4095.3729599999997</v>
      </c>
      <c r="AY535" s="26">
        <f t="shared" ref="AY535" si="1650">+SUM(AY536:AY538)</f>
        <v>3868.0221599999995</v>
      </c>
      <c r="AZ535" s="26">
        <f t="shared" ref="AZ535" si="1651">+SUM(AZ536:AZ538)</f>
        <v>866.13191999999992</v>
      </c>
      <c r="BA535" s="26">
        <f t="shared" ref="BA535" si="1652">+SUM(BA536:BA538)</f>
        <v>1412.748</v>
      </c>
      <c r="BB535" s="26">
        <f t="shared" ref="BB535" si="1653">+SUM(BB536:BB538)</f>
        <v>1594.6415999999999</v>
      </c>
      <c r="BC535" s="26">
        <v>240.22655999999998</v>
      </c>
      <c r="BD535" s="26">
        <v>0</v>
      </c>
      <c r="BE535" s="26">
        <f t="shared" ref="BE535" si="1654">+SUM(BE536:BE538)</f>
        <v>0</v>
      </c>
      <c r="BF535" s="26">
        <f t="shared" ref="BF535" si="1655">+SUM(BF536:BF538)</f>
        <v>0</v>
      </c>
      <c r="BG535" s="26">
        <f t="shared" ref="BG535" si="1656">+SUM(BG536:BG538)</f>
        <v>0</v>
      </c>
      <c r="BH535" s="329">
        <f t="shared" ref="BH535" si="1657">+SUM(BH536:BH538)</f>
        <v>16629.87456</v>
      </c>
      <c r="BI535" s="193"/>
      <c r="BJ535" s="193"/>
      <c r="BK535" s="20"/>
      <c r="BL535" s="33">
        <f>+SUM(BL536:BL538)</f>
        <v>240.22655999999998</v>
      </c>
      <c r="BM535" s="226"/>
      <c r="BN535" s="4"/>
      <c r="BO535" s="4"/>
      <c r="BP535" s="4"/>
      <c r="BQ535" s="195"/>
      <c r="BR535" s="196"/>
      <c r="BS535" s="224"/>
      <c r="BT535" s="4">
        <f t="shared" si="1629"/>
        <v>-0.97310099642735182</v>
      </c>
      <c r="BU535" s="229">
        <f t="shared" si="1594"/>
        <v>-0.64921384464384957</v>
      </c>
      <c r="BV535" s="193"/>
      <c r="BW535" s="193">
        <f t="shared" si="1631"/>
        <v>1082.53872</v>
      </c>
      <c r="BX535" s="20">
        <f>+SUM(BX536:BX538)</f>
        <v>0</v>
      </c>
      <c r="BY535" s="19">
        <v>0</v>
      </c>
      <c r="BZ535" s="441">
        <f t="shared" si="1632"/>
        <v>0</v>
      </c>
      <c r="CA535" s="4"/>
      <c r="CB535" s="1">
        <v>0</v>
      </c>
      <c r="CC535" s="1">
        <v>0</v>
      </c>
      <c r="CD535" s="19">
        <v>0</v>
      </c>
      <c r="CE535" s="196">
        <v>0</v>
      </c>
      <c r="CF535" s="275">
        <f t="shared" si="1633"/>
        <v>0</v>
      </c>
      <c r="CG535" s="1">
        <f t="shared" si="1634"/>
        <v>-1</v>
      </c>
      <c r="CH535" s="229">
        <f t="shared" si="1635"/>
        <v>-0.67958160988573302</v>
      </c>
      <c r="CI535" s="193">
        <f t="shared" si="1636"/>
        <v>1847.7638399999996</v>
      </c>
      <c r="CJ535" s="193">
        <f t="shared" si="1637"/>
        <v>611.62271999999996</v>
      </c>
      <c r="CK535" s="20">
        <v>0</v>
      </c>
      <c r="CL535" s="33">
        <v>0</v>
      </c>
      <c r="CM535" s="475">
        <f t="shared" si="1614"/>
        <v>0</v>
      </c>
      <c r="CN535" s="4">
        <f t="shared" si="1612"/>
        <v>3.0283993795602255E-3</v>
      </c>
      <c r="CO535" s="1">
        <v>0</v>
      </c>
      <c r="CP535" s="1">
        <v>0</v>
      </c>
      <c r="CQ535" s="19">
        <v>0</v>
      </c>
      <c r="CR535" s="7">
        <v>0</v>
      </c>
      <c r="CS535" s="224">
        <f t="shared" si="1624"/>
        <v>0</v>
      </c>
      <c r="CT535" s="1">
        <f t="shared" si="1625"/>
        <v>-1</v>
      </c>
      <c r="CU535" s="229">
        <f t="shared" si="1615"/>
        <v>-0.71847180120088583</v>
      </c>
      <c r="CV535" s="193">
        <f t="shared" si="1616"/>
        <v>1662.9874559999996</v>
      </c>
      <c r="CW535" s="193">
        <f t="shared" si="1617"/>
        <v>80.075519999999997</v>
      </c>
      <c r="CX535" s="20"/>
      <c r="CY535" s="33"/>
      <c r="CZ535" s="475">
        <f t="shared" si="1618"/>
        <v>0</v>
      </c>
      <c r="DA535" s="4">
        <f t="shared" si="1596"/>
        <v>4.032486083913161E-4</v>
      </c>
      <c r="DE535" s="7">
        <f t="shared" si="1641"/>
        <v>0</v>
      </c>
      <c r="DF535" s="224">
        <f t="shared" si="1626"/>
        <v>0</v>
      </c>
      <c r="DG535" s="1">
        <f t="shared" si="1619"/>
        <v>-1</v>
      </c>
      <c r="DH535" s="229">
        <f t="shared" si="1620"/>
        <v>-0.74379694864855783</v>
      </c>
      <c r="DI535" s="193"/>
      <c r="DJ535" s="193"/>
      <c r="DK535" s="20"/>
      <c r="DL535" s="33"/>
      <c r="DM535" s="475">
        <f t="shared" si="1621"/>
        <v>0</v>
      </c>
      <c r="DN535" s="4" t="e">
        <f t="shared" si="1597"/>
        <v>#DIV/0!</v>
      </c>
      <c r="DR535" s="7">
        <f t="shared" si="1598"/>
        <v>0</v>
      </c>
      <c r="DS535" s="224">
        <f t="shared" si="1627"/>
        <v>0</v>
      </c>
      <c r="DT535" s="1">
        <f t="shared" si="1622"/>
        <v>-1</v>
      </c>
      <c r="DU535" s="229">
        <f t="shared" si="1623"/>
        <v>-0.767973634719187</v>
      </c>
    </row>
    <row r="536" spans="1:125" hidden="1" outlineLevel="1" x14ac:dyDescent="0.35">
      <c r="B536" s="5" t="s">
        <v>123</v>
      </c>
      <c r="C536" s="3"/>
      <c r="D536" s="18">
        <v>320917</v>
      </c>
      <c r="E536" s="5" t="s">
        <v>194</v>
      </c>
      <c r="F536" s="5" t="s">
        <v>84</v>
      </c>
      <c r="G536" s="5" t="s">
        <v>70</v>
      </c>
      <c r="H536" s="20">
        <v>317.77800000000002</v>
      </c>
      <c r="I536" s="16">
        <f t="shared" ref="I536" si="1658">+IFERROR(AI536/$H536,0)</f>
        <v>6.4455185695674322</v>
      </c>
      <c r="J536" s="16">
        <f t="shared" ref="J536" si="1659">+IFERROR(AJ536/$H536,0)</f>
        <v>5.4996884617563193</v>
      </c>
      <c r="K536" s="16">
        <f t="shared" ref="K536" si="1660">+IFERROR(AK536/$H536,0)</f>
        <v>16.477050016048942</v>
      </c>
      <c r="L536" s="33">
        <f t="shared" ref="L536" si="1661">+IFERROR(AL536/$H536,0)</f>
        <v>15.828012008383212</v>
      </c>
      <c r="M536" s="20">
        <f t="shared" ref="M536" si="1662">+IFERROR(AM536/$H536,0)</f>
        <v>13.683175046730737</v>
      </c>
      <c r="N536" s="20">
        <f t="shared" ref="N536" si="1663">+IFERROR(AN536/$H536,0)</f>
        <v>10.383361969676944</v>
      </c>
      <c r="O536" s="20">
        <f t="shared" ref="O536" si="1664">+IFERROR(AO536/$H536,0)</f>
        <v>9.7086456582897487</v>
      </c>
      <c r="P536" s="20">
        <f t="shared" ref="P536" si="1665">+IFERROR(AP536/$H536,0)</f>
        <v>19.309213350200448</v>
      </c>
      <c r="Q536" s="20">
        <f t="shared" ref="Q536" si="1666">+IFERROR(AQ536/$H536,0)</f>
        <v>8.8986871337852218</v>
      </c>
      <c r="R536" s="20">
        <f t="shared" ref="R536" si="1667">+IFERROR(AR536/$H536,0)</f>
        <v>14.827549421294108</v>
      </c>
      <c r="S536" s="20">
        <f t="shared" ref="S536" si="1668">+IFERROR(AS536/$H536,0)</f>
        <v>14.820277048757305</v>
      </c>
      <c r="T536" s="20">
        <f t="shared" ref="T536" si="1669">+IFERROR(AT536/$H536,0)</f>
        <v>18.460211216635511</v>
      </c>
      <c r="U536" s="182">
        <f t="shared" si="1590"/>
        <v>154.34138990112592</v>
      </c>
      <c r="V536" s="33">
        <v>7.5</v>
      </c>
      <c r="W536" s="20">
        <v>2</v>
      </c>
      <c r="X536" s="20">
        <v>5.0000000000000009</v>
      </c>
      <c r="Y536" s="20">
        <v>5.5</v>
      </c>
      <c r="Z536" s="20">
        <v>0.53333333333333344</v>
      </c>
      <c r="AA536" s="20">
        <v>4.1666666666666661</v>
      </c>
      <c r="AB536" s="20">
        <v>4.6666666666666661</v>
      </c>
      <c r="AC536" s="20">
        <v>0.7</v>
      </c>
      <c r="AD536" s="20">
        <v>0</v>
      </c>
      <c r="AE536" s="20">
        <v>0</v>
      </c>
      <c r="AF536" s="20">
        <v>0</v>
      </c>
      <c r="AG536" s="16">
        <v>0</v>
      </c>
      <c r="AH536" s="179">
        <f t="shared" si="1613"/>
        <v>30.066666666666666</v>
      </c>
      <c r="AI536" s="28">
        <v>2048.2439999999997</v>
      </c>
      <c r="AJ536" s="28">
        <v>1747.6799999999998</v>
      </c>
      <c r="AK536" s="28">
        <v>5236.0440000000008</v>
      </c>
      <c r="AL536" s="28">
        <v>5029.7940000000008</v>
      </c>
      <c r="AM536" s="28">
        <v>4348.2120000000004</v>
      </c>
      <c r="AN536" s="28">
        <v>3299.6040000000003</v>
      </c>
      <c r="AO536" s="28">
        <v>3085.194</v>
      </c>
      <c r="AP536" s="28">
        <v>6136.0431999999983</v>
      </c>
      <c r="AQ536" s="28">
        <v>2827.8070000000002</v>
      </c>
      <c r="AR536" s="28">
        <v>4711.8689999999997</v>
      </c>
      <c r="AS536" s="28">
        <v>4709.5579999999991</v>
      </c>
      <c r="AT536" s="28">
        <v>5866.2489999999998</v>
      </c>
      <c r="AU536" s="329">
        <f t="shared" si="1640"/>
        <v>49046.29819999999</v>
      </c>
      <c r="AV536" s="33">
        <v>2459.2896000000001</v>
      </c>
      <c r="AW536" s="20">
        <v>600.43680000000006</v>
      </c>
      <c r="AX536" s="20">
        <v>1715.9039999999998</v>
      </c>
      <c r="AY536" s="20">
        <v>1866.8879999999999</v>
      </c>
      <c r="AZ536" s="20">
        <v>183.02976000000001</v>
      </c>
      <c r="BA536" s="20">
        <v>1412.748</v>
      </c>
      <c r="BB536" s="20">
        <v>1594.6415999999999</v>
      </c>
      <c r="BC536" s="20">
        <v>240.22655999999998</v>
      </c>
      <c r="BD536" s="20">
        <v>0</v>
      </c>
      <c r="BE536" s="20">
        <v>0</v>
      </c>
      <c r="BF536" s="20">
        <v>0</v>
      </c>
      <c r="BG536" s="20">
        <v>0</v>
      </c>
      <c r="BH536" s="329">
        <f t="shared" si="1639"/>
        <v>10073.16432</v>
      </c>
      <c r="BI536" s="193"/>
      <c r="BJ536" s="193"/>
      <c r="BK536" s="20"/>
      <c r="BL536" s="33">
        <v>240.22655999999998</v>
      </c>
      <c r="BM536" s="226">
        <f t="shared" si="1628"/>
        <v>0</v>
      </c>
      <c r="BN536" s="4">
        <f t="shared" si="1611"/>
        <v>0</v>
      </c>
      <c r="BO536" s="4">
        <v>0</v>
      </c>
      <c r="BP536" s="4">
        <v>0</v>
      </c>
      <c r="BQ536" s="195">
        <v>0</v>
      </c>
      <c r="BR536" s="196">
        <f>BQ536*H536*1.08*(1-BO536)</f>
        <v>0</v>
      </c>
      <c r="BS536" s="224">
        <f t="shared" si="1638"/>
        <v>0</v>
      </c>
      <c r="BT536" s="4">
        <f t="shared" si="1629"/>
        <v>-0.96084992361201105</v>
      </c>
      <c r="BU536" s="3">
        <f t="shared" si="1594"/>
        <v>-0.67433240104192271</v>
      </c>
      <c r="BV536" s="193"/>
      <c r="BW536" s="193">
        <f t="shared" si="1631"/>
        <v>1082.53872</v>
      </c>
      <c r="BX536" s="20"/>
      <c r="BY536" s="19">
        <v>0</v>
      </c>
      <c r="BZ536" s="441">
        <f t="shared" si="1632"/>
        <v>0</v>
      </c>
      <c r="CA536" s="4">
        <f>BW536/$BW$502</f>
        <v>5.7611759655397735E-3</v>
      </c>
      <c r="CB536" s="1">
        <v>0</v>
      </c>
      <c r="CC536" s="1">
        <v>0</v>
      </c>
      <c r="CD536" s="19">
        <v>0</v>
      </c>
      <c r="CE536" s="196">
        <v>0</v>
      </c>
      <c r="CF536" s="275">
        <f t="shared" si="1633"/>
        <v>0</v>
      </c>
      <c r="CG536" s="1">
        <f t="shared" si="1634"/>
        <v>-1</v>
      </c>
      <c r="CH536" s="229">
        <f t="shared" si="1635"/>
        <v>-0.70161210192991819</v>
      </c>
      <c r="CI536" s="193">
        <f t="shared" si="1636"/>
        <v>1119.2404799999999</v>
      </c>
      <c r="CJ536" s="193">
        <f t="shared" si="1637"/>
        <v>611.62271999999996</v>
      </c>
      <c r="CK536" s="20">
        <v>0</v>
      </c>
      <c r="CL536" s="33">
        <v>0</v>
      </c>
      <c r="CM536" s="475">
        <f t="shared" si="1614"/>
        <v>0</v>
      </c>
      <c r="CN536" s="4"/>
      <c r="CO536" s="1">
        <v>0</v>
      </c>
      <c r="CP536" s="1">
        <v>0</v>
      </c>
      <c r="CQ536" s="19">
        <v>0</v>
      </c>
      <c r="CR536" s="7">
        <f t="shared" ref="CR536:CR538" si="1670">CQ536*$H536*1.08*(1-CO536)</f>
        <v>0</v>
      </c>
      <c r="CS536" s="224">
        <f t="shared" si="1624"/>
        <v>0</v>
      </c>
      <c r="CT536" s="1">
        <f t="shared" si="1625"/>
        <v>-1</v>
      </c>
      <c r="CU536" s="229">
        <f t="shared" si="1615"/>
        <v>-0.73815867679901104</v>
      </c>
      <c r="CV536" s="193">
        <f t="shared" si="1616"/>
        <v>1007.316432</v>
      </c>
      <c r="CW536" s="193">
        <f t="shared" si="1617"/>
        <v>80.075519999999997</v>
      </c>
      <c r="CX536" s="20">
        <v>0</v>
      </c>
      <c r="CY536" s="33"/>
      <c r="CZ536" s="475">
        <f t="shared" si="1618"/>
        <v>0</v>
      </c>
      <c r="DA536" s="4"/>
      <c r="DE536" s="7">
        <f t="shared" si="1641"/>
        <v>0</v>
      </c>
      <c r="DF536" s="224">
        <f t="shared" si="1626"/>
        <v>0</v>
      </c>
      <c r="DG536" s="1">
        <f t="shared" si="1619"/>
        <v>-1</v>
      </c>
      <c r="DH536" s="229">
        <f t="shared" si="1620"/>
        <v>-0.76671716437043802</v>
      </c>
      <c r="DI536" s="193"/>
      <c r="DJ536" s="193"/>
      <c r="DK536" s="20">
        <v>0</v>
      </c>
      <c r="DL536" s="33"/>
      <c r="DM536" s="475">
        <f t="shared" si="1621"/>
        <v>0</v>
      </c>
      <c r="DN536" s="4"/>
      <c r="DR536" s="7">
        <f t="shared" si="1598"/>
        <v>0</v>
      </c>
      <c r="DS536" s="224">
        <f t="shared" si="1627"/>
        <v>0</v>
      </c>
      <c r="DT536" s="1">
        <f t="shared" si="1622"/>
        <v>-1</v>
      </c>
      <c r="DU536" s="229">
        <f t="shared" si="1623"/>
        <v>-0.79461927424320877</v>
      </c>
    </row>
    <row r="537" spans="1:125" hidden="1" outlineLevel="1" x14ac:dyDescent="0.35">
      <c r="B537" s="5" t="s">
        <v>123</v>
      </c>
      <c r="C537" s="3"/>
      <c r="D537" s="18">
        <v>320921</v>
      </c>
      <c r="E537" s="5" t="s">
        <v>194</v>
      </c>
      <c r="F537" s="5" t="s">
        <v>85</v>
      </c>
      <c r="G537" s="5" t="s">
        <v>70</v>
      </c>
      <c r="H537" s="20">
        <v>332.45499999999998</v>
      </c>
      <c r="I537" s="16">
        <f t="shared" ref="I537:I538" si="1671">+IFERROR(AI537/$H537,0)</f>
        <v>0</v>
      </c>
      <c r="J537" s="16">
        <f t="shared" ref="J537:J538" si="1672">+IFERROR(AJ537/$H537,0)</f>
        <v>0</v>
      </c>
      <c r="K537" s="16">
        <f t="shared" ref="K537:K538" si="1673">+IFERROR(AK537/$H537,0)</f>
        <v>0</v>
      </c>
      <c r="L537" s="33">
        <f t="shared" ref="L537:L538" si="1674">+IFERROR(AL537/$H537,0)</f>
        <v>0</v>
      </c>
      <c r="M537" s="20">
        <f t="shared" ref="M537:M538" si="1675">+IFERROR(AM537/$H537,0)</f>
        <v>0</v>
      </c>
      <c r="N537" s="20">
        <f t="shared" ref="N537:N538" si="1676">+IFERROR(AN537/$H537,0)</f>
        <v>0</v>
      </c>
      <c r="O537" s="20">
        <f t="shared" ref="O537:O538" si="1677">+IFERROR(AO537/$H537,0)</f>
        <v>0</v>
      </c>
      <c r="P537" s="20">
        <f t="shared" ref="P537:P538" si="1678">+IFERROR(AP537/$H537,0)</f>
        <v>0</v>
      </c>
      <c r="Q537" s="20">
        <f t="shared" ref="Q537:Q538" si="1679">+IFERROR(AQ537/$H537,0)</f>
        <v>0</v>
      </c>
      <c r="R537" s="20">
        <f t="shared" ref="R537:R538" si="1680">+IFERROR(AR537/$H537,0)</f>
        <v>0</v>
      </c>
      <c r="S537" s="20">
        <f t="shared" ref="S537:S538" si="1681">+IFERROR(AS537/$H537,0)</f>
        <v>0</v>
      </c>
      <c r="T537" s="20">
        <f t="shared" ref="T537:T538" si="1682">+IFERROR(AT537/$H537,0)</f>
        <v>0</v>
      </c>
      <c r="U537" s="182">
        <f t="shared" si="1590"/>
        <v>0</v>
      </c>
      <c r="V537" s="33">
        <v>1</v>
      </c>
      <c r="W537" s="20">
        <v>0</v>
      </c>
      <c r="X537" s="20">
        <v>0</v>
      </c>
      <c r="Y537" s="20">
        <v>0.5</v>
      </c>
      <c r="Z537" s="20">
        <v>0</v>
      </c>
      <c r="AA537" s="20">
        <v>0</v>
      </c>
      <c r="AB537" s="20">
        <v>0</v>
      </c>
      <c r="AC537" s="20">
        <v>0</v>
      </c>
      <c r="AD537" s="20">
        <v>0</v>
      </c>
      <c r="AE537" s="20">
        <v>0</v>
      </c>
      <c r="AF537" s="20">
        <v>0</v>
      </c>
      <c r="AG537" s="16">
        <v>0</v>
      </c>
      <c r="AH537" s="179">
        <f t="shared" si="1613"/>
        <v>1.5</v>
      </c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329">
        <f t="shared" si="1640"/>
        <v>0</v>
      </c>
      <c r="AV537" s="33">
        <v>359.05679999999995</v>
      </c>
      <c r="AW537" s="20">
        <v>0</v>
      </c>
      <c r="AX537" s="20">
        <v>0</v>
      </c>
      <c r="AY537" s="20">
        <v>179.52839999999998</v>
      </c>
      <c r="AZ537" s="20">
        <v>0</v>
      </c>
      <c r="BA537" s="20">
        <v>0</v>
      </c>
      <c r="BB537" s="20">
        <v>0</v>
      </c>
      <c r="BC537" s="20">
        <v>0</v>
      </c>
      <c r="BD537" s="20">
        <v>0</v>
      </c>
      <c r="BE537" s="20">
        <v>0</v>
      </c>
      <c r="BF537" s="20">
        <v>0</v>
      </c>
      <c r="BG537" s="20">
        <v>0</v>
      </c>
      <c r="BH537" s="329">
        <f t="shared" si="1639"/>
        <v>538.58519999999999</v>
      </c>
      <c r="BI537" s="193"/>
      <c r="BJ537" s="193"/>
      <c r="BK537" s="20"/>
      <c r="BL537" s="33"/>
      <c r="BM537" s="226">
        <f t="shared" si="1628"/>
        <v>0</v>
      </c>
      <c r="BN537" s="4">
        <f t="shared" si="1611"/>
        <v>0</v>
      </c>
      <c r="BO537" s="4">
        <v>0</v>
      </c>
      <c r="BP537" s="4">
        <v>0</v>
      </c>
      <c r="BQ537" s="195">
        <v>0</v>
      </c>
      <c r="BR537" s="196">
        <f>BQ537*H537*1.08*(1-BO537)</f>
        <v>0</v>
      </c>
      <c r="BS537" s="224">
        <f t="shared" si="1638"/>
        <v>0</v>
      </c>
      <c r="BT537" s="4">
        <f t="shared" si="1629"/>
        <v>0</v>
      </c>
      <c r="BU537" s="3">
        <f t="shared" si="1594"/>
        <v>0</v>
      </c>
      <c r="BV537" s="193"/>
      <c r="BW537" s="193">
        <f t="shared" si="1631"/>
        <v>0</v>
      </c>
      <c r="BX537" s="20"/>
      <c r="BY537" s="19">
        <v>0</v>
      </c>
      <c r="BZ537" s="441">
        <f t="shared" si="1632"/>
        <v>0</v>
      </c>
      <c r="CA537" s="4">
        <f>BW537/$BW$502</f>
        <v>0</v>
      </c>
      <c r="CB537" s="1">
        <v>0</v>
      </c>
      <c r="CC537" s="1">
        <v>1</v>
      </c>
      <c r="CD537" s="19">
        <v>0</v>
      </c>
      <c r="CE537" s="196">
        <v>0</v>
      </c>
      <c r="CF537" s="275">
        <f t="shared" si="1633"/>
        <v>0</v>
      </c>
      <c r="CG537" s="1">
        <f t="shared" si="1634"/>
        <v>0</v>
      </c>
      <c r="CH537" s="229">
        <f t="shared" si="1635"/>
        <v>0</v>
      </c>
      <c r="CI537" s="193">
        <f t="shared" si="1636"/>
        <v>59.842799999999997</v>
      </c>
      <c r="CJ537" s="193">
        <f t="shared" si="1637"/>
        <v>0</v>
      </c>
      <c r="CK537" s="20">
        <v>0</v>
      </c>
      <c r="CL537" s="33">
        <v>0</v>
      </c>
      <c r="CM537" s="475">
        <f t="shared" si="1614"/>
        <v>0</v>
      </c>
      <c r="CN537" s="4"/>
      <c r="CO537" s="1">
        <v>0</v>
      </c>
      <c r="CP537" s="1">
        <v>1</v>
      </c>
      <c r="CQ537" s="19">
        <v>0</v>
      </c>
      <c r="CR537" s="7">
        <f t="shared" si="1670"/>
        <v>0</v>
      </c>
      <c r="CS537" s="224">
        <f t="shared" si="1624"/>
        <v>0</v>
      </c>
      <c r="CT537" s="1">
        <f t="shared" si="1625"/>
        <v>0</v>
      </c>
      <c r="CU537" s="229">
        <f t="shared" si="1615"/>
        <v>0</v>
      </c>
      <c r="CV537" s="193">
        <f t="shared" si="1616"/>
        <v>53.858519999999999</v>
      </c>
      <c r="CW537" s="193">
        <f t="shared" si="1617"/>
        <v>0</v>
      </c>
      <c r="CX537" s="20">
        <v>0</v>
      </c>
      <c r="CY537" s="33"/>
      <c r="CZ537" s="475">
        <f t="shared" si="1618"/>
        <v>0</v>
      </c>
      <c r="DA537" s="4"/>
      <c r="DE537" s="7">
        <f t="shared" si="1641"/>
        <v>0</v>
      </c>
      <c r="DF537" s="224">
        <f t="shared" si="1626"/>
        <v>0</v>
      </c>
      <c r="DG537" s="1">
        <f t="shared" si="1619"/>
        <v>0</v>
      </c>
      <c r="DH537" s="229">
        <f t="shared" si="1620"/>
        <v>0</v>
      </c>
      <c r="DI537" s="193"/>
      <c r="DJ537" s="193"/>
      <c r="DK537" s="20">
        <v>0</v>
      </c>
      <c r="DL537" s="33"/>
      <c r="DM537" s="475">
        <f t="shared" si="1621"/>
        <v>0</v>
      </c>
      <c r="DN537" s="4"/>
      <c r="DR537" s="7">
        <f t="shared" si="1598"/>
        <v>0</v>
      </c>
      <c r="DS537" s="224">
        <f t="shared" si="1627"/>
        <v>0</v>
      </c>
      <c r="DT537" s="1">
        <f t="shared" si="1622"/>
        <v>0</v>
      </c>
      <c r="DU537" s="229">
        <f t="shared" si="1623"/>
        <v>0</v>
      </c>
    </row>
    <row r="538" spans="1:125" hidden="1" outlineLevel="1" x14ac:dyDescent="0.35">
      <c r="B538" s="5" t="s">
        <v>123</v>
      </c>
      <c r="C538" s="3"/>
      <c r="D538" s="18">
        <v>320925</v>
      </c>
      <c r="E538" s="5" t="s">
        <v>194</v>
      </c>
      <c r="F538" s="5" t="s">
        <v>86</v>
      </c>
      <c r="G538" s="5" t="s">
        <v>71</v>
      </c>
      <c r="H538" s="20">
        <v>210.833</v>
      </c>
      <c r="I538" s="16">
        <f t="shared" si="1671"/>
        <v>17.578073641223146</v>
      </c>
      <c r="J538" s="16">
        <f t="shared" si="1672"/>
        <v>7.6780342735719733</v>
      </c>
      <c r="K538" s="16">
        <f t="shared" si="1673"/>
        <v>10.816724611422309</v>
      </c>
      <c r="L538" s="33">
        <f t="shared" si="1674"/>
        <v>17.079375619566193</v>
      </c>
      <c r="M538" s="20">
        <f t="shared" si="1675"/>
        <v>5.2506770761692909</v>
      </c>
      <c r="N538" s="20">
        <f t="shared" si="1676"/>
        <v>5.4119990703542618</v>
      </c>
      <c r="O538" s="20">
        <f t="shared" si="1677"/>
        <v>1.080006450603084</v>
      </c>
      <c r="P538" s="20">
        <f t="shared" si="1678"/>
        <v>13.255244672323593</v>
      </c>
      <c r="Q538" s="20">
        <f t="shared" si="1679"/>
        <v>7.8984314599706877</v>
      </c>
      <c r="R538" s="20">
        <f t="shared" si="1680"/>
        <v>11.656832659023967</v>
      </c>
      <c r="S538" s="20">
        <f t="shared" si="1681"/>
        <v>5.3568084692624023</v>
      </c>
      <c r="T538" s="20">
        <f t="shared" si="1682"/>
        <v>4.2551972414185641</v>
      </c>
      <c r="U538" s="182">
        <f t="shared" si="1590"/>
        <v>107.31740524490945</v>
      </c>
      <c r="V538" s="33">
        <v>5</v>
      </c>
      <c r="W538" s="20">
        <v>0</v>
      </c>
      <c r="X538" s="20">
        <v>10.5</v>
      </c>
      <c r="Y538" s="20">
        <v>8</v>
      </c>
      <c r="Z538" s="20">
        <v>3</v>
      </c>
      <c r="AA538" s="20">
        <v>0</v>
      </c>
      <c r="AB538" s="20">
        <v>0</v>
      </c>
      <c r="AC538" s="20">
        <v>0</v>
      </c>
      <c r="AD538" s="20">
        <v>0</v>
      </c>
      <c r="AE538" s="20">
        <v>0</v>
      </c>
      <c r="AF538" s="20">
        <v>0</v>
      </c>
      <c r="AG538" s="16">
        <v>0</v>
      </c>
      <c r="AH538" s="179">
        <f t="shared" si="1613"/>
        <v>26.5</v>
      </c>
      <c r="AI538" s="28">
        <v>3706.0379999999996</v>
      </c>
      <c r="AJ538" s="28">
        <v>1618.7829999999999</v>
      </c>
      <c r="AK538" s="28">
        <v>2280.5224999999996</v>
      </c>
      <c r="AL538" s="28">
        <v>3600.8959999999988</v>
      </c>
      <c r="AM538" s="28">
        <v>1107.0160000000001</v>
      </c>
      <c r="AN538" s="28">
        <v>1141.028</v>
      </c>
      <c r="AO538" s="28">
        <v>227.70099999999999</v>
      </c>
      <c r="AP538" s="28">
        <v>2794.643</v>
      </c>
      <c r="AQ538" s="28">
        <v>1665.25</v>
      </c>
      <c r="AR538" s="28">
        <v>2457.645</v>
      </c>
      <c r="AS538" s="28">
        <v>1129.3920000000001</v>
      </c>
      <c r="AT538" s="28">
        <v>897.13600000000008</v>
      </c>
      <c r="AU538" s="329">
        <f t="shared" si="1640"/>
        <v>22626.050499999994</v>
      </c>
      <c r="AV538" s="33">
        <v>1133.9481599999999</v>
      </c>
      <c r="AW538" s="20">
        <v>0</v>
      </c>
      <c r="AX538" s="20">
        <v>2379.4689600000002</v>
      </c>
      <c r="AY538" s="20">
        <v>1821.6057599999999</v>
      </c>
      <c r="AZ538" s="20">
        <v>683.10215999999991</v>
      </c>
      <c r="BA538" s="20">
        <v>0</v>
      </c>
      <c r="BB538" s="20">
        <v>0</v>
      </c>
      <c r="BC538" s="20">
        <v>0</v>
      </c>
      <c r="BD538" s="20">
        <v>0</v>
      </c>
      <c r="BE538" s="20">
        <v>0</v>
      </c>
      <c r="BF538" s="20">
        <v>0</v>
      </c>
      <c r="BG538" s="20">
        <v>0</v>
      </c>
      <c r="BH538" s="329">
        <f t="shared" si="1639"/>
        <v>6018.1250400000008</v>
      </c>
      <c r="BI538" s="193"/>
      <c r="BJ538" s="193"/>
      <c r="BK538" s="20"/>
      <c r="BL538" s="33"/>
      <c r="BM538" s="226">
        <f t="shared" si="1628"/>
        <v>0</v>
      </c>
      <c r="BN538" s="4">
        <f t="shared" si="1611"/>
        <v>0</v>
      </c>
      <c r="BO538" s="4">
        <v>0</v>
      </c>
      <c r="BP538" s="4">
        <v>0</v>
      </c>
      <c r="BQ538" s="195">
        <v>0</v>
      </c>
      <c r="BR538" s="196">
        <f>BQ538*H538*1.08*(1-BO538)</f>
        <v>0</v>
      </c>
      <c r="BS538" s="224">
        <f t="shared" si="1638"/>
        <v>0</v>
      </c>
      <c r="BT538" s="4">
        <f t="shared" si="1629"/>
        <v>-1</v>
      </c>
      <c r="BU538" s="3">
        <f t="shared" si="1594"/>
        <v>-0.63474776376415609</v>
      </c>
      <c r="BV538" s="193"/>
      <c r="BW538" s="193">
        <f t="shared" si="1631"/>
        <v>0</v>
      </c>
      <c r="BX538" s="20"/>
      <c r="BY538" s="19">
        <v>0</v>
      </c>
      <c r="BZ538" s="441">
        <f t="shared" si="1632"/>
        <v>0</v>
      </c>
      <c r="CA538" s="4">
        <f>BW538/$BW$502</f>
        <v>0</v>
      </c>
      <c r="CB538" s="1">
        <v>0</v>
      </c>
      <c r="CC538" s="1">
        <v>0</v>
      </c>
      <c r="CD538" s="19">
        <v>0</v>
      </c>
      <c r="CE538" s="196">
        <v>0</v>
      </c>
      <c r="CF538" s="275">
        <f t="shared" si="1633"/>
        <v>0</v>
      </c>
      <c r="CG538" s="1">
        <f t="shared" si="1634"/>
        <v>-1</v>
      </c>
      <c r="CH538" s="229">
        <f t="shared" si="1635"/>
        <v>-0.66827440875400013</v>
      </c>
      <c r="CI538" s="193">
        <f t="shared" si="1636"/>
        <v>668.68056000000013</v>
      </c>
      <c r="CJ538" s="193">
        <f t="shared" si="1637"/>
        <v>0</v>
      </c>
      <c r="CK538" s="20">
        <v>0</v>
      </c>
      <c r="CL538" s="33">
        <v>0</v>
      </c>
      <c r="CM538" s="475">
        <f t="shared" si="1614"/>
        <v>0</v>
      </c>
      <c r="CN538" s="4"/>
      <c r="CO538" s="1">
        <v>0</v>
      </c>
      <c r="CP538" s="1">
        <v>0</v>
      </c>
      <c r="CQ538" s="19">
        <v>0</v>
      </c>
      <c r="CR538" s="7">
        <f t="shared" si="1670"/>
        <v>0</v>
      </c>
      <c r="CS538" s="224">
        <f t="shared" si="1624"/>
        <v>0</v>
      </c>
      <c r="CT538" s="1">
        <f t="shared" si="1625"/>
        <v>-1</v>
      </c>
      <c r="CU538" s="229">
        <f t="shared" si="1615"/>
        <v>-0.70785123587209353</v>
      </c>
      <c r="CV538" s="193">
        <f t="shared" si="1616"/>
        <v>601.8125040000001</v>
      </c>
      <c r="CW538" s="193">
        <f t="shared" si="1617"/>
        <v>0</v>
      </c>
      <c r="CX538" s="20">
        <v>0</v>
      </c>
      <c r="CY538" s="33"/>
      <c r="CZ538" s="475">
        <f t="shared" si="1618"/>
        <v>0</v>
      </c>
      <c r="DA538" s="4"/>
      <c r="DE538" s="7">
        <f t="shared" si="1641"/>
        <v>0</v>
      </c>
      <c r="DF538" s="224">
        <f t="shared" si="1626"/>
        <v>0</v>
      </c>
      <c r="DG538" s="1">
        <f t="shared" si="1619"/>
        <v>-1</v>
      </c>
      <c r="DH538" s="229">
        <f t="shared" si="1620"/>
        <v>-0.7230360936806115</v>
      </c>
      <c r="DI538" s="193"/>
      <c r="DJ538" s="193"/>
      <c r="DK538" s="20">
        <v>0</v>
      </c>
      <c r="DL538" s="33"/>
      <c r="DM538" s="475">
        <f t="shared" si="1621"/>
        <v>0</v>
      </c>
      <c r="DN538" s="4"/>
      <c r="DR538" s="7">
        <f t="shared" si="1598"/>
        <v>0</v>
      </c>
      <c r="DS538" s="224">
        <f t="shared" si="1627"/>
        <v>0</v>
      </c>
      <c r="DT538" s="1">
        <f t="shared" si="1622"/>
        <v>-1</v>
      </c>
      <c r="DU538" s="229">
        <f t="shared" si="1623"/>
        <v>-0.73401787289390152</v>
      </c>
    </row>
    <row r="539" spans="1:125" s="11" customFormat="1" collapsed="1" x14ac:dyDescent="0.35">
      <c r="A539" s="204"/>
      <c r="B539" s="199"/>
      <c r="C539" s="200"/>
      <c r="D539" s="201"/>
      <c r="E539" s="199" t="s">
        <v>103</v>
      </c>
      <c r="F539" s="199"/>
      <c r="G539" s="199"/>
      <c r="H539" s="205"/>
      <c r="I539" s="206">
        <f>+SUM(I540:I572,I576)</f>
        <v>3544.4581524540804</v>
      </c>
      <c r="J539" s="206">
        <f t="shared" ref="J539" si="1683">+SUM(J540:J572,J576)</f>
        <v>6943.1414935142466</v>
      </c>
      <c r="K539" s="206">
        <f t="shared" ref="K539" si="1684">+SUM(K540:K572,K576)</f>
        <v>6266.4649834631928</v>
      </c>
      <c r="L539" s="207">
        <f t="shared" ref="L539" si="1685">+SUM(L540:L572,L576)</f>
        <v>5704.6186404219843</v>
      </c>
      <c r="M539" s="208">
        <f t="shared" ref="M539" si="1686">+SUM(M540:M572,M576)</f>
        <v>7068.0445455836543</v>
      </c>
      <c r="N539" s="208">
        <f t="shared" ref="N539" si="1687">+SUM(N540:N572,N576)</f>
        <v>7503.0833882730421</v>
      </c>
      <c r="O539" s="208">
        <f t="shared" ref="O539" si="1688">+SUM(O540:O572,O576)</f>
        <v>7145.7905363943064</v>
      </c>
      <c r="P539" s="208">
        <f t="shared" ref="P539" si="1689">+SUM(P540:P572,P576)</f>
        <v>9808.8303444350749</v>
      </c>
      <c r="Q539" s="208">
        <f t="shared" ref="Q539" si="1690">+SUM(Q540:Q572,Q576)</f>
        <v>5852.6661297827186</v>
      </c>
      <c r="R539" s="208">
        <f t="shared" ref="R539" si="1691">+SUM(R540:R572,R576)</f>
        <v>7308.6582267001013</v>
      </c>
      <c r="S539" s="208">
        <f t="shared" ref="S539" si="1692">+SUM(S540:S572,S576)</f>
        <v>3520.2467929328413</v>
      </c>
      <c r="T539" s="208">
        <f t="shared" ref="T539" si="1693">+SUM(T540:T572,T576)</f>
        <v>3238.9940366162941</v>
      </c>
      <c r="U539" s="202">
        <f t="shared" ref="U539" si="1694">+SUM(U540:U572,U576)</f>
        <v>73904.997270571548</v>
      </c>
      <c r="V539" s="207">
        <f>+SUM(V540:V572,V576)</f>
        <v>7687.7166666666672</v>
      </c>
      <c r="W539" s="208">
        <f t="shared" ref="W539:AH539" si="1695">+SUM(W540:W572,W576)</f>
        <v>6115.7883333333339</v>
      </c>
      <c r="X539" s="208">
        <f t="shared" si="1695"/>
        <v>13870.05</v>
      </c>
      <c r="Y539" s="208">
        <f t="shared" si="1695"/>
        <v>7758.9750000000004</v>
      </c>
      <c r="Z539" s="208">
        <f t="shared" si="1695"/>
        <v>6606.1833333333334</v>
      </c>
      <c r="AA539" s="208">
        <f t="shared" si="1695"/>
        <v>5099.3083333333334</v>
      </c>
      <c r="AB539" s="208">
        <f t="shared" si="1695"/>
        <v>7844.5000000000009</v>
      </c>
      <c r="AC539" s="208">
        <f t="shared" si="1695"/>
        <v>9913.8833333333332</v>
      </c>
      <c r="AD539" s="208">
        <f t="shared" si="1695"/>
        <v>8007.6333333333341</v>
      </c>
      <c r="AE539" s="208">
        <f t="shared" si="1695"/>
        <v>0</v>
      </c>
      <c r="AF539" s="208">
        <f t="shared" si="1695"/>
        <v>0</v>
      </c>
      <c r="AG539" s="206">
        <f t="shared" si="1695"/>
        <v>0</v>
      </c>
      <c r="AH539" s="203">
        <f t="shared" si="1695"/>
        <v>72904.038333333316</v>
      </c>
      <c r="AI539" s="209">
        <f>SUM(AI540:AI572)</f>
        <v>821595</v>
      </c>
      <c r="AJ539" s="209">
        <f t="shared" ref="AJ539:AT539" si="1696">SUM(AJ540:AJ572)</f>
        <v>1465795.6276599984</v>
      </c>
      <c r="AK539" s="209">
        <f t="shared" si="1696"/>
        <v>1285665.7391299971</v>
      </c>
      <c r="AL539" s="209">
        <f t="shared" si="1696"/>
        <v>1204078.2736399956</v>
      </c>
      <c r="AM539" s="209">
        <f t="shared" si="1696"/>
        <v>1492706.6297000011</v>
      </c>
      <c r="AN539" s="209">
        <f t="shared" si="1696"/>
        <v>1602823.2290399992</v>
      </c>
      <c r="AO539" s="209">
        <f t="shared" si="1696"/>
        <v>1531838.1025759962</v>
      </c>
      <c r="AP539" s="209">
        <f t="shared" si="1696"/>
        <v>2189016.2545239981</v>
      </c>
      <c r="AQ539" s="209">
        <f t="shared" si="1696"/>
        <v>1361665.7069840045</v>
      </c>
      <c r="AR539" s="209">
        <f t="shared" si="1696"/>
        <v>1723836.0023599984</v>
      </c>
      <c r="AS539" s="209">
        <f t="shared" si="1696"/>
        <v>819105.7543199996</v>
      </c>
      <c r="AT539" s="209">
        <f t="shared" si="1696"/>
        <v>752937.54119999998</v>
      </c>
      <c r="AU539" s="330">
        <f t="shared" ref="AU539" si="1697">+SUM(AU540:AU572,AU576)</f>
        <v>16251063.861133987</v>
      </c>
      <c r="AV539" s="207">
        <f t="shared" ref="AV539" si="1698">+SUM(AV540:AV572,AV576)</f>
        <v>1988407.7229599953</v>
      </c>
      <c r="AW539" s="208">
        <f t="shared" ref="AW539" si="1699">+SUM(AW540:AW572,AW576)</f>
        <v>1621810.342000006</v>
      </c>
      <c r="AX539" s="208">
        <f t="shared" ref="AX539" si="1700">+SUM(AX540:AX572,AX576)</f>
        <v>3721341.3400800298</v>
      </c>
      <c r="AY539" s="208">
        <f t="shared" ref="AY539" si="1701">+SUM(AY540:AY572,AY576)</f>
        <v>1932853.2874399943</v>
      </c>
      <c r="AZ539" s="208">
        <f t="shared" ref="AZ539" si="1702">+SUM(AZ540:AZ572,AZ576)</f>
        <v>1658299.2559199932</v>
      </c>
      <c r="BA539" s="208">
        <f t="shared" ref="BA539" si="1703">+SUM(BA540:BA572,BA576)</f>
        <v>1332292.6299599914</v>
      </c>
      <c r="BB539" s="208">
        <f t="shared" ref="BB539" si="1704">+SUM(BB540:BB572,BB576)</f>
        <v>2044495.8522000178</v>
      </c>
      <c r="BC539" s="208">
        <v>2574449.0506800148</v>
      </c>
      <c r="BD539" s="208">
        <v>2102246.8866000269</v>
      </c>
      <c r="BE539" s="208">
        <f t="shared" ref="BE539" si="1705">+SUM(BE540:BE572,BE576)</f>
        <v>0</v>
      </c>
      <c r="BF539" s="208">
        <f t="shared" ref="BF539" si="1706">+SUM(BF540:BF572,BF576)</f>
        <v>0</v>
      </c>
      <c r="BG539" s="208">
        <f t="shared" ref="BG539" si="1707">+SUM(BG540:BG572,BG576)</f>
        <v>0</v>
      </c>
      <c r="BH539" s="330">
        <f t="shared" ref="BH539:CR539" si="1708">+SUM(BH540:BH572,BH576)</f>
        <v>18966913.327200066</v>
      </c>
      <c r="BI539" s="208">
        <f t="shared" si="1708"/>
        <v>2039846.202646672</v>
      </c>
      <c r="BJ539" s="207">
        <f t="shared" si="1708"/>
        <v>1663561.9540800008</v>
      </c>
      <c r="BK539" s="208">
        <f t="shared" si="1708"/>
        <v>2760387.863821012</v>
      </c>
      <c r="BL539" s="207">
        <f t="shared" si="1708"/>
        <v>2574449.0506800148</v>
      </c>
      <c r="BM539" s="250">
        <f>BL539/BK539</f>
        <v>0.93264033088320597</v>
      </c>
      <c r="BN539" s="243">
        <f>BJ539/BJ7</f>
        <v>0.15058267719560761</v>
      </c>
      <c r="BO539" s="207"/>
      <c r="BP539" s="207"/>
      <c r="BQ539" s="207">
        <f t="shared" si="1708"/>
        <v>7715</v>
      </c>
      <c r="BR539" s="251">
        <f t="shared" si="1708"/>
        <v>1982914.1117999998</v>
      </c>
      <c r="BS539" s="230">
        <f t="shared" si="1638"/>
        <v>0.71834619250035048</v>
      </c>
      <c r="BT539" s="231">
        <f t="shared" si="1629"/>
        <v>0.17607580362158126</v>
      </c>
      <c r="BU539" s="232">
        <f t="shared" si="1594"/>
        <v>0.45546401316407059</v>
      </c>
      <c r="BV539" s="208">
        <f t="shared" si="1708"/>
        <v>2097647.1588500049</v>
      </c>
      <c r="BW539" s="207">
        <f t="shared" si="1631"/>
        <v>1983745.8442800082</v>
      </c>
      <c r="BX539" s="208">
        <f t="shared" ref="BX539" si="1709">+SUM(BX540:BX572,BX576)</f>
        <v>2484279.1148939948</v>
      </c>
      <c r="BY539" s="208">
        <f>+SUM(BY540:BY571,BY573)</f>
        <v>2092963.8459600271</v>
      </c>
      <c r="BZ539" s="387">
        <f t="shared" si="1632"/>
        <v>0.84248337210262891</v>
      </c>
      <c r="CA539" s="387">
        <f>BW539/BW7</f>
        <v>0.17345210058937971</v>
      </c>
      <c r="CB539" s="208"/>
      <c r="CC539" s="208"/>
      <c r="CD539" s="208">
        <v>10740</v>
      </c>
      <c r="CE539" s="208">
        <v>2171586.2723999997</v>
      </c>
      <c r="CF539" s="387">
        <f t="shared" si="1633"/>
        <v>0.87413135640866269</v>
      </c>
      <c r="CG539" s="387">
        <f t="shared" si="1634"/>
        <v>0.5948013240415031</v>
      </c>
      <c r="CH539" s="387">
        <f t="shared" si="1635"/>
        <v>0.46404037971004364</v>
      </c>
      <c r="CI539" s="208">
        <f t="shared" si="1636"/>
        <v>2108466.2630933407</v>
      </c>
      <c r="CJ539" s="207">
        <f t="shared" si="1637"/>
        <v>2240397.2631600196</v>
      </c>
      <c r="CK539" s="208">
        <f>+SUM(CK540:CK571,CK573)</f>
        <v>2995271.7507979511</v>
      </c>
      <c r="CL539" s="208">
        <f>+SUM(CL540:CL571,CL573)</f>
        <v>2051467.3359999983</v>
      </c>
      <c r="CM539" s="387">
        <f t="shared" si="1614"/>
        <v>0.68490190763274816</v>
      </c>
      <c r="CN539" s="387">
        <f>CJ539/CJ7</f>
        <v>0.2032506199982709</v>
      </c>
      <c r="CO539" s="208"/>
      <c r="CP539" s="208"/>
      <c r="CQ539" s="208">
        <f>+SUM(CQ540:CQ572,CQ576)</f>
        <v>9035</v>
      </c>
      <c r="CR539" s="208">
        <f t="shared" si="1708"/>
        <v>2051191.9709999999</v>
      </c>
      <c r="CS539" s="387">
        <f t="shared" si="1624"/>
        <v>0.68480997440501179</v>
      </c>
      <c r="CT539" s="387">
        <f t="shared" si="1625"/>
        <v>0.18989971678967055</v>
      </c>
      <c r="CU539" s="387">
        <f t="shared" si="1615"/>
        <v>0.43247897534099145</v>
      </c>
      <c r="CV539" s="208">
        <f t="shared" ref="CV539:CW539" si="1710">+SUM(CV540:CV572,CV576)</f>
        <v>2101787.9762422293</v>
      </c>
      <c r="CW539" s="207">
        <f t="shared" si="1710"/>
        <v>2239626.7442133464</v>
      </c>
      <c r="CX539" s="208">
        <f>+SUM(CX540:CX571,CX573)</f>
        <v>0</v>
      </c>
      <c r="CY539" s="208">
        <f>+SUM(CY540:CY571,CY573)</f>
        <v>0</v>
      </c>
      <c r="CZ539" s="387">
        <f t="shared" si="1618"/>
        <v>0</v>
      </c>
      <c r="DA539" s="387">
        <f>CW539/CW7</f>
        <v>0.22514622357872327</v>
      </c>
      <c r="DB539" s="208"/>
      <c r="DC539" s="208"/>
      <c r="DD539" s="208">
        <f>+SUM(DD540:DD572,DD576)</f>
        <v>0</v>
      </c>
      <c r="DE539" s="208">
        <f t="shared" ref="DE539" si="1711">+SUM(DE540:DE572,DE576)</f>
        <v>0</v>
      </c>
      <c r="DF539" s="387">
        <f t="shared" si="1626"/>
        <v>0</v>
      </c>
      <c r="DG539" s="387">
        <f t="shared" si="1619"/>
        <v>-1</v>
      </c>
      <c r="DH539" s="387">
        <f t="shared" si="1620"/>
        <v>0.35678747674122913</v>
      </c>
      <c r="DI539" s="208"/>
      <c r="DJ539" s="207"/>
      <c r="DK539" s="208">
        <f>+SUM(DK540:DK571,DK573)</f>
        <v>0</v>
      </c>
      <c r="DL539" s="208">
        <f>+SUM(DL540:DL571,DL573)</f>
        <v>0</v>
      </c>
      <c r="DM539" s="387">
        <f t="shared" si="1621"/>
        <v>0</v>
      </c>
      <c r="DN539" s="387" t="e">
        <f>DJ539/DJ7</f>
        <v>#DIV/0!</v>
      </c>
      <c r="DO539" s="208"/>
      <c r="DP539" s="208"/>
      <c r="DQ539" s="208">
        <f>+SUM(DQ540:DQ572,DQ576)</f>
        <v>0</v>
      </c>
      <c r="DR539" s="208">
        <f t="shared" ref="DR539" si="1712">+SUM(DR540:DR572,DR576)</f>
        <v>0</v>
      </c>
      <c r="DS539" s="387">
        <f t="shared" si="1627"/>
        <v>0</v>
      </c>
      <c r="DT539" s="387">
        <f t="shared" si="1622"/>
        <v>-1</v>
      </c>
      <c r="DU539" s="387">
        <f t="shared" si="1623"/>
        <v>0.16711825695062954</v>
      </c>
    </row>
    <row r="540" spans="1:125" x14ac:dyDescent="0.35">
      <c r="B540" s="5" t="s">
        <v>124</v>
      </c>
      <c r="C540" s="3"/>
      <c r="D540" s="18">
        <v>324003</v>
      </c>
      <c r="E540" s="5" t="s">
        <v>40</v>
      </c>
      <c r="F540" s="5" t="s">
        <v>36</v>
      </c>
      <c r="G540" s="5" t="s">
        <v>69</v>
      </c>
      <c r="H540" s="20">
        <v>366.66699999999997</v>
      </c>
      <c r="I540" s="16">
        <f t="shared" ref="I540" si="1713">+IFERROR(AI540/$H540,0)</f>
        <v>92.646232685243021</v>
      </c>
      <c r="J540" s="16">
        <f t="shared" ref="J540" si="1714">+IFERROR(AJ540/$H540,0)</f>
        <v>143.76726402976001</v>
      </c>
      <c r="K540" s="16">
        <f t="shared" ref="K540" si="1715">+IFERROR(AK540/$H540,0)</f>
        <v>83.818421074162671</v>
      </c>
      <c r="L540" s="33">
        <f t="shared" ref="L540" si="1716">+IFERROR(AL540/$H540,0)</f>
        <v>101.19807618356712</v>
      </c>
      <c r="M540" s="20">
        <f t="shared" ref="M540" si="1717">+IFERROR(AM540/$H540,0)</f>
        <v>138.65236658875767</v>
      </c>
      <c r="N540" s="20">
        <f t="shared" ref="N540" si="1718">+IFERROR(AN540/$H540,0)</f>
        <v>149.43217687983923</v>
      </c>
      <c r="O540" s="20">
        <f t="shared" ref="O540" si="1719">+IFERROR(AO540/$H540,0)</f>
        <v>0</v>
      </c>
      <c r="P540" s="20">
        <f t="shared" ref="P540" si="1720">+IFERROR(AP540/$H540,0)</f>
        <v>118.68974846386506</v>
      </c>
      <c r="Q540" s="20">
        <f t="shared" ref="Q540" si="1721">+IFERROR(AQ540/$H540,0)</f>
        <v>131.97348820591986</v>
      </c>
      <c r="R540" s="20">
        <f t="shared" ref="R540" si="1722">+IFERROR(AR540/$H540,0)</f>
        <v>173.2287072466298</v>
      </c>
      <c r="S540" s="20">
        <f t="shared" ref="S540" si="1723">+IFERROR(AS540/$H540,0)</f>
        <v>141.47729902063725</v>
      </c>
      <c r="T540" s="20">
        <f t="shared" ref="T540" si="1724">+IFERROR(AT540/$H540,0)</f>
        <v>105.83797942001871</v>
      </c>
      <c r="U540" s="182">
        <f t="shared" si="1590"/>
        <v>1380.7217597984004</v>
      </c>
      <c r="V540" s="33">
        <v>128.5</v>
      </c>
      <c r="W540" s="20">
        <v>141</v>
      </c>
      <c r="X540" s="20">
        <v>198</v>
      </c>
      <c r="Y540" s="20">
        <v>81.699999999999989</v>
      </c>
      <c r="Z540" s="20">
        <v>139.44999999999999</v>
      </c>
      <c r="AA540" s="20">
        <v>119.5</v>
      </c>
      <c r="AB540" s="20">
        <v>114.5</v>
      </c>
      <c r="AC540" s="20">
        <v>132.75</v>
      </c>
      <c r="AD540" s="20">
        <v>139.5</v>
      </c>
      <c r="AE540" s="20">
        <v>0</v>
      </c>
      <c r="AF540" s="20">
        <v>0</v>
      </c>
      <c r="AG540" s="16">
        <v>0</v>
      </c>
      <c r="AH540" s="179">
        <f t="shared" si="1613"/>
        <v>1194.9000000000001</v>
      </c>
      <c r="AI540" s="28">
        <v>33970.316200000001</v>
      </c>
      <c r="AJ540" s="28">
        <v>52714.711400000007</v>
      </c>
      <c r="AK540" s="28">
        <v>30733.449000000001</v>
      </c>
      <c r="AL540" s="28">
        <v>37105.995000000003</v>
      </c>
      <c r="AM540" s="28">
        <v>50839.247300000003</v>
      </c>
      <c r="AN540" s="28">
        <v>54791.848000000013</v>
      </c>
      <c r="AO540" s="28">
        <v>0</v>
      </c>
      <c r="AP540" s="28">
        <v>43519.614000000009</v>
      </c>
      <c r="AQ540" s="28">
        <v>48390.323000000011</v>
      </c>
      <c r="AR540" s="28">
        <v>63517.250400000004</v>
      </c>
      <c r="AS540" s="28">
        <v>51875.056799999998</v>
      </c>
      <c r="AT540" s="28">
        <v>38807.294399999999</v>
      </c>
      <c r="AU540" s="329">
        <f t="shared" si="1640"/>
        <v>506265.10550000006</v>
      </c>
      <c r="AV540" s="33">
        <v>50885.074800000002</v>
      </c>
      <c r="AW540" s="20">
        <v>55834.982000000011</v>
      </c>
      <c r="AX540" s="20">
        <v>78406.574400000085</v>
      </c>
      <c r="AY540" s="20">
        <v>32352.61176</v>
      </c>
      <c r="AZ540" s="20">
        <v>55221.195960000005</v>
      </c>
      <c r="BA540" s="20">
        <v>47321.139600000002</v>
      </c>
      <c r="BB540" s="20">
        <v>45341.17560000001</v>
      </c>
      <c r="BC540" s="20">
        <v>52568.044200000004</v>
      </c>
      <c r="BD540" s="20">
        <v>55240.995600000024</v>
      </c>
      <c r="BE540" s="20">
        <v>0</v>
      </c>
      <c r="BF540" s="20">
        <v>0</v>
      </c>
      <c r="BG540" s="20">
        <v>0</v>
      </c>
      <c r="BH540" s="329">
        <f t="shared" si="1639"/>
        <v>473171.79392000014</v>
      </c>
      <c r="BI540" s="193">
        <f t="shared" ref="BI540:BI566" si="1725">+AVERAGE(AW540:BB540)</f>
        <v>52412.94655333335</v>
      </c>
      <c r="BJ540" s="193">
        <f t="shared" ref="BJ540:BJ566" si="1726">+AVERAGE(AZ540:BB540)</f>
        <v>49294.503720000008</v>
      </c>
      <c r="BK540" s="20">
        <v>73700.863317492593</v>
      </c>
      <c r="BL540" s="33">
        <v>52568.044200000004</v>
      </c>
      <c r="BM540" s="226">
        <f t="shared" si="1628"/>
        <v>0.71326225818474498</v>
      </c>
      <c r="BN540" s="4">
        <f>BJ540/$BJ$539</f>
        <v>2.9631901354260855E-2</v>
      </c>
      <c r="BO540" s="4">
        <v>0</v>
      </c>
      <c r="BP540" s="4">
        <v>1.3</v>
      </c>
      <c r="BQ540" s="195">
        <v>160</v>
      </c>
      <c r="BR540" s="196">
        <f t="shared" ref="BR540:BR566" si="1727">BQ540*H540*1.08*(1-BO540)</f>
        <v>63360.0576</v>
      </c>
      <c r="BS540" s="224">
        <f t="shared" si="1638"/>
        <v>0.85969220369989552</v>
      </c>
      <c r="BT540" s="4">
        <f t="shared" si="1629"/>
        <v>0.20791614098415478</v>
      </c>
      <c r="BU540" s="229">
        <f t="shared" si="1594"/>
        <v>0.37624285620372921</v>
      </c>
      <c r="BV540" s="193">
        <f t="shared" si="1630"/>
        <v>52241.349790000015</v>
      </c>
      <c r="BW540" s="193">
        <f t="shared" si="1631"/>
        <v>48410.119800000008</v>
      </c>
      <c r="BX540" s="20">
        <v>69527.981148241088</v>
      </c>
      <c r="BY540" s="19">
        <v>55240.995600000024</v>
      </c>
      <c r="BZ540" s="441">
        <f t="shared" si="1632"/>
        <v>0.79451459236563071</v>
      </c>
      <c r="CA540" s="4">
        <f t="shared" ref="CA540:CA566" si="1728">BW540/$BW$539</f>
        <v>2.4403388135424298E-2</v>
      </c>
      <c r="CB540" s="1">
        <v>0</v>
      </c>
      <c r="CC540" s="1">
        <v>1</v>
      </c>
      <c r="CD540" s="19">
        <v>140</v>
      </c>
      <c r="CE540" s="196">
        <v>55440.0504</v>
      </c>
      <c r="CF540" s="275">
        <f t="shared" si="1633"/>
        <v>0.79737753756715424</v>
      </c>
      <c r="CG540" s="1">
        <f t="shared" si="1634"/>
        <v>0.14568465269388642</v>
      </c>
      <c r="CH540" s="229">
        <f t="shared" si="1635"/>
        <v>0.34398794735197602</v>
      </c>
      <c r="CI540" s="193">
        <f t="shared" si="1636"/>
        <v>52574.643768888905</v>
      </c>
      <c r="CJ540" s="193">
        <f t="shared" si="1637"/>
        <v>51050.071800000012</v>
      </c>
      <c r="CK540" s="20">
        <v>68670.648065634683</v>
      </c>
      <c r="CL540" s="33">
        <v>24155.562999999995</v>
      </c>
      <c r="CM540" s="475">
        <f t="shared" si="1614"/>
        <v>0.35175964812378591</v>
      </c>
      <c r="CN540" s="4">
        <f t="shared" ref="CN540:CN572" si="1729">CJ540/$CJ$539</f>
        <v>2.2786169506382663E-2</v>
      </c>
      <c r="CO540" s="1">
        <v>0</v>
      </c>
      <c r="CP540" s="1">
        <v>1</v>
      </c>
      <c r="CQ540" s="19">
        <v>140</v>
      </c>
      <c r="CR540" s="7">
        <v>55440.0504</v>
      </c>
      <c r="CS540" s="224">
        <f t="shared" si="1624"/>
        <v>0.80733256437322365</v>
      </c>
      <c r="CT540" s="1">
        <f t="shared" si="1625"/>
        <v>-0.12716545425272385</v>
      </c>
      <c r="CU540" s="229">
        <f t="shared" si="1615"/>
        <v>0.27197733508067312</v>
      </c>
      <c r="CV540" s="193">
        <f t="shared" si="1616"/>
        <v>49732.735692000017</v>
      </c>
      <c r="CW540" s="193">
        <f t="shared" si="1617"/>
        <v>43988.200933333341</v>
      </c>
      <c r="CX540" s="20"/>
      <c r="CY540" s="33"/>
      <c r="CZ540" s="475">
        <f t="shared" si="1618"/>
        <v>0</v>
      </c>
      <c r="DA540" s="4">
        <f t="shared" ref="DA540:DA572" si="1730">CW540/$CW$539</f>
        <v>1.9640862499516139E-2</v>
      </c>
      <c r="DB540" s="700"/>
      <c r="DC540" s="700"/>
      <c r="DE540" s="7">
        <f t="shared" si="1641"/>
        <v>0</v>
      </c>
      <c r="DF540" s="224">
        <f t="shared" si="1626"/>
        <v>0</v>
      </c>
      <c r="DG540" s="1">
        <f t="shared" si="1619"/>
        <v>-1</v>
      </c>
      <c r="DH540" s="229">
        <f t="shared" si="1620"/>
        <v>6.3897842994028675E-2</v>
      </c>
      <c r="DI540" s="193"/>
      <c r="DJ540" s="193"/>
      <c r="DK540" s="20"/>
      <c r="DL540" s="33"/>
      <c r="DM540" s="475">
        <f t="shared" si="1621"/>
        <v>0</v>
      </c>
      <c r="DN540" s="4" t="e">
        <f t="shared" ref="DN540:DN572" si="1731">DJ540/$DJ$539</f>
        <v>#DIV/0!</v>
      </c>
      <c r="DO540" s="700"/>
      <c r="DP540" s="700"/>
      <c r="DR540" s="7">
        <f t="shared" ref="DR540:DR576" si="1732">DQ540*$H540*1.08*(1-DO540)</f>
        <v>0</v>
      </c>
      <c r="DS540" s="224">
        <f t="shared" si="1627"/>
        <v>0</v>
      </c>
      <c r="DT540" s="1">
        <f t="shared" si="1622"/>
        <v>-1</v>
      </c>
      <c r="DU540" s="229">
        <f t="shared" si="1623"/>
        <v>-6.536755391686766E-2</v>
      </c>
    </row>
    <row r="541" spans="1:125" hidden="1" outlineLevel="1" x14ac:dyDescent="0.35">
      <c r="B541" s="5" t="s">
        <v>124</v>
      </c>
      <c r="C541" s="3"/>
      <c r="D541" s="18">
        <v>320015</v>
      </c>
      <c r="E541" s="5" t="s">
        <v>41</v>
      </c>
      <c r="F541" s="5" t="s">
        <v>32</v>
      </c>
      <c r="G541" s="5" t="s">
        <v>70</v>
      </c>
      <c r="H541" s="20">
        <v>332.45499999999998</v>
      </c>
      <c r="I541" s="16">
        <f t="shared" ref="I541:I571" si="1733">+IFERROR(AI541/$H541,0)</f>
        <v>494.14410852596615</v>
      </c>
      <c r="J541" s="16">
        <f t="shared" ref="J541:J571" si="1734">+IFERROR(AJ541/$H541,0)</f>
        <v>431.08265629935369</v>
      </c>
      <c r="K541" s="16">
        <f t="shared" ref="K541:K571" si="1735">+IFERROR(AK541/$H541,0)</f>
        <v>411.2087356183585</v>
      </c>
      <c r="L541" s="33">
        <f t="shared" ref="L541:L571" si="1736">+IFERROR(AL541/$H541,0)</f>
        <v>373.68393797656989</v>
      </c>
      <c r="M541" s="20">
        <f t="shared" ref="M541:M571" si="1737">+IFERROR(AM541/$H541,0)</f>
        <v>581.45623798709482</v>
      </c>
      <c r="N541" s="20">
        <f t="shared" ref="N541:N571" si="1738">+IFERROR(AN541/$H541,0)</f>
        <v>597.01068234799141</v>
      </c>
      <c r="O541" s="20">
        <f t="shared" ref="O541:O571" si="1739">+IFERROR(AO541/$H541,0)</f>
        <v>619.50129310733996</v>
      </c>
      <c r="P541" s="20">
        <f t="shared" ref="P541:P571" si="1740">+IFERROR(AP541/$H541,0)</f>
        <v>1567.5012234437729</v>
      </c>
      <c r="Q541" s="20">
        <f t="shared" ref="Q541:Q571" si="1741">+IFERROR(AQ541/$H541,0)</f>
        <v>988.28358460543552</v>
      </c>
      <c r="R541" s="20">
        <f t="shared" ref="R541:R571" si="1742">+IFERROR(AR541/$H541,0)</f>
        <v>1372.5481313260382</v>
      </c>
      <c r="S541" s="20">
        <f t="shared" ref="S541:S571" si="1743">+IFERROR(AS541/$H541,0)</f>
        <v>588.06884420448489</v>
      </c>
      <c r="T541" s="20">
        <f t="shared" ref="T541:T571" si="1744">+IFERROR(AT541/$H541,0)</f>
        <v>542.15015361477481</v>
      </c>
      <c r="U541" s="182">
        <f t="shared" ref="U541:U604" si="1745">+SUM(I541:T541)</f>
        <v>8566.6395890571803</v>
      </c>
      <c r="V541" s="33">
        <v>1284.5999999999999</v>
      </c>
      <c r="W541" s="20">
        <v>1006</v>
      </c>
      <c r="X541" s="20">
        <v>1142.7</v>
      </c>
      <c r="Y541" s="20">
        <v>584.4</v>
      </c>
      <c r="Z541" s="20">
        <v>884.61666666666679</v>
      </c>
      <c r="AA541" s="20">
        <v>488.26666666666665</v>
      </c>
      <c r="AB541" s="20">
        <v>1445.166666666667</v>
      </c>
      <c r="AC541" s="20">
        <v>1848.8333333333333</v>
      </c>
      <c r="AD541" s="20">
        <v>1262.9500000000005</v>
      </c>
      <c r="AE541" s="20">
        <v>0</v>
      </c>
      <c r="AF541" s="20">
        <v>0</v>
      </c>
      <c r="AG541" s="16">
        <v>0</v>
      </c>
      <c r="AH541" s="179">
        <f t="shared" si="1613"/>
        <v>9947.5333333333347</v>
      </c>
      <c r="AI541" s="28">
        <v>164280.67960000006</v>
      </c>
      <c r="AJ541" s="28">
        <v>143315.58450000163</v>
      </c>
      <c r="AK541" s="28">
        <v>136708.40020000137</v>
      </c>
      <c r="AL541" s="28">
        <v>124233.09360000053</v>
      </c>
      <c r="AM541" s="28">
        <v>193308.03359999962</v>
      </c>
      <c r="AN541" s="28">
        <v>198479.18640000149</v>
      </c>
      <c r="AO541" s="28">
        <v>205956.30240000071</v>
      </c>
      <c r="AP541" s="28">
        <v>521123.61923999951</v>
      </c>
      <c r="AQ541" s="28">
        <v>328559.81912000006</v>
      </c>
      <c r="AR541" s="28">
        <v>456310.48899999796</v>
      </c>
      <c r="AS541" s="28">
        <v>195506.42760000203</v>
      </c>
      <c r="AT541" s="28">
        <v>180240.52931999994</v>
      </c>
      <c r="AU541" s="329">
        <f t="shared" si="1640"/>
        <v>2848022.1645800043</v>
      </c>
      <c r="AV541" s="33">
        <v>461244.3652800062</v>
      </c>
      <c r="AW541" s="20">
        <v>361211.44880000682</v>
      </c>
      <c r="AX541" s="20">
        <v>410262.45336000831</v>
      </c>
      <c r="AY541" s="20">
        <v>209832.79392000032</v>
      </c>
      <c r="AZ541" s="20">
        <v>317627.62956000504</v>
      </c>
      <c r="BA541" s="20">
        <v>175315.46687999961</v>
      </c>
      <c r="BB541" s="20">
        <v>518896.91880001203</v>
      </c>
      <c r="BC541" s="20">
        <v>663836.18040001299</v>
      </c>
      <c r="BD541" s="20">
        <v>453470.78556001169</v>
      </c>
      <c r="BE541" s="20">
        <v>0</v>
      </c>
      <c r="BF541" s="20">
        <v>0</v>
      </c>
      <c r="BG541" s="20">
        <v>0</v>
      </c>
      <c r="BH541" s="329">
        <f t="shared" si="1639"/>
        <v>3571698.0425600633</v>
      </c>
      <c r="BI541" s="193">
        <f t="shared" si="1725"/>
        <v>332191.11855333869</v>
      </c>
      <c r="BJ541" s="193">
        <f t="shared" si="1726"/>
        <v>337280.00508000556</v>
      </c>
      <c r="BK541" s="20">
        <v>446157.11545713816</v>
      </c>
      <c r="BL541" s="33">
        <v>663836.18040001299</v>
      </c>
      <c r="BM541" s="226">
        <f t="shared" si="1628"/>
        <v>1.4878977772658364</v>
      </c>
      <c r="BN541" s="4">
        <f t="shared" ref="BN541:BN576" si="1746">BJ541/$BJ$539</f>
        <v>0.20274568329289031</v>
      </c>
      <c r="BO541" s="4">
        <v>0</v>
      </c>
      <c r="BP541" s="4">
        <v>1.3</v>
      </c>
      <c r="BQ541" s="195">
        <v>1300</v>
      </c>
      <c r="BR541" s="196">
        <f t="shared" si="1727"/>
        <v>466766.82</v>
      </c>
      <c r="BS541" s="224">
        <f t="shared" si="1638"/>
        <v>1.0461938268579329</v>
      </c>
      <c r="BT541" s="4">
        <f t="shared" si="1629"/>
        <v>0.27385548436308405</v>
      </c>
      <c r="BU541" s="229">
        <f t="shared" si="1594"/>
        <v>0.84794251684945099</v>
      </c>
      <c r="BV541" s="193">
        <f t="shared" si="1630"/>
        <v>389778.40712500643</v>
      </c>
      <c r="BW541" s="193">
        <f t="shared" si="1631"/>
        <v>452682.85536000825</v>
      </c>
      <c r="BX541" s="20">
        <v>596645.93666224543</v>
      </c>
      <c r="BY541" s="19">
        <v>453470.78556001169</v>
      </c>
      <c r="BZ541" s="441">
        <f t="shared" si="1632"/>
        <v>0.76003330902882926</v>
      </c>
      <c r="CA541" s="4">
        <f t="shared" si="1728"/>
        <v>0.2281959942929622</v>
      </c>
      <c r="CB541" s="1">
        <v>0.25</v>
      </c>
      <c r="CC541" s="1">
        <v>1.3</v>
      </c>
      <c r="CD541" s="19">
        <v>2000</v>
      </c>
      <c r="CE541" s="196">
        <v>538577.10000000009</v>
      </c>
      <c r="CF541" s="275">
        <f t="shared" si="1633"/>
        <v>0.90267454600111108</v>
      </c>
      <c r="CG541" s="1">
        <f t="shared" si="1634"/>
        <v>0.63920561388943087</v>
      </c>
      <c r="CH541" s="229">
        <f t="shared" si="1635"/>
        <v>0.77170662239274779</v>
      </c>
      <c r="CI541" s="193">
        <f t="shared" si="1636"/>
        <v>396855.33806222928</v>
      </c>
      <c r="CJ541" s="193">
        <f t="shared" si="1637"/>
        <v>545401.29492001224</v>
      </c>
      <c r="CK541" s="20">
        <v>733653.43196233432</v>
      </c>
      <c r="CL541" s="33">
        <v>310573.31499999674</v>
      </c>
      <c r="CM541" s="475">
        <f t="shared" si="1614"/>
        <v>0.42332428564982372</v>
      </c>
      <c r="CN541" s="4">
        <f t="shared" si="1729"/>
        <v>0.24343954703405524</v>
      </c>
      <c r="CO541" s="1">
        <v>0</v>
      </c>
      <c r="CP541" s="1">
        <v>1.3</v>
      </c>
      <c r="CQ541" s="19">
        <v>1300</v>
      </c>
      <c r="CR541" s="7">
        <v>466766.82</v>
      </c>
      <c r="CS541" s="224">
        <f t="shared" si="1624"/>
        <v>0.63622249915947204</v>
      </c>
      <c r="CT541" s="1">
        <f t="shared" si="1625"/>
        <v>2.2914947721050627E-2</v>
      </c>
      <c r="CU541" s="229">
        <f t="shared" si="1615"/>
        <v>0.6335013391904909</v>
      </c>
      <c r="CV541" s="193">
        <f t="shared" si="1616"/>
        <v>388227.135756006</v>
      </c>
      <c r="CW541" s="193">
        <f t="shared" si="1617"/>
        <v>475960.09365334053</v>
      </c>
      <c r="CX541" s="20"/>
      <c r="CY541" s="33"/>
      <c r="CZ541" s="475">
        <f t="shared" si="1618"/>
        <v>0</v>
      </c>
      <c r="DA541" s="4">
        <f t="shared" si="1730"/>
        <v>0.21251759690899666</v>
      </c>
      <c r="DB541" s="700"/>
      <c r="DC541" s="700"/>
      <c r="DE541" s="7">
        <f t="shared" si="1641"/>
        <v>0</v>
      </c>
      <c r="DF541" s="224">
        <f t="shared" si="1626"/>
        <v>0</v>
      </c>
      <c r="DG541" s="1">
        <f t="shared" si="1619"/>
        <v>-1</v>
      </c>
      <c r="DH541" s="229">
        <f t="shared" si="1620"/>
        <v>0.45524330261824075</v>
      </c>
      <c r="DI541" s="193"/>
      <c r="DJ541" s="193"/>
      <c r="DK541" s="20"/>
      <c r="DL541" s="33"/>
      <c r="DM541" s="475">
        <f t="shared" si="1621"/>
        <v>0</v>
      </c>
      <c r="DN541" s="4" t="e">
        <f t="shared" si="1731"/>
        <v>#DIV/0!</v>
      </c>
      <c r="DO541" s="700"/>
      <c r="DP541" s="700"/>
      <c r="DR541" s="7">
        <f t="shared" si="1732"/>
        <v>0</v>
      </c>
      <c r="DS541" s="224">
        <f t="shared" si="1627"/>
        <v>0</v>
      </c>
      <c r="DT541" s="1">
        <f t="shared" si="1622"/>
        <v>-1</v>
      </c>
      <c r="DU541" s="229">
        <f t="shared" si="1623"/>
        <v>0.25409769873991794</v>
      </c>
    </row>
    <row r="542" spans="1:125" hidden="1" outlineLevel="1" x14ac:dyDescent="0.35">
      <c r="B542" s="5" t="s">
        <v>124</v>
      </c>
      <c r="C542" s="3"/>
      <c r="D542" s="18">
        <v>320107</v>
      </c>
      <c r="E542" s="5" t="s">
        <v>41</v>
      </c>
      <c r="F542" s="5" t="s">
        <v>33</v>
      </c>
      <c r="G542" s="5" t="s">
        <v>70</v>
      </c>
      <c r="H542" s="20">
        <v>317.77800000000002</v>
      </c>
      <c r="I542" s="16">
        <f t="shared" si="1733"/>
        <v>46.717354253598423</v>
      </c>
      <c r="J542" s="16">
        <f t="shared" si="1734"/>
        <v>74.337447526260476</v>
      </c>
      <c r="K542" s="16">
        <f t="shared" si="1735"/>
        <v>67.976143722976403</v>
      </c>
      <c r="L542" s="33">
        <f t="shared" si="1736"/>
        <v>57.416743764514855</v>
      </c>
      <c r="M542" s="20">
        <f t="shared" si="1737"/>
        <v>76.812309222161375</v>
      </c>
      <c r="N542" s="20">
        <f t="shared" si="1738"/>
        <v>167.05423786416932</v>
      </c>
      <c r="O542" s="20">
        <f t="shared" si="1739"/>
        <v>226.74217359288582</v>
      </c>
      <c r="P542" s="20">
        <f t="shared" si="1740"/>
        <v>362.25085713926075</v>
      </c>
      <c r="Q542" s="20">
        <f t="shared" si="1741"/>
        <v>186.80883723857542</v>
      </c>
      <c r="R542" s="20">
        <f t="shared" si="1742"/>
        <v>137.3423836766548</v>
      </c>
      <c r="S542" s="20">
        <f t="shared" si="1743"/>
        <v>107.45391310915183</v>
      </c>
      <c r="T542" s="20">
        <f t="shared" si="1744"/>
        <v>125.93886600079298</v>
      </c>
      <c r="U542" s="182">
        <f t="shared" si="1745"/>
        <v>1636.8512671110027</v>
      </c>
      <c r="V542" s="33">
        <v>595.45000000000005</v>
      </c>
      <c r="W542" s="20">
        <v>207.5</v>
      </c>
      <c r="X542" s="20">
        <v>489.5</v>
      </c>
      <c r="Y542" s="20">
        <v>254.5</v>
      </c>
      <c r="Z542" s="20">
        <v>337.84999999999997</v>
      </c>
      <c r="AA542" s="20">
        <v>120.88333333333333</v>
      </c>
      <c r="AB542" s="20">
        <v>221.5</v>
      </c>
      <c r="AC542" s="20">
        <v>98.5</v>
      </c>
      <c r="AD542" s="20">
        <v>28.383333333333333</v>
      </c>
      <c r="AE542" s="20">
        <v>0</v>
      </c>
      <c r="AF542" s="20">
        <v>0</v>
      </c>
      <c r="AG542" s="16">
        <v>0</v>
      </c>
      <c r="AH542" s="179">
        <f t="shared" si="1613"/>
        <v>2354.0666666666666</v>
      </c>
      <c r="AI542" s="28">
        <v>14845.7474</v>
      </c>
      <c r="AJ542" s="28">
        <v>23622.805400000001</v>
      </c>
      <c r="AK542" s="28">
        <v>21601.322999999997</v>
      </c>
      <c r="AL542" s="28">
        <v>18245.778000000002</v>
      </c>
      <c r="AM542" s="28">
        <v>24409.261999999999</v>
      </c>
      <c r="AN542" s="28">
        <v>53086.161599999999</v>
      </c>
      <c r="AO542" s="28">
        <v>72053.674440000075</v>
      </c>
      <c r="AP542" s="28">
        <v>115115.35288000001</v>
      </c>
      <c r="AQ542" s="28">
        <v>59363.738680000024</v>
      </c>
      <c r="AR542" s="28">
        <v>43644.388000000014</v>
      </c>
      <c r="AS542" s="28">
        <v>34146.489600000052</v>
      </c>
      <c r="AT542" s="28">
        <v>40020.600959999996</v>
      </c>
      <c r="AU542" s="329">
        <f t="shared" si="1640"/>
        <v>520155.3219600002</v>
      </c>
      <c r="AV542" s="33">
        <v>204347.00735999973</v>
      </c>
      <c r="AW542" s="20">
        <v>71210.016000000134</v>
      </c>
      <c r="AX542" s="20">
        <v>167987.00159999964</v>
      </c>
      <c r="AY542" s="20">
        <v>87339.513600000166</v>
      </c>
      <c r="AZ542" s="20">
        <v>115943.63328000034</v>
      </c>
      <c r="BA542" s="20">
        <v>41484.839039999999</v>
      </c>
      <c r="BB542" s="20">
        <v>76014.547200000146</v>
      </c>
      <c r="BC542" s="20">
        <v>33803.308799999963</v>
      </c>
      <c r="BD542" s="20">
        <v>9740.6150399999988</v>
      </c>
      <c r="BE542" s="20">
        <v>0</v>
      </c>
      <c r="BF542" s="20">
        <v>0</v>
      </c>
      <c r="BG542" s="20">
        <v>0</v>
      </c>
      <c r="BH542" s="329">
        <f t="shared" si="1639"/>
        <v>807870.48192000005</v>
      </c>
      <c r="BI542" s="193">
        <f t="shared" si="1725"/>
        <v>93329.925120000073</v>
      </c>
      <c r="BJ542" s="193">
        <f t="shared" si="1726"/>
        <v>77814.339840000161</v>
      </c>
      <c r="BK542" s="20">
        <v>158518.02765382893</v>
      </c>
      <c r="BL542" s="33">
        <v>33803.308799999963</v>
      </c>
      <c r="BM542" s="226">
        <f t="shared" si="1628"/>
        <v>0.2132458326684426</v>
      </c>
      <c r="BN542" s="4">
        <f t="shared" si="1746"/>
        <v>4.6775739039447921E-2</v>
      </c>
      <c r="BO542" s="4">
        <v>0</v>
      </c>
      <c r="BP542" s="4">
        <v>1.3</v>
      </c>
      <c r="BQ542" s="195">
        <v>45</v>
      </c>
      <c r="BR542" s="196">
        <f t="shared" si="1727"/>
        <v>15444.010800000002</v>
      </c>
      <c r="BS542" s="224">
        <f t="shared" si="1638"/>
        <v>9.7427472626183398E-2</v>
      </c>
      <c r="BT542" s="4">
        <f t="shared" si="1629"/>
        <v>-0.70635273267817167</v>
      </c>
      <c r="BU542" s="229">
        <f t="shared" si="1594"/>
        <v>1.3270442101344981</v>
      </c>
      <c r="BV542" s="193">
        <f t="shared" si="1630"/>
        <v>99766.233360000013</v>
      </c>
      <c r="BW542" s="193">
        <f t="shared" si="1631"/>
        <v>50434.231680000034</v>
      </c>
      <c r="BX542" s="20">
        <v>72016.950279744298</v>
      </c>
      <c r="BY542" s="19">
        <v>9740.6150399999988</v>
      </c>
      <c r="BZ542" s="441">
        <f t="shared" si="1632"/>
        <v>0.13525447831605378</v>
      </c>
      <c r="CA542" s="4">
        <f t="shared" si="1728"/>
        <v>2.5423736526240796E-2</v>
      </c>
      <c r="CB542" s="1">
        <v>0.25</v>
      </c>
      <c r="CC542" s="1">
        <v>1.3</v>
      </c>
      <c r="CD542" s="19">
        <v>200</v>
      </c>
      <c r="CE542" s="196">
        <v>51480.036000000007</v>
      </c>
      <c r="CF542" s="275">
        <f t="shared" si="1633"/>
        <v>0.71483221380563566</v>
      </c>
      <c r="CG542" s="1">
        <f t="shared" si="1634"/>
        <v>-0.13280333845711911</v>
      </c>
      <c r="CH542" s="229">
        <f t="shared" si="1635"/>
        <v>1.0079106345783835</v>
      </c>
      <c r="CI542" s="193">
        <f t="shared" si="1636"/>
        <v>89763.386880000005</v>
      </c>
      <c r="CJ542" s="193">
        <f t="shared" si="1637"/>
        <v>39852.823680000038</v>
      </c>
      <c r="CK542" s="20">
        <v>53608.528506537266</v>
      </c>
      <c r="CL542" s="33">
        <v>16104.086000000003</v>
      </c>
      <c r="CM542" s="475">
        <f t="shared" si="1614"/>
        <v>0.30040156759826375</v>
      </c>
      <c r="CN542" s="4">
        <f t="shared" si="1729"/>
        <v>1.7788284397289751E-2</v>
      </c>
      <c r="CO542" s="1">
        <v>0</v>
      </c>
      <c r="CP542" s="1">
        <v>1.3</v>
      </c>
      <c r="CQ542" s="19">
        <v>200</v>
      </c>
      <c r="CR542" s="7">
        <v>68640.04800000001</v>
      </c>
      <c r="CS542" s="224">
        <f t="shared" si="1624"/>
        <v>1.2803941819001754</v>
      </c>
      <c r="CT542" s="1">
        <f t="shared" si="1625"/>
        <v>0.57271189138910561</v>
      </c>
      <c r="CU542" s="229">
        <f t="shared" si="1615"/>
        <v>0.9653221054029808</v>
      </c>
      <c r="CV542" s="193">
        <f t="shared" si="1616"/>
        <v>82397.456792000012</v>
      </c>
      <c r="CW542" s="193">
        <f t="shared" si="1617"/>
        <v>19882.669946666654</v>
      </c>
      <c r="CX542" s="20"/>
      <c r="CY542" s="33"/>
      <c r="CZ542" s="475">
        <f t="shared" si="1618"/>
        <v>0</v>
      </c>
      <c r="DA542" s="4">
        <f t="shared" si="1730"/>
        <v>8.8776712450137785E-3</v>
      </c>
      <c r="DB542" s="700"/>
      <c r="DC542" s="700"/>
      <c r="DE542" s="7">
        <f t="shared" si="1641"/>
        <v>0</v>
      </c>
      <c r="DF542" s="224">
        <f t="shared" si="1626"/>
        <v>0</v>
      </c>
      <c r="DG542" s="1">
        <f t="shared" si="1619"/>
        <v>-1</v>
      </c>
      <c r="DH542" s="229">
        <f t="shared" si="1620"/>
        <v>0.71613201853818809</v>
      </c>
      <c r="DI542" s="193"/>
      <c r="DJ542" s="193"/>
      <c r="DK542" s="20"/>
      <c r="DL542" s="33"/>
      <c r="DM542" s="475">
        <f t="shared" si="1621"/>
        <v>0</v>
      </c>
      <c r="DN542" s="4" t="e">
        <f t="shared" si="1731"/>
        <v>#DIV/0!</v>
      </c>
      <c r="DO542" s="700"/>
      <c r="DP542" s="700"/>
      <c r="DR542" s="7">
        <f t="shared" si="1732"/>
        <v>0</v>
      </c>
      <c r="DS542" s="224">
        <f t="shared" si="1627"/>
        <v>0</v>
      </c>
      <c r="DT542" s="1">
        <f t="shared" si="1622"/>
        <v>-1</v>
      </c>
      <c r="DU542" s="229">
        <f t="shared" si="1623"/>
        <v>0.55313316583181105</v>
      </c>
    </row>
    <row r="543" spans="1:125" hidden="1" outlineLevel="1" x14ac:dyDescent="0.35">
      <c r="B543" s="5" t="s">
        <v>124</v>
      </c>
      <c r="C543" s="3"/>
      <c r="D543" s="18">
        <v>320926</v>
      </c>
      <c r="E543" s="5" t="s">
        <v>42</v>
      </c>
      <c r="F543" s="5" t="s">
        <v>48</v>
      </c>
      <c r="G543" s="5" t="s">
        <v>70</v>
      </c>
      <c r="H543" s="20">
        <v>332.45499999999998</v>
      </c>
      <c r="I543" s="16">
        <f t="shared" si="1733"/>
        <v>0</v>
      </c>
      <c r="J543" s="16">
        <f t="shared" si="1734"/>
        <v>0</v>
      </c>
      <c r="K543" s="16">
        <f t="shared" si="1735"/>
        <v>0</v>
      </c>
      <c r="L543" s="33">
        <f t="shared" si="1736"/>
        <v>0</v>
      </c>
      <c r="M543" s="20">
        <f t="shared" si="1737"/>
        <v>0</v>
      </c>
      <c r="N543" s="20">
        <f t="shared" si="1738"/>
        <v>0</v>
      </c>
      <c r="O543" s="20">
        <f t="shared" si="1739"/>
        <v>0</v>
      </c>
      <c r="P543" s="20">
        <f t="shared" si="1740"/>
        <v>0</v>
      </c>
      <c r="Q543" s="20">
        <f t="shared" si="1741"/>
        <v>0</v>
      </c>
      <c r="R543" s="20">
        <f t="shared" si="1742"/>
        <v>0</v>
      </c>
      <c r="S543" s="20">
        <f t="shared" si="1743"/>
        <v>0</v>
      </c>
      <c r="T543" s="20">
        <f t="shared" si="1744"/>
        <v>0</v>
      </c>
      <c r="U543" s="182">
        <f t="shared" si="1745"/>
        <v>0</v>
      </c>
      <c r="V543" s="33">
        <v>0</v>
      </c>
      <c r="W543" s="20">
        <v>0</v>
      </c>
      <c r="X543" s="20">
        <v>0</v>
      </c>
      <c r="Y543" s="20">
        <v>0</v>
      </c>
      <c r="Z543" s="20">
        <v>0</v>
      </c>
      <c r="AA543" s="20">
        <v>0</v>
      </c>
      <c r="AB543" s="20">
        <v>0</v>
      </c>
      <c r="AC543" s="20">
        <v>1.6</v>
      </c>
      <c r="AD543" s="20">
        <v>1.3333333333333333</v>
      </c>
      <c r="AE543" s="20">
        <v>0</v>
      </c>
      <c r="AF543" s="20">
        <v>0</v>
      </c>
      <c r="AG543" s="16">
        <v>0</v>
      </c>
      <c r="AH543" s="179">
        <f t="shared" si="1613"/>
        <v>2.9333333333333336</v>
      </c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329">
        <f t="shared" si="1640"/>
        <v>0</v>
      </c>
      <c r="AV543" s="33">
        <v>0</v>
      </c>
      <c r="AW543" s="20">
        <v>0</v>
      </c>
      <c r="AX543" s="20">
        <v>0</v>
      </c>
      <c r="AY543" s="20">
        <v>0</v>
      </c>
      <c r="AZ543" s="20">
        <v>0</v>
      </c>
      <c r="BA543" s="20">
        <v>0</v>
      </c>
      <c r="BB543" s="20">
        <v>0</v>
      </c>
      <c r="BC543" s="20">
        <v>574.49088000000006</v>
      </c>
      <c r="BD543" s="20">
        <v>478.74239999999998</v>
      </c>
      <c r="BE543" s="20">
        <v>0</v>
      </c>
      <c r="BF543" s="20">
        <v>0</v>
      </c>
      <c r="BG543" s="20">
        <v>0</v>
      </c>
      <c r="BH543" s="329">
        <f t="shared" si="1639"/>
        <v>1053.2332799999999</v>
      </c>
      <c r="BI543" s="193">
        <f t="shared" si="1725"/>
        <v>0</v>
      </c>
      <c r="BJ543" s="193">
        <f t="shared" si="1726"/>
        <v>0</v>
      </c>
      <c r="BK543" s="20">
        <v>0</v>
      </c>
      <c r="BL543" s="33">
        <v>574.49088000000006</v>
      </c>
      <c r="BM543" s="226">
        <f t="shared" si="1628"/>
        <v>0</v>
      </c>
      <c r="BN543" s="4">
        <f t="shared" si="1746"/>
        <v>0</v>
      </c>
      <c r="BO543" s="4">
        <v>0</v>
      </c>
      <c r="BP543" s="4">
        <v>0</v>
      </c>
      <c r="BQ543" s="195">
        <v>5</v>
      </c>
      <c r="BR543" s="196">
        <f t="shared" si="1727"/>
        <v>1795.2570000000001</v>
      </c>
      <c r="BS543" s="224">
        <f t="shared" si="1638"/>
        <v>0</v>
      </c>
      <c r="BT543" s="4">
        <f t="shared" si="1629"/>
        <v>0</v>
      </c>
      <c r="BU543" s="229">
        <f t="shared" si="1594"/>
        <v>0</v>
      </c>
      <c r="BV543" s="193">
        <f t="shared" si="1630"/>
        <v>71.811360000000008</v>
      </c>
      <c r="BW543" s="193">
        <f t="shared" si="1631"/>
        <v>191.49696000000003</v>
      </c>
      <c r="BX543" s="20">
        <v>235.47612507303646</v>
      </c>
      <c r="BY543" s="19">
        <v>478.74239999999998</v>
      </c>
      <c r="BZ543" s="441">
        <f t="shared" si="1632"/>
        <v>2.0330825464853852</v>
      </c>
      <c r="CA543" s="4">
        <f t="shared" si="1728"/>
        <v>9.6533011298885918E-5</v>
      </c>
      <c r="CB543" s="1">
        <v>0</v>
      </c>
      <c r="CC543" s="1">
        <v>0</v>
      </c>
      <c r="CD543" s="19">
        <v>200</v>
      </c>
      <c r="CE543" s="196">
        <v>71810.28</v>
      </c>
      <c r="CF543" s="275">
        <f t="shared" si="1633"/>
        <v>304.95779552057331</v>
      </c>
      <c r="CG543" s="1">
        <f t="shared" si="1634"/>
        <v>0</v>
      </c>
      <c r="CH543" s="229">
        <f t="shared" si="1635"/>
        <v>0</v>
      </c>
      <c r="CI543" s="193">
        <f t="shared" si="1636"/>
        <v>117.02591999999999</v>
      </c>
      <c r="CJ543" s="193">
        <f t="shared" si="1637"/>
        <v>351.07775999999996</v>
      </c>
      <c r="CK543" s="20">
        <v>472.25667762197645</v>
      </c>
      <c r="CL543" s="33">
        <v>118076.55100000024</v>
      </c>
      <c r="CM543" s="475">
        <f t="shared" si="1614"/>
        <v>250.02621793421423</v>
      </c>
      <c r="CN543" s="4">
        <f t="shared" si="1729"/>
        <v>1.5670335157650313E-4</v>
      </c>
      <c r="CO543" s="1">
        <v>0</v>
      </c>
      <c r="CP543" s="1">
        <v>1.3</v>
      </c>
      <c r="CQ543" s="19">
        <v>10</v>
      </c>
      <c r="CR543" s="7">
        <v>3590.5140000000001</v>
      </c>
      <c r="CS543" s="224">
        <f t="shared" si="1624"/>
        <v>7.6028866718832724</v>
      </c>
      <c r="CT543" s="1">
        <f t="shared" si="1625"/>
        <v>0</v>
      </c>
      <c r="CU543" s="229">
        <f t="shared" si="1615"/>
        <v>0</v>
      </c>
      <c r="CV543" s="193">
        <f t="shared" si="1616"/>
        <v>11912.978428000024</v>
      </c>
      <c r="CW543" s="193">
        <f t="shared" si="1617"/>
        <v>39709.928093333416</v>
      </c>
      <c r="CX543" s="20"/>
      <c r="CY543" s="33"/>
      <c r="CZ543" s="475">
        <f t="shared" si="1618"/>
        <v>0</v>
      </c>
      <c r="DA543" s="4">
        <f t="shared" si="1730"/>
        <v>1.7730600956580939E-2</v>
      </c>
      <c r="DB543" s="700"/>
      <c r="DC543" s="700"/>
      <c r="DE543" s="7">
        <f t="shared" si="1641"/>
        <v>0</v>
      </c>
      <c r="DF543" s="224">
        <f t="shared" si="1626"/>
        <v>0</v>
      </c>
      <c r="DG543" s="1">
        <f t="shared" si="1619"/>
        <v>0</v>
      </c>
      <c r="DH543" s="229">
        <f t="shared" si="1620"/>
        <v>0</v>
      </c>
      <c r="DI543" s="193"/>
      <c r="DJ543" s="193"/>
      <c r="DK543" s="20"/>
      <c r="DL543" s="33"/>
      <c r="DM543" s="475">
        <f t="shared" si="1621"/>
        <v>0</v>
      </c>
      <c r="DN543" s="4" t="e">
        <f t="shared" si="1731"/>
        <v>#DIV/0!</v>
      </c>
      <c r="DO543" s="700"/>
      <c r="DP543" s="700"/>
      <c r="DR543" s="7">
        <f t="shared" si="1732"/>
        <v>0</v>
      </c>
      <c r="DS543" s="224">
        <f t="shared" si="1627"/>
        <v>0</v>
      </c>
      <c r="DT543" s="1">
        <f t="shared" si="1622"/>
        <v>0</v>
      </c>
      <c r="DU543" s="229">
        <f t="shared" si="1623"/>
        <v>0</v>
      </c>
    </row>
    <row r="544" spans="1:125" hidden="1" outlineLevel="1" x14ac:dyDescent="0.35">
      <c r="B544" s="5" t="s">
        <v>124</v>
      </c>
      <c r="C544" s="3"/>
      <c r="D544" s="18">
        <v>324903</v>
      </c>
      <c r="E544" s="5" t="s">
        <v>43</v>
      </c>
      <c r="F544" s="5" t="s">
        <v>49</v>
      </c>
      <c r="G544" s="5" t="s">
        <v>69</v>
      </c>
      <c r="H544" s="20">
        <v>382.63600000000002</v>
      </c>
      <c r="I544" s="16">
        <f t="shared" si="1733"/>
        <v>0</v>
      </c>
      <c r="J544" s="16">
        <f t="shared" si="1734"/>
        <v>0</v>
      </c>
      <c r="K544" s="16">
        <f t="shared" si="1735"/>
        <v>0</v>
      </c>
      <c r="L544" s="33">
        <f t="shared" si="1736"/>
        <v>0</v>
      </c>
      <c r="M544" s="20">
        <f t="shared" si="1737"/>
        <v>0</v>
      </c>
      <c r="N544" s="20">
        <f t="shared" si="1738"/>
        <v>0</v>
      </c>
      <c r="O544" s="20">
        <f t="shared" si="1739"/>
        <v>0</v>
      </c>
      <c r="P544" s="20">
        <f t="shared" si="1740"/>
        <v>0</v>
      </c>
      <c r="Q544" s="20">
        <f t="shared" si="1741"/>
        <v>0</v>
      </c>
      <c r="R544" s="20">
        <f t="shared" si="1742"/>
        <v>0</v>
      </c>
      <c r="S544" s="20">
        <f t="shared" si="1743"/>
        <v>0</v>
      </c>
      <c r="T544" s="20">
        <f t="shared" si="1744"/>
        <v>0</v>
      </c>
      <c r="U544" s="182">
        <f t="shared" si="1745"/>
        <v>0</v>
      </c>
      <c r="V544" s="33">
        <v>0</v>
      </c>
      <c r="W544" s="20">
        <v>0</v>
      </c>
      <c r="X544" s="20">
        <v>0</v>
      </c>
      <c r="Y544" s="20">
        <v>0</v>
      </c>
      <c r="Z544" s="20">
        <v>0</v>
      </c>
      <c r="AA544" s="20">
        <v>0</v>
      </c>
      <c r="AB544" s="20">
        <v>0</v>
      </c>
      <c r="AC544" s="20">
        <v>3.8</v>
      </c>
      <c r="AD544" s="20">
        <v>3</v>
      </c>
      <c r="AE544" s="20">
        <v>0</v>
      </c>
      <c r="AF544" s="20">
        <v>0</v>
      </c>
      <c r="AG544" s="16">
        <v>0</v>
      </c>
      <c r="AH544" s="179">
        <f t="shared" si="1613"/>
        <v>6.8</v>
      </c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329">
        <f t="shared" si="1640"/>
        <v>0</v>
      </c>
      <c r="AV544" s="33">
        <v>0</v>
      </c>
      <c r="AW544" s="20">
        <v>0</v>
      </c>
      <c r="AX544" s="20">
        <v>0</v>
      </c>
      <c r="AY544" s="20">
        <v>0</v>
      </c>
      <c r="AZ544" s="20">
        <v>0</v>
      </c>
      <c r="BA544" s="20">
        <v>0</v>
      </c>
      <c r="BB544" s="20">
        <v>0</v>
      </c>
      <c r="BC544" s="20">
        <v>1570.3545599999998</v>
      </c>
      <c r="BD544" s="20">
        <v>1239.7536</v>
      </c>
      <c r="BE544" s="20">
        <v>0</v>
      </c>
      <c r="BF544" s="20">
        <v>0</v>
      </c>
      <c r="BG544" s="20">
        <v>0</v>
      </c>
      <c r="BH544" s="329">
        <f t="shared" si="1639"/>
        <v>2810.1081599999998</v>
      </c>
      <c r="BI544" s="193">
        <f t="shared" si="1725"/>
        <v>0</v>
      </c>
      <c r="BJ544" s="193">
        <f t="shared" si="1726"/>
        <v>0</v>
      </c>
      <c r="BK544" s="20">
        <v>0</v>
      </c>
      <c r="BL544" s="33">
        <v>1570.3545599999998</v>
      </c>
      <c r="BM544" s="226">
        <f t="shared" si="1628"/>
        <v>0</v>
      </c>
      <c r="BN544" s="4">
        <f t="shared" si="1746"/>
        <v>0</v>
      </c>
      <c r="BO544" s="4">
        <v>0</v>
      </c>
      <c r="BP544" s="4">
        <v>0</v>
      </c>
      <c r="BQ544" s="195">
        <v>5</v>
      </c>
      <c r="BR544" s="196">
        <f t="shared" si="1727"/>
        <v>2066.2344000000003</v>
      </c>
      <c r="BS544" s="224">
        <f t="shared" si="1638"/>
        <v>0</v>
      </c>
      <c r="BT544" s="4">
        <f t="shared" si="1629"/>
        <v>0</v>
      </c>
      <c r="BU544" s="229">
        <f t="shared" si="1594"/>
        <v>0</v>
      </c>
      <c r="BV544" s="193">
        <f t="shared" si="1630"/>
        <v>196.29431999999997</v>
      </c>
      <c r="BW544" s="193">
        <f t="shared" si="1631"/>
        <v>523.45151999999996</v>
      </c>
      <c r="BX544" s="20">
        <v>643.66732293395683</v>
      </c>
      <c r="BY544" s="19">
        <v>1239.7536</v>
      </c>
      <c r="BZ544" s="441">
        <f t="shared" si="1632"/>
        <v>1.9260782019335232</v>
      </c>
      <c r="CA544" s="4">
        <f t="shared" si="1728"/>
        <v>2.6387025410000762E-4</v>
      </c>
      <c r="CB544" s="1">
        <v>0</v>
      </c>
      <c r="CC544" s="1">
        <v>0</v>
      </c>
      <c r="CD544" s="19">
        <v>100</v>
      </c>
      <c r="CE544" s="196">
        <v>41324.688000000009</v>
      </c>
      <c r="CF544" s="275">
        <f t="shared" si="1633"/>
        <v>64.201935576959698</v>
      </c>
      <c r="CG544" s="1">
        <f t="shared" si="1634"/>
        <v>0</v>
      </c>
      <c r="CH544" s="229">
        <f t="shared" si="1635"/>
        <v>0</v>
      </c>
      <c r="CI544" s="193">
        <f t="shared" si="1636"/>
        <v>312.23424</v>
      </c>
      <c r="CJ544" s="193">
        <f t="shared" si="1637"/>
        <v>936.70271999999989</v>
      </c>
      <c r="CK544" s="20">
        <v>1260.0174800781128</v>
      </c>
      <c r="CL544" s="33">
        <v>174713.36299999975</v>
      </c>
      <c r="CM544" s="475">
        <f t="shared" si="1614"/>
        <v>138.65947557264735</v>
      </c>
      <c r="CN544" s="4">
        <f t="shared" si="1729"/>
        <v>4.1809670784850276E-4</v>
      </c>
      <c r="CO544" s="1">
        <v>0</v>
      </c>
      <c r="CP544" s="1">
        <v>1</v>
      </c>
      <c r="CQ544" s="19">
        <v>5</v>
      </c>
      <c r="CR544" s="7">
        <v>2066.2344000000003</v>
      </c>
      <c r="CS544" s="224">
        <f t="shared" si="1624"/>
        <v>1.6398458217197964</v>
      </c>
      <c r="CT544" s="1">
        <f t="shared" si="1625"/>
        <v>0</v>
      </c>
      <c r="CU544" s="229">
        <f t="shared" si="1615"/>
        <v>0</v>
      </c>
      <c r="CV544" s="193">
        <f t="shared" si="1616"/>
        <v>17752.347115999975</v>
      </c>
      <c r="CW544" s="193">
        <f t="shared" si="1617"/>
        <v>59174.490386666585</v>
      </c>
      <c r="CX544" s="20"/>
      <c r="CY544" s="33"/>
      <c r="CZ544" s="475">
        <f t="shared" si="1618"/>
        <v>0</v>
      </c>
      <c r="DA544" s="4">
        <f t="shared" si="1730"/>
        <v>2.6421585891291552E-2</v>
      </c>
      <c r="DB544" s="700"/>
      <c r="DC544" s="700"/>
      <c r="DE544" s="7">
        <f t="shared" si="1641"/>
        <v>0</v>
      </c>
      <c r="DF544" s="224">
        <f t="shared" si="1626"/>
        <v>0</v>
      </c>
      <c r="DG544" s="1">
        <f t="shared" si="1619"/>
        <v>0</v>
      </c>
      <c r="DH544" s="229">
        <f t="shared" si="1620"/>
        <v>0</v>
      </c>
      <c r="DI544" s="193"/>
      <c r="DJ544" s="193"/>
      <c r="DK544" s="20"/>
      <c r="DL544" s="33"/>
      <c r="DM544" s="475">
        <f t="shared" si="1621"/>
        <v>0</v>
      </c>
      <c r="DN544" s="4" t="e">
        <f t="shared" si="1731"/>
        <v>#DIV/0!</v>
      </c>
      <c r="DO544" s="700"/>
      <c r="DP544" s="700"/>
      <c r="DR544" s="7">
        <f t="shared" si="1732"/>
        <v>0</v>
      </c>
      <c r="DS544" s="224">
        <f t="shared" si="1627"/>
        <v>0</v>
      </c>
      <c r="DT544" s="1">
        <f t="shared" si="1622"/>
        <v>0</v>
      </c>
      <c r="DU544" s="229">
        <f t="shared" si="1623"/>
        <v>0</v>
      </c>
    </row>
    <row r="545" spans="2:125" hidden="1" outlineLevel="1" x14ac:dyDescent="0.35">
      <c r="B545" s="5" t="s">
        <v>124</v>
      </c>
      <c r="C545" s="3"/>
      <c r="D545" s="18">
        <v>320023</v>
      </c>
      <c r="E545" s="5" t="s">
        <v>41</v>
      </c>
      <c r="F545" s="5" t="s">
        <v>30</v>
      </c>
      <c r="G545" s="5" t="s">
        <v>71</v>
      </c>
      <c r="H545" s="20">
        <v>220.79999999999995</v>
      </c>
      <c r="I545" s="16">
        <f t="shared" si="1733"/>
        <v>1598.0887956521567</v>
      </c>
      <c r="J545" s="16">
        <f t="shared" si="1734"/>
        <v>3555.4126388586874</v>
      </c>
      <c r="K545" s="16">
        <f t="shared" si="1735"/>
        <v>2517.6859222373055</v>
      </c>
      <c r="L545" s="33">
        <f t="shared" si="1736"/>
        <v>2902.4814941123009</v>
      </c>
      <c r="M545" s="20">
        <f t="shared" si="1737"/>
        <v>3193.0640688405761</v>
      </c>
      <c r="N545" s="20">
        <f t="shared" si="1738"/>
        <v>3473.3997755434716</v>
      </c>
      <c r="O545" s="20">
        <f t="shared" si="1739"/>
        <v>3626.928423405795</v>
      </c>
      <c r="P545" s="20">
        <f t="shared" si="1740"/>
        <v>3780.5423285326196</v>
      </c>
      <c r="Q545" s="20">
        <f t="shared" si="1741"/>
        <v>2776.0768724275536</v>
      </c>
      <c r="R545" s="20">
        <f t="shared" si="1742"/>
        <v>3673.1756114130476</v>
      </c>
      <c r="S545" s="20">
        <f t="shared" si="1743"/>
        <v>1615.6799999999939</v>
      </c>
      <c r="T545" s="20">
        <f t="shared" si="1744"/>
        <v>1344.0600000000004</v>
      </c>
      <c r="U545" s="182">
        <f t="shared" si="1745"/>
        <v>34056.595931023505</v>
      </c>
      <c r="V545" s="33">
        <v>2088.3333333333335</v>
      </c>
      <c r="W545" s="20">
        <v>1921.8333333333333</v>
      </c>
      <c r="X545" s="20">
        <v>3498.8333333333335</v>
      </c>
      <c r="Y545" s="20">
        <v>2357.3333333333335</v>
      </c>
      <c r="Z545" s="20">
        <v>1455</v>
      </c>
      <c r="AA545" s="20">
        <v>1916.1666666666665</v>
      </c>
      <c r="AB545" s="20">
        <v>2617.5</v>
      </c>
      <c r="AC545" s="20">
        <v>3062.1666666666661</v>
      </c>
      <c r="AD545" s="20">
        <v>3587.666666666667</v>
      </c>
      <c r="AE545" s="20">
        <v>0</v>
      </c>
      <c r="AF545" s="20">
        <v>0</v>
      </c>
      <c r="AG545" s="16">
        <v>0</v>
      </c>
      <c r="AH545" s="179">
        <f t="shared" si="1613"/>
        <v>22504.833333333332</v>
      </c>
      <c r="AI545" s="28">
        <v>352858.00607999612</v>
      </c>
      <c r="AJ545" s="28">
        <v>785035.11065999803</v>
      </c>
      <c r="AK545" s="28">
        <v>555905.05162999697</v>
      </c>
      <c r="AL545" s="28">
        <v>640867.91389999585</v>
      </c>
      <c r="AM545" s="28">
        <v>705028.54639999906</v>
      </c>
      <c r="AN545" s="28">
        <v>766926.67043999839</v>
      </c>
      <c r="AO545" s="28">
        <v>800825.79588799935</v>
      </c>
      <c r="AP545" s="28">
        <v>834743.74614000227</v>
      </c>
      <c r="AQ545" s="28">
        <v>612957.77343200368</v>
      </c>
      <c r="AR545" s="28">
        <v>811037.17500000075</v>
      </c>
      <c r="AS545" s="28">
        <v>356742.14399999857</v>
      </c>
      <c r="AT545" s="28">
        <v>296768.44800000003</v>
      </c>
      <c r="AU545" s="329">
        <f t="shared" si="1640"/>
        <v>7519696.3815699881</v>
      </c>
      <c r="AV545" s="33">
        <v>497992.31999999454</v>
      </c>
      <c r="AW545" s="20">
        <v>458287.84799999621</v>
      </c>
      <c r="AX545" s="20">
        <v>834300.87264001591</v>
      </c>
      <c r="AY545" s="20">
        <v>562139.13599999389</v>
      </c>
      <c r="AZ545" s="20">
        <v>346965.11999999825</v>
      </c>
      <c r="BA545" s="20">
        <v>456936.76799999038</v>
      </c>
      <c r="BB545" s="20">
        <v>624179.52000000642</v>
      </c>
      <c r="BC545" s="20">
        <v>730216.51200000558</v>
      </c>
      <c r="BD545" s="20">
        <v>855529.34400001098</v>
      </c>
      <c r="BE545" s="20">
        <v>0</v>
      </c>
      <c r="BF545" s="20">
        <v>0</v>
      </c>
      <c r="BG545" s="20">
        <v>0</v>
      </c>
      <c r="BH545" s="329">
        <f t="shared" si="1639"/>
        <v>5366547.4406400118</v>
      </c>
      <c r="BI545" s="193">
        <f t="shared" si="1725"/>
        <v>547134.87744000019</v>
      </c>
      <c r="BJ545" s="193">
        <f t="shared" si="1726"/>
        <v>476027.13599999837</v>
      </c>
      <c r="BK545" s="20">
        <v>681018.91653920419</v>
      </c>
      <c r="BL545" s="33">
        <v>730216.51200000558</v>
      </c>
      <c r="BM545" s="226">
        <f t="shared" si="1628"/>
        <v>1.0722411584553528</v>
      </c>
      <c r="BN545" s="4">
        <f t="shared" si="1746"/>
        <v>0.28614932845302748</v>
      </c>
      <c r="BO545" s="4">
        <v>0</v>
      </c>
      <c r="BP545" s="4">
        <v>1.3</v>
      </c>
      <c r="BQ545" s="195">
        <v>2400</v>
      </c>
      <c r="BR545" s="196">
        <f t="shared" si="1727"/>
        <v>572313.59999999986</v>
      </c>
      <c r="BS545" s="224">
        <f t="shared" si="1638"/>
        <v>0.84037841842687422</v>
      </c>
      <c r="BT545" s="4">
        <f t="shared" si="1629"/>
        <v>-0.12522074543636719</v>
      </c>
      <c r="BU545" s="229">
        <f t="shared" si="1594"/>
        <v>-0.17110255257113927</v>
      </c>
      <c r="BV545" s="193">
        <f t="shared" si="1630"/>
        <v>563877.26208000013</v>
      </c>
      <c r="BW545" s="193">
        <f t="shared" si="1631"/>
        <v>603777.60000000091</v>
      </c>
      <c r="BX545" s="20">
        <v>742441.07924166508</v>
      </c>
      <c r="BY545" s="19">
        <v>855529.34400001098</v>
      </c>
      <c r="BZ545" s="441">
        <f t="shared" si="1632"/>
        <v>1.1523195145315168</v>
      </c>
      <c r="CA545" s="4">
        <f t="shared" si="1728"/>
        <v>0.30436237673336591</v>
      </c>
      <c r="CB545" s="1">
        <v>0</v>
      </c>
      <c r="CC545" s="1">
        <v>1</v>
      </c>
      <c r="CD545" s="19">
        <v>3000</v>
      </c>
      <c r="CE545" s="196">
        <v>536543.99999999988</v>
      </c>
      <c r="CF545" s="275">
        <f t="shared" si="1633"/>
        <v>0.7226755294144418</v>
      </c>
      <c r="CG545" s="1">
        <f t="shared" si="1634"/>
        <v>-0.12466400907872732</v>
      </c>
      <c r="CH545" s="229">
        <f t="shared" si="1635"/>
        <v>-0.11372159756294908</v>
      </c>
      <c r="CI545" s="193">
        <f t="shared" si="1636"/>
        <v>596283.04896000132</v>
      </c>
      <c r="CJ545" s="193">
        <f t="shared" si="1637"/>
        <v>736641.7920000077</v>
      </c>
      <c r="CK545" s="20">
        <v>990902.99906044384</v>
      </c>
      <c r="CL545" s="33">
        <v>636611.97600000037</v>
      </c>
      <c r="CM545" s="475">
        <f t="shared" si="1614"/>
        <v>0.64245640249714075</v>
      </c>
      <c r="CN545" s="4">
        <f t="shared" si="1729"/>
        <v>0.32879963036599785</v>
      </c>
      <c r="CO545" s="1">
        <v>0.25</v>
      </c>
      <c r="CP545" s="1">
        <v>1.3</v>
      </c>
      <c r="CQ545" s="19">
        <v>4500</v>
      </c>
      <c r="CR545" s="7">
        <v>804815.99999999977</v>
      </c>
      <c r="CS545" s="224">
        <f t="shared" si="1624"/>
        <v>0.81220462624809053</v>
      </c>
      <c r="CT545" s="1">
        <f t="shared" si="1625"/>
        <v>-7.6706409912726814E-3</v>
      </c>
      <c r="CU545" s="229">
        <f t="shared" si="1615"/>
        <v>-0.1011948074556096</v>
      </c>
      <c r="CV545" s="193">
        <f t="shared" si="1616"/>
        <v>600315.94166400121</v>
      </c>
      <c r="CW545" s="193">
        <f t="shared" si="1617"/>
        <v>740785.94400000572</v>
      </c>
      <c r="CX545" s="20"/>
      <c r="CY545" s="33"/>
      <c r="CZ545" s="475">
        <f t="shared" si="1618"/>
        <v>0</v>
      </c>
      <c r="DA545" s="4">
        <f t="shared" si="1730"/>
        <v>0.33076312645132383</v>
      </c>
      <c r="DB545" s="700"/>
      <c r="DC545" s="700"/>
      <c r="DE545" s="7">
        <f t="shared" si="1641"/>
        <v>0</v>
      </c>
      <c r="DF545" s="224">
        <f t="shared" si="1626"/>
        <v>0</v>
      </c>
      <c r="DG545" s="1">
        <f t="shared" si="1619"/>
        <v>-1</v>
      </c>
      <c r="DH545" s="229">
        <f t="shared" si="1620"/>
        <v>-0.16887452403627901</v>
      </c>
      <c r="DI545" s="193"/>
      <c r="DJ545" s="193"/>
      <c r="DK545" s="20"/>
      <c r="DL545" s="33"/>
      <c r="DM545" s="475">
        <f t="shared" si="1621"/>
        <v>0</v>
      </c>
      <c r="DN545" s="4" t="e">
        <f t="shared" si="1731"/>
        <v>#DIV/0!</v>
      </c>
      <c r="DO545" s="700"/>
      <c r="DP545" s="700"/>
      <c r="DR545" s="7">
        <f t="shared" si="1732"/>
        <v>0</v>
      </c>
      <c r="DS545" s="224">
        <f t="shared" si="1627"/>
        <v>0</v>
      </c>
      <c r="DT545" s="1">
        <f t="shared" si="1622"/>
        <v>-1</v>
      </c>
      <c r="DU545" s="229">
        <f t="shared" si="1623"/>
        <v>-0.28633455816209885</v>
      </c>
    </row>
    <row r="546" spans="2:125" hidden="1" outlineLevel="1" x14ac:dyDescent="0.35">
      <c r="B546" s="5" t="s">
        <v>124</v>
      </c>
      <c r="C546" s="3"/>
      <c r="D546" s="18">
        <v>320118</v>
      </c>
      <c r="E546" s="5" t="s">
        <v>41</v>
      </c>
      <c r="F546" s="5" t="s">
        <v>31</v>
      </c>
      <c r="G546" s="5" t="s">
        <v>71</v>
      </c>
      <c r="H546" s="20">
        <v>210.833</v>
      </c>
      <c r="I546" s="16">
        <f t="shared" si="1733"/>
        <v>110.36052534470409</v>
      </c>
      <c r="J546" s="16">
        <f t="shared" si="1734"/>
        <v>69.300332490644251</v>
      </c>
      <c r="K546" s="16">
        <f t="shared" si="1735"/>
        <v>61.600284585430174</v>
      </c>
      <c r="L546" s="33">
        <f t="shared" si="1736"/>
        <v>41.800192569474419</v>
      </c>
      <c r="M546" s="20">
        <f t="shared" si="1737"/>
        <v>23.100104822300114</v>
      </c>
      <c r="N546" s="20">
        <f t="shared" si="1738"/>
        <v>96.800451542215853</v>
      </c>
      <c r="O546" s="20">
        <f t="shared" si="1739"/>
        <v>51.840243415404622</v>
      </c>
      <c r="P546" s="20">
        <f t="shared" si="1740"/>
        <v>70.200330119098993</v>
      </c>
      <c r="Q546" s="20">
        <f t="shared" si="1741"/>
        <v>290.52135936973809</v>
      </c>
      <c r="R546" s="20">
        <f t="shared" si="1742"/>
        <v>7.5600358577642028</v>
      </c>
      <c r="S546" s="20">
        <f t="shared" si="1743"/>
        <v>6.4800307352264594</v>
      </c>
      <c r="T546" s="20">
        <f t="shared" si="1744"/>
        <v>44.100209170291187</v>
      </c>
      <c r="U546" s="182">
        <f t="shared" si="1745"/>
        <v>873.66410002229259</v>
      </c>
      <c r="V546" s="33">
        <v>38</v>
      </c>
      <c r="W546" s="20">
        <v>75</v>
      </c>
      <c r="X546" s="20">
        <v>84</v>
      </c>
      <c r="Y546" s="20">
        <v>185</v>
      </c>
      <c r="Z546" s="20">
        <v>38</v>
      </c>
      <c r="AA546" s="20">
        <v>43</v>
      </c>
      <c r="AB546" s="20">
        <v>69.166666666666657</v>
      </c>
      <c r="AC546" s="20">
        <v>145</v>
      </c>
      <c r="AD546" s="20">
        <v>264</v>
      </c>
      <c r="AE546" s="20">
        <v>0</v>
      </c>
      <c r="AF546" s="20">
        <v>0</v>
      </c>
      <c r="AG546" s="16">
        <v>0</v>
      </c>
      <c r="AH546" s="179">
        <f t="shared" si="1613"/>
        <v>941.16666666666663</v>
      </c>
      <c r="AI546" s="28">
        <v>23267.640639999998</v>
      </c>
      <c r="AJ546" s="28">
        <v>14610.797</v>
      </c>
      <c r="AK546" s="28">
        <v>12987.372799999999</v>
      </c>
      <c r="AL546" s="28">
        <v>8812.86</v>
      </c>
      <c r="AM546" s="28">
        <v>4870.2644</v>
      </c>
      <c r="AN546" s="28">
        <v>20408.729599999995</v>
      </c>
      <c r="AO546" s="28">
        <v>10929.634040000003</v>
      </c>
      <c r="AP546" s="28">
        <v>14800.546199999997</v>
      </c>
      <c r="AQ546" s="28">
        <v>61251.489759999997</v>
      </c>
      <c r="AR546" s="28">
        <v>1593.9050400000001</v>
      </c>
      <c r="AS546" s="28">
        <v>1366.2043200000001</v>
      </c>
      <c r="AT546" s="28">
        <v>9297.7794000000013</v>
      </c>
      <c r="AU546" s="329">
        <f t="shared" si="1640"/>
        <v>184197.22320000001</v>
      </c>
      <c r="AV546" s="33">
        <v>8652.6273599999986</v>
      </c>
      <c r="AW546" s="20">
        <v>17077.544999999998</v>
      </c>
      <c r="AX546" s="20">
        <v>19126.86048000001</v>
      </c>
      <c r="AY546" s="20">
        <v>42124.633200000011</v>
      </c>
      <c r="AZ546" s="20">
        <v>8652.6273599999986</v>
      </c>
      <c r="BA546" s="20">
        <v>9791.1309600000004</v>
      </c>
      <c r="BB546" s="20">
        <v>15749.299800000001</v>
      </c>
      <c r="BC546" s="20">
        <v>33016.604400000011</v>
      </c>
      <c r="BD546" s="20">
        <v>60112.990080000054</v>
      </c>
      <c r="BE546" s="20">
        <v>0</v>
      </c>
      <c r="BF546" s="20">
        <v>0</v>
      </c>
      <c r="BG546" s="20">
        <v>0</v>
      </c>
      <c r="BH546" s="329">
        <f t="shared" si="1639"/>
        <v>214304.31864000007</v>
      </c>
      <c r="BI546" s="193">
        <f t="shared" si="1725"/>
        <v>18753.682800000006</v>
      </c>
      <c r="BJ546" s="193">
        <f t="shared" si="1726"/>
        <v>11397.686040000001</v>
      </c>
      <c r="BK546" s="20">
        <v>24279.44023924445</v>
      </c>
      <c r="BL546" s="33">
        <v>33016.604400000011</v>
      </c>
      <c r="BM546" s="226">
        <f t="shared" si="1628"/>
        <v>1.3598585500596967</v>
      </c>
      <c r="BN546" s="4">
        <f t="shared" si="1746"/>
        <v>6.8513745532869314E-3</v>
      </c>
      <c r="BO546" s="4">
        <v>0</v>
      </c>
      <c r="BP546" s="4">
        <v>1.3</v>
      </c>
      <c r="BQ546" s="195">
        <v>100</v>
      </c>
      <c r="BR546" s="196">
        <f t="shared" si="1727"/>
        <v>22769.964</v>
      </c>
      <c r="BS546" s="224">
        <f t="shared" si="1638"/>
        <v>0.93782903459180311</v>
      </c>
      <c r="BT546" s="4">
        <f t="shared" si="1629"/>
        <v>1.2307693212024851</v>
      </c>
      <c r="BU546" s="229">
        <f t="shared" si="1594"/>
        <v>0.39302855707209017</v>
      </c>
      <c r="BV546" s="193">
        <f t="shared" si="1630"/>
        <v>19273.916070000003</v>
      </c>
      <c r="BW546" s="193">
        <f t="shared" si="1631"/>
        <v>19519.011720000006</v>
      </c>
      <c r="BX546" s="20">
        <v>24001.745223949169</v>
      </c>
      <c r="BY546" s="19">
        <v>60112.990080000054</v>
      </c>
      <c r="BZ546" s="441">
        <f t="shared" si="1632"/>
        <v>2.5045257967332617</v>
      </c>
      <c r="CA546" s="4">
        <f t="shared" si="1728"/>
        <v>9.839472015168528E-3</v>
      </c>
      <c r="CB546" s="1">
        <v>0</v>
      </c>
      <c r="CC546" s="1">
        <v>1</v>
      </c>
      <c r="CD546" s="19">
        <v>400</v>
      </c>
      <c r="CE546" s="196">
        <v>68309.891999999993</v>
      </c>
      <c r="CF546" s="275">
        <f t="shared" si="1633"/>
        <v>2.8460385427239574</v>
      </c>
      <c r="CG546" s="1">
        <f t="shared" si="1634"/>
        <v>0.1152364173942011</v>
      </c>
      <c r="CH546" s="229">
        <f t="shared" si="1635"/>
        <v>0.24639495283601764</v>
      </c>
      <c r="CI546" s="193">
        <f t="shared" si="1636"/>
        <v>23811.590960000009</v>
      </c>
      <c r="CJ546" s="193">
        <f t="shared" si="1637"/>
        <v>36292.964760000024</v>
      </c>
      <c r="CK546" s="20">
        <v>48819.939373570931</v>
      </c>
      <c r="CL546" s="33">
        <v>9985.0949999999993</v>
      </c>
      <c r="CM546" s="475">
        <f t="shared" si="1614"/>
        <v>0.20452903318035481</v>
      </c>
      <c r="CN546" s="4">
        <f t="shared" si="1729"/>
        <v>1.6199343463225706E-2</v>
      </c>
      <c r="CO546" s="1">
        <v>0.25</v>
      </c>
      <c r="CP546" s="1">
        <v>1.3</v>
      </c>
      <c r="CQ546" s="19">
        <v>500</v>
      </c>
      <c r="CR546" s="7">
        <v>85387.365000000005</v>
      </c>
      <c r="CS546" s="224">
        <f t="shared" si="1624"/>
        <v>1.7490264448428452</v>
      </c>
      <c r="CT546" s="1">
        <f t="shared" si="1625"/>
        <v>52.571174478499671</v>
      </c>
      <c r="CU546" s="229">
        <f t="shared" si="1615"/>
        <v>0.72699872680323008</v>
      </c>
      <c r="CV546" s="193">
        <f t="shared" si="1616"/>
        <v>22428.941364000006</v>
      </c>
      <c r="CW546" s="193">
        <f t="shared" si="1617"/>
        <v>34371.56316000002</v>
      </c>
      <c r="CX546" s="20"/>
      <c r="CY546" s="33"/>
      <c r="CZ546" s="475">
        <f t="shared" si="1618"/>
        <v>0</v>
      </c>
      <c r="DA546" s="4">
        <f t="shared" si="1730"/>
        <v>1.5347005142177295E-2</v>
      </c>
      <c r="DB546" s="700"/>
      <c r="DC546" s="700"/>
      <c r="DE546" s="7">
        <f t="shared" si="1641"/>
        <v>0</v>
      </c>
      <c r="DF546" s="224">
        <f t="shared" si="1626"/>
        <v>0</v>
      </c>
      <c r="DG546" s="1">
        <f t="shared" si="1619"/>
        <v>-1</v>
      </c>
      <c r="DH546" s="229">
        <f t="shared" si="1620"/>
        <v>0.28239066269689328</v>
      </c>
      <c r="DI546" s="193"/>
      <c r="DJ546" s="193"/>
      <c r="DK546" s="20"/>
      <c r="DL546" s="33"/>
      <c r="DM546" s="475">
        <f t="shared" si="1621"/>
        <v>0</v>
      </c>
      <c r="DN546" s="4" t="e">
        <f t="shared" si="1731"/>
        <v>#DIV/0!</v>
      </c>
      <c r="DO546" s="700"/>
      <c r="DP546" s="700"/>
      <c r="DR546" s="7">
        <f t="shared" si="1732"/>
        <v>0</v>
      </c>
      <c r="DS546" s="224">
        <f t="shared" si="1627"/>
        <v>0</v>
      </c>
      <c r="DT546" s="1">
        <f t="shared" si="1622"/>
        <v>-1</v>
      </c>
      <c r="DU546" s="229">
        <f t="shared" si="1623"/>
        <v>0.16345032198074994</v>
      </c>
    </row>
    <row r="547" spans="2:125" hidden="1" outlineLevel="1" x14ac:dyDescent="0.35">
      <c r="B547" s="5" t="s">
        <v>124</v>
      </c>
      <c r="C547" s="3"/>
      <c r="D547" s="18">
        <v>320028</v>
      </c>
      <c r="E547" s="5" t="s">
        <v>41</v>
      </c>
      <c r="F547" s="5" t="s">
        <v>34</v>
      </c>
      <c r="G547" s="5" t="s">
        <v>72</v>
      </c>
      <c r="H547" s="20">
        <v>167.22200000000001</v>
      </c>
      <c r="I547" s="16">
        <f t="shared" si="1733"/>
        <v>994.68500699668493</v>
      </c>
      <c r="J547" s="16">
        <f t="shared" si="1734"/>
        <v>2668.3061241941773</v>
      </c>
      <c r="K547" s="16">
        <f t="shared" si="1735"/>
        <v>3088.9774700697199</v>
      </c>
      <c r="L547" s="33">
        <f t="shared" si="1736"/>
        <v>2213.1890369688144</v>
      </c>
      <c r="M547" s="20">
        <f t="shared" si="1737"/>
        <v>3032.4107354295634</v>
      </c>
      <c r="N547" s="20">
        <f t="shared" si="1738"/>
        <v>2991.3376529403968</v>
      </c>
      <c r="O547" s="20">
        <f t="shared" si="1739"/>
        <v>2595.3998744662563</v>
      </c>
      <c r="P547" s="20">
        <f t="shared" si="1740"/>
        <v>3870.2281210845244</v>
      </c>
      <c r="Q547" s="20">
        <f t="shared" si="1741"/>
        <v>1453.6234406477668</v>
      </c>
      <c r="R547" s="20">
        <f t="shared" si="1742"/>
        <v>1795.2318493978044</v>
      </c>
      <c r="S547" s="20">
        <f t="shared" si="1743"/>
        <v>1047.5874705481269</v>
      </c>
      <c r="T547" s="20">
        <f t="shared" si="1744"/>
        <v>1025.6277331930003</v>
      </c>
      <c r="U547" s="182">
        <f t="shared" si="1745"/>
        <v>26776.604515936837</v>
      </c>
      <c r="V547" s="33">
        <v>2465.3333333333335</v>
      </c>
      <c r="W547" s="20">
        <v>1186.5</v>
      </c>
      <c r="X547" s="20">
        <v>1265.6666666666665</v>
      </c>
      <c r="Y547" s="20">
        <v>1857.6666666666665</v>
      </c>
      <c r="Z547" s="20">
        <v>2404.833333333333</v>
      </c>
      <c r="AA547" s="20">
        <v>869.66666666666674</v>
      </c>
      <c r="AB547" s="20">
        <v>1849.5</v>
      </c>
      <c r="AC547" s="20">
        <v>2502.666666666667</v>
      </c>
      <c r="AD547" s="20">
        <v>1226.1666666666665</v>
      </c>
      <c r="AE547" s="20">
        <v>0</v>
      </c>
      <c r="AF547" s="20">
        <v>0</v>
      </c>
      <c r="AG547" s="16">
        <v>0</v>
      </c>
      <c r="AH547" s="179">
        <f t="shared" si="1613"/>
        <v>15627.999999999998</v>
      </c>
      <c r="AI547" s="28">
        <v>166333.21623999966</v>
      </c>
      <c r="AJ547" s="28">
        <v>446199.48669999873</v>
      </c>
      <c r="AK547" s="28">
        <v>516544.99049999873</v>
      </c>
      <c r="AL547" s="28">
        <v>370093.89713999914</v>
      </c>
      <c r="AM547" s="28">
        <v>507085.78800000245</v>
      </c>
      <c r="AN547" s="28">
        <v>500217.46499999904</v>
      </c>
      <c r="AO547" s="28">
        <v>434007.95780799631</v>
      </c>
      <c r="AP547" s="28">
        <v>647187.28686399641</v>
      </c>
      <c r="AQ547" s="28">
        <v>243077.81899200086</v>
      </c>
      <c r="AR547" s="28">
        <v>300202.26031999965</v>
      </c>
      <c r="AS547" s="28">
        <v>175179.67199999889</v>
      </c>
      <c r="AT547" s="28">
        <v>171507.52079999988</v>
      </c>
      <c r="AU547" s="329">
        <f t="shared" si="1640"/>
        <v>4477637.3603639901</v>
      </c>
      <c r="AV547" s="33">
        <v>445233.28319999104</v>
      </c>
      <c r="AW547" s="20">
        <v>214279.30080000064</v>
      </c>
      <c r="AX547" s="20">
        <v>228576.36240000141</v>
      </c>
      <c r="AY547" s="20">
        <v>335490.14159999631</v>
      </c>
      <c r="AZ547" s="20">
        <v>434307.12839998945</v>
      </c>
      <c r="BA547" s="20">
        <v>157059.71279999852</v>
      </c>
      <c r="BB547" s="20">
        <v>334015.26119999861</v>
      </c>
      <c r="BC547" s="20">
        <v>451975.59359999094</v>
      </c>
      <c r="BD547" s="20">
        <v>221442.75720000212</v>
      </c>
      <c r="BE547" s="20">
        <v>0</v>
      </c>
      <c r="BF547" s="20">
        <v>0</v>
      </c>
      <c r="BG547" s="20">
        <v>0</v>
      </c>
      <c r="BH547" s="329">
        <f t="shared" si="1639"/>
        <v>2822379.5411999691</v>
      </c>
      <c r="BI547" s="193">
        <f t="shared" si="1725"/>
        <v>283954.65119999746</v>
      </c>
      <c r="BJ547" s="193">
        <f t="shared" si="1726"/>
        <v>308460.70079999557</v>
      </c>
      <c r="BK547" s="20">
        <v>417981.44511136162</v>
      </c>
      <c r="BL547" s="33">
        <v>451975.59359999094</v>
      </c>
      <c r="BM547" s="226">
        <f t="shared" si="1628"/>
        <v>1.0813293242707755</v>
      </c>
      <c r="BN547" s="4">
        <f t="shared" si="1746"/>
        <v>0.18542182937249457</v>
      </c>
      <c r="BO547" s="4">
        <v>0</v>
      </c>
      <c r="BP547" s="4">
        <v>1.2</v>
      </c>
      <c r="BQ547" s="195">
        <v>2000</v>
      </c>
      <c r="BR547" s="196">
        <f t="shared" si="1727"/>
        <v>361199.52</v>
      </c>
      <c r="BS547" s="224">
        <f t="shared" si="1638"/>
        <v>0.86415204364817355</v>
      </c>
      <c r="BT547" s="4">
        <f t="shared" si="1629"/>
        <v>-0.30163091461502756</v>
      </c>
      <c r="BU547" s="229">
        <f t="shared" si="1594"/>
        <v>-0.27503457117841801</v>
      </c>
      <c r="BV547" s="193">
        <f t="shared" si="1630"/>
        <v>325117.09799999587</v>
      </c>
      <c r="BW547" s="193">
        <f t="shared" si="1631"/>
        <v>314350.18919999601</v>
      </c>
      <c r="BX547" s="20">
        <v>386543.80972309387</v>
      </c>
      <c r="BY547" s="19">
        <v>221442.75720000212</v>
      </c>
      <c r="BZ547" s="441">
        <f t="shared" si="1632"/>
        <v>0.57287880863655727</v>
      </c>
      <c r="CA547" s="4">
        <f t="shared" si="1728"/>
        <v>0.1584629352123926</v>
      </c>
      <c r="CB547" s="1">
        <v>0.25</v>
      </c>
      <c r="CC547" s="1">
        <v>1.1000000000000001</v>
      </c>
      <c r="CD547" s="19">
        <v>2500</v>
      </c>
      <c r="CE547" s="196">
        <v>338624.55000000005</v>
      </c>
      <c r="CF547" s="275">
        <f t="shared" si="1633"/>
        <v>0.87603149108138234</v>
      </c>
      <c r="CG547" s="1">
        <f t="shared" si="1634"/>
        <v>0.39307054590260004</v>
      </c>
      <c r="CH547" s="229">
        <f t="shared" si="1635"/>
        <v>-0.26323015517079185</v>
      </c>
      <c r="CI547" s="193">
        <f t="shared" si="1636"/>
        <v>313597.72679999657</v>
      </c>
      <c r="CJ547" s="193">
        <f t="shared" si="1637"/>
        <v>335811.20399999723</v>
      </c>
      <c r="CK547" s="20">
        <v>451720.67723479401</v>
      </c>
      <c r="CL547" s="33">
        <v>274578.84099999897</v>
      </c>
      <c r="CM547" s="475">
        <f t="shared" si="1614"/>
        <v>0.60785094603335854</v>
      </c>
      <c r="CN547" s="4">
        <f t="shared" si="1729"/>
        <v>0.14988913328984549</v>
      </c>
      <c r="CO547" s="1">
        <v>0</v>
      </c>
      <c r="CP547" s="1">
        <v>1</v>
      </c>
      <c r="CQ547" s="19">
        <v>1100</v>
      </c>
      <c r="CR547" s="7">
        <v>198659.73600000003</v>
      </c>
      <c r="CS547" s="224">
        <f t="shared" si="1624"/>
        <v>0.43978446418723771</v>
      </c>
      <c r="CT547" s="1">
        <f t="shared" si="1625"/>
        <v>-0.3382470345551718</v>
      </c>
      <c r="CU547" s="229">
        <f t="shared" si="1615"/>
        <v>-0.26868174278135448</v>
      </c>
      <c r="CV547" s="193">
        <f t="shared" si="1616"/>
        <v>309695.83821999683</v>
      </c>
      <c r="CW547" s="193">
        <f t="shared" si="1617"/>
        <v>315999.06393333065</v>
      </c>
      <c r="CX547" s="20"/>
      <c r="CY547" s="33"/>
      <c r="CZ547" s="475">
        <f t="shared" si="1618"/>
        <v>0</v>
      </c>
      <c r="DA547" s="4">
        <f t="shared" si="1730"/>
        <v>0.14109452155355609</v>
      </c>
      <c r="DB547" s="700"/>
      <c r="DC547" s="700"/>
      <c r="DE547" s="7">
        <f t="shared" si="1641"/>
        <v>0</v>
      </c>
      <c r="DF547" s="224">
        <f t="shared" si="1626"/>
        <v>0</v>
      </c>
      <c r="DG547" s="1">
        <f t="shared" si="1619"/>
        <v>-1</v>
      </c>
      <c r="DH547" s="229">
        <f t="shared" si="1620"/>
        <v>-0.2808023683481069</v>
      </c>
      <c r="DI547" s="193"/>
      <c r="DJ547" s="193"/>
      <c r="DK547" s="20"/>
      <c r="DL547" s="33"/>
      <c r="DM547" s="475">
        <f t="shared" si="1621"/>
        <v>0</v>
      </c>
      <c r="DN547" s="4" t="e">
        <f t="shared" si="1731"/>
        <v>#DIV/0!</v>
      </c>
      <c r="DO547" s="700"/>
      <c r="DP547" s="700"/>
      <c r="DR547" s="7">
        <f t="shared" si="1732"/>
        <v>0</v>
      </c>
      <c r="DS547" s="224">
        <f t="shared" si="1627"/>
        <v>0</v>
      </c>
      <c r="DT547" s="1">
        <f t="shared" si="1622"/>
        <v>-1</v>
      </c>
      <c r="DU547" s="229">
        <f t="shared" si="1623"/>
        <v>-0.36967214759648692</v>
      </c>
    </row>
    <row r="548" spans="2:125" hidden="1" outlineLevel="1" x14ac:dyDescent="0.35">
      <c r="B548" s="5" t="s">
        <v>124</v>
      </c>
      <c r="C548" s="3"/>
      <c r="D548" s="18">
        <v>320120</v>
      </c>
      <c r="E548" s="5" t="s">
        <v>41</v>
      </c>
      <c r="F548" s="5" t="s">
        <v>35</v>
      </c>
      <c r="G548" s="5" t="s">
        <v>72</v>
      </c>
      <c r="H548" s="20">
        <v>167.22200000000001</v>
      </c>
      <c r="I548" s="16">
        <f t="shared" si="1733"/>
        <v>0</v>
      </c>
      <c r="J548" s="16">
        <f t="shared" si="1734"/>
        <v>0</v>
      </c>
      <c r="K548" s="16">
        <f t="shared" si="1735"/>
        <v>0</v>
      </c>
      <c r="L548" s="33">
        <f t="shared" si="1736"/>
        <v>0</v>
      </c>
      <c r="M548" s="20">
        <f t="shared" si="1737"/>
        <v>0</v>
      </c>
      <c r="N548" s="20">
        <f t="shared" si="1738"/>
        <v>0</v>
      </c>
      <c r="O548" s="20">
        <f t="shared" si="1739"/>
        <v>0</v>
      </c>
      <c r="P548" s="20">
        <f t="shared" si="1740"/>
        <v>0</v>
      </c>
      <c r="Q548" s="20">
        <f t="shared" si="1741"/>
        <v>0</v>
      </c>
      <c r="R548" s="20">
        <f t="shared" si="1742"/>
        <v>0</v>
      </c>
      <c r="S548" s="20">
        <f t="shared" si="1743"/>
        <v>0</v>
      </c>
      <c r="T548" s="20">
        <f t="shared" si="1744"/>
        <v>0</v>
      </c>
      <c r="U548" s="182">
        <f t="shared" si="1745"/>
        <v>0</v>
      </c>
      <c r="V548" s="33">
        <v>0</v>
      </c>
      <c r="W548" s="20">
        <v>0</v>
      </c>
      <c r="X548" s="20">
        <v>0</v>
      </c>
      <c r="Y548" s="20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0">
        <v>0</v>
      </c>
      <c r="AF548" s="20">
        <v>0</v>
      </c>
      <c r="AG548" s="16">
        <v>0</v>
      </c>
      <c r="AH548" s="179">
        <f t="shared" si="1613"/>
        <v>0</v>
      </c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329">
        <f t="shared" si="1640"/>
        <v>0</v>
      </c>
      <c r="AV548" s="33">
        <v>0</v>
      </c>
      <c r="AW548" s="20">
        <v>0</v>
      </c>
      <c r="AX548" s="20">
        <v>0</v>
      </c>
      <c r="AY548" s="20">
        <v>0</v>
      </c>
      <c r="AZ548" s="20">
        <v>0</v>
      </c>
      <c r="BA548" s="20">
        <v>0</v>
      </c>
      <c r="BB548" s="20">
        <v>0</v>
      </c>
      <c r="BC548" s="20">
        <v>0</v>
      </c>
      <c r="BD548" s="20">
        <v>0</v>
      </c>
      <c r="BE548" s="20">
        <v>0</v>
      </c>
      <c r="BF548" s="20">
        <v>0</v>
      </c>
      <c r="BG548" s="20">
        <v>0</v>
      </c>
      <c r="BH548" s="329">
        <f t="shared" si="1639"/>
        <v>0</v>
      </c>
      <c r="BI548" s="193">
        <f t="shared" si="1725"/>
        <v>0</v>
      </c>
      <c r="BJ548" s="193">
        <f t="shared" si="1726"/>
        <v>0</v>
      </c>
      <c r="BK548" s="20">
        <v>0</v>
      </c>
      <c r="BL548" s="33">
        <v>0</v>
      </c>
      <c r="BM548" s="226">
        <f t="shared" si="1628"/>
        <v>0</v>
      </c>
      <c r="BN548" s="4">
        <f t="shared" si="1746"/>
        <v>0</v>
      </c>
      <c r="BO548" s="4">
        <v>0</v>
      </c>
      <c r="BP548" s="4">
        <v>0</v>
      </c>
      <c r="BQ548" s="195">
        <v>0</v>
      </c>
      <c r="BR548" s="196">
        <f t="shared" si="1727"/>
        <v>0</v>
      </c>
      <c r="BS548" s="224">
        <f t="shared" si="1638"/>
        <v>0</v>
      </c>
      <c r="BT548" s="4">
        <f t="shared" si="1629"/>
        <v>0</v>
      </c>
      <c r="BU548" s="229">
        <f t="shared" si="1594"/>
        <v>0</v>
      </c>
      <c r="BV548" s="193">
        <f t="shared" si="1630"/>
        <v>0</v>
      </c>
      <c r="BW548" s="193">
        <f t="shared" si="1631"/>
        <v>0</v>
      </c>
      <c r="BX548" s="20">
        <v>0</v>
      </c>
      <c r="BY548" s="19">
        <v>0</v>
      </c>
      <c r="BZ548" s="441">
        <f t="shared" si="1632"/>
        <v>0</v>
      </c>
      <c r="CA548" s="4">
        <f t="shared" si="1728"/>
        <v>0</v>
      </c>
      <c r="CB548" s="1">
        <v>0</v>
      </c>
      <c r="CC548" s="1">
        <v>0</v>
      </c>
      <c r="CD548" s="19">
        <v>0</v>
      </c>
      <c r="CE548" s="196">
        <v>0</v>
      </c>
      <c r="CF548" s="275">
        <f t="shared" si="1633"/>
        <v>0</v>
      </c>
      <c r="CG548" s="1">
        <f t="shared" si="1634"/>
        <v>0</v>
      </c>
      <c r="CH548" s="229">
        <f t="shared" si="1635"/>
        <v>0</v>
      </c>
      <c r="CI548" s="193">
        <f t="shared" si="1636"/>
        <v>0</v>
      </c>
      <c r="CJ548" s="193">
        <f t="shared" si="1637"/>
        <v>0</v>
      </c>
      <c r="CK548" s="20">
        <v>0</v>
      </c>
      <c r="CL548" s="33">
        <v>0</v>
      </c>
      <c r="CM548" s="475">
        <f t="shared" si="1614"/>
        <v>0</v>
      </c>
      <c r="CN548" s="4">
        <f t="shared" si="1729"/>
        <v>0</v>
      </c>
      <c r="CO548" s="1">
        <v>0</v>
      </c>
      <c r="CP548" s="1">
        <v>0</v>
      </c>
      <c r="CQ548" s="19">
        <v>0</v>
      </c>
      <c r="CR548" s="7">
        <v>0</v>
      </c>
      <c r="CS548" s="224">
        <f t="shared" si="1624"/>
        <v>0</v>
      </c>
      <c r="CT548" s="1">
        <f t="shared" si="1625"/>
        <v>0</v>
      </c>
      <c r="CU548" s="229">
        <f t="shared" si="1615"/>
        <v>0</v>
      </c>
      <c r="CV548" s="193">
        <f t="shared" si="1616"/>
        <v>0</v>
      </c>
      <c r="CW548" s="193">
        <f t="shared" si="1617"/>
        <v>0</v>
      </c>
      <c r="CX548" s="20"/>
      <c r="CY548" s="33"/>
      <c r="CZ548" s="475">
        <f t="shared" si="1618"/>
        <v>0</v>
      </c>
      <c r="DA548" s="4">
        <f t="shared" si="1730"/>
        <v>0</v>
      </c>
      <c r="DB548" s="700"/>
      <c r="DC548" s="700"/>
      <c r="DE548" s="7">
        <f t="shared" si="1641"/>
        <v>0</v>
      </c>
      <c r="DF548" s="224">
        <f t="shared" si="1626"/>
        <v>0</v>
      </c>
      <c r="DG548" s="1">
        <f t="shared" si="1619"/>
        <v>0</v>
      </c>
      <c r="DH548" s="229">
        <f t="shared" si="1620"/>
        <v>0</v>
      </c>
      <c r="DI548" s="193"/>
      <c r="DJ548" s="193"/>
      <c r="DK548" s="20"/>
      <c r="DL548" s="33"/>
      <c r="DM548" s="475">
        <f t="shared" si="1621"/>
        <v>0</v>
      </c>
      <c r="DN548" s="4" t="e">
        <f t="shared" si="1731"/>
        <v>#DIV/0!</v>
      </c>
      <c r="DO548" s="700"/>
      <c r="DP548" s="700"/>
      <c r="DR548" s="7">
        <f t="shared" si="1732"/>
        <v>0</v>
      </c>
      <c r="DS548" s="224">
        <f t="shared" si="1627"/>
        <v>0</v>
      </c>
      <c r="DT548" s="1">
        <f t="shared" si="1622"/>
        <v>0</v>
      </c>
      <c r="DU548" s="229">
        <f t="shared" si="1623"/>
        <v>0</v>
      </c>
    </row>
    <row r="549" spans="2:125" hidden="1" outlineLevel="1" x14ac:dyDescent="0.35">
      <c r="B549" s="5" t="s">
        <v>124</v>
      </c>
      <c r="C549" s="3"/>
      <c r="D549" s="18">
        <v>320100</v>
      </c>
      <c r="E549" s="5" t="s">
        <v>44</v>
      </c>
      <c r="F549" s="5" t="s">
        <v>50</v>
      </c>
      <c r="G549" s="5" t="s">
        <v>73</v>
      </c>
      <c r="H549" s="20">
        <v>225.81800000000001</v>
      </c>
      <c r="I549" s="16">
        <f t="shared" si="1733"/>
        <v>0</v>
      </c>
      <c r="J549" s="16">
        <f t="shared" si="1734"/>
        <v>0</v>
      </c>
      <c r="K549" s="16">
        <f t="shared" si="1735"/>
        <v>0</v>
      </c>
      <c r="L549" s="33">
        <f t="shared" si="1736"/>
        <v>0</v>
      </c>
      <c r="M549" s="20">
        <f t="shared" si="1737"/>
        <v>0</v>
      </c>
      <c r="N549" s="20">
        <f t="shared" si="1738"/>
        <v>0</v>
      </c>
      <c r="O549" s="20">
        <f t="shared" si="1739"/>
        <v>0</v>
      </c>
      <c r="P549" s="20">
        <f t="shared" si="1740"/>
        <v>0</v>
      </c>
      <c r="Q549" s="20">
        <f t="shared" si="1741"/>
        <v>0</v>
      </c>
      <c r="R549" s="20">
        <f t="shared" si="1742"/>
        <v>0</v>
      </c>
      <c r="S549" s="20">
        <f t="shared" si="1743"/>
        <v>0</v>
      </c>
      <c r="T549" s="20">
        <f t="shared" si="1744"/>
        <v>0</v>
      </c>
      <c r="U549" s="182">
        <f t="shared" si="1745"/>
        <v>0</v>
      </c>
      <c r="V549" s="33">
        <v>93.5</v>
      </c>
      <c r="W549" s="20">
        <v>312.41666666666663</v>
      </c>
      <c r="X549" s="20">
        <v>1807.9166666666665</v>
      </c>
      <c r="Y549" s="20">
        <v>614</v>
      </c>
      <c r="Z549" s="20">
        <v>390.5</v>
      </c>
      <c r="AA549" s="20">
        <v>306.66666666666663</v>
      </c>
      <c r="AB549" s="20">
        <v>282.5</v>
      </c>
      <c r="AC549" s="20">
        <v>347</v>
      </c>
      <c r="AD549" s="20">
        <v>169</v>
      </c>
      <c r="AE549" s="20">
        <v>0</v>
      </c>
      <c r="AF549" s="20">
        <v>0</v>
      </c>
      <c r="AG549" s="16">
        <v>0</v>
      </c>
      <c r="AH549" s="179">
        <f t="shared" si="1613"/>
        <v>4323.5</v>
      </c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329">
        <f t="shared" si="1640"/>
        <v>0</v>
      </c>
      <c r="AV549" s="33">
        <v>22802.899679999999</v>
      </c>
      <c r="AW549" s="20">
        <v>76192.492880000078</v>
      </c>
      <c r="AX549" s="20">
        <v>440917.03079999256</v>
      </c>
      <c r="AY549" s="20">
        <v>149743.1059200007</v>
      </c>
      <c r="AZ549" s="20">
        <v>95235.63984000028</v>
      </c>
      <c r="BA549" s="20">
        <v>74790.259200000204</v>
      </c>
      <c r="BB549" s="20">
        <v>68896.461600000257</v>
      </c>
      <c r="BC549" s="20">
        <v>84626.804160000218</v>
      </c>
      <c r="BD549" s="20">
        <v>41215.936320000066</v>
      </c>
      <c r="BE549" s="20">
        <v>0</v>
      </c>
      <c r="BF549" s="20">
        <v>0</v>
      </c>
      <c r="BG549" s="20">
        <v>0</v>
      </c>
      <c r="BH549" s="329">
        <f t="shared" si="1639"/>
        <v>1054420.6303999943</v>
      </c>
      <c r="BI549" s="193">
        <f t="shared" si="1725"/>
        <v>150962.49837333235</v>
      </c>
      <c r="BJ549" s="193">
        <f t="shared" si="1726"/>
        <v>79640.786880000247</v>
      </c>
      <c r="BK549" s="20">
        <v>197984.34761248293</v>
      </c>
      <c r="BL549" s="33">
        <v>84626.804160000218</v>
      </c>
      <c r="BM549" s="226">
        <f t="shared" si="1628"/>
        <v>0.42744189215220812</v>
      </c>
      <c r="BN549" s="4">
        <f t="shared" si="1746"/>
        <v>4.7873652486867535E-2</v>
      </c>
      <c r="BO549" s="4">
        <v>0</v>
      </c>
      <c r="BP549" s="4">
        <v>1.7</v>
      </c>
      <c r="BQ549" s="195">
        <v>350</v>
      </c>
      <c r="BR549" s="196">
        <f t="shared" si="1727"/>
        <v>85359.204000000012</v>
      </c>
      <c r="BS549" s="224">
        <f t="shared" si="1638"/>
        <v>0.43114117368042942</v>
      </c>
      <c r="BT549" s="4">
        <f t="shared" si="1629"/>
        <v>0</v>
      </c>
      <c r="BU549" s="229">
        <f t="shared" si="1594"/>
        <v>0</v>
      </c>
      <c r="BV549" s="193">
        <f t="shared" si="1630"/>
        <v>126650.58675999929</v>
      </c>
      <c r="BW549" s="193">
        <f t="shared" si="1631"/>
        <v>76104.508320000241</v>
      </c>
      <c r="BX549" s="20">
        <v>93582.659065618151</v>
      </c>
      <c r="BY549" s="19">
        <v>41215.936320000066</v>
      </c>
      <c r="BZ549" s="441">
        <f t="shared" si="1632"/>
        <v>0.44042279554271202</v>
      </c>
      <c r="CA549" s="4">
        <f t="shared" si="1728"/>
        <v>3.8364041714034208E-2</v>
      </c>
      <c r="CB549" s="1">
        <v>0.25</v>
      </c>
      <c r="CC549" s="1">
        <v>1.1000000000000001</v>
      </c>
      <c r="CD549" s="19">
        <v>400</v>
      </c>
      <c r="CE549" s="196">
        <v>73165.032000000007</v>
      </c>
      <c r="CF549" s="275">
        <f t="shared" si="1633"/>
        <v>0.78182253774920263</v>
      </c>
      <c r="CG549" s="1">
        <f t="shared" si="1634"/>
        <v>0</v>
      </c>
      <c r="CH549" s="229">
        <f t="shared" si="1635"/>
        <v>0</v>
      </c>
      <c r="CI549" s="193">
        <f t="shared" si="1636"/>
        <v>117157.84782222159</v>
      </c>
      <c r="CJ549" s="193">
        <f t="shared" si="1637"/>
        <v>64913.067360000183</v>
      </c>
      <c r="CK549" s="20">
        <v>87318.631421384387</v>
      </c>
      <c r="CL549" s="33">
        <v>62415.537000000048</v>
      </c>
      <c r="CM549" s="475">
        <f t="shared" si="1614"/>
        <v>0.714802052940954</v>
      </c>
      <c r="CN549" s="4">
        <f t="shared" si="1729"/>
        <v>2.8973909416601436E-2</v>
      </c>
      <c r="CO549" s="1">
        <v>0</v>
      </c>
      <c r="CP549" s="1">
        <v>1</v>
      </c>
      <c r="CQ549" s="19">
        <v>200</v>
      </c>
      <c r="CR549" s="7">
        <v>48776.688000000009</v>
      </c>
      <c r="CS549" s="224">
        <f t="shared" si="1624"/>
        <v>0.55860573174369021</v>
      </c>
      <c r="CT549" s="1">
        <f t="shared" si="1625"/>
        <v>0</v>
      </c>
      <c r="CU549" s="229">
        <f t="shared" si="1615"/>
        <v>0</v>
      </c>
      <c r="CV549" s="193">
        <f t="shared" si="1616"/>
        <v>111683.61673999943</v>
      </c>
      <c r="CW549" s="193">
        <f t="shared" si="1617"/>
        <v>62752.759160000111</v>
      </c>
      <c r="CX549" s="20"/>
      <c r="CY549" s="33"/>
      <c r="CZ549" s="475">
        <f t="shared" si="1618"/>
        <v>0</v>
      </c>
      <c r="DA549" s="4">
        <f t="shared" si="1730"/>
        <v>2.8019293537254839E-2</v>
      </c>
      <c r="DB549" s="700"/>
      <c r="DC549" s="700"/>
      <c r="DE549" s="7">
        <f t="shared" si="1641"/>
        <v>0</v>
      </c>
      <c r="DF549" s="224">
        <f t="shared" si="1626"/>
        <v>0</v>
      </c>
      <c r="DG549" s="1">
        <f t="shared" si="1619"/>
        <v>0</v>
      </c>
      <c r="DH549" s="229">
        <f t="shared" si="1620"/>
        <v>0</v>
      </c>
      <c r="DI549" s="193"/>
      <c r="DJ549" s="193"/>
      <c r="DK549" s="20"/>
      <c r="DL549" s="33"/>
      <c r="DM549" s="475">
        <f t="shared" si="1621"/>
        <v>0</v>
      </c>
      <c r="DN549" s="4" t="e">
        <f t="shared" si="1731"/>
        <v>#DIV/0!</v>
      </c>
      <c r="DO549" s="700"/>
      <c r="DP549" s="700"/>
      <c r="DR549" s="7">
        <f t="shared" si="1732"/>
        <v>0</v>
      </c>
      <c r="DS549" s="224">
        <f t="shared" si="1627"/>
        <v>0</v>
      </c>
      <c r="DT549" s="1">
        <f t="shared" si="1622"/>
        <v>0</v>
      </c>
      <c r="DU549" s="229">
        <f t="shared" si="1623"/>
        <v>0</v>
      </c>
    </row>
    <row r="550" spans="2:125" hidden="1" outlineLevel="1" x14ac:dyDescent="0.35">
      <c r="B550" s="5" t="s">
        <v>124</v>
      </c>
      <c r="C550" s="3"/>
      <c r="D550" s="18">
        <v>320400</v>
      </c>
      <c r="E550" s="5" t="s">
        <v>44</v>
      </c>
      <c r="F550" s="5" t="s">
        <v>51</v>
      </c>
      <c r="G550" s="5" t="s">
        <v>73</v>
      </c>
      <c r="H550" s="20">
        <v>225.81800000000001</v>
      </c>
      <c r="I550" s="16">
        <f t="shared" si="1733"/>
        <v>0</v>
      </c>
      <c r="J550" s="16">
        <f t="shared" si="1734"/>
        <v>0</v>
      </c>
      <c r="K550" s="16">
        <f t="shared" si="1735"/>
        <v>0</v>
      </c>
      <c r="L550" s="33">
        <f t="shared" si="1736"/>
        <v>0</v>
      </c>
      <c r="M550" s="20">
        <f t="shared" si="1737"/>
        <v>0</v>
      </c>
      <c r="N550" s="20">
        <f t="shared" si="1738"/>
        <v>0</v>
      </c>
      <c r="O550" s="20">
        <f t="shared" si="1739"/>
        <v>0</v>
      </c>
      <c r="P550" s="20">
        <f t="shared" si="1740"/>
        <v>0</v>
      </c>
      <c r="Q550" s="20">
        <f t="shared" si="1741"/>
        <v>0</v>
      </c>
      <c r="R550" s="20">
        <f t="shared" si="1742"/>
        <v>0</v>
      </c>
      <c r="S550" s="20">
        <f t="shared" si="1743"/>
        <v>0</v>
      </c>
      <c r="T550" s="20">
        <f t="shared" si="1744"/>
        <v>0</v>
      </c>
      <c r="U550" s="182">
        <f t="shared" si="1745"/>
        <v>0</v>
      </c>
      <c r="V550" s="33">
        <v>94.5</v>
      </c>
      <c r="W550" s="20">
        <v>300.24666666666673</v>
      </c>
      <c r="X550" s="20">
        <v>1566.1666666666667</v>
      </c>
      <c r="Y550" s="20">
        <v>605.16666666666674</v>
      </c>
      <c r="Z550" s="20">
        <v>130.75</v>
      </c>
      <c r="AA550" s="20">
        <v>116</v>
      </c>
      <c r="AB550" s="20">
        <v>299</v>
      </c>
      <c r="AC550" s="20">
        <v>281.08333333333331</v>
      </c>
      <c r="AD550" s="20">
        <v>149.41666666666669</v>
      </c>
      <c r="AE550" s="20">
        <v>0</v>
      </c>
      <c r="AF550" s="20">
        <v>0</v>
      </c>
      <c r="AG550" s="16">
        <v>0</v>
      </c>
      <c r="AH550" s="179">
        <f t="shared" si="1613"/>
        <v>3542.33</v>
      </c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329">
        <f t="shared" si="1640"/>
        <v>0</v>
      </c>
      <c r="AV550" s="33">
        <v>23046.780960000004</v>
      </c>
      <c r="AW550" s="20">
        <v>73225.289920000039</v>
      </c>
      <c r="AX550" s="20">
        <v>381958.73135999293</v>
      </c>
      <c r="AY550" s="20">
        <v>147588.8212800007</v>
      </c>
      <c r="AZ550" s="20">
        <v>31887.47736000003</v>
      </c>
      <c r="BA550" s="20">
        <v>28290.228480000002</v>
      </c>
      <c r="BB550" s="20">
        <v>72920.502720000251</v>
      </c>
      <c r="BC550" s="20">
        <v>68550.963120000102</v>
      </c>
      <c r="BD550" s="20">
        <v>36439.927920000046</v>
      </c>
      <c r="BE550" s="20">
        <v>0</v>
      </c>
      <c r="BF550" s="20">
        <v>0</v>
      </c>
      <c r="BG550" s="20">
        <v>0</v>
      </c>
      <c r="BH550" s="329">
        <f t="shared" si="1639"/>
        <v>863908.72311999416</v>
      </c>
      <c r="BI550" s="193">
        <f t="shared" si="1725"/>
        <v>122645.17518666567</v>
      </c>
      <c r="BJ550" s="193">
        <f t="shared" si="1726"/>
        <v>44366.069520000099</v>
      </c>
      <c r="BK550" s="20">
        <v>157984.95726801956</v>
      </c>
      <c r="BL550" s="33">
        <v>68550.963120000102</v>
      </c>
      <c r="BM550" s="226">
        <f t="shared" si="1628"/>
        <v>0.4339081663560172</v>
      </c>
      <c r="BN550" s="4">
        <f t="shared" si="1746"/>
        <v>2.6669322059926441E-2</v>
      </c>
      <c r="BO550" s="4">
        <v>0</v>
      </c>
      <c r="BP550" s="4">
        <v>1.7</v>
      </c>
      <c r="BQ550" s="195">
        <v>300</v>
      </c>
      <c r="BR550" s="196">
        <f t="shared" si="1727"/>
        <v>73165.032000000021</v>
      </c>
      <c r="BS550" s="224">
        <f t="shared" si="1638"/>
        <v>0.4631139145474239</v>
      </c>
      <c r="BT550" s="4">
        <f t="shared" si="1629"/>
        <v>0</v>
      </c>
      <c r="BU550" s="229">
        <f t="shared" si="1594"/>
        <v>0</v>
      </c>
      <c r="BV550" s="193">
        <f t="shared" si="1630"/>
        <v>103433.59939999926</v>
      </c>
      <c r="BW550" s="193">
        <f t="shared" si="1631"/>
        <v>56587.23144000012</v>
      </c>
      <c r="BX550" s="20">
        <v>69583.04710478081</v>
      </c>
      <c r="BY550" s="19">
        <v>36439.927920000046</v>
      </c>
      <c r="BZ550" s="441">
        <f t="shared" si="1632"/>
        <v>0.52368974105326849</v>
      </c>
      <c r="CA550" s="4">
        <f t="shared" si="1728"/>
        <v>2.85254442262175E-2</v>
      </c>
      <c r="CB550" s="1">
        <v>0.25</v>
      </c>
      <c r="CC550" s="1">
        <v>1.1000000000000001</v>
      </c>
      <c r="CD550" s="19">
        <v>300</v>
      </c>
      <c r="CE550" s="196">
        <v>54873.774000000019</v>
      </c>
      <c r="CF550" s="275">
        <f t="shared" si="1633"/>
        <v>0.78860837924169946</v>
      </c>
      <c r="CG550" s="1">
        <f t="shared" si="1634"/>
        <v>0</v>
      </c>
      <c r="CH550" s="229">
        <f t="shared" si="1635"/>
        <v>0</v>
      </c>
      <c r="CI550" s="193">
        <f t="shared" si="1636"/>
        <v>95989.858124443796</v>
      </c>
      <c r="CJ550" s="193">
        <f t="shared" si="1637"/>
        <v>59303.797920000135</v>
      </c>
      <c r="CK550" s="20">
        <v>79773.251874639798</v>
      </c>
      <c r="CL550" s="33">
        <v>52865.777000000053</v>
      </c>
      <c r="CM550" s="475">
        <f t="shared" si="1614"/>
        <v>0.66270053881063196</v>
      </c>
      <c r="CN550" s="4">
        <f t="shared" si="1729"/>
        <v>2.6470215302956464E-2</v>
      </c>
      <c r="CO550" s="1">
        <v>0</v>
      </c>
      <c r="CP550" s="1">
        <v>1</v>
      </c>
      <c r="CQ550" s="19">
        <v>180</v>
      </c>
      <c r="CR550" s="7">
        <v>43899.01920000001</v>
      </c>
      <c r="CS550" s="224">
        <f t="shared" si="1624"/>
        <v>0.55029747651487759</v>
      </c>
      <c r="CT550" s="1">
        <f t="shared" si="1625"/>
        <v>0</v>
      </c>
      <c r="CU550" s="229">
        <f t="shared" si="1615"/>
        <v>0</v>
      </c>
      <c r="CV550" s="193">
        <f t="shared" si="1616"/>
        <v>91677.450011999419</v>
      </c>
      <c r="CW550" s="193">
        <f t="shared" si="1617"/>
        <v>52618.889346666729</v>
      </c>
      <c r="CX550" s="20"/>
      <c r="CY550" s="33"/>
      <c r="CZ550" s="475">
        <f t="shared" si="1618"/>
        <v>0</v>
      </c>
      <c r="DA550" s="4">
        <f t="shared" si="1730"/>
        <v>2.3494490536256189E-2</v>
      </c>
      <c r="DB550" s="700"/>
      <c r="DC550" s="700"/>
      <c r="DE550" s="7">
        <f t="shared" si="1641"/>
        <v>0</v>
      </c>
      <c r="DF550" s="224">
        <f t="shared" si="1626"/>
        <v>0</v>
      </c>
      <c r="DG550" s="1">
        <f t="shared" si="1619"/>
        <v>0</v>
      </c>
      <c r="DH550" s="229">
        <f t="shared" si="1620"/>
        <v>0</v>
      </c>
      <c r="DI550" s="193"/>
      <c r="DJ550" s="193"/>
      <c r="DK550" s="20"/>
      <c r="DL550" s="33"/>
      <c r="DM550" s="475">
        <f t="shared" si="1621"/>
        <v>0</v>
      </c>
      <c r="DN550" s="4" t="e">
        <f t="shared" si="1731"/>
        <v>#DIV/0!</v>
      </c>
      <c r="DO550" s="700"/>
      <c r="DP550" s="700"/>
      <c r="DR550" s="7">
        <f t="shared" si="1732"/>
        <v>0</v>
      </c>
      <c r="DS550" s="224">
        <f t="shared" si="1627"/>
        <v>0</v>
      </c>
      <c r="DT550" s="1">
        <f t="shared" si="1622"/>
        <v>0</v>
      </c>
      <c r="DU550" s="229">
        <f t="shared" si="1623"/>
        <v>0</v>
      </c>
    </row>
    <row r="551" spans="2:125" hidden="1" outlineLevel="1" x14ac:dyDescent="0.35">
      <c r="B551" s="5" t="s">
        <v>124</v>
      </c>
      <c r="C551" s="3"/>
      <c r="D551" s="18">
        <v>320026</v>
      </c>
      <c r="E551" s="5" t="s">
        <v>41</v>
      </c>
      <c r="F551" s="5" t="s">
        <v>52</v>
      </c>
      <c r="G551" s="5" t="s">
        <v>74</v>
      </c>
      <c r="H551" s="20">
        <f>223309/1000</f>
        <v>223.309</v>
      </c>
      <c r="I551" s="16">
        <f t="shared" si="1733"/>
        <v>0</v>
      </c>
      <c r="J551" s="16">
        <f t="shared" si="1734"/>
        <v>0</v>
      </c>
      <c r="K551" s="16">
        <f t="shared" si="1735"/>
        <v>0</v>
      </c>
      <c r="L551" s="33">
        <f t="shared" si="1736"/>
        <v>0</v>
      </c>
      <c r="M551" s="20">
        <f t="shared" si="1737"/>
        <v>0</v>
      </c>
      <c r="N551" s="20">
        <f t="shared" si="1738"/>
        <v>0</v>
      </c>
      <c r="O551" s="20">
        <f t="shared" si="1739"/>
        <v>0</v>
      </c>
      <c r="P551" s="20">
        <f t="shared" si="1740"/>
        <v>0</v>
      </c>
      <c r="Q551" s="20">
        <f t="shared" si="1741"/>
        <v>0</v>
      </c>
      <c r="R551" s="20">
        <f t="shared" si="1742"/>
        <v>0</v>
      </c>
      <c r="S551" s="20">
        <f t="shared" si="1743"/>
        <v>0</v>
      </c>
      <c r="T551" s="20">
        <f t="shared" si="1744"/>
        <v>0</v>
      </c>
      <c r="U551" s="182">
        <f t="shared" si="1745"/>
        <v>0</v>
      </c>
      <c r="V551" s="33">
        <v>1</v>
      </c>
      <c r="W551" s="20">
        <v>0</v>
      </c>
      <c r="X551" s="20">
        <v>3</v>
      </c>
      <c r="Y551" s="20">
        <v>0</v>
      </c>
      <c r="Z551" s="20">
        <v>0</v>
      </c>
      <c r="AA551" s="20">
        <v>0</v>
      </c>
      <c r="AB551" s="20">
        <v>0</v>
      </c>
      <c r="AC551" s="20">
        <v>4</v>
      </c>
      <c r="AD551" s="20">
        <v>0</v>
      </c>
      <c r="AE551" s="20">
        <v>0</v>
      </c>
      <c r="AF551" s="20">
        <v>0</v>
      </c>
      <c r="AG551" s="16">
        <v>0</v>
      </c>
      <c r="AH551" s="179">
        <f t="shared" si="1613"/>
        <v>8</v>
      </c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329">
        <f t="shared" si="1640"/>
        <v>0</v>
      </c>
      <c r="AV551" s="33">
        <v>241.18559999999999</v>
      </c>
      <c r="AW551" s="20">
        <v>0</v>
      </c>
      <c r="AX551" s="20">
        <v>723.55679999999995</v>
      </c>
      <c r="AY551" s="20">
        <v>0</v>
      </c>
      <c r="AZ551" s="20">
        <v>0</v>
      </c>
      <c r="BA551" s="20">
        <v>0</v>
      </c>
      <c r="BB551" s="20">
        <v>0</v>
      </c>
      <c r="BC551" s="20">
        <v>1436.2271999999998</v>
      </c>
      <c r="BD551" s="20">
        <v>0</v>
      </c>
      <c r="BE551" s="20">
        <v>0</v>
      </c>
      <c r="BF551" s="20">
        <v>0</v>
      </c>
      <c r="BG551" s="20">
        <v>0</v>
      </c>
      <c r="BH551" s="329">
        <f t="shared" si="1639"/>
        <v>2400.9695999999999</v>
      </c>
      <c r="BI551" s="193">
        <f t="shared" si="1725"/>
        <v>120.5928</v>
      </c>
      <c r="BJ551" s="193">
        <f t="shared" si="1726"/>
        <v>0</v>
      </c>
      <c r="BK551" s="20">
        <v>0</v>
      </c>
      <c r="BL551" s="33">
        <v>1436.2271999999998</v>
      </c>
      <c r="BM551" s="226">
        <f t="shared" si="1628"/>
        <v>0</v>
      </c>
      <c r="BN551" s="4">
        <f t="shared" si="1746"/>
        <v>0</v>
      </c>
      <c r="BO551" s="4">
        <v>0</v>
      </c>
      <c r="BP551" s="4">
        <v>1.1000000000000001</v>
      </c>
      <c r="BQ551" s="195">
        <v>0</v>
      </c>
      <c r="BR551" s="196">
        <f t="shared" si="1727"/>
        <v>0</v>
      </c>
      <c r="BS551" s="224">
        <f t="shared" si="1638"/>
        <v>0</v>
      </c>
      <c r="BT551" s="4">
        <f t="shared" si="1629"/>
        <v>0</v>
      </c>
      <c r="BU551" s="229">
        <f t="shared" si="1594"/>
        <v>0</v>
      </c>
      <c r="BV551" s="193">
        <f t="shared" si="1630"/>
        <v>300.12119999999999</v>
      </c>
      <c r="BW551" s="193">
        <f t="shared" si="1631"/>
        <v>478.74239999999992</v>
      </c>
      <c r="BX551" s="20">
        <v>588.69031268259096</v>
      </c>
      <c r="BY551" s="19">
        <v>0</v>
      </c>
      <c r="BZ551" s="441">
        <f t="shared" si="1632"/>
        <v>0</v>
      </c>
      <c r="CA551" s="4">
        <f t="shared" si="1728"/>
        <v>2.4133252824721474E-4</v>
      </c>
      <c r="CB551" s="1">
        <v>0</v>
      </c>
      <c r="CC551" s="1" t="s">
        <v>203</v>
      </c>
      <c r="CD551" s="19">
        <v>0</v>
      </c>
      <c r="CE551" s="196">
        <v>0</v>
      </c>
      <c r="CF551" s="275">
        <f t="shared" si="1633"/>
        <v>0</v>
      </c>
      <c r="CG551" s="1">
        <f t="shared" si="1634"/>
        <v>0</v>
      </c>
      <c r="CH551" s="229">
        <f t="shared" si="1635"/>
        <v>0</v>
      </c>
      <c r="CI551" s="193">
        <f t="shared" si="1636"/>
        <v>266.77440000000001</v>
      </c>
      <c r="CJ551" s="193">
        <f t="shared" si="1637"/>
        <v>478.74239999999992</v>
      </c>
      <c r="CK551" s="20">
        <v>643.98637857542235</v>
      </c>
      <c r="CL551" s="33">
        <v>0</v>
      </c>
      <c r="CM551" s="475">
        <f t="shared" si="1614"/>
        <v>0</v>
      </c>
      <c r="CN551" s="4">
        <f t="shared" si="1729"/>
        <v>2.1368638851341335E-4</v>
      </c>
      <c r="CO551" s="1">
        <v>0</v>
      </c>
      <c r="CP551" s="1">
        <v>1</v>
      </c>
      <c r="CQ551" s="19">
        <v>0</v>
      </c>
      <c r="CR551" s="7">
        <v>0</v>
      </c>
      <c r="CS551" s="224">
        <f t="shared" si="1624"/>
        <v>0</v>
      </c>
      <c r="CT551" s="1">
        <f t="shared" si="1625"/>
        <v>0</v>
      </c>
      <c r="CU551" s="229">
        <f t="shared" si="1615"/>
        <v>0</v>
      </c>
      <c r="CV551" s="193">
        <f t="shared" si="1616"/>
        <v>240.09696</v>
      </c>
      <c r="CW551" s="193">
        <f t="shared" si="1617"/>
        <v>478.74239999999992</v>
      </c>
      <c r="CX551" s="20"/>
      <c r="CY551" s="33"/>
      <c r="CZ551" s="475">
        <f t="shared" si="1618"/>
        <v>0</v>
      </c>
      <c r="DA551" s="4">
        <f t="shared" si="1730"/>
        <v>2.1375990496494759E-4</v>
      </c>
      <c r="DB551" s="700"/>
      <c r="DC551" s="700"/>
      <c r="DE551" s="7">
        <f t="shared" si="1641"/>
        <v>0</v>
      </c>
      <c r="DF551" s="224">
        <f t="shared" si="1626"/>
        <v>0</v>
      </c>
      <c r="DG551" s="1">
        <f t="shared" si="1619"/>
        <v>0</v>
      </c>
      <c r="DH551" s="229">
        <f t="shared" si="1620"/>
        <v>0</v>
      </c>
      <c r="DI551" s="193"/>
      <c r="DJ551" s="193"/>
      <c r="DK551" s="20"/>
      <c r="DL551" s="33"/>
      <c r="DM551" s="475">
        <f t="shared" si="1621"/>
        <v>0</v>
      </c>
      <c r="DN551" s="4" t="e">
        <f t="shared" si="1731"/>
        <v>#DIV/0!</v>
      </c>
      <c r="DO551" s="700"/>
      <c r="DP551" s="700"/>
      <c r="DR551" s="7">
        <f t="shared" si="1732"/>
        <v>0</v>
      </c>
      <c r="DS551" s="224">
        <f t="shared" si="1627"/>
        <v>0</v>
      </c>
      <c r="DT551" s="1">
        <f t="shared" si="1622"/>
        <v>0</v>
      </c>
      <c r="DU551" s="229">
        <f t="shared" si="1623"/>
        <v>0</v>
      </c>
    </row>
    <row r="552" spans="2:125" hidden="1" outlineLevel="1" x14ac:dyDescent="0.35">
      <c r="B552" s="5" t="s">
        <v>124</v>
      </c>
      <c r="C552" s="3"/>
      <c r="D552" s="18">
        <v>320110</v>
      </c>
      <c r="E552" s="5" t="s">
        <v>41</v>
      </c>
      <c r="F552" s="5" t="s">
        <v>53</v>
      </c>
      <c r="G552" s="5" t="s">
        <v>74</v>
      </c>
      <c r="H552" s="20">
        <f>223309/1000</f>
        <v>223.309</v>
      </c>
      <c r="I552" s="16">
        <f t="shared" si="1733"/>
        <v>0</v>
      </c>
      <c r="J552" s="16">
        <f t="shared" si="1734"/>
        <v>0</v>
      </c>
      <c r="K552" s="16">
        <f t="shared" si="1735"/>
        <v>0</v>
      </c>
      <c r="L552" s="33">
        <f t="shared" si="1736"/>
        <v>0</v>
      </c>
      <c r="M552" s="20">
        <f t="shared" si="1737"/>
        <v>0</v>
      </c>
      <c r="N552" s="20">
        <f t="shared" si="1738"/>
        <v>0</v>
      </c>
      <c r="O552" s="20">
        <f t="shared" si="1739"/>
        <v>0</v>
      </c>
      <c r="P552" s="20">
        <f t="shared" si="1740"/>
        <v>0</v>
      </c>
      <c r="Q552" s="20">
        <f t="shared" si="1741"/>
        <v>0</v>
      </c>
      <c r="R552" s="20">
        <f t="shared" si="1742"/>
        <v>0</v>
      </c>
      <c r="S552" s="20">
        <f t="shared" si="1743"/>
        <v>0</v>
      </c>
      <c r="T552" s="20">
        <f t="shared" si="1744"/>
        <v>0</v>
      </c>
      <c r="U552" s="182">
        <f t="shared" si="1745"/>
        <v>0</v>
      </c>
      <c r="V552" s="33">
        <v>0</v>
      </c>
      <c r="W552" s="20">
        <v>0</v>
      </c>
      <c r="X552" s="20">
        <v>0</v>
      </c>
      <c r="Y552" s="20">
        <v>0</v>
      </c>
      <c r="Z552" s="20">
        <v>0</v>
      </c>
      <c r="AA552" s="20">
        <v>0</v>
      </c>
      <c r="AB552" s="20">
        <v>0</v>
      </c>
      <c r="AC552" s="20">
        <v>0</v>
      </c>
      <c r="AD552" s="20">
        <v>0</v>
      </c>
      <c r="AE552" s="20">
        <v>0</v>
      </c>
      <c r="AF552" s="20">
        <v>0</v>
      </c>
      <c r="AG552" s="16">
        <v>0</v>
      </c>
      <c r="AH552" s="179">
        <f t="shared" si="1613"/>
        <v>0</v>
      </c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329">
        <f t="shared" si="1640"/>
        <v>0</v>
      </c>
      <c r="AV552" s="33">
        <v>0</v>
      </c>
      <c r="AW552" s="20">
        <v>0</v>
      </c>
      <c r="AX552" s="20">
        <v>0</v>
      </c>
      <c r="AY552" s="20">
        <v>0</v>
      </c>
      <c r="AZ552" s="20">
        <v>0</v>
      </c>
      <c r="BA552" s="20">
        <v>0</v>
      </c>
      <c r="BB552" s="20">
        <v>0</v>
      </c>
      <c r="BC552" s="20">
        <v>0</v>
      </c>
      <c r="BD552" s="20">
        <v>0</v>
      </c>
      <c r="BE552" s="20">
        <v>0</v>
      </c>
      <c r="BF552" s="20">
        <v>0</v>
      </c>
      <c r="BG552" s="20">
        <v>0</v>
      </c>
      <c r="BH552" s="329">
        <f t="shared" si="1639"/>
        <v>0</v>
      </c>
      <c r="BI552" s="193">
        <f t="shared" si="1725"/>
        <v>0</v>
      </c>
      <c r="BJ552" s="193">
        <f t="shared" si="1726"/>
        <v>0</v>
      </c>
      <c r="BK552" s="20">
        <v>0</v>
      </c>
      <c r="BL552" s="33">
        <v>0</v>
      </c>
      <c r="BM552" s="226">
        <f t="shared" si="1628"/>
        <v>0</v>
      </c>
      <c r="BN552" s="4">
        <f t="shared" si="1746"/>
        <v>0</v>
      </c>
      <c r="BO552" s="4">
        <v>0</v>
      </c>
      <c r="BP552" s="4">
        <v>0</v>
      </c>
      <c r="BQ552" s="195">
        <v>0</v>
      </c>
      <c r="BR552" s="196">
        <f t="shared" si="1727"/>
        <v>0</v>
      </c>
      <c r="BS552" s="224">
        <f t="shared" si="1638"/>
        <v>0</v>
      </c>
      <c r="BT552" s="4">
        <f t="shared" si="1629"/>
        <v>0</v>
      </c>
      <c r="BU552" s="229">
        <f t="shared" si="1594"/>
        <v>0</v>
      </c>
      <c r="BV552" s="193">
        <f t="shared" si="1630"/>
        <v>0</v>
      </c>
      <c r="BW552" s="193">
        <f t="shared" si="1631"/>
        <v>0</v>
      </c>
      <c r="BX552" s="20">
        <v>0</v>
      </c>
      <c r="BY552" s="19">
        <v>0</v>
      </c>
      <c r="BZ552" s="441">
        <f t="shared" si="1632"/>
        <v>0</v>
      </c>
      <c r="CA552" s="4">
        <f t="shared" si="1728"/>
        <v>0</v>
      </c>
      <c r="CB552" s="1">
        <v>0</v>
      </c>
      <c r="CC552" s="1">
        <v>0</v>
      </c>
      <c r="CD552" s="19">
        <v>0</v>
      </c>
      <c r="CE552" s="196">
        <v>0</v>
      </c>
      <c r="CF552" s="275">
        <f t="shared" si="1633"/>
        <v>0</v>
      </c>
      <c r="CG552" s="1">
        <f t="shared" si="1634"/>
        <v>0</v>
      </c>
      <c r="CH552" s="229">
        <f t="shared" si="1635"/>
        <v>0</v>
      </c>
      <c r="CI552" s="193">
        <f t="shared" si="1636"/>
        <v>0</v>
      </c>
      <c r="CJ552" s="193">
        <f t="shared" si="1637"/>
        <v>0</v>
      </c>
      <c r="CK552" s="20">
        <v>0</v>
      </c>
      <c r="CL552" s="33">
        <v>0</v>
      </c>
      <c r="CM552" s="475">
        <f t="shared" si="1614"/>
        <v>0</v>
      </c>
      <c r="CN552" s="4">
        <f t="shared" si="1729"/>
        <v>0</v>
      </c>
      <c r="CO552" s="1">
        <v>0</v>
      </c>
      <c r="CP552" s="1">
        <v>0</v>
      </c>
      <c r="CQ552" s="19">
        <v>0</v>
      </c>
      <c r="CR552" s="7">
        <v>0</v>
      </c>
      <c r="CS552" s="224">
        <f t="shared" si="1624"/>
        <v>0</v>
      </c>
      <c r="CT552" s="1">
        <f t="shared" si="1625"/>
        <v>0</v>
      </c>
      <c r="CU552" s="229">
        <f t="shared" si="1615"/>
        <v>0</v>
      </c>
      <c r="CV552" s="193">
        <f t="shared" si="1616"/>
        <v>0</v>
      </c>
      <c r="CW552" s="193">
        <f t="shared" si="1617"/>
        <v>0</v>
      </c>
      <c r="CX552" s="20"/>
      <c r="CY552" s="33"/>
      <c r="CZ552" s="475">
        <f t="shared" si="1618"/>
        <v>0</v>
      </c>
      <c r="DA552" s="4">
        <f t="shared" si="1730"/>
        <v>0</v>
      </c>
      <c r="DB552" s="700"/>
      <c r="DC552" s="700"/>
      <c r="DE552" s="7">
        <f t="shared" si="1641"/>
        <v>0</v>
      </c>
      <c r="DF552" s="224">
        <f t="shared" si="1626"/>
        <v>0</v>
      </c>
      <c r="DG552" s="1">
        <f t="shared" si="1619"/>
        <v>0</v>
      </c>
      <c r="DH552" s="229">
        <f t="shared" si="1620"/>
        <v>0</v>
      </c>
      <c r="DI552" s="193"/>
      <c r="DJ552" s="193"/>
      <c r="DK552" s="20"/>
      <c r="DL552" s="33"/>
      <c r="DM552" s="475">
        <f t="shared" si="1621"/>
        <v>0</v>
      </c>
      <c r="DN552" s="4" t="e">
        <f t="shared" si="1731"/>
        <v>#DIV/0!</v>
      </c>
      <c r="DO552" s="700"/>
      <c r="DP552" s="700"/>
      <c r="DR552" s="7">
        <f t="shared" si="1732"/>
        <v>0</v>
      </c>
      <c r="DS552" s="224">
        <f t="shared" si="1627"/>
        <v>0</v>
      </c>
      <c r="DT552" s="1">
        <f t="shared" si="1622"/>
        <v>0</v>
      </c>
      <c r="DU552" s="229">
        <f t="shared" si="1623"/>
        <v>0</v>
      </c>
    </row>
    <row r="553" spans="2:125" hidden="1" outlineLevel="1" x14ac:dyDescent="0.35">
      <c r="B553" s="5" t="s">
        <v>124</v>
      </c>
      <c r="C553" s="3"/>
      <c r="D553" s="18">
        <v>320108</v>
      </c>
      <c r="E553" s="5" t="s">
        <v>44</v>
      </c>
      <c r="F553" s="5" t="s">
        <v>54</v>
      </c>
      <c r="G553" s="5" t="s">
        <v>75</v>
      </c>
      <c r="H553" s="20">
        <v>319.90899999999999</v>
      </c>
      <c r="I553" s="16">
        <f t="shared" si="1733"/>
        <v>0</v>
      </c>
      <c r="J553" s="16">
        <f t="shared" si="1734"/>
        <v>0</v>
      </c>
      <c r="K553" s="16">
        <f t="shared" si="1735"/>
        <v>0</v>
      </c>
      <c r="L553" s="33">
        <f t="shared" si="1736"/>
        <v>0</v>
      </c>
      <c r="M553" s="20">
        <f t="shared" si="1737"/>
        <v>0</v>
      </c>
      <c r="N553" s="20">
        <f t="shared" si="1738"/>
        <v>0</v>
      </c>
      <c r="O553" s="20">
        <f t="shared" si="1739"/>
        <v>0</v>
      </c>
      <c r="P553" s="20">
        <f t="shared" si="1740"/>
        <v>0</v>
      </c>
      <c r="Q553" s="20">
        <f t="shared" si="1741"/>
        <v>0</v>
      </c>
      <c r="R553" s="20">
        <f t="shared" si="1742"/>
        <v>0</v>
      </c>
      <c r="S553" s="20">
        <f t="shared" si="1743"/>
        <v>0</v>
      </c>
      <c r="T553" s="20">
        <f t="shared" si="1744"/>
        <v>0</v>
      </c>
      <c r="U553" s="182">
        <f t="shared" si="1745"/>
        <v>0</v>
      </c>
      <c r="V553" s="33">
        <v>0</v>
      </c>
      <c r="W553" s="20">
        <v>0</v>
      </c>
      <c r="X553" s="20">
        <v>0</v>
      </c>
      <c r="Y553" s="20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0">
        <v>0</v>
      </c>
      <c r="AF553" s="20">
        <v>0</v>
      </c>
      <c r="AG553" s="16">
        <v>0</v>
      </c>
      <c r="AH553" s="179">
        <f t="shared" si="1613"/>
        <v>0</v>
      </c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329">
        <f t="shared" si="1640"/>
        <v>0</v>
      </c>
      <c r="AV553" s="33">
        <v>0</v>
      </c>
      <c r="AW553" s="20">
        <v>0</v>
      </c>
      <c r="AX553" s="20">
        <v>0</v>
      </c>
      <c r="AY553" s="20">
        <v>0</v>
      </c>
      <c r="AZ553" s="20">
        <v>0</v>
      </c>
      <c r="BA553" s="20">
        <v>0</v>
      </c>
      <c r="BB553" s="20">
        <v>0</v>
      </c>
      <c r="BC553" s="20">
        <v>0</v>
      </c>
      <c r="BD553" s="20">
        <v>0</v>
      </c>
      <c r="BE553" s="20">
        <v>0</v>
      </c>
      <c r="BF553" s="20">
        <v>0</v>
      </c>
      <c r="BG553" s="20">
        <v>0</v>
      </c>
      <c r="BH553" s="329">
        <f t="shared" si="1639"/>
        <v>0</v>
      </c>
      <c r="BI553" s="193">
        <f t="shared" si="1725"/>
        <v>0</v>
      </c>
      <c r="BJ553" s="193">
        <f t="shared" si="1726"/>
        <v>0</v>
      </c>
      <c r="BK553" s="20">
        <v>0</v>
      </c>
      <c r="BL553" s="33">
        <v>0</v>
      </c>
      <c r="BM553" s="226">
        <f t="shared" si="1628"/>
        <v>0</v>
      </c>
      <c r="BN553" s="4">
        <f t="shared" si="1746"/>
        <v>0</v>
      </c>
      <c r="BO553" s="4">
        <v>0</v>
      </c>
      <c r="BP553" s="4">
        <v>0</v>
      </c>
      <c r="BQ553" s="195">
        <v>0</v>
      </c>
      <c r="BR553" s="196">
        <f t="shared" si="1727"/>
        <v>0</v>
      </c>
      <c r="BS553" s="224">
        <f t="shared" si="1638"/>
        <v>0</v>
      </c>
      <c r="BT553" s="4">
        <f t="shared" si="1629"/>
        <v>0</v>
      </c>
      <c r="BU553" s="229">
        <f t="shared" si="1594"/>
        <v>0</v>
      </c>
      <c r="BV553" s="193">
        <f t="shared" si="1630"/>
        <v>0</v>
      </c>
      <c r="BW553" s="193">
        <f t="shared" si="1631"/>
        <v>0</v>
      </c>
      <c r="BX553" s="20">
        <v>0</v>
      </c>
      <c r="BY553" s="19">
        <v>0</v>
      </c>
      <c r="BZ553" s="441">
        <f t="shared" si="1632"/>
        <v>0</v>
      </c>
      <c r="CA553" s="4">
        <f t="shared" si="1728"/>
        <v>0</v>
      </c>
      <c r="CB553" s="1">
        <v>0</v>
      </c>
      <c r="CC553" s="1">
        <v>0</v>
      </c>
      <c r="CD553" s="19">
        <v>0</v>
      </c>
      <c r="CE553" s="196">
        <v>0</v>
      </c>
      <c r="CF553" s="275">
        <f t="shared" si="1633"/>
        <v>0</v>
      </c>
      <c r="CG553" s="1">
        <f t="shared" si="1634"/>
        <v>0</v>
      </c>
      <c r="CH553" s="229">
        <f t="shared" si="1635"/>
        <v>0</v>
      </c>
      <c r="CI553" s="193">
        <f t="shared" si="1636"/>
        <v>0</v>
      </c>
      <c r="CJ553" s="193">
        <f t="shared" si="1637"/>
        <v>0</v>
      </c>
      <c r="CK553" s="20">
        <v>0</v>
      </c>
      <c r="CL553" s="33">
        <v>0</v>
      </c>
      <c r="CM553" s="475">
        <f t="shared" si="1614"/>
        <v>0</v>
      </c>
      <c r="CN553" s="4">
        <f t="shared" si="1729"/>
        <v>0</v>
      </c>
      <c r="CO553" s="1">
        <v>0</v>
      </c>
      <c r="CP553" s="1">
        <v>0</v>
      </c>
      <c r="CQ553" s="19">
        <v>0</v>
      </c>
      <c r="CR553" s="7">
        <v>0</v>
      </c>
      <c r="CS553" s="224">
        <f t="shared" si="1624"/>
        <v>0</v>
      </c>
      <c r="CT553" s="1">
        <f t="shared" si="1625"/>
        <v>0</v>
      </c>
      <c r="CU553" s="229">
        <f t="shared" si="1615"/>
        <v>0</v>
      </c>
      <c r="CV553" s="193">
        <f t="shared" si="1616"/>
        <v>0</v>
      </c>
      <c r="CW553" s="193">
        <f t="shared" si="1617"/>
        <v>0</v>
      </c>
      <c r="CX553" s="20"/>
      <c r="CY553" s="33"/>
      <c r="CZ553" s="475">
        <f t="shared" si="1618"/>
        <v>0</v>
      </c>
      <c r="DA553" s="4">
        <f t="shared" si="1730"/>
        <v>0</v>
      </c>
      <c r="DB553" s="700"/>
      <c r="DC553" s="700"/>
      <c r="DE553" s="7">
        <f t="shared" si="1641"/>
        <v>0</v>
      </c>
      <c r="DF553" s="224">
        <f t="shared" si="1626"/>
        <v>0</v>
      </c>
      <c r="DG553" s="1">
        <f t="shared" si="1619"/>
        <v>0</v>
      </c>
      <c r="DH553" s="229">
        <f t="shared" si="1620"/>
        <v>0</v>
      </c>
      <c r="DI553" s="193"/>
      <c r="DJ553" s="193"/>
      <c r="DK553" s="20"/>
      <c r="DL553" s="33"/>
      <c r="DM553" s="475">
        <f t="shared" si="1621"/>
        <v>0</v>
      </c>
      <c r="DN553" s="4" t="e">
        <f t="shared" si="1731"/>
        <v>#DIV/0!</v>
      </c>
      <c r="DO553" s="700"/>
      <c r="DP553" s="700"/>
      <c r="DR553" s="7">
        <f t="shared" si="1732"/>
        <v>0</v>
      </c>
      <c r="DS553" s="224">
        <f t="shared" si="1627"/>
        <v>0</v>
      </c>
      <c r="DT553" s="1">
        <f t="shared" si="1622"/>
        <v>0</v>
      </c>
      <c r="DU553" s="229">
        <f t="shared" si="1623"/>
        <v>0</v>
      </c>
    </row>
    <row r="554" spans="2:125" hidden="1" outlineLevel="1" x14ac:dyDescent="0.35">
      <c r="B554" s="5" t="s">
        <v>124</v>
      </c>
      <c r="C554" s="3"/>
      <c r="D554" s="18">
        <v>322901</v>
      </c>
      <c r="E554" s="5" t="s">
        <v>42</v>
      </c>
      <c r="F554" s="5" t="s">
        <v>55</v>
      </c>
      <c r="G554" s="5" t="s">
        <v>76</v>
      </c>
      <c r="H554" s="20">
        <v>203.864</v>
      </c>
      <c r="I554" s="16">
        <f t="shared" si="1733"/>
        <v>0</v>
      </c>
      <c r="J554" s="16">
        <f t="shared" si="1734"/>
        <v>0</v>
      </c>
      <c r="K554" s="16">
        <f t="shared" si="1735"/>
        <v>0</v>
      </c>
      <c r="L554" s="33">
        <f t="shared" si="1736"/>
        <v>0</v>
      </c>
      <c r="M554" s="20">
        <f t="shared" si="1737"/>
        <v>0</v>
      </c>
      <c r="N554" s="20">
        <f t="shared" si="1738"/>
        <v>0</v>
      </c>
      <c r="O554" s="20">
        <f t="shared" si="1739"/>
        <v>0</v>
      </c>
      <c r="P554" s="20">
        <f t="shared" si="1740"/>
        <v>0</v>
      </c>
      <c r="Q554" s="20">
        <f t="shared" si="1741"/>
        <v>0</v>
      </c>
      <c r="R554" s="20">
        <f t="shared" si="1742"/>
        <v>0</v>
      </c>
      <c r="S554" s="20">
        <f t="shared" si="1743"/>
        <v>0</v>
      </c>
      <c r="T554" s="20">
        <f t="shared" si="1744"/>
        <v>0</v>
      </c>
      <c r="U554" s="182">
        <f t="shared" si="1745"/>
        <v>0</v>
      </c>
      <c r="V554" s="33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>
        <v>0</v>
      </c>
      <c r="AD554" s="20">
        <v>0</v>
      </c>
      <c r="AE554" s="20">
        <v>0</v>
      </c>
      <c r="AF554" s="20">
        <v>0</v>
      </c>
      <c r="AG554" s="16">
        <v>0</v>
      </c>
      <c r="AH554" s="179">
        <f t="shared" si="1613"/>
        <v>0</v>
      </c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329">
        <f t="shared" si="1640"/>
        <v>0</v>
      </c>
      <c r="AV554" s="33">
        <v>0</v>
      </c>
      <c r="AW554" s="20">
        <v>0</v>
      </c>
      <c r="AX554" s="20">
        <v>0</v>
      </c>
      <c r="AY554" s="20">
        <v>0</v>
      </c>
      <c r="AZ554" s="20">
        <v>0</v>
      </c>
      <c r="BA554" s="20">
        <v>0</v>
      </c>
      <c r="BB554" s="20">
        <v>0</v>
      </c>
      <c r="BC554" s="20">
        <v>0</v>
      </c>
      <c r="BD554" s="20">
        <v>0</v>
      </c>
      <c r="BE554" s="20">
        <v>0</v>
      </c>
      <c r="BF554" s="20">
        <v>0</v>
      </c>
      <c r="BG554" s="20">
        <v>0</v>
      </c>
      <c r="BH554" s="329">
        <f t="shared" si="1639"/>
        <v>0</v>
      </c>
      <c r="BI554" s="193">
        <f t="shared" si="1725"/>
        <v>0</v>
      </c>
      <c r="BJ554" s="193">
        <f t="shared" si="1726"/>
        <v>0</v>
      </c>
      <c r="BK554" s="20">
        <v>0</v>
      </c>
      <c r="BL554" s="33">
        <v>0</v>
      </c>
      <c r="BM554" s="226">
        <f t="shared" si="1628"/>
        <v>0</v>
      </c>
      <c r="BN554" s="4">
        <f t="shared" si="1746"/>
        <v>0</v>
      </c>
      <c r="BO554" s="4">
        <v>0</v>
      </c>
      <c r="BP554" s="4">
        <v>0</v>
      </c>
      <c r="BQ554" s="195">
        <v>0</v>
      </c>
      <c r="BR554" s="196">
        <f t="shared" si="1727"/>
        <v>0</v>
      </c>
      <c r="BS554" s="224">
        <f t="shared" si="1638"/>
        <v>0</v>
      </c>
      <c r="BT554" s="4">
        <f t="shared" si="1629"/>
        <v>0</v>
      </c>
      <c r="BU554" s="229">
        <f t="shared" si="1594"/>
        <v>0</v>
      </c>
      <c r="BV554" s="193">
        <f t="shared" si="1630"/>
        <v>0</v>
      </c>
      <c r="BW554" s="193">
        <f t="shared" si="1631"/>
        <v>0</v>
      </c>
      <c r="BX554" s="20">
        <v>0</v>
      </c>
      <c r="BY554" s="19">
        <v>0</v>
      </c>
      <c r="BZ554" s="441">
        <f t="shared" si="1632"/>
        <v>0</v>
      </c>
      <c r="CA554" s="4">
        <f t="shared" si="1728"/>
        <v>0</v>
      </c>
      <c r="CB554" s="1">
        <v>0</v>
      </c>
      <c r="CC554" s="1">
        <v>0</v>
      </c>
      <c r="CD554" s="19">
        <v>0</v>
      </c>
      <c r="CE554" s="196">
        <v>0</v>
      </c>
      <c r="CF554" s="275">
        <f t="shared" si="1633"/>
        <v>0</v>
      </c>
      <c r="CG554" s="1">
        <f t="shared" si="1634"/>
        <v>0</v>
      </c>
      <c r="CH554" s="229">
        <f t="shared" si="1635"/>
        <v>0</v>
      </c>
      <c r="CI554" s="193">
        <f t="shared" si="1636"/>
        <v>0</v>
      </c>
      <c r="CJ554" s="193">
        <f t="shared" si="1637"/>
        <v>0</v>
      </c>
      <c r="CK554" s="20">
        <v>0</v>
      </c>
      <c r="CL554" s="33">
        <v>0</v>
      </c>
      <c r="CM554" s="475">
        <f t="shared" si="1614"/>
        <v>0</v>
      </c>
      <c r="CN554" s="4">
        <f t="shared" si="1729"/>
        <v>0</v>
      </c>
      <c r="CO554" s="1">
        <v>0</v>
      </c>
      <c r="CP554" s="1">
        <v>0</v>
      </c>
      <c r="CQ554" s="19">
        <v>0</v>
      </c>
      <c r="CR554" s="7">
        <v>0</v>
      </c>
      <c r="CS554" s="224">
        <f t="shared" si="1624"/>
        <v>0</v>
      </c>
      <c r="CT554" s="1">
        <f t="shared" si="1625"/>
        <v>0</v>
      </c>
      <c r="CU554" s="229">
        <f t="shared" si="1615"/>
        <v>0</v>
      </c>
      <c r="CV554" s="193">
        <f t="shared" si="1616"/>
        <v>0</v>
      </c>
      <c r="CW554" s="193">
        <f t="shared" si="1617"/>
        <v>0</v>
      </c>
      <c r="CX554" s="20"/>
      <c r="CY554" s="33"/>
      <c r="CZ554" s="475">
        <f t="shared" si="1618"/>
        <v>0</v>
      </c>
      <c r="DA554" s="4">
        <f t="shared" si="1730"/>
        <v>0</v>
      </c>
      <c r="DB554" s="700"/>
      <c r="DC554" s="700"/>
      <c r="DE554" s="7">
        <f t="shared" si="1641"/>
        <v>0</v>
      </c>
      <c r="DF554" s="224">
        <f t="shared" si="1626"/>
        <v>0</v>
      </c>
      <c r="DG554" s="1">
        <f t="shared" si="1619"/>
        <v>0</v>
      </c>
      <c r="DH554" s="229">
        <f t="shared" si="1620"/>
        <v>0</v>
      </c>
      <c r="DI554" s="193"/>
      <c r="DJ554" s="193"/>
      <c r="DK554" s="20"/>
      <c r="DL554" s="33"/>
      <c r="DM554" s="475">
        <f t="shared" si="1621"/>
        <v>0</v>
      </c>
      <c r="DN554" s="4" t="e">
        <f t="shared" si="1731"/>
        <v>#DIV/0!</v>
      </c>
      <c r="DO554" s="700"/>
      <c r="DP554" s="700"/>
      <c r="DR554" s="7">
        <f t="shared" si="1732"/>
        <v>0</v>
      </c>
      <c r="DS554" s="224">
        <f t="shared" si="1627"/>
        <v>0</v>
      </c>
      <c r="DT554" s="1">
        <f t="shared" si="1622"/>
        <v>0</v>
      </c>
      <c r="DU554" s="229">
        <f t="shared" si="1623"/>
        <v>0</v>
      </c>
    </row>
    <row r="555" spans="2:125" hidden="1" outlineLevel="1" x14ac:dyDescent="0.35">
      <c r="B555" s="5" t="s">
        <v>124</v>
      </c>
      <c r="C555" s="3"/>
      <c r="D555" s="18">
        <v>320030</v>
      </c>
      <c r="E555" s="5" t="s">
        <v>42</v>
      </c>
      <c r="F555" s="5" t="s">
        <v>56</v>
      </c>
      <c r="G555" s="5" t="s">
        <v>74</v>
      </c>
      <c r="H555" s="20">
        <v>223.309</v>
      </c>
      <c r="I555" s="16">
        <f t="shared" si="1733"/>
        <v>0</v>
      </c>
      <c r="J555" s="16">
        <f t="shared" si="1734"/>
        <v>0</v>
      </c>
      <c r="K555" s="16">
        <f t="shared" si="1735"/>
        <v>0</v>
      </c>
      <c r="L555" s="33">
        <f t="shared" si="1736"/>
        <v>0</v>
      </c>
      <c r="M555" s="20">
        <f t="shared" si="1737"/>
        <v>0</v>
      </c>
      <c r="N555" s="20">
        <f t="shared" si="1738"/>
        <v>0</v>
      </c>
      <c r="O555" s="20">
        <f t="shared" si="1739"/>
        <v>0</v>
      </c>
      <c r="P555" s="20">
        <f t="shared" si="1740"/>
        <v>0</v>
      </c>
      <c r="Q555" s="20">
        <f t="shared" si="1741"/>
        <v>0</v>
      </c>
      <c r="R555" s="20">
        <f t="shared" si="1742"/>
        <v>0</v>
      </c>
      <c r="S555" s="20">
        <f t="shared" si="1743"/>
        <v>0</v>
      </c>
      <c r="T555" s="20">
        <f t="shared" si="1744"/>
        <v>0</v>
      </c>
      <c r="U555" s="182">
        <f t="shared" si="1745"/>
        <v>0</v>
      </c>
      <c r="V555" s="33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0">
        <v>0</v>
      </c>
      <c r="AF555" s="20">
        <v>0</v>
      </c>
      <c r="AG555" s="16">
        <v>0</v>
      </c>
      <c r="AH555" s="179">
        <f t="shared" si="1613"/>
        <v>0</v>
      </c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329">
        <f t="shared" si="1640"/>
        <v>0</v>
      </c>
      <c r="AV555" s="33">
        <v>0</v>
      </c>
      <c r="AW555" s="20">
        <v>0</v>
      </c>
      <c r="AX555" s="20">
        <v>0</v>
      </c>
      <c r="AY555" s="20">
        <v>0</v>
      </c>
      <c r="AZ555" s="20">
        <v>0</v>
      </c>
      <c r="BA555" s="20">
        <v>0</v>
      </c>
      <c r="BB555" s="20">
        <v>0</v>
      </c>
      <c r="BC555" s="20">
        <v>0</v>
      </c>
      <c r="BD555" s="20">
        <v>0</v>
      </c>
      <c r="BE555" s="20">
        <v>0</v>
      </c>
      <c r="BF555" s="20">
        <v>0</v>
      </c>
      <c r="BG555" s="20">
        <v>0</v>
      </c>
      <c r="BH555" s="329">
        <f t="shared" si="1639"/>
        <v>0</v>
      </c>
      <c r="BI555" s="193">
        <f t="shared" si="1725"/>
        <v>0</v>
      </c>
      <c r="BJ555" s="193">
        <f t="shared" si="1726"/>
        <v>0</v>
      </c>
      <c r="BK555" s="20">
        <v>0</v>
      </c>
      <c r="BL555" s="33">
        <v>0</v>
      </c>
      <c r="BM555" s="226">
        <f t="shared" si="1628"/>
        <v>0</v>
      </c>
      <c r="BN555" s="4">
        <f t="shared" si="1746"/>
        <v>0</v>
      </c>
      <c r="BO555" s="4">
        <v>0</v>
      </c>
      <c r="BP555" s="4">
        <v>0</v>
      </c>
      <c r="BQ555" s="195">
        <v>0</v>
      </c>
      <c r="BR555" s="196">
        <f t="shared" si="1727"/>
        <v>0</v>
      </c>
      <c r="BS555" s="224">
        <f t="shared" si="1638"/>
        <v>0</v>
      </c>
      <c r="BT555" s="4">
        <f t="shared" si="1629"/>
        <v>0</v>
      </c>
      <c r="BU555" s="229">
        <f t="shared" si="1594"/>
        <v>0</v>
      </c>
      <c r="BV555" s="193">
        <f t="shared" si="1630"/>
        <v>0</v>
      </c>
      <c r="BW555" s="193">
        <f t="shared" si="1631"/>
        <v>0</v>
      </c>
      <c r="BX555" s="20">
        <v>0</v>
      </c>
      <c r="BY555" s="19">
        <v>0</v>
      </c>
      <c r="BZ555" s="441">
        <f t="shared" si="1632"/>
        <v>0</v>
      </c>
      <c r="CA555" s="4">
        <f t="shared" si="1728"/>
        <v>0</v>
      </c>
      <c r="CB555" s="1">
        <v>0</v>
      </c>
      <c r="CC555" s="1">
        <v>0</v>
      </c>
      <c r="CD555" s="19">
        <v>0</v>
      </c>
      <c r="CE555" s="196">
        <v>0</v>
      </c>
      <c r="CF555" s="275">
        <f t="shared" si="1633"/>
        <v>0</v>
      </c>
      <c r="CG555" s="1">
        <f t="shared" si="1634"/>
        <v>0</v>
      </c>
      <c r="CH555" s="229">
        <f t="shared" si="1635"/>
        <v>0</v>
      </c>
      <c r="CI555" s="193">
        <f t="shared" si="1636"/>
        <v>0</v>
      </c>
      <c r="CJ555" s="193">
        <f t="shared" si="1637"/>
        <v>0</v>
      </c>
      <c r="CK555" s="20">
        <v>0</v>
      </c>
      <c r="CL555" s="33">
        <v>0</v>
      </c>
      <c r="CM555" s="475">
        <f t="shared" si="1614"/>
        <v>0</v>
      </c>
      <c r="CN555" s="4">
        <f t="shared" si="1729"/>
        <v>0</v>
      </c>
      <c r="CO555" s="1">
        <v>0</v>
      </c>
      <c r="CP555" s="1">
        <v>0</v>
      </c>
      <c r="CQ555" s="19">
        <v>0</v>
      </c>
      <c r="CR555" s="7">
        <v>0</v>
      </c>
      <c r="CS555" s="224">
        <f t="shared" si="1624"/>
        <v>0</v>
      </c>
      <c r="CT555" s="1">
        <f t="shared" si="1625"/>
        <v>0</v>
      </c>
      <c r="CU555" s="229">
        <f t="shared" si="1615"/>
        <v>0</v>
      </c>
      <c r="CV555" s="193">
        <f t="shared" si="1616"/>
        <v>0</v>
      </c>
      <c r="CW555" s="193">
        <f t="shared" si="1617"/>
        <v>0</v>
      </c>
      <c r="CX555" s="20"/>
      <c r="CY555" s="33"/>
      <c r="CZ555" s="475">
        <f t="shared" si="1618"/>
        <v>0</v>
      </c>
      <c r="DA555" s="4">
        <f t="shared" si="1730"/>
        <v>0</v>
      </c>
      <c r="DB555" s="700"/>
      <c r="DC555" s="700"/>
      <c r="DE555" s="7">
        <f t="shared" si="1641"/>
        <v>0</v>
      </c>
      <c r="DF555" s="224">
        <f t="shared" si="1626"/>
        <v>0</v>
      </c>
      <c r="DG555" s="1">
        <f t="shared" si="1619"/>
        <v>0</v>
      </c>
      <c r="DH555" s="229">
        <f t="shared" si="1620"/>
        <v>0</v>
      </c>
      <c r="DI555" s="193"/>
      <c r="DJ555" s="193"/>
      <c r="DK555" s="20"/>
      <c r="DL555" s="33"/>
      <c r="DM555" s="475">
        <f t="shared" si="1621"/>
        <v>0</v>
      </c>
      <c r="DN555" s="4" t="e">
        <f t="shared" si="1731"/>
        <v>#DIV/0!</v>
      </c>
      <c r="DO555" s="700"/>
      <c r="DP555" s="700"/>
      <c r="DR555" s="7">
        <f t="shared" si="1732"/>
        <v>0</v>
      </c>
      <c r="DS555" s="224">
        <f t="shared" si="1627"/>
        <v>0</v>
      </c>
      <c r="DT555" s="1">
        <f t="shared" si="1622"/>
        <v>0</v>
      </c>
      <c r="DU555" s="229">
        <f t="shared" si="1623"/>
        <v>0</v>
      </c>
    </row>
    <row r="556" spans="2:125" hidden="1" outlineLevel="1" x14ac:dyDescent="0.35">
      <c r="B556" s="5" t="s">
        <v>124</v>
      </c>
      <c r="C556" s="3"/>
      <c r="D556" s="18">
        <v>322110</v>
      </c>
      <c r="E556" s="5" t="s">
        <v>45</v>
      </c>
      <c r="F556" s="5" t="s">
        <v>57</v>
      </c>
      <c r="G556" s="5" t="s">
        <v>77</v>
      </c>
      <c r="H556" s="20">
        <v>281.01799999999997</v>
      </c>
      <c r="I556" s="16">
        <f t="shared" si="1733"/>
        <v>0</v>
      </c>
      <c r="J556" s="16">
        <f t="shared" si="1734"/>
        <v>0</v>
      </c>
      <c r="K556" s="16">
        <f t="shared" si="1735"/>
        <v>0</v>
      </c>
      <c r="L556" s="33">
        <f t="shared" si="1736"/>
        <v>0</v>
      </c>
      <c r="M556" s="20">
        <f t="shared" si="1737"/>
        <v>0</v>
      </c>
      <c r="N556" s="20">
        <f t="shared" si="1738"/>
        <v>0</v>
      </c>
      <c r="O556" s="20">
        <f t="shared" si="1739"/>
        <v>0</v>
      </c>
      <c r="P556" s="20">
        <f t="shared" si="1740"/>
        <v>0</v>
      </c>
      <c r="Q556" s="20">
        <f t="shared" si="1741"/>
        <v>0</v>
      </c>
      <c r="R556" s="20">
        <f t="shared" si="1742"/>
        <v>0</v>
      </c>
      <c r="S556" s="20">
        <f t="shared" si="1743"/>
        <v>0</v>
      </c>
      <c r="T556" s="20">
        <f t="shared" si="1744"/>
        <v>0</v>
      </c>
      <c r="U556" s="182">
        <f t="shared" si="1745"/>
        <v>0</v>
      </c>
      <c r="V556" s="33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0</v>
      </c>
      <c r="AB556" s="20">
        <v>0</v>
      </c>
      <c r="AC556" s="20">
        <v>0</v>
      </c>
      <c r="AD556" s="20">
        <v>0</v>
      </c>
      <c r="AE556" s="20">
        <v>0</v>
      </c>
      <c r="AF556" s="20">
        <v>0</v>
      </c>
      <c r="AG556" s="16">
        <v>0</v>
      </c>
      <c r="AH556" s="179">
        <f t="shared" si="1613"/>
        <v>0</v>
      </c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329">
        <f t="shared" si="1640"/>
        <v>0</v>
      </c>
      <c r="AV556" s="33">
        <v>0</v>
      </c>
      <c r="AW556" s="20">
        <v>0</v>
      </c>
      <c r="AX556" s="20">
        <v>0</v>
      </c>
      <c r="AY556" s="20">
        <v>0</v>
      </c>
      <c r="AZ556" s="20">
        <v>0</v>
      </c>
      <c r="BA556" s="20">
        <v>0</v>
      </c>
      <c r="BB556" s="20">
        <v>0</v>
      </c>
      <c r="BC556" s="20">
        <v>0</v>
      </c>
      <c r="BD556" s="20">
        <v>0</v>
      </c>
      <c r="BE556" s="20">
        <v>0</v>
      </c>
      <c r="BF556" s="20">
        <v>0</v>
      </c>
      <c r="BG556" s="20">
        <v>0</v>
      </c>
      <c r="BH556" s="329">
        <f t="shared" si="1639"/>
        <v>0</v>
      </c>
      <c r="BI556" s="193">
        <f t="shared" si="1725"/>
        <v>0</v>
      </c>
      <c r="BJ556" s="193">
        <f t="shared" si="1726"/>
        <v>0</v>
      </c>
      <c r="BK556" s="20">
        <v>0</v>
      </c>
      <c r="BL556" s="33">
        <v>0</v>
      </c>
      <c r="BM556" s="226">
        <f t="shared" si="1628"/>
        <v>0</v>
      </c>
      <c r="BN556" s="4">
        <f t="shared" si="1746"/>
        <v>0</v>
      </c>
      <c r="BO556" s="4">
        <v>0</v>
      </c>
      <c r="BP556" s="4">
        <v>0</v>
      </c>
      <c r="BQ556" s="195">
        <v>0</v>
      </c>
      <c r="BR556" s="196">
        <f t="shared" si="1727"/>
        <v>0</v>
      </c>
      <c r="BS556" s="224">
        <f t="shared" si="1638"/>
        <v>0</v>
      </c>
      <c r="BT556" s="4">
        <f t="shared" si="1629"/>
        <v>0</v>
      </c>
      <c r="BU556" s="229">
        <f t="shared" si="1594"/>
        <v>0</v>
      </c>
      <c r="BV556" s="193">
        <f t="shared" si="1630"/>
        <v>0</v>
      </c>
      <c r="BW556" s="193">
        <f t="shared" si="1631"/>
        <v>0</v>
      </c>
      <c r="BX556" s="20">
        <v>0</v>
      </c>
      <c r="BY556" s="19">
        <v>0</v>
      </c>
      <c r="BZ556" s="441">
        <f t="shared" si="1632"/>
        <v>0</v>
      </c>
      <c r="CA556" s="4">
        <f t="shared" si="1728"/>
        <v>0</v>
      </c>
      <c r="CB556" s="1">
        <v>0</v>
      </c>
      <c r="CC556" s="1">
        <v>0</v>
      </c>
      <c r="CD556" s="19">
        <v>0</v>
      </c>
      <c r="CE556" s="196">
        <v>0</v>
      </c>
      <c r="CF556" s="275">
        <f t="shared" si="1633"/>
        <v>0</v>
      </c>
      <c r="CG556" s="1">
        <f t="shared" si="1634"/>
        <v>0</v>
      </c>
      <c r="CH556" s="229">
        <f t="shared" si="1635"/>
        <v>0</v>
      </c>
      <c r="CI556" s="193">
        <f t="shared" si="1636"/>
        <v>0</v>
      </c>
      <c r="CJ556" s="193">
        <f t="shared" si="1637"/>
        <v>0</v>
      </c>
      <c r="CK556" s="20">
        <v>0</v>
      </c>
      <c r="CL556" s="33">
        <v>0</v>
      </c>
      <c r="CM556" s="475">
        <f t="shared" si="1614"/>
        <v>0</v>
      </c>
      <c r="CN556" s="4">
        <f t="shared" si="1729"/>
        <v>0</v>
      </c>
      <c r="CO556" s="1">
        <v>0</v>
      </c>
      <c r="CP556" s="1">
        <v>0</v>
      </c>
      <c r="CQ556" s="19">
        <v>0</v>
      </c>
      <c r="CR556" s="7">
        <v>0</v>
      </c>
      <c r="CS556" s="224">
        <f t="shared" si="1624"/>
        <v>0</v>
      </c>
      <c r="CT556" s="1">
        <f t="shared" si="1625"/>
        <v>0</v>
      </c>
      <c r="CU556" s="229">
        <f t="shared" si="1615"/>
        <v>0</v>
      </c>
      <c r="CV556" s="193">
        <f t="shared" si="1616"/>
        <v>0</v>
      </c>
      <c r="CW556" s="193">
        <f t="shared" si="1617"/>
        <v>0</v>
      </c>
      <c r="CX556" s="20"/>
      <c r="CY556" s="33"/>
      <c r="CZ556" s="475">
        <f t="shared" si="1618"/>
        <v>0</v>
      </c>
      <c r="DA556" s="4">
        <f t="shared" si="1730"/>
        <v>0</v>
      </c>
      <c r="DB556" s="700"/>
      <c r="DC556" s="700"/>
      <c r="DE556" s="7">
        <f t="shared" si="1641"/>
        <v>0</v>
      </c>
      <c r="DF556" s="224">
        <f t="shared" si="1626"/>
        <v>0</v>
      </c>
      <c r="DG556" s="1">
        <f t="shared" si="1619"/>
        <v>0</v>
      </c>
      <c r="DH556" s="229">
        <f t="shared" si="1620"/>
        <v>0</v>
      </c>
      <c r="DI556" s="193"/>
      <c r="DJ556" s="193"/>
      <c r="DK556" s="20"/>
      <c r="DL556" s="33"/>
      <c r="DM556" s="475">
        <f t="shared" si="1621"/>
        <v>0</v>
      </c>
      <c r="DN556" s="4" t="e">
        <f t="shared" si="1731"/>
        <v>#DIV/0!</v>
      </c>
      <c r="DO556" s="700"/>
      <c r="DP556" s="700"/>
      <c r="DR556" s="7">
        <f t="shared" si="1732"/>
        <v>0</v>
      </c>
      <c r="DS556" s="224">
        <f t="shared" si="1627"/>
        <v>0</v>
      </c>
      <c r="DT556" s="1">
        <f t="shared" si="1622"/>
        <v>0</v>
      </c>
      <c r="DU556" s="229">
        <f t="shared" si="1623"/>
        <v>0</v>
      </c>
    </row>
    <row r="557" spans="2:125" hidden="1" outlineLevel="1" x14ac:dyDescent="0.35">
      <c r="B557" s="5" t="s">
        <v>124</v>
      </c>
      <c r="C557" s="3"/>
      <c r="D557" s="18">
        <v>322231</v>
      </c>
      <c r="E557" s="5" t="s">
        <v>45</v>
      </c>
      <c r="F557" s="5" t="s">
        <v>58</v>
      </c>
      <c r="G557" s="5" t="s">
        <v>77</v>
      </c>
      <c r="H557" s="20">
        <v>281.01799999999997</v>
      </c>
      <c r="I557" s="16">
        <f t="shared" si="1733"/>
        <v>0</v>
      </c>
      <c r="J557" s="16">
        <f t="shared" si="1734"/>
        <v>0</v>
      </c>
      <c r="K557" s="16">
        <f t="shared" si="1735"/>
        <v>0</v>
      </c>
      <c r="L557" s="33">
        <f t="shared" si="1736"/>
        <v>0</v>
      </c>
      <c r="M557" s="20">
        <f t="shared" si="1737"/>
        <v>0</v>
      </c>
      <c r="N557" s="20">
        <f t="shared" si="1738"/>
        <v>0</v>
      </c>
      <c r="O557" s="20">
        <f t="shared" si="1739"/>
        <v>0</v>
      </c>
      <c r="P557" s="20">
        <f t="shared" si="1740"/>
        <v>0</v>
      </c>
      <c r="Q557" s="20">
        <f t="shared" si="1741"/>
        <v>0</v>
      </c>
      <c r="R557" s="20">
        <f t="shared" si="1742"/>
        <v>0</v>
      </c>
      <c r="S557" s="20">
        <f t="shared" si="1743"/>
        <v>0</v>
      </c>
      <c r="T557" s="20">
        <f t="shared" si="1744"/>
        <v>0</v>
      </c>
      <c r="U557" s="182">
        <f t="shared" si="1745"/>
        <v>0</v>
      </c>
      <c r="V557" s="33">
        <v>0</v>
      </c>
      <c r="W557" s="20">
        <v>0</v>
      </c>
      <c r="X557" s="20">
        <v>0</v>
      </c>
      <c r="Y557" s="20">
        <v>0</v>
      </c>
      <c r="Z557" s="20">
        <v>0</v>
      </c>
      <c r="AA557" s="20">
        <v>0</v>
      </c>
      <c r="AB557" s="20">
        <v>0</v>
      </c>
      <c r="AC557" s="20">
        <v>0</v>
      </c>
      <c r="AD557" s="20">
        <v>0</v>
      </c>
      <c r="AE557" s="20">
        <v>0</v>
      </c>
      <c r="AF557" s="20">
        <v>0</v>
      </c>
      <c r="AG557" s="16">
        <v>0</v>
      </c>
      <c r="AH557" s="179">
        <f t="shared" si="1613"/>
        <v>0</v>
      </c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329">
        <f t="shared" si="1640"/>
        <v>0</v>
      </c>
      <c r="AV557" s="33">
        <v>0</v>
      </c>
      <c r="AW557" s="20">
        <v>0</v>
      </c>
      <c r="AX557" s="20">
        <v>0</v>
      </c>
      <c r="AY557" s="20">
        <v>0</v>
      </c>
      <c r="AZ557" s="20">
        <v>0</v>
      </c>
      <c r="BA557" s="20">
        <v>0</v>
      </c>
      <c r="BB557" s="20">
        <v>0</v>
      </c>
      <c r="BC557" s="20">
        <v>0</v>
      </c>
      <c r="BD557" s="20">
        <v>0</v>
      </c>
      <c r="BE557" s="20">
        <v>0</v>
      </c>
      <c r="BF557" s="20">
        <v>0</v>
      </c>
      <c r="BG557" s="20">
        <v>0</v>
      </c>
      <c r="BH557" s="329">
        <f t="shared" si="1639"/>
        <v>0</v>
      </c>
      <c r="BI557" s="193">
        <f t="shared" si="1725"/>
        <v>0</v>
      </c>
      <c r="BJ557" s="193">
        <f t="shared" si="1726"/>
        <v>0</v>
      </c>
      <c r="BK557" s="20">
        <v>0</v>
      </c>
      <c r="BL557" s="33">
        <v>0</v>
      </c>
      <c r="BM557" s="226">
        <f t="shared" si="1628"/>
        <v>0</v>
      </c>
      <c r="BN557" s="4">
        <f t="shared" si="1746"/>
        <v>0</v>
      </c>
      <c r="BO557" s="4">
        <v>0</v>
      </c>
      <c r="BP557" s="4">
        <v>0</v>
      </c>
      <c r="BQ557" s="195">
        <v>0</v>
      </c>
      <c r="BR557" s="196">
        <f t="shared" si="1727"/>
        <v>0</v>
      </c>
      <c r="BS557" s="224">
        <f t="shared" si="1638"/>
        <v>0</v>
      </c>
      <c r="BT557" s="4">
        <f t="shared" si="1629"/>
        <v>0</v>
      </c>
      <c r="BU557" s="229">
        <f t="shared" si="1594"/>
        <v>0</v>
      </c>
      <c r="BV557" s="193">
        <f t="shared" si="1630"/>
        <v>0</v>
      </c>
      <c r="BW557" s="193">
        <f t="shared" si="1631"/>
        <v>0</v>
      </c>
      <c r="BX557" s="20">
        <v>0</v>
      </c>
      <c r="BY557" s="19">
        <v>0</v>
      </c>
      <c r="BZ557" s="441">
        <f t="shared" si="1632"/>
        <v>0</v>
      </c>
      <c r="CA557" s="4">
        <f t="shared" si="1728"/>
        <v>0</v>
      </c>
      <c r="CB557" s="1">
        <v>0</v>
      </c>
      <c r="CC557" s="1">
        <v>0</v>
      </c>
      <c r="CD557" s="19">
        <v>0</v>
      </c>
      <c r="CE557" s="196">
        <v>0</v>
      </c>
      <c r="CF557" s="275">
        <f t="shared" si="1633"/>
        <v>0</v>
      </c>
      <c r="CG557" s="1">
        <f t="shared" si="1634"/>
        <v>0</v>
      </c>
      <c r="CH557" s="229">
        <f t="shared" si="1635"/>
        <v>0</v>
      </c>
      <c r="CI557" s="193">
        <f t="shared" si="1636"/>
        <v>0</v>
      </c>
      <c r="CJ557" s="193">
        <f t="shared" si="1637"/>
        <v>0</v>
      </c>
      <c r="CK557" s="20">
        <v>0</v>
      </c>
      <c r="CL557" s="33">
        <v>0</v>
      </c>
      <c r="CM557" s="475">
        <f t="shared" si="1614"/>
        <v>0</v>
      </c>
      <c r="CN557" s="4">
        <f t="shared" si="1729"/>
        <v>0</v>
      </c>
      <c r="CO557" s="1">
        <v>0</v>
      </c>
      <c r="CP557" s="1">
        <v>0</v>
      </c>
      <c r="CQ557" s="19">
        <v>0</v>
      </c>
      <c r="CR557" s="7">
        <v>0</v>
      </c>
      <c r="CS557" s="224">
        <f t="shared" si="1624"/>
        <v>0</v>
      </c>
      <c r="CT557" s="1">
        <f t="shared" si="1625"/>
        <v>0</v>
      </c>
      <c r="CU557" s="229">
        <f t="shared" si="1615"/>
        <v>0</v>
      </c>
      <c r="CV557" s="193">
        <f t="shared" si="1616"/>
        <v>0</v>
      </c>
      <c r="CW557" s="193">
        <f t="shared" si="1617"/>
        <v>0</v>
      </c>
      <c r="CX557" s="20"/>
      <c r="CY557" s="33"/>
      <c r="CZ557" s="475">
        <f t="shared" si="1618"/>
        <v>0</v>
      </c>
      <c r="DA557" s="4">
        <f t="shared" si="1730"/>
        <v>0</v>
      </c>
      <c r="DB557" s="700"/>
      <c r="DC557" s="700"/>
      <c r="DE557" s="7">
        <f t="shared" si="1641"/>
        <v>0</v>
      </c>
      <c r="DF557" s="224">
        <f t="shared" si="1626"/>
        <v>0</v>
      </c>
      <c r="DG557" s="1">
        <f t="shared" si="1619"/>
        <v>0</v>
      </c>
      <c r="DH557" s="229">
        <f t="shared" si="1620"/>
        <v>0</v>
      </c>
      <c r="DI557" s="193"/>
      <c r="DJ557" s="193"/>
      <c r="DK557" s="20"/>
      <c r="DL557" s="33"/>
      <c r="DM557" s="475">
        <f t="shared" si="1621"/>
        <v>0</v>
      </c>
      <c r="DN557" s="4" t="e">
        <f t="shared" si="1731"/>
        <v>#DIV/0!</v>
      </c>
      <c r="DO557" s="700"/>
      <c r="DP557" s="700"/>
      <c r="DR557" s="7">
        <f t="shared" si="1732"/>
        <v>0</v>
      </c>
      <c r="DS557" s="224">
        <f t="shared" si="1627"/>
        <v>0</v>
      </c>
      <c r="DT557" s="1">
        <f t="shared" si="1622"/>
        <v>0</v>
      </c>
      <c r="DU557" s="229">
        <f t="shared" si="1623"/>
        <v>0</v>
      </c>
    </row>
    <row r="558" spans="2:125" hidden="1" outlineLevel="1" x14ac:dyDescent="0.35">
      <c r="B558" s="5" t="s">
        <v>124</v>
      </c>
      <c r="C558" s="3"/>
      <c r="D558" s="18">
        <v>322000</v>
      </c>
      <c r="E558" s="5" t="s">
        <v>45</v>
      </c>
      <c r="F558" s="5" t="s">
        <v>59</v>
      </c>
      <c r="G558" s="5" t="s">
        <v>77</v>
      </c>
      <c r="H558" s="20">
        <v>281.01799999999997</v>
      </c>
      <c r="I558" s="16">
        <f t="shared" si="1733"/>
        <v>0</v>
      </c>
      <c r="J558" s="16">
        <f t="shared" si="1734"/>
        <v>0</v>
      </c>
      <c r="K558" s="16">
        <f t="shared" si="1735"/>
        <v>0</v>
      </c>
      <c r="L558" s="33">
        <f t="shared" si="1736"/>
        <v>0</v>
      </c>
      <c r="M558" s="20">
        <f t="shared" si="1737"/>
        <v>0</v>
      </c>
      <c r="N558" s="20">
        <f t="shared" si="1738"/>
        <v>0</v>
      </c>
      <c r="O558" s="20">
        <f t="shared" si="1739"/>
        <v>0</v>
      </c>
      <c r="P558" s="20">
        <f t="shared" si="1740"/>
        <v>0</v>
      </c>
      <c r="Q558" s="20">
        <f t="shared" si="1741"/>
        <v>0</v>
      </c>
      <c r="R558" s="20">
        <f t="shared" si="1742"/>
        <v>0</v>
      </c>
      <c r="S558" s="20">
        <f t="shared" si="1743"/>
        <v>0</v>
      </c>
      <c r="T558" s="20">
        <f t="shared" si="1744"/>
        <v>0</v>
      </c>
      <c r="U558" s="182">
        <f t="shared" si="1745"/>
        <v>0</v>
      </c>
      <c r="V558" s="33">
        <v>812.25</v>
      </c>
      <c r="W558" s="20">
        <v>718.29166666666674</v>
      </c>
      <c r="X558" s="20">
        <v>1657.4166666666665</v>
      </c>
      <c r="Y558" s="20">
        <v>690.875</v>
      </c>
      <c r="Z558" s="20">
        <v>445</v>
      </c>
      <c r="AA558" s="20">
        <v>321.29166666666663</v>
      </c>
      <c r="AB558" s="20">
        <v>398</v>
      </c>
      <c r="AC558" s="20">
        <v>586</v>
      </c>
      <c r="AD558" s="20">
        <v>682.25</v>
      </c>
      <c r="AE558" s="20">
        <v>0</v>
      </c>
      <c r="AF558" s="20">
        <v>0</v>
      </c>
      <c r="AG558" s="16">
        <v>0</v>
      </c>
      <c r="AH558" s="179">
        <f t="shared" si="1613"/>
        <v>6311.375</v>
      </c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329">
        <f t="shared" si="1640"/>
        <v>0</v>
      </c>
      <c r="AV558" s="33">
        <v>246515.66568000338</v>
      </c>
      <c r="AW558" s="20">
        <v>217999.63676000209</v>
      </c>
      <c r="AX558" s="20">
        <v>503021.45016000629</v>
      </c>
      <c r="AY558" s="20">
        <v>209678.68332000184</v>
      </c>
      <c r="AZ558" s="20">
        <v>135056.28959999958</v>
      </c>
      <c r="BA558" s="20">
        <v>97511.146919999883</v>
      </c>
      <c r="BB558" s="20">
        <v>120791.91743999964</v>
      </c>
      <c r="BC558" s="20">
        <v>177849.40608000057</v>
      </c>
      <c r="BD558" s="20">
        <v>207061.01928000202</v>
      </c>
      <c r="BE558" s="20">
        <v>0</v>
      </c>
      <c r="BF558" s="20">
        <v>0</v>
      </c>
      <c r="BG558" s="20">
        <v>0</v>
      </c>
      <c r="BH558" s="329">
        <f t="shared" si="1639"/>
        <v>1915485.2152400152</v>
      </c>
      <c r="BI558" s="193">
        <f t="shared" si="1725"/>
        <v>214009.85403333488</v>
      </c>
      <c r="BJ558" s="193">
        <f t="shared" si="1726"/>
        <v>117786.4513199997</v>
      </c>
      <c r="BK558" s="20">
        <v>324672.52761378762</v>
      </c>
      <c r="BL558" s="33">
        <v>177849.40608000057</v>
      </c>
      <c r="BM558" s="226">
        <f t="shared" si="1628"/>
        <v>0.54778088983112339</v>
      </c>
      <c r="BN558" s="4">
        <f t="shared" si="1746"/>
        <v>7.0803765998086382E-2</v>
      </c>
      <c r="BO558" s="4">
        <v>0</v>
      </c>
      <c r="BP558" s="4">
        <v>1.1000000000000001</v>
      </c>
      <c r="BQ558" s="195">
        <v>400</v>
      </c>
      <c r="BR558" s="196">
        <f t="shared" si="1727"/>
        <v>121399.77599999998</v>
      </c>
      <c r="BS558" s="224">
        <f t="shared" si="1638"/>
        <v>0.3739145313348175</v>
      </c>
      <c r="BT558" s="4">
        <f t="shared" si="1629"/>
        <v>0</v>
      </c>
      <c r="BU558" s="229">
        <f t="shared" si="1594"/>
        <v>0</v>
      </c>
      <c r="BV558" s="193">
        <f t="shared" si="1630"/>
        <v>213553.02449500165</v>
      </c>
      <c r="BW558" s="193">
        <f t="shared" si="1631"/>
        <v>132050.82348000002</v>
      </c>
      <c r="BX558" s="20">
        <v>162377.59714709799</v>
      </c>
      <c r="BY558" s="19">
        <v>207061.01928000202</v>
      </c>
      <c r="BZ558" s="441">
        <f t="shared" si="1632"/>
        <v>1.2751821859540469</v>
      </c>
      <c r="CA558" s="4">
        <f t="shared" si="1728"/>
        <v>6.6566402072503028E-2</v>
      </c>
      <c r="CB558" s="1">
        <v>0.25</v>
      </c>
      <c r="CC558" s="1">
        <v>1.3</v>
      </c>
      <c r="CD558" s="19">
        <v>800</v>
      </c>
      <c r="CE558" s="196">
        <v>182099.66399999999</v>
      </c>
      <c r="CF558" s="275">
        <f t="shared" si="1633"/>
        <v>1.1214580533239187</v>
      </c>
      <c r="CG558" s="1">
        <f t="shared" si="1634"/>
        <v>0</v>
      </c>
      <c r="CH558" s="229">
        <f t="shared" si="1635"/>
        <v>0</v>
      </c>
      <c r="CI558" s="193">
        <f t="shared" si="1636"/>
        <v>212831.69058222391</v>
      </c>
      <c r="CJ558" s="193">
        <f t="shared" si="1637"/>
        <v>168567.44760000074</v>
      </c>
      <c r="CK558" s="20">
        <v>226750.62857525627</v>
      </c>
      <c r="CL558" s="33">
        <v>202724.81700000135</v>
      </c>
      <c r="CM558" s="475">
        <f t="shared" si="1614"/>
        <v>0.89404302106584466</v>
      </c>
      <c r="CN558" s="4">
        <f t="shared" si="1729"/>
        <v>7.5239981039005963E-2</v>
      </c>
      <c r="CO558" s="1">
        <v>0</v>
      </c>
      <c r="CP558" s="1">
        <v>1</v>
      </c>
      <c r="CQ558" s="19">
        <v>400</v>
      </c>
      <c r="CR558" s="7">
        <v>121399.77599999998</v>
      </c>
      <c r="CS558" s="224">
        <f t="shared" si="1624"/>
        <v>0.53538892819301975</v>
      </c>
      <c r="CT558" s="1">
        <f t="shared" si="1625"/>
        <v>0</v>
      </c>
      <c r="CU558" s="229">
        <f t="shared" si="1615"/>
        <v>0</v>
      </c>
      <c r="CV558" s="193">
        <f t="shared" si="1616"/>
        <v>211821.00322400164</v>
      </c>
      <c r="CW558" s="193">
        <f t="shared" si="1617"/>
        <v>195878.41412000134</v>
      </c>
      <c r="CX558" s="20"/>
      <c r="CY558" s="33"/>
      <c r="CZ558" s="475">
        <f t="shared" si="1618"/>
        <v>0</v>
      </c>
      <c r="DA558" s="4">
        <f t="shared" si="1730"/>
        <v>8.7460294277206571E-2</v>
      </c>
      <c r="DB558" s="700"/>
      <c r="DC558" s="700"/>
      <c r="DE558" s="7">
        <f t="shared" si="1641"/>
        <v>0</v>
      </c>
      <c r="DF558" s="224">
        <f t="shared" si="1626"/>
        <v>0</v>
      </c>
      <c r="DG558" s="1">
        <f t="shared" si="1619"/>
        <v>0</v>
      </c>
      <c r="DH558" s="229">
        <f t="shared" si="1620"/>
        <v>0</v>
      </c>
      <c r="DI558" s="193"/>
      <c r="DJ558" s="193"/>
      <c r="DK558" s="20"/>
      <c r="DL558" s="33"/>
      <c r="DM558" s="475">
        <f t="shared" si="1621"/>
        <v>0</v>
      </c>
      <c r="DN558" s="4" t="e">
        <f t="shared" si="1731"/>
        <v>#DIV/0!</v>
      </c>
      <c r="DO558" s="700"/>
      <c r="DP558" s="700"/>
      <c r="DR558" s="7">
        <f t="shared" si="1732"/>
        <v>0</v>
      </c>
      <c r="DS558" s="224">
        <f t="shared" si="1627"/>
        <v>0</v>
      </c>
      <c r="DT558" s="1">
        <f t="shared" si="1622"/>
        <v>0</v>
      </c>
      <c r="DU558" s="229">
        <f t="shared" si="1623"/>
        <v>0</v>
      </c>
    </row>
    <row r="559" spans="2:125" hidden="1" outlineLevel="1" x14ac:dyDescent="0.35">
      <c r="B559" s="5" t="s">
        <v>124</v>
      </c>
      <c r="C559" s="3"/>
      <c r="D559" s="18">
        <v>322002</v>
      </c>
      <c r="E559" s="5" t="s">
        <v>45</v>
      </c>
      <c r="F559" s="5" t="s">
        <v>60</v>
      </c>
      <c r="G559" s="5" t="s">
        <v>72</v>
      </c>
      <c r="H559" s="20">
        <v>100.364</v>
      </c>
      <c r="I559" s="16">
        <f t="shared" si="1733"/>
        <v>0</v>
      </c>
      <c r="J559" s="16">
        <f t="shared" si="1734"/>
        <v>0</v>
      </c>
      <c r="K559" s="16">
        <f t="shared" si="1735"/>
        <v>0</v>
      </c>
      <c r="L559" s="33">
        <f t="shared" si="1736"/>
        <v>0</v>
      </c>
      <c r="M559" s="20">
        <f t="shared" si="1737"/>
        <v>0</v>
      </c>
      <c r="N559" s="20">
        <f t="shared" si="1738"/>
        <v>0</v>
      </c>
      <c r="O559" s="20">
        <f t="shared" si="1739"/>
        <v>0</v>
      </c>
      <c r="P559" s="20">
        <f t="shared" si="1740"/>
        <v>0</v>
      </c>
      <c r="Q559" s="20">
        <f t="shared" si="1741"/>
        <v>0</v>
      </c>
      <c r="R559" s="20">
        <f t="shared" si="1742"/>
        <v>0</v>
      </c>
      <c r="S559" s="20">
        <f t="shared" si="1743"/>
        <v>0</v>
      </c>
      <c r="T559" s="20">
        <f t="shared" si="1744"/>
        <v>0</v>
      </c>
      <c r="U559" s="182">
        <f t="shared" si="1745"/>
        <v>0</v>
      </c>
      <c r="V559" s="33">
        <v>0</v>
      </c>
      <c r="W559" s="20">
        <v>0</v>
      </c>
      <c r="X559" s="20">
        <v>0</v>
      </c>
      <c r="Y559" s="20">
        <v>0</v>
      </c>
      <c r="Z559" s="20">
        <v>0</v>
      </c>
      <c r="AA559" s="20">
        <v>0</v>
      </c>
      <c r="AB559" s="20">
        <v>0</v>
      </c>
      <c r="AC559" s="20">
        <v>0</v>
      </c>
      <c r="AD559" s="20">
        <v>0</v>
      </c>
      <c r="AE559" s="20">
        <v>0</v>
      </c>
      <c r="AF559" s="20">
        <v>0</v>
      </c>
      <c r="AG559" s="16">
        <v>0</v>
      </c>
      <c r="AH559" s="179">
        <f t="shared" si="1613"/>
        <v>0</v>
      </c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329">
        <f t="shared" si="1640"/>
        <v>0</v>
      </c>
      <c r="AV559" s="33">
        <v>0</v>
      </c>
      <c r="AW559" s="20">
        <v>0</v>
      </c>
      <c r="AX559" s="20">
        <v>0</v>
      </c>
      <c r="AY559" s="20">
        <v>0</v>
      </c>
      <c r="AZ559" s="20">
        <v>0</v>
      </c>
      <c r="BA559" s="20">
        <v>0</v>
      </c>
      <c r="BB559" s="20">
        <v>0</v>
      </c>
      <c r="BC559" s="20">
        <v>0</v>
      </c>
      <c r="BD559" s="20">
        <v>0</v>
      </c>
      <c r="BE559" s="20">
        <v>0</v>
      </c>
      <c r="BF559" s="20">
        <v>0</v>
      </c>
      <c r="BG559" s="20">
        <v>0</v>
      </c>
      <c r="BH559" s="329">
        <f t="shared" si="1639"/>
        <v>0</v>
      </c>
      <c r="BI559" s="193">
        <f t="shared" si="1725"/>
        <v>0</v>
      </c>
      <c r="BJ559" s="193">
        <f t="shared" si="1726"/>
        <v>0</v>
      </c>
      <c r="BK559" s="20">
        <v>0</v>
      </c>
      <c r="BL559" s="33">
        <v>0</v>
      </c>
      <c r="BM559" s="226">
        <f t="shared" si="1628"/>
        <v>0</v>
      </c>
      <c r="BN559" s="4">
        <f t="shared" si="1746"/>
        <v>0</v>
      </c>
      <c r="BO559" s="4">
        <v>0</v>
      </c>
      <c r="BP559" s="4">
        <v>0</v>
      </c>
      <c r="BQ559" s="195">
        <v>0</v>
      </c>
      <c r="BR559" s="196">
        <f t="shared" si="1727"/>
        <v>0</v>
      </c>
      <c r="BS559" s="224">
        <f t="shared" si="1638"/>
        <v>0</v>
      </c>
      <c r="BT559" s="4">
        <f t="shared" si="1629"/>
        <v>0</v>
      </c>
      <c r="BU559" s="229">
        <f t="shared" si="1594"/>
        <v>0</v>
      </c>
      <c r="BV559" s="193">
        <f t="shared" si="1630"/>
        <v>0</v>
      </c>
      <c r="BW559" s="193">
        <f t="shared" si="1631"/>
        <v>0</v>
      </c>
      <c r="BX559" s="20">
        <v>0</v>
      </c>
      <c r="BY559" s="19">
        <v>0</v>
      </c>
      <c r="BZ559" s="441">
        <f t="shared" si="1632"/>
        <v>0</v>
      </c>
      <c r="CA559" s="4">
        <f t="shared" si="1728"/>
        <v>0</v>
      </c>
      <c r="CB559" s="1">
        <v>0</v>
      </c>
      <c r="CC559" s="1">
        <v>0</v>
      </c>
      <c r="CD559" s="19">
        <v>0</v>
      </c>
      <c r="CE559" s="196">
        <v>0</v>
      </c>
      <c r="CF559" s="275">
        <f t="shared" si="1633"/>
        <v>0</v>
      </c>
      <c r="CG559" s="1">
        <f t="shared" si="1634"/>
        <v>0</v>
      </c>
      <c r="CH559" s="229">
        <f t="shared" si="1635"/>
        <v>0</v>
      </c>
      <c r="CI559" s="193">
        <f t="shared" si="1636"/>
        <v>0</v>
      </c>
      <c r="CJ559" s="193">
        <f t="shared" si="1637"/>
        <v>0</v>
      </c>
      <c r="CK559" s="20">
        <v>0</v>
      </c>
      <c r="CL559" s="33">
        <v>0</v>
      </c>
      <c r="CM559" s="475">
        <f t="shared" si="1614"/>
        <v>0</v>
      </c>
      <c r="CN559" s="4">
        <f t="shared" si="1729"/>
        <v>0</v>
      </c>
      <c r="CO559" s="1">
        <v>0</v>
      </c>
      <c r="CP559" s="1">
        <v>0</v>
      </c>
      <c r="CQ559" s="19">
        <v>0</v>
      </c>
      <c r="CR559" s="7">
        <v>0</v>
      </c>
      <c r="CS559" s="224">
        <f t="shared" si="1624"/>
        <v>0</v>
      </c>
      <c r="CT559" s="1">
        <f t="shared" si="1625"/>
        <v>0</v>
      </c>
      <c r="CU559" s="229">
        <f t="shared" si="1615"/>
        <v>0</v>
      </c>
      <c r="CV559" s="193">
        <f t="shared" si="1616"/>
        <v>0</v>
      </c>
      <c r="CW559" s="193">
        <f t="shared" si="1617"/>
        <v>0</v>
      </c>
      <c r="CX559" s="20"/>
      <c r="CY559" s="33"/>
      <c r="CZ559" s="475">
        <f t="shared" si="1618"/>
        <v>0</v>
      </c>
      <c r="DA559" s="4">
        <f t="shared" si="1730"/>
        <v>0</v>
      </c>
      <c r="DB559" s="700"/>
      <c r="DC559" s="700"/>
      <c r="DE559" s="7">
        <f t="shared" si="1641"/>
        <v>0</v>
      </c>
      <c r="DF559" s="224">
        <f t="shared" si="1626"/>
        <v>0</v>
      </c>
      <c r="DG559" s="1">
        <f t="shared" si="1619"/>
        <v>0</v>
      </c>
      <c r="DH559" s="229">
        <f t="shared" si="1620"/>
        <v>0</v>
      </c>
      <c r="DI559" s="193"/>
      <c r="DJ559" s="193"/>
      <c r="DK559" s="20"/>
      <c r="DL559" s="33"/>
      <c r="DM559" s="475">
        <f t="shared" si="1621"/>
        <v>0</v>
      </c>
      <c r="DN559" s="4" t="e">
        <f t="shared" si="1731"/>
        <v>#DIV/0!</v>
      </c>
      <c r="DO559" s="700"/>
      <c r="DP559" s="700"/>
      <c r="DR559" s="7">
        <f t="shared" si="1732"/>
        <v>0</v>
      </c>
      <c r="DS559" s="224">
        <f t="shared" si="1627"/>
        <v>0</v>
      </c>
      <c r="DT559" s="1">
        <f t="shared" si="1622"/>
        <v>0</v>
      </c>
      <c r="DU559" s="229">
        <f t="shared" si="1623"/>
        <v>0</v>
      </c>
    </row>
    <row r="560" spans="2:125" hidden="1" outlineLevel="1" x14ac:dyDescent="0.35">
      <c r="B560" s="5" t="s">
        <v>124</v>
      </c>
      <c r="C560" s="3"/>
      <c r="D560" s="18">
        <v>322100</v>
      </c>
      <c r="E560" s="5" t="s">
        <v>45</v>
      </c>
      <c r="F560" s="5" t="s">
        <v>61</v>
      </c>
      <c r="G560" s="5" t="s">
        <v>72</v>
      </c>
      <c r="H560" s="20">
        <v>100.364</v>
      </c>
      <c r="I560" s="16">
        <f t="shared" si="1733"/>
        <v>0</v>
      </c>
      <c r="J560" s="16">
        <f t="shared" si="1734"/>
        <v>0</v>
      </c>
      <c r="K560" s="16">
        <f t="shared" si="1735"/>
        <v>0</v>
      </c>
      <c r="L560" s="33">
        <f t="shared" si="1736"/>
        <v>0</v>
      </c>
      <c r="M560" s="20">
        <f t="shared" si="1737"/>
        <v>0</v>
      </c>
      <c r="N560" s="20">
        <f t="shared" si="1738"/>
        <v>0</v>
      </c>
      <c r="O560" s="20">
        <f t="shared" si="1739"/>
        <v>0</v>
      </c>
      <c r="P560" s="20">
        <f t="shared" si="1740"/>
        <v>0</v>
      </c>
      <c r="Q560" s="20">
        <f t="shared" si="1741"/>
        <v>0</v>
      </c>
      <c r="R560" s="20">
        <f t="shared" si="1742"/>
        <v>0</v>
      </c>
      <c r="S560" s="20">
        <f t="shared" si="1743"/>
        <v>0</v>
      </c>
      <c r="T560" s="20">
        <f t="shared" si="1744"/>
        <v>0</v>
      </c>
      <c r="U560" s="182">
        <f t="shared" si="1745"/>
        <v>0</v>
      </c>
      <c r="V560" s="33">
        <v>0</v>
      </c>
      <c r="W560" s="20">
        <v>0</v>
      </c>
      <c r="X560" s="20">
        <v>0</v>
      </c>
      <c r="Y560" s="20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0">
        <v>0</v>
      </c>
      <c r="AF560" s="20">
        <v>0</v>
      </c>
      <c r="AG560" s="16">
        <v>0</v>
      </c>
      <c r="AH560" s="179">
        <f t="shared" si="1613"/>
        <v>0</v>
      </c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329">
        <f t="shared" si="1640"/>
        <v>0</v>
      </c>
      <c r="AV560" s="33">
        <v>0</v>
      </c>
      <c r="AW560" s="20">
        <v>0</v>
      </c>
      <c r="AX560" s="20">
        <v>0</v>
      </c>
      <c r="AY560" s="20">
        <v>0</v>
      </c>
      <c r="AZ560" s="20">
        <v>0</v>
      </c>
      <c r="BA560" s="20">
        <v>0</v>
      </c>
      <c r="BB560" s="20">
        <v>0</v>
      </c>
      <c r="BC560" s="20">
        <v>0</v>
      </c>
      <c r="BD560" s="20">
        <v>0</v>
      </c>
      <c r="BE560" s="20">
        <v>0</v>
      </c>
      <c r="BF560" s="20">
        <v>0</v>
      </c>
      <c r="BG560" s="20">
        <v>0</v>
      </c>
      <c r="BH560" s="329">
        <f t="shared" si="1639"/>
        <v>0</v>
      </c>
      <c r="BI560" s="193">
        <f t="shared" si="1725"/>
        <v>0</v>
      </c>
      <c r="BJ560" s="193">
        <f t="shared" si="1726"/>
        <v>0</v>
      </c>
      <c r="BK560" s="20">
        <v>0</v>
      </c>
      <c r="BL560" s="33">
        <v>0</v>
      </c>
      <c r="BM560" s="226">
        <f t="shared" si="1628"/>
        <v>0</v>
      </c>
      <c r="BN560" s="4">
        <f t="shared" si="1746"/>
        <v>0</v>
      </c>
      <c r="BO560" s="4">
        <v>0</v>
      </c>
      <c r="BP560" s="4">
        <v>0</v>
      </c>
      <c r="BQ560" s="195">
        <v>0</v>
      </c>
      <c r="BR560" s="196">
        <f t="shared" si="1727"/>
        <v>0</v>
      </c>
      <c r="BS560" s="224">
        <f t="shared" si="1638"/>
        <v>0</v>
      </c>
      <c r="BT560" s="4">
        <f t="shared" si="1629"/>
        <v>0</v>
      </c>
      <c r="BU560" s="229">
        <f t="shared" si="1594"/>
        <v>0</v>
      </c>
      <c r="BV560" s="193">
        <f t="shared" si="1630"/>
        <v>0</v>
      </c>
      <c r="BW560" s="193">
        <f t="shared" si="1631"/>
        <v>0</v>
      </c>
      <c r="BX560" s="20">
        <v>0</v>
      </c>
      <c r="BY560" s="19">
        <v>0</v>
      </c>
      <c r="BZ560" s="441">
        <f t="shared" si="1632"/>
        <v>0</v>
      </c>
      <c r="CA560" s="4">
        <f t="shared" si="1728"/>
        <v>0</v>
      </c>
      <c r="CB560" s="1">
        <v>0</v>
      </c>
      <c r="CC560" s="1">
        <v>0</v>
      </c>
      <c r="CD560" s="19">
        <v>0</v>
      </c>
      <c r="CE560" s="196">
        <v>0</v>
      </c>
      <c r="CF560" s="275">
        <f t="shared" si="1633"/>
        <v>0</v>
      </c>
      <c r="CG560" s="1">
        <f t="shared" si="1634"/>
        <v>0</v>
      </c>
      <c r="CH560" s="229">
        <f t="shared" si="1635"/>
        <v>0</v>
      </c>
      <c r="CI560" s="193">
        <f t="shared" si="1636"/>
        <v>0</v>
      </c>
      <c r="CJ560" s="193">
        <f t="shared" si="1637"/>
        <v>0</v>
      </c>
      <c r="CK560" s="20">
        <v>0</v>
      </c>
      <c r="CL560" s="33">
        <v>0</v>
      </c>
      <c r="CM560" s="475">
        <f t="shared" si="1614"/>
        <v>0</v>
      </c>
      <c r="CN560" s="4">
        <f t="shared" si="1729"/>
        <v>0</v>
      </c>
      <c r="CO560" s="1">
        <v>0</v>
      </c>
      <c r="CP560" s="1">
        <v>0</v>
      </c>
      <c r="CQ560" s="19">
        <v>0</v>
      </c>
      <c r="CR560" s="7">
        <v>0</v>
      </c>
      <c r="CS560" s="224">
        <f t="shared" si="1624"/>
        <v>0</v>
      </c>
      <c r="CT560" s="1">
        <f t="shared" si="1625"/>
        <v>0</v>
      </c>
      <c r="CU560" s="229">
        <f t="shared" si="1615"/>
        <v>0</v>
      </c>
      <c r="CV560" s="193">
        <f t="shared" si="1616"/>
        <v>0</v>
      </c>
      <c r="CW560" s="193">
        <f t="shared" si="1617"/>
        <v>0</v>
      </c>
      <c r="CX560" s="20"/>
      <c r="CY560" s="33"/>
      <c r="CZ560" s="475">
        <f t="shared" si="1618"/>
        <v>0</v>
      </c>
      <c r="DA560" s="4">
        <f t="shared" si="1730"/>
        <v>0</v>
      </c>
      <c r="DB560" s="700"/>
      <c r="DC560" s="700"/>
      <c r="DE560" s="7">
        <f t="shared" si="1641"/>
        <v>0</v>
      </c>
      <c r="DF560" s="224">
        <f t="shared" si="1626"/>
        <v>0</v>
      </c>
      <c r="DG560" s="1">
        <f t="shared" si="1619"/>
        <v>0</v>
      </c>
      <c r="DH560" s="229">
        <f t="shared" si="1620"/>
        <v>0</v>
      </c>
      <c r="DI560" s="193"/>
      <c r="DJ560" s="193"/>
      <c r="DK560" s="20"/>
      <c r="DL560" s="33"/>
      <c r="DM560" s="475">
        <f t="shared" si="1621"/>
        <v>0</v>
      </c>
      <c r="DN560" s="4" t="e">
        <f t="shared" si="1731"/>
        <v>#DIV/0!</v>
      </c>
      <c r="DO560" s="700"/>
      <c r="DP560" s="700"/>
      <c r="DR560" s="7">
        <f t="shared" si="1732"/>
        <v>0</v>
      </c>
      <c r="DS560" s="224">
        <f t="shared" si="1627"/>
        <v>0</v>
      </c>
      <c r="DT560" s="1">
        <f t="shared" si="1622"/>
        <v>0</v>
      </c>
      <c r="DU560" s="229">
        <f t="shared" si="1623"/>
        <v>0</v>
      </c>
    </row>
    <row r="561" spans="2:125" hidden="1" outlineLevel="1" x14ac:dyDescent="0.35">
      <c r="B561" s="5" t="s">
        <v>124</v>
      </c>
      <c r="C561" s="3"/>
      <c r="D561" s="18">
        <v>322001</v>
      </c>
      <c r="E561" s="5" t="s">
        <v>45</v>
      </c>
      <c r="F561" s="5" t="s">
        <v>62</v>
      </c>
      <c r="G561" s="5" t="s">
        <v>78</v>
      </c>
      <c r="H561" s="20">
        <v>203.864</v>
      </c>
      <c r="I561" s="16">
        <f t="shared" si="1733"/>
        <v>0</v>
      </c>
      <c r="J561" s="16">
        <f t="shared" si="1734"/>
        <v>0</v>
      </c>
      <c r="K561" s="16">
        <f t="shared" si="1735"/>
        <v>0</v>
      </c>
      <c r="L561" s="33">
        <f t="shared" si="1736"/>
        <v>0</v>
      </c>
      <c r="M561" s="20">
        <f t="shared" si="1737"/>
        <v>0</v>
      </c>
      <c r="N561" s="20">
        <f t="shared" si="1738"/>
        <v>0</v>
      </c>
      <c r="O561" s="20">
        <f t="shared" si="1739"/>
        <v>0</v>
      </c>
      <c r="P561" s="20">
        <f t="shared" si="1740"/>
        <v>0</v>
      </c>
      <c r="Q561" s="20">
        <f t="shared" si="1741"/>
        <v>0</v>
      </c>
      <c r="R561" s="20">
        <f t="shared" si="1742"/>
        <v>0</v>
      </c>
      <c r="S561" s="20">
        <f t="shared" si="1743"/>
        <v>0</v>
      </c>
      <c r="T561" s="20">
        <f t="shared" si="1744"/>
        <v>0</v>
      </c>
      <c r="U561" s="182">
        <f t="shared" si="1745"/>
        <v>0</v>
      </c>
      <c r="V561" s="33">
        <v>0</v>
      </c>
      <c r="W561" s="20">
        <v>0</v>
      </c>
      <c r="X561" s="20">
        <v>0</v>
      </c>
      <c r="Y561" s="20">
        <v>0</v>
      </c>
      <c r="Z561" s="20">
        <v>0</v>
      </c>
      <c r="AA561" s="20">
        <v>0</v>
      </c>
      <c r="AB561" s="20">
        <v>0</v>
      </c>
      <c r="AC561" s="20">
        <v>0</v>
      </c>
      <c r="AD561" s="20">
        <v>0</v>
      </c>
      <c r="AE561" s="20">
        <v>0</v>
      </c>
      <c r="AF561" s="20">
        <v>0</v>
      </c>
      <c r="AG561" s="16">
        <v>0</v>
      </c>
      <c r="AH561" s="179">
        <f t="shared" si="1613"/>
        <v>0</v>
      </c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329">
        <f t="shared" si="1640"/>
        <v>0</v>
      </c>
      <c r="AV561" s="33">
        <v>0</v>
      </c>
      <c r="AW561" s="20">
        <v>0</v>
      </c>
      <c r="AX561" s="20">
        <v>0</v>
      </c>
      <c r="AY561" s="20">
        <v>0</v>
      </c>
      <c r="AZ561" s="20">
        <v>0</v>
      </c>
      <c r="BA561" s="20">
        <v>0</v>
      </c>
      <c r="BB561" s="20">
        <v>0</v>
      </c>
      <c r="BC561" s="20">
        <v>0</v>
      </c>
      <c r="BD561" s="20">
        <v>0</v>
      </c>
      <c r="BE561" s="20">
        <v>0</v>
      </c>
      <c r="BF561" s="20">
        <v>0</v>
      </c>
      <c r="BG561" s="20">
        <v>0</v>
      </c>
      <c r="BH561" s="329">
        <f t="shared" si="1639"/>
        <v>0</v>
      </c>
      <c r="BI561" s="193">
        <f t="shared" si="1725"/>
        <v>0</v>
      </c>
      <c r="BJ561" s="193">
        <f t="shared" si="1726"/>
        <v>0</v>
      </c>
      <c r="BK561" s="20">
        <v>0</v>
      </c>
      <c r="BL561" s="33">
        <v>0</v>
      </c>
      <c r="BM561" s="226">
        <f t="shared" si="1628"/>
        <v>0</v>
      </c>
      <c r="BN561" s="4">
        <f t="shared" si="1746"/>
        <v>0</v>
      </c>
      <c r="BO561" s="4">
        <v>0</v>
      </c>
      <c r="BP561" s="4">
        <v>0</v>
      </c>
      <c r="BQ561" s="195">
        <v>0</v>
      </c>
      <c r="BR561" s="196">
        <f t="shared" si="1727"/>
        <v>0</v>
      </c>
      <c r="BS561" s="224">
        <f t="shared" si="1638"/>
        <v>0</v>
      </c>
      <c r="BT561" s="4">
        <f t="shared" si="1629"/>
        <v>0</v>
      </c>
      <c r="BU561" s="229">
        <f t="shared" si="1594"/>
        <v>0</v>
      </c>
      <c r="BV561" s="193">
        <f t="shared" si="1630"/>
        <v>0</v>
      </c>
      <c r="BW561" s="193">
        <f t="shared" si="1631"/>
        <v>0</v>
      </c>
      <c r="BX561" s="20">
        <v>0</v>
      </c>
      <c r="BY561" s="19">
        <v>0</v>
      </c>
      <c r="BZ561" s="441">
        <f t="shared" si="1632"/>
        <v>0</v>
      </c>
      <c r="CA561" s="4">
        <f t="shared" si="1728"/>
        <v>0</v>
      </c>
      <c r="CB561" s="1">
        <v>0</v>
      </c>
      <c r="CC561" s="1">
        <v>0</v>
      </c>
      <c r="CD561" s="19">
        <v>0</v>
      </c>
      <c r="CE561" s="196">
        <v>0</v>
      </c>
      <c r="CF561" s="275">
        <f t="shared" si="1633"/>
        <v>0</v>
      </c>
      <c r="CG561" s="1">
        <f t="shared" si="1634"/>
        <v>0</v>
      </c>
      <c r="CH561" s="229">
        <f t="shared" si="1635"/>
        <v>0</v>
      </c>
      <c r="CI561" s="193">
        <f t="shared" si="1636"/>
        <v>0</v>
      </c>
      <c r="CJ561" s="193">
        <f t="shared" si="1637"/>
        <v>0</v>
      </c>
      <c r="CK561" s="20">
        <v>0</v>
      </c>
      <c r="CL561" s="33">
        <v>0</v>
      </c>
      <c r="CM561" s="475">
        <f t="shared" si="1614"/>
        <v>0</v>
      </c>
      <c r="CN561" s="4">
        <f t="shared" si="1729"/>
        <v>0</v>
      </c>
      <c r="CO561" s="1">
        <v>0</v>
      </c>
      <c r="CP561" s="1">
        <v>0</v>
      </c>
      <c r="CQ561" s="19">
        <v>0</v>
      </c>
      <c r="CR561" s="7">
        <v>0</v>
      </c>
      <c r="CS561" s="224">
        <f t="shared" si="1624"/>
        <v>0</v>
      </c>
      <c r="CT561" s="1">
        <f t="shared" si="1625"/>
        <v>0</v>
      </c>
      <c r="CU561" s="229">
        <f t="shared" si="1615"/>
        <v>0</v>
      </c>
      <c r="CV561" s="193">
        <f t="shared" si="1616"/>
        <v>0</v>
      </c>
      <c r="CW561" s="193">
        <f t="shared" si="1617"/>
        <v>0</v>
      </c>
      <c r="CX561" s="20"/>
      <c r="CY561" s="33"/>
      <c r="CZ561" s="475">
        <f t="shared" si="1618"/>
        <v>0</v>
      </c>
      <c r="DA561" s="4">
        <f t="shared" si="1730"/>
        <v>0</v>
      </c>
      <c r="DB561" s="700"/>
      <c r="DC561" s="700"/>
      <c r="DE561" s="7">
        <f t="shared" si="1641"/>
        <v>0</v>
      </c>
      <c r="DF561" s="224">
        <f t="shared" si="1626"/>
        <v>0</v>
      </c>
      <c r="DG561" s="1">
        <f t="shared" si="1619"/>
        <v>0</v>
      </c>
      <c r="DH561" s="229">
        <f t="shared" si="1620"/>
        <v>0</v>
      </c>
      <c r="DI561" s="193"/>
      <c r="DJ561" s="193"/>
      <c r="DK561" s="20"/>
      <c r="DL561" s="33"/>
      <c r="DM561" s="475">
        <f t="shared" si="1621"/>
        <v>0</v>
      </c>
      <c r="DN561" s="4" t="e">
        <f t="shared" si="1731"/>
        <v>#DIV/0!</v>
      </c>
      <c r="DO561" s="700"/>
      <c r="DP561" s="700"/>
      <c r="DR561" s="7">
        <f t="shared" si="1732"/>
        <v>0</v>
      </c>
      <c r="DS561" s="224">
        <f t="shared" si="1627"/>
        <v>0</v>
      </c>
      <c r="DT561" s="1">
        <f t="shared" si="1622"/>
        <v>0</v>
      </c>
      <c r="DU561" s="229">
        <f t="shared" si="1623"/>
        <v>0</v>
      </c>
    </row>
    <row r="562" spans="2:125" hidden="1" outlineLevel="1" x14ac:dyDescent="0.35">
      <c r="B562" s="5" t="s">
        <v>124</v>
      </c>
      <c r="C562" s="3"/>
      <c r="D562" s="18">
        <v>323004</v>
      </c>
      <c r="E562" s="5" t="s">
        <v>46</v>
      </c>
      <c r="F562" s="5" t="s">
        <v>38</v>
      </c>
      <c r="G562" s="5" t="s">
        <v>79</v>
      </c>
      <c r="H562" s="20">
        <v>281.01799999999997</v>
      </c>
      <c r="I562" s="16">
        <f t="shared" si="1733"/>
        <v>0</v>
      </c>
      <c r="J562" s="16">
        <f t="shared" si="1734"/>
        <v>0</v>
      </c>
      <c r="K562" s="16">
        <f t="shared" si="1735"/>
        <v>0</v>
      </c>
      <c r="L562" s="33">
        <f t="shared" si="1736"/>
        <v>0</v>
      </c>
      <c r="M562" s="20">
        <f t="shared" si="1737"/>
        <v>0</v>
      </c>
      <c r="N562" s="20">
        <f t="shared" si="1738"/>
        <v>0</v>
      </c>
      <c r="O562" s="20">
        <f t="shared" si="1739"/>
        <v>0</v>
      </c>
      <c r="P562" s="20">
        <f t="shared" si="1740"/>
        <v>0</v>
      </c>
      <c r="Q562" s="20">
        <f t="shared" si="1741"/>
        <v>0</v>
      </c>
      <c r="R562" s="20">
        <f t="shared" si="1742"/>
        <v>0</v>
      </c>
      <c r="S562" s="20">
        <f t="shared" si="1743"/>
        <v>0</v>
      </c>
      <c r="T562" s="20">
        <f t="shared" si="1744"/>
        <v>0</v>
      </c>
      <c r="U562" s="182">
        <f t="shared" si="1745"/>
        <v>0</v>
      </c>
      <c r="V562" s="33">
        <v>54.25</v>
      </c>
      <c r="W562" s="20">
        <v>208.5</v>
      </c>
      <c r="X562" s="20">
        <v>2120</v>
      </c>
      <c r="Y562" s="20">
        <v>510.08333333333331</v>
      </c>
      <c r="Z562" s="20">
        <v>329.33333333333337</v>
      </c>
      <c r="AA562" s="20">
        <v>756.5</v>
      </c>
      <c r="AB562" s="20">
        <v>510.5</v>
      </c>
      <c r="AC562" s="20">
        <v>872</v>
      </c>
      <c r="AD562" s="20">
        <v>466.91666666666669</v>
      </c>
      <c r="AE562" s="20">
        <v>0</v>
      </c>
      <c r="AF562" s="20">
        <v>0</v>
      </c>
      <c r="AG562" s="16">
        <v>0</v>
      </c>
      <c r="AH562" s="179">
        <f t="shared" si="1613"/>
        <v>5828.0833333333339</v>
      </c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329">
        <f t="shared" si="1640"/>
        <v>0</v>
      </c>
      <c r="AV562" s="33">
        <v>16464.727439999995</v>
      </c>
      <c r="AW562" s="20">
        <v>63279.32104000009</v>
      </c>
      <c r="AX562" s="20">
        <v>643414.23360001249</v>
      </c>
      <c r="AY562" s="20">
        <v>154808.90424000029</v>
      </c>
      <c r="AZ562" s="20">
        <v>99951.770879999865</v>
      </c>
      <c r="BA562" s="20">
        <v>229595.69232000262</v>
      </c>
      <c r="BB562" s="20">
        <v>154935.36144000027</v>
      </c>
      <c r="BC562" s="20">
        <v>264649.62816000404</v>
      </c>
      <c r="BD562" s="20">
        <v>141707.9383199999</v>
      </c>
      <c r="BE562" s="20">
        <v>0</v>
      </c>
      <c r="BF562" s="20">
        <v>0</v>
      </c>
      <c r="BG562" s="20">
        <v>0</v>
      </c>
      <c r="BH562" s="329">
        <f t="shared" si="1639"/>
        <v>1768807.5774400197</v>
      </c>
      <c r="BI562" s="193">
        <f t="shared" si="1725"/>
        <v>224330.88058666929</v>
      </c>
      <c r="BJ562" s="193">
        <f t="shared" si="1726"/>
        <v>161494.27488000094</v>
      </c>
      <c r="BK562" s="20">
        <v>278090.22300845175</v>
      </c>
      <c r="BL562" s="33">
        <v>264649.62816000404</v>
      </c>
      <c r="BM562" s="226">
        <f t="shared" si="1628"/>
        <v>0.95166822226598302</v>
      </c>
      <c r="BN562" s="4">
        <f t="shared" si="1746"/>
        <v>9.7077403389711492E-2</v>
      </c>
      <c r="BO562" s="4">
        <v>0</v>
      </c>
      <c r="BP562" s="4">
        <v>1.1000000000000001</v>
      </c>
      <c r="BQ562" s="195">
        <v>650</v>
      </c>
      <c r="BR562" s="196">
        <f t="shared" si="1727"/>
        <v>197274.636</v>
      </c>
      <c r="BS562" s="224">
        <f t="shared" si="1638"/>
        <v>0.70939076485980745</v>
      </c>
      <c r="BT562" s="4">
        <f t="shared" si="1629"/>
        <v>0</v>
      </c>
      <c r="BU562" s="229">
        <f t="shared" si="1594"/>
        <v>0</v>
      </c>
      <c r="BV562" s="193">
        <f t="shared" si="1630"/>
        <v>203387.45489000247</v>
      </c>
      <c r="BW562" s="193">
        <f t="shared" si="1631"/>
        <v>216393.56064000228</v>
      </c>
      <c r="BX562" s="20">
        <v>266090.47553686943</v>
      </c>
      <c r="BY562" s="19">
        <v>141707.9383199999</v>
      </c>
      <c r="BZ562" s="441">
        <f t="shared" si="1632"/>
        <v>0.5325554702177413</v>
      </c>
      <c r="CA562" s="4">
        <f t="shared" si="1728"/>
        <v>0.10908330886436783</v>
      </c>
      <c r="CB562" s="1">
        <v>0.25</v>
      </c>
      <c r="CC562" s="1">
        <v>1.1000000000000001</v>
      </c>
      <c r="CD562" s="19">
        <v>700</v>
      </c>
      <c r="CE562" s="196">
        <v>159337.20599999998</v>
      </c>
      <c r="CF562" s="275">
        <f t="shared" si="1633"/>
        <v>0.59880837778397766</v>
      </c>
      <c r="CG562" s="1">
        <f t="shared" si="1634"/>
        <v>0</v>
      </c>
      <c r="CH562" s="229">
        <f t="shared" si="1635"/>
        <v>0</v>
      </c>
      <c r="CI562" s="193">
        <f t="shared" si="1636"/>
        <v>196534.17527111329</v>
      </c>
      <c r="CJ562" s="193">
        <f t="shared" si="1637"/>
        <v>187097.64264000137</v>
      </c>
      <c r="CK562" s="20">
        <v>251676.75418708063</v>
      </c>
      <c r="CL562" s="33">
        <v>161329.78100000098</v>
      </c>
      <c r="CM562" s="475">
        <f t="shared" si="1614"/>
        <v>0.64101979350893323</v>
      </c>
      <c r="CN562" s="4">
        <f t="shared" si="1729"/>
        <v>8.3510922690605865E-2</v>
      </c>
      <c r="CO562" s="1">
        <v>0</v>
      </c>
      <c r="CP562" s="1">
        <v>1.3</v>
      </c>
      <c r="CQ562" s="19">
        <v>500</v>
      </c>
      <c r="CR562" s="7">
        <v>151749.72</v>
      </c>
      <c r="CS562" s="224">
        <f t="shared" si="1624"/>
        <v>0.60295485171109142</v>
      </c>
      <c r="CT562" s="1">
        <f t="shared" si="1625"/>
        <v>0</v>
      </c>
      <c r="CU562" s="229">
        <f t="shared" si="1615"/>
        <v>0</v>
      </c>
      <c r="CV562" s="193">
        <f t="shared" si="1616"/>
        <v>193013.73584400205</v>
      </c>
      <c r="CW562" s="193">
        <f t="shared" si="1617"/>
        <v>189229.11582666831</v>
      </c>
      <c r="CX562" s="20"/>
      <c r="CY562" s="33"/>
      <c r="CZ562" s="475">
        <f t="shared" si="1618"/>
        <v>0</v>
      </c>
      <c r="DA562" s="4">
        <f t="shared" si="1730"/>
        <v>8.4491362819983526E-2</v>
      </c>
      <c r="DB562" s="700"/>
      <c r="DC562" s="700"/>
      <c r="DE562" s="7">
        <f t="shared" si="1641"/>
        <v>0</v>
      </c>
      <c r="DF562" s="224">
        <f t="shared" si="1626"/>
        <v>0</v>
      </c>
      <c r="DG562" s="1">
        <f t="shared" si="1619"/>
        <v>0</v>
      </c>
      <c r="DH562" s="229">
        <f t="shared" si="1620"/>
        <v>0</v>
      </c>
      <c r="DI562" s="193"/>
      <c r="DJ562" s="193"/>
      <c r="DK562" s="20"/>
      <c r="DL562" s="33"/>
      <c r="DM562" s="475">
        <f t="shared" si="1621"/>
        <v>0</v>
      </c>
      <c r="DN562" s="4" t="e">
        <f t="shared" si="1731"/>
        <v>#DIV/0!</v>
      </c>
      <c r="DO562" s="700"/>
      <c r="DP562" s="700"/>
      <c r="DR562" s="7">
        <f t="shared" si="1732"/>
        <v>0</v>
      </c>
      <c r="DS562" s="224">
        <f t="shared" si="1627"/>
        <v>0</v>
      </c>
      <c r="DT562" s="1">
        <f t="shared" si="1622"/>
        <v>0</v>
      </c>
      <c r="DU562" s="229">
        <f t="shared" si="1623"/>
        <v>0</v>
      </c>
    </row>
    <row r="563" spans="2:125" hidden="1" outlineLevel="1" x14ac:dyDescent="0.35">
      <c r="B563" s="5" t="s">
        <v>124</v>
      </c>
      <c r="C563" s="3"/>
      <c r="D563" s="18">
        <v>323103</v>
      </c>
      <c r="E563" s="5" t="s">
        <v>46</v>
      </c>
      <c r="F563" s="5" t="s">
        <v>39</v>
      </c>
      <c r="G563" s="5" t="s">
        <v>79</v>
      </c>
      <c r="H563" s="20">
        <v>281.01799999999997</v>
      </c>
      <c r="I563" s="16">
        <f t="shared" si="1733"/>
        <v>0</v>
      </c>
      <c r="J563" s="16">
        <f t="shared" si="1734"/>
        <v>0</v>
      </c>
      <c r="K563" s="16">
        <f t="shared" si="1735"/>
        <v>0</v>
      </c>
      <c r="L563" s="33">
        <f t="shared" si="1736"/>
        <v>0</v>
      </c>
      <c r="M563" s="20">
        <f t="shared" si="1737"/>
        <v>0</v>
      </c>
      <c r="N563" s="20">
        <f t="shared" si="1738"/>
        <v>0</v>
      </c>
      <c r="O563" s="20">
        <f t="shared" si="1739"/>
        <v>0</v>
      </c>
      <c r="P563" s="20">
        <f t="shared" si="1740"/>
        <v>0</v>
      </c>
      <c r="Q563" s="20">
        <f t="shared" si="1741"/>
        <v>0</v>
      </c>
      <c r="R563" s="20">
        <f t="shared" si="1742"/>
        <v>0</v>
      </c>
      <c r="S563" s="20">
        <f t="shared" si="1743"/>
        <v>0</v>
      </c>
      <c r="T563" s="20">
        <f t="shared" si="1744"/>
        <v>0</v>
      </c>
      <c r="U563" s="182">
        <f t="shared" si="1745"/>
        <v>0</v>
      </c>
      <c r="V563" s="33">
        <v>0</v>
      </c>
      <c r="W563" s="20">
        <v>0</v>
      </c>
      <c r="X563" s="20">
        <v>0</v>
      </c>
      <c r="Y563" s="20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0">
        <v>0</v>
      </c>
      <c r="AF563" s="20">
        <v>0</v>
      </c>
      <c r="AG563" s="16">
        <v>0</v>
      </c>
      <c r="AH563" s="179">
        <f t="shared" si="1613"/>
        <v>0</v>
      </c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329">
        <f t="shared" si="1640"/>
        <v>0</v>
      </c>
      <c r="AV563" s="33">
        <v>0</v>
      </c>
      <c r="AW563" s="20">
        <v>0</v>
      </c>
      <c r="AX563" s="20">
        <v>0</v>
      </c>
      <c r="AY563" s="20">
        <v>0</v>
      </c>
      <c r="AZ563" s="20">
        <v>0</v>
      </c>
      <c r="BA563" s="20">
        <v>0</v>
      </c>
      <c r="BB563" s="20">
        <v>0</v>
      </c>
      <c r="BC563" s="20">
        <v>0</v>
      </c>
      <c r="BD563" s="20">
        <v>0</v>
      </c>
      <c r="BE563" s="20">
        <v>0</v>
      </c>
      <c r="BF563" s="20">
        <v>0</v>
      </c>
      <c r="BG563" s="20">
        <v>0</v>
      </c>
      <c r="BH563" s="329">
        <f t="shared" si="1639"/>
        <v>0</v>
      </c>
      <c r="BI563" s="193">
        <f t="shared" si="1725"/>
        <v>0</v>
      </c>
      <c r="BJ563" s="193">
        <f t="shared" si="1726"/>
        <v>0</v>
      </c>
      <c r="BK563" s="20">
        <v>0</v>
      </c>
      <c r="BL563" s="33">
        <v>0</v>
      </c>
      <c r="BM563" s="226">
        <f t="shared" si="1628"/>
        <v>0</v>
      </c>
      <c r="BN563" s="4">
        <f t="shared" si="1746"/>
        <v>0</v>
      </c>
      <c r="BO563" s="4">
        <v>0</v>
      </c>
      <c r="BP563" s="4">
        <v>0</v>
      </c>
      <c r="BQ563" s="195">
        <v>0</v>
      </c>
      <c r="BR563" s="196">
        <f t="shared" si="1727"/>
        <v>0</v>
      </c>
      <c r="BS563" s="224">
        <f t="shared" si="1638"/>
        <v>0</v>
      </c>
      <c r="BT563" s="4">
        <f t="shared" si="1629"/>
        <v>0</v>
      </c>
      <c r="BU563" s="229">
        <f t="shared" si="1594"/>
        <v>0</v>
      </c>
      <c r="BV563" s="193">
        <f t="shared" si="1630"/>
        <v>0</v>
      </c>
      <c r="BW563" s="193">
        <f t="shared" si="1631"/>
        <v>0</v>
      </c>
      <c r="BX563" s="20">
        <v>0</v>
      </c>
      <c r="BY563" s="19">
        <v>0</v>
      </c>
      <c r="BZ563" s="441">
        <f t="shared" si="1632"/>
        <v>0</v>
      </c>
      <c r="CA563" s="4">
        <f t="shared" si="1728"/>
        <v>0</v>
      </c>
      <c r="CB563" s="1">
        <v>0</v>
      </c>
      <c r="CC563" s="1">
        <v>0</v>
      </c>
      <c r="CD563" s="19">
        <v>0</v>
      </c>
      <c r="CE563" s="196">
        <v>0</v>
      </c>
      <c r="CF563" s="275">
        <f t="shared" si="1633"/>
        <v>0</v>
      </c>
      <c r="CG563" s="1">
        <f t="shared" si="1634"/>
        <v>0</v>
      </c>
      <c r="CH563" s="229">
        <f t="shared" si="1635"/>
        <v>0</v>
      </c>
      <c r="CI563" s="193">
        <f t="shared" si="1636"/>
        <v>0</v>
      </c>
      <c r="CJ563" s="193">
        <f t="shared" si="1637"/>
        <v>0</v>
      </c>
      <c r="CK563" s="20">
        <v>0</v>
      </c>
      <c r="CL563" s="33">
        <v>0</v>
      </c>
      <c r="CM563" s="475">
        <f t="shared" si="1614"/>
        <v>0</v>
      </c>
      <c r="CN563" s="4">
        <f t="shared" si="1729"/>
        <v>0</v>
      </c>
      <c r="CO563" s="1">
        <v>0</v>
      </c>
      <c r="CP563" s="1">
        <v>0</v>
      </c>
      <c r="CQ563" s="19">
        <v>0</v>
      </c>
      <c r="CR563" s="7">
        <v>0</v>
      </c>
      <c r="CS563" s="224">
        <f t="shared" si="1624"/>
        <v>0</v>
      </c>
      <c r="CT563" s="1">
        <f t="shared" si="1625"/>
        <v>0</v>
      </c>
      <c r="CU563" s="229">
        <f t="shared" si="1615"/>
        <v>0</v>
      </c>
      <c r="CV563" s="193">
        <f t="shared" si="1616"/>
        <v>0</v>
      </c>
      <c r="CW563" s="193">
        <f t="shared" si="1617"/>
        <v>0</v>
      </c>
      <c r="CX563" s="20"/>
      <c r="CY563" s="33"/>
      <c r="CZ563" s="475">
        <f t="shared" si="1618"/>
        <v>0</v>
      </c>
      <c r="DA563" s="4">
        <f t="shared" si="1730"/>
        <v>0</v>
      </c>
      <c r="DB563" s="700"/>
      <c r="DC563" s="700"/>
      <c r="DE563" s="7">
        <f t="shared" si="1641"/>
        <v>0</v>
      </c>
      <c r="DF563" s="224">
        <f t="shared" si="1626"/>
        <v>0</v>
      </c>
      <c r="DG563" s="1">
        <f t="shared" si="1619"/>
        <v>0</v>
      </c>
      <c r="DH563" s="229">
        <f t="shared" si="1620"/>
        <v>0</v>
      </c>
      <c r="DI563" s="193"/>
      <c r="DJ563" s="193"/>
      <c r="DK563" s="20"/>
      <c r="DL563" s="33"/>
      <c r="DM563" s="475">
        <f t="shared" si="1621"/>
        <v>0</v>
      </c>
      <c r="DN563" s="4" t="e">
        <f t="shared" si="1731"/>
        <v>#DIV/0!</v>
      </c>
      <c r="DO563" s="700"/>
      <c r="DP563" s="700"/>
      <c r="DR563" s="7">
        <f t="shared" si="1732"/>
        <v>0</v>
      </c>
      <c r="DS563" s="224">
        <f t="shared" si="1627"/>
        <v>0</v>
      </c>
      <c r="DT563" s="1">
        <f t="shared" si="1622"/>
        <v>0</v>
      </c>
      <c r="DU563" s="229">
        <f t="shared" si="1623"/>
        <v>0</v>
      </c>
    </row>
    <row r="564" spans="2:125" hidden="1" outlineLevel="1" x14ac:dyDescent="0.35">
      <c r="B564" s="5" t="s">
        <v>124</v>
      </c>
      <c r="C564" s="3"/>
      <c r="D564" s="18">
        <v>323900</v>
      </c>
      <c r="E564" s="5" t="s">
        <v>46</v>
      </c>
      <c r="F564" s="5" t="s">
        <v>37</v>
      </c>
      <c r="G564" s="5" t="s">
        <v>79</v>
      </c>
      <c r="H564" s="20">
        <v>281.01799999999997</v>
      </c>
      <c r="I564" s="16">
        <f t="shared" si="1733"/>
        <v>0</v>
      </c>
      <c r="J564" s="16">
        <f t="shared" si="1734"/>
        <v>0</v>
      </c>
      <c r="K564" s="16">
        <f t="shared" si="1735"/>
        <v>0</v>
      </c>
      <c r="L564" s="33">
        <f t="shared" si="1736"/>
        <v>0</v>
      </c>
      <c r="M564" s="20">
        <f t="shared" si="1737"/>
        <v>0</v>
      </c>
      <c r="N564" s="20">
        <f t="shared" si="1738"/>
        <v>0</v>
      </c>
      <c r="O564" s="20">
        <f t="shared" si="1739"/>
        <v>0</v>
      </c>
      <c r="P564" s="20">
        <f t="shared" si="1740"/>
        <v>0</v>
      </c>
      <c r="Q564" s="20">
        <f t="shared" si="1741"/>
        <v>0</v>
      </c>
      <c r="R564" s="20">
        <f t="shared" si="1742"/>
        <v>0</v>
      </c>
      <c r="S564" s="20">
        <f t="shared" si="1743"/>
        <v>0</v>
      </c>
      <c r="T564" s="20">
        <f t="shared" si="1744"/>
        <v>0</v>
      </c>
      <c r="U564" s="182">
        <f t="shared" si="1745"/>
        <v>0</v>
      </c>
      <c r="V564" s="33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0</v>
      </c>
      <c r="AB564" s="20">
        <v>0</v>
      </c>
      <c r="AC564" s="20">
        <v>0</v>
      </c>
      <c r="AD564" s="20">
        <v>0</v>
      </c>
      <c r="AE564" s="20">
        <v>0</v>
      </c>
      <c r="AF564" s="20">
        <v>0</v>
      </c>
      <c r="AG564" s="16">
        <v>0</v>
      </c>
      <c r="AH564" s="179">
        <f t="shared" si="1613"/>
        <v>0</v>
      </c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329">
        <f t="shared" si="1640"/>
        <v>0</v>
      </c>
      <c r="AV564" s="33">
        <v>0</v>
      </c>
      <c r="AW564" s="20">
        <v>0</v>
      </c>
      <c r="AX564" s="20">
        <v>0</v>
      </c>
      <c r="AY564" s="20">
        <v>0</v>
      </c>
      <c r="AZ564" s="20">
        <v>0</v>
      </c>
      <c r="BA564" s="20">
        <v>0</v>
      </c>
      <c r="BB564" s="20">
        <v>0</v>
      </c>
      <c r="BC564" s="20">
        <v>0</v>
      </c>
      <c r="BD564" s="20">
        <v>0</v>
      </c>
      <c r="BE564" s="20">
        <v>0</v>
      </c>
      <c r="BF564" s="20">
        <v>0</v>
      </c>
      <c r="BG564" s="20">
        <v>0</v>
      </c>
      <c r="BH564" s="329">
        <f t="shared" si="1639"/>
        <v>0</v>
      </c>
      <c r="BI564" s="193">
        <f t="shared" si="1725"/>
        <v>0</v>
      </c>
      <c r="BJ564" s="193">
        <f t="shared" si="1726"/>
        <v>0</v>
      </c>
      <c r="BK564" s="20">
        <v>0</v>
      </c>
      <c r="BL564" s="33">
        <v>0</v>
      </c>
      <c r="BM564" s="226">
        <f t="shared" si="1628"/>
        <v>0</v>
      </c>
      <c r="BN564" s="4">
        <f t="shared" si="1746"/>
        <v>0</v>
      </c>
      <c r="BO564" s="4">
        <v>0</v>
      </c>
      <c r="BP564" s="4">
        <v>0</v>
      </c>
      <c r="BQ564" s="195">
        <v>0</v>
      </c>
      <c r="BR564" s="196">
        <f t="shared" si="1727"/>
        <v>0</v>
      </c>
      <c r="BS564" s="224">
        <f t="shared" si="1638"/>
        <v>0</v>
      </c>
      <c r="BT564" s="4">
        <f t="shared" si="1629"/>
        <v>0</v>
      </c>
      <c r="BU564" s="229">
        <f t="shared" si="1594"/>
        <v>0</v>
      </c>
      <c r="BV564" s="193">
        <f t="shared" si="1630"/>
        <v>0</v>
      </c>
      <c r="BW564" s="193">
        <f t="shared" si="1631"/>
        <v>0</v>
      </c>
      <c r="BX564" s="20">
        <v>0</v>
      </c>
      <c r="BY564" s="19">
        <v>0</v>
      </c>
      <c r="BZ564" s="441">
        <f t="shared" si="1632"/>
        <v>0</v>
      </c>
      <c r="CA564" s="4">
        <f t="shared" si="1728"/>
        <v>0</v>
      </c>
      <c r="CB564" s="1">
        <v>0</v>
      </c>
      <c r="CC564" s="1">
        <v>0</v>
      </c>
      <c r="CD564" s="19">
        <v>0</v>
      </c>
      <c r="CE564" s="196">
        <v>0</v>
      </c>
      <c r="CF564" s="275">
        <f t="shared" si="1633"/>
        <v>0</v>
      </c>
      <c r="CG564" s="1">
        <f t="shared" si="1634"/>
        <v>0</v>
      </c>
      <c r="CH564" s="229">
        <f t="shared" si="1635"/>
        <v>0</v>
      </c>
      <c r="CI564" s="193">
        <f t="shared" si="1636"/>
        <v>0</v>
      </c>
      <c r="CJ564" s="193">
        <f t="shared" si="1637"/>
        <v>0</v>
      </c>
      <c r="CK564" s="20">
        <v>0</v>
      </c>
      <c r="CL564" s="33">
        <v>0</v>
      </c>
      <c r="CM564" s="475">
        <f t="shared" si="1614"/>
        <v>0</v>
      </c>
      <c r="CN564" s="4">
        <f t="shared" si="1729"/>
        <v>0</v>
      </c>
      <c r="CO564" s="1">
        <v>0</v>
      </c>
      <c r="CP564" s="1">
        <v>0</v>
      </c>
      <c r="CQ564" s="19">
        <v>0</v>
      </c>
      <c r="CR564" s="7">
        <v>0</v>
      </c>
      <c r="CS564" s="224">
        <f t="shared" si="1624"/>
        <v>0</v>
      </c>
      <c r="CT564" s="1">
        <f t="shared" si="1625"/>
        <v>0</v>
      </c>
      <c r="CU564" s="229">
        <f t="shared" si="1615"/>
        <v>0</v>
      </c>
      <c r="CV564" s="193">
        <f t="shared" si="1616"/>
        <v>0</v>
      </c>
      <c r="CW564" s="193">
        <f t="shared" si="1617"/>
        <v>0</v>
      </c>
      <c r="CX564" s="20"/>
      <c r="CY564" s="33"/>
      <c r="CZ564" s="475">
        <f t="shared" si="1618"/>
        <v>0</v>
      </c>
      <c r="DA564" s="4">
        <f t="shared" si="1730"/>
        <v>0</v>
      </c>
      <c r="DB564" s="700"/>
      <c r="DC564" s="700"/>
      <c r="DE564" s="7">
        <f t="shared" si="1641"/>
        <v>0</v>
      </c>
      <c r="DF564" s="224">
        <f t="shared" si="1626"/>
        <v>0</v>
      </c>
      <c r="DG564" s="1">
        <f t="shared" si="1619"/>
        <v>0</v>
      </c>
      <c r="DH564" s="229">
        <f t="shared" si="1620"/>
        <v>0</v>
      </c>
      <c r="DI564" s="193"/>
      <c r="DJ564" s="193"/>
      <c r="DK564" s="20"/>
      <c r="DL564" s="33"/>
      <c r="DM564" s="475">
        <f t="shared" si="1621"/>
        <v>0</v>
      </c>
      <c r="DN564" s="4" t="e">
        <f t="shared" si="1731"/>
        <v>#DIV/0!</v>
      </c>
      <c r="DO564" s="700"/>
      <c r="DP564" s="700"/>
      <c r="DR564" s="7">
        <f t="shared" si="1732"/>
        <v>0</v>
      </c>
      <c r="DS564" s="224">
        <f t="shared" si="1627"/>
        <v>0</v>
      </c>
      <c r="DT564" s="1">
        <f t="shared" si="1622"/>
        <v>0</v>
      </c>
      <c r="DU564" s="229">
        <f t="shared" si="1623"/>
        <v>0</v>
      </c>
    </row>
    <row r="565" spans="2:125" hidden="1" outlineLevel="1" x14ac:dyDescent="0.35">
      <c r="B565" s="5" t="s">
        <v>124</v>
      </c>
      <c r="C565" s="3"/>
      <c r="D565" s="18">
        <v>323104</v>
      </c>
      <c r="E565" s="5" t="s">
        <v>46</v>
      </c>
      <c r="F565" s="5" t="s">
        <v>63</v>
      </c>
      <c r="G565" s="5" t="s">
        <v>76</v>
      </c>
      <c r="H565" s="20">
        <f>200727/1000</f>
        <v>200.727</v>
      </c>
      <c r="I565" s="16">
        <f t="shared" si="1733"/>
        <v>0</v>
      </c>
      <c r="J565" s="16">
        <f t="shared" si="1734"/>
        <v>0</v>
      </c>
      <c r="K565" s="16">
        <f t="shared" si="1735"/>
        <v>0</v>
      </c>
      <c r="L565" s="33">
        <f t="shared" si="1736"/>
        <v>0</v>
      </c>
      <c r="M565" s="20">
        <f t="shared" si="1737"/>
        <v>0</v>
      </c>
      <c r="N565" s="20">
        <f t="shared" si="1738"/>
        <v>0</v>
      </c>
      <c r="O565" s="20">
        <f t="shared" si="1739"/>
        <v>0</v>
      </c>
      <c r="P565" s="20">
        <f t="shared" si="1740"/>
        <v>0</v>
      </c>
      <c r="Q565" s="20">
        <f t="shared" si="1741"/>
        <v>0</v>
      </c>
      <c r="R565" s="20">
        <f t="shared" si="1742"/>
        <v>0</v>
      </c>
      <c r="S565" s="20">
        <f t="shared" si="1743"/>
        <v>0</v>
      </c>
      <c r="T565" s="20">
        <f t="shared" si="1744"/>
        <v>0</v>
      </c>
      <c r="U565" s="182">
        <f t="shared" si="1745"/>
        <v>0</v>
      </c>
      <c r="V565" s="33">
        <v>0</v>
      </c>
      <c r="W565" s="20">
        <v>0</v>
      </c>
      <c r="X565" s="20">
        <v>0</v>
      </c>
      <c r="Y565" s="20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0">
        <v>0</v>
      </c>
      <c r="AF565" s="20">
        <v>0</v>
      </c>
      <c r="AG565" s="16">
        <v>0</v>
      </c>
      <c r="AH565" s="179">
        <f t="shared" si="1613"/>
        <v>0</v>
      </c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329">
        <f t="shared" si="1640"/>
        <v>0</v>
      </c>
      <c r="AV565" s="33">
        <v>0</v>
      </c>
      <c r="AW565" s="20">
        <v>0</v>
      </c>
      <c r="AX565" s="20">
        <v>0</v>
      </c>
      <c r="AY565" s="20">
        <v>0</v>
      </c>
      <c r="AZ565" s="20">
        <v>0</v>
      </c>
      <c r="BA565" s="20">
        <v>0</v>
      </c>
      <c r="BB565" s="20">
        <v>0</v>
      </c>
      <c r="BC565" s="20">
        <v>0</v>
      </c>
      <c r="BD565" s="20">
        <v>0</v>
      </c>
      <c r="BE565" s="20">
        <v>0</v>
      </c>
      <c r="BF565" s="20">
        <v>0</v>
      </c>
      <c r="BG565" s="20">
        <v>0</v>
      </c>
      <c r="BH565" s="329">
        <f t="shared" si="1639"/>
        <v>0</v>
      </c>
      <c r="BI565" s="193">
        <f t="shared" si="1725"/>
        <v>0</v>
      </c>
      <c r="BJ565" s="193">
        <f t="shared" si="1726"/>
        <v>0</v>
      </c>
      <c r="BK565" s="20">
        <v>0</v>
      </c>
      <c r="BL565" s="33">
        <v>0</v>
      </c>
      <c r="BM565" s="226">
        <f t="shared" si="1628"/>
        <v>0</v>
      </c>
      <c r="BN565" s="4">
        <f t="shared" si="1746"/>
        <v>0</v>
      </c>
      <c r="BO565" s="4">
        <v>0</v>
      </c>
      <c r="BP565" s="4">
        <v>0</v>
      </c>
      <c r="BQ565" s="195">
        <v>0</v>
      </c>
      <c r="BR565" s="196">
        <f t="shared" si="1727"/>
        <v>0</v>
      </c>
      <c r="BS565" s="224">
        <f t="shared" si="1638"/>
        <v>0</v>
      </c>
      <c r="BT565" s="4">
        <f t="shared" si="1629"/>
        <v>0</v>
      </c>
      <c r="BU565" s="229">
        <f t="shared" si="1594"/>
        <v>0</v>
      </c>
      <c r="BV565" s="193">
        <f t="shared" si="1630"/>
        <v>0</v>
      </c>
      <c r="BW565" s="193">
        <f t="shared" si="1631"/>
        <v>0</v>
      </c>
      <c r="BX565" s="20">
        <v>0</v>
      </c>
      <c r="BY565" s="19">
        <v>0</v>
      </c>
      <c r="BZ565" s="441">
        <f t="shared" si="1632"/>
        <v>0</v>
      </c>
      <c r="CA565" s="4">
        <f t="shared" si="1728"/>
        <v>0</v>
      </c>
      <c r="CB565" s="1">
        <v>0</v>
      </c>
      <c r="CC565" s="1">
        <v>0</v>
      </c>
      <c r="CD565" s="19">
        <v>0</v>
      </c>
      <c r="CE565" s="196">
        <v>0</v>
      </c>
      <c r="CF565" s="275">
        <f t="shared" si="1633"/>
        <v>0</v>
      </c>
      <c r="CG565" s="1">
        <f t="shared" si="1634"/>
        <v>0</v>
      </c>
      <c r="CH565" s="229">
        <f t="shared" si="1635"/>
        <v>0</v>
      </c>
      <c r="CI565" s="193">
        <f t="shared" si="1636"/>
        <v>0</v>
      </c>
      <c r="CJ565" s="193">
        <f t="shared" si="1637"/>
        <v>0</v>
      </c>
      <c r="CK565" s="20">
        <v>0</v>
      </c>
      <c r="CL565" s="33">
        <v>0</v>
      </c>
      <c r="CM565" s="475">
        <f t="shared" si="1614"/>
        <v>0</v>
      </c>
      <c r="CN565" s="4">
        <f t="shared" si="1729"/>
        <v>0</v>
      </c>
      <c r="CO565" s="1">
        <v>0</v>
      </c>
      <c r="CP565" s="1">
        <v>0</v>
      </c>
      <c r="CQ565" s="19">
        <v>0</v>
      </c>
      <c r="CR565" s="7">
        <v>0</v>
      </c>
      <c r="CS565" s="224">
        <f t="shared" si="1624"/>
        <v>0</v>
      </c>
      <c r="CT565" s="1">
        <f t="shared" si="1625"/>
        <v>0</v>
      </c>
      <c r="CU565" s="229">
        <f t="shared" si="1615"/>
        <v>0</v>
      </c>
      <c r="CV565" s="193">
        <f t="shared" si="1616"/>
        <v>0</v>
      </c>
      <c r="CW565" s="193">
        <f t="shared" si="1617"/>
        <v>0</v>
      </c>
      <c r="CX565" s="20"/>
      <c r="CY565" s="33"/>
      <c r="CZ565" s="475">
        <f t="shared" si="1618"/>
        <v>0</v>
      </c>
      <c r="DA565" s="4">
        <f t="shared" si="1730"/>
        <v>0</v>
      </c>
      <c r="DB565" s="700"/>
      <c r="DC565" s="700"/>
      <c r="DE565" s="7">
        <f t="shared" si="1641"/>
        <v>0</v>
      </c>
      <c r="DF565" s="224">
        <f t="shared" si="1626"/>
        <v>0</v>
      </c>
      <c r="DG565" s="1">
        <f t="shared" si="1619"/>
        <v>0</v>
      </c>
      <c r="DH565" s="229">
        <f t="shared" si="1620"/>
        <v>0</v>
      </c>
      <c r="DI565" s="193"/>
      <c r="DJ565" s="193"/>
      <c r="DK565" s="20"/>
      <c r="DL565" s="33"/>
      <c r="DM565" s="475">
        <f t="shared" si="1621"/>
        <v>0</v>
      </c>
      <c r="DN565" s="4" t="e">
        <f t="shared" si="1731"/>
        <v>#DIV/0!</v>
      </c>
      <c r="DO565" s="700"/>
      <c r="DP565" s="700"/>
      <c r="DR565" s="7">
        <f t="shared" si="1732"/>
        <v>0</v>
      </c>
      <c r="DS565" s="224">
        <f t="shared" si="1627"/>
        <v>0</v>
      </c>
      <c r="DT565" s="1">
        <f t="shared" si="1622"/>
        <v>0</v>
      </c>
      <c r="DU565" s="229">
        <f t="shared" si="1623"/>
        <v>0</v>
      </c>
    </row>
    <row r="566" spans="2:125" hidden="1" outlineLevel="1" x14ac:dyDescent="0.35">
      <c r="B566" s="5" t="s">
        <v>124</v>
      </c>
      <c r="C566" s="3"/>
      <c r="D566" s="18">
        <v>323901</v>
      </c>
      <c r="E566" s="5" t="s">
        <v>46</v>
      </c>
      <c r="F566" s="5" t="s">
        <v>64</v>
      </c>
      <c r="G566" s="5" t="s">
        <v>76</v>
      </c>
      <c r="H566" s="20">
        <f>200727/1000</f>
        <v>200.727</v>
      </c>
      <c r="I566" s="16">
        <f t="shared" si="1733"/>
        <v>0</v>
      </c>
      <c r="J566" s="16">
        <f t="shared" si="1734"/>
        <v>0</v>
      </c>
      <c r="K566" s="16">
        <f t="shared" si="1735"/>
        <v>0</v>
      </c>
      <c r="L566" s="33">
        <f t="shared" si="1736"/>
        <v>0</v>
      </c>
      <c r="M566" s="20">
        <f t="shared" si="1737"/>
        <v>0</v>
      </c>
      <c r="N566" s="20">
        <f t="shared" si="1738"/>
        <v>0</v>
      </c>
      <c r="O566" s="20">
        <f t="shared" si="1739"/>
        <v>0</v>
      </c>
      <c r="P566" s="20">
        <f t="shared" si="1740"/>
        <v>0</v>
      </c>
      <c r="Q566" s="20">
        <f t="shared" si="1741"/>
        <v>0</v>
      </c>
      <c r="R566" s="20">
        <f t="shared" si="1742"/>
        <v>0</v>
      </c>
      <c r="S566" s="20">
        <f t="shared" si="1743"/>
        <v>0</v>
      </c>
      <c r="T566" s="20">
        <f t="shared" si="1744"/>
        <v>0</v>
      </c>
      <c r="U566" s="182">
        <f t="shared" si="1745"/>
        <v>0</v>
      </c>
      <c r="V566" s="33">
        <v>0</v>
      </c>
      <c r="W566" s="20">
        <v>0</v>
      </c>
      <c r="X566" s="20">
        <v>0</v>
      </c>
      <c r="Y566" s="20">
        <v>0</v>
      </c>
      <c r="Z566" s="20">
        <v>0</v>
      </c>
      <c r="AA566" s="20">
        <v>0</v>
      </c>
      <c r="AB566" s="20">
        <v>0</v>
      </c>
      <c r="AC566" s="20">
        <v>0</v>
      </c>
      <c r="AD566" s="20">
        <v>0</v>
      </c>
      <c r="AE566" s="20">
        <v>0</v>
      </c>
      <c r="AF566" s="20">
        <v>0</v>
      </c>
      <c r="AG566" s="16">
        <v>0</v>
      </c>
      <c r="AH566" s="179">
        <f t="shared" si="1613"/>
        <v>0</v>
      </c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329">
        <f t="shared" si="1640"/>
        <v>0</v>
      </c>
      <c r="AV566" s="33">
        <v>0</v>
      </c>
      <c r="AW566" s="20">
        <v>0</v>
      </c>
      <c r="AX566" s="20">
        <v>0</v>
      </c>
      <c r="AY566" s="20">
        <v>0</v>
      </c>
      <c r="AZ566" s="20">
        <v>0</v>
      </c>
      <c r="BA566" s="20">
        <v>0</v>
      </c>
      <c r="BB566" s="20">
        <v>0</v>
      </c>
      <c r="BC566" s="20">
        <v>0</v>
      </c>
      <c r="BD566" s="20">
        <v>0</v>
      </c>
      <c r="BE566" s="20">
        <v>0</v>
      </c>
      <c r="BF566" s="20">
        <v>0</v>
      </c>
      <c r="BG566" s="20">
        <v>0</v>
      </c>
      <c r="BH566" s="329">
        <f t="shared" si="1639"/>
        <v>0</v>
      </c>
      <c r="BI566" s="193">
        <f t="shared" si="1725"/>
        <v>0</v>
      </c>
      <c r="BJ566" s="193">
        <f t="shared" si="1726"/>
        <v>0</v>
      </c>
      <c r="BK566" s="20">
        <v>0</v>
      </c>
      <c r="BL566" s="33">
        <v>0</v>
      </c>
      <c r="BM566" s="226">
        <f t="shared" si="1628"/>
        <v>0</v>
      </c>
      <c r="BN566" s="4">
        <f t="shared" si="1746"/>
        <v>0</v>
      </c>
      <c r="BO566" s="4">
        <v>0</v>
      </c>
      <c r="BP566" s="4">
        <v>0</v>
      </c>
      <c r="BQ566" s="195">
        <v>0</v>
      </c>
      <c r="BR566" s="196">
        <f t="shared" si="1727"/>
        <v>0</v>
      </c>
      <c r="BS566" s="224">
        <f t="shared" si="1638"/>
        <v>0</v>
      </c>
      <c r="BT566" s="4">
        <f t="shared" si="1629"/>
        <v>0</v>
      </c>
      <c r="BU566" s="229">
        <f t="shared" si="1594"/>
        <v>0</v>
      </c>
      <c r="BV566" s="193">
        <f t="shared" si="1630"/>
        <v>0</v>
      </c>
      <c r="BW566" s="193">
        <f t="shared" si="1631"/>
        <v>0</v>
      </c>
      <c r="BX566" s="20">
        <v>0</v>
      </c>
      <c r="BY566" s="19">
        <v>0</v>
      </c>
      <c r="BZ566" s="441">
        <f t="shared" si="1632"/>
        <v>0</v>
      </c>
      <c r="CA566" s="4">
        <f t="shared" si="1728"/>
        <v>0</v>
      </c>
      <c r="CB566" s="1">
        <v>0</v>
      </c>
      <c r="CC566" s="1">
        <v>0</v>
      </c>
      <c r="CD566" s="19">
        <v>0</v>
      </c>
      <c r="CE566" s="196">
        <v>0</v>
      </c>
      <c r="CF566" s="275">
        <f t="shared" si="1633"/>
        <v>0</v>
      </c>
      <c r="CG566" s="1">
        <f t="shared" si="1634"/>
        <v>0</v>
      </c>
      <c r="CH566" s="229">
        <f t="shared" si="1635"/>
        <v>0</v>
      </c>
      <c r="CI566" s="193">
        <f t="shared" si="1636"/>
        <v>0</v>
      </c>
      <c r="CJ566" s="193">
        <f t="shared" si="1637"/>
        <v>0</v>
      </c>
      <c r="CK566" s="20">
        <v>0</v>
      </c>
      <c r="CL566" s="33">
        <v>0</v>
      </c>
      <c r="CM566" s="475">
        <f t="shared" si="1614"/>
        <v>0</v>
      </c>
      <c r="CN566" s="4">
        <f t="shared" si="1729"/>
        <v>0</v>
      </c>
      <c r="CO566" s="1">
        <v>0</v>
      </c>
      <c r="CP566" s="1">
        <v>0</v>
      </c>
      <c r="CQ566" s="19">
        <v>0</v>
      </c>
      <c r="CR566" s="7">
        <v>0</v>
      </c>
      <c r="CS566" s="224">
        <f t="shared" si="1624"/>
        <v>0</v>
      </c>
      <c r="CT566" s="1">
        <f t="shared" si="1625"/>
        <v>0</v>
      </c>
      <c r="CU566" s="229">
        <f t="shared" si="1615"/>
        <v>0</v>
      </c>
      <c r="CV566" s="193">
        <f t="shared" si="1616"/>
        <v>0</v>
      </c>
      <c r="CW566" s="193">
        <f t="shared" si="1617"/>
        <v>0</v>
      </c>
      <c r="CX566" s="20"/>
      <c r="CY566" s="33"/>
      <c r="CZ566" s="475">
        <f t="shared" si="1618"/>
        <v>0</v>
      </c>
      <c r="DA566" s="4">
        <f t="shared" si="1730"/>
        <v>0</v>
      </c>
      <c r="DB566" s="700"/>
      <c r="DC566" s="700"/>
      <c r="DE566" s="7">
        <f t="shared" si="1641"/>
        <v>0</v>
      </c>
      <c r="DF566" s="224">
        <f t="shared" si="1626"/>
        <v>0</v>
      </c>
      <c r="DG566" s="1">
        <f t="shared" si="1619"/>
        <v>0</v>
      </c>
      <c r="DH566" s="229">
        <f t="shared" si="1620"/>
        <v>0</v>
      </c>
      <c r="DI566" s="193"/>
      <c r="DJ566" s="193"/>
      <c r="DK566" s="20"/>
      <c r="DL566" s="33"/>
      <c r="DM566" s="475">
        <f t="shared" si="1621"/>
        <v>0</v>
      </c>
      <c r="DN566" s="4" t="e">
        <f t="shared" si="1731"/>
        <v>#DIV/0!</v>
      </c>
      <c r="DO566" s="700"/>
      <c r="DP566" s="700"/>
      <c r="DR566" s="7">
        <f t="shared" si="1732"/>
        <v>0</v>
      </c>
      <c r="DS566" s="224">
        <f t="shared" si="1627"/>
        <v>0</v>
      </c>
      <c r="DT566" s="1">
        <f t="shared" si="1622"/>
        <v>0</v>
      </c>
      <c r="DU566" s="229">
        <f t="shared" si="1623"/>
        <v>0</v>
      </c>
    </row>
    <row r="567" spans="2:125" hidden="1" outlineLevel="1" x14ac:dyDescent="0.35">
      <c r="B567" s="5" t="s">
        <v>124</v>
      </c>
      <c r="C567" s="3"/>
      <c r="D567" s="18">
        <v>320022</v>
      </c>
      <c r="E567" s="5" t="s">
        <v>47</v>
      </c>
      <c r="F567" s="5" t="s">
        <v>65</v>
      </c>
      <c r="G567" s="5" t="s">
        <v>80</v>
      </c>
      <c r="H567" s="20">
        <v>259.25925925925924</v>
      </c>
      <c r="I567" s="16">
        <f t="shared" si="1733"/>
        <v>0</v>
      </c>
      <c r="J567" s="16">
        <f t="shared" si="1734"/>
        <v>0</v>
      </c>
      <c r="K567" s="16">
        <f t="shared" si="1735"/>
        <v>0</v>
      </c>
      <c r="L567" s="33">
        <f t="shared" si="1736"/>
        <v>0</v>
      </c>
      <c r="M567" s="20">
        <f t="shared" si="1737"/>
        <v>0</v>
      </c>
      <c r="N567" s="20">
        <f t="shared" si="1738"/>
        <v>0</v>
      </c>
      <c r="O567" s="20">
        <f t="shared" si="1739"/>
        <v>0</v>
      </c>
      <c r="P567" s="20">
        <f t="shared" si="1740"/>
        <v>0</v>
      </c>
      <c r="Q567" s="20">
        <f t="shared" si="1741"/>
        <v>0</v>
      </c>
      <c r="R567" s="20">
        <f t="shared" si="1742"/>
        <v>0</v>
      </c>
      <c r="S567" s="20">
        <f t="shared" si="1743"/>
        <v>0</v>
      </c>
      <c r="T567" s="20">
        <f t="shared" si="1744"/>
        <v>0</v>
      </c>
      <c r="U567" s="182">
        <f t="shared" si="1745"/>
        <v>0</v>
      </c>
      <c r="V567" s="33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0</v>
      </c>
      <c r="AB567" s="20">
        <v>0</v>
      </c>
      <c r="AC567" s="20">
        <v>0</v>
      </c>
      <c r="AD567" s="20">
        <v>0</v>
      </c>
      <c r="AE567" s="20">
        <v>0</v>
      </c>
      <c r="AF567" s="20">
        <v>0</v>
      </c>
      <c r="AG567" s="16">
        <v>0</v>
      </c>
      <c r="AH567" s="179">
        <f t="shared" si="1613"/>
        <v>0</v>
      </c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329">
        <f t="shared" si="1640"/>
        <v>0</v>
      </c>
      <c r="AV567" s="33">
        <v>0</v>
      </c>
      <c r="AW567" s="20">
        <v>0</v>
      </c>
      <c r="AX567" s="20">
        <v>0</v>
      </c>
      <c r="AY567" s="20">
        <v>0</v>
      </c>
      <c r="AZ567" s="20">
        <v>0</v>
      </c>
      <c r="BA567" s="20">
        <v>0</v>
      </c>
      <c r="BB567" s="20">
        <v>0</v>
      </c>
      <c r="BC567" s="20">
        <v>0</v>
      </c>
      <c r="BD567" s="20">
        <v>0</v>
      </c>
      <c r="BE567" s="20">
        <v>0</v>
      </c>
      <c r="BF567" s="20">
        <v>0</v>
      </c>
      <c r="BG567" s="20">
        <v>0</v>
      </c>
      <c r="BH567" s="329">
        <f t="shared" si="1639"/>
        <v>0</v>
      </c>
      <c r="BI567" s="193"/>
      <c r="BJ567" s="193"/>
      <c r="BK567" s="20"/>
      <c r="BL567" s="33">
        <v>0</v>
      </c>
      <c r="BM567" s="226"/>
      <c r="BN567" s="4"/>
      <c r="BO567" s="4"/>
      <c r="BP567" s="4"/>
      <c r="BQ567" s="195"/>
      <c r="BR567" s="196"/>
      <c r="BS567" s="224"/>
      <c r="BT567" s="4">
        <f t="shared" si="1629"/>
        <v>0</v>
      </c>
      <c r="BU567" s="229">
        <f t="shared" ref="BU567:BU630" si="1747">IFERROR(SUM(AV567:BC567)/SUM(AI567:AP567)-1,0)</f>
        <v>0</v>
      </c>
      <c r="BV567" s="193">
        <f t="shared" si="1630"/>
        <v>0</v>
      </c>
      <c r="BW567" s="193">
        <f t="shared" si="1631"/>
        <v>0</v>
      </c>
      <c r="BX567" s="20">
        <v>0</v>
      </c>
      <c r="BY567" s="19">
        <v>0</v>
      </c>
      <c r="BZ567" s="441">
        <f t="shared" si="1632"/>
        <v>0</v>
      </c>
      <c r="CA567" s="4"/>
      <c r="CB567" s="1">
        <v>0</v>
      </c>
      <c r="CC567" s="1">
        <v>0</v>
      </c>
      <c r="CD567" s="19">
        <v>0</v>
      </c>
      <c r="CE567" s="196">
        <v>0</v>
      </c>
      <c r="CF567" s="275">
        <f t="shared" si="1633"/>
        <v>0</v>
      </c>
      <c r="CG567" s="1">
        <f t="shared" si="1634"/>
        <v>0</v>
      </c>
      <c r="CH567" s="229">
        <f t="shared" si="1635"/>
        <v>0</v>
      </c>
      <c r="CI567" s="193">
        <f t="shared" si="1636"/>
        <v>0</v>
      </c>
      <c r="CJ567" s="193">
        <f t="shared" si="1637"/>
        <v>0</v>
      </c>
      <c r="CK567" s="20">
        <v>0</v>
      </c>
      <c r="CL567" s="33">
        <v>0</v>
      </c>
      <c r="CM567" s="475">
        <f t="shared" si="1614"/>
        <v>0</v>
      </c>
      <c r="CN567" s="4">
        <f t="shared" si="1729"/>
        <v>0</v>
      </c>
      <c r="CO567" s="1">
        <v>0</v>
      </c>
      <c r="CP567" s="1">
        <v>0</v>
      </c>
      <c r="CQ567" s="19">
        <v>0</v>
      </c>
      <c r="CR567" s="7">
        <v>0</v>
      </c>
      <c r="CS567" s="224">
        <f t="shared" si="1624"/>
        <v>0</v>
      </c>
      <c r="CT567" s="1">
        <f t="shared" si="1625"/>
        <v>0</v>
      </c>
      <c r="CU567" s="229">
        <f t="shared" si="1615"/>
        <v>0</v>
      </c>
      <c r="CV567" s="193">
        <f t="shared" si="1616"/>
        <v>0</v>
      </c>
      <c r="CW567" s="193">
        <f t="shared" si="1617"/>
        <v>0</v>
      </c>
      <c r="CX567" s="20"/>
      <c r="CY567" s="33"/>
      <c r="CZ567" s="475">
        <f t="shared" si="1618"/>
        <v>0</v>
      </c>
      <c r="DA567" s="4">
        <f t="shared" si="1730"/>
        <v>0</v>
      </c>
      <c r="DB567" s="700"/>
      <c r="DC567" s="700"/>
      <c r="DE567" s="7">
        <f t="shared" si="1641"/>
        <v>0</v>
      </c>
      <c r="DF567" s="224">
        <f t="shared" si="1626"/>
        <v>0</v>
      </c>
      <c r="DG567" s="1">
        <f t="shared" si="1619"/>
        <v>0</v>
      </c>
      <c r="DH567" s="229">
        <f t="shared" si="1620"/>
        <v>0</v>
      </c>
      <c r="DI567" s="193"/>
      <c r="DJ567" s="193"/>
      <c r="DK567" s="20"/>
      <c r="DL567" s="33"/>
      <c r="DM567" s="475">
        <f t="shared" si="1621"/>
        <v>0</v>
      </c>
      <c r="DN567" s="4" t="e">
        <f t="shared" si="1731"/>
        <v>#DIV/0!</v>
      </c>
      <c r="DO567" s="700"/>
      <c r="DP567" s="700"/>
      <c r="DR567" s="7">
        <f t="shared" si="1732"/>
        <v>0</v>
      </c>
      <c r="DS567" s="224">
        <f t="shared" si="1627"/>
        <v>0</v>
      </c>
      <c r="DT567" s="1">
        <f t="shared" si="1622"/>
        <v>0</v>
      </c>
      <c r="DU567" s="229">
        <f t="shared" si="1623"/>
        <v>0</v>
      </c>
    </row>
    <row r="568" spans="2:125" hidden="1" outlineLevel="1" x14ac:dyDescent="0.35">
      <c r="B568" s="5" t="s">
        <v>124</v>
      </c>
      <c r="C568" s="3"/>
      <c r="D568" s="18">
        <v>320117</v>
      </c>
      <c r="E568" s="5" t="s">
        <v>47</v>
      </c>
      <c r="F568" s="5" t="s">
        <v>66</v>
      </c>
      <c r="G568" s="5" t="s">
        <v>80</v>
      </c>
      <c r="H568" s="20">
        <v>259.25925925925924</v>
      </c>
      <c r="I568" s="16">
        <f t="shared" si="1733"/>
        <v>0</v>
      </c>
      <c r="J568" s="16">
        <f t="shared" si="1734"/>
        <v>0</v>
      </c>
      <c r="K568" s="16">
        <f t="shared" si="1735"/>
        <v>0</v>
      </c>
      <c r="L568" s="33">
        <f t="shared" si="1736"/>
        <v>0</v>
      </c>
      <c r="M568" s="20">
        <f t="shared" si="1737"/>
        <v>0</v>
      </c>
      <c r="N568" s="20">
        <f t="shared" si="1738"/>
        <v>0</v>
      </c>
      <c r="O568" s="20">
        <f t="shared" si="1739"/>
        <v>0</v>
      </c>
      <c r="P568" s="20">
        <f t="shared" si="1740"/>
        <v>0</v>
      </c>
      <c r="Q568" s="20">
        <f t="shared" si="1741"/>
        <v>0</v>
      </c>
      <c r="R568" s="20">
        <f t="shared" si="1742"/>
        <v>0</v>
      </c>
      <c r="S568" s="20">
        <f t="shared" si="1743"/>
        <v>0</v>
      </c>
      <c r="T568" s="20">
        <f t="shared" si="1744"/>
        <v>0</v>
      </c>
      <c r="U568" s="182">
        <f t="shared" si="1745"/>
        <v>0</v>
      </c>
      <c r="V568" s="33">
        <v>0</v>
      </c>
      <c r="W568" s="20">
        <v>0</v>
      </c>
      <c r="X568" s="20">
        <v>0</v>
      </c>
      <c r="Y568" s="20">
        <v>0</v>
      </c>
      <c r="Z568" s="20">
        <v>0</v>
      </c>
      <c r="AA568" s="20">
        <v>0</v>
      </c>
      <c r="AB568" s="20">
        <v>0</v>
      </c>
      <c r="AC568" s="20">
        <v>0</v>
      </c>
      <c r="AD568" s="20">
        <v>0</v>
      </c>
      <c r="AE568" s="20">
        <v>0</v>
      </c>
      <c r="AF568" s="20">
        <v>0</v>
      </c>
      <c r="AG568" s="16">
        <v>0</v>
      </c>
      <c r="AH568" s="179">
        <f t="shared" si="1613"/>
        <v>0</v>
      </c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329">
        <f t="shared" si="1640"/>
        <v>0</v>
      </c>
      <c r="AV568" s="33">
        <v>0</v>
      </c>
      <c r="AW568" s="20">
        <v>0</v>
      </c>
      <c r="AX568" s="20">
        <v>0</v>
      </c>
      <c r="AY568" s="20">
        <v>0</v>
      </c>
      <c r="AZ568" s="20">
        <v>0</v>
      </c>
      <c r="BA568" s="20">
        <v>0</v>
      </c>
      <c r="BB568" s="20">
        <v>0</v>
      </c>
      <c r="BC568" s="20">
        <v>0</v>
      </c>
      <c r="BD568" s="20">
        <v>0</v>
      </c>
      <c r="BE568" s="20">
        <v>0</v>
      </c>
      <c r="BF568" s="20">
        <v>0</v>
      </c>
      <c r="BG568" s="20">
        <v>0</v>
      </c>
      <c r="BH568" s="329">
        <f t="shared" si="1639"/>
        <v>0</v>
      </c>
      <c r="BI568" s="193"/>
      <c r="BJ568" s="193"/>
      <c r="BK568" s="20"/>
      <c r="BL568" s="33">
        <v>0</v>
      </c>
      <c r="BM568" s="226"/>
      <c r="BN568" s="4"/>
      <c r="BO568" s="4"/>
      <c r="BP568" s="4"/>
      <c r="BQ568" s="195"/>
      <c r="BR568" s="196"/>
      <c r="BS568" s="224"/>
      <c r="BT568" s="4">
        <f t="shared" si="1629"/>
        <v>0</v>
      </c>
      <c r="BU568" s="229">
        <f t="shared" si="1747"/>
        <v>0</v>
      </c>
      <c r="BV568" s="193">
        <f t="shared" si="1630"/>
        <v>0</v>
      </c>
      <c r="BW568" s="193">
        <f t="shared" si="1631"/>
        <v>0</v>
      </c>
      <c r="BX568" s="20">
        <v>0</v>
      </c>
      <c r="BY568" s="19">
        <v>0</v>
      </c>
      <c r="BZ568" s="441">
        <f t="shared" si="1632"/>
        <v>0</v>
      </c>
      <c r="CA568" s="4"/>
      <c r="CB568" s="1">
        <v>0</v>
      </c>
      <c r="CC568" s="1">
        <v>0</v>
      </c>
      <c r="CD568" s="19">
        <v>0</v>
      </c>
      <c r="CE568" s="196">
        <v>0</v>
      </c>
      <c r="CF568" s="275">
        <f t="shared" si="1633"/>
        <v>0</v>
      </c>
      <c r="CG568" s="1">
        <f t="shared" si="1634"/>
        <v>0</v>
      </c>
      <c r="CH568" s="229">
        <f t="shared" si="1635"/>
        <v>0</v>
      </c>
      <c r="CI568" s="193">
        <f t="shared" si="1636"/>
        <v>0</v>
      </c>
      <c r="CJ568" s="193">
        <f t="shared" si="1637"/>
        <v>0</v>
      </c>
      <c r="CK568" s="20">
        <v>0</v>
      </c>
      <c r="CL568" s="33">
        <v>0</v>
      </c>
      <c r="CM568" s="475">
        <f t="shared" si="1614"/>
        <v>0</v>
      </c>
      <c r="CN568" s="4">
        <f t="shared" si="1729"/>
        <v>0</v>
      </c>
      <c r="CO568" s="1">
        <v>0</v>
      </c>
      <c r="CP568" s="1">
        <v>0</v>
      </c>
      <c r="CQ568" s="19">
        <v>0</v>
      </c>
      <c r="CR568" s="7">
        <v>0</v>
      </c>
      <c r="CS568" s="224">
        <f t="shared" si="1624"/>
        <v>0</v>
      </c>
      <c r="CT568" s="1">
        <f t="shared" si="1625"/>
        <v>0</v>
      </c>
      <c r="CU568" s="229">
        <f t="shared" si="1615"/>
        <v>0</v>
      </c>
      <c r="CV568" s="193">
        <f t="shared" si="1616"/>
        <v>0</v>
      </c>
      <c r="CW568" s="193">
        <f t="shared" si="1617"/>
        <v>0</v>
      </c>
      <c r="CX568" s="20"/>
      <c r="CY568" s="33"/>
      <c r="CZ568" s="475">
        <f t="shared" si="1618"/>
        <v>0</v>
      </c>
      <c r="DA568" s="4">
        <f t="shared" si="1730"/>
        <v>0</v>
      </c>
      <c r="DB568" s="700"/>
      <c r="DC568" s="700"/>
      <c r="DE568" s="7">
        <f t="shared" si="1641"/>
        <v>0</v>
      </c>
      <c r="DF568" s="224">
        <f t="shared" si="1626"/>
        <v>0</v>
      </c>
      <c r="DG568" s="1">
        <f t="shared" si="1619"/>
        <v>0</v>
      </c>
      <c r="DH568" s="229">
        <f t="shared" si="1620"/>
        <v>0</v>
      </c>
      <c r="DI568" s="193"/>
      <c r="DJ568" s="193"/>
      <c r="DK568" s="20"/>
      <c r="DL568" s="33"/>
      <c r="DM568" s="475">
        <f t="shared" si="1621"/>
        <v>0</v>
      </c>
      <c r="DN568" s="4" t="e">
        <f t="shared" si="1731"/>
        <v>#DIV/0!</v>
      </c>
      <c r="DO568" s="700"/>
      <c r="DP568" s="700"/>
      <c r="DR568" s="7">
        <f t="shared" si="1732"/>
        <v>0</v>
      </c>
      <c r="DS568" s="224">
        <f t="shared" si="1627"/>
        <v>0</v>
      </c>
      <c r="DT568" s="1">
        <f t="shared" si="1622"/>
        <v>0</v>
      </c>
      <c r="DU568" s="229">
        <f t="shared" si="1623"/>
        <v>0</v>
      </c>
    </row>
    <row r="569" spans="2:125" hidden="1" outlineLevel="1" x14ac:dyDescent="0.35">
      <c r="B569" s="5" t="s">
        <v>124</v>
      </c>
      <c r="C569" s="3"/>
      <c r="D569" s="18">
        <v>320927</v>
      </c>
      <c r="E569" s="5" t="s">
        <v>47</v>
      </c>
      <c r="F569" s="5" t="s">
        <v>67</v>
      </c>
      <c r="G569" s="5" t="s">
        <v>80</v>
      </c>
      <c r="H569" s="20">
        <v>229.58199999999999</v>
      </c>
      <c r="I569" s="16">
        <f t="shared" si="1733"/>
        <v>0</v>
      </c>
      <c r="J569" s="16">
        <f t="shared" si="1734"/>
        <v>0</v>
      </c>
      <c r="K569" s="16">
        <f t="shared" si="1735"/>
        <v>0</v>
      </c>
      <c r="L569" s="33">
        <f t="shared" si="1736"/>
        <v>0</v>
      </c>
      <c r="M569" s="20">
        <f t="shared" si="1737"/>
        <v>0</v>
      </c>
      <c r="N569" s="20">
        <f t="shared" si="1738"/>
        <v>0</v>
      </c>
      <c r="O569" s="20">
        <f t="shared" si="1739"/>
        <v>0</v>
      </c>
      <c r="P569" s="20">
        <f t="shared" si="1740"/>
        <v>0</v>
      </c>
      <c r="Q569" s="20">
        <f t="shared" si="1741"/>
        <v>0</v>
      </c>
      <c r="R569" s="20">
        <f t="shared" si="1742"/>
        <v>0</v>
      </c>
      <c r="S569" s="20">
        <f t="shared" si="1743"/>
        <v>0</v>
      </c>
      <c r="T569" s="20">
        <f t="shared" si="1744"/>
        <v>0</v>
      </c>
      <c r="U569" s="182">
        <f t="shared" si="1745"/>
        <v>0</v>
      </c>
      <c r="V569" s="33">
        <v>0</v>
      </c>
      <c r="W569" s="20">
        <v>0</v>
      </c>
      <c r="X569" s="20">
        <v>0</v>
      </c>
      <c r="Y569" s="20">
        <v>0</v>
      </c>
      <c r="Z569" s="20">
        <v>0</v>
      </c>
      <c r="AA569" s="20">
        <v>0</v>
      </c>
      <c r="AB569" s="20">
        <v>0</v>
      </c>
      <c r="AC569" s="20">
        <v>0</v>
      </c>
      <c r="AD569" s="20">
        <v>0</v>
      </c>
      <c r="AE569" s="20">
        <v>0</v>
      </c>
      <c r="AF569" s="20">
        <v>0</v>
      </c>
      <c r="AG569" s="16">
        <v>0</v>
      </c>
      <c r="AH569" s="179">
        <f t="shared" si="1613"/>
        <v>0</v>
      </c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329">
        <f t="shared" si="1640"/>
        <v>0</v>
      </c>
      <c r="AV569" s="33">
        <v>0</v>
      </c>
      <c r="AW569" s="20">
        <v>0</v>
      </c>
      <c r="AX569" s="20">
        <v>0</v>
      </c>
      <c r="AY569" s="20">
        <v>0</v>
      </c>
      <c r="AZ569" s="20">
        <v>0</v>
      </c>
      <c r="BA569" s="20">
        <v>0</v>
      </c>
      <c r="BB569" s="20">
        <v>0</v>
      </c>
      <c r="BC569" s="20">
        <v>0</v>
      </c>
      <c r="BD569" s="20">
        <v>0</v>
      </c>
      <c r="BE569" s="20">
        <v>0</v>
      </c>
      <c r="BF569" s="20">
        <v>0</v>
      </c>
      <c r="BG569" s="20">
        <v>0</v>
      </c>
      <c r="BH569" s="329">
        <f t="shared" si="1639"/>
        <v>0</v>
      </c>
      <c r="BI569" s="193"/>
      <c r="BJ569" s="193"/>
      <c r="BK569" s="20"/>
      <c r="BL569" s="33">
        <v>0</v>
      </c>
      <c r="BM569" s="226"/>
      <c r="BN569" s="4"/>
      <c r="BO569" s="4"/>
      <c r="BP569" s="4"/>
      <c r="BQ569" s="195"/>
      <c r="BR569" s="196"/>
      <c r="BS569" s="224"/>
      <c r="BT569" s="4">
        <f t="shared" si="1629"/>
        <v>0</v>
      </c>
      <c r="BU569" s="229">
        <f t="shared" si="1747"/>
        <v>0</v>
      </c>
      <c r="BV569" s="193">
        <f t="shared" si="1630"/>
        <v>0</v>
      </c>
      <c r="BW569" s="193">
        <f t="shared" si="1631"/>
        <v>0</v>
      </c>
      <c r="BX569" s="20">
        <v>0</v>
      </c>
      <c r="BY569" s="19">
        <v>0</v>
      </c>
      <c r="BZ569" s="441">
        <f t="shared" si="1632"/>
        <v>0</v>
      </c>
      <c r="CA569" s="4"/>
      <c r="CB569" s="1">
        <v>0</v>
      </c>
      <c r="CC569" s="1">
        <v>0</v>
      </c>
      <c r="CD569" s="19">
        <v>0</v>
      </c>
      <c r="CE569" s="196">
        <v>0</v>
      </c>
      <c r="CF569" s="275">
        <f t="shared" si="1633"/>
        <v>0</v>
      </c>
      <c r="CG569" s="1">
        <f t="shared" si="1634"/>
        <v>0</v>
      </c>
      <c r="CH569" s="229">
        <f t="shared" si="1635"/>
        <v>0</v>
      </c>
      <c r="CI569" s="193">
        <f t="shared" si="1636"/>
        <v>0</v>
      </c>
      <c r="CJ569" s="193">
        <f t="shared" si="1637"/>
        <v>0</v>
      </c>
      <c r="CK569" s="20">
        <v>0</v>
      </c>
      <c r="CL569" s="33">
        <v>0</v>
      </c>
      <c r="CM569" s="475">
        <f t="shared" si="1614"/>
        <v>0</v>
      </c>
      <c r="CN569" s="4">
        <f t="shared" si="1729"/>
        <v>0</v>
      </c>
      <c r="CO569" s="1">
        <v>0</v>
      </c>
      <c r="CP569" s="1">
        <v>0</v>
      </c>
      <c r="CQ569" s="19">
        <v>0</v>
      </c>
      <c r="CR569" s="7">
        <v>0</v>
      </c>
      <c r="CS569" s="224">
        <f t="shared" si="1624"/>
        <v>0</v>
      </c>
      <c r="CT569" s="1">
        <f t="shared" si="1625"/>
        <v>0</v>
      </c>
      <c r="CU569" s="229">
        <f t="shared" si="1615"/>
        <v>0</v>
      </c>
      <c r="CV569" s="193">
        <f t="shared" si="1616"/>
        <v>0</v>
      </c>
      <c r="CW569" s="193">
        <f t="shared" si="1617"/>
        <v>0</v>
      </c>
      <c r="CX569" s="20"/>
      <c r="CY569" s="33"/>
      <c r="CZ569" s="475">
        <f t="shared" si="1618"/>
        <v>0</v>
      </c>
      <c r="DA569" s="4">
        <f t="shared" si="1730"/>
        <v>0</v>
      </c>
      <c r="DB569" s="700"/>
      <c r="DC569" s="700"/>
      <c r="DE569" s="7">
        <f t="shared" si="1641"/>
        <v>0</v>
      </c>
      <c r="DF569" s="224">
        <f t="shared" si="1626"/>
        <v>0</v>
      </c>
      <c r="DG569" s="1">
        <f t="shared" si="1619"/>
        <v>0</v>
      </c>
      <c r="DH569" s="229">
        <f t="shared" si="1620"/>
        <v>0</v>
      </c>
      <c r="DI569" s="193"/>
      <c r="DJ569" s="193"/>
      <c r="DK569" s="20"/>
      <c r="DL569" s="33"/>
      <c r="DM569" s="475">
        <f t="shared" si="1621"/>
        <v>0</v>
      </c>
      <c r="DN569" s="4" t="e">
        <f t="shared" si="1731"/>
        <v>#DIV/0!</v>
      </c>
      <c r="DO569" s="700"/>
      <c r="DP569" s="700"/>
      <c r="DR569" s="7">
        <f t="shared" si="1732"/>
        <v>0</v>
      </c>
      <c r="DS569" s="224">
        <f t="shared" si="1627"/>
        <v>0</v>
      </c>
      <c r="DT569" s="1">
        <f t="shared" si="1622"/>
        <v>0</v>
      </c>
      <c r="DU569" s="229">
        <f t="shared" si="1623"/>
        <v>0</v>
      </c>
    </row>
    <row r="570" spans="2:125" hidden="1" outlineLevel="1" x14ac:dyDescent="0.35">
      <c r="B570" s="5" t="s">
        <v>124</v>
      </c>
      <c r="C570" s="3"/>
      <c r="D570" s="18">
        <v>320029</v>
      </c>
      <c r="E570" s="5" t="s">
        <v>47</v>
      </c>
      <c r="F570" s="5" t="s">
        <v>68</v>
      </c>
      <c r="G570" s="5" t="s">
        <v>81</v>
      </c>
      <c r="H570" s="20">
        <v>255.55600000000001</v>
      </c>
      <c r="I570" s="16">
        <f t="shared" si="1733"/>
        <v>0</v>
      </c>
      <c r="J570" s="16">
        <f t="shared" si="1734"/>
        <v>0</v>
      </c>
      <c r="K570" s="16">
        <f t="shared" si="1735"/>
        <v>0</v>
      </c>
      <c r="L570" s="33">
        <f t="shared" si="1736"/>
        <v>0</v>
      </c>
      <c r="M570" s="20">
        <f t="shared" si="1737"/>
        <v>0</v>
      </c>
      <c r="N570" s="20">
        <f t="shared" si="1738"/>
        <v>0</v>
      </c>
      <c r="O570" s="20">
        <f t="shared" si="1739"/>
        <v>0</v>
      </c>
      <c r="P570" s="20">
        <f t="shared" si="1740"/>
        <v>0</v>
      </c>
      <c r="Q570" s="20">
        <f t="shared" si="1741"/>
        <v>0</v>
      </c>
      <c r="R570" s="20">
        <f t="shared" si="1742"/>
        <v>0</v>
      </c>
      <c r="S570" s="20">
        <f t="shared" si="1743"/>
        <v>0</v>
      </c>
      <c r="T570" s="20">
        <f t="shared" si="1744"/>
        <v>0</v>
      </c>
      <c r="U570" s="182">
        <f t="shared" si="1745"/>
        <v>0</v>
      </c>
      <c r="V570" s="33">
        <v>0</v>
      </c>
      <c r="W570" s="20">
        <v>0</v>
      </c>
      <c r="X570" s="20">
        <v>0</v>
      </c>
      <c r="Y570" s="20">
        <v>0</v>
      </c>
      <c r="Z570" s="20">
        <v>0</v>
      </c>
      <c r="AA570" s="20">
        <v>0</v>
      </c>
      <c r="AB570" s="20">
        <v>0</v>
      </c>
      <c r="AC570" s="20">
        <v>0</v>
      </c>
      <c r="AD570" s="20">
        <v>0</v>
      </c>
      <c r="AE570" s="20">
        <v>0</v>
      </c>
      <c r="AF570" s="20">
        <v>0</v>
      </c>
      <c r="AG570" s="16">
        <v>0</v>
      </c>
      <c r="AH570" s="179">
        <f t="shared" si="1613"/>
        <v>0</v>
      </c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329">
        <f t="shared" si="1640"/>
        <v>0</v>
      </c>
      <c r="AV570" s="33">
        <v>0</v>
      </c>
      <c r="AW570" s="20">
        <v>0</v>
      </c>
      <c r="AX570" s="20">
        <v>0</v>
      </c>
      <c r="AY570" s="20">
        <v>0</v>
      </c>
      <c r="AZ570" s="20">
        <v>0</v>
      </c>
      <c r="BA570" s="20">
        <v>0</v>
      </c>
      <c r="BB570" s="20">
        <v>0</v>
      </c>
      <c r="BC570" s="20">
        <v>0</v>
      </c>
      <c r="BD570" s="20">
        <v>0</v>
      </c>
      <c r="BE570" s="20">
        <v>0</v>
      </c>
      <c r="BF570" s="20">
        <v>0</v>
      </c>
      <c r="BG570" s="20">
        <v>0</v>
      </c>
      <c r="BH570" s="329">
        <f t="shared" si="1639"/>
        <v>0</v>
      </c>
      <c r="BI570" s="193"/>
      <c r="BJ570" s="193"/>
      <c r="BK570" s="20"/>
      <c r="BL570" s="33">
        <v>0</v>
      </c>
      <c r="BM570" s="226"/>
      <c r="BN570" s="4"/>
      <c r="BO570" s="4"/>
      <c r="BP570" s="4"/>
      <c r="BQ570" s="195"/>
      <c r="BR570" s="196"/>
      <c r="BS570" s="224"/>
      <c r="BT570" s="4">
        <f t="shared" si="1629"/>
        <v>0</v>
      </c>
      <c r="BU570" s="229">
        <f t="shared" si="1747"/>
        <v>0</v>
      </c>
      <c r="BV570" s="193">
        <f t="shared" si="1630"/>
        <v>0</v>
      </c>
      <c r="BW570" s="193">
        <f t="shared" si="1631"/>
        <v>0</v>
      </c>
      <c r="BX570" s="20">
        <v>0</v>
      </c>
      <c r="BY570" s="19">
        <v>0</v>
      </c>
      <c r="BZ570" s="441">
        <f t="shared" si="1632"/>
        <v>0</v>
      </c>
      <c r="CA570" s="4"/>
      <c r="CB570" s="1">
        <v>0</v>
      </c>
      <c r="CC570" s="1">
        <v>0</v>
      </c>
      <c r="CD570" s="19">
        <v>0</v>
      </c>
      <c r="CE570" s="196">
        <v>0</v>
      </c>
      <c r="CF570" s="275">
        <f t="shared" si="1633"/>
        <v>0</v>
      </c>
      <c r="CG570" s="1">
        <f t="shared" si="1634"/>
        <v>0</v>
      </c>
      <c r="CH570" s="229">
        <f t="shared" si="1635"/>
        <v>0</v>
      </c>
      <c r="CI570" s="193">
        <f t="shared" si="1636"/>
        <v>0</v>
      </c>
      <c r="CJ570" s="193">
        <f t="shared" si="1637"/>
        <v>0</v>
      </c>
      <c r="CK570" s="20">
        <v>0</v>
      </c>
      <c r="CL570" s="33">
        <v>0</v>
      </c>
      <c r="CM570" s="475">
        <f t="shared" si="1614"/>
        <v>0</v>
      </c>
      <c r="CN570" s="4">
        <f t="shared" si="1729"/>
        <v>0</v>
      </c>
      <c r="CO570" s="1">
        <v>0</v>
      </c>
      <c r="CP570" s="1">
        <v>0</v>
      </c>
      <c r="CQ570" s="19">
        <v>0</v>
      </c>
      <c r="CR570" s="7">
        <v>0</v>
      </c>
      <c r="CS570" s="224">
        <f t="shared" si="1624"/>
        <v>0</v>
      </c>
      <c r="CT570" s="1">
        <f t="shared" si="1625"/>
        <v>0</v>
      </c>
      <c r="CU570" s="229">
        <f t="shared" si="1615"/>
        <v>0</v>
      </c>
      <c r="CV570" s="193">
        <f t="shared" si="1616"/>
        <v>0</v>
      </c>
      <c r="CW570" s="193">
        <f t="shared" si="1617"/>
        <v>0</v>
      </c>
      <c r="CX570" s="20"/>
      <c r="CY570" s="33"/>
      <c r="CZ570" s="475">
        <f t="shared" si="1618"/>
        <v>0</v>
      </c>
      <c r="DA570" s="4">
        <f t="shared" si="1730"/>
        <v>0</v>
      </c>
      <c r="DB570" s="700"/>
      <c r="DC570" s="700"/>
      <c r="DE570" s="7">
        <f t="shared" si="1641"/>
        <v>0</v>
      </c>
      <c r="DF570" s="224">
        <f t="shared" si="1626"/>
        <v>0</v>
      </c>
      <c r="DG570" s="1">
        <f t="shared" si="1619"/>
        <v>0</v>
      </c>
      <c r="DH570" s="229">
        <f t="shared" si="1620"/>
        <v>0</v>
      </c>
      <c r="DI570" s="193"/>
      <c r="DJ570" s="193"/>
      <c r="DK570" s="20"/>
      <c r="DL570" s="33"/>
      <c r="DM570" s="475">
        <f t="shared" si="1621"/>
        <v>0</v>
      </c>
      <c r="DN570" s="4" t="e">
        <f t="shared" si="1731"/>
        <v>#DIV/0!</v>
      </c>
      <c r="DO570" s="700"/>
      <c r="DP570" s="700"/>
      <c r="DR570" s="7">
        <f t="shared" si="1732"/>
        <v>0</v>
      </c>
      <c r="DS570" s="224">
        <f t="shared" si="1627"/>
        <v>0</v>
      </c>
      <c r="DT570" s="1">
        <f t="shared" si="1622"/>
        <v>0</v>
      </c>
      <c r="DU570" s="229">
        <f t="shared" si="1623"/>
        <v>0</v>
      </c>
    </row>
    <row r="571" spans="2:125" hidden="1" outlineLevel="1" x14ac:dyDescent="0.35">
      <c r="B571" s="5" t="s">
        <v>124</v>
      </c>
      <c r="C571" s="3"/>
      <c r="D571" s="18">
        <v>320020</v>
      </c>
      <c r="E571" s="5" t="s">
        <v>47</v>
      </c>
      <c r="F571" s="5" t="s">
        <v>29</v>
      </c>
      <c r="G571" s="5" t="s">
        <v>130</v>
      </c>
      <c r="H571" s="20">
        <v>317.77800000000002</v>
      </c>
      <c r="I571" s="16">
        <f t="shared" si="1733"/>
        <v>195.24557989539869</v>
      </c>
      <c r="J571" s="16">
        <f t="shared" si="1734"/>
        <v>0</v>
      </c>
      <c r="K571" s="16">
        <f t="shared" si="1735"/>
        <v>0</v>
      </c>
      <c r="L571" s="33">
        <f t="shared" si="1736"/>
        <v>0</v>
      </c>
      <c r="M571" s="20">
        <f t="shared" si="1737"/>
        <v>0</v>
      </c>
      <c r="N571" s="20">
        <f t="shared" si="1738"/>
        <v>0</v>
      </c>
      <c r="O571" s="20">
        <f t="shared" si="1739"/>
        <v>0</v>
      </c>
      <c r="P571" s="20">
        <f t="shared" si="1740"/>
        <v>0</v>
      </c>
      <c r="Q571" s="20">
        <f t="shared" si="1741"/>
        <v>0</v>
      </c>
      <c r="R571" s="20">
        <f t="shared" si="1742"/>
        <v>0</v>
      </c>
      <c r="S571" s="20">
        <f t="shared" si="1743"/>
        <v>0</v>
      </c>
      <c r="T571" s="20">
        <f t="shared" si="1744"/>
        <v>0</v>
      </c>
      <c r="U571" s="182">
        <f t="shared" si="1745"/>
        <v>195.24557989539869</v>
      </c>
      <c r="V571" s="33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16"/>
      <c r="AH571" s="179">
        <f t="shared" si="1613"/>
        <v>0</v>
      </c>
      <c r="AI571" s="28">
        <v>62044.749888000006</v>
      </c>
      <c r="AJ571" s="28">
        <v>0</v>
      </c>
      <c r="AK571" s="28">
        <v>0</v>
      </c>
      <c r="AL571" s="28">
        <v>0</v>
      </c>
      <c r="AM571" s="28">
        <v>0</v>
      </c>
      <c r="AN571" s="28">
        <v>0</v>
      </c>
      <c r="AO571" s="28">
        <v>0</v>
      </c>
      <c r="AP571" s="28">
        <v>0</v>
      </c>
      <c r="AQ571" s="28">
        <v>0</v>
      </c>
      <c r="AR571" s="28"/>
      <c r="AS571" s="28">
        <v>0</v>
      </c>
      <c r="AT571" s="28"/>
      <c r="AU571" s="329">
        <f t="shared" si="1640"/>
        <v>62044.749888000006</v>
      </c>
      <c r="AV571" s="33"/>
      <c r="AW571" s="20"/>
      <c r="AX571" s="20"/>
      <c r="AY571" s="20"/>
      <c r="AZ571" s="20"/>
      <c r="BA571" s="20"/>
      <c r="BB571" s="20"/>
      <c r="BC571" s="20">
        <v>0</v>
      </c>
      <c r="BD571" s="20">
        <v>0</v>
      </c>
      <c r="BE571" s="20"/>
      <c r="BF571" s="20"/>
      <c r="BG571" s="20"/>
      <c r="BH571" s="329"/>
      <c r="BI571" s="193"/>
      <c r="BJ571" s="193"/>
      <c r="BK571" s="20"/>
      <c r="BL571" s="33">
        <v>0</v>
      </c>
      <c r="BM571" s="226"/>
      <c r="BN571" s="4"/>
      <c r="BO571" s="4"/>
      <c r="BP571" s="4"/>
      <c r="BQ571" s="195"/>
      <c r="BR571" s="196"/>
      <c r="BS571" s="224"/>
      <c r="BT571" s="4">
        <f t="shared" si="1629"/>
        <v>0</v>
      </c>
      <c r="BU571" s="229">
        <f t="shared" si="1747"/>
        <v>-1</v>
      </c>
      <c r="BV571" s="193">
        <f t="shared" si="1630"/>
        <v>0</v>
      </c>
      <c r="BW571" s="193">
        <f t="shared" si="1631"/>
        <v>0</v>
      </c>
      <c r="BX571" s="20">
        <v>0</v>
      </c>
      <c r="BY571" s="19">
        <v>0</v>
      </c>
      <c r="BZ571" s="441">
        <f t="shared" si="1632"/>
        <v>0</v>
      </c>
      <c r="CA571" s="4"/>
      <c r="CB571" s="1">
        <v>0</v>
      </c>
      <c r="CC571" s="1">
        <v>0</v>
      </c>
      <c r="CD571" s="19">
        <v>0</v>
      </c>
      <c r="CE571" s="196">
        <v>0</v>
      </c>
      <c r="CF571" s="275">
        <f t="shared" si="1633"/>
        <v>0</v>
      </c>
      <c r="CG571" s="1">
        <f t="shared" si="1634"/>
        <v>0</v>
      </c>
      <c r="CH571" s="229">
        <f t="shared" si="1635"/>
        <v>-1</v>
      </c>
      <c r="CI571" s="193">
        <f t="shared" si="1636"/>
        <v>0</v>
      </c>
      <c r="CJ571" s="193">
        <f t="shared" si="1637"/>
        <v>0</v>
      </c>
      <c r="CK571" s="20">
        <v>0</v>
      </c>
      <c r="CL571" s="33">
        <v>0</v>
      </c>
      <c r="CM571" s="475">
        <f t="shared" si="1614"/>
        <v>0</v>
      </c>
      <c r="CN571" s="4">
        <f t="shared" si="1729"/>
        <v>0</v>
      </c>
      <c r="CO571" s="1">
        <v>0</v>
      </c>
      <c r="CP571" s="1">
        <v>0</v>
      </c>
      <c r="CQ571" s="19">
        <v>0</v>
      </c>
      <c r="CR571" s="7">
        <v>0</v>
      </c>
      <c r="CS571" s="224">
        <f t="shared" si="1624"/>
        <v>0</v>
      </c>
      <c r="CT571" s="1">
        <f t="shared" si="1625"/>
        <v>0</v>
      </c>
      <c r="CU571" s="229">
        <f t="shared" si="1615"/>
        <v>-1</v>
      </c>
      <c r="CV571" s="193">
        <f t="shared" si="1616"/>
        <v>0</v>
      </c>
      <c r="CW571" s="193">
        <f t="shared" si="1617"/>
        <v>0</v>
      </c>
      <c r="CX571" s="20"/>
      <c r="CY571" s="33"/>
      <c r="CZ571" s="475">
        <f t="shared" si="1618"/>
        <v>0</v>
      </c>
      <c r="DA571" s="4">
        <f t="shared" si="1730"/>
        <v>0</v>
      </c>
      <c r="DB571" s="700"/>
      <c r="DC571" s="700"/>
      <c r="DE571" s="7">
        <f t="shared" si="1641"/>
        <v>0</v>
      </c>
      <c r="DF571" s="224">
        <f t="shared" si="1626"/>
        <v>0</v>
      </c>
      <c r="DG571" s="1">
        <f t="shared" si="1619"/>
        <v>0</v>
      </c>
      <c r="DH571" s="229">
        <f t="shared" si="1620"/>
        <v>-1</v>
      </c>
      <c r="DI571" s="193"/>
      <c r="DJ571" s="193"/>
      <c r="DK571" s="20"/>
      <c r="DL571" s="33"/>
      <c r="DM571" s="475">
        <f t="shared" si="1621"/>
        <v>0</v>
      </c>
      <c r="DN571" s="4" t="e">
        <f t="shared" si="1731"/>
        <v>#DIV/0!</v>
      </c>
      <c r="DO571" s="700"/>
      <c r="DP571" s="700"/>
      <c r="DR571" s="7">
        <f t="shared" si="1732"/>
        <v>0</v>
      </c>
      <c r="DS571" s="224">
        <f t="shared" si="1627"/>
        <v>0</v>
      </c>
      <c r="DT571" s="1">
        <f t="shared" si="1622"/>
        <v>0</v>
      </c>
      <c r="DU571" s="229">
        <f t="shared" si="1623"/>
        <v>-1</v>
      </c>
    </row>
    <row r="572" spans="2:125" collapsed="1" x14ac:dyDescent="0.35">
      <c r="B572" s="5" t="s">
        <v>124</v>
      </c>
      <c r="C572" s="3"/>
      <c r="D572" s="18"/>
      <c r="E572" s="5" t="s">
        <v>194</v>
      </c>
      <c r="F572" s="14" t="s">
        <v>82</v>
      </c>
      <c r="G572" s="5"/>
      <c r="H572" s="2"/>
      <c r="I572" s="27">
        <f>+SUM(I573:I575)</f>
        <v>12.57054910032879</v>
      </c>
      <c r="J572" s="27">
        <f t="shared" ref="J572:U572" si="1748">+SUM(J573:J575)</f>
        <v>0.93503011536355563</v>
      </c>
      <c r="K572" s="27">
        <f t="shared" si="1748"/>
        <v>35.198006155240449</v>
      </c>
      <c r="L572" s="34">
        <f t="shared" si="1748"/>
        <v>14.849158846742064</v>
      </c>
      <c r="M572" s="26">
        <f t="shared" si="1748"/>
        <v>22.548722693200915</v>
      </c>
      <c r="N572" s="26">
        <f t="shared" si="1748"/>
        <v>28.048411154957233</v>
      </c>
      <c r="O572" s="26">
        <f t="shared" si="1748"/>
        <v>25.378528406623495</v>
      </c>
      <c r="P572" s="26">
        <f t="shared" si="1748"/>
        <v>39.417735651933121</v>
      </c>
      <c r="Q572" s="26">
        <f t="shared" si="1748"/>
        <v>25.378547287729173</v>
      </c>
      <c r="R572" s="26">
        <f t="shared" si="1748"/>
        <v>149.57150778216237</v>
      </c>
      <c r="S572" s="26">
        <f t="shared" si="1748"/>
        <v>13.499235315220059</v>
      </c>
      <c r="T572" s="26">
        <f t="shared" si="1748"/>
        <v>51.279095217415929</v>
      </c>
      <c r="U572" s="182">
        <f t="shared" si="1748"/>
        <v>418.67452772691718</v>
      </c>
      <c r="V572" s="34">
        <f>+SUM(V573:V575)</f>
        <v>32</v>
      </c>
      <c r="W572" s="26">
        <f t="shared" ref="W572:AH572" si="1749">+SUM(W573:W575)</f>
        <v>38.5</v>
      </c>
      <c r="X572" s="26">
        <f t="shared" si="1749"/>
        <v>36.85</v>
      </c>
      <c r="Y572" s="26">
        <f t="shared" si="1749"/>
        <v>18.25</v>
      </c>
      <c r="Z572" s="26">
        <f t="shared" si="1749"/>
        <v>50.849999999999994</v>
      </c>
      <c r="AA572" s="26">
        <f t="shared" si="1749"/>
        <v>41.366666666666674</v>
      </c>
      <c r="AB572" s="26">
        <f t="shared" si="1749"/>
        <v>37.166666666666671</v>
      </c>
      <c r="AC572" s="26">
        <f t="shared" si="1749"/>
        <v>28.483333333333334</v>
      </c>
      <c r="AD572" s="26">
        <f t="shared" si="1749"/>
        <v>27.05</v>
      </c>
      <c r="AE572" s="26">
        <f t="shared" si="1749"/>
        <v>0</v>
      </c>
      <c r="AF572" s="26">
        <f t="shared" si="1749"/>
        <v>0</v>
      </c>
      <c r="AG572" s="27">
        <f t="shared" si="1749"/>
        <v>0</v>
      </c>
      <c r="AH572" s="179">
        <f t="shared" si="1749"/>
        <v>310.51666666666671</v>
      </c>
      <c r="AI572" s="23">
        <f>SUM(AI573:AI575)</f>
        <v>3994.6439520042827</v>
      </c>
      <c r="AJ572" s="23">
        <f t="shared" ref="AJ572:AT572" si="1750">SUM(AJ573:AJ575)</f>
        <v>297.13200000000001</v>
      </c>
      <c r="AK572" s="23">
        <f t="shared" si="1750"/>
        <v>11185.152</v>
      </c>
      <c r="AL572" s="23">
        <f t="shared" si="1750"/>
        <v>4718.7359999999999</v>
      </c>
      <c r="AM572" s="23">
        <f t="shared" si="1750"/>
        <v>7165.4880000000012</v>
      </c>
      <c r="AN572" s="23">
        <f t="shared" si="1750"/>
        <v>8913.1679999999997</v>
      </c>
      <c r="AO572" s="23">
        <f t="shared" si="1750"/>
        <v>8064.7380000000012</v>
      </c>
      <c r="AP572" s="23">
        <f t="shared" si="1750"/>
        <v>12526.089200000004</v>
      </c>
      <c r="AQ572" s="23">
        <f t="shared" si="1750"/>
        <v>8064.7440000000015</v>
      </c>
      <c r="AR572" s="23">
        <f t="shared" si="1750"/>
        <v>47530.534599999999</v>
      </c>
      <c r="AS572" s="23">
        <f t="shared" si="1750"/>
        <v>4289.76</v>
      </c>
      <c r="AT572" s="23">
        <f t="shared" si="1750"/>
        <v>16295.36832</v>
      </c>
      <c r="AU572" s="329">
        <f t="shared" ref="AU572" si="1751">+SUM(AU573:AU575)</f>
        <v>133045.55407200428</v>
      </c>
      <c r="AV572" s="34">
        <f t="shared" ref="AV572" si="1752">+SUM(AV573:AV575)</f>
        <v>10981.785599999997</v>
      </c>
      <c r="AW572" s="26">
        <f t="shared" ref="AW572" si="1753">+SUM(AW573:AW575)</f>
        <v>13212.460800000003</v>
      </c>
      <c r="AX572" s="26">
        <f t="shared" ref="AX572" si="1754">+SUM(AX573:AX575)</f>
        <v>12646.212479999995</v>
      </c>
      <c r="AY572" s="26">
        <f t="shared" ref="AY572" si="1755">+SUM(AY573:AY575)</f>
        <v>6263.0496000000012</v>
      </c>
      <c r="AZ572" s="26">
        <f t="shared" ref="AZ572" si="1756">+SUM(AZ573:AZ575)</f>
        <v>17450.743679999989</v>
      </c>
      <c r="BA572" s="26">
        <f t="shared" ref="BA572" si="1757">+SUM(BA573:BA575)</f>
        <v>14196.245759999987</v>
      </c>
      <c r="BB572" s="26">
        <f t="shared" ref="BB572" si="1758">+SUM(BB573:BB575)</f>
        <v>12754.88639999999</v>
      </c>
      <c r="BC572" s="26">
        <v>9774.9331200000015</v>
      </c>
      <c r="BD572" s="26">
        <v>9283.0406399999993</v>
      </c>
      <c r="BE572" s="26">
        <f t="shared" ref="BE572" si="1759">+SUM(BE573:BE575)</f>
        <v>0</v>
      </c>
      <c r="BF572" s="26">
        <f t="shared" ref="BF572" si="1760">+SUM(BF573:BF575)</f>
        <v>0</v>
      </c>
      <c r="BG572" s="26">
        <f t="shared" ref="BG572" si="1761">+SUM(BG573:BG575)</f>
        <v>0</v>
      </c>
      <c r="BH572" s="329">
        <f t="shared" ref="BH572" si="1762">+SUM(BH573:BH575)</f>
        <v>106563.35807999995</v>
      </c>
      <c r="BI572" s="193"/>
      <c r="BJ572" s="193"/>
      <c r="BK572" s="20"/>
      <c r="BL572" s="33">
        <f>+SUM(BL573:BL576)</f>
        <v>9774.9331200000015</v>
      </c>
      <c r="BM572" s="226"/>
      <c r="BN572" s="4"/>
      <c r="BO572" s="4"/>
      <c r="BP572" s="4"/>
      <c r="BQ572" s="195"/>
      <c r="BR572" s="196"/>
      <c r="BS572" s="224"/>
      <c r="BT572" s="4">
        <f t="shared" si="1629"/>
        <v>-0.21963408020437869</v>
      </c>
      <c r="BU572" s="229">
        <f t="shared" si="1747"/>
        <v>0.71071952350643297</v>
      </c>
      <c r="BV572" s="193"/>
      <c r="BW572" s="193">
        <f t="shared" si="1631"/>
        <v>12242.021759999994</v>
      </c>
      <c r="BX572" s="20">
        <f>+SUM(BX573:BX576)</f>
        <v>0</v>
      </c>
      <c r="BY572" s="19">
        <f>+BY573</f>
        <v>9283.0406399999993</v>
      </c>
      <c r="BZ572" s="441">
        <f t="shared" si="1632"/>
        <v>0</v>
      </c>
      <c r="CA572" s="4"/>
      <c r="CB572" s="1">
        <v>0</v>
      </c>
      <c r="CC572" s="1">
        <v>0</v>
      </c>
      <c r="CD572" s="19">
        <v>0</v>
      </c>
      <c r="CE572" s="196">
        <v>0</v>
      </c>
      <c r="CF572" s="275">
        <f t="shared" si="1633"/>
        <v>0</v>
      </c>
      <c r="CG572" s="1">
        <f t="shared" si="1634"/>
        <v>-1</v>
      </c>
      <c r="CH572" s="229">
        <f t="shared" si="1635"/>
        <v>0.64120647962476229</v>
      </c>
      <c r="CI572" s="193">
        <f t="shared" si="1636"/>
        <v>11840.373119999995</v>
      </c>
      <c r="CJ572" s="193">
        <f t="shared" si="1637"/>
        <v>10604.286719999996</v>
      </c>
      <c r="CK572" s="20">
        <v>0</v>
      </c>
      <c r="CL572" s="33">
        <f>CL573</f>
        <v>7332.6339999999964</v>
      </c>
      <c r="CM572" s="475">
        <f t="shared" si="1614"/>
        <v>0</v>
      </c>
      <c r="CN572" s="4">
        <f t="shared" si="1729"/>
        <v>4.7332171371442123E-3</v>
      </c>
      <c r="CO572" s="1">
        <v>0</v>
      </c>
      <c r="CP572" s="1">
        <v>0</v>
      </c>
      <c r="CQ572" s="19">
        <v>0</v>
      </c>
      <c r="CR572" s="7">
        <v>0</v>
      </c>
      <c r="CS572" s="224">
        <f t="shared" si="1624"/>
        <v>0</v>
      </c>
      <c r="CT572" s="1">
        <f t="shared" si="1625"/>
        <v>-1</v>
      </c>
      <c r="CU572" s="229">
        <f t="shared" si="1615"/>
        <v>-5.243682506598768E-2</v>
      </c>
      <c r="CV572" s="193">
        <f t="shared" si="1616"/>
        <v>11389.599207999994</v>
      </c>
      <c r="CW572" s="193">
        <f t="shared" si="1617"/>
        <v>8796.8692533333324</v>
      </c>
      <c r="CX572" s="20"/>
      <c r="CY572" s="33"/>
      <c r="CZ572" s="475">
        <f t="shared" si="1618"/>
        <v>0</v>
      </c>
      <c r="DA572" s="4">
        <f t="shared" si="1730"/>
        <v>3.9278282758778062E-3</v>
      </c>
      <c r="DB572" s="700"/>
      <c r="DC572" s="700"/>
      <c r="DE572" s="7">
        <f t="shared" si="1641"/>
        <v>0</v>
      </c>
      <c r="DF572" s="224">
        <f t="shared" si="1626"/>
        <v>0</v>
      </c>
      <c r="DG572" s="1">
        <f t="shared" si="1619"/>
        <v>-1</v>
      </c>
      <c r="DH572" s="229">
        <f t="shared" si="1620"/>
        <v>-2.4447016110681785E-2</v>
      </c>
      <c r="DI572" s="193"/>
      <c r="DJ572" s="193"/>
      <c r="DK572" s="20"/>
      <c r="DL572" s="33"/>
      <c r="DM572" s="475">
        <f t="shared" si="1621"/>
        <v>0</v>
      </c>
      <c r="DN572" s="4" t="e">
        <f t="shared" si="1731"/>
        <v>#DIV/0!</v>
      </c>
      <c r="DO572" s="700"/>
      <c r="DP572" s="700"/>
      <c r="DR572" s="7">
        <f t="shared" si="1732"/>
        <v>0</v>
      </c>
      <c r="DS572" s="224">
        <f t="shared" si="1627"/>
        <v>0</v>
      </c>
      <c r="DT572" s="1">
        <f t="shared" si="1622"/>
        <v>-1</v>
      </c>
      <c r="DU572" s="229">
        <f t="shared" si="1623"/>
        <v>-0.19904607994395784</v>
      </c>
    </row>
    <row r="573" spans="2:125" hidden="1" outlineLevel="1" x14ac:dyDescent="0.35">
      <c r="B573" s="5" t="s">
        <v>124</v>
      </c>
      <c r="C573" s="3"/>
      <c r="D573" s="18">
        <v>320917</v>
      </c>
      <c r="E573" s="5" t="s">
        <v>194</v>
      </c>
      <c r="F573" s="5" t="s">
        <v>84</v>
      </c>
      <c r="G573" s="5" t="s">
        <v>70</v>
      </c>
      <c r="H573" s="20">
        <v>317.77800000000002</v>
      </c>
      <c r="I573" s="16">
        <f t="shared" ref="I573" si="1763">+IFERROR(AI573/$H573,0)</f>
        <v>12.57054910032879</v>
      </c>
      <c r="J573" s="16">
        <f t="shared" ref="J573" si="1764">+IFERROR(AJ573/$H573,0)</f>
        <v>0.93503011536355563</v>
      </c>
      <c r="K573" s="16">
        <f t="shared" ref="K573" si="1765">+IFERROR(AK573/$H573,0)</f>
        <v>35.198006155240449</v>
      </c>
      <c r="L573" s="33">
        <f t="shared" ref="L573" si="1766">+IFERROR(AL573/$H573,0)</f>
        <v>14.849158846742064</v>
      </c>
      <c r="M573" s="20">
        <f t="shared" ref="M573" si="1767">+IFERROR(AM573/$H573,0)</f>
        <v>22.548722693200915</v>
      </c>
      <c r="N573" s="20">
        <f t="shared" ref="N573" si="1768">+IFERROR(AN573/$H573,0)</f>
        <v>28.048411154957233</v>
      </c>
      <c r="O573" s="20">
        <f t="shared" ref="O573" si="1769">+IFERROR(AO573/$H573,0)</f>
        <v>25.378528406623495</v>
      </c>
      <c r="P573" s="20">
        <f t="shared" ref="P573" si="1770">+IFERROR(AP573/$H573,0)</f>
        <v>39.417735651933121</v>
      </c>
      <c r="Q573" s="20">
        <f t="shared" ref="Q573" si="1771">+IFERROR(AQ573/$H573,0)</f>
        <v>25.378547287729173</v>
      </c>
      <c r="R573" s="20">
        <f t="shared" ref="R573" si="1772">+IFERROR(AR573/$H573,0)</f>
        <v>149.57150778216237</v>
      </c>
      <c r="S573" s="20">
        <f t="shared" ref="S573" si="1773">+IFERROR(AS573/$H573,0)</f>
        <v>13.499235315220059</v>
      </c>
      <c r="T573" s="20">
        <f t="shared" ref="T573" si="1774">+IFERROR(AT573/$H573,0)</f>
        <v>51.279095217415929</v>
      </c>
      <c r="U573" s="182">
        <f t="shared" si="1745"/>
        <v>418.67452772691718</v>
      </c>
      <c r="V573" s="33">
        <v>32</v>
      </c>
      <c r="W573" s="20">
        <v>38.5</v>
      </c>
      <c r="X573" s="20">
        <v>36.85</v>
      </c>
      <c r="Y573" s="20">
        <v>18.25</v>
      </c>
      <c r="Z573" s="20">
        <v>50.849999999999994</v>
      </c>
      <c r="AA573" s="20">
        <v>41.366666666666674</v>
      </c>
      <c r="AB573" s="20">
        <v>37.166666666666671</v>
      </c>
      <c r="AC573" s="20">
        <v>28.483333333333334</v>
      </c>
      <c r="AD573" s="20">
        <v>27.05</v>
      </c>
      <c r="AE573" s="20">
        <v>0</v>
      </c>
      <c r="AF573" s="20">
        <v>0</v>
      </c>
      <c r="AG573" s="16">
        <v>0</v>
      </c>
      <c r="AH573" s="179">
        <f t="shared" si="1613"/>
        <v>310.51666666666671</v>
      </c>
      <c r="AI573" s="28">
        <v>3994.6439520042827</v>
      </c>
      <c r="AJ573" s="28">
        <v>297.13200000000001</v>
      </c>
      <c r="AK573" s="28">
        <v>11185.152</v>
      </c>
      <c r="AL573" s="28">
        <v>4718.7359999999999</v>
      </c>
      <c r="AM573" s="28">
        <v>7165.4880000000012</v>
      </c>
      <c r="AN573" s="28">
        <v>8913.1679999999997</v>
      </c>
      <c r="AO573" s="28">
        <v>8064.7380000000012</v>
      </c>
      <c r="AP573" s="28">
        <v>12526.089200000004</v>
      </c>
      <c r="AQ573" s="28">
        <v>8064.7440000000015</v>
      </c>
      <c r="AR573" s="28">
        <v>47530.534599999999</v>
      </c>
      <c r="AS573" s="28">
        <v>4289.76</v>
      </c>
      <c r="AT573" s="28">
        <v>16295.36832</v>
      </c>
      <c r="AU573" s="329">
        <f t="shared" si="1640"/>
        <v>133045.55407200428</v>
      </c>
      <c r="AV573" s="33">
        <v>10981.785599999997</v>
      </c>
      <c r="AW573" s="20">
        <v>13212.460800000003</v>
      </c>
      <c r="AX573" s="20">
        <v>12646.212479999995</v>
      </c>
      <c r="AY573" s="20">
        <v>6263.0496000000012</v>
      </c>
      <c r="AZ573" s="20">
        <v>17450.743679999989</v>
      </c>
      <c r="BA573" s="20">
        <v>14196.245759999987</v>
      </c>
      <c r="BB573" s="20">
        <v>12754.88639999999</v>
      </c>
      <c r="BC573" s="20">
        <v>9774.9331200000015</v>
      </c>
      <c r="BD573" s="20">
        <v>9283.0406399999993</v>
      </c>
      <c r="BE573" s="20">
        <v>0</v>
      </c>
      <c r="BF573" s="20">
        <v>0</v>
      </c>
      <c r="BG573" s="20">
        <v>0</v>
      </c>
      <c r="BH573" s="329">
        <f t="shared" si="1639"/>
        <v>106563.35807999995</v>
      </c>
      <c r="BI573" s="193"/>
      <c r="BJ573" s="193"/>
      <c r="BK573" s="20"/>
      <c r="BL573" s="33">
        <v>9774.9331200000015</v>
      </c>
      <c r="BM573" s="226">
        <f t="shared" si="1628"/>
        <v>0</v>
      </c>
      <c r="BN573" s="4">
        <f t="shared" si="1746"/>
        <v>0</v>
      </c>
      <c r="BO573" s="4">
        <v>0</v>
      </c>
      <c r="BP573" s="4">
        <v>0</v>
      </c>
      <c r="BQ573" s="195">
        <v>0</v>
      </c>
      <c r="BR573" s="196">
        <f>BQ573*H573*1.08*(1-BO573)</f>
        <v>0</v>
      </c>
      <c r="BS573" s="224">
        <f t="shared" si="1638"/>
        <v>0</v>
      </c>
      <c r="BT573" s="4">
        <f t="shared" si="1629"/>
        <v>-0.21963408020437869</v>
      </c>
      <c r="BU573" s="3">
        <f t="shared" si="1747"/>
        <v>0.71071952350643297</v>
      </c>
      <c r="BV573" s="193"/>
      <c r="BW573" s="193">
        <f t="shared" si="1631"/>
        <v>12242.021759999994</v>
      </c>
      <c r="BX573" s="20"/>
      <c r="BY573" s="19">
        <v>9283.0406399999993</v>
      </c>
      <c r="BZ573" s="441">
        <f t="shared" si="1632"/>
        <v>0</v>
      </c>
      <c r="CA573" s="4">
        <f>BW573/$BW$539</f>
        <v>6.1711644136767845E-3</v>
      </c>
      <c r="CB573" s="1">
        <v>0</v>
      </c>
      <c r="CC573" s="1">
        <v>0</v>
      </c>
      <c r="CD573" s="19">
        <v>0</v>
      </c>
      <c r="CE573" s="196">
        <v>0</v>
      </c>
      <c r="CF573" s="275">
        <f t="shared" si="1633"/>
        <v>0</v>
      </c>
      <c r="CG573" s="1">
        <f t="shared" si="1634"/>
        <v>-1</v>
      </c>
      <c r="CH573" s="229">
        <f t="shared" si="1635"/>
        <v>0.64120647962476229</v>
      </c>
      <c r="CI573" s="193">
        <f t="shared" si="1636"/>
        <v>11840.373119999995</v>
      </c>
      <c r="CJ573" s="193">
        <f t="shared" si="1637"/>
        <v>10604.286719999996</v>
      </c>
      <c r="CK573" s="20">
        <v>0</v>
      </c>
      <c r="CL573" s="33">
        <v>7332.6339999999964</v>
      </c>
      <c r="CM573" s="475">
        <f t="shared" si="1614"/>
        <v>0</v>
      </c>
      <c r="CN573" s="4"/>
      <c r="CO573" s="1">
        <v>0</v>
      </c>
      <c r="CP573" s="1">
        <v>0</v>
      </c>
      <c r="CQ573" s="19">
        <v>0</v>
      </c>
      <c r="CR573" s="7">
        <f t="shared" ref="CR573:CR612" si="1775">CQ573*$H573*1.08*(1-CO573)</f>
        <v>0</v>
      </c>
      <c r="CS573" s="224">
        <f t="shared" si="1624"/>
        <v>0</v>
      </c>
      <c r="CT573" s="1">
        <f t="shared" si="1625"/>
        <v>-1</v>
      </c>
      <c r="CU573" s="229">
        <f t="shared" si="1615"/>
        <v>-5.243682506598768E-2</v>
      </c>
      <c r="CV573" s="193">
        <f t="shared" si="1616"/>
        <v>11389.599207999994</v>
      </c>
      <c r="CW573" s="193">
        <f t="shared" si="1617"/>
        <v>8796.8692533333324</v>
      </c>
      <c r="CX573" s="20">
        <v>0</v>
      </c>
      <c r="CY573" s="33"/>
      <c r="CZ573" s="475">
        <f t="shared" si="1618"/>
        <v>0</v>
      </c>
      <c r="DA573" s="4"/>
      <c r="DB573" s="700"/>
      <c r="DC573" s="700"/>
      <c r="DE573" s="7">
        <f t="shared" si="1641"/>
        <v>0</v>
      </c>
      <c r="DF573" s="224">
        <f t="shared" si="1626"/>
        <v>0</v>
      </c>
      <c r="DG573" s="1">
        <f t="shared" si="1619"/>
        <v>-1</v>
      </c>
      <c r="DH573" s="229">
        <f t="shared" si="1620"/>
        <v>-2.4447016110681785E-2</v>
      </c>
      <c r="DI573" s="193"/>
      <c r="DJ573" s="193"/>
      <c r="DK573" s="20">
        <v>0</v>
      </c>
      <c r="DL573" s="33"/>
      <c r="DM573" s="475">
        <f t="shared" si="1621"/>
        <v>0</v>
      </c>
      <c r="DN573" s="4"/>
      <c r="DO573" s="700"/>
      <c r="DP573" s="700"/>
      <c r="DR573" s="7">
        <f t="shared" si="1732"/>
        <v>0</v>
      </c>
      <c r="DS573" s="224">
        <f t="shared" si="1627"/>
        <v>0</v>
      </c>
      <c r="DT573" s="1">
        <f t="shared" si="1622"/>
        <v>-1</v>
      </c>
      <c r="DU573" s="229">
        <f t="shared" si="1623"/>
        <v>-0.19904607994395784</v>
      </c>
    </row>
    <row r="574" spans="2:125" hidden="1" outlineLevel="1" x14ac:dyDescent="0.35">
      <c r="B574" s="5" t="s">
        <v>124</v>
      </c>
      <c r="C574" s="3"/>
      <c r="D574" s="18">
        <v>320921</v>
      </c>
      <c r="E574" s="5" t="s">
        <v>194</v>
      </c>
      <c r="F574" s="5" t="s">
        <v>85</v>
      </c>
      <c r="G574" s="5" t="s">
        <v>70</v>
      </c>
      <c r="H574" s="20">
        <v>332.45499999999998</v>
      </c>
      <c r="I574" s="16">
        <f t="shared" ref="I574:I575" si="1776">+IFERROR(AI574/$H574,0)</f>
        <v>0</v>
      </c>
      <c r="J574" s="16">
        <f t="shared" ref="J574:J575" si="1777">+IFERROR(AJ574/$H574,0)</f>
        <v>0</v>
      </c>
      <c r="K574" s="16">
        <f t="shared" ref="K574:K575" si="1778">+IFERROR(AK574/$H574,0)</f>
        <v>0</v>
      </c>
      <c r="L574" s="33">
        <f t="shared" ref="L574:L575" si="1779">+IFERROR(AL574/$H574,0)</f>
        <v>0</v>
      </c>
      <c r="M574" s="20">
        <f t="shared" ref="M574:M575" si="1780">+IFERROR(AM574/$H574,0)</f>
        <v>0</v>
      </c>
      <c r="N574" s="20">
        <f t="shared" ref="N574:N575" si="1781">+IFERROR(AN574/$H574,0)</f>
        <v>0</v>
      </c>
      <c r="O574" s="20">
        <f t="shared" ref="O574:O575" si="1782">+IFERROR(AO574/$H574,0)</f>
        <v>0</v>
      </c>
      <c r="P574" s="20">
        <f t="shared" ref="P574:P575" si="1783">+IFERROR(AP574/$H574,0)</f>
        <v>0</v>
      </c>
      <c r="Q574" s="20">
        <f t="shared" ref="Q574:Q575" si="1784">+IFERROR(AQ574/$H574,0)</f>
        <v>0</v>
      </c>
      <c r="R574" s="20">
        <f t="shared" ref="R574:R575" si="1785">+IFERROR(AR574/$H574,0)</f>
        <v>0</v>
      </c>
      <c r="S574" s="20">
        <f t="shared" ref="S574:S575" si="1786">+IFERROR(AS574/$H574,0)</f>
        <v>0</v>
      </c>
      <c r="T574" s="20">
        <f t="shared" ref="T574:T575" si="1787">+IFERROR(AT574/$H574,0)</f>
        <v>0</v>
      </c>
      <c r="U574" s="182">
        <f t="shared" si="1745"/>
        <v>0</v>
      </c>
      <c r="V574" s="33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0</v>
      </c>
      <c r="AB574" s="20">
        <v>0</v>
      </c>
      <c r="AC574" s="20">
        <v>0</v>
      </c>
      <c r="AD574" s="20">
        <v>0</v>
      </c>
      <c r="AE574" s="20">
        <v>0</v>
      </c>
      <c r="AF574" s="20">
        <v>0</v>
      </c>
      <c r="AG574" s="16">
        <v>0</v>
      </c>
      <c r="AH574" s="179">
        <f t="shared" si="1613"/>
        <v>0</v>
      </c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329">
        <f t="shared" si="1640"/>
        <v>0</v>
      </c>
      <c r="AV574" s="33">
        <v>0</v>
      </c>
      <c r="AW574" s="20">
        <v>0</v>
      </c>
      <c r="AX574" s="20">
        <v>0</v>
      </c>
      <c r="AY574" s="20">
        <v>0</v>
      </c>
      <c r="AZ574" s="20">
        <v>0</v>
      </c>
      <c r="BA574" s="20">
        <v>0</v>
      </c>
      <c r="BB574" s="20">
        <v>0</v>
      </c>
      <c r="BC574" s="20">
        <v>0</v>
      </c>
      <c r="BD574" s="20">
        <v>0</v>
      </c>
      <c r="BE574" s="20">
        <v>0</v>
      </c>
      <c r="BF574" s="20">
        <v>0</v>
      </c>
      <c r="BG574" s="20">
        <v>0</v>
      </c>
      <c r="BH574" s="329">
        <f t="shared" si="1639"/>
        <v>0</v>
      </c>
      <c r="BI574" s="193"/>
      <c r="BJ574" s="193"/>
      <c r="BK574" s="20"/>
      <c r="BL574" s="33"/>
      <c r="BM574" s="226">
        <f t="shared" si="1628"/>
        <v>0</v>
      </c>
      <c r="BN574" s="4">
        <f t="shared" si="1746"/>
        <v>0</v>
      </c>
      <c r="BO574" s="4">
        <v>0</v>
      </c>
      <c r="BP574" s="4">
        <v>0</v>
      </c>
      <c r="BQ574" s="195">
        <v>0</v>
      </c>
      <c r="BR574" s="196">
        <f>BQ574*H574*1.08*(1-BO574)</f>
        <v>0</v>
      </c>
      <c r="BS574" s="224">
        <f t="shared" si="1638"/>
        <v>0</v>
      </c>
      <c r="BT574" s="4">
        <f t="shared" si="1629"/>
        <v>0</v>
      </c>
      <c r="BU574" s="3">
        <f t="shared" si="1747"/>
        <v>0</v>
      </c>
      <c r="BV574" s="193"/>
      <c r="BW574" s="193">
        <f t="shared" si="1631"/>
        <v>0</v>
      </c>
      <c r="BX574" s="20"/>
      <c r="BY574" s="19">
        <v>0</v>
      </c>
      <c r="BZ574" s="441">
        <f t="shared" si="1632"/>
        <v>0</v>
      </c>
      <c r="CA574" s="4">
        <f>BW574/$BW$539</f>
        <v>0</v>
      </c>
      <c r="CB574" s="1">
        <v>0</v>
      </c>
      <c r="CC574" s="1">
        <v>0</v>
      </c>
      <c r="CD574" s="19">
        <v>0</v>
      </c>
      <c r="CE574" s="196">
        <v>0</v>
      </c>
      <c r="CF574" s="275">
        <f t="shared" si="1633"/>
        <v>0</v>
      </c>
      <c r="CG574" s="1">
        <f t="shared" si="1634"/>
        <v>0</v>
      </c>
      <c r="CH574" s="229">
        <f t="shared" si="1635"/>
        <v>0</v>
      </c>
      <c r="CI574" s="193">
        <f t="shared" si="1636"/>
        <v>0</v>
      </c>
      <c r="CJ574" s="193">
        <f t="shared" si="1637"/>
        <v>0</v>
      </c>
      <c r="CK574" s="20">
        <v>0</v>
      </c>
      <c r="CL574" s="33">
        <v>0</v>
      </c>
      <c r="CM574" s="475">
        <f t="shared" si="1614"/>
        <v>0</v>
      </c>
      <c r="CN574" s="4"/>
      <c r="CO574" s="1">
        <v>0</v>
      </c>
      <c r="CP574" s="1">
        <v>0</v>
      </c>
      <c r="CQ574" s="19">
        <v>0</v>
      </c>
      <c r="CR574" s="7">
        <f t="shared" si="1775"/>
        <v>0</v>
      </c>
      <c r="CS574" s="224">
        <f t="shared" si="1624"/>
        <v>0</v>
      </c>
      <c r="CT574" s="1">
        <f t="shared" si="1625"/>
        <v>0</v>
      </c>
      <c r="CU574" s="229">
        <f t="shared" si="1615"/>
        <v>0</v>
      </c>
      <c r="CV574" s="193">
        <f t="shared" si="1616"/>
        <v>0</v>
      </c>
      <c r="CW574" s="193">
        <f t="shared" si="1617"/>
        <v>0</v>
      </c>
      <c r="CX574" s="20">
        <v>0</v>
      </c>
      <c r="CY574" s="33"/>
      <c r="CZ574" s="475">
        <f t="shared" si="1618"/>
        <v>0</v>
      </c>
      <c r="DA574" s="4"/>
      <c r="DB574" s="700"/>
      <c r="DC574" s="700"/>
      <c r="DE574" s="7">
        <f t="shared" si="1641"/>
        <v>0</v>
      </c>
      <c r="DF574" s="224">
        <f t="shared" si="1626"/>
        <v>0</v>
      </c>
      <c r="DG574" s="1">
        <f t="shared" si="1619"/>
        <v>0</v>
      </c>
      <c r="DH574" s="229">
        <f t="shared" si="1620"/>
        <v>0</v>
      </c>
      <c r="DI574" s="193"/>
      <c r="DJ574" s="193"/>
      <c r="DK574" s="20">
        <v>0</v>
      </c>
      <c r="DL574" s="33"/>
      <c r="DM574" s="475">
        <f t="shared" si="1621"/>
        <v>0</v>
      </c>
      <c r="DN574" s="4"/>
      <c r="DO574" s="700"/>
      <c r="DP574" s="700"/>
      <c r="DR574" s="7">
        <f t="shared" si="1732"/>
        <v>0</v>
      </c>
      <c r="DS574" s="224">
        <f t="shared" si="1627"/>
        <v>0</v>
      </c>
      <c r="DT574" s="1">
        <f t="shared" si="1622"/>
        <v>0</v>
      </c>
      <c r="DU574" s="229">
        <f t="shared" si="1623"/>
        <v>0</v>
      </c>
    </row>
    <row r="575" spans="2:125" hidden="1" outlineLevel="1" x14ac:dyDescent="0.35">
      <c r="B575" s="5" t="s">
        <v>124</v>
      </c>
      <c r="C575" s="3"/>
      <c r="D575" s="18">
        <v>320925</v>
      </c>
      <c r="E575" s="5" t="s">
        <v>194</v>
      </c>
      <c r="F575" s="5" t="s">
        <v>86</v>
      </c>
      <c r="G575" s="5" t="s">
        <v>71</v>
      </c>
      <c r="H575" s="20">
        <v>210.833</v>
      </c>
      <c r="I575" s="16">
        <f t="shared" si="1776"/>
        <v>0</v>
      </c>
      <c r="J575" s="16">
        <f t="shared" si="1777"/>
        <v>0</v>
      </c>
      <c r="K575" s="16">
        <f t="shared" si="1778"/>
        <v>0</v>
      </c>
      <c r="L575" s="33">
        <f t="shared" si="1779"/>
        <v>0</v>
      </c>
      <c r="M575" s="20">
        <f t="shared" si="1780"/>
        <v>0</v>
      </c>
      <c r="N575" s="20">
        <f t="shared" si="1781"/>
        <v>0</v>
      </c>
      <c r="O575" s="20">
        <f t="shared" si="1782"/>
        <v>0</v>
      </c>
      <c r="P575" s="20">
        <f t="shared" si="1783"/>
        <v>0</v>
      </c>
      <c r="Q575" s="20">
        <f t="shared" si="1784"/>
        <v>0</v>
      </c>
      <c r="R575" s="20">
        <f t="shared" si="1785"/>
        <v>0</v>
      </c>
      <c r="S575" s="20">
        <f t="shared" si="1786"/>
        <v>0</v>
      </c>
      <c r="T575" s="20">
        <f t="shared" si="1787"/>
        <v>0</v>
      </c>
      <c r="U575" s="182">
        <f t="shared" si="1745"/>
        <v>0</v>
      </c>
      <c r="V575" s="33">
        <v>0</v>
      </c>
      <c r="W575" s="20">
        <v>0</v>
      </c>
      <c r="X575" s="20">
        <v>0</v>
      </c>
      <c r="Y575" s="20">
        <v>0</v>
      </c>
      <c r="Z575" s="20">
        <v>0</v>
      </c>
      <c r="AA575" s="20">
        <v>0</v>
      </c>
      <c r="AB575" s="20">
        <v>0</v>
      </c>
      <c r="AC575" s="20">
        <v>0</v>
      </c>
      <c r="AD575" s="20">
        <v>0</v>
      </c>
      <c r="AE575" s="20">
        <v>0</v>
      </c>
      <c r="AF575" s="20">
        <v>0</v>
      </c>
      <c r="AG575" s="16">
        <v>0</v>
      </c>
      <c r="AH575" s="179">
        <f t="shared" si="1613"/>
        <v>0</v>
      </c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329">
        <f t="shared" si="1640"/>
        <v>0</v>
      </c>
      <c r="AV575" s="33">
        <v>0</v>
      </c>
      <c r="AW575" s="20">
        <v>0</v>
      </c>
      <c r="AX575" s="20">
        <v>0</v>
      </c>
      <c r="AY575" s="20">
        <v>0</v>
      </c>
      <c r="AZ575" s="20">
        <v>0</v>
      </c>
      <c r="BA575" s="20">
        <v>0</v>
      </c>
      <c r="BB575" s="20">
        <v>0</v>
      </c>
      <c r="BC575" s="20">
        <v>0</v>
      </c>
      <c r="BD575" s="20">
        <v>0</v>
      </c>
      <c r="BE575" s="20">
        <v>0</v>
      </c>
      <c r="BF575" s="20">
        <v>0</v>
      </c>
      <c r="BG575" s="20">
        <v>0</v>
      </c>
      <c r="BH575" s="329">
        <f t="shared" si="1639"/>
        <v>0</v>
      </c>
      <c r="BI575" s="193"/>
      <c r="BJ575" s="193"/>
      <c r="BK575" s="20"/>
      <c r="BL575" s="33"/>
      <c r="BM575" s="226">
        <f t="shared" si="1628"/>
        <v>0</v>
      </c>
      <c r="BN575" s="4">
        <f t="shared" si="1746"/>
        <v>0</v>
      </c>
      <c r="BO575" s="4">
        <v>0</v>
      </c>
      <c r="BP575" s="4">
        <v>0</v>
      </c>
      <c r="BQ575" s="195">
        <v>0</v>
      </c>
      <c r="BR575" s="196">
        <f>BQ575*H575*1.08*(1-BO575)</f>
        <v>0</v>
      </c>
      <c r="BS575" s="224">
        <f t="shared" si="1638"/>
        <v>0</v>
      </c>
      <c r="BT575" s="4">
        <f t="shared" si="1629"/>
        <v>0</v>
      </c>
      <c r="BU575" s="3">
        <f t="shared" si="1747"/>
        <v>0</v>
      </c>
      <c r="BV575" s="193"/>
      <c r="BW575" s="193">
        <f t="shared" si="1631"/>
        <v>0</v>
      </c>
      <c r="BX575" s="20"/>
      <c r="BY575" s="19">
        <v>0</v>
      </c>
      <c r="BZ575" s="441">
        <f t="shared" si="1632"/>
        <v>0</v>
      </c>
      <c r="CA575" s="4">
        <f>BW575/$BW$539</f>
        <v>0</v>
      </c>
      <c r="CB575" s="1">
        <v>0</v>
      </c>
      <c r="CC575" s="1">
        <v>0</v>
      </c>
      <c r="CD575" s="19">
        <v>0</v>
      </c>
      <c r="CE575" s="196">
        <v>0</v>
      </c>
      <c r="CF575" s="275">
        <f t="shared" si="1633"/>
        <v>0</v>
      </c>
      <c r="CG575" s="1">
        <f t="shared" si="1634"/>
        <v>0</v>
      </c>
      <c r="CH575" s="229">
        <f t="shared" si="1635"/>
        <v>0</v>
      </c>
      <c r="CI575" s="193">
        <f t="shared" si="1636"/>
        <v>0</v>
      </c>
      <c r="CJ575" s="193">
        <f t="shared" si="1637"/>
        <v>0</v>
      </c>
      <c r="CK575" s="20">
        <v>0</v>
      </c>
      <c r="CL575" s="33">
        <v>0</v>
      </c>
      <c r="CM575" s="475">
        <f t="shared" si="1614"/>
        <v>0</v>
      </c>
      <c r="CN575" s="4"/>
      <c r="CO575" s="1">
        <v>0</v>
      </c>
      <c r="CP575" s="1">
        <v>0</v>
      </c>
      <c r="CQ575" s="19">
        <v>0</v>
      </c>
      <c r="CR575" s="7">
        <f t="shared" si="1775"/>
        <v>0</v>
      </c>
      <c r="CS575" s="224">
        <f t="shared" si="1624"/>
        <v>0</v>
      </c>
      <c r="CT575" s="1">
        <f t="shared" si="1625"/>
        <v>0</v>
      </c>
      <c r="CU575" s="229">
        <f t="shared" si="1615"/>
        <v>0</v>
      </c>
      <c r="CV575" s="193">
        <f t="shared" si="1616"/>
        <v>0</v>
      </c>
      <c r="CW575" s="193">
        <f t="shared" si="1617"/>
        <v>0</v>
      </c>
      <c r="CX575" s="20">
        <v>0</v>
      </c>
      <c r="CY575" s="33"/>
      <c r="CZ575" s="475">
        <f t="shared" si="1618"/>
        <v>0</v>
      </c>
      <c r="DA575" s="4"/>
      <c r="DB575" s="700"/>
      <c r="DC575" s="700"/>
      <c r="DE575" s="7">
        <f t="shared" si="1641"/>
        <v>0</v>
      </c>
      <c r="DF575" s="224">
        <f t="shared" si="1626"/>
        <v>0</v>
      </c>
      <c r="DG575" s="1">
        <f t="shared" si="1619"/>
        <v>0</v>
      </c>
      <c r="DH575" s="229">
        <f t="shared" si="1620"/>
        <v>0</v>
      </c>
      <c r="DI575" s="193"/>
      <c r="DJ575" s="193"/>
      <c r="DK575" s="20">
        <v>0</v>
      </c>
      <c r="DL575" s="33"/>
      <c r="DM575" s="475">
        <f t="shared" si="1621"/>
        <v>0</v>
      </c>
      <c r="DN575" s="4"/>
      <c r="DO575" s="700"/>
      <c r="DP575" s="700"/>
      <c r="DR575" s="7">
        <f t="shared" si="1732"/>
        <v>0</v>
      </c>
      <c r="DS575" s="224">
        <f t="shared" si="1627"/>
        <v>0</v>
      </c>
      <c r="DT575" s="1">
        <f t="shared" si="1622"/>
        <v>0</v>
      </c>
      <c r="DU575" s="229">
        <f t="shared" si="1623"/>
        <v>0</v>
      </c>
    </row>
    <row r="576" spans="2:125" hidden="1" outlineLevel="1" x14ac:dyDescent="0.35">
      <c r="B576" s="5" t="s">
        <v>124</v>
      </c>
      <c r="C576" s="3"/>
      <c r="D576" s="17" t="s">
        <v>89</v>
      </c>
      <c r="E576" s="5" t="s">
        <v>194</v>
      </c>
      <c r="F576" s="14" t="s">
        <v>89</v>
      </c>
      <c r="G576" s="5"/>
      <c r="H576" s="20"/>
      <c r="I576" s="5"/>
      <c r="J576" s="5"/>
      <c r="K576" s="5"/>
      <c r="M576" s="2"/>
      <c r="N576" s="2"/>
      <c r="O576" s="2"/>
      <c r="P576" s="2"/>
      <c r="Q576" s="2"/>
      <c r="R576" s="2"/>
      <c r="S576" s="2"/>
      <c r="T576" s="2"/>
      <c r="U576" s="182">
        <f t="shared" si="1745"/>
        <v>0</v>
      </c>
      <c r="V576" s="33">
        <v>0</v>
      </c>
      <c r="W576" s="20">
        <v>0</v>
      </c>
      <c r="X576" s="20">
        <v>0</v>
      </c>
      <c r="Y576" s="20">
        <v>0</v>
      </c>
      <c r="Z576" s="20">
        <v>0</v>
      </c>
      <c r="AA576" s="20">
        <v>0</v>
      </c>
      <c r="AB576" s="20">
        <v>0</v>
      </c>
      <c r="AC576" s="20">
        <v>0</v>
      </c>
      <c r="AD576" s="20">
        <v>0</v>
      </c>
      <c r="AE576" s="20">
        <v>0</v>
      </c>
      <c r="AF576" s="20">
        <v>0</v>
      </c>
      <c r="AG576" s="16">
        <v>0</v>
      </c>
      <c r="AH576" s="179">
        <f t="shared" ref="AH576" si="1788">+SUM(V576:AG576)</f>
        <v>0</v>
      </c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329">
        <f t="shared" si="1640"/>
        <v>0</v>
      </c>
      <c r="AV576" s="33">
        <v>0</v>
      </c>
      <c r="AW576" s="20">
        <v>0</v>
      </c>
      <c r="AX576" s="20">
        <v>0</v>
      </c>
      <c r="AY576" s="20">
        <v>-4508.1069999999991</v>
      </c>
      <c r="AZ576" s="20">
        <v>0</v>
      </c>
      <c r="BA576" s="20">
        <v>0</v>
      </c>
      <c r="BB576" s="20">
        <v>0</v>
      </c>
      <c r="BC576" s="20">
        <v>0</v>
      </c>
      <c r="BD576" s="20">
        <v>0</v>
      </c>
      <c r="BE576" s="20">
        <v>0</v>
      </c>
      <c r="BF576" s="20">
        <v>0</v>
      </c>
      <c r="BG576" s="20">
        <v>0</v>
      </c>
      <c r="BH576" s="329">
        <f t="shared" si="1639"/>
        <v>-4508.1069999999991</v>
      </c>
      <c r="BI576" s="193"/>
      <c r="BJ576" s="193"/>
      <c r="BK576" s="20"/>
      <c r="BL576" s="33"/>
      <c r="BM576" s="226">
        <f t="shared" si="1628"/>
        <v>0</v>
      </c>
      <c r="BN576" s="4">
        <f t="shared" si="1746"/>
        <v>0</v>
      </c>
      <c r="BO576" s="4">
        <v>0</v>
      </c>
      <c r="BP576" s="4">
        <v>0</v>
      </c>
      <c r="BQ576" s="195">
        <v>0</v>
      </c>
      <c r="BR576" s="196">
        <f>BQ576*H576*1.08*(1-BO576)</f>
        <v>0</v>
      </c>
      <c r="BS576" s="224">
        <f t="shared" si="1638"/>
        <v>0</v>
      </c>
      <c r="BT576" s="4">
        <f t="shared" si="1629"/>
        <v>0</v>
      </c>
      <c r="BU576" s="3">
        <f t="shared" si="1747"/>
        <v>0</v>
      </c>
      <c r="BV576" s="193"/>
      <c r="BW576" s="193">
        <f t="shared" si="1631"/>
        <v>0</v>
      </c>
      <c r="BX576" s="20"/>
      <c r="BY576" s="19">
        <v>0</v>
      </c>
      <c r="BZ576" s="441">
        <f t="shared" si="1632"/>
        <v>0</v>
      </c>
      <c r="CA576" s="4">
        <f>BW576/$BW$539</f>
        <v>0</v>
      </c>
      <c r="CB576" s="1">
        <v>0</v>
      </c>
      <c r="CC576" s="1">
        <v>0</v>
      </c>
      <c r="CD576" s="19">
        <v>0</v>
      </c>
      <c r="CE576" s="196">
        <v>0</v>
      </c>
      <c r="CF576" s="275">
        <f t="shared" si="1633"/>
        <v>0</v>
      </c>
      <c r="CG576" s="1">
        <f t="shared" si="1634"/>
        <v>0</v>
      </c>
      <c r="CH576" s="229">
        <f t="shared" si="1635"/>
        <v>0</v>
      </c>
      <c r="CI576" s="193">
        <f t="shared" si="1636"/>
        <v>-500.90077777777765</v>
      </c>
      <c r="CJ576" s="193">
        <f t="shared" si="1637"/>
        <v>0</v>
      </c>
      <c r="CK576" s="20">
        <v>0</v>
      </c>
      <c r="CL576" s="33"/>
      <c r="CM576" s="475">
        <f t="shared" si="1614"/>
        <v>0</v>
      </c>
      <c r="CN576" s="4">
        <f t="shared" ref="CN576" si="1789">CJ576/$CJ$539</f>
        <v>0</v>
      </c>
      <c r="CO576" s="1">
        <v>0</v>
      </c>
      <c r="CP576" s="1">
        <v>0</v>
      </c>
      <c r="CQ576" s="19">
        <v>0</v>
      </c>
      <c r="CR576" s="7">
        <f t="shared" si="1775"/>
        <v>0</v>
      </c>
      <c r="CS576" s="224">
        <f t="shared" si="1624"/>
        <v>0</v>
      </c>
      <c r="CT576" s="1">
        <f t="shared" si="1625"/>
        <v>0</v>
      </c>
      <c r="CU576" s="229">
        <f t="shared" si="1615"/>
        <v>0</v>
      </c>
      <c r="CV576" s="193">
        <f t="shared" si="1616"/>
        <v>-500.90077777777765</v>
      </c>
      <c r="CW576" s="193">
        <f t="shared" si="1617"/>
        <v>0</v>
      </c>
      <c r="CX576" s="20">
        <v>0</v>
      </c>
      <c r="CY576" s="33"/>
      <c r="CZ576" s="475">
        <f t="shared" si="1618"/>
        <v>0</v>
      </c>
      <c r="DA576" s="4">
        <f>CW576/$CW$539</f>
        <v>0</v>
      </c>
      <c r="DB576" s="700"/>
      <c r="DC576" s="700"/>
      <c r="DE576" s="7">
        <f t="shared" si="1641"/>
        <v>0</v>
      </c>
      <c r="DF576" s="224">
        <f t="shared" si="1626"/>
        <v>0</v>
      </c>
      <c r="DG576" s="1">
        <f t="shared" si="1619"/>
        <v>0</v>
      </c>
      <c r="DH576" s="229">
        <f t="shared" si="1620"/>
        <v>0</v>
      </c>
      <c r="DI576" s="193"/>
      <c r="DJ576" s="193"/>
      <c r="DK576" s="20">
        <v>0</v>
      </c>
      <c r="DL576" s="33"/>
      <c r="DM576" s="475">
        <f t="shared" si="1621"/>
        <v>0</v>
      </c>
      <c r="DN576" s="4" t="e">
        <f>DJ576/$DJ$539</f>
        <v>#DIV/0!</v>
      </c>
      <c r="DO576" s="700"/>
      <c r="DP576" s="700"/>
      <c r="DR576" s="7">
        <f t="shared" si="1732"/>
        <v>0</v>
      </c>
      <c r="DS576" s="224">
        <f t="shared" si="1627"/>
        <v>0</v>
      </c>
      <c r="DT576" s="1">
        <f t="shared" si="1622"/>
        <v>0</v>
      </c>
      <c r="DU576" s="229">
        <f t="shared" si="1623"/>
        <v>0</v>
      </c>
    </row>
    <row r="577" spans="1:125" s="11" customFormat="1" collapsed="1" x14ac:dyDescent="0.35">
      <c r="A577" s="204"/>
      <c r="B577" s="199"/>
      <c r="C577" s="200"/>
      <c r="D577" s="201"/>
      <c r="E577" s="199" t="s">
        <v>104</v>
      </c>
      <c r="F577" s="199"/>
      <c r="G577" s="199"/>
      <c r="H577" s="205"/>
      <c r="I577" s="206">
        <f>+SUM(I579:I609)</f>
        <v>381.64902279085248</v>
      </c>
      <c r="J577" s="206">
        <f t="shared" ref="J577:T577" si="1790">+SUM(J579:J609)</f>
        <v>191.1304416991085</v>
      </c>
      <c r="K577" s="206">
        <f t="shared" si="1790"/>
        <v>115.62199518714016</v>
      </c>
      <c r="L577" s="207">
        <f t="shared" si="1790"/>
        <v>526.04184673406291</v>
      </c>
      <c r="M577" s="208">
        <f t="shared" si="1790"/>
        <v>799.64150472490701</v>
      </c>
      <c r="N577" s="208">
        <f t="shared" si="1790"/>
        <v>1083.4662637505839</v>
      </c>
      <c r="O577" s="208">
        <f t="shared" si="1790"/>
        <v>309.94454495390232</v>
      </c>
      <c r="P577" s="208">
        <f t="shared" si="1790"/>
        <v>454.51483681625422</v>
      </c>
      <c r="Q577" s="208">
        <f t="shared" si="1790"/>
        <v>1276.7910688189772</v>
      </c>
      <c r="R577" s="208">
        <f t="shared" si="1790"/>
        <v>1214.9093505678577</v>
      </c>
      <c r="S577" s="208">
        <f t="shared" si="1790"/>
        <v>405.42570351840328</v>
      </c>
      <c r="T577" s="208">
        <f t="shared" si="1790"/>
        <v>1645.7768618105549</v>
      </c>
      <c r="U577" s="202">
        <f t="shared" ref="U577" si="1791">+SUM(I577:T577)</f>
        <v>8404.9134413726042</v>
      </c>
      <c r="V577" s="207">
        <f>+SUM(V579:V609)</f>
        <v>529</v>
      </c>
      <c r="W577" s="208">
        <f t="shared" ref="W577:AG577" si="1792">+SUM(W579:W609)</f>
        <v>511</v>
      </c>
      <c r="X577" s="208">
        <f t="shared" si="1792"/>
        <v>576</v>
      </c>
      <c r="Y577" s="208">
        <f t="shared" si="1792"/>
        <v>499</v>
      </c>
      <c r="Z577" s="208">
        <f t="shared" si="1792"/>
        <v>988</v>
      </c>
      <c r="AA577" s="208">
        <f t="shared" si="1792"/>
        <v>1236</v>
      </c>
      <c r="AB577" s="208">
        <f t="shared" si="1792"/>
        <v>694</v>
      </c>
      <c r="AC577" s="208">
        <f t="shared" si="1792"/>
        <v>1752</v>
      </c>
      <c r="AD577" s="208">
        <f t="shared" si="1792"/>
        <v>781.5</v>
      </c>
      <c r="AE577" s="208">
        <f t="shared" si="1792"/>
        <v>0</v>
      </c>
      <c r="AF577" s="208">
        <f t="shared" si="1792"/>
        <v>0</v>
      </c>
      <c r="AG577" s="206">
        <f t="shared" si="1792"/>
        <v>0</v>
      </c>
      <c r="AH577" s="203">
        <f t="shared" si="1613"/>
        <v>7566.5</v>
      </c>
      <c r="AI577" s="209">
        <f>SUM(AI578:AI609)</f>
        <v>115794.86200000001</v>
      </c>
      <c r="AJ577" s="209">
        <f t="shared" ref="AJ577:AT577" si="1793">SUM(AJ578:AJ609)</f>
        <v>52568.762000000002</v>
      </c>
      <c r="AK577" s="209">
        <f t="shared" si="1793"/>
        <v>31691.972000000002</v>
      </c>
      <c r="AL577" s="209">
        <f t="shared" si="1793"/>
        <v>160487.712</v>
      </c>
      <c r="AM577" s="209">
        <f t="shared" si="1793"/>
        <v>206744.04300000003</v>
      </c>
      <c r="AN577" s="209">
        <f t="shared" si="1793"/>
        <v>274672.26249999995</v>
      </c>
      <c r="AO577" s="209">
        <f t="shared" si="1793"/>
        <v>101016.9466</v>
      </c>
      <c r="AP577" s="209">
        <f t="shared" si="1793"/>
        <v>145785.41311999998</v>
      </c>
      <c r="AQ577" s="209">
        <f t="shared" si="1793"/>
        <v>371329.99391999992</v>
      </c>
      <c r="AR577" s="209">
        <f t="shared" si="1793"/>
        <v>345390.60317999998</v>
      </c>
      <c r="AS577" s="209">
        <f t="shared" si="1793"/>
        <v>120393.85104000001</v>
      </c>
      <c r="AT577" s="209">
        <f t="shared" si="1793"/>
        <v>504560.79360000003</v>
      </c>
      <c r="AU577" s="330">
        <f t="shared" ref="AU577" si="1794">+SUM(AU579:AU609)</f>
        <v>2430437.2149599995</v>
      </c>
      <c r="AV577" s="207">
        <f t="shared" ref="AV577:BH577" si="1795">+SUM(AV579:AV609)</f>
        <v>161012.57759999999</v>
      </c>
      <c r="AW577" s="208">
        <f t="shared" si="1795"/>
        <v>157444.99143999998</v>
      </c>
      <c r="AX577" s="208">
        <f t="shared" si="1795"/>
        <v>174599.91936</v>
      </c>
      <c r="AY577" s="208">
        <f t="shared" si="1795"/>
        <v>157106.07072000002</v>
      </c>
      <c r="AZ577" s="208">
        <f t="shared" si="1795"/>
        <v>315544.33872</v>
      </c>
      <c r="BA577" s="208">
        <f t="shared" si="1795"/>
        <v>346143.60503999994</v>
      </c>
      <c r="BB577" s="208">
        <f t="shared" si="1795"/>
        <v>192043.50263999999</v>
      </c>
      <c r="BC577" s="208">
        <v>474399.68976000004</v>
      </c>
      <c r="BD577" s="208">
        <v>230552.02152000004</v>
      </c>
      <c r="BE577" s="208">
        <f t="shared" si="1795"/>
        <v>0</v>
      </c>
      <c r="BF577" s="208">
        <f t="shared" si="1795"/>
        <v>0</v>
      </c>
      <c r="BG577" s="208">
        <f t="shared" si="1795"/>
        <v>0</v>
      </c>
      <c r="BH577" s="330">
        <f t="shared" si="1795"/>
        <v>2208846.7167999996</v>
      </c>
      <c r="BI577" s="208">
        <f t="shared" ref="BI577:CR577" si="1796">+SUM(BI579:BI609)</f>
        <v>203031.83798666668</v>
      </c>
      <c r="BJ577" s="207">
        <f t="shared" si="1796"/>
        <v>271922.24879999994</v>
      </c>
      <c r="BK577" s="208">
        <f t="shared" si="1796"/>
        <v>269151.26882983523</v>
      </c>
      <c r="BL577" s="207">
        <f t="shared" si="1796"/>
        <v>474399.68976000004</v>
      </c>
      <c r="BM577" s="250">
        <f>BL577/BK577</f>
        <v>1.7625764568099749</v>
      </c>
      <c r="BN577" s="252">
        <f>BJ577/BJ7</f>
        <v>2.4613919615635162E-2</v>
      </c>
      <c r="BO577" s="207"/>
      <c r="BP577" s="207"/>
      <c r="BQ577" s="207">
        <f t="shared" si="1796"/>
        <v>1763</v>
      </c>
      <c r="BR577" s="251">
        <f t="shared" si="1796"/>
        <v>481593.22901999997</v>
      </c>
      <c r="BS577" s="230">
        <f t="shared" si="1638"/>
        <v>1.7893032089864542</v>
      </c>
      <c r="BT577" s="231">
        <f t="shared" si="1629"/>
        <v>2.2540957260896097</v>
      </c>
      <c r="BU577" s="232">
        <f t="shared" si="1747"/>
        <v>0.81701303309594664</v>
      </c>
      <c r="BV577" s="208">
        <f t="shared" si="1796"/>
        <v>229392.92440999998</v>
      </c>
      <c r="BW577" s="207">
        <f t="shared" si="1631"/>
        <v>337528.93247999996</v>
      </c>
      <c r="BX577" s="208">
        <f t="shared" ref="BX577" si="1797">+SUM(BX579:BX609)</f>
        <v>415045.7799456917</v>
      </c>
      <c r="BY577" s="208">
        <f t="shared" si="1796"/>
        <v>230552.02152000004</v>
      </c>
      <c r="BZ577" s="387">
        <f t="shared" si="1632"/>
        <v>0.55548576243846526</v>
      </c>
      <c r="CA577" s="387">
        <f>BW577/BW7</f>
        <v>2.9512400752927902E-2</v>
      </c>
      <c r="CB577" s="208"/>
      <c r="CC577" s="208"/>
      <c r="CD577" s="208">
        <v>1515</v>
      </c>
      <c r="CE577" s="208">
        <v>413109.3285</v>
      </c>
      <c r="CF577" s="387">
        <f t="shared" si="1633"/>
        <v>0.99533436661867736</v>
      </c>
      <c r="CG577" s="387">
        <f t="shared" si="1634"/>
        <v>0.11251268484657095</v>
      </c>
      <c r="CH577" s="387">
        <f t="shared" si="1635"/>
        <v>0.51281341621695686</v>
      </c>
      <c r="CI577" s="208">
        <f t="shared" si="1636"/>
        <v>245427.41297777777</v>
      </c>
      <c r="CJ577" s="207">
        <f t="shared" si="1637"/>
        <v>298998.40464000002</v>
      </c>
      <c r="CK577" s="208">
        <f t="shared" si="1796"/>
        <v>402201.47579145356</v>
      </c>
      <c r="CL577" s="208">
        <f t="shared" si="1796"/>
        <v>154245.87299999999</v>
      </c>
      <c r="CM577" s="387">
        <f t="shared" si="1614"/>
        <v>0.38350399559443282</v>
      </c>
      <c r="CN577" s="387">
        <f>CJ577/CJ7</f>
        <v>2.7125372861711666E-2</v>
      </c>
      <c r="CO577" s="208">
        <v>0</v>
      </c>
      <c r="CP577" s="208">
        <v>0</v>
      </c>
      <c r="CQ577" s="208">
        <f t="shared" si="1796"/>
        <v>960</v>
      </c>
      <c r="CR577" s="208">
        <f t="shared" si="1796"/>
        <v>295258.17923999997</v>
      </c>
      <c r="CS577" s="387">
        <f t="shared" si="1624"/>
        <v>0.73410516124782943</v>
      </c>
      <c r="CT577" s="387">
        <f t="shared" si="1625"/>
        <v>-0.14514704070820805</v>
      </c>
      <c r="CU577" s="387">
        <f t="shared" si="1615"/>
        <v>0.38694492940808489</v>
      </c>
      <c r="CV577" s="208">
        <f t="shared" ref="CV577:CW577" si="1798">+SUM(CV579:CV609)</f>
        <v>236309.25897999996</v>
      </c>
      <c r="CW577" s="207">
        <f t="shared" si="1798"/>
        <v>286399.19475999998</v>
      </c>
      <c r="CX577" s="208">
        <f t="shared" ref="CX577:CY577" si="1799">+SUM(CX579:CX609)</f>
        <v>0</v>
      </c>
      <c r="CY577" s="208">
        <f t="shared" si="1799"/>
        <v>0</v>
      </c>
      <c r="CZ577" s="387">
        <f t="shared" si="1618"/>
        <v>0</v>
      </c>
      <c r="DA577" s="387">
        <f>CW577/CW7</f>
        <v>2.8791269483991636E-2</v>
      </c>
      <c r="DB577" s="208">
        <v>0</v>
      </c>
      <c r="DC577" s="208">
        <v>0</v>
      </c>
      <c r="DD577" s="208">
        <f t="shared" ref="DD577:DE577" si="1800">+SUM(DD579:DD609)</f>
        <v>0</v>
      </c>
      <c r="DE577" s="208">
        <f t="shared" si="1800"/>
        <v>0</v>
      </c>
      <c r="DF577" s="387">
        <f t="shared" si="1626"/>
        <v>0</v>
      </c>
      <c r="DG577" s="387">
        <f t="shared" si="1619"/>
        <v>-1</v>
      </c>
      <c r="DH577" s="387">
        <f t="shared" si="1620"/>
        <v>0.2270219228974466</v>
      </c>
      <c r="DI577" s="208"/>
      <c r="DJ577" s="207"/>
      <c r="DK577" s="208">
        <f t="shared" ref="DK577:DL577" si="1801">+SUM(DK579:DK609)</f>
        <v>0</v>
      </c>
      <c r="DL577" s="208">
        <f t="shared" si="1801"/>
        <v>0</v>
      </c>
      <c r="DM577" s="387">
        <f t="shared" si="1621"/>
        <v>0</v>
      </c>
      <c r="DN577" s="387" t="e">
        <f>DJ577/DJ7</f>
        <v>#DIV/0!</v>
      </c>
      <c r="DO577" s="208">
        <v>0</v>
      </c>
      <c r="DP577" s="208">
        <v>0</v>
      </c>
      <c r="DQ577" s="208">
        <f t="shared" ref="DQ577:DR577" si="1802">+SUM(DQ579:DQ609)</f>
        <v>0</v>
      </c>
      <c r="DR577" s="208">
        <f t="shared" si="1802"/>
        <v>0</v>
      </c>
      <c r="DS577" s="387">
        <f t="shared" si="1627"/>
        <v>0</v>
      </c>
      <c r="DT577" s="387">
        <f t="shared" si="1622"/>
        <v>-1</v>
      </c>
      <c r="DU577" s="387">
        <f t="shared" si="1623"/>
        <v>-9.1173101200084705E-2</v>
      </c>
    </row>
    <row r="578" spans="1:125" x14ac:dyDescent="0.35">
      <c r="B578" s="5" t="s">
        <v>125</v>
      </c>
      <c r="C578" s="3"/>
      <c r="D578" s="18">
        <v>324003</v>
      </c>
      <c r="E578" s="5" t="s">
        <v>40</v>
      </c>
      <c r="F578" s="5" t="s">
        <v>36</v>
      </c>
      <c r="G578" s="5" t="s">
        <v>69</v>
      </c>
      <c r="H578" s="20">
        <v>366.66699999999997</v>
      </c>
      <c r="I578" s="16">
        <f t="shared" ref="I578" si="1803">+IFERROR(AI578/$H578,0)</f>
        <v>0</v>
      </c>
      <c r="J578" s="16">
        <f t="shared" ref="J578" si="1804">+IFERROR(AJ578/$H578,0)</f>
        <v>0</v>
      </c>
      <c r="K578" s="16">
        <f t="shared" ref="K578" si="1805">+IFERROR(AK578/$H578,0)</f>
        <v>0</v>
      </c>
      <c r="L578" s="33">
        <f t="shared" ref="L578" si="1806">+IFERROR(AL578/$H578,0)</f>
        <v>0</v>
      </c>
      <c r="M578" s="20">
        <f t="shared" ref="M578" si="1807">+IFERROR(AM578/$H578,0)</f>
        <v>0</v>
      </c>
      <c r="N578" s="20">
        <f t="shared" ref="N578" si="1808">+IFERROR(AN578/$H578,0)</f>
        <v>0</v>
      </c>
      <c r="O578" s="20">
        <f t="shared" ref="O578" si="1809">+IFERROR(AO578/$H578,0)</f>
        <v>0</v>
      </c>
      <c r="P578" s="20">
        <f t="shared" ref="P578" si="1810">+IFERROR(AP578/$H578,0)</f>
        <v>0</v>
      </c>
      <c r="Q578" s="20">
        <f t="shared" ref="Q578" si="1811">+IFERROR(AQ578/$H578,0)</f>
        <v>0</v>
      </c>
      <c r="R578" s="20">
        <f t="shared" ref="R578" si="1812">+IFERROR(AR578/$H578,0)</f>
        <v>0</v>
      </c>
      <c r="S578" s="20">
        <f t="shared" ref="S578" si="1813">+IFERROR(AS578/$H578,0)</f>
        <v>0</v>
      </c>
      <c r="T578" s="20">
        <f t="shared" ref="T578" si="1814">+IFERROR(AT578/$H578,0)</f>
        <v>0</v>
      </c>
      <c r="U578" s="182">
        <f t="shared" si="1745"/>
        <v>0</v>
      </c>
      <c r="V578" s="33">
        <v>0</v>
      </c>
      <c r="W578" s="20">
        <v>0</v>
      </c>
      <c r="X578" s="20">
        <v>0</v>
      </c>
      <c r="Y578" s="20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0">
        <v>0</v>
      </c>
      <c r="AF578" s="20">
        <v>0</v>
      </c>
      <c r="AG578" s="16">
        <v>0</v>
      </c>
      <c r="AH578" s="179">
        <f t="shared" si="1613"/>
        <v>0</v>
      </c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329">
        <f t="shared" si="1640"/>
        <v>0</v>
      </c>
      <c r="AV578" s="33">
        <v>0</v>
      </c>
      <c r="AW578" s="20">
        <v>0</v>
      </c>
      <c r="AX578" s="20">
        <v>0</v>
      </c>
      <c r="AY578" s="20">
        <v>0</v>
      </c>
      <c r="AZ578" s="20">
        <v>0</v>
      </c>
      <c r="BA578" s="20">
        <v>0</v>
      </c>
      <c r="BB578" s="20">
        <v>0</v>
      </c>
      <c r="BC578" s="20">
        <v>0</v>
      </c>
      <c r="BD578" s="20">
        <v>0</v>
      </c>
      <c r="BE578" s="20">
        <v>0</v>
      </c>
      <c r="BF578" s="20">
        <v>0</v>
      </c>
      <c r="BG578" s="20">
        <v>0</v>
      </c>
      <c r="BH578" s="329">
        <f t="shared" si="1639"/>
        <v>0</v>
      </c>
      <c r="BI578" s="193">
        <f t="shared" ref="BI578:BI604" si="1815">+AVERAGE(AW578:BB578)</f>
        <v>0</v>
      </c>
      <c r="BJ578" s="193">
        <f t="shared" ref="BJ578:BJ604" si="1816">+AVERAGE(AZ578:BB578)</f>
        <v>0</v>
      </c>
      <c r="BK578" s="20">
        <v>0</v>
      </c>
      <c r="BL578" s="33">
        <v>0</v>
      </c>
      <c r="BM578" s="226">
        <f t="shared" si="1628"/>
        <v>0</v>
      </c>
      <c r="BN578" s="4">
        <f>BJ578/$BJ$577</f>
        <v>0</v>
      </c>
      <c r="BO578" s="4">
        <v>0</v>
      </c>
      <c r="BP578" s="4">
        <v>0</v>
      </c>
      <c r="BQ578" s="195">
        <v>0</v>
      </c>
      <c r="BR578" s="196">
        <f t="shared" ref="BR578:BR604" si="1817">BQ578*H578*1.08*(1-BO578)</f>
        <v>0</v>
      </c>
      <c r="BS578" s="224">
        <f t="shared" si="1638"/>
        <v>0</v>
      </c>
      <c r="BT578" s="4">
        <f t="shared" si="1629"/>
        <v>0</v>
      </c>
      <c r="BU578" s="229">
        <f t="shared" si="1747"/>
        <v>0</v>
      </c>
      <c r="BV578" s="193">
        <f t="shared" si="1630"/>
        <v>0</v>
      </c>
      <c r="BW578" s="193">
        <f t="shared" si="1631"/>
        <v>0</v>
      </c>
      <c r="BX578" s="20">
        <v>0</v>
      </c>
      <c r="BY578" s="19">
        <v>0</v>
      </c>
      <c r="BZ578" s="441">
        <f t="shared" si="1632"/>
        <v>0</v>
      </c>
      <c r="CA578" s="4">
        <f t="shared" ref="CA578:CA604" si="1818">BW578/$BW$577</f>
        <v>0</v>
      </c>
      <c r="CB578" s="1">
        <v>0</v>
      </c>
      <c r="CC578" s="1">
        <v>0</v>
      </c>
      <c r="CD578" s="19">
        <v>0</v>
      </c>
      <c r="CE578" s="196">
        <v>0</v>
      </c>
      <c r="CF578" s="275">
        <f t="shared" si="1633"/>
        <v>0</v>
      </c>
      <c r="CG578" s="1">
        <f t="shared" si="1634"/>
        <v>0</v>
      </c>
      <c r="CH578" s="229">
        <f t="shared" si="1635"/>
        <v>0</v>
      </c>
      <c r="CI578" s="193">
        <f t="shared" si="1636"/>
        <v>0</v>
      </c>
      <c r="CJ578" s="193">
        <f t="shared" si="1637"/>
        <v>0</v>
      </c>
      <c r="CK578" s="20">
        <v>0</v>
      </c>
      <c r="CL578" s="33">
        <v>0</v>
      </c>
      <c r="CM578" s="475">
        <f t="shared" si="1614"/>
        <v>0</v>
      </c>
      <c r="CN578" s="4">
        <f t="shared" ref="CN578:CN609" si="1819">CJ578/$CJ$577</f>
        <v>0</v>
      </c>
      <c r="CO578" s="1">
        <v>0</v>
      </c>
      <c r="CP578" s="1">
        <v>0</v>
      </c>
      <c r="CQ578" s="19">
        <v>0</v>
      </c>
      <c r="CR578" s="7">
        <v>0</v>
      </c>
      <c r="CS578" s="224">
        <f t="shared" si="1624"/>
        <v>0</v>
      </c>
      <c r="CT578" s="1">
        <f t="shared" si="1625"/>
        <v>0</v>
      </c>
      <c r="CU578" s="229">
        <f t="shared" si="1615"/>
        <v>0</v>
      </c>
      <c r="CV578" s="193">
        <f t="shared" si="1616"/>
        <v>0</v>
      </c>
      <c r="CW578" s="193">
        <f t="shared" si="1617"/>
        <v>0</v>
      </c>
      <c r="CX578" s="20"/>
      <c r="CY578" s="33"/>
      <c r="CZ578" s="475">
        <f t="shared" si="1618"/>
        <v>0</v>
      </c>
      <c r="DA578" s="4">
        <f t="shared" ref="DA578:DA609" si="1820">CW578/$CW$577</f>
        <v>0</v>
      </c>
      <c r="DB578" s="700"/>
      <c r="DC578" s="700"/>
      <c r="DE578" s="7">
        <f t="shared" si="1641"/>
        <v>0</v>
      </c>
      <c r="DF578" s="224">
        <f t="shared" si="1626"/>
        <v>0</v>
      </c>
      <c r="DG578" s="1">
        <f t="shared" si="1619"/>
        <v>0</v>
      </c>
      <c r="DH578" s="229">
        <f t="shared" si="1620"/>
        <v>0</v>
      </c>
      <c r="DI578" s="193"/>
      <c r="DJ578" s="193"/>
      <c r="DK578" s="20"/>
      <c r="DL578" s="33"/>
      <c r="DM578" s="475">
        <f t="shared" si="1621"/>
        <v>0</v>
      </c>
      <c r="DN578" s="4" t="e">
        <f t="shared" ref="DN578:DN609" si="1821">DJ578/$DJ$577</f>
        <v>#DIV/0!</v>
      </c>
      <c r="DO578" s="700"/>
      <c r="DP578" s="700"/>
      <c r="DR578" s="7">
        <f t="shared" ref="DR578:DR612" si="1822">DQ578*$H578*1.08*(1-DO578)</f>
        <v>0</v>
      </c>
      <c r="DS578" s="224">
        <f t="shared" si="1627"/>
        <v>0</v>
      </c>
      <c r="DT578" s="1">
        <f t="shared" si="1622"/>
        <v>0</v>
      </c>
      <c r="DU578" s="229">
        <f t="shared" si="1623"/>
        <v>0</v>
      </c>
    </row>
    <row r="579" spans="1:125" hidden="1" outlineLevel="1" x14ac:dyDescent="0.35">
      <c r="B579" s="5" t="s">
        <v>125</v>
      </c>
      <c r="C579" s="3"/>
      <c r="D579" s="18">
        <v>320015</v>
      </c>
      <c r="E579" s="5" t="s">
        <v>41</v>
      </c>
      <c r="F579" s="5" t="s">
        <v>32</v>
      </c>
      <c r="G579" s="5" t="s">
        <v>70</v>
      </c>
      <c r="H579" s="20">
        <v>332.45499999999998</v>
      </c>
      <c r="I579" s="16">
        <f t="shared" ref="I579:I608" si="1823">+IFERROR(AI579/$H579,0)</f>
        <v>108.36880179272383</v>
      </c>
      <c r="J579" s="16">
        <f t="shared" ref="J579:J608" si="1824">+IFERROR(AJ579/$H579,0)</f>
        <v>0</v>
      </c>
      <c r="K579" s="16">
        <f t="shared" ref="K579:K608" si="1825">+IFERROR(AK579/$H579,0)</f>
        <v>0</v>
      </c>
      <c r="L579" s="33">
        <f t="shared" ref="L579:L608" si="1826">+IFERROR(AL579/$H579,0)</f>
        <v>235.57685100239132</v>
      </c>
      <c r="M579" s="20">
        <f t="shared" ref="M579:M608" si="1827">+IFERROR(AM579/$H579,0)</f>
        <v>168.83750131596761</v>
      </c>
      <c r="N579" s="20">
        <f t="shared" ref="N579:N608" si="1828">+IFERROR(AN579/$H579,0)</f>
        <v>197.654867576063</v>
      </c>
      <c r="O579" s="20">
        <f t="shared" ref="O579:O608" si="1829">+IFERROR(AO579/$H579,0)</f>
        <v>171.92811839196284</v>
      </c>
      <c r="P579" s="20">
        <f t="shared" ref="P579:P608" si="1830">+IFERROR(AP579/$H579,0)</f>
        <v>209.87887022303769</v>
      </c>
      <c r="Q579" s="20">
        <f t="shared" ref="Q579:Q608" si="1831">+IFERROR(AQ579/$H579,0)</f>
        <v>393.61860402159687</v>
      </c>
      <c r="R579" s="20">
        <f t="shared" ref="R579:R608" si="1832">+IFERROR(AR579/$H579,0)</f>
        <v>266.10578875336512</v>
      </c>
      <c r="S579" s="20">
        <f t="shared" ref="S579:S608" si="1833">+IFERROR(AS579/$H579,0)</f>
        <v>144.57716081875745</v>
      </c>
      <c r="T579" s="20">
        <f t="shared" ref="T579:T608" si="1834">+IFERROR(AT579/$H579,0)</f>
        <v>644.31126017054942</v>
      </c>
      <c r="U579" s="182">
        <f t="shared" si="1745"/>
        <v>2540.8578240664151</v>
      </c>
      <c r="V579" s="33">
        <v>217</v>
      </c>
      <c r="W579" s="20">
        <v>173</v>
      </c>
      <c r="X579" s="20">
        <v>145</v>
      </c>
      <c r="Y579" s="20">
        <v>178</v>
      </c>
      <c r="Z579" s="20">
        <v>373</v>
      </c>
      <c r="AA579" s="20">
        <v>548</v>
      </c>
      <c r="AB579" s="20">
        <v>251</v>
      </c>
      <c r="AC579" s="20">
        <v>553</v>
      </c>
      <c r="AD579" s="20">
        <v>259</v>
      </c>
      <c r="AE579" s="20">
        <v>0</v>
      </c>
      <c r="AF579" s="20">
        <v>0</v>
      </c>
      <c r="AG579" s="16">
        <v>0</v>
      </c>
      <c r="AH579" s="179">
        <f t="shared" si="1613"/>
        <v>2697</v>
      </c>
      <c r="AI579" s="28">
        <v>36027.75</v>
      </c>
      <c r="AJ579" s="28">
        <v>0</v>
      </c>
      <c r="AK579" s="28">
        <v>0</v>
      </c>
      <c r="AL579" s="28">
        <v>78318.702000000005</v>
      </c>
      <c r="AM579" s="28">
        <v>56130.871500000008</v>
      </c>
      <c r="AN579" s="28">
        <v>65711.349000000017</v>
      </c>
      <c r="AO579" s="28">
        <v>57158.3626</v>
      </c>
      <c r="AP579" s="28">
        <v>69775.279799999989</v>
      </c>
      <c r="AQ579" s="28">
        <v>130860.47299999998</v>
      </c>
      <c r="AR579" s="28">
        <v>88468.2</v>
      </c>
      <c r="AS579" s="28">
        <v>48065.4</v>
      </c>
      <c r="AT579" s="28">
        <v>214204.5</v>
      </c>
      <c r="AU579" s="329">
        <f t="shared" si="1640"/>
        <v>844720.88789999997</v>
      </c>
      <c r="AV579" s="33">
        <v>75581.100000000006</v>
      </c>
      <c r="AW579" s="20">
        <v>60255.899999999994</v>
      </c>
      <c r="AX579" s="20">
        <v>50503.5</v>
      </c>
      <c r="AY579" s="20">
        <v>61997.4</v>
      </c>
      <c r="AZ579" s="20">
        <v>129915.90000000001</v>
      </c>
      <c r="BA579" s="20">
        <v>164231.712</v>
      </c>
      <c r="BB579" s="20">
        <v>83767.284</v>
      </c>
      <c r="BC579" s="20">
        <v>154289.772</v>
      </c>
      <c r="BD579" s="20">
        <v>81848.944799999997</v>
      </c>
      <c r="BE579" s="20">
        <v>0</v>
      </c>
      <c r="BF579" s="20">
        <v>0</v>
      </c>
      <c r="BG579" s="20">
        <v>0</v>
      </c>
      <c r="BH579" s="329">
        <f t="shared" si="1639"/>
        <v>862391.51279999991</v>
      </c>
      <c r="BI579" s="193">
        <f t="shared" si="1815"/>
        <v>91778.615999999995</v>
      </c>
      <c r="BJ579" s="193">
        <f t="shared" si="1816"/>
        <v>125971.632</v>
      </c>
      <c r="BK579" s="20">
        <v>124934.23336180848</v>
      </c>
      <c r="BL579" s="33">
        <v>154289.772</v>
      </c>
      <c r="BM579" s="226">
        <f t="shared" si="1628"/>
        <v>1.2349679335140924</v>
      </c>
      <c r="BN579" s="4">
        <f t="shared" ref="BN579:BN604" si="1835">BJ579/$BJ$577</f>
        <v>0.46326342384970753</v>
      </c>
      <c r="BO579" s="4">
        <v>0.25</v>
      </c>
      <c r="BP579" s="4">
        <v>1.7</v>
      </c>
      <c r="BQ579" s="195">
        <v>510</v>
      </c>
      <c r="BR579" s="196">
        <f t="shared" si="1817"/>
        <v>137337.1605</v>
      </c>
      <c r="BS579" s="224">
        <f t="shared" si="1638"/>
        <v>1.0992756493112079</v>
      </c>
      <c r="BT579" s="4">
        <f t="shared" si="1629"/>
        <v>1.2112383130852029</v>
      </c>
      <c r="BU579" s="229">
        <f t="shared" si="1747"/>
        <v>1.1495307117519151</v>
      </c>
      <c r="BV579" s="193">
        <f t="shared" si="1630"/>
        <v>97567.820999999996</v>
      </c>
      <c r="BW579" s="193">
        <f t="shared" si="1631"/>
        <v>134096.25599999999</v>
      </c>
      <c r="BX579" s="20">
        <v>164892.78341380408</v>
      </c>
      <c r="BY579" s="19">
        <v>81848.944799999997</v>
      </c>
      <c r="BZ579" s="441">
        <f t="shared" si="1632"/>
        <v>0.49637675527980674</v>
      </c>
      <c r="CA579" s="4">
        <f t="shared" si="1818"/>
        <v>0.39728818212627082</v>
      </c>
      <c r="CB579" s="1">
        <v>0.25</v>
      </c>
      <c r="CC579" s="1">
        <v>1.7</v>
      </c>
      <c r="CD579" s="19">
        <v>350</v>
      </c>
      <c r="CE579" s="196">
        <v>94250.992500000008</v>
      </c>
      <c r="CF579" s="275">
        <f t="shared" si="1633"/>
        <v>0.57158955382221865</v>
      </c>
      <c r="CG579" s="1">
        <f t="shared" si="1634"/>
        <v>-0.27975965286324456</v>
      </c>
      <c r="CH579" s="229">
        <f t="shared" si="1635"/>
        <v>0.74579263473159552</v>
      </c>
      <c r="CI579" s="193">
        <f t="shared" si="1636"/>
        <v>95821.27919999999</v>
      </c>
      <c r="CJ579" s="193">
        <f t="shared" si="1637"/>
        <v>106635.3336</v>
      </c>
      <c r="CK579" s="20">
        <v>143441.86417005485</v>
      </c>
      <c r="CL579" s="33">
        <v>41447.699999999997</v>
      </c>
      <c r="CM579" s="475">
        <f t="shared" si="1614"/>
        <v>0.28895120849002942</v>
      </c>
      <c r="CN579" s="4">
        <f t="shared" si="1819"/>
        <v>0.35664181462235911</v>
      </c>
      <c r="CO579" s="1">
        <v>0</v>
      </c>
      <c r="CP579" s="1">
        <v>1</v>
      </c>
      <c r="CQ579" s="19">
        <v>150</v>
      </c>
      <c r="CR579" s="7">
        <v>53857.710000000006</v>
      </c>
      <c r="CS579" s="224">
        <f t="shared" si="1624"/>
        <v>0.37546716442662786</v>
      </c>
      <c r="CT579" s="1">
        <f t="shared" si="1625"/>
        <v>-0.39121955685771825</v>
      </c>
      <c r="CU579" s="229">
        <f t="shared" si="1615"/>
        <v>0.57309240062154232</v>
      </c>
      <c r="CV579" s="193">
        <f t="shared" si="1616"/>
        <v>90383.92127999998</v>
      </c>
      <c r="CW579" s="193">
        <f t="shared" si="1617"/>
        <v>92528.805600000007</v>
      </c>
      <c r="CX579" s="20"/>
      <c r="CY579" s="33"/>
      <c r="CZ579" s="475">
        <f t="shared" si="1618"/>
        <v>0</v>
      </c>
      <c r="DA579" s="4">
        <f t="shared" si="1820"/>
        <v>0.32307634690641618</v>
      </c>
      <c r="DB579" s="700"/>
      <c r="DC579" s="700"/>
      <c r="DE579" s="7">
        <f t="shared" si="1641"/>
        <v>0</v>
      </c>
      <c r="DF579" s="224">
        <f t="shared" si="1626"/>
        <v>0</v>
      </c>
      <c r="DG579" s="1">
        <f t="shared" si="1619"/>
        <v>-1</v>
      </c>
      <c r="DH579" s="229">
        <f t="shared" si="1620"/>
        <v>0.43349043759247841</v>
      </c>
      <c r="DI579" s="193"/>
      <c r="DJ579" s="193"/>
      <c r="DK579" s="20"/>
      <c r="DL579" s="33"/>
      <c r="DM579" s="475">
        <f t="shared" si="1621"/>
        <v>0</v>
      </c>
      <c r="DN579" s="4" t="e">
        <f t="shared" si="1821"/>
        <v>#DIV/0!</v>
      </c>
      <c r="DO579" s="700"/>
      <c r="DP579" s="700"/>
      <c r="DR579" s="7">
        <f t="shared" si="1822"/>
        <v>0</v>
      </c>
      <c r="DS579" s="224">
        <f t="shared" si="1627"/>
        <v>0</v>
      </c>
      <c r="DT579" s="1">
        <f t="shared" si="1622"/>
        <v>-1</v>
      </c>
      <c r="DU579" s="229">
        <f t="shared" si="1623"/>
        <v>2.091889185305873E-2</v>
      </c>
    </row>
    <row r="580" spans="1:125" hidden="1" outlineLevel="1" x14ac:dyDescent="0.35">
      <c r="B580" s="5" t="s">
        <v>125</v>
      </c>
      <c r="C580" s="3"/>
      <c r="D580" s="18">
        <v>320107</v>
      </c>
      <c r="E580" s="5" t="s">
        <v>41</v>
      </c>
      <c r="F580" s="5" t="s">
        <v>33</v>
      </c>
      <c r="G580" s="5" t="s">
        <v>70</v>
      </c>
      <c r="H580" s="20">
        <v>317.77800000000002</v>
      </c>
      <c r="I580" s="16">
        <f t="shared" si="1823"/>
        <v>186.84028472707362</v>
      </c>
      <c r="J580" s="16">
        <f t="shared" si="1824"/>
        <v>90.687744274304691</v>
      </c>
      <c r="K580" s="16">
        <f t="shared" si="1825"/>
        <v>0</v>
      </c>
      <c r="L580" s="33">
        <f t="shared" si="1826"/>
        <v>147.23422011592999</v>
      </c>
      <c r="M580" s="20">
        <f t="shared" si="1827"/>
        <v>106.05519891244832</v>
      </c>
      <c r="N580" s="20">
        <f t="shared" si="1828"/>
        <v>151.45789985461542</v>
      </c>
      <c r="O580" s="20">
        <f t="shared" si="1829"/>
        <v>138.01642656193945</v>
      </c>
      <c r="P580" s="20">
        <f t="shared" si="1830"/>
        <v>161.53372266173241</v>
      </c>
      <c r="Q580" s="20">
        <f t="shared" si="1831"/>
        <v>278.71063522333202</v>
      </c>
      <c r="R580" s="20">
        <f t="shared" si="1832"/>
        <v>229.40604635940812</v>
      </c>
      <c r="S580" s="20">
        <f t="shared" si="1833"/>
        <v>76.468681910012648</v>
      </c>
      <c r="T580" s="20">
        <f t="shared" si="1834"/>
        <v>544.70841908502155</v>
      </c>
      <c r="U580" s="182">
        <f t="shared" si="1745"/>
        <v>2111.1192796858181</v>
      </c>
      <c r="V580" s="33">
        <v>66</v>
      </c>
      <c r="W580" s="20">
        <v>40</v>
      </c>
      <c r="X580" s="20">
        <v>168</v>
      </c>
      <c r="Y580" s="20">
        <v>134</v>
      </c>
      <c r="Z580" s="20">
        <v>303</v>
      </c>
      <c r="AA580" s="20">
        <v>477</v>
      </c>
      <c r="AB580" s="20">
        <v>161</v>
      </c>
      <c r="AC580" s="20">
        <v>466</v>
      </c>
      <c r="AD580" s="20">
        <v>170</v>
      </c>
      <c r="AE580" s="20">
        <v>0</v>
      </c>
      <c r="AF580" s="20">
        <v>0</v>
      </c>
      <c r="AG580" s="16">
        <v>0</v>
      </c>
      <c r="AH580" s="179">
        <f t="shared" si="1613"/>
        <v>1985</v>
      </c>
      <c r="AI580" s="28">
        <v>59373.732000000004</v>
      </c>
      <c r="AJ580" s="28">
        <v>28818.57</v>
      </c>
      <c r="AK580" s="28">
        <v>0</v>
      </c>
      <c r="AL580" s="28">
        <v>46787.796000000002</v>
      </c>
      <c r="AM580" s="28">
        <v>33702.009000000005</v>
      </c>
      <c r="AN580" s="28">
        <v>48129.988499999985</v>
      </c>
      <c r="AO580" s="28">
        <v>43858.584000000003</v>
      </c>
      <c r="AP580" s="28">
        <v>51331.863320000004</v>
      </c>
      <c r="AQ580" s="28">
        <v>88568.108240000001</v>
      </c>
      <c r="AR580" s="28">
        <v>72900.194600000003</v>
      </c>
      <c r="AS580" s="28">
        <v>24300.0648</v>
      </c>
      <c r="AT580" s="28">
        <v>173096.35199999998</v>
      </c>
      <c r="AU580" s="329">
        <f t="shared" si="1640"/>
        <v>670867.26245999988</v>
      </c>
      <c r="AV580" s="33">
        <v>21969.921600000001</v>
      </c>
      <c r="AW580" s="20">
        <v>13315.103999999999</v>
      </c>
      <c r="AX580" s="20">
        <v>55923.436799999996</v>
      </c>
      <c r="AY580" s="20">
        <v>44605.598399999995</v>
      </c>
      <c r="AZ580" s="20">
        <v>100861.91279999999</v>
      </c>
      <c r="BA580" s="20">
        <v>136050.45119999998</v>
      </c>
      <c r="BB580" s="20">
        <v>51345.057599999993</v>
      </c>
      <c r="BC580" s="20">
        <v>123087.72960000001</v>
      </c>
      <c r="BD580" s="20">
        <v>52678.641600000003</v>
      </c>
      <c r="BE580" s="20">
        <v>0</v>
      </c>
      <c r="BF580" s="20">
        <v>0</v>
      </c>
      <c r="BG580" s="20">
        <v>0</v>
      </c>
      <c r="BH580" s="329">
        <f t="shared" si="1639"/>
        <v>599837.85359999991</v>
      </c>
      <c r="BI580" s="193">
        <f t="shared" si="1815"/>
        <v>67016.926799999987</v>
      </c>
      <c r="BJ580" s="193">
        <f t="shared" si="1816"/>
        <v>96085.807199999981</v>
      </c>
      <c r="BK580" s="20">
        <v>85838.771922955508</v>
      </c>
      <c r="BL580" s="33">
        <v>123087.72960000001</v>
      </c>
      <c r="BM580" s="226">
        <f t="shared" si="1628"/>
        <v>1.43394094349902</v>
      </c>
      <c r="BN580" s="4">
        <f t="shared" si="1835"/>
        <v>0.35335765140230041</v>
      </c>
      <c r="BO580" s="4">
        <v>0.25</v>
      </c>
      <c r="BP580" s="4">
        <v>1.7</v>
      </c>
      <c r="BQ580" s="195">
        <v>450</v>
      </c>
      <c r="BR580" s="196">
        <f t="shared" si="1817"/>
        <v>115830.08100000001</v>
      </c>
      <c r="BS580" s="224">
        <f t="shared" si="1638"/>
        <v>1.3493911714389759</v>
      </c>
      <c r="BT580" s="4">
        <f t="shared" si="1629"/>
        <v>1.3978815815174657</v>
      </c>
      <c r="BU580" s="229">
        <f t="shared" si="1747"/>
        <v>0.75370113030029429</v>
      </c>
      <c r="BV580" s="193">
        <f t="shared" si="1630"/>
        <v>68394.901499999993</v>
      </c>
      <c r="BW580" s="193">
        <f t="shared" si="1631"/>
        <v>103494.41279999999</v>
      </c>
      <c r="BX580" s="20">
        <v>127262.92518091806</v>
      </c>
      <c r="BY580" s="19">
        <v>52678.641600000003</v>
      </c>
      <c r="BZ580" s="441">
        <f t="shared" si="1632"/>
        <v>0.41393549240764033</v>
      </c>
      <c r="CA580" s="4">
        <f t="shared" si="1818"/>
        <v>0.30662382640674063</v>
      </c>
      <c r="CB580" s="1">
        <v>0.25</v>
      </c>
      <c r="CC580" s="1">
        <v>1.7</v>
      </c>
      <c r="CD580" s="19">
        <v>300</v>
      </c>
      <c r="CE580" s="196">
        <v>77220.054000000004</v>
      </c>
      <c r="CF580" s="275">
        <f t="shared" si="1633"/>
        <v>0.60677572741804664</v>
      </c>
      <c r="CG580" s="1">
        <f t="shared" si="1634"/>
        <v>-0.12812799624498339</v>
      </c>
      <c r="CH580" s="229">
        <f t="shared" si="1635"/>
        <v>0.49745831855802258</v>
      </c>
      <c r="CI580" s="193">
        <f t="shared" si="1636"/>
        <v>66648.650399999984</v>
      </c>
      <c r="CJ580" s="193">
        <f t="shared" si="1637"/>
        <v>75703.809599999993</v>
      </c>
      <c r="CK580" s="20">
        <v>101833.93446802978</v>
      </c>
      <c r="CL580" s="33">
        <v>26297.330999999998</v>
      </c>
      <c r="CM580" s="475">
        <f t="shared" si="1614"/>
        <v>0.25823740521639088</v>
      </c>
      <c r="CN580" s="4">
        <f t="shared" si="1819"/>
        <v>0.25319134960318224</v>
      </c>
      <c r="CO580" s="1">
        <v>0</v>
      </c>
      <c r="CP580" s="1">
        <v>1</v>
      </c>
      <c r="CQ580" s="19">
        <v>100</v>
      </c>
      <c r="CR580" s="7">
        <v>34320.024000000005</v>
      </c>
      <c r="CS580" s="224">
        <f t="shared" si="1624"/>
        <v>0.33701952280724845</v>
      </c>
      <c r="CT580" s="1">
        <f t="shared" si="1625"/>
        <v>-0.52921903448526586</v>
      </c>
      <c r="CU580" s="229">
        <f t="shared" si="1615"/>
        <v>0.33938104830089055</v>
      </c>
      <c r="CV580" s="193">
        <f t="shared" si="1616"/>
        <v>62613.518459999992</v>
      </c>
      <c r="CW580" s="193">
        <f t="shared" si="1617"/>
        <v>67354.5674</v>
      </c>
      <c r="CX580" s="20"/>
      <c r="CY580" s="33"/>
      <c r="CZ580" s="475">
        <f t="shared" si="1618"/>
        <v>0</v>
      </c>
      <c r="DA580" s="4">
        <f t="shared" si="1820"/>
        <v>0.23517722337327987</v>
      </c>
      <c r="DB580" s="700"/>
      <c r="DC580" s="700"/>
      <c r="DE580" s="7">
        <f t="shared" si="1641"/>
        <v>0</v>
      </c>
      <c r="DF580" s="224">
        <f t="shared" si="1626"/>
        <v>0</v>
      </c>
      <c r="DG580" s="1">
        <f t="shared" si="1619"/>
        <v>-1</v>
      </c>
      <c r="DH580" s="229">
        <f t="shared" si="1620"/>
        <v>0.25787821554573376</v>
      </c>
      <c r="DI580" s="193"/>
      <c r="DJ580" s="193"/>
      <c r="DK580" s="20"/>
      <c r="DL580" s="33"/>
      <c r="DM580" s="475">
        <f t="shared" si="1621"/>
        <v>0</v>
      </c>
      <c r="DN580" s="4" t="e">
        <f t="shared" si="1821"/>
        <v>#DIV/0!</v>
      </c>
      <c r="DO580" s="700"/>
      <c r="DP580" s="700"/>
      <c r="DR580" s="7">
        <f t="shared" si="1822"/>
        <v>0</v>
      </c>
      <c r="DS580" s="224">
        <f t="shared" si="1627"/>
        <v>0</v>
      </c>
      <c r="DT580" s="1">
        <f t="shared" si="1622"/>
        <v>-1</v>
      </c>
      <c r="DU580" s="229">
        <f t="shared" si="1623"/>
        <v>-0.10587699360905256</v>
      </c>
    </row>
    <row r="581" spans="1:125" hidden="1" outlineLevel="1" x14ac:dyDescent="0.35">
      <c r="B581" s="5" t="s">
        <v>125</v>
      </c>
      <c r="C581" s="3"/>
      <c r="D581" s="18">
        <v>320926</v>
      </c>
      <c r="E581" s="5" t="s">
        <v>42</v>
      </c>
      <c r="F581" s="5" t="s">
        <v>48</v>
      </c>
      <c r="G581" s="5" t="s">
        <v>70</v>
      </c>
      <c r="H581" s="20">
        <v>332.45499999999998</v>
      </c>
      <c r="I581" s="16">
        <f t="shared" si="1823"/>
        <v>0</v>
      </c>
      <c r="J581" s="16">
        <f t="shared" si="1824"/>
        <v>0</v>
      </c>
      <c r="K581" s="16">
        <f t="shared" si="1825"/>
        <v>0</v>
      </c>
      <c r="L581" s="33">
        <f t="shared" si="1826"/>
        <v>0</v>
      </c>
      <c r="M581" s="20">
        <f t="shared" si="1827"/>
        <v>0</v>
      </c>
      <c r="N581" s="20">
        <f t="shared" si="1828"/>
        <v>0</v>
      </c>
      <c r="O581" s="20">
        <f t="shared" si="1829"/>
        <v>0</v>
      </c>
      <c r="P581" s="20">
        <f t="shared" si="1830"/>
        <v>0</v>
      </c>
      <c r="Q581" s="20">
        <f t="shared" si="1831"/>
        <v>0</v>
      </c>
      <c r="R581" s="20">
        <f t="shared" si="1832"/>
        <v>0</v>
      </c>
      <c r="S581" s="20">
        <f t="shared" si="1833"/>
        <v>0</v>
      </c>
      <c r="T581" s="20">
        <f t="shared" si="1834"/>
        <v>0</v>
      </c>
      <c r="U581" s="182">
        <f t="shared" si="1745"/>
        <v>0</v>
      </c>
      <c r="V581" s="33">
        <v>0</v>
      </c>
      <c r="W581" s="20">
        <v>0</v>
      </c>
      <c r="X581" s="20">
        <v>0</v>
      </c>
      <c r="Y581" s="20">
        <v>0</v>
      </c>
      <c r="Z581" s="20">
        <v>0</v>
      </c>
      <c r="AA581" s="20">
        <v>0</v>
      </c>
      <c r="AB581" s="20">
        <v>0</v>
      </c>
      <c r="AC581" s="20">
        <v>333</v>
      </c>
      <c r="AD581" s="20">
        <v>175</v>
      </c>
      <c r="AE581" s="20">
        <v>0</v>
      </c>
      <c r="AF581" s="20">
        <v>0</v>
      </c>
      <c r="AG581" s="16">
        <v>0</v>
      </c>
      <c r="AH581" s="179">
        <f t="shared" ref="AH581:AH644" si="1836">+SUM(V581:AG581)</f>
        <v>508</v>
      </c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329">
        <f t="shared" si="1640"/>
        <v>0</v>
      </c>
      <c r="AV581" s="33">
        <v>0</v>
      </c>
      <c r="AW581" s="20">
        <v>0</v>
      </c>
      <c r="AX581" s="20">
        <v>0</v>
      </c>
      <c r="AY581" s="20">
        <v>0</v>
      </c>
      <c r="AZ581" s="20">
        <v>0</v>
      </c>
      <c r="BA581" s="20">
        <v>0</v>
      </c>
      <c r="BB581" s="20">
        <v>0</v>
      </c>
      <c r="BC581" s="20">
        <v>86982.530400000003</v>
      </c>
      <c r="BD581" s="20">
        <v>45711.540000000015</v>
      </c>
      <c r="BE581" s="20">
        <v>0</v>
      </c>
      <c r="BF581" s="20">
        <v>0</v>
      </c>
      <c r="BG581" s="20">
        <v>0</v>
      </c>
      <c r="BH581" s="329">
        <f t="shared" si="1639"/>
        <v>132694.07040000003</v>
      </c>
      <c r="BI581" s="193">
        <f t="shared" si="1815"/>
        <v>0</v>
      </c>
      <c r="BJ581" s="193">
        <f t="shared" si="1816"/>
        <v>0</v>
      </c>
      <c r="BK581" s="20">
        <v>0</v>
      </c>
      <c r="BL581" s="33">
        <v>86982.530400000003</v>
      </c>
      <c r="BM581" s="226">
        <f t="shared" si="1628"/>
        <v>0</v>
      </c>
      <c r="BN581" s="4">
        <f t="shared" si="1835"/>
        <v>0</v>
      </c>
      <c r="BO581" s="4">
        <v>0.25</v>
      </c>
      <c r="BP581" s="4">
        <v>0</v>
      </c>
      <c r="BQ581" s="195">
        <v>300</v>
      </c>
      <c r="BR581" s="196">
        <f t="shared" si="1817"/>
        <v>80786.565000000002</v>
      </c>
      <c r="BS581" s="224">
        <f t="shared" si="1638"/>
        <v>0</v>
      </c>
      <c r="BT581" s="4">
        <f t="shared" si="1629"/>
        <v>0</v>
      </c>
      <c r="BU581" s="229">
        <f t="shared" si="1747"/>
        <v>0</v>
      </c>
      <c r="BV581" s="193">
        <f t="shared" si="1630"/>
        <v>10872.8163</v>
      </c>
      <c r="BW581" s="193">
        <f t="shared" si="1631"/>
        <v>28994.176800000001</v>
      </c>
      <c r="BX581" s="20">
        <v>35652.975392123873</v>
      </c>
      <c r="BY581" s="19">
        <v>45711.540000000015</v>
      </c>
      <c r="BZ581" s="441">
        <f t="shared" si="1632"/>
        <v>1.2821241284142078</v>
      </c>
      <c r="CA581" s="4">
        <f t="shared" si="1818"/>
        <v>8.5901308035920831E-2</v>
      </c>
      <c r="CB581" s="1">
        <v>0.25</v>
      </c>
      <c r="CC581" s="1">
        <v>0</v>
      </c>
      <c r="CD581" s="19">
        <v>400</v>
      </c>
      <c r="CE581" s="196">
        <v>107715.42</v>
      </c>
      <c r="CF581" s="275">
        <f t="shared" si="1633"/>
        <v>3.0212182522021851</v>
      </c>
      <c r="CG581" s="1">
        <f t="shared" si="1634"/>
        <v>0</v>
      </c>
      <c r="CH581" s="229">
        <f t="shared" si="1635"/>
        <v>0</v>
      </c>
      <c r="CI581" s="193">
        <f t="shared" si="1636"/>
        <v>14743.785600000003</v>
      </c>
      <c r="CJ581" s="193">
        <f t="shared" si="1637"/>
        <v>44231.356800000009</v>
      </c>
      <c r="CK581" s="20">
        <v>59498.36756700345</v>
      </c>
      <c r="CL581" s="33">
        <v>6791.4279999999999</v>
      </c>
      <c r="CM581" s="475">
        <f t="shared" si="1614"/>
        <v>0.11414477871770021</v>
      </c>
      <c r="CN581" s="4">
        <f t="shared" si="1819"/>
        <v>0.14793174850967997</v>
      </c>
      <c r="CO581" s="1">
        <v>0.25</v>
      </c>
      <c r="CP581" s="1">
        <v>1.3</v>
      </c>
      <c r="CQ581" s="19">
        <v>100</v>
      </c>
      <c r="CR581" s="7">
        <v>26928.855</v>
      </c>
      <c r="CS581" s="224">
        <f t="shared" si="1624"/>
        <v>0.45259821573548814</v>
      </c>
      <c r="CT581" s="1">
        <f t="shared" si="1625"/>
        <v>0</v>
      </c>
      <c r="CU581" s="229">
        <f t="shared" si="1615"/>
        <v>0</v>
      </c>
      <c r="CV581" s="193">
        <f t="shared" si="1616"/>
        <v>13948.549840000003</v>
      </c>
      <c r="CW581" s="193">
        <f t="shared" si="1617"/>
        <v>46495.16613333334</v>
      </c>
      <c r="CX581" s="20"/>
      <c r="CY581" s="33"/>
      <c r="CZ581" s="475">
        <f t="shared" si="1618"/>
        <v>0</v>
      </c>
      <c r="DA581" s="4">
        <f t="shared" si="1820"/>
        <v>0.16234391361433778</v>
      </c>
      <c r="DB581" s="700"/>
      <c r="DC581" s="700"/>
      <c r="DE581" s="7">
        <f t="shared" si="1641"/>
        <v>0</v>
      </c>
      <c r="DF581" s="224">
        <f t="shared" si="1626"/>
        <v>0</v>
      </c>
      <c r="DG581" s="1">
        <f t="shared" si="1619"/>
        <v>0</v>
      </c>
      <c r="DH581" s="229">
        <f t="shared" si="1620"/>
        <v>0</v>
      </c>
      <c r="DI581" s="193"/>
      <c r="DJ581" s="193"/>
      <c r="DK581" s="20"/>
      <c r="DL581" s="33"/>
      <c r="DM581" s="475">
        <f t="shared" si="1621"/>
        <v>0</v>
      </c>
      <c r="DN581" s="4" t="e">
        <f t="shared" si="1821"/>
        <v>#DIV/0!</v>
      </c>
      <c r="DO581" s="700"/>
      <c r="DP581" s="700"/>
      <c r="DR581" s="7">
        <f t="shared" si="1822"/>
        <v>0</v>
      </c>
      <c r="DS581" s="224">
        <f t="shared" si="1627"/>
        <v>0</v>
      </c>
      <c r="DT581" s="1">
        <f t="shared" si="1622"/>
        <v>0</v>
      </c>
      <c r="DU581" s="229">
        <f t="shared" si="1623"/>
        <v>0</v>
      </c>
    </row>
    <row r="582" spans="1:125" hidden="1" outlineLevel="1" x14ac:dyDescent="0.35">
      <c r="B582" s="5" t="s">
        <v>125</v>
      </c>
      <c r="C582" s="3"/>
      <c r="D582" s="18">
        <v>324903</v>
      </c>
      <c r="E582" s="5" t="s">
        <v>43</v>
      </c>
      <c r="F582" s="5" t="s">
        <v>49</v>
      </c>
      <c r="G582" s="5" t="s">
        <v>69</v>
      </c>
      <c r="H582" s="20">
        <v>382.63600000000002</v>
      </c>
      <c r="I582" s="16">
        <f t="shared" si="1823"/>
        <v>0</v>
      </c>
      <c r="J582" s="16">
        <f t="shared" si="1824"/>
        <v>0</v>
      </c>
      <c r="K582" s="16">
        <f t="shared" si="1825"/>
        <v>0</v>
      </c>
      <c r="L582" s="33">
        <f t="shared" si="1826"/>
        <v>0</v>
      </c>
      <c r="M582" s="20">
        <f t="shared" si="1827"/>
        <v>0</v>
      </c>
      <c r="N582" s="20">
        <f t="shared" si="1828"/>
        <v>0</v>
      </c>
      <c r="O582" s="20">
        <f t="shared" si="1829"/>
        <v>0</v>
      </c>
      <c r="P582" s="20">
        <f t="shared" si="1830"/>
        <v>0</v>
      </c>
      <c r="Q582" s="20">
        <f t="shared" si="1831"/>
        <v>0</v>
      </c>
      <c r="R582" s="20">
        <f t="shared" si="1832"/>
        <v>0</v>
      </c>
      <c r="S582" s="20">
        <f t="shared" si="1833"/>
        <v>0</v>
      </c>
      <c r="T582" s="20">
        <f t="shared" si="1834"/>
        <v>0</v>
      </c>
      <c r="U582" s="182">
        <f t="shared" si="1745"/>
        <v>0</v>
      </c>
      <c r="V582" s="33">
        <v>0</v>
      </c>
      <c r="W582" s="20">
        <v>0</v>
      </c>
      <c r="X582" s="20">
        <v>0</v>
      </c>
      <c r="Y582" s="20">
        <v>0</v>
      </c>
      <c r="Z582" s="20">
        <v>0</v>
      </c>
      <c r="AA582" s="20">
        <v>0</v>
      </c>
      <c r="AB582" s="20">
        <v>0</v>
      </c>
      <c r="AC582" s="20">
        <v>150</v>
      </c>
      <c r="AD582" s="20">
        <v>99.5</v>
      </c>
      <c r="AE582" s="20">
        <v>0</v>
      </c>
      <c r="AF582" s="20">
        <v>0</v>
      </c>
      <c r="AG582" s="16">
        <v>0</v>
      </c>
      <c r="AH582" s="179">
        <f t="shared" si="1836"/>
        <v>249.5</v>
      </c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329">
        <f t="shared" si="1640"/>
        <v>0</v>
      </c>
      <c r="AV582" s="33">
        <v>0</v>
      </c>
      <c r="AW582" s="20">
        <v>0</v>
      </c>
      <c r="AX582" s="20">
        <v>0</v>
      </c>
      <c r="AY582" s="20">
        <v>0</v>
      </c>
      <c r="AZ582" s="20">
        <v>0</v>
      </c>
      <c r="BA582" s="20">
        <v>0</v>
      </c>
      <c r="BB582" s="20">
        <v>0</v>
      </c>
      <c r="BC582" s="20">
        <v>53312.688000000002</v>
      </c>
      <c r="BD582" s="20">
        <v>32107.471200000004</v>
      </c>
      <c r="BE582" s="20">
        <v>0</v>
      </c>
      <c r="BF582" s="20">
        <v>0</v>
      </c>
      <c r="BG582" s="20">
        <v>0</v>
      </c>
      <c r="BH582" s="329">
        <f t="shared" si="1639"/>
        <v>85420.159200000009</v>
      </c>
      <c r="BI582" s="193">
        <f t="shared" si="1815"/>
        <v>0</v>
      </c>
      <c r="BJ582" s="193">
        <f t="shared" si="1816"/>
        <v>0</v>
      </c>
      <c r="BK582" s="20">
        <v>0</v>
      </c>
      <c r="BL582" s="33">
        <v>53312.688000000002</v>
      </c>
      <c r="BM582" s="226">
        <f t="shared" si="1628"/>
        <v>0</v>
      </c>
      <c r="BN582" s="4">
        <f t="shared" si="1835"/>
        <v>0</v>
      </c>
      <c r="BO582" s="4">
        <v>0.2</v>
      </c>
      <c r="BP582" s="4">
        <v>2</v>
      </c>
      <c r="BQ582" s="195">
        <v>300</v>
      </c>
      <c r="BR582" s="196">
        <f t="shared" si="1817"/>
        <v>99179.251200000013</v>
      </c>
      <c r="BS582" s="224">
        <f t="shared" si="1638"/>
        <v>0</v>
      </c>
      <c r="BT582" s="4">
        <f t="shared" si="1629"/>
        <v>0</v>
      </c>
      <c r="BU582" s="229">
        <f t="shared" si="1747"/>
        <v>0</v>
      </c>
      <c r="BV582" s="193">
        <f t="shared" si="1630"/>
        <v>6664.0860000000002</v>
      </c>
      <c r="BW582" s="193">
        <f t="shared" si="1631"/>
        <v>17770.896000000001</v>
      </c>
      <c r="BX582" s="20">
        <v>21852.157491982758</v>
      </c>
      <c r="BY582" s="19">
        <v>32107.471200000004</v>
      </c>
      <c r="BZ582" s="441">
        <f t="shared" si="1632"/>
        <v>1.4693044021753812</v>
      </c>
      <c r="CA582" s="4">
        <f t="shared" si="1818"/>
        <v>5.2649993200369581E-2</v>
      </c>
      <c r="CB582" s="1">
        <v>0.2</v>
      </c>
      <c r="CC582" s="1">
        <v>2</v>
      </c>
      <c r="CD582" s="19">
        <v>250</v>
      </c>
      <c r="CE582" s="196">
        <v>82649.376000000004</v>
      </c>
      <c r="CF582" s="275">
        <f t="shared" si="1633"/>
        <v>3.7822066782340769</v>
      </c>
      <c r="CG582" s="1">
        <f t="shared" si="1634"/>
        <v>0</v>
      </c>
      <c r="CH582" s="229">
        <f t="shared" si="1635"/>
        <v>0</v>
      </c>
      <c r="CI582" s="193">
        <f t="shared" si="1636"/>
        <v>9491.1288000000004</v>
      </c>
      <c r="CJ582" s="193">
        <f t="shared" si="1637"/>
        <v>28473.386400000003</v>
      </c>
      <c r="CK582" s="20">
        <v>38301.334900595153</v>
      </c>
      <c r="CL582" s="33">
        <v>10902.903</v>
      </c>
      <c r="CM582" s="475">
        <f t="shared" si="1614"/>
        <v>0.28466117508167016</v>
      </c>
      <c r="CN582" s="4">
        <f t="shared" si="1819"/>
        <v>9.522922516687847E-2</v>
      </c>
      <c r="CO582" s="1">
        <v>0.2</v>
      </c>
      <c r="CP582" s="1">
        <v>1.3</v>
      </c>
      <c r="CQ582" s="19">
        <v>60</v>
      </c>
      <c r="CR582" s="7">
        <v>19835.85024</v>
      </c>
      <c r="CS582" s="224">
        <f t="shared" si="1624"/>
        <v>0.51788926656161471</v>
      </c>
      <c r="CT582" s="1">
        <f t="shared" si="1625"/>
        <v>0</v>
      </c>
      <c r="CU582" s="229">
        <f t="shared" si="1615"/>
        <v>0</v>
      </c>
      <c r="CV582" s="193">
        <f t="shared" si="1616"/>
        <v>9632.3062200000022</v>
      </c>
      <c r="CW582" s="193">
        <f t="shared" si="1617"/>
        <v>32107.687400000006</v>
      </c>
      <c r="CX582" s="20"/>
      <c r="CY582" s="33"/>
      <c r="CZ582" s="475">
        <f t="shared" si="1618"/>
        <v>0</v>
      </c>
      <c r="DA582" s="4">
        <f t="shared" si="1820"/>
        <v>0.11210816226947135</v>
      </c>
      <c r="DB582" s="700"/>
      <c r="DC582" s="700"/>
      <c r="DE582" s="7">
        <f t="shared" si="1641"/>
        <v>0</v>
      </c>
      <c r="DF582" s="224">
        <f t="shared" si="1626"/>
        <v>0</v>
      </c>
      <c r="DG582" s="1">
        <f t="shared" si="1619"/>
        <v>0</v>
      </c>
      <c r="DH582" s="229">
        <f t="shared" si="1620"/>
        <v>0</v>
      </c>
      <c r="DI582" s="193"/>
      <c r="DJ582" s="193"/>
      <c r="DK582" s="20"/>
      <c r="DL582" s="33"/>
      <c r="DM582" s="475">
        <f t="shared" si="1621"/>
        <v>0</v>
      </c>
      <c r="DN582" s="4" t="e">
        <f t="shared" si="1821"/>
        <v>#DIV/0!</v>
      </c>
      <c r="DO582" s="700"/>
      <c r="DP582" s="700"/>
      <c r="DR582" s="7">
        <f t="shared" si="1822"/>
        <v>0</v>
      </c>
      <c r="DS582" s="224">
        <f t="shared" si="1627"/>
        <v>0</v>
      </c>
      <c r="DT582" s="1">
        <f t="shared" si="1622"/>
        <v>0</v>
      </c>
      <c r="DU582" s="229">
        <f t="shared" si="1623"/>
        <v>0</v>
      </c>
    </row>
    <row r="583" spans="1:125" hidden="1" outlineLevel="1" x14ac:dyDescent="0.35">
      <c r="B583" s="5" t="s">
        <v>125</v>
      </c>
      <c r="C583" s="3"/>
      <c r="D583" s="18">
        <v>320023</v>
      </c>
      <c r="E583" s="5" t="s">
        <v>41</v>
      </c>
      <c r="F583" s="5" t="s">
        <v>30</v>
      </c>
      <c r="G583" s="5" t="s">
        <v>71</v>
      </c>
      <c r="H583" s="20">
        <v>220.79999999999995</v>
      </c>
      <c r="I583" s="16">
        <f t="shared" si="1823"/>
        <v>45.898577898550727</v>
      </c>
      <c r="J583" s="16">
        <f t="shared" si="1824"/>
        <v>40.697726449275372</v>
      </c>
      <c r="K583" s="16">
        <f t="shared" si="1825"/>
        <v>35.604248188405805</v>
      </c>
      <c r="L583" s="33">
        <f t="shared" si="1826"/>
        <v>62.144320652173917</v>
      </c>
      <c r="M583" s="20">
        <f t="shared" si="1827"/>
        <v>309.21687500000002</v>
      </c>
      <c r="N583" s="20">
        <f t="shared" si="1828"/>
        <v>407.87139039855089</v>
      </c>
      <c r="O583" s="20">
        <f t="shared" si="1829"/>
        <v>0</v>
      </c>
      <c r="P583" s="20">
        <f t="shared" si="1830"/>
        <v>15.004809782608698</v>
      </c>
      <c r="Q583" s="20">
        <f t="shared" si="1831"/>
        <v>39.813260869565227</v>
      </c>
      <c r="R583" s="20">
        <f t="shared" si="1832"/>
        <v>95.185125000000028</v>
      </c>
      <c r="S583" s="20">
        <f t="shared" si="1833"/>
        <v>34.574673913043483</v>
      </c>
      <c r="T583" s="20">
        <f t="shared" si="1834"/>
        <v>67.053913043478275</v>
      </c>
      <c r="U583" s="182">
        <f t="shared" si="1745"/>
        <v>1153.0649211956525</v>
      </c>
      <c r="V583" s="33">
        <v>47</v>
      </c>
      <c r="W583" s="20">
        <v>32</v>
      </c>
      <c r="X583" s="20">
        <v>68</v>
      </c>
      <c r="Y583" s="20">
        <v>33</v>
      </c>
      <c r="Z583" s="20">
        <v>77</v>
      </c>
      <c r="AA583" s="20">
        <v>56</v>
      </c>
      <c r="AB583" s="20">
        <v>105</v>
      </c>
      <c r="AC583" s="20">
        <v>79</v>
      </c>
      <c r="AD583" s="20">
        <v>20</v>
      </c>
      <c r="AE583" s="20">
        <v>0</v>
      </c>
      <c r="AF583" s="20">
        <v>0</v>
      </c>
      <c r="AG583" s="16">
        <v>0</v>
      </c>
      <c r="AH583" s="179">
        <f t="shared" si="1836"/>
        <v>517</v>
      </c>
      <c r="AI583" s="28">
        <v>10134.405999999999</v>
      </c>
      <c r="AJ583" s="28">
        <v>8986.0580000000009</v>
      </c>
      <c r="AK583" s="28">
        <v>7861.4179999999997</v>
      </c>
      <c r="AL583" s="28">
        <v>13721.465999999999</v>
      </c>
      <c r="AM583" s="28">
        <v>68275.085999999996</v>
      </c>
      <c r="AN583" s="28">
        <v>90058.003000000012</v>
      </c>
      <c r="AO583" s="28">
        <v>0</v>
      </c>
      <c r="AP583" s="28">
        <v>3313.0619999999999</v>
      </c>
      <c r="AQ583" s="28">
        <v>8790.768</v>
      </c>
      <c r="AR583" s="28">
        <v>21016.875600000003</v>
      </c>
      <c r="AS583" s="28">
        <v>7634.0879999999997</v>
      </c>
      <c r="AT583" s="28">
        <v>14805.503999999999</v>
      </c>
      <c r="AU583" s="329">
        <f t="shared" si="1640"/>
        <v>254596.7346</v>
      </c>
      <c r="AV583" s="33">
        <v>10872.791999999999</v>
      </c>
      <c r="AW583" s="20">
        <v>7402.7520000000004</v>
      </c>
      <c r="AX583" s="20">
        <v>15730.847999999998</v>
      </c>
      <c r="AY583" s="20">
        <v>7634.0879999999997</v>
      </c>
      <c r="AZ583" s="20">
        <v>17812.871999999999</v>
      </c>
      <c r="BA583" s="20">
        <v>11242.21032</v>
      </c>
      <c r="BB583" s="20">
        <v>19430.182799999999</v>
      </c>
      <c r="BC583" s="20">
        <v>17580.440879999998</v>
      </c>
      <c r="BD583" s="20">
        <v>4626.2015999999994</v>
      </c>
      <c r="BE583" s="20">
        <v>0</v>
      </c>
      <c r="BF583" s="20">
        <v>0</v>
      </c>
      <c r="BG583" s="20">
        <v>0</v>
      </c>
      <c r="BH583" s="329">
        <f t="shared" si="1639"/>
        <v>112332.38759999999</v>
      </c>
      <c r="BI583" s="193">
        <f t="shared" si="1815"/>
        <v>13208.825519999999</v>
      </c>
      <c r="BJ583" s="193">
        <f t="shared" si="1816"/>
        <v>16161.755039999998</v>
      </c>
      <c r="BK583" s="20">
        <v>16281.164538328079</v>
      </c>
      <c r="BL583" s="33">
        <v>17580.440879999998</v>
      </c>
      <c r="BM583" s="226">
        <f t="shared" si="1628"/>
        <v>1.0798024206814718</v>
      </c>
      <c r="BN583" s="4">
        <f t="shared" si="1835"/>
        <v>5.9435206612633754E-2</v>
      </c>
      <c r="BO583" s="4">
        <v>0</v>
      </c>
      <c r="BP583" s="4">
        <v>1</v>
      </c>
      <c r="BQ583" s="195">
        <v>65</v>
      </c>
      <c r="BR583" s="196">
        <f t="shared" si="1817"/>
        <v>15500.159999999996</v>
      </c>
      <c r="BS583" s="224">
        <f t="shared" si="1638"/>
        <v>0.95203017962938141</v>
      </c>
      <c r="BT583" s="4">
        <f t="shared" si="1629"/>
        <v>4.3064026208987336</v>
      </c>
      <c r="BU583" s="229">
        <f t="shared" si="1747"/>
        <v>-0.46772200310710932</v>
      </c>
      <c r="BV583" s="193">
        <f t="shared" si="1630"/>
        <v>13463.273249999998</v>
      </c>
      <c r="BW583" s="193">
        <f t="shared" si="1631"/>
        <v>16084.278</v>
      </c>
      <c r="BX583" s="20">
        <v>19778.191037797613</v>
      </c>
      <c r="BY583" s="19">
        <v>4626.2015999999994</v>
      </c>
      <c r="BZ583" s="441">
        <f t="shared" si="1632"/>
        <v>0.2339041821953777</v>
      </c>
      <c r="CA583" s="4">
        <f t="shared" si="1818"/>
        <v>4.765303490228371E-2</v>
      </c>
      <c r="CB583" s="1">
        <v>0</v>
      </c>
      <c r="CC583" s="1">
        <v>1</v>
      </c>
      <c r="CD583" s="19">
        <v>65</v>
      </c>
      <c r="CE583" s="196">
        <v>15500.159999999996</v>
      </c>
      <c r="CF583" s="275">
        <f t="shared" si="1633"/>
        <v>0.78369957952059532</v>
      </c>
      <c r="CG583" s="1">
        <f t="shared" si="1634"/>
        <v>0.76323160843284632</v>
      </c>
      <c r="CH583" s="229">
        <f t="shared" si="1635"/>
        <v>-0.46797269324282909</v>
      </c>
      <c r="CI583" s="193">
        <f t="shared" si="1636"/>
        <v>12481.376399999999</v>
      </c>
      <c r="CJ583" s="193">
        <f t="shared" si="1637"/>
        <v>13878.94176</v>
      </c>
      <c r="CK583" s="20">
        <v>18669.433587836797</v>
      </c>
      <c r="CL583" s="33">
        <v>0</v>
      </c>
      <c r="CM583" s="475">
        <f t="shared" si="1614"/>
        <v>0</v>
      </c>
      <c r="CN583" s="4">
        <f t="shared" si="1819"/>
        <v>4.6418113088966206E-2</v>
      </c>
      <c r="CO583" s="1">
        <v>0</v>
      </c>
      <c r="CP583" s="1">
        <v>0</v>
      </c>
      <c r="CQ583" s="19">
        <v>0</v>
      </c>
      <c r="CR583" s="7">
        <v>0</v>
      </c>
      <c r="CS583" s="224">
        <f t="shared" si="1624"/>
        <v>0</v>
      </c>
      <c r="CT583" s="1">
        <f t="shared" si="1625"/>
        <v>-1</v>
      </c>
      <c r="CU583" s="229">
        <f t="shared" si="1615"/>
        <v>-0.51613641371549179</v>
      </c>
      <c r="CV583" s="193">
        <f t="shared" si="1616"/>
        <v>11233.238759999998</v>
      </c>
      <c r="CW583" s="193">
        <f t="shared" si="1617"/>
        <v>7402.2141599999995</v>
      </c>
      <c r="CX583" s="20"/>
      <c r="CY583" s="33"/>
      <c r="CZ583" s="475">
        <f t="shared" si="1618"/>
        <v>0</v>
      </c>
      <c r="DA583" s="4">
        <f t="shared" si="1820"/>
        <v>2.5845792500230284E-2</v>
      </c>
      <c r="DB583" s="700"/>
      <c r="DC583" s="700"/>
      <c r="DE583" s="7">
        <f t="shared" si="1641"/>
        <v>0</v>
      </c>
      <c r="DF583" s="224">
        <f t="shared" si="1626"/>
        <v>0</v>
      </c>
      <c r="DG583" s="1">
        <f t="shared" si="1619"/>
        <v>-1</v>
      </c>
      <c r="DH583" s="229">
        <f t="shared" si="1620"/>
        <v>-0.5315408852987471</v>
      </c>
      <c r="DI583" s="193"/>
      <c r="DJ583" s="193"/>
      <c r="DK583" s="20"/>
      <c r="DL583" s="33"/>
      <c r="DM583" s="475">
        <f t="shared" si="1621"/>
        <v>0</v>
      </c>
      <c r="DN583" s="4" t="e">
        <f t="shared" si="1821"/>
        <v>#DIV/0!</v>
      </c>
      <c r="DO583" s="700"/>
      <c r="DP583" s="700"/>
      <c r="DR583" s="7">
        <f t="shared" si="1822"/>
        <v>0</v>
      </c>
      <c r="DS583" s="224">
        <f t="shared" si="1627"/>
        <v>0</v>
      </c>
      <c r="DT583" s="1">
        <f t="shared" si="1622"/>
        <v>-1</v>
      </c>
      <c r="DU583" s="229">
        <f t="shared" si="1623"/>
        <v>-0.5587830779664682</v>
      </c>
    </row>
    <row r="584" spans="1:125" hidden="1" outlineLevel="1" x14ac:dyDescent="0.35">
      <c r="B584" s="5" t="s">
        <v>125</v>
      </c>
      <c r="C584" s="3"/>
      <c r="D584" s="18">
        <v>320118</v>
      </c>
      <c r="E584" s="5" t="s">
        <v>41</v>
      </c>
      <c r="F584" s="5" t="s">
        <v>31</v>
      </c>
      <c r="G584" s="5" t="s">
        <v>71</v>
      </c>
      <c r="H584" s="20">
        <v>210.833</v>
      </c>
      <c r="I584" s="16">
        <f t="shared" si="1823"/>
        <v>24.53763879468584</v>
      </c>
      <c r="J584" s="16">
        <f t="shared" si="1824"/>
        <v>39.473592843625056</v>
      </c>
      <c r="K584" s="16">
        <f t="shared" si="1825"/>
        <v>14.935954048939209</v>
      </c>
      <c r="L584" s="33">
        <f t="shared" si="1826"/>
        <v>38.409869422718458</v>
      </c>
      <c r="M584" s="20">
        <f t="shared" si="1827"/>
        <v>185.65831961789664</v>
      </c>
      <c r="N584" s="20">
        <f t="shared" si="1828"/>
        <v>308.34455706649339</v>
      </c>
      <c r="O584" s="20">
        <f t="shared" si="1829"/>
        <v>0</v>
      </c>
      <c r="P584" s="20">
        <f t="shared" si="1830"/>
        <v>10.476101938501092</v>
      </c>
      <c r="Q584" s="20">
        <f t="shared" si="1831"/>
        <v>39.804883485981797</v>
      </c>
      <c r="R584" s="20">
        <f t="shared" si="1832"/>
        <v>79.458928061546345</v>
      </c>
      <c r="S584" s="20">
        <f t="shared" si="1833"/>
        <v>24.091499907509736</v>
      </c>
      <c r="T584" s="20">
        <f t="shared" si="1834"/>
        <v>34.566065084687878</v>
      </c>
      <c r="U584" s="182">
        <f t="shared" si="1745"/>
        <v>799.75741027258539</v>
      </c>
      <c r="V584" s="33">
        <v>26</v>
      </c>
      <c r="W584" s="20">
        <v>41</v>
      </c>
      <c r="X584" s="20">
        <v>32</v>
      </c>
      <c r="Y584" s="20">
        <v>24</v>
      </c>
      <c r="Z584" s="20">
        <v>52</v>
      </c>
      <c r="AA584" s="20">
        <v>46</v>
      </c>
      <c r="AB584" s="20">
        <v>73</v>
      </c>
      <c r="AC584" s="20">
        <v>55</v>
      </c>
      <c r="AD584" s="20">
        <v>9</v>
      </c>
      <c r="AE584" s="20">
        <v>0</v>
      </c>
      <c r="AF584" s="20">
        <v>0</v>
      </c>
      <c r="AG584" s="16">
        <v>0</v>
      </c>
      <c r="AH584" s="179">
        <f t="shared" si="1836"/>
        <v>358</v>
      </c>
      <c r="AI584" s="28">
        <v>5173.3440000000001</v>
      </c>
      <c r="AJ584" s="28">
        <v>8322.3360000000011</v>
      </c>
      <c r="AK584" s="28">
        <v>3148.9920000000002</v>
      </c>
      <c r="AL584" s="28">
        <v>8098.0680000000011</v>
      </c>
      <c r="AM584" s="28">
        <v>39142.900500000003</v>
      </c>
      <c r="AN584" s="28">
        <v>65009.208000000006</v>
      </c>
      <c r="AO584" s="28">
        <v>0</v>
      </c>
      <c r="AP584" s="28">
        <v>2208.7080000000005</v>
      </c>
      <c r="AQ584" s="28">
        <v>8392.1830000000009</v>
      </c>
      <c r="AR584" s="28">
        <v>16752.564180000001</v>
      </c>
      <c r="AS584" s="28">
        <v>5079.2831999999999</v>
      </c>
      <c r="AT584" s="28">
        <v>7287.6671999999999</v>
      </c>
      <c r="AU584" s="329">
        <f t="shared" si="1640"/>
        <v>168615.25408000001</v>
      </c>
      <c r="AV584" s="33">
        <v>5741.7984000000006</v>
      </c>
      <c r="AW584" s="20">
        <v>9054.3703999999998</v>
      </c>
      <c r="AX584" s="20">
        <v>7066.8287999999993</v>
      </c>
      <c r="AY584" s="20">
        <v>5300.1215999999995</v>
      </c>
      <c r="AZ584" s="20">
        <v>11483.596799999999</v>
      </c>
      <c r="BA584" s="20">
        <v>8834.3136000000013</v>
      </c>
      <c r="BB584" s="20">
        <v>12898.854720000003</v>
      </c>
      <c r="BC584" s="20">
        <v>11705.698799999996</v>
      </c>
      <c r="BD584" s="20">
        <v>1987.8371999999999</v>
      </c>
      <c r="BE584" s="20">
        <v>0</v>
      </c>
      <c r="BF584" s="20">
        <v>0</v>
      </c>
      <c r="BG584" s="20">
        <v>0</v>
      </c>
      <c r="BH584" s="329">
        <f t="shared" si="1639"/>
        <v>74073.42031999999</v>
      </c>
      <c r="BI584" s="193">
        <f t="shared" si="1815"/>
        <v>9106.3476533333342</v>
      </c>
      <c r="BJ584" s="193">
        <f t="shared" si="1816"/>
        <v>11072.255040000002</v>
      </c>
      <c r="BK584" s="20">
        <v>10934.865357851872</v>
      </c>
      <c r="BL584" s="33">
        <v>11705.698799999996</v>
      </c>
      <c r="BM584" s="226">
        <f t="shared" si="1628"/>
        <v>1.0704931809329159</v>
      </c>
      <c r="BN584" s="4">
        <f t="shared" si="1835"/>
        <v>4.0718459371611393E-2</v>
      </c>
      <c r="BO584" s="4">
        <v>0</v>
      </c>
      <c r="BP584" s="4">
        <v>1</v>
      </c>
      <c r="BQ584" s="195">
        <v>43</v>
      </c>
      <c r="BR584" s="196">
        <f t="shared" si="1817"/>
        <v>9791.0845200000003</v>
      </c>
      <c r="BS584" s="224">
        <f t="shared" si="1638"/>
        <v>0.89540055588973766</v>
      </c>
      <c r="BT584" s="4">
        <f t="shared" si="1629"/>
        <v>4.2997946310693829</v>
      </c>
      <c r="BU584" s="229">
        <f t="shared" si="1747"/>
        <v>-0.45016302345695713</v>
      </c>
      <c r="BV584" s="193">
        <f t="shared" si="1630"/>
        <v>9010.6978899999995</v>
      </c>
      <c r="BW584" s="193">
        <f t="shared" si="1631"/>
        <v>11146.289040000001</v>
      </c>
      <c r="BX584" s="20">
        <v>13706.144223298663</v>
      </c>
      <c r="BY584" s="19">
        <v>1987.8371999999999</v>
      </c>
      <c r="BZ584" s="441">
        <f t="shared" si="1632"/>
        <v>0.14503256113567922</v>
      </c>
      <c r="CA584" s="4">
        <f t="shared" si="1818"/>
        <v>3.3023210656646353E-2</v>
      </c>
      <c r="CB584" s="1">
        <v>0</v>
      </c>
      <c r="CC584" s="1">
        <v>1</v>
      </c>
      <c r="CD584" s="19">
        <v>50</v>
      </c>
      <c r="CE584" s="196">
        <v>11384.982</v>
      </c>
      <c r="CF584" s="275">
        <f t="shared" si="1633"/>
        <v>0.83064805203545222</v>
      </c>
      <c r="CG584" s="1">
        <f t="shared" si="1634"/>
        <v>0.35661746174982101</v>
      </c>
      <c r="CH584" s="229">
        <f t="shared" si="1635"/>
        <v>-0.46899152199555172</v>
      </c>
      <c r="CI584" s="193">
        <f t="shared" si="1636"/>
        <v>8230.3800355555541</v>
      </c>
      <c r="CJ584" s="193">
        <f t="shared" si="1637"/>
        <v>8864.1302400000004</v>
      </c>
      <c r="CK584" s="20">
        <v>11923.696611117985</v>
      </c>
      <c r="CL584" s="33">
        <v>6625.8</v>
      </c>
      <c r="CM584" s="475">
        <f t="shared" ref="CM584:CM647" si="1837">+IFERROR(CL584/CK584,0)</f>
        <v>0.5556833770679741</v>
      </c>
      <c r="CN584" s="4">
        <f t="shared" si="1819"/>
        <v>2.9646078716281405E-2</v>
      </c>
      <c r="CO584" s="1">
        <v>0</v>
      </c>
      <c r="CP584" s="1">
        <v>0</v>
      </c>
      <c r="CQ584" s="19">
        <v>40</v>
      </c>
      <c r="CR584" s="7">
        <v>9107.9856</v>
      </c>
      <c r="CS584" s="224">
        <f t="shared" si="1624"/>
        <v>0.76385586593233701</v>
      </c>
      <c r="CT584" s="1">
        <f t="shared" si="1625"/>
        <v>-0.45632289468417375</v>
      </c>
      <c r="CU584" s="229">
        <f t="shared" ref="CU584:CU647" si="1838">IFERROR(SUM(AV584:BD584,CR584)/SUM(AI584:AR584)-1,0)</f>
        <v>-0.46763322249976325</v>
      </c>
      <c r="CV584" s="193">
        <f t="shared" ref="CV584:CV647" si="1839">+AVERAGE(AV584:BD584,CL584)</f>
        <v>8069.9220319999995</v>
      </c>
      <c r="CW584" s="193">
        <f t="shared" ref="CW584:CW647" si="1840">+IFERROR(AVERAGE(CL584,BD584,BC584),"")</f>
        <v>6773.1119999999983</v>
      </c>
      <c r="CX584" s="20"/>
      <c r="CY584" s="33"/>
      <c r="CZ584" s="475">
        <f t="shared" ref="CZ584:CZ647" si="1841">+IFERROR(CY584/CX584,0)</f>
        <v>0</v>
      </c>
      <c r="DA584" s="4">
        <f t="shared" si="1820"/>
        <v>2.3649200570119641E-2</v>
      </c>
      <c r="DB584" s="700"/>
      <c r="DC584" s="700"/>
      <c r="DE584" s="7">
        <f t="shared" si="1641"/>
        <v>0</v>
      </c>
      <c r="DF584" s="224">
        <f t="shared" si="1626"/>
        <v>0</v>
      </c>
      <c r="DG584" s="1">
        <f t="shared" ref="DG584:DG647" si="1842">IFERROR(DE584/AS584-1,0)</f>
        <v>-1</v>
      </c>
      <c r="DH584" s="229">
        <f t="shared" ref="DH584:DH647" si="1843">IFERROR(SUM(AV584:BD584,CL584)/SUM(AI584:AS584)-1,0)</f>
        <v>-0.49978040407914648</v>
      </c>
      <c r="DI584" s="193"/>
      <c r="DJ584" s="193"/>
      <c r="DK584" s="20"/>
      <c r="DL584" s="33"/>
      <c r="DM584" s="475">
        <f t="shared" ref="DM584:DM647" si="1844">+IFERROR(DL584/DK584,0)</f>
        <v>0</v>
      </c>
      <c r="DN584" s="4" t="e">
        <f t="shared" si="1821"/>
        <v>#DIV/0!</v>
      </c>
      <c r="DO584" s="700"/>
      <c r="DP584" s="700"/>
      <c r="DR584" s="7">
        <f t="shared" si="1822"/>
        <v>0</v>
      </c>
      <c r="DS584" s="224">
        <f t="shared" si="1627"/>
        <v>0</v>
      </c>
      <c r="DT584" s="1">
        <f t="shared" ref="DT584:DT647" si="1845">IFERROR(DR584/AT584-1,0)</f>
        <v>-1</v>
      </c>
      <c r="DU584" s="229">
        <f t="shared" ref="DU584:DU647" si="1846">IFERROR(BH584/AU584-1,0)</f>
        <v>-0.56069561603924856</v>
      </c>
    </row>
    <row r="585" spans="1:125" hidden="1" outlineLevel="1" x14ac:dyDescent="0.35">
      <c r="B585" s="5" t="s">
        <v>125</v>
      </c>
      <c r="C585" s="3"/>
      <c r="D585" s="18">
        <v>320028</v>
      </c>
      <c r="E585" s="5" t="s">
        <v>41</v>
      </c>
      <c r="F585" s="5" t="s">
        <v>34</v>
      </c>
      <c r="G585" s="5" t="s">
        <v>72</v>
      </c>
      <c r="H585" s="20">
        <v>167.22200000000001</v>
      </c>
      <c r="I585" s="16">
        <f t="shared" si="1823"/>
        <v>0</v>
      </c>
      <c r="J585" s="16">
        <f t="shared" si="1824"/>
        <v>0</v>
      </c>
      <c r="K585" s="16">
        <f t="shared" si="1825"/>
        <v>0</v>
      </c>
      <c r="L585" s="33">
        <f t="shared" si="1826"/>
        <v>0</v>
      </c>
      <c r="M585" s="20">
        <f t="shared" si="1827"/>
        <v>0</v>
      </c>
      <c r="N585" s="20">
        <f t="shared" si="1828"/>
        <v>0</v>
      </c>
      <c r="O585" s="20">
        <f t="shared" si="1829"/>
        <v>0</v>
      </c>
      <c r="P585" s="20">
        <f t="shared" si="1830"/>
        <v>0</v>
      </c>
      <c r="Q585" s="20">
        <f t="shared" si="1831"/>
        <v>0</v>
      </c>
      <c r="R585" s="20">
        <f t="shared" si="1832"/>
        <v>0</v>
      </c>
      <c r="S585" s="20">
        <f t="shared" si="1833"/>
        <v>0</v>
      </c>
      <c r="T585" s="20">
        <f t="shared" si="1834"/>
        <v>0</v>
      </c>
      <c r="U585" s="182">
        <f t="shared" si="1745"/>
        <v>0</v>
      </c>
      <c r="V585" s="33">
        <v>0</v>
      </c>
      <c r="W585" s="20">
        <v>0</v>
      </c>
      <c r="X585" s="20">
        <v>0</v>
      </c>
      <c r="Y585" s="20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0">
        <v>0</v>
      </c>
      <c r="AF585" s="20">
        <v>0</v>
      </c>
      <c r="AG585" s="16">
        <v>0</v>
      </c>
      <c r="AH585" s="179">
        <f t="shared" si="1836"/>
        <v>0</v>
      </c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329">
        <f t="shared" si="1640"/>
        <v>0</v>
      </c>
      <c r="AV585" s="33">
        <v>0</v>
      </c>
      <c r="AW585" s="20">
        <v>0</v>
      </c>
      <c r="AX585" s="20">
        <v>0</v>
      </c>
      <c r="AY585" s="20">
        <v>0</v>
      </c>
      <c r="AZ585" s="20">
        <v>0</v>
      </c>
      <c r="BA585" s="20">
        <v>0</v>
      </c>
      <c r="BB585" s="20">
        <v>0</v>
      </c>
      <c r="BC585" s="20">
        <v>0</v>
      </c>
      <c r="BD585" s="20">
        <v>0</v>
      </c>
      <c r="BE585" s="20">
        <v>0</v>
      </c>
      <c r="BF585" s="20">
        <v>0</v>
      </c>
      <c r="BG585" s="20">
        <v>0</v>
      </c>
      <c r="BH585" s="329">
        <f t="shared" si="1639"/>
        <v>0</v>
      </c>
      <c r="BI585" s="193">
        <f t="shared" si="1815"/>
        <v>0</v>
      </c>
      <c r="BJ585" s="193">
        <f t="shared" si="1816"/>
        <v>0</v>
      </c>
      <c r="BK585" s="20">
        <v>0</v>
      </c>
      <c r="BL585" s="33">
        <v>0</v>
      </c>
      <c r="BM585" s="226">
        <f t="shared" si="1628"/>
        <v>0</v>
      </c>
      <c r="BN585" s="4">
        <f t="shared" si="1835"/>
        <v>0</v>
      </c>
      <c r="BO585" s="4">
        <v>0</v>
      </c>
      <c r="BP585" s="4">
        <v>0</v>
      </c>
      <c r="BQ585" s="195">
        <v>0</v>
      </c>
      <c r="BR585" s="196">
        <f t="shared" si="1817"/>
        <v>0</v>
      </c>
      <c r="BS585" s="224">
        <f t="shared" si="1638"/>
        <v>0</v>
      </c>
      <c r="BT585" s="4">
        <f t="shared" si="1629"/>
        <v>0</v>
      </c>
      <c r="BU585" s="229">
        <f t="shared" si="1747"/>
        <v>0</v>
      </c>
      <c r="BV585" s="193">
        <f t="shared" si="1630"/>
        <v>0</v>
      </c>
      <c r="BW585" s="193">
        <f t="shared" si="1631"/>
        <v>0</v>
      </c>
      <c r="BX585" s="20">
        <v>0</v>
      </c>
      <c r="BY585" s="19">
        <v>0</v>
      </c>
      <c r="BZ585" s="441">
        <f t="shared" si="1632"/>
        <v>0</v>
      </c>
      <c r="CA585" s="4">
        <f t="shared" si="1818"/>
        <v>0</v>
      </c>
      <c r="CB585" s="1">
        <v>0</v>
      </c>
      <c r="CC585" s="1">
        <v>0</v>
      </c>
      <c r="CD585" s="19">
        <v>0</v>
      </c>
      <c r="CE585" s="196">
        <v>0</v>
      </c>
      <c r="CF585" s="275">
        <f t="shared" si="1633"/>
        <v>0</v>
      </c>
      <c r="CG585" s="1">
        <f t="shared" si="1634"/>
        <v>0</v>
      </c>
      <c r="CH585" s="229">
        <f t="shared" si="1635"/>
        <v>0</v>
      </c>
      <c r="CI585" s="193">
        <f t="shared" si="1636"/>
        <v>0</v>
      </c>
      <c r="CJ585" s="193">
        <f t="shared" si="1637"/>
        <v>0</v>
      </c>
      <c r="CK585" s="20">
        <v>0</v>
      </c>
      <c r="CL585" s="33">
        <v>0</v>
      </c>
      <c r="CM585" s="475">
        <f t="shared" si="1837"/>
        <v>0</v>
      </c>
      <c r="CN585" s="4">
        <f t="shared" si="1819"/>
        <v>0</v>
      </c>
      <c r="CO585" s="1">
        <v>0</v>
      </c>
      <c r="CP585" s="1">
        <v>0</v>
      </c>
      <c r="CQ585" s="19">
        <v>0</v>
      </c>
      <c r="CR585" s="7">
        <v>0</v>
      </c>
      <c r="CS585" s="224">
        <f t="shared" si="1624"/>
        <v>0</v>
      </c>
      <c r="CT585" s="1">
        <f t="shared" si="1625"/>
        <v>0</v>
      </c>
      <c r="CU585" s="229">
        <f t="shared" si="1838"/>
        <v>0</v>
      </c>
      <c r="CV585" s="193">
        <f t="shared" si="1839"/>
        <v>0</v>
      </c>
      <c r="CW585" s="193">
        <f t="shared" si="1840"/>
        <v>0</v>
      </c>
      <c r="CX585" s="20"/>
      <c r="CY585" s="33"/>
      <c r="CZ585" s="475">
        <f t="shared" si="1841"/>
        <v>0</v>
      </c>
      <c r="DA585" s="4">
        <f t="shared" si="1820"/>
        <v>0</v>
      </c>
      <c r="DB585" s="700"/>
      <c r="DC585" s="700"/>
      <c r="DE585" s="7">
        <f t="shared" si="1641"/>
        <v>0</v>
      </c>
      <c r="DF585" s="224">
        <f t="shared" si="1626"/>
        <v>0</v>
      </c>
      <c r="DG585" s="1">
        <f t="shared" si="1842"/>
        <v>0</v>
      </c>
      <c r="DH585" s="229">
        <f t="shared" si="1843"/>
        <v>0</v>
      </c>
      <c r="DI585" s="193"/>
      <c r="DJ585" s="193"/>
      <c r="DK585" s="20"/>
      <c r="DL585" s="33"/>
      <c r="DM585" s="475">
        <f t="shared" si="1844"/>
        <v>0</v>
      </c>
      <c r="DN585" s="4" t="e">
        <f t="shared" si="1821"/>
        <v>#DIV/0!</v>
      </c>
      <c r="DO585" s="700"/>
      <c r="DP585" s="700"/>
      <c r="DR585" s="7">
        <f t="shared" si="1822"/>
        <v>0</v>
      </c>
      <c r="DS585" s="224">
        <f t="shared" si="1627"/>
        <v>0</v>
      </c>
      <c r="DT585" s="1">
        <f t="shared" si="1845"/>
        <v>0</v>
      </c>
      <c r="DU585" s="229">
        <f t="shared" si="1846"/>
        <v>0</v>
      </c>
    </row>
    <row r="586" spans="1:125" hidden="1" outlineLevel="1" x14ac:dyDescent="0.35">
      <c r="B586" s="5" t="s">
        <v>125</v>
      </c>
      <c r="C586" s="3"/>
      <c r="D586" s="18">
        <v>320120</v>
      </c>
      <c r="E586" s="5" t="s">
        <v>41</v>
      </c>
      <c r="F586" s="5" t="s">
        <v>35</v>
      </c>
      <c r="G586" s="5" t="s">
        <v>72</v>
      </c>
      <c r="H586" s="20">
        <v>167.22200000000001</v>
      </c>
      <c r="I586" s="16">
        <f t="shared" si="1823"/>
        <v>0</v>
      </c>
      <c r="J586" s="16">
        <f t="shared" si="1824"/>
        <v>0</v>
      </c>
      <c r="K586" s="16">
        <f t="shared" si="1825"/>
        <v>0</v>
      </c>
      <c r="L586" s="33">
        <f t="shared" si="1826"/>
        <v>0</v>
      </c>
      <c r="M586" s="20">
        <f t="shared" si="1827"/>
        <v>0</v>
      </c>
      <c r="N586" s="20">
        <f t="shared" si="1828"/>
        <v>0</v>
      </c>
      <c r="O586" s="20">
        <f t="shared" si="1829"/>
        <v>0</v>
      </c>
      <c r="P586" s="20">
        <f t="shared" si="1830"/>
        <v>0</v>
      </c>
      <c r="Q586" s="20">
        <f t="shared" si="1831"/>
        <v>0</v>
      </c>
      <c r="R586" s="20">
        <f t="shared" si="1832"/>
        <v>0</v>
      </c>
      <c r="S586" s="20">
        <f t="shared" si="1833"/>
        <v>0</v>
      </c>
      <c r="T586" s="20">
        <f t="shared" si="1834"/>
        <v>0</v>
      </c>
      <c r="U586" s="182">
        <f t="shared" si="1745"/>
        <v>0</v>
      </c>
      <c r="V586" s="33">
        <v>0</v>
      </c>
      <c r="W586" s="20">
        <v>0</v>
      </c>
      <c r="X586" s="20">
        <v>0</v>
      </c>
      <c r="Y586" s="20">
        <v>0</v>
      </c>
      <c r="Z586" s="20">
        <v>0</v>
      </c>
      <c r="AA586" s="20">
        <v>0</v>
      </c>
      <c r="AB586" s="20">
        <v>0</v>
      </c>
      <c r="AC586" s="20">
        <v>0</v>
      </c>
      <c r="AD586" s="20">
        <v>0</v>
      </c>
      <c r="AE586" s="20">
        <v>0</v>
      </c>
      <c r="AF586" s="20">
        <v>0</v>
      </c>
      <c r="AG586" s="16">
        <v>0</v>
      </c>
      <c r="AH586" s="179">
        <f t="shared" si="1836"/>
        <v>0</v>
      </c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329">
        <f t="shared" si="1640"/>
        <v>0</v>
      </c>
      <c r="AV586" s="33">
        <v>0</v>
      </c>
      <c r="AW586" s="20">
        <v>0</v>
      </c>
      <c r="AX586" s="20">
        <v>0</v>
      </c>
      <c r="AY586" s="20">
        <v>0</v>
      </c>
      <c r="AZ586" s="20">
        <v>0</v>
      </c>
      <c r="BA586" s="20">
        <v>0</v>
      </c>
      <c r="BB586" s="20">
        <v>0</v>
      </c>
      <c r="BC586" s="20">
        <v>0</v>
      </c>
      <c r="BD586" s="20">
        <v>0</v>
      </c>
      <c r="BE586" s="20">
        <v>0</v>
      </c>
      <c r="BF586" s="20">
        <v>0</v>
      </c>
      <c r="BG586" s="20">
        <v>0</v>
      </c>
      <c r="BH586" s="329">
        <f t="shared" si="1639"/>
        <v>0</v>
      </c>
      <c r="BI586" s="193">
        <f t="shared" si="1815"/>
        <v>0</v>
      </c>
      <c r="BJ586" s="193">
        <f t="shared" si="1816"/>
        <v>0</v>
      </c>
      <c r="BK586" s="20">
        <v>0</v>
      </c>
      <c r="BL586" s="33">
        <v>0</v>
      </c>
      <c r="BM586" s="226">
        <f t="shared" si="1628"/>
        <v>0</v>
      </c>
      <c r="BN586" s="4">
        <f t="shared" si="1835"/>
        <v>0</v>
      </c>
      <c r="BO586" s="4">
        <v>0</v>
      </c>
      <c r="BP586" s="4">
        <v>0</v>
      </c>
      <c r="BQ586" s="195">
        <v>0</v>
      </c>
      <c r="BR586" s="196">
        <f t="shared" si="1817"/>
        <v>0</v>
      </c>
      <c r="BS586" s="224">
        <f t="shared" si="1638"/>
        <v>0</v>
      </c>
      <c r="BT586" s="4">
        <f t="shared" si="1629"/>
        <v>0</v>
      </c>
      <c r="BU586" s="229">
        <f t="shared" si="1747"/>
        <v>0</v>
      </c>
      <c r="BV586" s="193">
        <f t="shared" si="1630"/>
        <v>0</v>
      </c>
      <c r="BW586" s="193">
        <f t="shared" si="1631"/>
        <v>0</v>
      </c>
      <c r="BX586" s="20">
        <v>0</v>
      </c>
      <c r="BY586" s="19">
        <v>0</v>
      </c>
      <c r="BZ586" s="441">
        <f t="shared" si="1632"/>
        <v>0</v>
      </c>
      <c r="CA586" s="4">
        <f t="shared" si="1818"/>
        <v>0</v>
      </c>
      <c r="CB586" s="1">
        <v>0</v>
      </c>
      <c r="CC586" s="1">
        <v>0</v>
      </c>
      <c r="CD586" s="19">
        <v>0</v>
      </c>
      <c r="CE586" s="196">
        <v>0</v>
      </c>
      <c r="CF586" s="275">
        <f t="shared" si="1633"/>
        <v>0</v>
      </c>
      <c r="CG586" s="1">
        <f t="shared" si="1634"/>
        <v>0</v>
      </c>
      <c r="CH586" s="229">
        <f t="shared" si="1635"/>
        <v>0</v>
      </c>
      <c r="CI586" s="193">
        <f t="shared" si="1636"/>
        <v>0</v>
      </c>
      <c r="CJ586" s="193">
        <f t="shared" si="1637"/>
        <v>0</v>
      </c>
      <c r="CK586" s="20">
        <v>0</v>
      </c>
      <c r="CL586" s="33">
        <v>0</v>
      </c>
      <c r="CM586" s="475">
        <f t="shared" si="1837"/>
        <v>0</v>
      </c>
      <c r="CN586" s="4">
        <f t="shared" si="1819"/>
        <v>0</v>
      </c>
      <c r="CO586" s="1">
        <v>0</v>
      </c>
      <c r="CP586" s="1">
        <v>0</v>
      </c>
      <c r="CQ586" s="19">
        <v>0</v>
      </c>
      <c r="CR586" s="7">
        <v>0</v>
      </c>
      <c r="CS586" s="224">
        <f t="shared" ref="CS586:CS649" si="1847">+IFERROR(CR586/CK586,0)</f>
        <v>0</v>
      </c>
      <c r="CT586" s="1">
        <f t="shared" ref="CT586:CT649" si="1848">IFERROR(CR586/AR586-1,0)</f>
        <v>0</v>
      </c>
      <c r="CU586" s="229">
        <f t="shared" si="1838"/>
        <v>0</v>
      </c>
      <c r="CV586" s="193">
        <f t="shared" si="1839"/>
        <v>0</v>
      </c>
      <c r="CW586" s="193">
        <f t="shared" si="1840"/>
        <v>0</v>
      </c>
      <c r="CX586" s="20"/>
      <c r="CY586" s="33"/>
      <c r="CZ586" s="475">
        <f t="shared" si="1841"/>
        <v>0</v>
      </c>
      <c r="DA586" s="4">
        <f t="shared" si="1820"/>
        <v>0</v>
      </c>
      <c r="DB586" s="700"/>
      <c r="DC586" s="700"/>
      <c r="DE586" s="7">
        <f t="shared" si="1641"/>
        <v>0</v>
      </c>
      <c r="DF586" s="224">
        <f t="shared" ref="DF586:DF649" si="1849">+IFERROR(DE586/CX586,0)</f>
        <v>0</v>
      </c>
      <c r="DG586" s="1">
        <f t="shared" si="1842"/>
        <v>0</v>
      </c>
      <c r="DH586" s="229">
        <f t="shared" si="1843"/>
        <v>0</v>
      </c>
      <c r="DI586" s="193"/>
      <c r="DJ586" s="193"/>
      <c r="DK586" s="20"/>
      <c r="DL586" s="33"/>
      <c r="DM586" s="475">
        <f t="shared" si="1844"/>
        <v>0</v>
      </c>
      <c r="DN586" s="4" t="e">
        <f t="shared" si="1821"/>
        <v>#DIV/0!</v>
      </c>
      <c r="DO586" s="700"/>
      <c r="DP586" s="700"/>
      <c r="DR586" s="7">
        <f t="shared" si="1822"/>
        <v>0</v>
      </c>
      <c r="DS586" s="224">
        <f t="shared" ref="DS586:DS649" si="1850">+IFERROR(DR586/DK586,0)</f>
        <v>0</v>
      </c>
      <c r="DT586" s="1">
        <f t="shared" si="1845"/>
        <v>0</v>
      </c>
      <c r="DU586" s="229">
        <f t="shared" si="1846"/>
        <v>0</v>
      </c>
    </row>
    <row r="587" spans="1:125" hidden="1" outlineLevel="1" x14ac:dyDescent="0.35">
      <c r="B587" s="5" t="s">
        <v>125</v>
      </c>
      <c r="C587" s="3"/>
      <c r="D587" s="18">
        <v>320100</v>
      </c>
      <c r="E587" s="5" t="s">
        <v>44</v>
      </c>
      <c r="F587" s="5" t="s">
        <v>50</v>
      </c>
      <c r="G587" s="5" t="s">
        <v>73</v>
      </c>
      <c r="H587" s="20">
        <v>225.81800000000001</v>
      </c>
      <c r="I587" s="16">
        <f t="shared" si="1823"/>
        <v>0</v>
      </c>
      <c r="J587" s="16">
        <f t="shared" si="1824"/>
        <v>0</v>
      </c>
      <c r="K587" s="16">
        <f t="shared" si="1825"/>
        <v>0</v>
      </c>
      <c r="L587" s="33">
        <f t="shared" si="1826"/>
        <v>0</v>
      </c>
      <c r="M587" s="20">
        <f t="shared" si="1827"/>
        <v>0</v>
      </c>
      <c r="N587" s="20">
        <f t="shared" si="1828"/>
        <v>0</v>
      </c>
      <c r="O587" s="20">
        <f t="shared" si="1829"/>
        <v>0</v>
      </c>
      <c r="P587" s="20">
        <f t="shared" si="1830"/>
        <v>0</v>
      </c>
      <c r="Q587" s="20">
        <f t="shared" si="1831"/>
        <v>199.03722023930771</v>
      </c>
      <c r="R587" s="20">
        <f t="shared" si="1832"/>
        <v>179.13349511553551</v>
      </c>
      <c r="S587" s="20">
        <f t="shared" si="1833"/>
        <v>35.617186938153729</v>
      </c>
      <c r="T587" s="20">
        <f t="shared" si="1834"/>
        <v>115.23207538814441</v>
      </c>
      <c r="U587" s="182">
        <f t="shared" si="1745"/>
        <v>529.01997768114131</v>
      </c>
      <c r="V587" s="33">
        <v>73</v>
      </c>
      <c r="W587" s="20">
        <v>50</v>
      </c>
      <c r="X587" s="20">
        <v>60</v>
      </c>
      <c r="Y587" s="20">
        <v>43</v>
      </c>
      <c r="Z587" s="20">
        <v>48</v>
      </c>
      <c r="AA587" s="20">
        <v>69</v>
      </c>
      <c r="AB587" s="20">
        <v>58</v>
      </c>
      <c r="AC587" s="20">
        <v>72</v>
      </c>
      <c r="AD587" s="20">
        <v>33</v>
      </c>
      <c r="AE587" s="20">
        <v>0</v>
      </c>
      <c r="AF587" s="20">
        <v>0</v>
      </c>
      <c r="AG587" s="16">
        <v>0</v>
      </c>
      <c r="AH587" s="179">
        <f t="shared" si="1836"/>
        <v>506</v>
      </c>
      <c r="AI587" s="28">
        <v>0</v>
      </c>
      <c r="AJ587" s="28">
        <v>0</v>
      </c>
      <c r="AK587" s="28">
        <v>0</v>
      </c>
      <c r="AL587" s="28">
        <v>0</v>
      </c>
      <c r="AM587" s="28">
        <v>0</v>
      </c>
      <c r="AN587" s="28">
        <v>0</v>
      </c>
      <c r="AO587" s="28">
        <v>0</v>
      </c>
      <c r="AP587" s="28">
        <v>0</v>
      </c>
      <c r="AQ587" s="28">
        <v>44946.186999999991</v>
      </c>
      <c r="AR587" s="28">
        <v>40451.567600000002</v>
      </c>
      <c r="AS587" s="28">
        <v>8043.0019199999997</v>
      </c>
      <c r="AT587" s="28">
        <v>26021.476799999997</v>
      </c>
      <c r="AU587" s="329">
        <f t="shared" si="1640"/>
        <v>119462.23331999997</v>
      </c>
      <c r="AV587" s="33">
        <v>17268.79824</v>
      </c>
      <c r="AW587" s="20">
        <v>11827.9408</v>
      </c>
      <c r="AX587" s="20">
        <v>14193.532800000001</v>
      </c>
      <c r="AY587" s="20">
        <v>10172.03184</v>
      </c>
      <c r="AZ587" s="20">
        <v>11354.826239999999</v>
      </c>
      <c r="BA587" s="20">
        <v>16322.56272</v>
      </c>
      <c r="BB587" s="20">
        <v>13720.41504</v>
      </c>
      <c r="BC587" s="20">
        <v>17032.239359999996</v>
      </c>
      <c r="BD587" s="20">
        <v>7806.4430399999992</v>
      </c>
      <c r="BE587" s="20">
        <v>0</v>
      </c>
      <c r="BF587" s="20">
        <v>0</v>
      </c>
      <c r="BG587" s="20">
        <v>0</v>
      </c>
      <c r="BH587" s="329">
        <f t="shared" si="1639"/>
        <v>119698.79007999998</v>
      </c>
      <c r="BI587" s="193">
        <f t="shared" si="1815"/>
        <v>12931.884906666668</v>
      </c>
      <c r="BJ587" s="193">
        <f t="shared" si="1816"/>
        <v>13799.267999999998</v>
      </c>
      <c r="BK587" s="20">
        <v>18686.444284600864</v>
      </c>
      <c r="BL587" s="33">
        <v>17032.239359999996</v>
      </c>
      <c r="BM587" s="226">
        <f t="shared" ref="BM587:BM650" si="1851">+IFERROR(BL587/BK587,0)</f>
        <v>0.91147567191452972</v>
      </c>
      <c r="BN587" s="4">
        <f t="shared" si="1835"/>
        <v>5.0747109002284775E-2</v>
      </c>
      <c r="BO587" s="4">
        <v>0</v>
      </c>
      <c r="BP587" s="4">
        <v>1</v>
      </c>
      <c r="BQ587" s="195">
        <v>60</v>
      </c>
      <c r="BR587" s="196">
        <f t="shared" si="1817"/>
        <v>14633.0064</v>
      </c>
      <c r="BS587" s="224">
        <f t="shared" si="1638"/>
        <v>0.78308137049159088</v>
      </c>
      <c r="BT587" s="4">
        <f t="shared" ref="BT587:BT650" si="1852">IFERROR(BL587/AP587-1,0)</f>
        <v>0</v>
      </c>
      <c r="BU587" s="229">
        <f t="shared" si="1747"/>
        <v>0</v>
      </c>
      <c r="BV587" s="193">
        <f t="shared" ref="BV587:BV650" si="1853">+IFERROR(AVERAGE(AV587:BC587),0)</f>
        <v>13986.543379999997</v>
      </c>
      <c r="BW587" s="193">
        <f t="shared" ref="BW587:BW650" si="1854">+IFERROR(AVERAGE(BA587:BC587),0)</f>
        <v>15691.73904</v>
      </c>
      <c r="BX587" s="20">
        <v>19295.501635099004</v>
      </c>
      <c r="BY587" s="19">
        <v>7806.4430399999992</v>
      </c>
      <c r="BZ587" s="441">
        <f t="shared" ref="BZ587:BZ650" si="1855">+IFERROR(BY587/BX587,0)</f>
        <v>0.40457321025538318</v>
      </c>
      <c r="CA587" s="4">
        <f t="shared" si="1818"/>
        <v>4.649005619964091E-2</v>
      </c>
      <c r="CB587" s="1">
        <v>0</v>
      </c>
      <c r="CC587" s="1">
        <v>1</v>
      </c>
      <c r="CD587" s="19">
        <v>60</v>
      </c>
      <c r="CE587" s="196">
        <v>14633.0064</v>
      </c>
      <c r="CF587" s="275">
        <f t="shared" ref="CF587:CF650" si="1856">+IFERROR(CE587/BX587,0)</f>
        <v>0.75836361638726157</v>
      </c>
      <c r="CG587" s="1">
        <f t="shared" ref="CG587:CG650" si="1857">IFERROR(CE587/AQ587-1,0)</f>
        <v>-0.67443275221544363</v>
      </c>
      <c r="CH587" s="229">
        <f t="shared" ref="CH587:CH650" si="1858">IFERROR(SUM(AV587:BC587,BY587)/SUM(AI587:AQ587)-1,0)</f>
        <v>1.6631578353910199</v>
      </c>
      <c r="CI587" s="193">
        <f t="shared" ref="CI587:CI650" si="1859">+AVERAGE(AV587:BD587)</f>
        <v>13299.865564444442</v>
      </c>
      <c r="CJ587" s="193">
        <f t="shared" ref="CJ587:CJ650" si="1860">+AVERAGE(BB587:BD587)</f>
        <v>12853.03248</v>
      </c>
      <c r="CK587" s="20">
        <v>17289.418778256284</v>
      </c>
      <c r="CL587" s="33">
        <v>14430.092000000001</v>
      </c>
      <c r="CM587" s="475">
        <f t="shared" si="1837"/>
        <v>0.83461984379415566</v>
      </c>
      <c r="CN587" s="4">
        <f t="shared" si="1819"/>
        <v>4.2986960065808058E-2</v>
      </c>
      <c r="CO587" s="1">
        <v>0</v>
      </c>
      <c r="CP587" s="1">
        <v>1</v>
      </c>
      <c r="CQ587" s="19">
        <v>60</v>
      </c>
      <c r="CR587" s="7">
        <v>14633.0064</v>
      </c>
      <c r="CS587" s="224">
        <f t="shared" si="1847"/>
        <v>0.84635617817314535</v>
      </c>
      <c r="CT587" s="1">
        <f t="shared" si="1848"/>
        <v>-0.63825860731290918</v>
      </c>
      <c r="CU587" s="229">
        <f t="shared" si="1838"/>
        <v>0.57301321456524579</v>
      </c>
      <c r="CV587" s="193">
        <f t="shared" si="1839"/>
        <v>13412.888207999998</v>
      </c>
      <c r="CW587" s="193">
        <f t="shared" si="1840"/>
        <v>13089.591466666665</v>
      </c>
      <c r="CX587" s="20"/>
      <c r="CY587" s="33"/>
      <c r="CZ587" s="475">
        <f t="shared" si="1841"/>
        <v>0</v>
      </c>
      <c r="DA587" s="4">
        <f t="shared" si="1820"/>
        <v>4.5704009320401993E-2</v>
      </c>
      <c r="DB587" s="700"/>
      <c r="DC587" s="700"/>
      <c r="DE587" s="7">
        <f t="shared" si="1641"/>
        <v>0</v>
      </c>
      <c r="DF587" s="224">
        <f t="shared" si="1849"/>
        <v>0</v>
      </c>
      <c r="DG587" s="1">
        <f t="shared" si="1842"/>
        <v>-1</v>
      </c>
      <c r="DH587" s="229">
        <f t="shared" si="1843"/>
        <v>0.43544302374404631</v>
      </c>
      <c r="DI587" s="193"/>
      <c r="DJ587" s="193"/>
      <c r="DK587" s="20"/>
      <c r="DL587" s="33"/>
      <c r="DM587" s="475">
        <f t="shared" si="1844"/>
        <v>0</v>
      </c>
      <c r="DN587" s="4" t="e">
        <f t="shared" si="1821"/>
        <v>#DIV/0!</v>
      </c>
      <c r="DO587" s="700"/>
      <c r="DP587" s="700"/>
      <c r="DR587" s="7">
        <f t="shared" si="1822"/>
        <v>0</v>
      </c>
      <c r="DS587" s="224">
        <f t="shared" si="1850"/>
        <v>0</v>
      </c>
      <c r="DT587" s="1">
        <f t="shared" si="1845"/>
        <v>-1</v>
      </c>
      <c r="DU587" s="229">
        <f t="shared" si="1846"/>
        <v>1.9801802915098143E-3</v>
      </c>
    </row>
    <row r="588" spans="1:125" hidden="1" outlineLevel="1" x14ac:dyDescent="0.35">
      <c r="B588" s="5" t="s">
        <v>125</v>
      </c>
      <c r="C588" s="3"/>
      <c r="D588" s="18">
        <v>320400</v>
      </c>
      <c r="E588" s="5" t="s">
        <v>44</v>
      </c>
      <c r="F588" s="5" t="s">
        <v>51</v>
      </c>
      <c r="G588" s="5" t="s">
        <v>73</v>
      </c>
      <c r="H588" s="20">
        <v>225.81800000000001</v>
      </c>
      <c r="I588" s="16">
        <f t="shared" si="1823"/>
        <v>0</v>
      </c>
      <c r="J588" s="16">
        <f t="shared" si="1824"/>
        <v>0</v>
      </c>
      <c r="K588" s="16">
        <f t="shared" si="1825"/>
        <v>0</v>
      </c>
      <c r="L588" s="33">
        <f t="shared" si="1826"/>
        <v>0</v>
      </c>
      <c r="M588" s="20">
        <f t="shared" si="1827"/>
        <v>0</v>
      </c>
      <c r="N588" s="20">
        <f t="shared" si="1828"/>
        <v>0</v>
      </c>
      <c r="O588" s="20">
        <f t="shared" si="1829"/>
        <v>0</v>
      </c>
      <c r="P588" s="20">
        <f t="shared" si="1830"/>
        <v>0</v>
      </c>
      <c r="Q588" s="20">
        <f t="shared" si="1831"/>
        <v>173.89568006093393</v>
      </c>
      <c r="R588" s="20">
        <f t="shared" si="1832"/>
        <v>147.70656546422339</v>
      </c>
      <c r="S588" s="20">
        <f t="shared" si="1833"/>
        <v>25.141543721049693</v>
      </c>
      <c r="T588" s="20">
        <f t="shared" si="1834"/>
        <v>99.518610562488391</v>
      </c>
      <c r="U588" s="182">
        <f t="shared" si="1745"/>
        <v>446.26239980869536</v>
      </c>
      <c r="V588" s="33">
        <v>47</v>
      </c>
      <c r="W588" s="20">
        <v>48</v>
      </c>
      <c r="X588" s="20">
        <v>42</v>
      </c>
      <c r="Y588" s="20">
        <v>26</v>
      </c>
      <c r="Z588" s="20">
        <v>26</v>
      </c>
      <c r="AA588" s="20">
        <v>40</v>
      </c>
      <c r="AB588" s="20">
        <v>46</v>
      </c>
      <c r="AC588" s="20">
        <v>44</v>
      </c>
      <c r="AD588" s="20">
        <v>16</v>
      </c>
      <c r="AE588" s="20">
        <v>0</v>
      </c>
      <c r="AF588" s="20">
        <v>0</v>
      </c>
      <c r="AG588" s="16">
        <v>0</v>
      </c>
      <c r="AH588" s="179">
        <f t="shared" si="1836"/>
        <v>335</v>
      </c>
      <c r="AI588" s="28">
        <v>0</v>
      </c>
      <c r="AJ588" s="28">
        <v>0</v>
      </c>
      <c r="AK588" s="28">
        <v>0</v>
      </c>
      <c r="AL588" s="28">
        <v>0</v>
      </c>
      <c r="AM588" s="28">
        <v>0</v>
      </c>
      <c r="AN588" s="28">
        <v>0</v>
      </c>
      <c r="AO588" s="28">
        <v>0</v>
      </c>
      <c r="AP588" s="28">
        <v>0</v>
      </c>
      <c r="AQ588" s="28">
        <v>39268.77467999998</v>
      </c>
      <c r="AR588" s="28">
        <v>33354.801200000002</v>
      </c>
      <c r="AS588" s="28">
        <v>5677.4131200000002</v>
      </c>
      <c r="AT588" s="28">
        <v>22473.093600000004</v>
      </c>
      <c r="AU588" s="329">
        <f t="shared" si="1640"/>
        <v>100774.08259999999</v>
      </c>
      <c r="AV588" s="33">
        <v>11118.26736</v>
      </c>
      <c r="AW588" s="20">
        <v>11354.82424</v>
      </c>
      <c r="AX588" s="20">
        <v>9935.4729599999991</v>
      </c>
      <c r="AY588" s="20">
        <v>6150.5308800000003</v>
      </c>
      <c r="AZ588" s="20">
        <v>6150.5308800000003</v>
      </c>
      <c r="BA588" s="20">
        <v>9462.3552</v>
      </c>
      <c r="BB588" s="20">
        <v>10881.708479999999</v>
      </c>
      <c r="BC588" s="20">
        <v>10408.590719999998</v>
      </c>
      <c r="BD588" s="20">
        <v>3784.9420799999998</v>
      </c>
      <c r="BE588" s="20">
        <v>0</v>
      </c>
      <c r="BF588" s="20">
        <v>0</v>
      </c>
      <c r="BG588" s="20">
        <v>0</v>
      </c>
      <c r="BH588" s="329">
        <f t="shared" si="1639"/>
        <v>79247.222799999989</v>
      </c>
      <c r="BI588" s="193">
        <f t="shared" si="1815"/>
        <v>8989.2371066666656</v>
      </c>
      <c r="BJ588" s="193">
        <f t="shared" si="1816"/>
        <v>8831.5315199999986</v>
      </c>
      <c r="BK588" s="20">
        <v>12475.789364290442</v>
      </c>
      <c r="BL588" s="33">
        <v>10408.590719999998</v>
      </c>
      <c r="BM588" s="226">
        <f t="shared" si="1851"/>
        <v>0.8343031784259356</v>
      </c>
      <c r="BN588" s="4">
        <f t="shared" si="1835"/>
        <v>3.2478149761462259E-2</v>
      </c>
      <c r="BO588" s="4">
        <v>0</v>
      </c>
      <c r="BP588" s="4">
        <v>1</v>
      </c>
      <c r="BQ588" s="195">
        <v>35</v>
      </c>
      <c r="BR588" s="196">
        <f t="shared" si="1817"/>
        <v>8535.9204000000009</v>
      </c>
      <c r="BS588" s="224">
        <f t="shared" ref="BS588:BS651" si="1861">IFERROR(BR588/BK588,0)</f>
        <v>0.68419882307667346</v>
      </c>
      <c r="BT588" s="4">
        <f t="shared" si="1852"/>
        <v>0</v>
      </c>
      <c r="BU588" s="229">
        <f t="shared" si="1747"/>
        <v>0</v>
      </c>
      <c r="BV588" s="193">
        <f t="shared" si="1853"/>
        <v>9432.7850899999994</v>
      </c>
      <c r="BW588" s="193">
        <f t="shared" si="1854"/>
        <v>10250.8848</v>
      </c>
      <c r="BX588" s="20">
        <v>12605.10157066769</v>
      </c>
      <c r="BY588" s="19">
        <v>3784.9420799999998</v>
      </c>
      <c r="BZ588" s="441">
        <f t="shared" si="1855"/>
        <v>0.30027065301938</v>
      </c>
      <c r="CA588" s="4">
        <f t="shared" si="1818"/>
        <v>3.0370388472127228E-2</v>
      </c>
      <c r="CB588" s="1">
        <v>0</v>
      </c>
      <c r="CC588" s="1">
        <v>1</v>
      </c>
      <c r="CD588" s="19">
        <v>40</v>
      </c>
      <c r="CE588" s="196">
        <v>9755.3376000000026</v>
      </c>
      <c r="CF588" s="275">
        <f t="shared" si="1856"/>
        <v>0.77391979313366721</v>
      </c>
      <c r="CG588" s="1">
        <f t="shared" si="1857"/>
        <v>-0.75157519735474443</v>
      </c>
      <c r="CH588" s="229">
        <f t="shared" si="1858"/>
        <v>1.0180722073908122</v>
      </c>
      <c r="CI588" s="193">
        <f t="shared" si="1859"/>
        <v>8805.2469777777769</v>
      </c>
      <c r="CJ588" s="193">
        <f t="shared" si="1860"/>
        <v>8358.4137599999995</v>
      </c>
      <c r="CK588" s="20">
        <v>11243.425708559302</v>
      </c>
      <c r="CL588" s="33">
        <v>0</v>
      </c>
      <c r="CM588" s="475">
        <f t="shared" si="1837"/>
        <v>0</v>
      </c>
      <c r="CN588" s="4">
        <f t="shared" si="1819"/>
        <v>2.7954710226844502E-2</v>
      </c>
      <c r="CO588" s="1">
        <v>0</v>
      </c>
      <c r="CP588" s="1">
        <v>0</v>
      </c>
      <c r="CQ588" s="19">
        <v>0</v>
      </c>
      <c r="CR588" s="7">
        <v>0</v>
      </c>
      <c r="CS588" s="224">
        <f t="shared" si="1847"/>
        <v>0</v>
      </c>
      <c r="CT588" s="1">
        <f t="shared" si="1848"/>
        <v>-1</v>
      </c>
      <c r="CU588" s="229">
        <f t="shared" si="1838"/>
        <v>9.1205188394256842E-2</v>
      </c>
      <c r="CV588" s="193">
        <f t="shared" si="1839"/>
        <v>7924.722279999999</v>
      </c>
      <c r="CW588" s="193">
        <f t="shared" si="1840"/>
        <v>4731.1775999999991</v>
      </c>
      <c r="CX588" s="20"/>
      <c r="CY588" s="33"/>
      <c r="CZ588" s="475">
        <f t="shared" si="1841"/>
        <v>0</v>
      </c>
      <c r="DA588" s="4">
        <f t="shared" si="1820"/>
        <v>1.6519521306492094E-2</v>
      </c>
      <c r="DB588" s="700"/>
      <c r="DC588" s="700"/>
      <c r="DE588" s="7">
        <f t="shared" si="1641"/>
        <v>0</v>
      </c>
      <c r="DF588" s="224">
        <f t="shared" si="1849"/>
        <v>0</v>
      </c>
      <c r="DG588" s="1">
        <f t="shared" si="1842"/>
        <v>-1</v>
      </c>
      <c r="DH588" s="229">
        <f t="shared" si="1843"/>
        <v>1.2084570221712054E-2</v>
      </c>
      <c r="DI588" s="193"/>
      <c r="DJ588" s="193"/>
      <c r="DK588" s="20"/>
      <c r="DL588" s="33"/>
      <c r="DM588" s="475">
        <f t="shared" si="1844"/>
        <v>0</v>
      </c>
      <c r="DN588" s="4" t="e">
        <f t="shared" si="1821"/>
        <v>#DIV/0!</v>
      </c>
      <c r="DO588" s="700"/>
      <c r="DP588" s="700"/>
      <c r="DR588" s="7">
        <f t="shared" si="1822"/>
        <v>0</v>
      </c>
      <c r="DS588" s="224">
        <f t="shared" si="1850"/>
        <v>0</v>
      </c>
      <c r="DT588" s="1">
        <f t="shared" si="1845"/>
        <v>-1</v>
      </c>
      <c r="DU588" s="229">
        <f t="shared" si="1846"/>
        <v>-0.2136150411355866</v>
      </c>
    </row>
    <row r="589" spans="1:125" hidden="1" outlineLevel="1" x14ac:dyDescent="0.35">
      <c r="B589" s="5" t="s">
        <v>125</v>
      </c>
      <c r="C589" s="3"/>
      <c r="D589" s="18">
        <v>320026</v>
      </c>
      <c r="E589" s="5" t="s">
        <v>41</v>
      </c>
      <c r="F589" s="5" t="s">
        <v>52</v>
      </c>
      <c r="G589" s="5" t="s">
        <v>74</v>
      </c>
      <c r="H589" s="20">
        <f>223309/1000</f>
        <v>223.309</v>
      </c>
      <c r="I589" s="16">
        <f t="shared" si="1823"/>
        <v>0</v>
      </c>
      <c r="J589" s="16">
        <f t="shared" si="1824"/>
        <v>0</v>
      </c>
      <c r="K589" s="16">
        <f t="shared" si="1825"/>
        <v>0</v>
      </c>
      <c r="L589" s="33">
        <f t="shared" si="1826"/>
        <v>0</v>
      </c>
      <c r="M589" s="20">
        <f t="shared" si="1827"/>
        <v>0</v>
      </c>
      <c r="N589" s="20">
        <f t="shared" si="1828"/>
        <v>0</v>
      </c>
      <c r="O589" s="20">
        <f t="shared" si="1829"/>
        <v>0</v>
      </c>
      <c r="P589" s="20">
        <f t="shared" si="1830"/>
        <v>0</v>
      </c>
      <c r="Q589" s="20">
        <f t="shared" si="1831"/>
        <v>0</v>
      </c>
      <c r="R589" s="20">
        <f t="shared" si="1832"/>
        <v>0</v>
      </c>
      <c r="S589" s="20">
        <f t="shared" si="1833"/>
        <v>0</v>
      </c>
      <c r="T589" s="20">
        <f t="shared" si="1834"/>
        <v>0</v>
      </c>
      <c r="U589" s="182">
        <f t="shared" si="1745"/>
        <v>0</v>
      </c>
      <c r="V589" s="33">
        <v>0</v>
      </c>
      <c r="W589" s="20">
        <v>0</v>
      </c>
      <c r="X589" s="20">
        <v>0</v>
      </c>
      <c r="Y589" s="20">
        <v>0</v>
      </c>
      <c r="Z589" s="20">
        <v>0</v>
      </c>
      <c r="AA589" s="20">
        <v>0</v>
      </c>
      <c r="AB589" s="20">
        <v>0</v>
      </c>
      <c r="AC589" s="20">
        <v>0</v>
      </c>
      <c r="AD589" s="20">
        <v>0</v>
      </c>
      <c r="AE589" s="20">
        <v>0</v>
      </c>
      <c r="AF589" s="20">
        <v>0</v>
      </c>
      <c r="AG589" s="16">
        <v>0</v>
      </c>
      <c r="AH589" s="179">
        <f t="shared" si="1836"/>
        <v>0</v>
      </c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329">
        <f t="shared" si="1640"/>
        <v>0</v>
      </c>
      <c r="AV589" s="33">
        <v>0</v>
      </c>
      <c r="AW589" s="20">
        <v>0</v>
      </c>
      <c r="AX589" s="20">
        <v>0</v>
      </c>
      <c r="AY589" s="20">
        <v>0</v>
      </c>
      <c r="AZ589" s="20">
        <v>0</v>
      </c>
      <c r="BA589" s="20">
        <v>0</v>
      </c>
      <c r="BB589" s="20">
        <v>0</v>
      </c>
      <c r="BC589" s="20">
        <v>0</v>
      </c>
      <c r="BD589" s="20">
        <v>0</v>
      </c>
      <c r="BE589" s="20">
        <v>0</v>
      </c>
      <c r="BF589" s="20">
        <v>0</v>
      </c>
      <c r="BG589" s="20">
        <v>0</v>
      </c>
      <c r="BH589" s="329">
        <f t="shared" si="1639"/>
        <v>0</v>
      </c>
      <c r="BI589" s="193">
        <f t="shared" si="1815"/>
        <v>0</v>
      </c>
      <c r="BJ589" s="193">
        <f t="shared" si="1816"/>
        <v>0</v>
      </c>
      <c r="BK589" s="20">
        <v>0</v>
      </c>
      <c r="BL589" s="33">
        <v>0</v>
      </c>
      <c r="BM589" s="226">
        <f t="shared" si="1851"/>
        <v>0</v>
      </c>
      <c r="BN589" s="4">
        <f t="shared" si="1835"/>
        <v>0</v>
      </c>
      <c r="BO589" s="4">
        <v>0</v>
      </c>
      <c r="BP589" s="4">
        <v>0</v>
      </c>
      <c r="BQ589" s="195">
        <v>0</v>
      </c>
      <c r="BR589" s="196">
        <f t="shared" si="1817"/>
        <v>0</v>
      </c>
      <c r="BS589" s="224">
        <f t="shared" si="1861"/>
        <v>0</v>
      </c>
      <c r="BT589" s="4">
        <f t="shared" si="1852"/>
        <v>0</v>
      </c>
      <c r="BU589" s="229">
        <f t="shared" si="1747"/>
        <v>0</v>
      </c>
      <c r="BV589" s="193">
        <f t="shared" si="1853"/>
        <v>0</v>
      </c>
      <c r="BW589" s="193">
        <f t="shared" si="1854"/>
        <v>0</v>
      </c>
      <c r="BX589" s="20">
        <v>0</v>
      </c>
      <c r="BY589" s="19">
        <v>0</v>
      </c>
      <c r="BZ589" s="441">
        <f t="shared" si="1855"/>
        <v>0</v>
      </c>
      <c r="CA589" s="4">
        <f t="shared" si="1818"/>
        <v>0</v>
      </c>
      <c r="CB589" s="1">
        <v>0</v>
      </c>
      <c r="CC589" s="1">
        <v>0</v>
      </c>
      <c r="CD589" s="19">
        <v>0</v>
      </c>
      <c r="CE589" s="196">
        <v>0</v>
      </c>
      <c r="CF589" s="275">
        <f t="shared" si="1856"/>
        <v>0</v>
      </c>
      <c r="CG589" s="1">
        <f t="shared" si="1857"/>
        <v>0</v>
      </c>
      <c r="CH589" s="229">
        <f t="shared" si="1858"/>
        <v>0</v>
      </c>
      <c r="CI589" s="193">
        <f t="shared" si="1859"/>
        <v>0</v>
      </c>
      <c r="CJ589" s="193">
        <f t="shared" si="1860"/>
        <v>0</v>
      </c>
      <c r="CK589" s="20">
        <v>0</v>
      </c>
      <c r="CL589" s="33">
        <v>0</v>
      </c>
      <c r="CM589" s="475">
        <f t="shared" si="1837"/>
        <v>0</v>
      </c>
      <c r="CN589" s="4">
        <f t="shared" si="1819"/>
        <v>0</v>
      </c>
      <c r="CO589" s="1">
        <v>0</v>
      </c>
      <c r="CP589" s="1">
        <v>0</v>
      </c>
      <c r="CQ589" s="19">
        <v>0</v>
      </c>
      <c r="CR589" s="7">
        <v>0</v>
      </c>
      <c r="CS589" s="224">
        <f t="shared" si="1847"/>
        <v>0</v>
      </c>
      <c r="CT589" s="1">
        <f t="shared" si="1848"/>
        <v>0</v>
      </c>
      <c r="CU589" s="229">
        <f t="shared" si="1838"/>
        <v>0</v>
      </c>
      <c r="CV589" s="193">
        <f t="shared" si="1839"/>
        <v>0</v>
      </c>
      <c r="CW589" s="193">
        <f t="shared" si="1840"/>
        <v>0</v>
      </c>
      <c r="CX589" s="20"/>
      <c r="CY589" s="33"/>
      <c r="CZ589" s="475">
        <f t="shared" si="1841"/>
        <v>0</v>
      </c>
      <c r="DA589" s="4">
        <f t="shared" si="1820"/>
        <v>0</v>
      </c>
      <c r="DB589" s="700"/>
      <c r="DC589" s="700"/>
      <c r="DE589" s="7">
        <f t="shared" si="1641"/>
        <v>0</v>
      </c>
      <c r="DF589" s="224">
        <f t="shared" si="1849"/>
        <v>0</v>
      </c>
      <c r="DG589" s="1">
        <f t="shared" si="1842"/>
        <v>0</v>
      </c>
      <c r="DH589" s="229">
        <f t="shared" si="1843"/>
        <v>0</v>
      </c>
      <c r="DI589" s="193"/>
      <c r="DJ589" s="193"/>
      <c r="DK589" s="20"/>
      <c r="DL589" s="33"/>
      <c r="DM589" s="475">
        <f t="shared" si="1844"/>
        <v>0</v>
      </c>
      <c r="DN589" s="4" t="e">
        <f t="shared" si="1821"/>
        <v>#DIV/0!</v>
      </c>
      <c r="DO589" s="700"/>
      <c r="DP589" s="700"/>
      <c r="DR589" s="7">
        <f t="shared" si="1822"/>
        <v>0</v>
      </c>
      <c r="DS589" s="224">
        <f t="shared" si="1850"/>
        <v>0</v>
      </c>
      <c r="DT589" s="1">
        <f t="shared" si="1845"/>
        <v>0</v>
      </c>
      <c r="DU589" s="229">
        <f t="shared" si="1846"/>
        <v>0</v>
      </c>
    </row>
    <row r="590" spans="1:125" hidden="1" outlineLevel="1" x14ac:dyDescent="0.35">
      <c r="B590" s="5" t="s">
        <v>125</v>
      </c>
      <c r="C590" s="3"/>
      <c r="D590" s="18">
        <v>320110</v>
      </c>
      <c r="E590" s="5" t="s">
        <v>41</v>
      </c>
      <c r="F590" s="5" t="s">
        <v>53</v>
      </c>
      <c r="G590" s="5" t="s">
        <v>74</v>
      </c>
      <c r="H590" s="20">
        <f>223309/1000</f>
        <v>223.309</v>
      </c>
      <c r="I590" s="16">
        <f t="shared" si="1823"/>
        <v>0</v>
      </c>
      <c r="J590" s="16">
        <f t="shared" si="1824"/>
        <v>0</v>
      </c>
      <c r="K590" s="16">
        <f t="shared" si="1825"/>
        <v>0</v>
      </c>
      <c r="L590" s="33">
        <f t="shared" si="1826"/>
        <v>0</v>
      </c>
      <c r="M590" s="20">
        <f t="shared" si="1827"/>
        <v>0</v>
      </c>
      <c r="N590" s="20">
        <f t="shared" si="1828"/>
        <v>0</v>
      </c>
      <c r="O590" s="20">
        <f t="shared" si="1829"/>
        <v>0</v>
      </c>
      <c r="P590" s="20">
        <f t="shared" si="1830"/>
        <v>0</v>
      </c>
      <c r="Q590" s="20">
        <f t="shared" si="1831"/>
        <v>0</v>
      </c>
      <c r="R590" s="20">
        <f t="shared" si="1832"/>
        <v>0</v>
      </c>
      <c r="S590" s="20">
        <f t="shared" si="1833"/>
        <v>0</v>
      </c>
      <c r="T590" s="20">
        <f t="shared" si="1834"/>
        <v>0</v>
      </c>
      <c r="U590" s="182">
        <f t="shared" si="1745"/>
        <v>0</v>
      </c>
      <c r="V590" s="33">
        <v>0</v>
      </c>
      <c r="W590" s="20">
        <v>0</v>
      </c>
      <c r="X590" s="20">
        <v>0</v>
      </c>
      <c r="Y590" s="20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0">
        <v>0</v>
      </c>
      <c r="AF590" s="20">
        <v>0</v>
      </c>
      <c r="AG590" s="16">
        <v>0</v>
      </c>
      <c r="AH590" s="179">
        <f t="shared" si="1836"/>
        <v>0</v>
      </c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329">
        <f t="shared" si="1640"/>
        <v>0</v>
      </c>
      <c r="AV590" s="33">
        <v>0</v>
      </c>
      <c r="AW590" s="20">
        <v>0</v>
      </c>
      <c r="AX590" s="20">
        <v>0</v>
      </c>
      <c r="AY590" s="20">
        <v>0</v>
      </c>
      <c r="AZ590" s="20">
        <v>0</v>
      </c>
      <c r="BA590" s="20">
        <v>0</v>
      </c>
      <c r="BB590" s="20">
        <v>0</v>
      </c>
      <c r="BC590" s="20">
        <v>0</v>
      </c>
      <c r="BD590" s="20">
        <v>0</v>
      </c>
      <c r="BE590" s="20">
        <v>0</v>
      </c>
      <c r="BF590" s="20">
        <v>0</v>
      </c>
      <c r="BG590" s="20">
        <v>0</v>
      </c>
      <c r="BH590" s="329">
        <f t="shared" si="1639"/>
        <v>0</v>
      </c>
      <c r="BI590" s="193">
        <f t="shared" si="1815"/>
        <v>0</v>
      </c>
      <c r="BJ590" s="193">
        <f t="shared" si="1816"/>
        <v>0</v>
      </c>
      <c r="BK590" s="20">
        <v>0</v>
      </c>
      <c r="BL590" s="33">
        <v>0</v>
      </c>
      <c r="BM590" s="226">
        <f t="shared" si="1851"/>
        <v>0</v>
      </c>
      <c r="BN590" s="4">
        <f t="shared" si="1835"/>
        <v>0</v>
      </c>
      <c r="BO590" s="4">
        <v>0</v>
      </c>
      <c r="BP590" s="4">
        <v>0</v>
      </c>
      <c r="BQ590" s="195">
        <v>0</v>
      </c>
      <c r="BR590" s="196">
        <f t="shared" si="1817"/>
        <v>0</v>
      </c>
      <c r="BS590" s="224">
        <f t="shared" si="1861"/>
        <v>0</v>
      </c>
      <c r="BT590" s="4">
        <f t="shared" si="1852"/>
        <v>0</v>
      </c>
      <c r="BU590" s="229">
        <f t="shared" si="1747"/>
        <v>0</v>
      </c>
      <c r="BV590" s="193">
        <f t="shared" si="1853"/>
        <v>0</v>
      </c>
      <c r="BW590" s="193">
        <f t="shared" si="1854"/>
        <v>0</v>
      </c>
      <c r="BX590" s="20">
        <v>0</v>
      </c>
      <c r="BY590" s="19">
        <v>0</v>
      </c>
      <c r="BZ590" s="441">
        <f t="shared" si="1855"/>
        <v>0</v>
      </c>
      <c r="CA590" s="4">
        <f t="shared" si="1818"/>
        <v>0</v>
      </c>
      <c r="CB590" s="1">
        <v>0</v>
      </c>
      <c r="CC590" s="1">
        <v>0</v>
      </c>
      <c r="CD590" s="19">
        <v>0</v>
      </c>
      <c r="CE590" s="196">
        <v>0</v>
      </c>
      <c r="CF590" s="275">
        <f t="shared" si="1856"/>
        <v>0</v>
      </c>
      <c r="CG590" s="1">
        <f t="shared" si="1857"/>
        <v>0</v>
      </c>
      <c r="CH590" s="229">
        <f t="shared" si="1858"/>
        <v>0</v>
      </c>
      <c r="CI590" s="193">
        <f t="shared" si="1859"/>
        <v>0</v>
      </c>
      <c r="CJ590" s="193">
        <f t="shared" si="1860"/>
        <v>0</v>
      </c>
      <c r="CK590" s="20">
        <v>0</v>
      </c>
      <c r="CL590" s="33">
        <v>0</v>
      </c>
      <c r="CM590" s="475">
        <f t="shared" si="1837"/>
        <v>0</v>
      </c>
      <c r="CN590" s="4">
        <f t="shared" si="1819"/>
        <v>0</v>
      </c>
      <c r="CO590" s="1">
        <v>0</v>
      </c>
      <c r="CP590" s="1">
        <v>0</v>
      </c>
      <c r="CQ590" s="19">
        <v>0</v>
      </c>
      <c r="CR590" s="7">
        <v>0</v>
      </c>
      <c r="CS590" s="224">
        <f t="shared" si="1847"/>
        <v>0</v>
      </c>
      <c r="CT590" s="1">
        <f t="shared" si="1848"/>
        <v>0</v>
      </c>
      <c r="CU590" s="229">
        <f t="shared" si="1838"/>
        <v>0</v>
      </c>
      <c r="CV590" s="193">
        <f t="shared" si="1839"/>
        <v>0</v>
      </c>
      <c r="CW590" s="193">
        <f t="shared" si="1840"/>
        <v>0</v>
      </c>
      <c r="CX590" s="20"/>
      <c r="CY590" s="33"/>
      <c r="CZ590" s="475">
        <f t="shared" si="1841"/>
        <v>0</v>
      </c>
      <c r="DA590" s="4">
        <f t="shared" si="1820"/>
        <v>0</v>
      </c>
      <c r="DB590" s="700"/>
      <c r="DC590" s="700"/>
      <c r="DE590" s="7">
        <f t="shared" ref="DE590:DE612" si="1862">DD590*$H590*1.08*(1-DB590)</f>
        <v>0</v>
      </c>
      <c r="DF590" s="224">
        <f t="shared" si="1849"/>
        <v>0</v>
      </c>
      <c r="DG590" s="1">
        <f t="shared" si="1842"/>
        <v>0</v>
      </c>
      <c r="DH590" s="229">
        <f t="shared" si="1843"/>
        <v>0</v>
      </c>
      <c r="DI590" s="193"/>
      <c r="DJ590" s="193"/>
      <c r="DK590" s="20"/>
      <c r="DL590" s="33"/>
      <c r="DM590" s="475">
        <f t="shared" si="1844"/>
        <v>0</v>
      </c>
      <c r="DN590" s="4" t="e">
        <f t="shared" si="1821"/>
        <v>#DIV/0!</v>
      </c>
      <c r="DO590" s="700"/>
      <c r="DP590" s="700"/>
      <c r="DR590" s="7">
        <f t="shared" si="1822"/>
        <v>0</v>
      </c>
      <c r="DS590" s="224">
        <f t="shared" si="1850"/>
        <v>0</v>
      </c>
      <c r="DT590" s="1">
        <f t="shared" si="1845"/>
        <v>0</v>
      </c>
      <c r="DU590" s="229">
        <f t="shared" si="1846"/>
        <v>0</v>
      </c>
    </row>
    <row r="591" spans="1:125" hidden="1" outlineLevel="1" x14ac:dyDescent="0.35">
      <c r="B591" s="5" t="s">
        <v>125</v>
      </c>
      <c r="C591" s="3"/>
      <c r="D591" s="18">
        <v>320108</v>
      </c>
      <c r="E591" s="5" t="s">
        <v>44</v>
      </c>
      <c r="F591" s="5" t="s">
        <v>54</v>
      </c>
      <c r="G591" s="5" t="s">
        <v>75</v>
      </c>
      <c r="H591" s="20">
        <v>319.90899999999999</v>
      </c>
      <c r="I591" s="16">
        <f t="shared" si="1823"/>
        <v>0</v>
      </c>
      <c r="J591" s="16">
        <f t="shared" si="1824"/>
        <v>0</v>
      </c>
      <c r="K591" s="16">
        <f t="shared" si="1825"/>
        <v>0</v>
      </c>
      <c r="L591" s="33">
        <f t="shared" si="1826"/>
        <v>0</v>
      </c>
      <c r="M591" s="20">
        <f t="shared" si="1827"/>
        <v>0</v>
      </c>
      <c r="N591" s="20">
        <f t="shared" si="1828"/>
        <v>0</v>
      </c>
      <c r="O591" s="20">
        <f t="shared" si="1829"/>
        <v>0</v>
      </c>
      <c r="P591" s="20">
        <f t="shared" si="1830"/>
        <v>0</v>
      </c>
      <c r="Q591" s="20">
        <f t="shared" si="1831"/>
        <v>0</v>
      </c>
      <c r="R591" s="20">
        <f t="shared" si="1832"/>
        <v>0</v>
      </c>
      <c r="S591" s="20">
        <f t="shared" si="1833"/>
        <v>0</v>
      </c>
      <c r="T591" s="20">
        <f t="shared" si="1834"/>
        <v>0</v>
      </c>
      <c r="U591" s="182">
        <f t="shared" si="1745"/>
        <v>0</v>
      </c>
      <c r="V591" s="33">
        <v>0</v>
      </c>
      <c r="W591" s="20">
        <v>0</v>
      </c>
      <c r="X591" s="20">
        <v>0</v>
      </c>
      <c r="Y591" s="20">
        <v>0</v>
      </c>
      <c r="Z591" s="20">
        <v>0</v>
      </c>
      <c r="AA591" s="20">
        <v>0</v>
      </c>
      <c r="AB591" s="20">
        <v>0</v>
      </c>
      <c r="AC591" s="20">
        <v>0</v>
      </c>
      <c r="AD591" s="20">
        <v>0</v>
      </c>
      <c r="AE591" s="20">
        <v>0</v>
      </c>
      <c r="AF591" s="20">
        <v>0</v>
      </c>
      <c r="AG591" s="16">
        <v>0</v>
      </c>
      <c r="AH591" s="179">
        <f t="shared" si="1836"/>
        <v>0</v>
      </c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329">
        <f t="shared" ref="AU591:AU654" si="1863">+SUM(AI591:AT591)</f>
        <v>0</v>
      </c>
      <c r="AV591" s="33">
        <v>0</v>
      </c>
      <c r="AW591" s="20">
        <v>0</v>
      </c>
      <c r="AX591" s="20">
        <v>0</v>
      </c>
      <c r="AY591" s="20">
        <v>0</v>
      </c>
      <c r="AZ591" s="20">
        <v>0</v>
      </c>
      <c r="BA591" s="20">
        <v>0</v>
      </c>
      <c r="BB591" s="20">
        <v>0</v>
      </c>
      <c r="BC591" s="20">
        <v>0</v>
      </c>
      <c r="BD591" s="20">
        <v>0</v>
      </c>
      <c r="BE591" s="20">
        <v>0</v>
      </c>
      <c r="BF591" s="20">
        <v>0</v>
      </c>
      <c r="BG591" s="20">
        <v>0</v>
      </c>
      <c r="BH591" s="329">
        <f t="shared" ref="BH591:BH654" si="1864">+SUM(AV591:BG591)</f>
        <v>0</v>
      </c>
      <c r="BI591" s="193">
        <f t="shared" si="1815"/>
        <v>0</v>
      </c>
      <c r="BJ591" s="193">
        <f t="shared" si="1816"/>
        <v>0</v>
      </c>
      <c r="BK591" s="20">
        <v>0</v>
      </c>
      <c r="BL591" s="33">
        <v>0</v>
      </c>
      <c r="BM591" s="226">
        <f t="shared" si="1851"/>
        <v>0</v>
      </c>
      <c r="BN591" s="4">
        <f t="shared" si="1835"/>
        <v>0</v>
      </c>
      <c r="BO591" s="4">
        <v>0</v>
      </c>
      <c r="BP591" s="4">
        <v>0</v>
      </c>
      <c r="BQ591" s="195">
        <v>0</v>
      </c>
      <c r="BR591" s="196">
        <f t="shared" si="1817"/>
        <v>0</v>
      </c>
      <c r="BS591" s="224">
        <f t="shared" si="1861"/>
        <v>0</v>
      </c>
      <c r="BT591" s="4">
        <f t="shared" si="1852"/>
        <v>0</v>
      </c>
      <c r="BU591" s="229">
        <f t="shared" si="1747"/>
        <v>0</v>
      </c>
      <c r="BV591" s="193">
        <f t="shared" si="1853"/>
        <v>0</v>
      </c>
      <c r="BW591" s="193">
        <f t="shared" si="1854"/>
        <v>0</v>
      </c>
      <c r="BX591" s="20">
        <v>0</v>
      </c>
      <c r="BY591" s="19">
        <v>0</v>
      </c>
      <c r="BZ591" s="441">
        <f t="shared" si="1855"/>
        <v>0</v>
      </c>
      <c r="CA591" s="4">
        <f t="shared" si="1818"/>
        <v>0</v>
      </c>
      <c r="CB591" s="1">
        <v>0</v>
      </c>
      <c r="CC591" s="1">
        <v>0</v>
      </c>
      <c r="CD591" s="19">
        <v>0</v>
      </c>
      <c r="CE591" s="196">
        <v>0</v>
      </c>
      <c r="CF591" s="275">
        <f t="shared" si="1856"/>
        <v>0</v>
      </c>
      <c r="CG591" s="1">
        <f t="shared" si="1857"/>
        <v>0</v>
      </c>
      <c r="CH591" s="229">
        <f t="shared" si="1858"/>
        <v>0</v>
      </c>
      <c r="CI591" s="193">
        <f t="shared" si="1859"/>
        <v>0</v>
      </c>
      <c r="CJ591" s="193">
        <f t="shared" si="1860"/>
        <v>0</v>
      </c>
      <c r="CK591" s="20">
        <v>0</v>
      </c>
      <c r="CL591" s="33">
        <v>0</v>
      </c>
      <c r="CM591" s="475">
        <f t="shared" si="1837"/>
        <v>0</v>
      </c>
      <c r="CN591" s="4">
        <f t="shared" si="1819"/>
        <v>0</v>
      </c>
      <c r="CO591" s="1">
        <v>0</v>
      </c>
      <c r="CP591" s="1">
        <v>0</v>
      </c>
      <c r="CQ591" s="19">
        <v>0</v>
      </c>
      <c r="CR591" s="7">
        <v>0</v>
      </c>
      <c r="CS591" s="224">
        <f t="shared" si="1847"/>
        <v>0</v>
      </c>
      <c r="CT591" s="1">
        <f t="shared" si="1848"/>
        <v>0</v>
      </c>
      <c r="CU591" s="229">
        <f t="shared" si="1838"/>
        <v>0</v>
      </c>
      <c r="CV591" s="193">
        <f t="shared" si="1839"/>
        <v>0</v>
      </c>
      <c r="CW591" s="193">
        <f t="shared" si="1840"/>
        <v>0</v>
      </c>
      <c r="CX591" s="20"/>
      <c r="CY591" s="33"/>
      <c r="CZ591" s="475">
        <f t="shared" si="1841"/>
        <v>0</v>
      </c>
      <c r="DA591" s="4">
        <f t="shared" si="1820"/>
        <v>0</v>
      </c>
      <c r="DB591" s="700"/>
      <c r="DC591" s="700"/>
      <c r="DE591" s="7">
        <f t="shared" si="1862"/>
        <v>0</v>
      </c>
      <c r="DF591" s="224">
        <f t="shared" si="1849"/>
        <v>0</v>
      </c>
      <c r="DG591" s="1">
        <f t="shared" si="1842"/>
        <v>0</v>
      </c>
      <c r="DH591" s="229">
        <f t="shared" si="1843"/>
        <v>0</v>
      </c>
      <c r="DI591" s="193"/>
      <c r="DJ591" s="193"/>
      <c r="DK591" s="20"/>
      <c r="DL591" s="33"/>
      <c r="DM591" s="475">
        <f t="shared" si="1844"/>
        <v>0</v>
      </c>
      <c r="DN591" s="4" t="e">
        <f t="shared" si="1821"/>
        <v>#DIV/0!</v>
      </c>
      <c r="DO591" s="700"/>
      <c r="DP591" s="700"/>
      <c r="DR591" s="7">
        <f t="shared" si="1822"/>
        <v>0</v>
      </c>
      <c r="DS591" s="224">
        <f t="shared" si="1850"/>
        <v>0</v>
      </c>
      <c r="DT591" s="1">
        <f t="shared" si="1845"/>
        <v>0</v>
      </c>
      <c r="DU591" s="229">
        <f t="shared" si="1846"/>
        <v>0</v>
      </c>
    </row>
    <row r="592" spans="1:125" hidden="1" outlineLevel="1" x14ac:dyDescent="0.35">
      <c r="B592" s="5" t="s">
        <v>125</v>
      </c>
      <c r="C592" s="3"/>
      <c r="D592" s="18">
        <v>322901</v>
      </c>
      <c r="E592" s="5" t="s">
        <v>42</v>
      </c>
      <c r="F592" s="5" t="s">
        <v>55</v>
      </c>
      <c r="G592" s="5" t="s">
        <v>76</v>
      </c>
      <c r="H592" s="20">
        <v>203.864</v>
      </c>
      <c r="I592" s="16">
        <f t="shared" si="1823"/>
        <v>0</v>
      </c>
      <c r="J592" s="16">
        <f t="shared" si="1824"/>
        <v>0</v>
      </c>
      <c r="K592" s="16">
        <f t="shared" si="1825"/>
        <v>0</v>
      </c>
      <c r="L592" s="33">
        <f t="shared" si="1826"/>
        <v>0</v>
      </c>
      <c r="M592" s="20">
        <f t="shared" si="1827"/>
        <v>0</v>
      </c>
      <c r="N592" s="20">
        <f t="shared" si="1828"/>
        <v>0</v>
      </c>
      <c r="O592" s="20">
        <f t="shared" si="1829"/>
        <v>0</v>
      </c>
      <c r="P592" s="20">
        <f t="shared" si="1830"/>
        <v>0</v>
      </c>
      <c r="Q592" s="20">
        <f t="shared" si="1831"/>
        <v>0</v>
      </c>
      <c r="R592" s="20">
        <f t="shared" si="1832"/>
        <v>0</v>
      </c>
      <c r="S592" s="20">
        <f t="shared" si="1833"/>
        <v>0</v>
      </c>
      <c r="T592" s="20">
        <f t="shared" si="1834"/>
        <v>0</v>
      </c>
      <c r="U592" s="182">
        <f t="shared" si="1745"/>
        <v>0</v>
      </c>
      <c r="V592" s="33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0</v>
      </c>
      <c r="AB592" s="20">
        <v>0</v>
      </c>
      <c r="AC592" s="20">
        <v>0</v>
      </c>
      <c r="AD592" s="20">
        <v>0</v>
      </c>
      <c r="AE592" s="20">
        <v>0</v>
      </c>
      <c r="AF592" s="20">
        <v>0</v>
      </c>
      <c r="AG592" s="16">
        <v>0</v>
      </c>
      <c r="AH592" s="179">
        <f t="shared" si="1836"/>
        <v>0</v>
      </c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329">
        <f t="shared" si="1863"/>
        <v>0</v>
      </c>
      <c r="AV592" s="33">
        <v>0</v>
      </c>
      <c r="AW592" s="20">
        <v>0</v>
      </c>
      <c r="AX592" s="20">
        <v>0</v>
      </c>
      <c r="AY592" s="20">
        <v>0</v>
      </c>
      <c r="AZ592" s="20">
        <v>0</v>
      </c>
      <c r="BA592" s="20">
        <v>0</v>
      </c>
      <c r="BB592" s="20">
        <v>0</v>
      </c>
      <c r="BC592" s="20">
        <v>0</v>
      </c>
      <c r="BD592" s="20">
        <v>0</v>
      </c>
      <c r="BE592" s="20">
        <v>0</v>
      </c>
      <c r="BF592" s="20">
        <v>0</v>
      </c>
      <c r="BG592" s="20">
        <v>0</v>
      </c>
      <c r="BH592" s="329">
        <f t="shared" si="1864"/>
        <v>0</v>
      </c>
      <c r="BI592" s="193">
        <f t="shared" si="1815"/>
        <v>0</v>
      </c>
      <c r="BJ592" s="193">
        <f t="shared" si="1816"/>
        <v>0</v>
      </c>
      <c r="BK592" s="20">
        <v>0</v>
      </c>
      <c r="BL592" s="33">
        <v>0</v>
      </c>
      <c r="BM592" s="226">
        <f t="shared" si="1851"/>
        <v>0</v>
      </c>
      <c r="BN592" s="4">
        <f t="shared" si="1835"/>
        <v>0</v>
      </c>
      <c r="BO592" s="4">
        <v>0</v>
      </c>
      <c r="BP592" s="4">
        <v>0</v>
      </c>
      <c r="BQ592" s="195">
        <v>0</v>
      </c>
      <c r="BR592" s="196">
        <f t="shared" si="1817"/>
        <v>0</v>
      </c>
      <c r="BS592" s="224">
        <f t="shared" si="1861"/>
        <v>0</v>
      </c>
      <c r="BT592" s="4">
        <f t="shared" si="1852"/>
        <v>0</v>
      </c>
      <c r="BU592" s="229">
        <f t="shared" si="1747"/>
        <v>0</v>
      </c>
      <c r="BV592" s="193">
        <f t="shared" si="1853"/>
        <v>0</v>
      </c>
      <c r="BW592" s="193">
        <f t="shared" si="1854"/>
        <v>0</v>
      </c>
      <c r="BX592" s="20">
        <v>0</v>
      </c>
      <c r="BY592" s="19">
        <v>0</v>
      </c>
      <c r="BZ592" s="441">
        <f t="shared" si="1855"/>
        <v>0</v>
      </c>
      <c r="CA592" s="4">
        <f t="shared" si="1818"/>
        <v>0</v>
      </c>
      <c r="CB592" s="1">
        <v>0</v>
      </c>
      <c r="CC592" s="1">
        <v>0</v>
      </c>
      <c r="CD592" s="19">
        <v>0</v>
      </c>
      <c r="CE592" s="196">
        <v>0</v>
      </c>
      <c r="CF592" s="275">
        <f t="shared" si="1856"/>
        <v>0</v>
      </c>
      <c r="CG592" s="1">
        <f t="shared" si="1857"/>
        <v>0</v>
      </c>
      <c r="CH592" s="229">
        <f t="shared" si="1858"/>
        <v>0</v>
      </c>
      <c r="CI592" s="193">
        <f t="shared" si="1859"/>
        <v>0</v>
      </c>
      <c r="CJ592" s="193">
        <f t="shared" si="1860"/>
        <v>0</v>
      </c>
      <c r="CK592" s="20">
        <v>0</v>
      </c>
      <c r="CL592" s="33">
        <v>0</v>
      </c>
      <c r="CM592" s="475">
        <f t="shared" si="1837"/>
        <v>0</v>
      </c>
      <c r="CN592" s="4">
        <f t="shared" si="1819"/>
        <v>0</v>
      </c>
      <c r="CO592" s="1">
        <v>0</v>
      </c>
      <c r="CP592" s="1">
        <v>0</v>
      </c>
      <c r="CQ592" s="19">
        <v>0</v>
      </c>
      <c r="CR592" s="7">
        <v>0</v>
      </c>
      <c r="CS592" s="224">
        <f t="shared" si="1847"/>
        <v>0</v>
      </c>
      <c r="CT592" s="1">
        <f t="shared" si="1848"/>
        <v>0</v>
      </c>
      <c r="CU592" s="229">
        <f t="shared" si="1838"/>
        <v>0</v>
      </c>
      <c r="CV592" s="193">
        <f t="shared" si="1839"/>
        <v>0</v>
      </c>
      <c r="CW592" s="193">
        <f t="shared" si="1840"/>
        <v>0</v>
      </c>
      <c r="CX592" s="20"/>
      <c r="CY592" s="33"/>
      <c r="CZ592" s="475">
        <f t="shared" si="1841"/>
        <v>0</v>
      </c>
      <c r="DA592" s="4">
        <f t="shared" si="1820"/>
        <v>0</v>
      </c>
      <c r="DB592" s="700"/>
      <c r="DC592" s="700"/>
      <c r="DE592" s="7">
        <f t="shared" si="1862"/>
        <v>0</v>
      </c>
      <c r="DF592" s="224">
        <f t="shared" si="1849"/>
        <v>0</v>
      </c>
      <c r="DG592" s="1">
        <f t="shared" si="1842"/>
        <v>0</v>
      </c>
      <c r="DH592" s="229">
        <f t="shared" si="1843"/>
        <v>0</v>
      </c>
      <c r="DI592" s="193"/>
      <c r="DJ592" s="193"/>
      <c r="DK592" s="20"/>
      <c r="DL592" s="33"/>
      <c r="DM592" s="475">
        <f t="shared" si="1844"/>
        <v>0</v>
      </c>
      <c r="DN592" s="4" t="e">
        <f t="shared" si="1821"/>
        <v>#DIV/0!</v>
      </c>
      <c r="DO592" s="700"/>
      <c r="DP592" s="700"/>
      <c r="DR592" s="7">
        <f t="shared" si="1822"/>
        <v>0</v>
      </c>
      <c r="DS592" s="224">
        <f t="shared" si="1850"/>
        <v>0</v>
      </c>
      <c r="DT592" s="1">
        <f t="shared" si="1845"/>
        <v>0</v>
      </c>
      <c r="DU592" s="229">
        <f t="shared" si="1846"/>
        <v>0</v>
      </c>
    </row>
    <row r="593" spans="2:125" hidden="1" outlineLevel="1" x14ac:dyDescent="0.35">
      <c r="B593" s="5" t="s">
        <v>125</v>
      </c>
      <c r="C593" s="3"/>
      <c r="D593" s="18">
        <v>320030</v>
      </c>
      <c r="E593" s="5" t="s">
        <v>42</v>
      </c>
      <c r="F593" s="5" t="s">
        <v>56</v>
      </c>
      <c r="G593" s="5" t="s">
        <v>74</v>
      </c>
      <c r="H593" s="20">
        <v>223.309</v>
      </c>
      <c r="I593" s="16">
        <f t="shared" si="1823"/>
        <v>0</v>
      </c>
      <c r="J593" s="16">
        <f t="shared" si="1824"/>
        <v>0</v>
      </c>
      <c r="K593" s="16">
        <f t="shared" si="1825"/>
        <v>0</v>
      </c>
      <c r="L593" s="33">
        <f t="shared" si="1826"/>
        <v>0</v>
      </c>
      <c r="M593" s="20">
        <f t="shared" si="1827"/>
        <v>0</v>
      </c>
      <c r="N593" s="20">
        <f t="shared" si="1828"/>
        <v>0</v>
      </c>
      <c r="O593" s="20">
        <f t="shared" si="1829"/>
        <v>0</v>
      </c>
      <c r="P593" s="20">
        <f t="shared" si="1830"/>
        <v>0</v>
      </c>
      <c r="Q593" s="20">
        <f t="shared" si="1831"/>
        <v>0</v>
      </c>
      <c r="R593" s="20">
        <f t="shared" si="1832"/>
        <v>0</v>
      </c>
      <c r="S593" s="20">
        <f t="shared" si="1833"/>
        <v>0</v>
      </c>
      <c r="T593" s="20">
        <f t="shared" si="1834"/>
        <v>0</v>
      </c>
      <c r="U593" s="182">
        <f t="shared" si="1745"/>
        <v>0</v>
      </c>
      <c r="V593" s="33">
        <v>0</v>
      </c>
      <c r="W593" s="20">
        <v>0</v>
      </c>
      <c r="X593" s="20">
        <v>0</v>
      </c>
      <c r="Y593" s="20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0">
        <v>0</v>
      </c>
      <c r="AF593" s="20">
        <v>0</v>
      </c>
      <c r="AG593" s="16">
        <v>0</v>
      </c>
      <c r="AH593" s="179">
        <f t="shared" si="1836"/>
        <v>0</v>
      </c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329">
        <f t="shared" si="1863"/>
        <v>0</v>
      </c>
      <c r="AV593" s="33">
        <v>0</v>
      </c>
      <c r="AW593" s="20">
        <v>0</v>
      </c>
      <c r="AX593" s="20">
        <v>0</v>
      </c>
      <c r="AY593" s="20">
        <v>0</v>
      </c>
      <c r="AZ593" s="20">
        <v>0</v>
      </c>
      <c r="BA593" s="20">
        <v>0</v>
      </c>
      <c r="BB593" s="20">
        <v>0</v>
      </c>
      <c r="BC593" s="20">
        <v>0</v>
      </c>
      <c r="BD593" s="20">
        <v>0</v>
      </c>
      <c r="BE593" s="20">
        <v>0</v>
      </c>
      <c r="BF593" s="20">
        <v>0</v>
      </c>
      <c r="BG593" s="20">
        <v>0</v>
      </c>
      <c r="BH593" s="329">
        <f t="shared" si="1864"/>
        <v>0</v>
      </c>
      <c r="BI593" s="193">
        <f t="shared" si="1815"/>
        <v>0</v>
      </c>
      <c r="BJ593" s="193">
        <f t="shared" si="1816"/>
        <v>0</v>
      </c>
      <c r="BK593" s="20">
        <v>0</v>
      </c>
      <c r="BL593" s="33">
        <v>0</v>
      </c>
      <c r="BM593" s="226">
        <f t="shared" si="1851"/>
        <v>0</v>
      </c>
      <c r="BN593" s="4">
        <f t="shared" si="1835"/>
        <v>0</v>
      </c>
      <c r="BO593" s="4">
        <v>0</v>
      </c>
      <c r="BP593" s="4">
        <v>0</v>
      </c>
      <c r="BQ593" s="195">
        <v>0</v>
      </c>
      <c r="BR593" s="196">
        <f t="shared" si="1817"/>
        <v>0</v>
      </c>
      <c r="BS593" s="224">
        <f t="shared" si="1861"/>
        <v>0</v>
      </c>
      <c r="BT593" s="4">
        <f t="shared" si="1852"/>
        <v>0</v>
      </c>
      <c r="BU593" s="229">
        <f t="shared" si="1747"/>
        <v>0</v>
      </c>
      <c r="BV593" s="193">
        <f t="shared" si="1853"/>
        <v>0</v>
      </c>
      <c r="BW593" s="193">
        <f t="shared" si="1854"/>
        <v>0</v>
      </c>
      <c r="BX593" s="20">
        <v>0</v>
      </c>
      <c r="BY593" s="19">
        <v>0</v>
      </c>
      <c r="BZ593" s="441">
        <f t="shared" si="1855"/>
        <v>0</v>
      </c>
      <c r="CA593" s="4">
        <f t="shared" si="1818"/>
        <v>0</v>
      </c>
      <c r="CB593" s="1">
        <v>0</v>
      </c>
      <c r="CC593" s="1">
        <v>0</v>
      </c>
      <c r="CD593" s="19">
        <v>0</v>
      </c>
      <c r="CE593" s="196">
        <v>0</v>
      </c>
      <c r="CF593" s="275">
        <f t="shared" si="1856"/>
        <v>0</v>
      </c>
      <c r="CG593" s="1">
        <f t="shared" si="1857"/>
        <v>0</v>
      </c>
      <c r="CH593" s="229">
        <f t="shared" si="1858"/>
        <v>0</v>
      </c>
      <c r="CI593" s="193">
        <f t="shared" si="1859"/>
        <v>0</v>
      </c>
      <c r="CJ593" s="193">
        <f t="shared" si="1860"/>
        <v>0</v>
      </c>
      <c r="CK593" s="20">
        <v>0</v>
      </c>
      <c r="CL593" s="33">
        <v>0</v>
      </c>
      <c r="CM593" s="475">
        <f t="shared" si="1837"/>
        <v>0</v>
      </c>
      <c r="CN593" s="4">
        <f t="shared" si="1819"/>
        <v>0</v>
      </c>
      <c r="CO593" s="1">
        <v>0</v>
      </c>
      <c r="CP593" s="1">
        <v>0</v>
      </c>
      <c r="CQ593" s="19">
        <v>0</v>
      </c>
      <c r="CR593" s="7">
        <v>0</v>
      </c>
      <c r="CS593" s="224">
        <f t="shared" si="1847"/>
        <v>0</v>
      </c>
      <c r="CT593" s="1">
        <f t="shared" si="1848"/>
        <v>0</v>
      </c>
      <c r="CU593" s="229">
        <f t="shared" si="1838"/>
        <v>0</v>
      </c>
      <c r="CV593" s="193">
        <f t="shared" si="1839"/>
        <v>0</v>
      </c>
      <c r="CW593" s="193">
        <f t="shared" si="1840"/>
        <v>0</v>
      </c>
      <c r="CX593" s="20"/>
      <c r="CY593" s="33"/>
      <c r="CZ593" s="475">
        <f t="shared" si="1841"/>
        <v>0</v>
      </c>
      <c r="DA593" s="4">
        <f t="shared" si="1820"/>
        <v>0</v>
      </c>
      <c r="DB593" s="700"/>
      <c r="DC593" s="700"/>
      <c r="DE593" s="7">
        <f t="shared" si="1862"/>
        <v>0</v>
      </c>
      <c r="DF593" s="224">
        <f t="shared" si="1849"/>
        <v>0</v>
      </c>
      <c r="DG593" s="1">
        <f t="shared" si="1842"/>
        <v>0</v>
      </c>
      <c r="DH593" s="229">
        <f t="shared" si="1843"/>
        <v>0</v>
      </c>
      <c r="DI593" s="193"/>
      <c r="DJ593" s="193"/>
      <c r="DK593" s="20"/>
      <c r="DL593" s="33"/>
      <c r="DM593" s="475">
        <f t="shared" si="1844"/>
        <v>0</v>
      </c>
      <c r="DN593" s="4" t="e">
        <f t="shared" si="1821"/>
        <v>#DIV/0!</v>
      </c>
      <c r="DO593" s="700"/>
      <c r="DP593" s="700"/>
      <c r="DR593" s="7">
        <f t="shared" si="1822"/>
        <v>0</v>
      </c>
      <c r="DS593" s="224">
        <f t="shared" si="1850"/>
        <v>0</v>
      </c>
      <c r="DT593" s="1">
        <f t="shared" si="1845"/>
        <v>0</v>
      </c>
      <c r="DU593" s="229">
        <f t="shared" si="1846"/>
        <v>0</v>
      </c>
    </row>
    <row r="594" spans="2:125" hidden="1" outlineLevel="1" x14ac:dyDescent="0.35">
      <c r="B594" s="5" t="s">
        <v>125</v>
      </c>
      <c r="C594" s="3"/>
      <c r="D594" s="18">
        <v>322110</v>
      </c>
      <c r="E594" s="5" t="s">
        <v>45</v>
      </c>
      <c r="F594" s="5" t="s">
        <v>57</v>
      </c>
      <c r="G594" s="5" t="s">
        <v>77</v>
      </c>
      <c r="H594" s="20">
        <v>281.01799999999997</v>
      </c>
      <c r="I594" s="16">
        <f t="shared" si="1823"/>
        <v>0</v>
      </c>
      <c r="J594" s="16">
        <f t="shared" si="1824"/>
        <v>0</v>
      </c>
      <c r="K594" s="16">
        <f t="shared" si="1825"/>
        <v>0</v>
      </c>
      <c r="L594" s="33">
        <f t="shared" si="1826"/>
        <v>0</v>
      </c>
      <c r="M594" s="20">
        <f t="shared" si="1827"/>
        <v>0</v>
      </c>
      <c r="N594" s="20">
        <f t="shared" si="1828"/>
        <v>0</v>
      </c>
      <c r="O594" s="20">
        <f t="shared" si="1829"/>
        <v>0</v>
      </c>
      <c r="P594" s="20">
        <f t="shared" si="1830"/>
        <v>0</v>
      </c>
      <c r="Q594" s="20">
        <f t="shared" si="1831"/>
        <v>0</v>
      </c>
      <c r="R594" s="20">
        <f t="shared" si="1832"/>
        <v>0</v>
      </c>
      <c r="S594" s="20">
        <f t="shared" si="1833"/>
        <v>0</v>
      </c>
      <c r="T594" s="20">
        <f t="shared" si="1834"/>
        <v>0</v>
      </c>
      <c r="U594" s="182">
        <f t="shared" si="1745"/>
        <v>0</v>
      </c>
      <c r="V594" s="33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  <c r="AC594" s="20">
        <v>0</v>
      </c>
      <c r="AD594" s="20">
        <v>0</v>
      </c>
      <c r="AE594" s="20">
        <v>0</v>
      </c>
      <c r="AF594" s="20">
        <v>0</v>
      </c>
      <c r="AG594" s="16">
        <v>0</v>
      </c>
      <c r="AH594" s="179">
        <f t="shared" si="1836"/>
        <v>0</v>
      </c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329">
        <f t="shared" si="1863"/>
        <v>0</v>
      </c>
      <c r="AV594" s="33">
        <v>0</v>
      </c>
      <c r="AW594" s="20">
        <v>0</v>
      </c>
      <c r="AX594" s="20">
        <v>0</v>
      </c>
      <c r="AY594" s="20">
        <v>0</v>
      </c>
      <c r="AZ594" s="20">
        <v>0</v>
      </c>
      <c r="BA594" s="20">
        <v>0</v>
      </c>
      <c r="BB594" s="20">
        <v>0</v>
      </c>
      <c r="BC594" s="20">
        <v>0</v>
      </c>
      <c r="BD594" s="20">
        <v>0</v>
      </c>
      <c r="BE594" s="20">
        <v>0</v>
      </c>
      <c r="BF594" s="20">
        <v>0</v>
      </c>
      <c r="BG594" s="20">
        <v>0</v>
      </c>
      <c r="BH594" s="329">
        <f t="shared" si="1864"/>
        <v>0</v>
      </c>
      <c r="BI594" s="193">
        <f t="shared" si="1815"/>
        <v>0</v>
      </c>
      <c r="BJ594" s="193">
        <f t="shared" si="1816"/>
        <v>0</v>
      </c>
      <c r="BK594" s="20">
        <v>0</v>
      </c>
      <c r="BL594" s="33">
        <v>0</v>
      </c>
      <c r="BM594" s="226">
        <f t="shared" si="1851"/>
        <v>0</v>
      </c>
      <c r="BN594" s="4">
        <f t="shared" si="1835"/>
        <v>0</v>
      </c>
      <c r="BO594" s="4">
        <v>0</v>
      </c>
      <c r="BP594" s="4">
        <v>0</v>
      </c>
      <c r="BQ594" s="195">
        <v>0</v>
      </c>
      <c r="BR594" s="196">
        <f t="shared" si="1817"/>
        <v>0</v>
      </c>
      <c r="BS594" s="224">
        <f t="shared" si="1861"/>
        <v>0</v>
      </c>
      <c r="BT594" s="4">
        <f t="shared" si="1852"/>
        <v>0</v>
      </c>
      <c r="BU594" s="229">
        <f t="shared" si="1747"/>
        <v>0</v>
      </c>
      <c r="BV594" s="193">
        <f t="shared" si="1853"/>
        <v>0</v>
      </c>
      <c r="BW594" s="193">
        <f t="shared" si="1854"/>
        <v>0</v>
      </c>
      <c r="BX594" s="20">
        <v>0</v>
      </c>
      <c r="BY594" s="19">
        <v>0</v>
      </c>
      <c r="BZ594" s="441">
        <f t="shared" si="1855"/>
        <v>0</v>
      </c>
      <c r="CA594" s="4">
        <f t="shared" si="1818"/>
        <v>0</v>
      </c>
      <c r="CB594" s="1">
        <v>0</v>
      </c>
      <c r="CC594" s="1">
        <v>0</v>
      </c>
      <c r="CD594" s="19">
        <v>0</v>
      </c>
      <c r="CE594" s="196">
        <v>0</v>
      </c>
      <c r="CF594" s="275">
        <f t="shared" si="1856"/>
        <v>0</v>
      </c>
      <c r="CG594" s="1">
        <f t="shared" si="1857"/>
        <v>0</v>
      </c>
      <c r="CH594" s="229">
        <f t="shared" si="1858"/>
        <v>0</v>
      </c>
      <c r="CI594" s="193">
        <f t="shared" si="1859"/>
        <v>0</v>
      </c>
      <c r="CJ594" s="193">
        <f t="shared" si="1860"/>
        <v>0</v>
      </c>
      <c r="CK594" s="20">
        <v>0</v>
      </c>
      <c r="CL594" s="33">
        <v>0</v>
      </c>
      <c r="CM594" s="475">
        <f t="shared" si="1837"/>
        <v>0</v>
      </c>
      <c r="CN594" s="4">
        <f t="shared" si="1819"/>
        <v>0</v>
      </c>
      <c r="CO594" s="1">
        <v>0</v>
      </c>
      <c r="CP594" s="1">
        <v>0</v>
      </c>
      <c r="CQ594" s="19">
        <v>0</v>
      </c>
      <c r="CR594" s="7">
        <v>0</v>
      </c>
      <c r="CS594" s="224">
        <f t="shared" si="1847"/>
        <v>0</v>
      </c>
      <c r="CT594" s="1">
        <f t="shared" si="1848"/>
        <v>0</v>
      </c>
      <c r="CU594" s="229">
        <f t="shared" si="1838"/>
        <v>0</v>
      </c>
      <c r="CV594" s="193">
        <f t="shared" si="1839"/>
        <v>0</v>
      </c>
      <c r="CW594" s="193">
        <f t="shared" si="1840"/>
        <v>0</v>
      </c>
      <c r="CX594" s="20"/>
      <c r="CY594" s="33"/>
      <c r="CZ594" s="475">
        <f t="shared" si="1841"/>
        <v>0</v>
      </c>
      <c r="DA594" s="4">
        <f t="shared" si="1820"/>
        <v>0</v>
      </c>
      <c r="DB594" s="700"/>
      <c r="DC594" s="700"/>
      <c r="DE594" s="7">
        <f t="shared" si="1862"/>
        <v>0</v>
      </c>
      <c r="DF594" s="224">
        <f t="shared" si="1849"/>
        <v>0</v>
      </c>
      <c r="DG594" s="1">
        <f t="shared" si="1842"/>
        <v>0</v>
      </c>
      <c r="DH594" s="229">
        <f t="shared" si="1843"/>
        <v>0</v>
      </c>
      <c r="DI594" s="193"/>
      <c r="DJ594" s="193"/>
      <c r="DK594" s="20"/>
      <c r="DL594" s="33"/>
      <c r="DM594" s="475">
        <f t="shared" si="1844"/>
        <v>0</v>
      </c>
      <c r="DN594" s="4" t="e">
        <f t="shared" si="1821"/>
        <v>#DIV/0!</v>
      </c>
      <c r="DO594" s="700"/>
      <c r="DP594" s="700"/>
      <c r="DR594" s="7">
        <f t="shared" si="1822"/>
        <v>0</v>
      </c>
      <c r="DS594" s="224">
        <f t="shared" si="1850"/>
        <v>0</v>
      </c>
      <c r="DT594" s="1">
        <f t="shared" si="1845"/>
        <v>0</v>
      </c>
      <c r="DU594" s="229">
        <f t="shared" si="1846"/>
        <v>0</v>
      </c>
    </row>
    <row r="595" spans="2:125" hidden="1" outlineLevel="1" x14ac:dyDescent="0.35">
      <c r="B595" s="5" t="s">
        <v>125</v>
      </c>
      <c r="C595" s="3"/>
      <c r="D595" s="18">
        <v>322231</v>
      </c>
      <c r="E595" s="5" t="s">
        <v>45</v>
      </c>
      <c r="F595" s="5" t="s">
        <v>58</v>
      </c>
      <c r="G595" s="5" t="s">
        <v>77</v>
      </c>
      <c r="H595" s="20">
        <v>281.01799999999997</v>
      </c>
      <c r="I595" s="16">
        <f t="shared" si="1823"/>
        <v>0</v>
      </c>
      <c r="J595" s="16">
        <f t="shared" si="1824"/>
        <v>0</v>
      </c>
      <c r="K595" s="16">
        <f t="shared" si="1825"/>
        <v>0</v>
      </c>
      <c r="L595" s="33">
        <f t="shared" si="1826"/>
        <v>0</v>
      </c>
      <c r="M595" s="20">
        <f t="shared" si="1827"/>
        <v>0</v>
      </c>
      <c r="N595" s="20">
        <f t="shared" si="1828"/>
        <v>0</v>
      </c>
      <c r="O595" s="20">
        <f t="shared" si="1829"/>
        <v>0</v>
      </c>
      <c r="P595" s="20">
        <f t="shared" si="1830"/>
        <v>0</v>
      </c>
      <c r="Q595" s="20">
        <f t="shared" si="1831"/>
        <v>0</v>
      </c>
      <c r="R595" s="20">
        <f t="shared" si="1832"/>
        <v>0</v>
      </c>
      <c r="S595" s="20">
        <f t="shared" si="1833"/>
        <v>0</v>
      </c>
      <c r="T595" s="20">
        <f t="shared" si="1834"/>
        <v>0</v>
      </c>
      <c r="U595" s="182">
        <f t="shared" si="1745"/>
        <v>0</v>
      </c>
      <c r="V595" s="33">
        <v>0</v>
      </c>
      <c r="W595" s="20">
        <v>0</v>
      </c>
      <c r="X595" s="20">
        <v>0</v>
      </c>
      <c r="Y595" s="20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0">
        <v>0</v>
      </c>
      <c r="AF595" s="20">
        <v>0</v>
      </c>
      <c r="AG595" s="16">
        <v>0</v>
      </c>
      <c r="AH595" s="179">
        <f t="shared" si="1836"/>
        <v>0</v>
      </c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329">
        <f t="shared" si="1863"/>
        <v>0</v>
      </c>
      <c r="AV595" s="33">
        <v>0</v>
      </c>
      <c r="AW595" s="20">
        <v>0</v>
      </c>
      <c r="AX595" s="20">
        <v>0</v>
      </c>
      <c r="AY595" s="20">
        <v>0</v>
      </c>
      <c r="AZ595" s="20">
        <v>0</v>
      </c>
      <c r="BA595" s="20">
        <v>0</v>
      </c>
      <c r="BB595" s="20">
        <v>0</v>
      </c>
      <c r="BC595" s="20">
        <v>0</v>
      </c>
      <c r="BD595" s="20">
        <v>0</v>
      </c>
      <c r="BE595" s="20">
        <v>0</v>
      </c>
      <c r="BF595" s="20">
        <v>0</v>
      </c>
      <c r="BG595" s="20">
        <v>0</v>
      </c>
      <c r="BH595" s="329">
        <f t="shared" si="1864"/>
        <v>0</v>
      </c>
      <c r="BI595" s="193">
        <f t="shared" si="1815"/>
        <v>0</v>
      </c>
      <c r="BJ595" s="193">
        <f t="shared" si="1816"/>
        <v>0</v>
      </c>
      <c r="BK595" s="20">
        <v>0</v>
      </c>
      <c r="BL595" s="33">
        <v>0</v>
      </c>
      <c r="BM595" s="226">
        <f t="shared" si="1851"/>
        <v>0</v>
      </c>
      <c r="BN595" s="4">
        <f t="shared" si="1835"/>
        <v>0</v>
      </c>
      <c r="BO595" s="4">
        <v>0</v>
      </c>
      <c r="BP595" s="4">
        <v>0</v>
      </c>
      <c r="BQ595" s="195">
        <v>0</v>
      </c>
      <c r="BR595" s="196">
        <f t="shared" si="1817"/>
        <v>0</v>
      </c>
      <c r="BS595" s="224">
        <f t="shared" si="1861"/>
        <v>0</v>
      </c>
      <c r="BT595" s="4">
        <f t="shared" si="1852"/>
        <v>0</v>
      </c>
      <c r="BU595" s="229">
        <f t="shared" si="1747"/>
        <v>0</v>
      </c>
      <c r="BV595" s="193">
        <f t="shared" si="1853"/>
        <v>0</v>
      </c>
      <c r="BW595" s="193">
        <f t="shared" si="1854"/>
        <v>0</v>
      </c>
      <c r="BX595" s="20">
        <v>0</v>
      </c>
      <c r="BY595" s="19">
        <v>0</v>
      </c>
      <c r="BZ595" s="441">
        <f t="shared" si="1855"/>
        <v>0</v>
      </c>
      <c r="CA595" s="4">
        <f t="shared" si="1818"/>
        <v>0</v>
      </c>
      <c r="CB595" s="1">
        <v>0</v>
      </c>
      <c r="CC595" s="1">
        <v>0</v>
      </c>
      <c r="CD595" s="19">
        <v>0</v>
      </c>
      <c r="CE595" s="196">
        <v>0</v>
      </c>
      <c r="CF595" s="275">
        <f t="shared" si="1856"/>
        <v>0</v>
      </c>
      <c r="CG595" s="1">
        <f t="shared" si="1857"/>
        <v>0</v>
      </c>
      <c r="CH595" s="229">
        <f t="shared" si="1858"/>
        <v>0</v>
      </c>
      <c r="CI595" s="193">
        <f t="shared" si="1859"/>
        <v>0</v>
      </c>
      <c r="CJ595" s="193">
        <f t="shared" si="1860"/>
        <v>0</v>
      </c>
      <c r="CK595" s="20">
        <v>0</v>
      </c>
      <c r="CL595" s="33">
        <v>0</v>
      </c>
      <c r="CM595" s="475">
        <f t="shared" si="1837"/>
        <v>0</v>
      </c>
      <c r="CN595" s="4">
        <f t="shared" si="1819"/>
        <v>0</v>
      </c>
      <c r="CO595" s="1">
        <v>0</v>
      </c>
      <c r="CP595" s="1">
        <v>0</v>
      </c>
      <c r="CQ595" s="19">
        <v>0</v>
      </c>
      <c r="CR595" s="7">
        <v>0</v>
      </c>
      <c r="CS595" s="224">
        <f t="shared" si="1847"/>
        <v>0</v>
      </c>
      <c r="CT595" s="1">
        <f t="shared" si="1848"/>
        <v>0</v>
      </c>
      <c r="CU595" s="229">
        <f t="shared" si="1838"/>
        <v>0</v>
      </c>
      <c r="CV595" s="193">
        <f t="shared" si="1839"/>
        <v>0</v>
      </c>
      <c r="CW595" s="193">
        <f t="shared" si="1840"/>
        <v>0</v>
      </c>
      <c r="CX595" s="20"/>
      <c r="CY595" s="33"/>
      <c r="CZ595" s="475">
        <f t="shared" si="1841"/>
        <v>0</v>
      </c>
      <c r="DA595" s="4">
        <f t="shared" si="1820"/>
        <v>0</v>
      </c>
      <c r="DB595" s="700"/>
      <c r="DC595" s="700"/>
      <c r="DE595" s="7">
        <f t="shared" si="1862"/>
        <v>0</v>
      </c>
      <c r="DF595" s="224">
        <f t="shared" si="1849"/>
        <v>0</v>
      </c>
      <c r="DG595" s="1">
        <f t="shared" si="1842"/>
        <v>0</v>
      </c>
      <c r="DH595" s="229">
        <f t="shared" si="1843"/>
        <v>0</v>
      </c>
      <c r="DI595" s="193"/>
      <c r="DJ595" s="193"/>
      <c r="DK595" s="20"/>
      <c r="DL595" s="33"/>
      <c r="DM595" s="475">
        <f t="shared" si="1844"/>
        <v>0</v>
      </c>
      <c r="DN595" s="4" t="e">
        <f t="shared" si="1821"/>
        <v>#DIV/0!</v>
      </c>
      <c r="DO595" s="700"/>
      <c r="DP595" s="700"/>
      <c r="DR595" s="7">
        <f t="shared" si="1822"/>
        <v>0</v>
      </c>
      <c r="DS595" s="224">
        <f t="shared" si="1850"/>
        <v>0</v>
      </c>
      <c r="DT595" s="1">
        <f t="shared" si="1845"/>
        <v>0</v>
      </c>
      <c r="DU595" s="229">
        <f t="shared" si="1846"/>
        <v>0</v>
      </c>
    </row>
    <row r="596" spans="2:125" hidden="1" outlineLevel="1" x14ac:dyDescent="0.35">
      <c r="B596" s="5" t="s">
        <v>125</v>
      </c>
      <c r="C596" s="3"/>
      <c r="D596" s="18">
        <v>322000</v>
      </c>
      <c r="E596" s="5" t="s">
        <v>45</v>
      </c>
      <c r="F596" s="5" t="s">
        <v>59</v>
      </c>
      <c r="G596" s="5" t="s">
        <v>77</v>
      </c>
      <c r="H596" s="20">
        <v>281.01799999999997</v>
      </c>
      <c r="I596" s="16">
        <f t="shared" si="1823"/>
        <v>0</v>
      </c>
      <c r="J596" s="16">
        <f t="shared" si="1824"/>
        <v>0</v>
      </c>
      <c r="K596" s="16">
        <f t="shared" si="1825"/>
        <v>0</v>
      </c>
      <c r="L596" s="33">
        <f t="shared" si="1826"/>
        <v>0</v>
      </c>
      <c r="M596" s="20">
        <f t="shared" si="1827"/>
        <v>0</v>
      </c>
      <c r="N596" s="20">
        <f t="shared" si="1828"/>
        <v>0</v>
      </c>
      <c r="O596" s="20">
        <f t="shared" si="1829"/>
        <v>0</v>
      </c>
      <c r="P596" s="20">
        <f t="shared" si="1830"/>
        <v>0</v>
      </c>
      <c r="Q596" s="20">
        <f t="shared" si="1831"/>
        <v>0</v>
      </c>
      <c r="R596" s="20">
        <f t="shared" si="1832"/>
        <v>0</v>
      </c>
      <c r="S596" s="20">
        <f t="shared" si="1833"/>
        <v>0</v>
      </c>
      <c r="T596" s="20">
        <f t="shared" si="1834"/>
        <v>0</v>
      </c>
      <c r="U596" s="182">
        <f t="shared" si="1745"/>
        <v>0</v>
      </c>
      <c r="V596" s="33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>
        <v>0</v>
      </c>
      <c r="AC596" s="20">
        <v>0</v>
      </c>
      <c r="AD596" s="20">
        <v>0</v>
      </c>
      <c r="AE596" s="20">
        <v>0</v>
      </c>
      <c r="AF596" s="20">
        <v>0</v>
      </c>
      <c r="AG596" s="16">
        <v>0</v>
      </c>
      <c r="AH596" s="179">
        <f t="shared" si="1836"/>
        <v>0</v>
      </c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329">
        <f t="shared" si="1863"/>
        <v>0</v>
      </c>
      <c r="AV596" s="33">
        <v>0</v>
      </c>
      <c r="AW596" s="20">
        <v>0</v>
      </c>
      <c r="AX596" s="20">
        <v>0</v>
      </c>
      <c r="AY596" s="20">
        <v>0</v>
      </c>
      <c r="AZ596" s="20">
        <v>0</v>
      </c>
      <c r="BA596" s="20">
        <v>0</v>
      </c>
      <c r="BB596" s="20">
        <v>0</v>
      </c>
      <c r="BC596" s="20">
        <v>0</v>
      </c>
      <c r="BD596" s="20">
        <v>0</v>
      </c>
      <c r="BE596" s="20">
        <v>0</v>
      </c>
      <c r="BF596" s="20">
        <v>0</v>
      </c>
      <c r="BG596" s="20">
        <v>0</v>
      </c>
      <c r="BH596" s="329">
        <f t="shared" si="1864"/>
        <v>0</v>
      </c>
      <c r="BI596" s="193">
        <f t="shared" si="1815"/>
        <v>0</v>
      </c>
      <c r="BJ596" s="193">
        <f t="shared" si="1816"/>
        <v>0</v>
      </c>
      <c r="BK596" s="20">
        <v>0</v>
      </c>
      <c r="BL596" s="33">
        <v>0</v>
      </c>
      <c r="BM596" s="226">
        <f t="shared" si="1851"/>
        <v>0</v>
      </c>
      <c r="BN596" s="4">
        <f t="shared" si="1835"/>
        <v>0</v>
      </c>
      <c r="BO596" s="4">
        <v>0</v>
      </c>
      <c r="BP596" s="4">
        <v>0</v>
      </c>
      <c r="BQ596" s="195">
        <v>0</v>
      </c>
      <c r="BR596" s="196">
        <f t="shared" si="1817"/>
        <v>0</v>
      </c>
      <c r="BS596" s="224">
        <f t="shared" si="1861"/>
        <v>0</v>
      </c>
      <c r="BT596" s="4">
        <f t="shared" si="1852"/>
        <v>0</v>
      </c>
      <c r="BU596" s="229">
        <f t="shared" si="1747"/>
        <v>0</v>
      </c>
      <c r="BV596" s="193">
        <f t="shared" si="1853"/>
        <v>0</v>
      </c>
      <c r="BW596" s="193">
        <f t="shared" si="1854"/>
        <v>0</v>
      </c>
      <c r="BX596" s="20">
        <v>0</v>
      </c>
      <c r="BY596" s="19">
        <v>0</v>
      </c>
      <c r="BZ596" s="441">
        <f t="shared" si="1855"/>
        <v>0</v>
      </c>
      <c r="CA596" s="4">
        <f t="shared" si="1818"/>
        <v>0</v>
      </c>
      <c r="CB596" s="1">
        <v>0</v>
      </c>
      <c r="CC596" s="1">
        <v>0</v>
      </c>
      <c r="CD596" s="19">
        <v>0</v>
      </c>
      <c r="CE596" s="196">
        <v>0</v>
      </c>
      <c r="CF596" s="275">
        <f t="shared" si="1856"/>
        <v>0</v>
      </c>
      <c r="CG596" s="1">
        <f t="shared" si="1857"/>
        <v>0</v>
      </c>
      <c r="CH596" s="229">
        <f t="shared" si="1858"/>
        <v>0</v>
      </c>
      <c r="CI596" s="193">
        <f t="shared" si="1859"/>
        <v>0</v>
      </c>
      <c r="CJ596" s="193">
        <f t="shared" si="1860"/>
        <v>0</v>
      </c>
      <c r="CK596" s="20">
        <v>0</v>
      </c>
      <c r="CL596" s="33">
        <v>0</v>
      </c>
      <c r="CM596" s="475">
        <f t="shared" si="1837"/>
        <v>0</v>
      </c>
      <c r="CN596" s="4">
        <f t="shared" si="1819"/>
        <v>0</v>
      </c>
      <c r="CO596" s="1">
        <v>0</v>
      </c>
      <c r="CP596" s="1">
        <v>0</v>
      </c>
      <c r="CQ596" s="19">
        <v>0</v>
      </c>
      <c r="CR596" s="7">
        <v>0</v>
      </c>
      <c r="CS596" s="224">
        <f t="shared" si="1847"/>
        <v>0</v>
      </c>
      <c r="CT596" s="1">
        <f t="shared" si="1848"/>
        <v>0</v>
      </c>
      <c r="CU596" s="229">
        <f t="shared" si="1838"/>
        <v>0</v>
      </c>
      <c r="CV596" s="193">
        <f t="shared" si="1839"/>
        <v>0</v>
      </c>
      <c r="CW596" s="193">
        <f t="shared" si="1840"/>
        <v>0</v>
      </c>
      <c r="CX596" s="20"/>
      <c r="CY596" s="33"/>
      <c r="CZ596" s="475">
        <f t="shared" si="1841"/>
        <v>0</v>
      </c>
      <c r="DA596" s="4">
        <f t="shared" si="1820"/>
        <v>0</v>
      </c>
      <c r="DB596" s="700"/>
      <c r="DC596" s="700"/>
      <c r="DE596" s="7">
        <f t="shared" si="1862"/>
        <v>0</v>
      </c>
      <c r="DF596" s="224">
        <f t="shared" si="1849"/>
        <v>0</v>
      </c>
      <c r="DG596" s="1">
        <f t="shared" si="1842"/>
        <v>0</v>
      </c>
      <c r="DH596" s="229">
        <f t="shared" si="1843"/>
        <v>0</v>
      </c>
      <c r="DI596" s="193"/>
      <c r="DJ596" s="193"/>
      <c r="DK596" s="20"/>
      <c r="DL596" s="33"/>
      <c r="DM596" s="475">
        <f t="shared" si="1844"/>
        <v>0</v>
      </c>
      <c r="DN596" s="4" t="e">
        <f t="shared" si="1821"/>
        <v>#DIV/0!</v>
      </c>
      <c r="DO596" s="700"/>
      <c r="DP596" s="700"/>
      <c r="DR596" s="7">
        <f t="shared" si="1822"/>
        <v>0</v>
      </c>
      <c r="DS596" s="224">
        <f t="shared" si="1850"/>
        <v>0</v>
      </c>
      <c r="DT596" s="1">
        <f t="shared" si="1845"/>
        <v>0</v>
      </c>
      <c r="DU596" s="229">
        <f t="shared" si="1846"/>
        <v>0</v>
      </c>
    </row>
    <row r="597" spans="2:125" hidden="1" outlineLevel="1" x14ac:dyDescent="0.35">
      <c r="B597" s="5" t="s">
        <v>125</v>
      </c>
      <c r="C597" s="3"/>
      <c r="D597" s="18">
        <v>322002</v>
      </c>
      <c r="E597" s="5" t="s">
        <v>45</v>
      </c>
      <c r="F597" s="5" t="s">
        <v>60</v>
      </c>
      <c r="G597" s="5" t="s">
        <v>72</v>
      </c>
      <c r="H597" s="20">
        <v>100.364</v>
      </c>
      <c r="I597" s="16">
        <f t="shared" si="1823"/>
        <v>0</v>
      </c>
      <c r="J597" s="16">
        <f t="shared" si="1824"/>
        <v>0</v>
      </c>
      <c r="K597" s="16">
        <f t="shared" si="1825"/>
        <v>0</v>
      </c>
      <c r="L597" s="33">
        <f t="shared" si="1826"/>
        <v>0</v>
      </c>
      <c r="M597" s="20">
        <f t="shared" si="1827"/>
        <v>0</v>
      </c>
      <c r="N597" s="20">
        <f t="shared" si="1828"/>
        <v>0</v>
      </c>
      <c r="O597" s="20">
        <f t="shared" si="1829"/>
        <v>0</v>
      </c>
      <c r="P597" s="20">
        <f t="shared" si="1830"/>
        <v>0</v>
      </c>
      <c r="Q597" s="20">
        <f t="shared" si="1831"/>
        <v>0</v>
      </c>
      <c r="R597" s="20">
        <f t="shared" si="1832"/>
        <v>0</v>
      </c>
      <c r="S597" s="20">
        <f t="shared" si="1833"/>
        <v>0</v>
      </c>
      <c r="T597" s="20">
        <f t="shared" si="1834"/>
        <v>0</v>
      </c>
      <c r="U597" s="182">
        <f t="shared" si="1745"/>
        <v>0</v>
      </c>
      <c r="V597" s="33">
        <v>0</v>
      </c>
      <c r="W597" s="20">
        <v>0</v>
      </c>
      <c r="X597" s="20">
        <v>0</v>
      </c>
      <c r="Y597" s="20">
        <v>0</v>
      </c>
      <c r="Z597" s="20">
        <v>0</v>
      </c>
      <c r="AA597" s="20">
        <v>0</v>
      </c>
      <c r="AB597" s="20">
        <v>0</v>
      </c>
      <c r="AC597" s="20">
        <v>0</v>
      </c>
      <c r="AD597" s="20">
        <v>0</v>
      </c>
      <c r="AE597" s="20">
        <v>0</v>
      </c>
      <c r="AF597" s="20">
        <v>0</v>
      </c>
      <c r="AG597" s="16">
        <v>0</v>
      </c>
      <c r="AH597" s="179">
        <f t="shared" si="1836"/>
        <v>0</v>
      </c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329">
        <f t="shared" si="1863"/>
        <v>0</v>
      </c>
      <c r="AV597" s="33">
        <v>0</v>
      </c>
      <c r="AW597" s="20">
        <v>0</v>
      </c>
      <c r="AX597" s="20">
        <v>0</v>
      </c>
      <c r="AY597" s="20">
        <v>0</v>
      </c>
      <c r="AZ597" s="20">
        <v>0</v>
      </c>
      <c r="BA597" s="20">
        <v>0</v>
      </c>
      <c r="BB597" s="20">
        <v>0</v>
      </c>
      <c r="BC597" s="20">
        <v>0</v>
      </c>
      <c r="BD597" s="20">
        <v>0</v>
      </c>
      <c r="BE597" s="20">
        <v>0</v>
      </c>
      <c r="BF597" s="20">
        <v>0</v>
      </c>
      <c r="BG597" s="20">
        <v>0</v>
      </c>
      <c r="BH597" s="329">
        <f t="shared" si="1864"/>
        <v>0</v>
      </c>
      <c r="BI597" s="193">
        <f t="shared" si="1815"/>
        <v>0</v>
      </c>
      <c r="BJ597" s="193">
        <f t="shared" si="1816"/>
        <v>0</v>
      </c>
      <c r="BK597" s="20">
        <v>0</v>
      </c>
      <c r="BL597" s="33">
        <v>0</v>
      </c>
      <c r="BM597" s="226">
        <f t="shared" si="1851"/>
        <v>0</v>
      </c>
      <c r="BN597" s="4">
        <f t="shared" si="1835"/>
        <v>0</v>
      </c>
      <c r="BO597" s="4">
        <v>0</v>
      </c>
      <c r="BP597" s="4">
        <v>0</v>
      </c>
      <c r="BQ597" s="195">
        <v>0</v>
      </c>
      <c r="BR597" s="196">
        <f t="shared" si="1817"/>
        <v>0</v>
      </c>
      <c r="BS597" s="224">
        <f t="shared" si="1861"/>
        <v>0</v>
      </c>
      <c r="BT597" s="4">
        <f t="shared" si="1852"/>
        <v>0</v>
      </c>
      <c r="BU597" s="229">
        <f t="shared" si="1747"/>
        <v>0</v>
      </c>
      <c r="BV597" s="193">
        <f t="shared" si="1853"/>
        <v>0</v>
      </c>
      <c r="BW597" s="193">
        <f t="shared" si="1854"/>
        <v>0</v>
      </c>
      <c r="BX597" s="20">
        <v>0</v>
      </c>
      <c r="BY597" s="19">
        <v>0</v>
      </c>
      <c r="BZ597" s="441">
        <f t="shared" si="1855"/>
        <v>0</v>
      </c>
      <c r="CA597" s="4">
        <f t="shared" si="1818"/>
        <v>0</v>
      </c>
      <c r="CB597" s="1">
        <v>0</v>
      </c>
      <c r="CC597" s="1">
        <v>0</v>
      </c>
      <c r="CD597" s="19">
        <v>0</v>
      </c>
      <c r="CE597" s="196">
        <v>0</v>
      </c>
      <c r="CF597" s="275">
        <f t="shared" si="1856"/>
        <v>0</v>
      </c>
      <c r="CG597" s="1">
        <f t="shared" si="1857"/>
        <v>0</v>
      </c>
      <c r="CH597" s="229">
        <f t="shared" si="1858"/>
        <v>0</v>
      </c>
      <c r="CI597" s="193">
        <f t="shared" si="1859"/>
        <v>0</v>
      </c>
      <c r="CJ597" s="193">
        <f t="shared" si="1860"/>
        <v>0</v>
      </c>
      <c r="CK597" s="20">
        <v>0</v>
      </c>
      <c r="CL597" s="33">
        <v>0</v>
      </c>
      <c r="CM597" s="475">
        <f t="shared" si="1837"/>
        <v>0</v>
      </c>
      <c r="CN597" s="4">
        <f t="shared" si="1819"/>
        <v>0</v>
      </c>
      <c r="CO597" s="1">
        <v>0</v>
      </c>
      <c r="CP597" s="1">
        <v>0</v>
      </c>
      <c r="CQ597" s="19">
        <v>0</v>
      </c>
      <c r="CR597" s="7">
        <v>0</v>
      </c>
      <c r="CS597" s="224">
        <f t="shared" si="1847"/>
        <v>0</v>
      </c>
      <c r="CT597" s="1">
        <f t="shared" si="1848"/>
        <v>0</v>
      </c>
      <c r="CU597" s="229">
        <f t="shared" si="1838"/>
        <v>0</v>
      </c>
      <c r="CV597" s="193">
        <f t="shared" si="1839"/>
        <v>0</v>
      </c>
      <c r="CW597" s="193">
        <f t="shared" si="1840"/>
        <v>0</v>
      </c>
      <c r="CX597" s="20"/>
      <c r="CY597" s="33"/>
      <c r="CZ597" s="475">
        <f t="shared" si="1841"/>
        <v>0</v>
      </c>
      <c r="DA597" s="4">
        <f t="shared" si="1820"/>
        <v>0</v>
      </c>
      <c r="DB597" s="700"/>
      <c r="DC597" s="700"/>
      <c r="DE597" s="7">
        <f t="shared" si="1862"/>
        <v>0</v>
      </c>
      <c r="DF597" s="224">
        <f t="shared" si="1849"/>
        <v>0</v>
      </c>
      <c r="DG597" s="1">
        <f t="shared" si="1842"/>
        <v>0</v>
      </c>
      <c r="DH597" s="229">
        <f t="shared" si="1843"/>
        <v>0</v>
      </c>
      <c r="DI597" s="193"/>
      <c r="DJ597" s="193"/>
      <c r="DK597" s="20"/>
      <c r="DL597" s="33"/>
      <c r="DM597" s="475">
        <f t="shared" si="1844"/>
        <v>0</v>
      </c>
      <c r="DN597" s="4" t="e">
        <f t="shared" si="1821"/>
        <v>#DIV/0!</v>
      </c>
      <c r="DO597" s="700"/>
      <c r="DP597" s="700"/>
      <c r="DR597" s="7">
        <f t="shared" si="1822"/>
        <v>0</v>
      </c>
      <c r="DS597" s="224">
        <f t="shared" si="1850"/>
        <v>0</v>
      </c>
      <c r="DT597" s="1">
        <f t="shared" si="1845"/>
        <v>0</v>
      </c>
      <c r="DU597" s="229">
        <f t="shared" si="1846"/>
        <v>0</v>
      </c>
    </row>
    <row r="598" spans="2:125" hidden="1" outlineLevel="1" x14ac:dyDescent="0.35">
      <c r="B598" s="5" t="s">
        <v>125</v>
      </c>
      <c r="C598" s="3"/>
      <c r="D598" s="18">
        <v>322100</v>
      </c>
      <c r="E598" s="5" t="s">
        <v>45</v>
      </c>
      <c r="F598" s="5" t="s">
        <v>61</v>
      </c>
      <c r="G598" s="5" t="s">
        <v>72</v>
      </c>
      <c r="H598" s="20">
        <v>100.364</v>
      </c>
      <c r="I598" s="16">
        <f t="shared" si="1823"/>
        <v>0</v>
      </c>
      <c r="J598" s="16">
        <f t="shared" si="1824"/>
        <v>0</v>
      </c>
      <c r="K598" s="16">
        <f t="shared" si="1825"/>
        <v>0</v>
      </c>
      <c r="L598" s="33">
        <f t="shared" si="1826"/>
        <v>0</v>
      </c>
      <c r="M598" s="20">
        <f t="shared" si="1827"/>
        <v>0</v>
      </c>
      <c r="N598" s="20">
        <f t="shared" si="1828"/>
        <v>0</v>
      </c>
      <c r="O598" s="20">
        <f t="shared" si="1829"/>
        <v>0</v>
      </c>
      <c r="P598" s="20">
        <f t="shared" si="1830"/>
        <v>0</v>
      </c>
      <c r="Q598" s="20">
        <f t="shared" si="1831"/>
        <v>0</v>
      </c>
      <c r="R598" s="20">
        <f t="shared" si="1832"/>
        <v>0</v>
      </c>
      <c r="S598" s="20">
        <f t="shared" si="1833"/>
        <v>0</v>
      </c>
      <c r="T598" s="20">
        <f t="shared" si="1834"/>
        <v>0</v>
      </c>
      <c r="U598" s="182">
        <f t="shared" si="1745"/>
        <v>0</v>
      </c>
      <c r="V598" s="33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0">
        <v>0</v>
      </c>
      <c r="AF598" s="20">
        <v>0</v>
      </c>
      <c r="AG598" s="16">
        <v>0</v>
      </c>
      <c r="AH598" s="179">
        <f t="shared" si="1836"/>
        <v>0</v>
      </c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329">
        <f t="shared" si="1863"/>
        <v>0</v>
      </c>
      <c r="AV598" s="33">
        <v>0</v>
      </c>
      <c r="AW598" s="20">
        <v>0</v>
      </c>
      <c r="AX598" s="20">
        <v>0</v>
      </c>
      <c r="AY598" s="20">
        <v>0</v>
      </c>
      <c r="AZ598" s="20">
        <v>0</v>
      </c>
      <c r="BA598" s="20">
        <v>0</v>
      </c>
      <c r="BB598" s="20">
        <v>0</v>
      </c>
      <c r="BC598" s="20">
        <v>0</v>
      </c>
      <c r="BD598" s="20">
        <v>0</v>
      </c>
      <c r="BE598" s="20">
        <v>0</v>
      </c>
      <c r="BF598" s="20">
        <v>0</v>
      </c>
      <c r="BG598" s="20">
        <v>0</v>
      </c>
      <c r="BH598" s="329">
        <f t="shared" si="1864"/>
        <v>0</v>
      </c>
      <c r="BI598" s="193">
        <f t="shared" si="1815"/>
        <v>0</v>
      </c>
      <c r="BJ598" s="193">
        <f t="shared" si="1816"/>
        <v>0</v>
      </c>
      <c r="BK598" s="20">
        <v>0</v>
      </c>
      <c r="BL598" s="33">
        <v>0</v>
      </c>
      <c r="BM598" s="226">
        <f t="shared" si="1851"/>
        <v>0</v>
      </c>
      <c r="BN598" s="4">
        <f t="shared" si="1835"/>
        <v>0</v>
      </c>
      <c r="BO598" s="4">
        <v>0</v>
      </c>
      <c r="BP598" s="4">
        <v>0</v>
      </c>
      <c r="BQ598" s="195">
        <v>0</v>
      </c>
      <c r="BR598" s="196">
        <f t="shared" si="1817"/>
        <v>0</v>
      </c>
      <c r="BS598" s="224">
        <f t="shared" si="1861"/>
        <v>0</v>
      </c>
      <c r="BT598" s="4">
        <f t="shared" si="1852"/>
        <v>0</v>
      </c>
      <c r="BU598" s="229">
        <f t="shared" si="1747"/>
        <v>0</v>
      </c>
      <c r="BV598" s="193">
        <f t="shared" si="1853"/>
        <v>0</v>
      </c>
      <c r="BW598" s="193">
        <f t="shared" si="1854"/>
        <v>0</v>
      </c>
      <c r="BX598" s="20">
        <v>0</v>
      </c>
      <c r="BY598" s="19">
        <v>0</v>
      </c>
      <c r="BZ598" s="441">
        <f t="shared" si="1855"/>
        <v>0</v>
      </c>
      <c r="CA598" s="4">
        <f t="shared" si="1818"/>
        <v>0</v>
      </c>
      <c r="CB598" s="1">
        <v>0</v>
      </c>
      <c r="CC598" s="1">
        <v>0</v>
      </c>
      <c r="CD598" s="19">
        <v>0</v>
      </c>
      <c r="CE598" s="196">
        <v>0</v>
      </c>
      <c r="CF598" s="275">
        <f t="shared" si="1856"/>
        <v>0</v>
      </c>
      <c r="CG598" s="1">
        <f t="shared" si="1857"/>
        <v>0</v>
      </c>
      <c r="CH598" s="229">
        <f t="shared" si="1858"/>
        <v>0</v>
      </c>
      <c r="CI598" s="193">
        <f t="shared" si="1859"/>
        <v>0</v>
      </c>
      <c r="CJ598" s="193">
        <f t="shared" si="1860"/>
        <v>0</v>
      </c>
      <c r="CK598" s="20">
        <v>0</v>
      </c>
      <c r="CL598" s="33">
        <v>0</v>
      </c>
      <c r="CM598" s="475">
        <f t="shared" si="1837"/>
        <v>0</v>
      </c>
      <c r="CN598" s="4">
        <f t="shared" si="1819"/>
        <v>0</v>
      </c>
      <c r="CO598" s="1">
        <v>0</v>
      </c>
      <c r="CP598" s="1">
        <v>0</v>
      </c>
      <c r="CQ598" s="19">
        <v>0</v>
      </c>
      <c r="CR598" s="7">
        <v>0</v>
      </c>
      <c r="CS598" s="224">
        <f t="shared" si="1847"/>
        <v>0</v>
      </c>
      <c r="CT598" s="1">
        <f t="shared" si="1848"/>
        <v>0</v>
      </c>
      <c r="CU598" s="229">
        <f t="shared" si="1838"/>
        <v>0</v>
      </c>
      <c r="CV598" s="193">
        <f t="shared" si="1839"/>
        <v>0</v>
      </c>
      <c r="CW598" s="193">
        <f t="shared" si="1840"/>
        <v>0</v>
      </c>
      <c r="CX598" s="20"/>
      <c r="CY598" s="33"/>
      <c r="CZ598" s="475">
        <f t="shared" si="1841"/>
        <v>0</v>
      </c>
      <c r="DA598" s="4">
        <f t="shared" si="1820"/>
        <v>0</v>
      </c>
      <c r="DB598" s="700"/>
      <c r="DC598" s="700"/>
      <c r="DE598" s="7">
        <f t="shared" si="1862"/>
        <v>0</v>
      </c>
      <c r="DF598" s="224">
        <f t="shared" si="1849"/>
        <v>0</v>
      </c>
      <c r="DG598" s="1">
        <f t="shared" si="1842"/>
        <v>0</v>
      </c>
      <c r="DH598" s="229">
        <f t="shared" si="1843"/>
        <v>0</v>
      </c>
      <c r="DI598" s="193"/>
      <c r="DJ598" s="193"/>
      <c r="DK598" s="20"/>
      <c r="DL598" s="33"/>
      <c r="DM598" s="475">
        <f t="shared" si="1844"/>
        <v>0</v>
      </c>
      <c r="DN598" s="4" t="e">
        <f t="shared" si="1821"/>
        <v>#DIV/0!</v>
      </c>
      <c r="DO598" s="700"/>
      <c r="DP598" s="700"/>
      <c r="DR598" s="7">
        <f t="shared" si="1822"/>
        <v>0</v>
      </c>
      <c r="DS598" s="224">
        <f t="shared" si="1850"/>
        <v>0</v>
      </c>
      <c r="DT598" s="1">
        <f t="shared" si="1845"/>
        <v>0</v>
      </c>
      <c r="DU598" s="229">
        <f t="shared" si="1846"/>
        <v>0</v>
      </c>
    </row>
    <row r="599" spans="2:125" hidden="1" outlineLevel="1" x14ac:dyDescent="0.35">
      <c r="B599" s="5" t="s">
        <v>125</v>
      </c>
      <c r="C599" s="3"/>
      <c r="D599" s="18">
        <v>322001</v>
      </c>
      <c r="E599" s="5" t="s">
        <v>45</v>
      </c>
      <c r="F599" s="5" t="s">
        <v>62</v>
      </c>
      <c r="G599" s="5" t="s">
        <v>78</v>
      </c>
      <c r="H599" s="20">
        <v>203.864</v>
      </c>
      <c r="I599" s="16">
        <f t="shared" si="1823"/>
        <v>0</v>
      </c>
      <c r="J599" s="16">
        <f t="shared" si="1824"/>
        <v>0</v>
      </c>
      <c r="K599" s="16">
        <f t="shared" si="1825"/>
        <v>0</v>
      </c>
      <c r="L599" s="33">
        <f t="shared" si="1826"/>
        <v>0</v>
      </c>
      <c r="M599" s="20">
        <f t="shared" si="1827"/>
        <v>0</v>
      </c>
      <c r="N599" s="20">
        <f t="shared" si="1828"/>
        <v>0</v>
      </c>
      <c r="O599" s="20">
        <f t="shared" si="1829"/>
        <v>0</v>
      </c>
      <c r="P599" s="20">
        <f t="shared" si="1830"/>
        <v>0</v>
      </c>
      <c r="Q599" s="20">
        <f t="shared" si="1831"/>
        <v>0</v>
      </c>
      <c r="R599" s="20">
        <f t="shared" si="1832"/>
        <v>0</v>
      </c>
      <c r="S599" s="20">
        <f t="shared" si="1833"/>
        <v>0</v>
      </c>
      <c r="T599" s="20">
        <f t="shared" si="1834"/>
        <v>0</v>
      </c>
      <c r="U599" s="182">
        <f t="shared" si="1745"/>
        <v>0</v>
      </c>
      <c r="V599" s="33">
        <v>0</v>
      </c>
      <c r="W599" s="20">
        <v>0</v>
      </c>
      <c r="X599" s="20">
        <v>0</v>
      </c>
      <c r="Y599" s="20">
        <v>0</v>
      </c>
      <c r="Z599" s="20">
        <v>0</v>
      </c>
      <c r="AA599" s="20">
        <v>0</v>
      </c>
      <c r="AB599" s="20">
        <v>0</v>
      </c>
      <c r="AC599" s="20">
        <v>0</v>
      </c>
      <c r="AD599" s="20">
        <v>0</v>
      </c>
      <c r="AE599" s="20">
        <v>0</v>
      </c>
      <c r="AF599" s="20">
        <v>0</v>
      </c>
      <c r="AG599" s="16">
        <v>0</v>
      </c>
      <c r="AH599" s="179">
        <f t="shared" si="1836"/>
        <v>0</v>
      </c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329">
        <f t="shared" si="1863"/>
        <v>0</v>
      </c>
      <c r="AV599" s="33">
        <v>0</v>
      </c>
      <c r="AW599" s="20">
        <v>0</v>
      </c>
      <c r="AX599" s="20">
        <v>0</v>
      </c>
      <c r="AY599" s="20">
        <v>0</v>
      </c>
      <c r="AZ599" s="20">
        <v>0</v>
      </c>
      <c r="BA599" s="20">
        <v>0</v>
      </c>
      <c r="BB599" s="20">
        <v>0</v>
      </c>
      <c r="BC599" s="20">
        <v>0</v>
      </c>
      <c r="BD599" s="20">
        <v>0</v>
      </c>
      <c r="BE599" s="20">
        <v>0</v>
      </c>
      <c r="BF599" s="20">
        <v>0</v>
      </c>
      <c r="BG599" s="20">
        <v>0</v>
      </c>
      <c r="BH599" s="329">
        <f t="shared" si="1864"/>
        <v>0</v>
      </c>
      <c r="BI599" s="193">
        <f t="shared" si="1815"/>
        <v>0</v>
      </c>
      <c r="BJ599" s="193">
        <f t="shared" si="1816"/>
        <v>0</v>
      </c>
      <c r="BK599" s="20">
        <v>0</v>
      </c>
      <c r="BL599" s="33">
        <v>0</v>
      </c>
      <c r="BM599" s="226">
        <f t="shared" si="1851"/>
        <v>0</v>
      </c>
      <c r="BN599" s="4">
        <f t="shared" si="1835"/>
        <v>0</v>
      </c>
      <c r="BO599" s="4">
        <v>0</v>
      </c>
      <c r="BP599" s="4">
        <v>0</v>
      </c>
      <c r="BQ599" s="195">
        <v>0</v>
      </c>
      <c r="BR599" s="196">
        <f t="shared" si="1817"/>
        <v>0</v>
      </c>
      <c r="BS599" s="224">
        <f t="shared" si="1861"/>
        <v>0</v>
      </c>
      <c r="BT599" s="4">
        <f t="shared" si="1852"/>
        <v>0</v>
      </c>
      <c r="BU599" s="229">
        <f t="shared" si="1747"/>
        <v>0</v>
      </c>
      <c r="BV599" s="193">
        <f t="shared" si="1853"/>
        <v>0</v>
      </c>
      <c r="BW599" s="193">
        <f t="shared" si="1854"/>
        <v>0</v>
      </c>
      <c r="BX599" s="20">
        <v>0</v>
      </c>
      <c r="BY599" s="19">
        <v>0</v>
      </c>
      <c r="BZ599" s="441">
        <f t="shared" si="1855"/>
        <v>0</v>
      </c>
      <c r="CA599" s="4">
        <f t="shared" si="1818"/>
        <v>0</v>
      </c>
      <c r="CB599" s="1">
        <v>0</v>
      </c>
      <c r="CC599" s="1">
        <v>0</v>
      </c>
      <c r="CD599" s="19">
        <v>0</v>
      </c>
      <c r="CE599" s="196">
        <v>0</v>
      </c>
      <c r="CF599" s="275">
        <f t="shared" si="1856"/>
        <v>0</v>
      </c>
      <c r="CG599" s="1">
        <f t="shared" si="1857"/>
        <v>0</v>
      </c>
      <c r="CH599" s="229">
        <f t="shared" si="1858"/>
        <v>0</v>
      </c>
      <c r="CI599" s="193">
        <f t="shared" si="1859"/>
        <v>0</v>
      </c>
      <c r="CJ599" s="193">
        <f t="shared" si="1860"/>
        <v>0</v>
      </c>
      <c r="CK599" s="20">
        <v>0</v>
      </c>
      <c r="CL599" s="33">
        <v>0</v>
      </c>
      <c r="CM599" s="475">
        <f t="shared" si="1837"/>
        <v>0</v>
      </c>
      <c r="CN599" s="4">
        <f t="shared" si="1819"/>
        <v>0</v>
      </c>
      <c r="CO599" s="1">
        <v>0</v>
      </c>
      <c r="CP599" s="1">
        <v>0</v>
      </c>
      <c r="CQ599" s="19">
        <v>0</v>
      </c>
      <c r="CR599" s="7">
        <v>0</v>
      </c>
      <c r="CS599" s="224">
        <f t="shared" si="1847"/>
        <v>0</v>
      </c>
      <c r="CT599" s="1">
        <f t="shared" si="1848"/>
        <v>0</v>
      </c>
      <c r="CU599" s="229">
        <f t="shared" si="1838"/>
        <v>0</v>
      </c>
      <c r="CV599" s="193">
        <f t="shared" si="1839"/>
        <v>0</v>
      </c>
      <c r="CW599" s="193">
        <f t="shared" si="1840"/>
        <v>0</v>
      </c>
      <c r="CX599" s="20"/>
      <c r="CY599" s="33"/>
      <c r="CZ599" s="475">
        <f t="shared" si="1841"/>
        <v>0</v>
      </c>
      <c r="DA599" s="4">
        <f t="shared" si="1820"/>
        <v>0</v>
      </c>
      <c r="DB599" s="700"/>
      <c r="DC599" s="700"/>
      <c r="DE599" s="7">
        <f t="shared" si="1862"/>
        <v>0</v>
      </c>
      <c r="DF599" s="224">
        <f t="shared" si="1849"/>
        <v>0</v>
      </c>
      <c r="DG599" s="1">
        <f t="shared" si="1842"/>
        <v>0</v>
      </c>
      <c r="DH599" s="229">
        <f t="shared" si="1843"/>
        <v>0</v>
      </c>
      <c r="DI599" s="193"/>
      <c r="DJ599" s="193"/>
      <c r="DK599" s="20"/>
      <c r="DL599" s="33"/>
      <c r="DM599" s="475">
        <f t="shared" si="1844"/>
        <v>0</v>
      </c>
      <c r="DN599" s="4" t="e">
        <f t="shared" si="1821"/>
        <v>#DIV/0!</v>
      </c>
      <c r="DO599" s="700"/>
      <c r="DP599" s="700"/>
      <c r="DR599" s="7">
        <f t="shared" si="1822"/>
        <v>0</v>
      </c>
      <c r="DS599" s="224">
        <f t="shared" si="1850"/>
        <v>0</v>
      </c>
      <c r="DT599" s="1">
        <f t="shared" si="1845"/>
        <v>0</v>
      </c>
      <c r="DU599" s="229">
        <f t="shared" si="1846"/>
        <v>0</v>
      </c>
    </row>
    <row r="600" spans="2:125" hidden="1" outlineLevel="1" x14ac:dyDescent="0.35">
      <c r="B600" s="5" t="s">
        <v>125</v>
      </c>
      <c r="C600" s="3"/>
      <c r="D600" s="18">
        <v>323004</v>
      </c>
      <c r="E600" s="5" t="s">
        <v>46</v>
      </c>
      <c r="F600" s="5" t="s">
        <v>38</v>
      </c>
      <c r="G600" s="5" t="s">
        <v>79</v>
      </c>
      <c r="H600" s="20">
        <v>281.01799999999997</v>
      </c>
      <c r="I600" s="16">
        <f t="shared" si="1823"/>
        <v>0</v>
      </c>
      <c r="J600" s="16">
        <f t="shared" si="1824"/>
        <v>0</v>
      </c>
      <c r="K600" s="16">
        <f t="shared" si="1825"/>
        <v>0</v>
      </c>
      <c r="L600" s="33">
        <f t="shared" si="1826"/>
        <v>0</v>
      </c>
      <c r="M600" s="20">
        <f t="shared" si="1827"/>
        <v>0</v>
      </c>
      <c r="N600" s="20">
        <f t="shared" si="1828"/>
        <v>0</v>
      </c>
      <c r="O600" s="20">
        <f t="shared" si="1829"/>
        <v>0</v>
      </c>
      <c r="P600" s="20">
        <f t="shared" si="1830"/>
        <v>0</v>
      </c>
      <c r="Q600" s="20">
        <f t="shared" si="1831"/>
        <v>0</v>
      </c>
      <c r="R600" s="20">
        <f t="shared" si="1832"/>
        <v>0</v>
      </c>
      <c r="S600" s="20">
        <f t="shared" si="1833"/>
        <v>0</v>
      </c>
      <c r="T600" s="20">
        <f t="shared" si="1834"/>
        <v>0</v>
      </c>
      <c r="U600" s="182">
        <f t="shared" si="1745"/>
        <v>0</v>
      </c>
      <c r="V600" s="33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0">
        <v>0</v>
      </c>
      <c r="AF600" s="20">
        <v>0</v>
      </c>
      <c r="AG600" s="16">
        <v>0</v>
      </c>
      <c r="AH600" s="179">
        <f t="shared" si="1836"/>
        <v>0</v>
      </c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329">
        <f t="shared" si="1863"/>
        <v>0</v>
      </c>
      <c r="AV600" s="33">
        <v>0</v>
      </c>
      <c r="AW600" s="20">
        <v>0</v>
      </c>
      <c r="AX600" s="20">
        <v>0</v>
      </c>
      <c r="AY600" s="20">
        <v>0</v>
      </c>
      <c r="AZ600" s="20">
        <v>0</v>
      </c>
      <c r="BA600" s="20">
        <v>0</v>
      </c>
      <c r="BB600" s="20">
        <v>0</v>
      </c>
      <c r="BC600" s="20">
        <v>0</v>
      </c>
      <c r="BD600" s="20">
        <v>0</v>
      </c>
      <c r="BE600" s="20">
        <v>0</v>
      </c>
      <c r="BF600" s="20">
        <v>0</v>
      </c>
      <c r="BG600" s="20">
        <v>0</v>
      </c>
      <c r="BH600" s="329">
        <f t="shared" si="1864"/>
        <v>0</v>
      </c>
      <c r="BI600" s="193">
        <f t="shared" si="1815"/>
        <v>0</v>
      </c>
      <c r="BJ600" s="193">
        <f t="shared" si="1816"/>
        <v>0</v>
      </c>
      <c r="BK600" s="20">
        <v>0</v>
      </c>
      <c r="BL600" s="33">
        <v>0</v>
      </c>
      <c r="BM600" s="226">
        <f t="shared" si="1851"/>
        <v>0</v>
      </c>
      <c r="BN600" s="4">
        <f t="shared" si="1835"/>
        <v>0</v>
      </c>
      <c r="BO600" s="4">
        <v>0</v>
      </c>
      <c r="BP600" s="4">
        <v>0</v>
      </c>
      <c r="BQ600" s="195">
        <v>0</v>
      </c>
      <c r="BR600" s="196">
        <f t="shared" si="1817"/>
        <v>0</v>
      </c>
      <c r="BS600" s="224">
        <f t="shared" si="1861"/>
        <v>0</v>
      </c>
      <c r="BT600" s="4">
        <f t="shared" si="1852"/>
        <v>0</v>
      </c>
      <c r="BU600" s="229">
        <f t="shared" si="1747"/>
        <v>0</v>
      </c>
      <c r="BV600" s="193">
        <f t="shared" si="1853"/>
        <v>0</v>
      </c>
      <c r="BW600" s="193">
        <f t="shared" si="1854"/>
        <v>0</v>
      </c>
      <c r="BX600" s="20">
        <v>0</v>
      </c>
      <c r="BY600" s="19">
        <v>0</v>
      </c>
      <c r="BZ600" s="441">
        <f t="shared" si="1855"/>
        <v>0</v>
      </c>
      <c r="CA600" s="4">
        <f t="shared" si="1818"/>
        <v>0</v>
      </c>
      <c r="CB600" s="1">
        <v>0</v>
      </c>
      <c r="CC600" s="1">
        <v>0</v>
      </c>
      <c r="CD600" s="19">
        <v>0</v>
      </c>
      <c r="CE600" s="196">
        <v>0</v>
      </c>
      <c r="CF600" s="275">
        <f t="shared" si="1856"/>
        <v>0</v>
      </c>
      <c r="CG600" s="1">
        <f t="shared" si="1857"/>
        <v>0</v>
      </c>
      <c r="CH600" s="229">
        <f t="shared" si="1858"/>
        <v>0</v>
      </c>
      <c r="CI600" s="193">
        <f t="shared" si="1859"/>
        <v>0</v>
      </c>
      <c r="CJ600" s="193">
        <f t="shared" si="1860"/>
        <v>0</v>
      </c>
      <c r="CK600" s="20">
        <v>0</v>
      </c>
      <c r="CL600" s="33">
        <v>40553.939999999995</v>
      </c>
      <c r="CM600" s="475">
        <f t="shared" si="1837"/>
        <v>0</v>
      </c>
      <c r="CN600" s="4">
        <f t="shared" si="1819"/>
        <v>0</v>
      </c>
      <c r="CO600" s="1">
        <v>0</v>
      </c>
      <c r="CP600" s="1">
        <v>0</v>
      </c>
      <c r="CQ600" s="19">
        <v>300</v>
      </c>
      <c r="CR600" s="7">
        <v>91049.831999999995</v>
      </c>
      <c r="CS600" s="224">
        <f t="shared" si="1847"/>
        <v>0</v>
      </c>
      <c r="CT600" s="1">
        <f t="shared" si="1848"/>
        <v>0</v>
      </c>
      <c r="CU600" s="229">
        <f t="shared" si="1838"/>
        <v>0</v>
      </c>
      <c r="CV600" s="193">
        <f t="shared" si="1839"/>
        <v>4055.3939999999993</v>
      </c>
      <c r="CW600" s="193">
        <f t="shared" si="1840"/>
        <v>13517.979999999998</v>
      </c>
      <c r="CX600" s="20"/>
      <c r="CY600" s="33"/>
      <c r="CZ600" s="475">
        <f t="shared" si="1841"/>
        <v>0</v>
      </c>
      <c r="DA600" s="4">
        <f t="shared" si="1820"/>
        <v>4.7199783544531075E-2</v>
      </c>
      <c r="DB600" s="700"/>
      <c r="DC600" s="700"/>
      <c r="DE600" s="7">
        <f t="shared" si="1862"/>
        <v>0</v>
      </c>
      <c r="DF600" s="224">
        <f t="shared" si="1849"/>
        <v>0</v>
      </c>
      <c r="DG600" s="1">
        <f t="shared" si="1842"/>
        <v>0</v>
      </c>
      <c r="DH600" s="229">
        <f t="shared" si="1843"/>
        <v>0</v>
      </c>
      <c r="DI600" s="193"/>
      <c r="DJ600" s="193"/>
      <c r="DK600" s="20"/>
      <c r="DL600" s="33"/>
      <c r="DM600" s="475">
        <f t="shared" si="1844"/>
        <v>0</v>
      </c>
      <c r="DN600" s="4" t="e">
        <f t="shared" si="1821"/>
        <v>#DIV/0!</v>
      </c>
      <c r="DO600" s="700"/>
      <c r="DP600" s="700"/>
      <c r="DR600" s="7">
        <f t="shared" si="1822"/>
        <v>0</v>
      </c>
      <c r="DS600" s="224">
        <f t="shared" si="1850"/>
        <v>0</v>
      </c>
      <c r="DT600" s="1">
        <f t="shared" si="1845"/>
        <v>0</v>
      </c>
      <c r="DU600" s="229">
        <f t="shared" si="1846"/>
        <v>0</v>
      </c>
    </row>
    <row r="601" spans="2:125" hidden="1" outlineLevel="1" x14ac:dyDescent="0.35">
      <c r="B601" s="5" t="s">
        <v>125</v>
      </c>
      <c r="C601" s="3"/>
      <c r="D601" s="18">
        <v>323103</v>
      </c>
      <c r="E601" s="5" t="s">
        <v>46</v>
      </c>
      <c r="F601" s="5" t="s">
        <v>39</v>
      </c>
      <c r="G601" s="5" t="s">
        <v>79</v>
      </c>
      <c r="H601" s="20">
        <v>281.01799999999997</v>
      </c>
      <c r="I601" s="16">
        <f t="shared" si="1823"/>
        <v>0</v>
      </c>
      <c r="J601" s="16">
        <f t="shared" si="1824"/>
        <v>0</v>
      </c>
      <c r="K601" s="16">
        <f t="shared" si="1825"/>
        <v>0</v>
      </c>
      <c r="L601" s="33">
        <f t="shared" si="1826"/>
        <v>0</v>
      </c>
      <c r="M601" s="20">
        <f t="shared" si="1827"/>
        <v>0</v>
      </c>
      <c r="N601" s="20">
        <f t="shared" si="1828"/>
        <v>0</v>
      </c>
      <c r="O601" s="20">
        <f t="shared" si="1829"/>
        <v>0</v>
      </c>
      <c r="P601" s="20">
        <f t="shared" si="1830"/>
        <v>0</v>
      </c>
      <c r="Q601" s="20">
        <f t="shared" si="1831"/>
        <v>0</v>
      </c>
      <c r="R601" s="20">
        <f t="shared" si="1832"/>
        <v>0</v>
      </c>
      <c r="S601" s="20">
        <f t="shared" si="1833"/>
        <v>0</v>
      </c>
      <c r="T601" s="20">
        <f t="shared" si="1834"/>
        <v>0</v>
      </c>
      <c r="U601" s="182">
        <f t="shared" si="1745"/>
        <v>0</v>
      </c>
      <c r="V601" s="33">
        <v>0</v>
      </c>
      <c r="W601" s="20">
        <v>0</v>
      </c>
      <c r="X601" s="20">
        <v>0</v>
      </c>
      <c r="Y601" s="20">
        <v>0</v>
      </c>
      <c r="Z601" s="20">
        <v>0</v>
      </c>
      <c r="AA601" s="20">
        <v>0</v>
      </c>
      <c r="AB601" s="20">
        <v>0</v>
      </c>
      <c r="AC601" s="20">
        <v>0</v>
      </c>
      <c r="AD601" s="20">
        <v>0</v>
      </c>
      <c r="AE601" s="20">
        <v>0</v>
      </c>
      <c r="AF601" s="20">
        <v>0</v>
      </c>
      <c r="AG601" s="16">
        <v>0</v>
      </c>
      <c r="AH601" s="179">
        <f t="shared" si="1836"/>
        <v>0</v>
      </c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329">
        <f t="shared" si="1863"/>
        <v>0</v>
      </c>
      <c r="AV601" s="33">
        <v>0</v>
      </c>
      <c r="AW601" s="20">
        <v>0</v>
      </c>
      <c r="AX601" s="20">
        <v>0</v>
      </c>
      <c r="AY601" s="20">
        <v>0</v>
      </c>
      <c r="AZ601" s="20">
        <v>0</v>
      </c>
      <c r="BA601" s="20">
        <v>0</v>
      </c>
      <c r="BB601" s="20">
        <v>0</v>
      </c>
      <c r="BC601" s="20">
        <v>0</v>
      </c>
      <c r="BD601" s="20">
        <v>0</v>
      </c>
      <c r="BE601" s="20">
        <v>0</v>
      </c>
      <c r="BF601" s="20">
        <v>0</v>
      </c>
      <c r="BG601" s="20">
        <v>0</v>
      </c>
      <c r="BH601" s="329">
        <f t="shared" si="1864"/>
        <v>0</v>
      </c>
      <c r="BI601" s="193">
        <f t="shared" si="1815"/>
        <v>0</v>
      </c>
      <c r="BJ601" s="193">
        <f t="shared" si="1816"/>
        <v>0</v>
      </c>
      <c r="BK601" s="20">
        <v>0</v>
      </c>
      <c r="BL601" s="33">
        <v>0</v>
      </c>
      <c r="BM601" s="226">
        <f t="shared" si="1851"/>
        <v>0</v>
      </c>
      <c r="BN601" s="4">
        <f t="shared" si="1835"/>
        <v>0</v>
      </c>
      <c r="BO601" s="4">
        <v>0</v>
      </c>
      <c r="BP601" s="4">
        <v>0</v>
      </c>
      <c r="BQ601" s="195">
        <v>0</v>
      </c>
      <c r="BR601" s="196">
        <f t="shared" si="1817"/>
        <v>0</v>
      </c>
      <c r="BS601" s="224">
        <f t="shared" si="1861"/>
        <v>0</v>
      </c>
      <c r="BT601" s="4">
        <f t="shared" si="1852"/>
        <v>0</v>
      </c>
      <c r="BU601" s="229">
        <f t="shared" si="1747"/>
        <v>0</v>
      </c>
      <c r="BV601" s="193">
        <f t="shared" si="1853"/>
        <v>0</v>
      </c>
      <c r="BW601" s="193">
        <f t="shared" si="1854"/>
        <v>0</v>
      </c>
      <c r="BX601" s="20">
        <v>0</v>
      </c>
      <c r="BY601" s="19">
        <v>0</v>
      </c>
      <c r="BZ601" s="441">
        <f t="shared" si="1855"/>
        <v>0</v>
      </c>
      <c r="CA601" s="4">
        <f t="shared" si="1818"/>
        <v>0</v>
      </c>
      <c r="CB601" s="1">
        <v>0</v>
      </c>
      <c r="CC601" s="1">
        <v>0</v>
      </c>
      <c r="CD601" s="19">
        <v>0</v>
      </c>
      <c r="CE601" s="196">
        <v>0</v>
      </c>
      <c r="CF601" s="275">
        <f t="shared" si="1856"/>
        <v>0</v>
      </c>
      <c r="CG601" s="1">
        <f t="shared" si="1857"/>
        <v>0</v>
      </c>
      <c r="CH601" s="229">
        <f t="shared" si="1858"/>
        <v>0</v>
      </c>
      <c r="CI601" s="193">
        <f t="shared" si="1859"/>
        <v>0</v>
      </c>
      <c r="CJ601" s="193">
        <f t="shared" si="1860"/>
        <v>0</v>
      </c>
      <c r="CK601" s="20">
        <v>0</v>
      </c>
      <c r="CL601" s="33">
        <v>7196.6790000000001</v>
      </c>
      <c r="CM601" s="475">
        <f t="shared" si="1837"/>
        <v>0</v>
      </c>
      <c r="CN601" s="4">
        <f t="shared" si="1819"/>
        <v>0</v>
      </c>
      <c r="CO601" s="1">
        <v>0</v>
      </c>
      <c r="CP601" s="1">
        <v>0</v>
      </c>
      <c r="CQ601" s="19">
        <v>150</v>
      </c>
      <c r="CR601" s="7">
        <v>45524.915999999997</v>
      </c>
      <c r="CS601" s="224">
        <f t="shared" si="1847"/>
        <v>0</v>
      </c>
      <c r="CT601" s="1">
        <f t="shared" si="1848"/>
        <v>0</v>
      </c>
      <c r="CU601" s="229">
        <f t="shared" si="1838"/>
        <v>0</v>
      </c>
      <c r="CV601" s="193">
        <f t="shared" si="1839"/>
        <v>719.66790000000003</v>
      </c>
      <c r="CW601" s="193">
        <f t="shared" si="1840"/>
        <v>2398.893</v>
      </c>
      <c r="CX601" s="20"/>
      <c r="CY601" s="33"/>
      <c r="CZ601" s="475">
        <f t="shared" si="1841"/>
        <v>0</v>
      </c>
      <c r="DA601" s="4">
        <f t="shared" si="1820"/>
        <v>8.3760465947198322E-3</v>
      </c>
      <c r="DB601" s="700"/>
      <c r="DC601" s="700"/>
      <c r="DE601" s="7">
        <f t="shared" si="1862"/>
        <v>0</v>
      </c>
      <c r="DF601" s="224">
        <f t="shared" si="1849"/>
        <v>0</v>
      </c>
      <c r="DG601" s="1">
        <f t="shared" si="1842"/>
        <v>0</v>
      </c>
      <c r="DH601" s="229">
        <f t="shared" si="1843"/>
        <v>0</v>
      </c>
      <c r="DI601" s="193"/>
      <c r="DJ601" s="193"/>
      <c r="DK601" s="20"/>
      <c r="DL601" s="33"/>
      <c r="DM601" s="475">
        <f t="shared" si="1844"/>
        <v>0</v>
      </c>
      <c r="DN601" s="4" t="e">
        <f t="shared" si="1821"/>
        <v>#DIV/0!</v>
      </c>
      <c r="DO601" s="700"/>
      <c r="DP601" s="700"/>
      <c r="DR601" s="7">
        <f t="shared" si="1822"/>
        <v>0</v>
      </c>
      <c r="DS601" s="224">
        <f t="shared" si="1850"/>
        <v>0</v>
      </c>
      <c r="DT601" s="1">
        <f t="shared" si="1845"/>
        <v>0</v>
      </c>
      <c r="DU601" s="229">
        <f t="shared" si="1846"/>
        <v>0</v>
      </c>
    </row>
    <row r="602" spans="2:125" hidden="1" outlineLevel="1" x14ac:dyDescent="0.35">
      <c r="B602" s="5" t="s">
        <v>125</v>
      </c>
      <c r="C602" s="3"/>
      <c r="D602" s="18">
        <v>323900</v>
      </c>
      <c r="E602" s="5" t="s">
        <v>46</v>
      </c>
      <c r="F602" s="5" t="s">
        <v>37</v>
      </c>
      <c r="G602" s="5" t="s">
        <v>79</v>
      </c>
      <c r="H602" s="20">
        <v>281.01799999999997</v>
      </c>
      <c r="I602" s="16">
        <f t="shared" si="1823"/>
        <v>0</v>
      </c>
      <c r="J602" s="16">
        <f t="shared" si="1824"/>
        <v>0</v>
      </c>
      <c r="K602" s="16">
        <f t="shared" si="1825"/>
        <v>0</v>
      </c>
      <c r="L602" s="33">
        <f t="shared" si="1826"/>
        <v>0</v>
      </c>
      <c r="M602" s="20">
        <f t="shared" si="1827"/>
        <v>0</v>
      </c>
      <c r="N602" s="20">
        <f t="shared" si="1828"/>
        <v>0</v>
      </c>
      <c r="O602" s="20">
        <f t="shared" si="1829"/>
        <v>0</v>
      </c>
      <c r="P602" s="20">
        <f t="shared" si="1830"/>
        <v>0</v>
      </c>
      <c r="Q602" s="20">
        <f t="shared" si="1831"/>
        <v>0</v>
      </c>
      <c r="R602" s="20">
        <f t="shared" si="1832"/>
        <v>0</v>
      </c>
      <c r="S602" s="20">
        <f t="shared" si="1833"/>
        <v>0</v>
      </c>
      <c r="T602" s="20">
        <f t="shared" si="1834"/>
        <v>0</v>
      </c>
      <c r="U602" s="182">
        <f t="shared" si="1745"/>
        <v>0</v>
      </c>
      <c r="V602" s="33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0</v>
      </c>
      <c r="AB602" s="20">
        <v>0</v>
      </c>
      <c r="AC602" s="20">
        <v>0</v>
      </c>
      <c r="AD602" s="20">
        <v>0</v>
      </c>
      <c r="AE602" s="20">
        <v>0</v>
      </c>
      <c r="AF602" s="20">
        <v>0</v>
      </c>
      <c r="AG602" s="16">
        <v>0</v>
      </c>
      <c r="AH602" s="179">
        <f t="shared" si="1836"/>
        <v>0</v>
      </c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329">
        <f t="shared" si="1863"/>
        <v>0</v>
      </c>
      <c r="AV602" s="33">
        <v>0</v>
      </c>
      <c r="AW602" s="20">
        <v>0</v>
      </c>
      <c r="AX602" s="20">
        <v>0</v>
      </c>
      <c r="AY602" s="20">
        <v>0</v>
      </c>
      <c r="AZ602" s="20">
        <v>0</v>
      </c>
      <c r="BA602" s="20">
        <v>0</v>
      </c>
      <c r="BB602" s="20">
        <v>0</v>
      </c>
      <c r="BC602" s="20">
        <v>0</v>
      </c>
      <c r="BD602" s="20">
        <v>0</v>
      </c>
      <c r="BE602" s="20">
        <v>0</v>
      </c>
      <c r="BF602" s="20">
        <v>0</v>
      </c>
      <c r="BG602" s="20">
        <v>0</v>
      </c>
      <c r="BH602" s="329">
        <f t="shared" si="1864"/>
        <v>0</v>
      </c>
      <c r="BI602" s="193">
        <f t="shared" si="1815"/>
        <v>0</v>
      </c>
      <c r="BJ602" s="193">
        <f t="shared" si="1816"/>
        <v>0</v>
      </c>
      <c r="BK602" s="20">
        <v>0</v>
      </c>
      <c r="BL602" s="33">
        <v>0</v>
      </c>
      <c r="BM602" s="226">
        <f t="shared" si="1851"/>
        <v>0</v>
      </c>
      <c r="BN602" s="4">
        <f t="shared" si="1835"/>
        <v>0</v>
      </c>
      <c r="BO602" s="4">
        <v>0</v>
      </c>
      <c r="BP602" s="4">
        <v>0</v>
      </c>
      <c r="BQ602" s="195">
        <v>0</v>
      </c>
      <c r="BR602" s="196">
        <f t="shared" si="1817"/>
        <v>0</v>
      </c>
      <c r="BS602" s="224">
        <f t="shared" si="1861"/>
        <v>0</v>
      </c>
      <c r="BT602" s="4">
        <f t="shared" si="1852"/>
        <v>0</v>
      </c>
      <c r="BU602" s="229">
        <f t="shared" si="1747"/>
        <v>0</v>
      </c>
      <c r="BV602" s="193">
        <f t="shared" si="1853"/>
        <v>0</v>
      </c>
      <c r="BW602" s="193">
        <f t="shared" si="1854"/>
        <v>0</v>
      </c>
      <c r="BX602" s="20">
        <v>0</v>
      </c>
      <c r="BY602" s="19">
        <v>0</v>
      </c>
      <c r="BZ602" s="441">
        <f t="shared" si="1855"/>
        <v>0</v>
      </c>
      <c r="CA602" s="4">
        <f t="shared" si="1818"/>
        <v>0</v>
      </c>
      <c r="CB602" s="1">
        <v>0</v>
      </c>
      <c r="CC602" s="1">
        <v>0</v>
      </c>
      <c r="CD602" s="19">
        <v>0</v>
      </c>
      <c r="CE602" s="196">
        <v>0</v>
      </c>
      <c r="CF602" s="275">
        <f t="shared" si="1856"/>
        <v>0</v>
      </c>
      <c r="CG602" s="1">
        <f t="shared" si="1857"/>
        <v>0</v>
      </c>
      <c r="CH602" s="229">
        <f t="shared" si="1858"/>
        <v>0</v>
      </c>
      <c r="CI602" s="193">
        <f t="shared" si="1859"/>
        <v>0</v>
      </c>
      <c r="CJ602" s="193">
        <f t="shared" si="1860"/>
        <v>0</v>
      </c>
      <c r="CK602" s="20">
        <v>0</v>
      </c>
      <c r="CL602" s="33">
        <v>0</v>
      </c>
      <c r="CM602" s="475">
        <f t="shared" si="1837"/>
        <v>0</v>
      </c>
      <c r="CN602" s="4">
        <f t="shared" si="1819"/>
        <v>0</v>
      </c>
      <c r="CO602" s="1">
        <v>0</v>
      </c>
      <c r="CP602" s="1">
        <v>0</v>
      </c>
      <c r="CQ602" s="19">
        <v>0</v>
      </c>
      <c r="CR602" s="7">
        <v>0</v>
      </c>
      <c r="CS602" s="224">
        <f t="shared" si="1847"/>
        <v>0</v>
      </c>
      <c r="CT602" s="1">
        <f t="shared" si="1848"/>
        <v>0</v>
      </c>
      <c r="CU602" s="229">
        <f t="shared" si="1838"/>
        <v>0</v>
      </c>
      <c r="CV602" s="193">
        <f t="shared" si="1839"/>
        <v>0</v>
      </c>
      <c r="CW602" s="193">
        <f t="shared" si="1840"/>
        <v>0</v>
      </c>
      <c r="CX602" s="20"/>
      <c r="CY602" s="33"/>
      <c r="CZ602" s="475">
        <f t="shared" si="1841"/>
        <v>0</v>
      </c>
      <c r="DA602" s="4">
        <f t="shared" si="1820"/>
        <v>0</v>
      </c>
      <c r="DB602" s="700"/>
      <c r="DC602" s="700"/>
      <c r="DE602" s="7">
        <f t="shared" si="1862"/>
        <v>0</v>
      </c>
      <c r="DF602" s="224">
        <f t="shared" si="1849"/>
        <v>0</v>
      </c>
      <c r="DG602" s="1">
        <f t="shared" si="1842"/>
        <v>0</v>
      </c>
      <c r="DH602" s="229">
        <f t="shared" si="1843"/>
        <v>0</v>
      </c>
      <c r="DI602" s="193"/>
      <c r="DJ602" s="193"/>
      <c r="DK602" s="20"/>
      <c r="DL602" s="33"/>
      <c r="DM602" s="475">
        <f t="shared" si="1844"/>
        <v>0</v>
      </c>
      <c r="DN602" s="4" t="e">
        <f t="shared" si="1821"/>
        <v>#DIV/0!</v>
      </c>
      <c r="DO602" s="700"/>
      <c r="DP602" s="700"/>
      <c r="DR602" s="7">
        <f t="shared" si="1822"/>
        <v>0</v>
      </c>
      <c r="DS602" s="224">
        <f t="shared" si="1850"/>
        <v>0</v>
      </c>
      <c r="DT602" s="1">
        <f t="shared" si="1845"/>
        <v>0</v>
      </c>
      <c r="DU602" s="229">
        <f t="shared" si="1846"/>
        <v>0</v>
      </c>
    </row>
    <row r="603" spans="2:125" hidden="1" outlineLevel="1" x14ac:dyDescent="0.35">
      <c r="B603" s="5" t="s">
        <v>125</v>
      </c>
      <c r="C603" s="3"/>
      <c r="D603" s="18">
        <v>323104</v>
      </c>
      <c r="E603" s="5" t="s">
        <v>46</v>
      </c>
      <c r="F603" s="5" t="s">
        <v>63</v>
      </c>
      <c r="G603" s="5" t="s">
        <v>76</v>
      </c>
      <c r="H603" s="20">
        <f>200727/1000</f>
        <v>200.727</v>
      </c>
      <c r="I603" s="16">
        <f t="shared" si="1823"/>
        <v>0</v>
      </c>
      <c r="J603" s="16">
        <f t="shared" si="1824"/>
        <v>0</v>
      </c>
      <c r="K603" s="16">
        <f t="shared" si="1825"/>
        <v>0</v>
      </c>
      <c r="L603" s="33">
        <f t="shared" si="1826"/>
        <v>0</v>
      </c>
      <c r="M603" s="20">
        <f t="shared" si="1827"/>
        <v>0</v>
      </c>
      <c r="N603" s="20">
        <f t="shared" si="1828"/>
        <v>0</v>
      </c>
      <c r="O603" s="20">
        <f t="shared" si="1829"/>
        <v>0</v>
      </c>
      <c r="P603" s="20">
        <f t="shared" si="1830"/>
        <v>0</v>
      </c>
      <c r="Q603" s="20">
        <f t="shared" si="1831"/>
        <v>0</v>
      </c>
      <c r="R603" s="20">
        <f t="shared" si="1832"/>
        <v>0</v>
      </c>
      <c r="S603" s="20">
        <f t="shared" si="1833"/>
        <v>0</v>
      </c>
      <c r="T603" s="20">
        <f t="shared" si="1834"/>
        <v>0</v>
      </c>
      <c r="U603" s="182">
        <f t="shared" si="1745"/>
        <v>0</v>
      </c>
      <c r="V603" s="33">
        <v>0</v>
      </c>
      <c r="W603" s="20">
        <v>0</v>
      </c>
      <c r="X603" s="20">
        <v>0</v>
      </c>
      <c r="Y603" s="20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0">
        <v>0</v>
      </c>
      <c r="AF603" s="20">
        <v>0</v>
      </c>
      <c r="AG603" s="16">
        <v>0</v>
      </c>
      <c r="AH603" s="179">
        <f t="shared" si="1836"/>
        <v>0</v>
      </c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329">
        <f t="shared" si="1863"/>
        <v>0</v>
      </c>
      <c r="AV603" s="33">
        <v>0</v>
      </c>
      <c r="AW603" s="20">
        <v>0</v>
      </c>
      <c r="AX603" s="20">
        <v>0</v>
      </c>
      <c r="AY603" s="20">
        <v>0</v>
      </c>
      <c r="AZ603" s="20">
        <v>0</v>
      </c>
      <c r="BA603" s="20">
        <v>0</v>
      </c>
      <c r="BB603" s="20">
        <v>0</v>
      </c>
      <c r="BC603" s="20">
        <v>0</v>
      </c>
      <c r="BD603" s="20">
        <v>0</v>
      </c>
      <c r="BE603" s="20">
        <v>0</v>
      </c>
      <c r="BF603" s="20">
        <v>0</v>
      </c>
      <c r="BG603" s="20">
        <v>0</v>
      </c>
      <c r="BH603" s="329">
        <f t="shared" si="1864"/>
        <v>0</v>
      </c>
      <c r="BI603" s="193">
        <f t="shared" si="1815"/>
        <v>0</v>
      </c>
      <c r="BJ603" s="193">
        <f t="shared" si="1816"/>
        <v>0</v>
      </c>
      <c r="BK603" s="20">
        <v>0</v>
      </c>
      <c r="BL603" s="33">
        <v>0</v>
      </c>
      <c r="BM603" s="226">
        <f t="shared" si="1851"/>
        <v>0</v>
      </c>
      <c r="BN603" s="4">
        <f t="shared" si="1835"/>
        <v>0</v>
      </c>
      <c r="BO603" s="4">
        <v>0</v>
      </c>
      <c r="BP603" s="4">
        <v>0</v>
      </c>
      <c r="BQ603" s="195">
        <v>0</v>
      </c>
      <c r="BR603" s="196">
        <f t="shared" si="1817"/>
        <v>0</v>
      </c>
      <c r="BS603" s="224">
        <f t="shared" si="1861"/>
        <v>0</v>
      </c>
      <c r="BT603" s="4">
        <f t="shared" si="1852"/>
        <v>0</v>
      </c>
      <c r="BU603" s="229">
        <f t="shared" si="1747"/>
        <v>0</v>
      </c>
      <c r="BV603" s="193">
        <f t="shared" si="1853"/>
        <v>0</v>
      </c>
      <c r="BW603" s="193">
        <f t="shared" si="1854"/>
        <v>0</v>
      </c>
      <c r="BX603" s="20">
        <v>0</v>
      </c>
      <c r="BY603" s="19">
        <v>0</v>
      </c>
      <c r="BZ603" s="441">
        <f t="shared" si="1855"/>
        <v>0</v>
      </c>
      <c r="CA603" s="4">
        <f t="shared" si="1818"/>
        <v>0</v>
      </c>
      <c r="CB603" s="1">
        <v>0</v>
      </c>
      <c r="CC603" s="1">
        <v>0</v>
      </c>
      <c r="CD603" s="19">
        <v>0</v>
      </c>
      <c r="CE603" s="196">
        <v>0</v>
      </c>
      <c r="CF603" s="275">
        <f t="shared" si="1856"/>
        <v>0</v>
      </c>
      <c r="CG603" s="1">
        <f t="shared" si="1857"/>
        <v>0</v>
      </c>
      <c r="CH603" s="229">
        <f t="shared" si="1858"/>
        <v>0</v>
      </c>
      <c r="CI603" s="193">
        <f t="shared" si="1859"/>
        <v>0</v>
      </c>
      <c r="CJ603" s="193">
        <f t="shared" si="1860"/>
        <v>0</v>
      </c>
      <c r="CK603" s="20">
        <v>0</v>
      </c>
      <c r="CL603" s="33">
        <v>0</v>
      </c>
      <c r="CM603" s="475">
        <f t="shared" si="1837"/>
        <v>0</v>
      </c>
      <c r="CN603" s="4">
        <f t="shared" si="1819"/>
        <v>0</v>
      </c>
      <c r="CO603" s="1">
        <v>0</v>
      </c>
      <c r="CP603" s="1">
        <v>0</v>
      </c>
      <c r="CQ603" s="19">
        <v>0</v>
      </c>
      <c r="CR603" s="7">
        <v>0</v>
      </c>
      <c r="CS603" s="224">
        <f t="shared" si="1847"/>
        <v>0</v>
      </c>
      <c r="CT603" s="1">
        <f t="shared" si="1848"/>
        <v>0</v>
      </c>
      <c r="CU603" s="229">
        <f t="shared" si="1838"/>
        <v>0</v>
      </c>
      <c r="CV603" s="193">
        <f t="shared" si="1839"/>
        <v>0</v>
      </c>
      <c r="CW603" s="193">
        <f t="shared" si="1840"/>
        <v>0</v>
      </c>
      <c r="CX603" s="20"/>
      <c r="CY603" s="33"/>
      <c r="CZ603" s="475">
        <f t="shared" si="1841"/>
        <v>0</v>
      </c>
      <c r="DA603" s="4">
        <f t="shared" si="1820"/>
        <v>0</v>
      </c>
      <c r="DB603" s="700"/>
      <c r="DC603" s="700"/>
      <c r="DE603" s="7">
        <f t="shared" si="1862"/>
        <v>0</v>
      </c>
      <c r="DF603" s="224">
        <f t="shared" si="1849"/>
        <v>0</v>
      </c>
      <c r="DG603" s="1">
        <f t="shared" si="1842"/>
        <v>0</v>
      </c>
      <c r="DH603" s="229">
        <f t="shared" si="1843"/>
        <v>0</v>
      </c>
      <c r="DI603" s="193"/>
      <c r="DJ603" s="193"/>
      <c r="DK603" s="20"/>
      <c r="DL603" s="33"/>
      <c r="DM603" s="475">
        <f t="shared" si="1844"/>
        <v>0</v>
      </c>
      <c r="DN603" s="4" t="e">
        <f t="shared" si="1821"/>
        <v>#DIV/0!</v>
      </c>
      <c r="DO603" s="700"/>
      <c r="DP603" s="700"/>
      <c r="DR603" s="7">
        <f t="shared" si="1822"/>
        <v>0</v>
      </c>
      <c r="DS603" s="224">
        <f t="shared" si="1850"/>
        <v>0</v>
      </c>
      <c r="DT603" s="1">
        <f t="shared" si="1845"/>
        <v>0</v>
      </c>
      <c r="DU603" s="229">
        <f t="shared" si="1846"/>
        <v>0</v>
      </c>
    </row>
    <row r="604" spans="2:125" hidden="1" outlineLevel="1" x14ac:dyDescent="0.35">
      <c r="B604" s="5" t="s">
        <v>125</v>
      </c>
      <c r="C604" s="3"/>
      <c r="D604" s="18">
        <v>323901</v>
      </c>
      <c r="E604" s="5" t="s">
        <v>46</v>
      </c>
      <c r="F604" s="5" t="s">
        <v>64</v>
      </c>
      <c r="G604" s="5" t="s">
        <v>76</v>
      </c>
      <c r="H604" s="20">
        <f>200727/1000</f>
        <v>200.727</v>
      </c>
      <c r="I604" s="16">
        <f t="shared" si="1823"/>
        <v>0</v>
      </c>
      <c r="J604" s="16">
        <f t="shared" si="1824"/>
        <v>0</v>
      </c>
      <c r="K604" s="16">
        <f t="shared" si="1825"/>
        <v>0</v>
      </c>
      <c r="L604" s="33">
        <f t="shared" si="1826"/>
        <v>0</v>
      </c>
      <c r="M604" s="20">
        <f t="shared" si="1827"/>
        <v>0</v>
      </c>
      <c r="N604" s="20">
        <f t="shared" si="1828"/>
        <v>0</v>
      </c>
      <c r="O604" s="20">
        <f t="shared" si="1829"/>
        <v>0</v>
      </c>
      <c r="P604" s="20">
        <f t="shared" si="1830"/>
        <v>0</v>
      </c>
      <c r="Q604" s="20">
        <f t="shared" si="1831"/>
        <v>0</v>
      </c>
      <c r="R604" s="20">
        <f t="shared" si="1832"/>
        <v>0</v>
      </c>
      <c r="S604" s="20">
        <f t="shared" si="1833"/>
        <v>0</v>
      </c>
      <c r="T604" s="20">
        <f t="shared" si="1834"/>
        <v>0</v>
      </c>
      <c r="U604" s="182">
        <f t="shared" si="1745"/>
        <v>0</v>
      </c>
      <c r="V604" s="33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0</v>
      </c>
      <c r="AB604" s="20">
        <v>0</v>
      </c>
      <c r="AC604" s="20">
        <v>0</v>
      </c>
      <c r="AD604" s="20">
        <v>0</v>
      </c>
      <c r="AE604" s="20">
        <v>0</v>
      </c>
      <c r="AF604" s="20">
        <v>0</v>
      </c>
      <c r="AG604" s="16">
        <v>0</v>
      </c>
      <c r="AH604" s="179">
        <f t="shared" si="1836"/>
        <v>0</v>
      </c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329">
        <f t="shared" si="1863"/>
        <v>0</v>
      </c>
      <c r="AV604" s="33">
        <v>0</v>
      </c>
      <c r="AW604" s="20">
        <v>0</v>
      </c>
      <c r="AX604" s="20">
        <v>0</v>
      </c>
      <c r="AY604" s="20">
        <v>0</v>
      </c>
      <c r="AZ604" s="20">
        <v>0</v>
      </c>
      <c r="BA604" s="20">
        <v>0</v>
      </c>
      <c r="BB604" s="20">
        <v>0</v>
      </c>
      <c r="BC604" s="20">
        <v>0</v>
      </c>
      <c r="BD604" s="20">
        <v>0</v>
      </c>
      <c r="BE604" s="20">
        <v>0</v>
      </c>
      <c r="BF604" s="20">
        <v>0</v>
      </c>
      <c r="BG604" s="20">
        <v>0</v>
      </c>
      <c r="BH604" s="329">
        <f t="shared" si="1864"/>
        <v>0</v>
      </c>
      <c r="BI604" s="193">
        <f t="shared" si="1815"/>
        <v>0</v>
      </c>
      <c r="BJ604" s="193">
        <f t="shared" si="1816"/>
        <v>0</v>
      </c>
      <c r="BK604" s="20">
        <v>0</v>
      </c>
      <c r="BL604" s="33">
        <v>0</v>
      </c>
      <c r="BM604" s="226">
        <f t="shared" si="1851"/>
        <v>0</v>
      </c>
      <c r="BN604" s="4">
        <f t="shared" si="1835"/>
        <v>0</v>
      </c>
      <c r="BO604" s="4">
        <v>0</v>
      </c>
      <c r="BP604" s="4">
        <v>0</v>
      </c>
      <c r="BQ604" s="195">
        <v>0</v>
      </c>
      <c r="BR604" s="196">
        <f t="shared" si="1817"/>
        <v>0</v>
      </c>
      <c r="BS604" s="224">
        <f t="shared" si="1861"/>
        <v>0</v>
      </c>
      <c r="BT604" s="4">
        <f t="shared" si="1852"/>
        <v>0</v>
      </c>
      <c r="BU604" s="229">
        <f t="shared" si="1747"/>
        <v>0</v>
      </c>
      <c r="BV604" s="193">
        <f t="shared" si="1853"/>
        <v>0</v>
      </c>
      <c r="BW604" s="193">
        <f t="shared" si="1854"/>
        <v>0</v>
      </c>
      <c r="BX604" s="20">
        <v>0</v>
      </c>
      <c r="BY604" s="19">
        <v>0</v>
      </c>
      <c r="BZ604" s="441">
        <f t="shared" si="1855"/>
        <v>0</v>
      </c>
      <c r="CA604" s="4">
        <f t="shared" si="1818"/>
        <v>0</v>
      </c>
      <c r="CB604" s="1">
        <v>0</v>
      </c>
      <c r="CC604" s="1">
        <v>0</v>
      </c>
      <c r="CD604" s="19">
        <v>0</v>
      </c>
      <c r="CE604" s="196">
        <v>0</v>
      </c>
      <c r="CF604" s="275">
        <f t="shared" si="1856"/>
        <v>0</v>
      </c>
      <c r="CG604" s="1">
        <f t="shared" si="1857"/>
        <v>0</v>
      </c>
      <c r="CH604" s="229">
        <f t="shared" si="1858"/>
        <v>0</v>
      </c>
      <c r="CI604" s="193">
        <f t="shared" si="1859"/>
        <v>0</v>
      </c>
      <c r="CJ604" s="193">
        <f t="shared" si="1860"/>
        <v>0</v>
      </c>
      <c r="CK604" s="20">
        <v>0</v>
      </c>
      <c r="CL604" s="33">
        <v>0</v>
      </c>
      <c r="CM604" s="475">
        <f t="shared" si="1837"/>
        <v>0</v>
      </c>
      <c r="CN604" s="4">
        <f t="shared" si="1819"/>
        <v>0</v>
      </c>
      <c r="CO604" s="1">
        <v>0</v>
      </c>
      <c r="CP604" s="1">
        <v>0</v>
      </c>
      <c r="CQ604" s="19">
        <v>0</v>
      </c>
      <c r="CR604" s="7">
        <v>0</v>
      </c>
      <c r="CS604" s="224">
        <f t="shared" si="1847"/>
        <v>0</v>
      </c>
      <c r="CT604" s="1">
        <f t="shared" si="1848"/>
        <v>0</v>
      </c>
      <c r="CU604" s="229">
        <f t="shared" si="1838"/>
        <v>0</v>
      </c>
      <c r="CV604" s="193">
        <f t="shared" si="1839"/>
        <v>0</v>
      </c>
      <c r="CW604" s="193">
        <f t="shared" si="1840"/>
        <v>0</v>
      </c>
      <c r="CX604" s="20"/>
      <c r="CY604" s="33"/>
      <c r="CZ604" s="475">
        <f t="shared" si="1841"/>
        <v>0</v>
      </c>
      <c r="DA604" s="4">
        <f t="shared" si="1820"/>
        <v>0</v>
      </c>
      <c r="DB604" s="700"/>
      <c r="DC604" s="700"/>
      <c r="DE604" s="7">
        <f t="shared" si="1862"/>
        <v>0</v>
      </c>
      <c r="DF604" s="224">
        <f t="shared" si="1849"/>
        <v>0</v>
      </c>
      <c r="DG604" s="1">
        <f t="shared" si="1842"/>
        <v>0</v>
      </c>
      <c r="DH604" s="229">
        <f t="shared" si="1843"/>
        <v>0</v>
      </c>
      <c r="DI604" s="193"/>
      <c r="DJ604" s="193"/>
      <c r="DK604" s="20"/>
      <c r="DL604" s="33"/>
      <c r="DM604" s="475">
        <f t="shared" si="1844"/>
        <v>0</v>
      </c>
      <c r="DN604" s="4" t="e">
        <f t="shared" si="1821"/>
        <v>#DIV/0!</v>
      </c>
      <c r="DO604" s="700"/>
      <c r="DP604" s="700"/>
      <c r="DR604" s="7">
        <f t="shared" si="1822"/>
        <v>0</v>
      </c>
      <c r="DS604" s="224">
        <f t="shared" si="1850"/>
        <v>0</v>
      </c>
      <c r="DT604" s="1">
        <f t="shared" si="1845"/>
        <v>0</v>
      </c>
      <c r="DU604" s="229">
        <f t="shared" si="1846"/>
        <v>0</v>
      </c>
    </row>
    <row r="605" spans="2:125" hidden="1" outlineLevel="1" x14ac:dyDescent="0.35">
      <c r="B605" s="5" t="s">
        <v>125</v>
      </c>
      <c r="C605" s="3"/>
      <c r="D605" s="18">
        <v>320022</v>
      </c>
      <c r="E605" s="5" t="s">
        <v>47</v>
      </c>
      <c r="F605" s="5" t="s">
        <v>65</v>
      </c>
      <c r="G605" s="5" t="s">
        <v>80</v>
      </c>
      <c r="H605" s="20">
        <v>259.25925925925924</v>
      </c>
      <c r="I605" s="16">
        <f t="shared" si="1823"/>
        <v>0</v>
      </c>
      <c r="J605" s="16">
        <f t="shared" si="1824"/>
        <v>0</v>
      </c>
      <c r="K605" s="16">
        <f t="shared" si="1825"/>
        <v>0</v>
      </c>
      <c r="L605" s="33">
        <f t="shared" si="1826"/>
        <v>0</v>
      </c>
      <c r="M605" s="20">
        <f t="shared" si="1827"/>
        <v>0</v>
      </c>
      <c r="N605" s="20">
        <f t="shared" si="1828"/>
        <v>0</v>
      </c>
      <c r="O605" s="20">
        <f t="shared" si="1829"/>
        <v>0</v>
      </c>
      <c r="P605" s="20">
        <f t="shared" si="1830"/>
        <v>0</v>
      </c>
      <c r="Q605" s="20">
        <f t="shared" si="1831"/>
        <v>0</v>
      </c>
      <c r="R605" s="20">
        <f t="shared" si="1832"/>
        <v>0</v>
      </c>
      <c r="S605" s="20">
        <f t="shared" si="1833"/>
        <v>0</v>
      </c>
      <c r="T605" s="20">
        <f t="shared" si="1834"/>
        <v>0</v>
      </c>
      <c r="U605" s="182">
        <f t="shared" ref="U605:U608" si="1865">+SUM(I605:T605)</f>
        <v>0</v>
      </c>
      <c r="V605" s="33">
        <v>0</v>
      </c>
      <c r="W605" s="20">
        <v>0</v>
      </c>
      <c r="X605" s="20">
        <v>0</v>
      </c>
      <c r="Y605" s="20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0">
        <v>0</v>
      </c>
      <c r="AF605" s="20">
        <v>0</v>
      </c>
      <c r="AG605" s="16">
        <v>0</v>
      </c>
      <c r="AH605" s="179">
        <f t="shared" si="1836"/>
        <v>0</v>
      </c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329">
        <f t="shared" si="1863"/>
        <v>0</v>
      </c>
      <c r="AV605" s="33">
        <v>0</v>
      </c>
      <c r="AW605" s="20">
        <v>0</v>
      </c>
      <c r="AX605" s="20">
        <v>0</v>
      </c>
      <c r="AY605" s="20">
        <v>0</v>
      </c>
      <c r="AZ605" s="20">
        <v>0</v>
      </c>
      <c r="BA605" s="20">
        <v>0</v>
      </c>
      <c r="BB605" s="20">
        <v>0</v>
      </c>
      <c r="BC605" s="20">
        <v>0</v>
      </c>
      <c r="BD605" s="20">
        <v>0</v>
      </c>
      <c r="BE605" s="20">
        <v>0</v>
      </c>
      <c r="BF605" s="20">
        <v>0</v>
      </c>
      <c r="BG605" s="20">
        <v>0</v>
      </c>
      <c r="BH605" s="329">
        <f t="shared" si="1864"/>
        <v>0</v>
      </c>
      <c r="BI605" s="193"/>
      <c r="BJ605" s="193"/>
      <c r="BK605" s="20"/>
      <c r="BL605" s="33">
        <v>0</v>
      </c>
      <c r="BM605" s="226"/>
      <c r="BN605" s="4"/>
      <c r="BO605" s="4"/>
      <c r="BP605" s="4"/>
      <c r="BQ605" s="195"/>
      <c r="BR605" s="196"/>
      <c r="BS605" s="224"/>
      <c r="BT605" s="4">
        <f t="shared" si="1852"/>
        <v>0</v>
      </c>
      <c r="BU605" s="229">
        <f t="shared" si="1747"/>
        <v>0</v>
      </c>
      <c r="BV605" s="193">
        <f t="shared" si="1853"/>
        <v>0</v>
      </c>
      <c r="BW605" s="193">
        <f t="shared" si="1854"/>
        <v>0</v>
      </c>
      <c r="BX605" s="20">
        <v>0</v>
      </c>
      <c r="BY605" s="19">
        <v>0</v>
      </c>
      <c r="BZ605" s="441">
        <f t="shared" si="1855"/>
        <v>0</v>
      </c>
      <c r="CA605" s="4"/>
      <c r="CB605" s="1">
        <v>0</v>
      </c>
      <c r="CC605" s="1">
        <v>0</v>
      </c>
      <c r="CD605" s="19">
        <v>0</v>
      </c>
      <c r="CE605" s="196">
        <v>0</v>
      </c>
      <c r="CF605" s="275">
        <f t="shared" si="1856"/>
        <v>0</v>
      </c>
      <c r="CG605" s="1">
        <f t="shared" si="1857"/>
        <v>0</v>
      </c>
      <c r="CH605" s="229">
        <f t="shared" si="1858"/>
        <v>0</v>
      </c>
      <c r="CI605" s="193">
        <f t="shared" si="1859"/>
        <v>0</v>
      </c>
      <c r="CJ605" s="193">
        <f t="shared" si="1860"/>
        <v>0</v>
      </c>
      <c r="CK605" s="20">
        <v>0</v>
      </c>
      <c r="CL605" s="33">
        <v>0</v>
      </c>
      <c r="CM605" s="475">
        <f t="shared" si="1837"/>
        <v>0</v>
      </c>
      <c r="CN605" s="4">
        <f t="shared" si="1819"/>
        <v>0</v>
      </c>
      <c r="CO605" s="1">
        <v>0</v>
      </c>
      <c r="CP605" s="1">
        <v>0</v>
      </c>
      <c r="CQ605" s="19">
        <v>0</v>
      </c>
      <c r="CR605" s="7">
        <v>0</v>
      </c>
      <c r="CS605" s="224">
        <f t="shared" si="1847"/>
        <v>0</v>
      </c>
      <c r="CT605" s="1">
        <f t="shared" si="1848"/>
        <v>0</v>
      </c>
      <c r="CU605" s="229">
        <f t="shared" si="1838"/>
        <v>0</v>
      </c>
      <c r="CV605" s="193">
        <f t="shared" si="1839"/>
        <v>0</v>
      </c>
      <c r="CW605" s="193">
        <f t="shared" si="1840"/>
        <v>0</v>
      </c>
      <c r="CX605" s="20"/>
      <c r="CY605" s="33"/>
      <c r="CZ605" s="475">
        <f t="shared" si="1841"/>
        <v>0</v>
      </c>
      <c r="DA605" s="4">
        <f t="shared" si="1820"/>
        <v>0</v>
      </c>
      <c r="DB605" s="700"/>
      <c r="DC605" s="700"/>
      <c r="DE605" s="7">
        <f t="shared" si="1862"/>
        <v>0</v>
      </c>
      <c r="DF605" s="224">
        <f t="shared" si="1849"/>
        <v>0</v>
      </c>
      <c r="DG605" s="1">
        <f t="shared" si="1842"/>
        <v>0</v>
      </c>
      <c r="DH605" s="229">
        <f t="shared" si="1843"/>
        <v>0</v>
      </c>
      <c r="DI605" s="193"/>
      <c r="DJ605" s="193"/>
      <c r="DK605" s="20"/>
      <c r="DL605" s="33"/>
      <c r="DM605" s="475">
        <f t="shared" si="1844"/>
        <v>0</v>
      </c>
      <c r="DN605" s="4" t="e">
        <f t="shared" si="1821"/>
        <v>#DIV/0!</v>
      </c>
      <c r="DO605" s="700"/>
      <c r="DP605" s="700"/>
      <c r="DR605" s="7">
        <f t="shared" si="1822"/>
        <v>0</v>
      </c>
      <c r="DS605" s="224">
        <f t="shared" si="1850"/>
        <v>0</v>
      </c>
      <c r="DT605" s="1">
        <f t="shared" si="1845"/>
        <v>0</v>
      </c>
      <c r="DU605" s="229">
        <f t="shared" si="1846"/>
        <v>0</v>
      </c>
    </row>
    <row r="606" spans="2:125" hidden="1" outlineLevel="1" x14ac:dyDescent="0.35">
      <c r="B606" s="5" t="s">
        <v>125</v>
      </c>
      <c r="C606" s="3"/>
      <c r="D606" s="18">
        <v>320117</v>
      </c>
      <c r="E606" s="5" t="s">
        <v>47</v>
      </c>
      <c r="F606" s="5" t="s">
        <v>66</v>
      </c>
      <c r="G606" s="5" t="s">
        <v>80</v>
      </c>
      <c r="H606" s="20">
        <v>259.25925925925924</v>
      </c>
      <c r="I606" s="16">
        <f t="shared" si="1823"/>
        <v>0</v>
      </c>
      <c r="J606" s="16">
        <f t="shared" si="1824"/>
        <v>0</v>
      </c>
      <c r="K606" s="16">
        <f t="shared" si="1825"/>
        <v>0</v>
      </c>
      <c r="L606" s="33">
        <f t="shared" si="1826"/>
        <v>0</v>
      </c>
      <c r="M606" s="20">
        <f t="shared" si="1827"/>
        <v>0</v>
      </c>
      <c r="N606" s="20">
        <f t="shared" si="1828"/>
        <v>0</v>
      </c>
      <c r="O606" s="20">
        <f t="shared" si="1829"/>
        <v>0</v>
      </c>
      <c r="P606" s="20">
        <f t="shared" si="1830"/>
        <v>0</v>
      </c>
      <c r="Q606" s="20">
        <f t="shared" si="1831"/>
        <v>0</v>
      </c>
      <c r="R606" s="20">
        <f t="shared" si="1832"/>
        <v>0</v>
      </c>
      <c r="S606" s="20">
        <f t="shared" si="1833"/>
        <v>0</v>
      </c>
      <c r="T606" s="20">
        <f t="shared" si="1834"/>
        <v>0</v>
      </c>
      <c r="U606" s="182">
        <f t="shared" si="1865"/>
        <v>0</v>
      </c>
      <c r="V606" s="33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0</v>
      </c>
      <c r="AB606" s="20">
        <v>0</v>
      </c>
      <c r="AC606" s="20">
        <v>0</v>
      </c>
      <c r="AD606" s="20">
        <v>0</v>
      </c>
      <c r="AE606" s="20">
        <v>0</v>
      </c>
      <c r="AF606" s="20">
        <v>0</v>
      </c>
      <c r="AG606" s="16">
        <v>0</v>
      </c>
      <c r="AH606" s="179">
        <f t="shared" si="1836"/>
        <v>0</v>
      </c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329">
        <f t="shared" si="1863"/>
        <v>0</v>
      </c>
      <c r="AV606" s="33">
        <v>0</v>
      </c>
      <c r="AW606" s="20">
        <v>0</v>
      </c>
      <c r="AX606" s="20">
        <v>0</v>
      </c>
      <c r="AY606" s="20">
        <v>0</v>
      </c>
      <c r="AZ606" s="20">
        <v>0</v>
      </c>
      <c r="BA606" s="20">
        <v>0</v>
      </c>
      <c r="BB606" s="20">
        <v>0</v>
      </c>
      <c r="BC606" s="20">
        <v>0</v>
      </c>
      <c r="BD606" s="20">
        <v>0</v>
      </c>
      <c r="BE606" s="20">
        <v>0</v>
      </c>
      <c r="BF606" s="20">
        <v>0</v>
      </c>
      <c r="BG606" s="20">
        <v>0</v>
      </c>
      <c r="BH606" s="329">
        <f t="shared" si="1864"/>
        <v>0</v>
      </c>
      <c r="BI606" s="193"/>
      <c r="BJ606" s="193"/>
      <c r="BK606" s="20"/>
      <c r="BL606" s="33">
        <v>0</v>
      </c>
      <c r="BM606" s="226"/>
      <c r="BN606" s="4"/>
      <c r="BO606" s="4"/>
      <c r="BP606" s="4"/>
      <c r="BQ606" s="195"/>
      <c r="BR606" s="196"/>
      <c r="BS606" s="224"/>
      <c r="BT606" s="4">
        <f t="shared" si="1852"/>
        <v>0</v>
      </c>
      <c r="BU606" s="229">
        <f t="shared" si="1747"/>
        <v>0</v>
      </c>
      <c r="BV606" s="193">
        <f t="shared" si="1853"/>
        <v>0</v>
      </c>
      <c r="BW606" s="193">
        <f t="shared" si="1854"/>
        <v>0</v>
      </c>
      <c r="BX606" s="20">
        <v>0</v>
      </c>
      <c r="BY606" s="19">
        <v>0</v>
      </c>
      <c r="BZ606" s="441">
        <f t="shared" si="1855"/>
        <v>0</v>
      </c>
      <c r="CA606" s="4"/>
      <c r="CB606" s="1">
        <v>0</v>
      </c>
      <c r="CC606" s="1">
        <v>0</v>
      </c>
      <c r="CD606" s="19">
        <v>0</v>
      </c>
      <c r="CE606" s="196">
        <v>0</v>
      </c>
      <c r="CF606" s="275">
        <f t="shared" si="1856"/>
        <v>0</v>
      </c>
      <c r="CG606" s="1">
        <f t="shared" si="1857"/>
        <v>0</v>
      </c>
      <c r="CH606" s="229">
        <f t="shared" si="1858"/>
        <v>0</v>
      </c>
      <c r="CI606" s="193">
        <f t="shared" si="1859"/>
        <v>0</v>
      </c>
      <c r="CJ606" s="193">
        <f t="shared" si="1860"/>
        <v>0</v>
      </c>
      <c r="CK606" s="20">
        <v>0</v>
      </c>
      <c r="CL606" s="33">
        <v>0</v>
      </c>
      <c r="CM606" s="475">
        <f t="shared" si="1837"/>
        <v>0</v>
      </c>
      <c r="CN606" s="4">
        <f t="shared" si="1819"/>
        <v>0</v>
      </c>
      <c r="CO606" s="1">
        <v>0</v>
      </c>
      <c r="CP606" s="1">
        <v>0</v>
      </c>
      <c r="CQ606" s="19">
        <v>0</v>
      </c>
      <c r="CR606" s="7">
        <v>0</v>
      </c>
      <c r="CS606" s="224">
        <f t="shared" si="1847"/>
        <v>0</v>
      </c>
      <c r="CT606" s="1">
        <f t="shared" si="1848"/>
        <v>0</v>
      </c>
      <c r="CU606" s="229">
        <f t="shared" si="1838"/>
        <v>0</v>
      </c>
      <c r="CV606" s="193">
        <f t="shared" si="1839"/>
        <v>0</v>
      </c>
      <c r="CW606" s="193">
        <f t="shared" si="1840"/>
        <v>0</v>
      </c>
      <c r="CX606" s="20"/>
      <c r="CY606" s="33"/>
      <c r="CZ606" s="475">
        <f t="shared" si="1841"/>
        <v>0</v>
      </c>
      <c r="DA606" s="4">
        <f t="shared" si="1820"/>
        <v>0</v>
      </c>
      <c r="DB606" s="700"/>
      <c r="DC606" s="700"/>
      <c r="DE606" s="7">
        <f t="shared" si="1862"/>
        <v>0</v>
      </c>
      <c r="DF606" s="224">
        <f t="shared" si="1849"/>
        <v>0</v>
      </c>
      <c r="DG606" s="1">
        <f t="shared" si="1842"/>
        <v>0</v>
      </c>
      <c r="DH606" s="229">
        <f t="shared" si="1843"/>
        <v>0</v>
      </c>
      <c r="DI606" s="193"/>
      <c r="DJ606" s="193"/>
      <c r="DK606" s="20"/>
      <c r="DL606" s="33"/>
      <c r="DM606" s="475">
        <f t="shared" si="1844"/>
        <v>0</v>
      </c>
      <c r="DN606" s="4" t="e">
        <f t="shared" si="1821"/>
        <v>#DIV/0!</v>
      </c>
      <c r="DO606" s="700"/>
      <c r="DP606" s="700"/>
      <c r="DR606" s="7">
        <f t="shared" si="1822"/>
        <v>0</v>
      </c>
      <c r="DS606" s="224">
        <f t="shared" si="1850"/>
        <v>0</v>
      </c>
      <c r="DT606" s="1">
        <f t="shared" si="1845"/>
        <v>0</v>
      </c>
      <c r="DU606" s="229">
        <f t="shared" si="1846"/>
        <v>0</v>
      </c>
    </row>
    <row r="607" spans="2:125" hidden="1" outlineLevel="1" x14ac:dyDescent="0.35">
      <c r="B607" s="5" t="s">
        <v>125</v>
      </c>
      <c r="C607" s="3"/>
      <c r="D607" s="18">
        <v>320927</v>
      </c>
      <c r="E607" s="5" t="s">
        <v>47</v>
      </c>
      <c r="F607" s="5" t="s">
        <v>67</v>
      </c>
      <c r="G607" s="5" t="s">
        <v>80</v>
      </c>
      <c r="H607" s="20">
        <v>229.58199999999999</v>
      </c>
      <c r="I607" s="16">
        <f t="shared" si="1823"/>
        <v>0</v>
      </c>
      <c r="J607" s="16">
        <f t="shared" si="1824"/>
        <v>0</v>
      </c>
      <c r="K607" s="16">
        <f t="shared" si="1825"/>
        <v>0</v>
      </c>
      <c r="L607" s="33">
        <f t="shared" si="1826"/>
        <v>0</v>
      </c>
      <c r="M607" s="20">
        <f t="shared" si="1827"/>
        <v>0</v>
      </c>
      <c r="N607" s="20">
        <f t="shared" si="1828"/>
        <v>0</v>
      </c>
      <c r="O607" s="20">
        <f t="shared" si="1829"/>
        <v>0</v>
      </c>
      <c r="P607" s="20">
        <f t="shared" si="1830"/>
        <v>0</v>
      </c>
      <c r="Q607" s="20">
        <f t="shared" si="1831"/>
        <v>0</v>
      </c>
      <c r="R607" s="20">
        <f t="shared" si="1832"/>
        <v>0</v>
      </c>
      <c r="S607" s="20">
        <f t="shared" si="1833"/>
        <v>0</v>
      </c>
      <c r="T607" s="20">
        <f t="shared" si="1834"/>
        <v>0</v>
      </c>
      <c r="U607" s="182">
        <f t="shared" si="1865"/>
        <v>0</v>
      </c>
      <c r="V607" s="33">
        <v>0</v>
      </c>
      <c r="W607" s="20">
        <v>0</v>
      </c>
      <c r="X607" s="20">
        <v>0</v>
      </c>
      <c r="Y607" s="20">
        <v>0</v>
      </c>
      <c r="Z607" s="20">
        <v>0</v>
      </c>
      <c r="AA607" s="20">
        <v>0</v>
      </c>
      <c r="AB607" s="20">
        <v>0</v>
      </c>
      <c r="AC607" s="20">
        <v>0</v>
      </c>
      <c r="AD607" s="20">
        <v>0</v>
      </c>
      <c r="AE607" s="20">
        <v>0</v>
      </c>
      <c r="AF607" s="20">
        <v>0</v>
      </c>
      <c r="AG607" s="16">
        <v>0</v>
      </c>
      <c r="AH607" s="179">
        <f t="shared" si="1836"/>
        <v>0</v>
      </c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329">
        <f t="shared" si="1863"/>
        <v>0</v>
      </c>
      <c r="AV607" s="33">
        <v>0</v>
      </c>
      <c r="AW607" s="20">
        <v>0</v>
      </c>
      <c r="AX607" s="20">
        <v>0</v>
      </c>
      <c r="AY607" s="20">
        <v>0</v>
      </c>
      <c r="AZ607" s="20">
        <v>0</v>
      </c>
      <c r="BA607" s="20">
        <v>0</v>
      </c>
      <c r="BB607" s="20">
        <v>0</v>
      </c>
      <c r="BC607" s="20">
        <v>0</v>
      </c>
      <c r="BD607" s="20">
        <v>0</v>
      </c>
      <c r="BE607" s="20">
        <v>0</v>
      </c>
      <c r="BF607" s="20">
        <v>0</v>
      </c>
      <c r="BG607" s="20">
        <v>0</v>
      </c>
      <c r="BH607" s="329">
        <f t="shared" si="1864"/>
        <v>0</v>
      </c>
      <c r="BI607" s="193"/>
      <c r="BJ607" s="193"/>
      <c r="BK607" s="20"/>
      <c r="BL607" s="33">
        <v>0</v>
      </c>
      <c r="BM607" s="226"/>
      <c r="BN607" s="4"/>
      <c r="BO607" s="4"/>
      <c r="BP607" s="4"/>
      <c r="BQ607" s="195"/>
      <c r="BR607" s="196"/>
      <c r="BS607" s="224"/>
      <c r="BT607" s="4">
        <f t="shared" si="1852"/>
        <v>0</v>
      </c>
      <c r="BU607" s="229">
        <f t="shared" si="1747"/>
        <v>0</v>
      </c>
      <c r="BV607" s="193">
        <f t="shared" si="1853"/>
        <v>0</v>
      </c>
      <c r="BW607" s="193">
        <f t="shared" si="1854"/>
        <v>0</v>
      </c>
      <c r="BX607" s="20">
        <v>0</v>
      </c>
      <c r="BY607" s="19">
        <v>0</v>
      </c>
      <c r="BZ607" s="441">
        <f t="shared" si="1855"/>
        <v>0</v>
      </c>
      <c r="CA607" s="4"/>
      <c r="CB607" s="1">
        <v>0</v>
      </c>
      <c r="CC607" s="1">
        <v>0</v>
      </c>
      <c r="CD607" s="19">
        <v>0</v>
      </c>
      <c r="CE607" s="196">
        <v>0</v>
      </c>
      <c r="CF607" s="275">
        <f t="shared" si="1856"/>
        <v>0</v>
      </c>
      <c r="CG607" s="1">
        <f t="shared" si="1857"/>
        <v>0</v>
      </c>
      <c r="CH607" s="229">
        <f t="shared" si="1858"/>
        <v>0</v>
      </c>
      <c r="CI607" s="193">
        <f t="shared" si="1859"/>
        <v>0</v>
      </c>
      <c r="CJ607" s="193">
        <f t="shared" si="1860"/>
        <v>0</v>
      </c>
      <c r="CK607" s="20">
        <v>0</v>
      </c>
      <c r="CL607" s="33">
        <v>0</v>
      </c>
      <c r="CM607" s="475">
        <f t="shared" si="1837"/>
        <v>0</v>
      </c>
      <c r="CN607" s="4">
        <f t="shared" si="1819"/>
        <v>0</v>
      </c>
      <c r="CO607" s="1">
        <v>0</v>
      </c>
      <c r="CP607" s="1">
        <v>0</v>
      </c>
      <c r="CQ607" s="19">
        <v>0</v>
      </c>
      <c r="CR607" s="7">
        <v>0</v>
      </c>
      <c r="CS607" s="224">
        <f t="shared" si="1847"/>
        <v>0</v>
      </c>
      <c r="CT607" s="1">
        <f t="shared" si="1848"/>
        <v>0</v>
      </c>
      <c r="CU607" s="229">
        <f t="shared" si="1838"/>
        <v>0</v>
      </c>
      <c r="CV607" s="193">
        <f t="shared" si="1839"/>
        <v>0</v>
      </c>
      <c r="CW607" s="193">
        <f t="shared" si="1840"/>
        <v>0</v>
      </c>
      <c r="CX607" s="20"/>
      <c r="CY607" s="33"/>
      <c r="CZ607" s="475">
        <f t="shared" si="1841"/>
        <v>0</v>
      </c>
      <c r="DA607" s="4">
        <f t="shared" si="1820"/>
        <v>0</v>
      </c>
      <c r="DB607" s="700"/>
      <c r="DC607" s="700"/>
      <c r="DE607" s="7">
        <f t="shared" si="1862"/>
        <v>0</v>
      </c>
      <c r="DF607" s="224">
        <f t="shared" si="1849"/>
        <v>0</v>
      </c>
      <c r="DG607" s="1">
        <f t="shared" si="1842"/>
        <v>0</v>
      </c>
      <c r="DH607" s="229">
        <f t="shared" si="1843"/>
        <v>0</v>
      </c>
      <c r="DI607" s="193"/>
      <c r="DJ607" s="193"/>
      <c r="DK607" s="20"/>
      <c r="DL607" s="33"/>
      <c r="DM607" s="475">
        <f t="shared" si="1844"/>
        <v>0</v>
      </c>
      <c r="DN607" s="4" t="e">
        <f t="shared" si="1821"/>
        <v>#DIV/0!</v>
      </c>
      <c r="DO607" s="700"/>
      <c r="DP607" s="700"/>
      <c r="DR607" s="7">
        <f t="shared" si="1822"/>
        <v>0</v>
      </c>
      <c r="DS607" s="224">
        <f t="shared" si="1850"/>
        <v>0</v>
      </c>
      <c r="DT607" s="1">
        <f t="shared" si="1845"/>
        <v>0</v>
      </c>
      <c r="DU607" s="229">
        <f t="shared" si="1846"/>
        <v>0</v>
      </c>
    </row>
    <row r="608" spans="2:125" hidden="1" outlineLevel="1" x14ac:dyDescent="0.35">
      <c r="B608" s="5" t="s">
        <v>125</v>
      </c>
      <c r="C608" s="3"/>
      <c r="D608" s="18">
        <v>320029</v>
      </c>
      <c r="E608" s="5" t="s">
        <v>47</v>
      </c>
      <c r="F608" s="5" t="s">
        <v>68</v>
      </c>
      <c r="G608" s="5" t="s">
        <v>81</v>
      </c>
      <c r="H608" s="20">
        <v>255.55600000000001</v>
      </c>
      <c r="I608" s="16">
        <f t="shared" si="1823"/>
        <v>0</v>
      </c>
      <c r="J608" s="16">
        <f t="shared" si="1824"/>
        <v>0</v>
      </c>
      <c r="K608" s="16">
        <f t="shared" si="1825"/>
        <v>0</v>
      </c>
      <c r="L608" s="33">
        <f t="shared" si="1826"/>
        <v>0</v>
      </c>
      <c r="M608" s="20">
        <f t="shared" si="1827"/>
        <v>0</v>
      </c>
      <c r="N608" s="20">
        <f t="shared" si="1828"/>
        <v>0</v>
      </c>
      <c r="O608" s="20">
        <f t="shared" si="1829"/>
        <v>0</v>
      </c>
      <c r="P608" s="20">
        <f t="shared" si="1830"/>
        <v>0</v>
      </c>
      <c r="Q608" s="20">
        <f t="shared" si="1831"/>
        <v>0</v>
      </c>
      <c r="R608" s="20">
        <f t="shared" si="1832"/>
        <v>0</v>
      </c>
      <c r="S608" s="20">
        <f t="shared" si="1833"/>
        <v>0</v>
      </c>
      <c r="T608" s="20">
        <f t="shared" si="1834"/>
        <v>0</v>
      </c>
      <c r="U608" s="182">
        <f t="shared" si="1865"/>
        <v>0</v>
      </c>
      <c r="V608" s="33">
        <v>0</v>
      </c>
      <c r="W608" s="20">
        <v>0</v>
      </c>
      <c r="X608" s="20">
        <v>0</v>
      </c>
      <c r="Y608" s="20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0">
        <v>0</v>
      </c>
      <c r="AF608" s="20">
        <v>0</v>
      </c>
      <c r="AG608" s="16">
        <v>0</v>
      </c>
      <c r="AH608" s="179">
        <f t="shared" si="1836"/>
        <v>0</v>
      </c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329">
        <f t="shared" si="1863"/>
        <v>0</v>
      </c>
      <c r="AV608" s="33">
        <v>0</v>
      </c>
      <c r="AW608" s="20">
        <v>0</v>
      </c>
      <c r="AX608" s="20">
        <v>0</v>
      </c>
      <c r="AY608" s="20">
        <v>0</v>
      </c>
      <c r="AZ608" s="20">
        <v>0</v>
      </c>
      <c r="BA608" s="20">
        <v>0</v>
      </c>
      <c r="BB608" s="20">
        <v>0</v>
      </c>
      <c r="BC608" s="20">
        <v>0</v>
      </c>
      <c r="BD608" s="20">
        <v>0</v>
      </c>
      <c r="BE608" s="20">
        <v>0</v>
      </c>
      <c r="BF608" s="20">
        <v>0</v>
      </c>
      <c r="BG608" s="20">
        <v>0</v>
      </c>
      <c r="BH608" s="329">
        <f t="shared" si="1864"/>
        <v>0</v>
      </c>
      <c r="BI608" s="193"/>
      <c r="BJ608" s="193"/>
      <c r="BK608" s="20"/>
      <c r="BL608" s="33">
        <v>0</v>
      </c>
      <c r="BM608" s="226"/>
      <c r="BN608" s="4"/>
      <c r="BO608" s="4"/>
      <c r="BP608" s="4"/>
      <c r="BQ608" s="195"/>
      <c r="BR608" s="196"/>
      <c r="BS608" s="224"/>
      <c r="BT608" s="4">
        <f t="shared" si="1852"/>
        <v>0</v>
      </c>
      <c r="BU608" s="229">
        <f t="shared" si="1747"/>
        <v>0</v>
      </c>
      <c r="BV608" s="193">
        <f t="shared" si="1853"/>
        <v>0</v>
      </c>
      <c r="BW608" s="193">
        <f t="shared" si="1854"/>
        <v>0</v>
      </c>
      <c r="BX608" s="20">
        <v>0</v>
      </c>
      <c r="BY608" s="19">
        <v>0</v>
      </c>
      <c r="BZ608" s="441">
        <f t="shared" si="1855"/>
        <v>0</v>
      </c>
      <c r="CA608" s="4"/>
      <c r="CB608" s="1">
        <v>0</v>
      </c>
      <c r="CC608" s="1">
        <v>0</v>
      </c>
      <c r="CD608" s="19">
        <v>0</v>
      </c>
      <c r="CE608" s="196">
        <v>0</v>
      </c>
      <c r="CF608" s="275">
        <f t="shared" si="1856"/>
        <v>0</v>
      </c>
      <c r="CG608" s="1">
        <f t="shared" si="1857"/>
        <v>0</v>
      </c>
      <c r="CH608" s="229">
        <f t="shared" si="1858"/>
        <v>0</v>
      </c>
      <c r="CI608" s="193">
        <f t="shared" si="1859"/>
        <v>0</v>
      </c>
      <c r="CJ608" s="193">
        <f t="shared" si="1860"/>
        <v>0</v>
      </c>
      <c r="CK608" s="20">
        <v>0</v>
      </c>
      <c r="CL608" s="33">
        <v>0</v>
      </c>
      <c r="CM608" s="475">
        <f t="shared" si="1837"/>
        <v>0</v>
      </c>
      <c r="CN608" s="4">
        <f t="shared" si="1819"/>
        <v>0</v>
      </c>
      <c r="CO608" s="1">
        <v>0</v>
      </c>
      <c r="CP608" s="1">
        <v>0</v>
      </c>
      <c r="CQ608" s="19">
        <v>0</v>
      </c>
      <c r="CR608" s="7">
        <v>0</v>
      </c>
      <c r="CS608" s="224">
        <f t="shared" si="1847"/>
        <v>0</v>
      </c>
      <c r="CT608" s="1">
        <f t="shared" si="1848"/>
        <v>0</v>
      </c>
      <c r="CU608" s="229">
        <f t="shared" si="1838"/>
        <v>0</v>
      </c>
      <c r="CV608" s="193">
        <f t="shared" si="1839"/>
        <v>0</v>
      </c>
      <c r="CW608" s="193">
        <f t="shared" si="1840"/>
        <v>0</v>
      </c>
      <c r="CX608" s="20"/>
      <c r="CY608" s="33"/>
      <c r="CZ608" s="475">
        <f t="shared" si="1841"/>
        <v>0</v>
      </c>
      <c r="DA608" s="4">
        <f t="shared" si="1820"/>
        <v>0</v>
      </c>
      <c r="DB608" s="700"/>
      <c r="DC608" s="700"/>
      <c r="DE608" s="7">
        <f t="shared" si="1862"/>
        <v>0</v>
      </c>
      <c r="DF608" s="224">
        <f t="shared" si="1849"/>
        <v>0</v>
      </c>
      <c r="DG608" s="1">
        <f t="shared" si="1842"/>
        <v>0</v>
      </c>
      <c r="DH608" s="229">
        <f t="shared" si="1843"/>
        <v>0</v>
      </c>
      <c r="DI608" s="193"/>
      <c r="DJ608" s="193"/>
      <c r="DK608" s="20"/>
      <c r="DL608" s="33"/>
      <c r="DM608" s="475">
        <f t="shared" si="1844"/>
        <v>0</v>
      </c>
      <c r="DN608" s="4" t="e">
        <f t="shared" si="1821"/>
        <v>#DIV/0!</v>
      </c>
      <c r="DO608" s="700"/>
      <c r="DP608" s="700"/>
      <c r="DR608" s="7">
        <f t="shared" si="1822"/>
        <v>0</v>
      </c>
      <c r="DS608" s="224">
        <f t="shared" si="1850"/>
        <v>0</v>
      </c>
      <c r="DT608" s="1">
        <f t="shared" si="1845"/>
        <v>0</v>
      </c>
      <c r="DU608" s="229">
        <f t="shared" si="1846"/>
        <v>0</v>
      </c>
    </row>
    <row r="609" spans="1:125" collapsed="1" x14ac:dyDescent="0.35">
      <c r="B609" s="5" t="s">
        <v>125</v>
      </c>
      <c r="C609" s="3"/>
      <c r="D609" s="18"/>
      <c r="E609" s="5" t="s">
        <v>194</v>
      </c>
      <c r="F609" s="14" t="s">
        <v>82</v>
      </c>
      <c r="G609" s="5"/>
      <c r="H609" s="2"/>
      <c r="I609" s="27">
        <f>+SUM(I610:I612)</f>
        <v>16.003719577818476</v>
      </c>
      <c r="J609" s="27">
        <f t="shared" ref="J609:U609" si="1866">+SUM(J610:J612)</f>
        <v>20.271378131903401</v>
      </c>
      <c r="K609" s="27">
        <f t="shared" si="1866"/>
        <v>65.081792949795144</v>
      </c>
      <c r="L609" s="34">
        <f t="shared" si="1866"/>
        <v>42.676585540849267</v>
      </c>
      <c r="M609" s="26">
        <f t="shared" si="1866"/>
        <v>29.873609878594486</v>
      </c>
      <c r="N609" s="26">
        <f t="shared" si="1866"/>
        <v>18.137548854860938</v>
      </c>
      <c r="O609" s="26">
        <f t="shared" si="1866"/>
        <v>0</v>
      </c>
      <c r="P609" s="26">
        <f t="shared" si="1866"/>
        <v>57.621332210374341</v>
      </c>
      <c r="Q609" s="26">
        <f t="shared" si="1866"/>
        <v>151.91078491825962</v>
      </c>
      <c r="R609" s="26">
        <f t="shared" si="1866"/>
        <v>217.9134018137793</v>
      </c>
      <c r="S609" s="26">
        <f t="shared" si="1866"/>
        <v>64.954956309876522</v>
      </c>
      <c r="T609" s="26">
        <f t="shared" si="1866"/>
        <v>140.38651847618479</v>
      </c>
      <c r="U609" s="182">
        <f t="shared" si="1866"/>
        <v>824.83162866229634</v>
      </c>
      <c r="V609" s="34">
        <f>+SUM(V610:V612)</f>
        <v>53</v>
      </c>
      <c r="W609" s="26">
        <f t="shared" ref="W609:AH609" si="1867">+SUM(W610:W612)</f>
        <v>127</v>
      </c>
      <c r="X609" s="26">
        <f t="shared" si="1867"/>
        <v>61</v>
      </c>
      <c r="Y609" s="26">
        <f t="shared" si="1867"/>
        <v>61</v>
      </c>
      <c r="Z609" s="26">
        <f t="shared" si="1867"/>
        <v>109</v>
      </c>
      <c r="AA609" s="26">
        <f t="shared" si="1867"/>
        <v>0</v>
      </c>
      <c r="AB609" s="26">
        <f t="shared" si="1867"/>
        <v>0</v>
      </c>
      <c r="AC609" s="26">
        <f t="shared" si="1867"/>
        <v>0</v>
      </c>
      <c r="AD609" s="26">
        <f t="shared" si="1867"/>
        <v>0</v>
      </c>
      <c r="AE609" s="26">
        <f t="shared" si="1867"/>
        <v>0</v>
      </c>
      <c r="AF609" s="26">
        <f t="shared" si="1867"/>
        <v>0</v>
      </c>
      <c r="AG609" s="27">
        <f t="shared" si="1867"/>
        <v>0</v>
      </c>
      <c r="AH609" s="179">
        <f t="shared" si="1867"/>
        <v>411</v>
      </c>
      <c r="AI609" s="23">
        <f>SUM(AI610:AI612)</f>
        <v>5085.63</v>
      </c>
      <c r="AJ609" s="23">
        <f t="shared" ref="AJ609:AT609" si="1868">SUM(AJ610:AJ612)</f>
        <v>6441.7979999999998</v>
      </c>
      <c r="AK609" s="23">
        <f t="shared" si="1868"/>
        <v>20681.562000000002</v>
      </c>
      <c r="AL609" s="23">
        <f t="shared" si="1868"/>
        <v>13561.679999999998</v>
      </c>
      <c r="AM609" s="23">
        <f t="shared" si="1868"/>
        <v>9493.1759999999995</v>
      </c>
      <c r="AN609" s="23">
        <f t="shared" si="1868"/>
        <v>5763.7139999999999</v>
      </c>
      <c r="AO609" s="23">
        <f t="shared" si="1868"/>
        <v>0</v>
      </c>
      <c r="AP609" s="23">
        <f t="shared" si="1868"/>
        <v>19156.5</v>
      </c>
      <c r="AQ609" s="23">
        <f t="shared" si="1868"/>
        <v>50503.5</v>
      </c>
      <c r="AR609" s="23">
        <f t="shared" si="1868"/>
        <v>72446.399999999994</v>
      </c>
      <c r="AS609" s="23">
        <f t="shared" si="1868"/>
        <v>21594.6</v>
      </c>
      <c r="AT609" s="23">
        <f t="shared" si="1868"/>
        <v>46672.200000000012</v>
      </c>
      <c r="AU609" s="329">
        <f t="shared" ref="AU609" si="1869">+SUM(AU610:AU612)</f>
        <v>271400.76</v>
      </c>
      <c r="AV609" s="34">
        <f t="shared" ref="AV609" si="1870">+SUM(AV610:AV612)</f>
        <v>18459.900000000001</v>
      </c>
      <c r="AW609" s="26">
        <f t="shared" ref="AW609" si="1871">+SUM(AW610:AW612)</f>
        <v>44234.1</v>
      </c>
      <c r="AX609" s="26">
        <f t="shared" ref="AX609" si="1872">+SUM(AX610:AX612)</f>
        <v>21246.300000000003</v>
      </c>
      <c r="AY609" s="26">
        <f t="shared" ref="AY609" si="1873">+SUM(AY610:AY612)</f>
        <v>21246.300000000003</v>
      </c>
      <c r="AZ609" s="26">
        <f t="shared" ref="AZ609" si="1874">+SUM(AZ610:AZ612)</f>
        <v>37964.699999999997</v>
      </c>
      <c r="BA609" s="26">
        <f t="shared" ref="BA609" si="1875">+SUM(BA610:BA612)</f>
        <v>0</v>
      </c>
      <c r="BB609" s="26">
        <f t="shared" ref="BB609" si="1876">+SUM(BB610:BB612)</f>
        <v>0</v>
      </c>
      <c r="BC609" s="26">
        <v>0</v>
      </c>
      <c r="BD609" s="26">
        <v>0</v>
      </c>
      <c r="BE609" s="26">
        <f t="shared" ref="BE609" si="1877">+SUM(BE610:BE612)</f>
        <v>0</v>
      </c>
      <c r="BF609" s="26">
        <f t="shared" ref="BF609" si="1878">+SUM(BF610:BF612)</f>
        <v>0</v>
      </c>
      <c r="BG609" s="26">
        <f t="shared" ref="BG609" si="1879">+SUM(BG610:BG612)</f>
        <v>0</v>
      </c>
      <c r="BH609" s="329">
        <f t="shared" ref="BH609" si="1880">+SUM(BH610:BH612)</f>
        <v>143151.29999999999</v>
      </c>
      <c r="BI609" s="193"/>
      <c r="BJ609" s="193"/>
      <c r="BK609" s="20"/>
      <c r="BL609" s="33">
        <v>0</v>
      </c>
      <c r="BM609" s="226"/>
      <c r="BN609" s="4"/>
      <c r="BO609" s="4"/>
      <c r="BP609" s="4"/>
      <c r="BQ609" s="195"/>
      <c r="BR609" s="196"/>
      <c r="BS609" s="224"/>
      <c r="BT609" s="4">
        <f t="shared" si="1852"/>
        <v>-1</v>
      </c>
      <c r="BU609" s="229">
        <f t="shared" si="1747"/>
        <v>0.78528375839287756</v>
      </c>
      <c r="BV609" s="193"/>
      <c r="BW609" s="193">
        <f t="shared" si="1854"/>
        <v>0</v>
      </c>
      <c r="BX609" s="20">
        <v>0</v>
      </c>
      <c r="BY609" s="19">
        <v>0</v>
      </c>
      <c r="BZ609" s="441">
        <f t="shared" si="1855"/>
        <v>0</v>
      </c>
      <c r="CA609" s="4"/>
      <c r="CB609" s="1">
        <v>0</v>
      </c>
      <c r="CC609" s="1">
        <v>0</v>
      </c>
      <c r="CD609" s="19">
        <v>0</v>
      </c>
      <c r="CE609" s="196">
        <v>0</v>
      </c>
      <c r="CF609" s="275">
        <f t="shared" si="1856"/>
        <v>0</v>
      </c>
      <c r="CG609" s="1">
        <f t="shared" si="1857"/>
        <v>-1</v>
      </c>
      <c r="CH609" s="229">
        <f t="shared" si="1858"/>
        <v>9.5370515755286878E-2</v>
      </c>
      <c r="CI609" s="193">
        <f t="shared" si="1859"/>
        <v>15905.699999999999</v>
      </c>
      <c r="CJ609" s="193">
        <f t="shared" si="1860"/>
        <v>0</v>
      </c>
      <c r="CK609" s="20">
        <v>0</v>
      </c>
      <c r="CL609" s="33">
        <v>0</v>
      </c>
      <c r="CM609" s="475">
        <f t="shared" si="1837"/>
        <v>0</v>
      </c>
      <c r="CN609" s="4">
        <f t="shared" si="1819"/>
        <v>0</v>
      </c>
      <c r="CO609" s="1">
        <v>0</v>
      </c>
      <c r="CP609" s="1">
        <v>0</v>
      </c>
      <c r="CQ609" s="19">
        <v>0</v>
      </c>
      <c r="CR609" s="7">
        <v>0</v>
      </c>
      <c r="CS609" s="224">
        <f t="shared" si="1847"/>
        <v>0</v>
      </c>
      <c r="CT609" s="1">
        <f t="shared" si="1848"/>
        <v>-1</v>
      </c>
      <c r="CU609" s="229">
        <f t="shared" si="1838"/>
        <v>-0.29528622392828852</v>
      </c>
      <c r="CV609" s="193">
        <f t="shared" si="1839"/>
        <v>14315.13</v>
      </c>
      <c r="CW609" s="193">
        <f t="shared" si="1840"/>
        <v>0</v>
      </c>
      <c r="CX609" s="20"/>
      <c r="CY609" s="33"/>
      <c r="CZ609" s="475">
        <f t="shared" si="1841"/>
        <v>0</v>
      </c>
      <c r="DA609" s="4">
        <f t="shared" si="1820"/>
        <v>0</v>
      </c>
      <c r="DB609" s="700"/>
      <c r="DC609" s="700"/>
      <c r="DE609" s="7">
        <f t="shared" si="1862"/>
        <v>0</v>
      </c>
      <c r="DF609" s="224">
        <f t="shared" si="1849"/>
        <v>0</v>
      </c>
      <c r="DG609" s="1">
        <f t="shared" si="1842"/>
        <v>-1</v>
      </c>
      <c r="DH609" s="229">
        <f t="shared" si="1843"/>
        <v>-0.36300352745552233</v>
      </c>
      <c r="DI609" s="193"/>
      <c r="DJ609" s="193"/>
      <c r="DK609" s="20"/>
      <c r="DL609" s="33"/>
      <c r="DM609" s="475">
        <f t="shared" si="1844"/>
        <v>0</v>
      </c>
      <c r="DN609" s="4" t="e">
        <f t="shared" si="1821"/>
        <v>#DIV/0!</v>
      </c>
      <c r="DO609" s="700"/>
      <c r="DP609" s="700"/>
      <c r="DR609" s="7">
        <f t="shared" si="1822"/>
        <v>0</v>
      </c>
      <c r="DS609" s="224">
        <f t="shared" si="1850"/>
        <v>0</v>
      </c>
      <c r="DT609" s="1">
        <f t="shared" si="1845"/>
        <v>-1</v>
      </c>
      <c r="DU609" s="229">
        <f t="shared" si="1846"/>
        <v>-0.472546429125696</v>
      </c>
    </row>
    <row r="610" spans="1:125" hidden="1" outlineLevel="1" x14ac:dyDescent="0.35">
      <c r="B610" s="5" t="s">
        <v>125</v>
      </c>
      <c r="C610" s="3"/>
      <c r="D610" s="18">
        <v>320917</v>
      </c>
      <c r="E610" s="5" t="s">
        <v>194</v>
      </c>
      <c r="F610" s="5" t="s">
        <v>84</v>
      </c>
      <c r="G610" s="5" t="s">
        <v>70</v>
      </c>
      <c r="H610" s="20">
        <v>317.77800000000002</v>
      </c>
      <c r="I610" s="16">
        <f t="shared" ref="I610" si="1881">+IFERROR(AI610/$H610,0)</f>
        <v>16.003719577818476</v>
      </c>
      <c r="J610" s="16">
        <f t="shared" ref="J610" si="1882">+IFERROR(AJ610/$H610,0)</f>
        <v>20.271378131903401</v>
      </c>
      <c r="K610" s="16">
        <f t="shared" ref="K610" si="1883">+IFERROR(AK610/$H610,0)</f>
        <v>65.081792949795144</v>
      </c>
      <c r="L610" s="33">
        <f t="shared" ref="L610" si="1884">+IFERROR(AL610/$H610,0)</f>
        <v>42.676585540849267</v>
      </c>
      <c r="M610" s="20">
        <f t="shared" ref="M610" si="1885">+IFERROR(AM610/$H610,0)</f>
        <v>29.873609878594486</v>
      </c>
      <c r="N610" s="20">
        <f t="shared" ref="N610" si="1886">+IFERROR(AN610/$H610,0)</f>
        <v>18.137548854860938</v>
      </c>
      <c r="O610" s="20">
        <f t="shared" ref="O610" si="1887">+IFERROR(AO610/$H610,0)</f>
        <v>0</v>
      </c>
      <c r="P610" s="20">
        <f t="shared" ref="P610" si="1888">+IFERROR(AP610/$H610,0)</f>
        <v>0</v>
      </c>
      <c r="Q610" s="20">
        <f t="shared" ref="Q610" si="1889">+IFERROR(AQ610/$H610,0)</f>
        <v>0</v>
      </c>
      <c r="R610" s="20">
        <f t="shared" ref="R610" si="1890">+IFERROR(AR610/$H610,0)</f>
        <v>0</v>
      </c>
      <c r="S610" s="20">
        <f t="shared" ref="S610" si="1891">+IFERROR(AS610/$H610,0)</f>
        <v>0</v>
      </c>
      <c r="T610" s="20">
        <f t="shared" ref="T610" si="1892">+IFERROR(AT610/$H610,0)</f>
        <v>0</v>
      </c>
      <c r="U610" s="182">
        <f t="shared" ref="U610" si="1893">+SUM(I610:T610)</f>
        <v>192.04463493382173</v>
      </c>
      <c r="V610" s="33">
        <v>0</v>
      </c>
      <c r="W610" s="20">
        <v>0</v>
      </c>
      <c r="X610" s="20">
        <v>0</v>
      </c>
      <c r="Y610" s="20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0">
        <v>0</v>
      </c>
      <c r="AF610" s="20">
        <v>0</v>
      </c>
      <c r="AG610" s="16">
        <v>0</v>
      </c>
      <c r="AH610" s="179">
        <f t="shared" si="1836"/>
        <v>0</v>
      </c>
      <c r="AI610" s="28">
        <v>5085.63</v>
      </c>
      <c r="AJ610" s="28">
        <v>6441.7979999999998</v>
      </c>
      <c r="AK610" s="28">
        <v>20681.562000000002</v>
      </c>
      <c r="AL610" s="28">
        <v>13561.679999999998</v>
      </c>
      <c r="AM610" s="28">
        <v>9493.1759999999995</v>
      </c>
      <c r="AN610" s="28">
        <v>5763.7139999999999</v>
      </c>
      <c r="AO610" s="28">
        <v>0</v>
      </c>
      <c r="AP610" s="28">
        <v>0</v>
      </c>
      <c r="AQ610" s="28">
        <v>0</v>
      </c>
      <c r="AR610" s="28"/>
      <c r="AS610" s="28">
        <v>0</v>
      </c>
      <c r="AT610" s="28">
        <v>0</v>
      </c>
      <c r="AU610" s="329">
        <f t="shared" si="1863"/>
        <v>61027.56</v>
      </c>
      <c r="AV610" s="33">
        <v>0</v>
      </c>
      <c r="AW610" s="20">
        <v>0</v>
      </c>
      <c r="AX610" s="20">
        <v>0</v>
      </c>
      <c r="AY610" s="20">
        <v>0</v>
      </c>
      <c r="AZ610" s="20">
        <v>0</v>
      </c>
      <c r="BA610" s="20">
        <v>0</v>
      </c>
      <c r="BB610" s="20">
        <v>0</v>
      </c>
      <c r="BC610" s="20">
        <v>0</v>
      </c>
      <c r="BD610" s="20">
        <v>0</v>
      </c>
      <c r="BE610" s="20">
        <v>0</v>
      </c>
      <c r="BF610" s="20">
        <v>0</v>
      </c>
      <c r="BG610" s="20">
        <v>0</v>
      </c>
      <c r="BH610" s="329">
        <f t="shared" si="1864"/>
        <v>0</v>
      </c>
      <c r="BI610" s="193"/>
      <c r="BJ610" s="193"/>
      <c r="BK610" s="20"/>
      <c r="BL610" s="33"/>
      <c r="BM610" s="226"/>
      <c r="BN610" s="4"/>
      <c r="BO610" s="4"/>
      <c r="BP610" s="4"/>
      <c r="BQ610" s="195"/>
      <c r="BR610" s="196"/>
      <c r="BS610" s="224"/>
      <c r="BT610" s="4">
        <f t="shared" si="1852"/>
        <v>0</v>
      </c>
      <c r="BU610" s="229">
        <f t="shared" si="1747"/>
        <v>-1</v>
      </c>
      <c r="BV610" s="193"/>
      <c r="BW610" s="193">
        <f t="shared" si="1854"/>
        <v>0</v>
      </c>
      <c r="BX610" s="20"/>
      <c r="BY610" s="19">
        <v>0</v>
      </c>
      <c r="BZ610" s="441">
        <f t="shared" si="1855"/>
        <v>0</v>
      </c>
      <c r="CA610" s="4"/>
      <c r="CB610" s="1">
        <v>0</v>
      </c>
      <c r="CC610" s="1">
        <v>0</v>
      </c>
      <c r="CD610" s="19">
        <v>0</v>
      </c>
      <c r="CE610" s="196">
        <v>0</v>
      </c>
      <c r="CF610" s="275">
        <f t="shared" si="1856"/>
        <v>0</v>
      </c>
      <c r="CG610" s="1">
        <f t="shared" si="1857"/>
        <v>0</v>
      </c>
      <c r="CH610" s="229">
        <f t="shared" si="1858"/>
        <v>-1</v>
      </c>
      <c r="CI610" s="193">
        <f t="shared" si="1859"/>
        <v>0</v>
      </c>
      <c r="CJ610" s="193">
        <f t="shared" si="1860"/>
        <v>0</v>
      </c>
      <c r="CK610" s="20">
        <v>0</v>
      </c>
      <c r="CL610" s="33">
        <v>0</v>
      </c>
      <c r="CM610" s="475">
        <f t="shared" si="1837"/>
        <v>0</v>
      </c>
      <c r="CN610" s="4"/>
      <c r="CO610" s="1">
        <v>0</v>
      </c>
      <c r="CP610" s="1">
        <v>0</v>
      </c>
      <c r="CQ610" s="19">
        <v>0</v>
      </c>
      <c r="CR610" s="7">
        <f t="shared" si="1775"/>
        <v>0</v>
      </c>
      <c r="CS610" s="224">
        <f t="shared" si="1847"/>
        <v>0</v>
      </c>
      <c r="CT610" s="1">
        <f t="shared" si="1848"/>
        <v>0</v>
      </c>
      <c r="CU610" s="229">
        <f t="shared" si="1838"/>
        <v>-1</v>
      </c>
      <c r="CV610" s="193">
        <f t="shared" si="1839"/>
        <v>0</v>
      </c>
      <c r="CW610" s="193">
        <f t="shared" si="1840"/>
        <v>0</v>
      </c>
      <c r="CX610" s="20">
        <v>0</v>
      </c>
      <c r="CY610" s="33"/>
      <c r="CZ610" s="475">
        <f t="shared" si="1841"/>
        <v>0</v>
      </c>
      <c r="DA610" s="4"/>
      <c r="DB610" s="700"/>
      <c r="DC610" s="700"/>
      <c r="DE610" s="7">
        <f t="shared" si="1862"/>
        <v>0</v>
      </c>
      <c r="DF610" s="224">
        <f t="shared" si="1849"/>
        <v>0</v>
      </c>
      <c r="DG610" s="1">
        <f t="shared" si="1842"/>
        <v>0</v>
      </c>
      <c r="DH610" s="229">
        <f t="shared" si="1843"/>
        <v>-1</v>
      </c>
      <c r="DI610" s="193"/>
      <c r="DJ610" s="193"/>
      <c r="DK610" s="20">
        <v>0</v>
      </c>
      <c r="DL610" s="33"/>
      <c r="DM610" s="475">
        <f t="shared" si="1844"/>
        <v>0</v>
      </c>
      <c r="DN610" s="4"/>
      <c r="DO610" s="700"/>
      <c r="DP610" s="700"/>
      <c r="DR610" s="7">
        <f t="shared" si="1822"/>
        <v>0</v>
      </c>
      <c r="DS610" s="224">
        <f t="shared" si="1850"/>
        <v>0</v>
      </c>
      <c r="DT610" s="1">
        <f t="shared" si="1845"/>
        <v>0</v>
      </c>
      <c r="DU610" s="229">
        <f t="shared" si="1846"/>
        <v>-1</v>
      </c>
    </row>
    <row r="611" spans="1:125" hidden="1" outlineLevel="1" x14ac:dyDescent="0.35">
      <c r="B611" s="5" t="s">
        <v>125</v>
      </c>
      <c r="C611" s="3"/>
      <c r="D611" s="18">
        <v>320921</v>
      </c>
      <c r="E611" s="5" t="s">
        <v>194</v>
      </c>
      <c r="F611" s="5" t="s">
        <v>85</v>
      </c>
      <c r="G611" s="5" t="s">
        <v>70</v>
      </c>
      <c r="H611" s="20">
        <v>332.45499999999998</v>
      </c>
      <c r="I611" s="16">
        <f t="shared" ref="I611:I612" si="1894">+IFERROR(AI611/$H611,0)</f>
        <v>0</v>
      </c>
      <c r="J611" s="16">
        <f t="shared" ref="J611:J612" si="1895">+IFERROR(AJ611/$H611,0)</f>
        <v>0</v>
      </c>
      <c r="K611" s="16">
        <f t="shared" ref="K611:K612" si="1896">+IFERROR(AK611/$H611,0)</f>
        <v>0</v>
      </c>
      <c r="L611" s="33">
        <f t="shared" ref="L611:L612" si="1897">+IFERROR(AL611/$H611,0)</f>
        <v>0</v>
      </c>
      <c r="M611" s="20">
        <f t="shared" ref="M611:M612" si="1898">+IFERROR(AM611/$H611,0)</f>
        <v>0</v>
      </c>
      <c r="N611" s="20">
        <f t="shared" ref="N611:N612" si="1899">+IFERROR(AN611/$H611,0)</f>
        <v>0</v>
      </c>
      <c r="O611" s="20">
        <f t="shared" ref="O611:O612" si="1900">+IFERROR(AO611/$H611,0)</f>
        <v>0</v>
      </c>
      <c r="P611" s="20">
        <f t="shared" ref="P611:P612" si="1901">+IFERROR(AP611/$H611,0)</f>
        <v>57.621332210374341</v>
      </c>
      <c r="Q611" s="20">
        <f t="shared" ref="Q611:Q612" si="1902">+IFERROR(AQ611/$H611,0)</f>
        <v>151.91078491825962</v>
      </c>
      <c r="R611" s="20">
        <f t="shared" ref="R611:R612" si="1903">+IFERROR(AR611/$H611,0)</f>
        <v>217.9134018137793</v>
      </c>
      <c r="S611" s="20">
        <f t="shared" ref="S611:S612" si="1904">+IFERROR(AS611/$H611,0)</f>
        <v>64.954956309876522</v>
      </c>
      <c r="T611" s="20">
        <f t="shared" ref="T611:T612" si="1905">+IFERROR(AT611/$H611,0)</f>
        <v>140.38651847618479</v>
      </c>
      <c r="U611" s="182">
        <f t="shared" ref="U611:U612" si="1906">+SUM(I611:T611)</f>
        <v>632.78699372847461</v>
      </c>
      <c r="V611" s="33">
        <v>53</v>
      </c>
      <c r="W611" s="20">
        <v>127</v>
      </c>
      <c r="X611" s="20">
        <v>61</v>
      </c>
      <c r="Y611" s="20">
        <v>61</v>
      </c>
      <c r="Z611" s="20">
        <v>109</v>
      </c>
      <c r="AA611" s="20">
        <v>0</v>
      </c>
      <c r="AB611" s="20">
        <v>0</v>
      </c>
      <c r="AC611" s="20">
        <v>0</v>
      </c>
      <c r="AD611" s="20">
        <v>0</v>
      </c>
      <c r="AE611" s="20">
        <v>0</v>
      </c>
      <c r="AF611" s="20">
        <v>0</v>
      </c>
      <c r="AG611" s="16">
        <v>0</v>
      </c>
      <c r="AH611" s="179">
        <f t="shared" si="1836"/>
        <v>411</v>
      </c>
      <c r="AI611" s="28">
        <v>0</v>
      </c>
      <c r="AJ611" s="28">
        <v>0</v>
      </c>
      <c r="AK611" s="28">
        <v>0</v>
      </c>
      <c r="AL611" s="28">
        <v>0</v>
      </c>
      <c r="AM611" s="28">
        <v>0</v>
      </c>
      <c r="AN611" s="28">
        <v>0</v>
      </c>
      <c r="AO611" s="28">
        <v>0</v>
      </c>
      <c r="AP611" s="28">
        <v>19156.5</v>
      </c>
      <c r="AQ611" s="28">
        <v>50503.5</v>
      </c>
      <c r="AR611" s="28">
        <v>72446.399999999994</v>
      </c>
      <c r="AS611" s="28">
        <v>21594.6</v>
      </c>
      <c r="AT611" s="28">
        <v>46672.200000000012</v>
      </c>
      <c r="AU611" s="329">
        <f t="shared" si="1863"/>
        <v>210373.2</v>
      </c>
      <c r="AV611" s="33">
        <v>18459.900000000001</v>
      </c>
      <c r="AW611" s="20">
        <v>44234.1</v>
      </c>
      <c r="AX611" s="20">
        <v>21246.300000000003</v>
      </c>
      <c r="AY611" s="20">
        <v>21246.300000000003</v>
      </c>
      <c r="AZ611" s="20">
        <v>37964.699999999997</v>
      </c>
      <c r="BA611" s="20">
        <v>0</v>
      </c>
      <c r="BB611" s="20">
        <v>0</v>
      </c>
      <c r="BC611" s="20">
        <v>0</v>
      </c>
      <c r="BD611" s="20">
        <v>0</v>
      </c>
      <c r="BE611" s="20">
        <v>0</v>
      </c>
      <c r="BF611" s="20">
        <v>0</v>
      </c>
      <c r="BG611" s="20">
        <v>0</v>
      </c>
      <c r="BH611" s="329">
        <f t="shared" si="1864"/>
        <v>143151.29999999999</v>
      </c>
      <c r="BI611" s="193"/>
      <c r="BJ611" s="193"/>
      <c r="BK611" s="20"/>
      <c r="BL611" s="33"/>
      <c r="BM611" s="226"/>
      <c r="BN611" s="4"/>
      <c r="BO611" s="4"/>
      <c r="BP611" s="4"/>
      <c r="BQ611" s="195"/>
      <c r="BR611" s="196"/>
      <c r="BS611" s="224"/>
      <c r="BT611" s="4">
        <f t="shared" si="1852"/>
        <v>-1</v>
      </c>
      <c r="BU611" s="229">
        <f t="shared" si="1747"/>
        <v>6.4727272727272718</v>
      </c>
      <c r="BV611" s="193"/>
      <c r="BW611" s="193">
        <f t="shared" si="1854"/>
        <v>0</v>
      </c>
      <c r="BX611" s="20"/>
      <c r="BY611" s="19">
        <v>0</v>
      </c>
      <c r="BZ611" s="441">
        <f t="shared" si="1855"/>
        <v>0</v>
      </c>
      <c r="CA611" s="4"/>
      <c r="CB611" s="1">
        <v>0</v>
      </c>
      <c r="CC611" s="1">
        <v>1</v>
      </c>
      <c r="CD611" s="19">
        <v>0</v>
      </c>
      <c r="CE611" s="196">
        <v>0</v>
      </c>
      <c r="CF611" s="275">
        <f t="shared" si="1856"/>
        <v>0</v>
      </c>
      <c r="CG611" s="1">
        <f t="shared" si="1857"/>
        <v>-1</v>
      </c>
      <c r="CH611" s="229">
        <f t="shared" si="1858"/>
        <v>1.0549999999999997</v>
      </c>
      <c r="CI611" s="193">
        <f t="shared" si="1859"/>
        <v>15905.699999999999</v>
      </c>
      <c r="CJ611" s="193">
        <f t="shared" si="1860"/>
        <v>0</v>
      </c>
      <c r="CK611" s="20">
        <v>0</v>
      </c>
      <c r="CL611" s="33">
        <v>0</v>
      </c>
      <c r="CM611" s="475">
        <f t="shared" si="1837"/>
        <v>0</v>
      </c>
      <c r="CN611" s="4"/>
      <c r="CO611" s="1">
        <v>0</v>
      </c>
      <c r="CP611" s="1">
        <v>1</v>
      </c>
      <c r="CQ611" s="19">
        <v>0</v>
      </c>
      <c r="CR611" s="7">
        <f t="shared" si="1775"/>
        <v>0</v>
      </c>
      <c r="CS611" s="224">
        <f t="shared" si="1847"/>
        <v>0</v>
      </c>
      <c r="CT611" s="1">
        <f t="shared" si="1848"/>
        <v>-1</v>
      </c>
      <c r="CU611" s="229">
        <f t="shared" si="1838"/>
        <v>7.3529411764705621E-3</v>
      </c>
      <c r="CV611" s="193">
        <f t="shared" si="1839"/>
        <v>14315.13</v>
      </c>
      <c r="CW611" s="193">
        <f t="shared" si="1840"/>
        <v>0</v>
      </c>
      <c r="CX611" s="20">
        <v>0</v>
      </c>
      <c r="CY611" s="33"/>
      <c r="CZ611" s="475">
        <f t="shared" si="1841"/>
        <v>0</v>
      </c>
      <c r="DA611" s="4"/>
      <c r="DB611" s="700"/>
      <c r="DC611" s="700"/>
      <c r="DE611" s="7">
        <f t="shared" si="1862"/>
        <v>0</v>
      </c>
      <c r="DF611" s="224">
        <f t="shared" si="1849"/>
        <v>0</v>
      </c>
      <c r="DG611" s="1">
        <f t="shared" si="1842"/>
        <v>-1</v>
      </c>
      <c r="DH611" s="229">
        <f t="shared" si="1843"/>
        <v>-0.12553191489361715</v>
      </c>
      <c r="DI611" s="193"/>
      <c r="DJ611" s="193"/>
      <c r="DK611" s="20">
        <v>0</v>
      </c>
      <c r="DL611" s="33"/>
      <c r="DM611" s="475">
        <f t="shared" si="1844"/>
        <v>0</v>
      </c>
      <c r="DN611" s="4"/>
      <c r="DO611" s="700"/>
      <c r="DP611" s="700"/>
      <c r="DR611" s="7">
        <f t="shared" si="1822"/>
        <v>0</v>
      </c>
      <c r="DS611" s="224">
        <f t="shared" si="1850"/>
        <v>0</v>
      </c>
      <c r="DT611" s="1">
        <f t="shared" si="1845"/>
        <v>-1</v>
      </c>
      <c r="DU611" s="229">
        <f t="shared" si="1846"/>
        <v>-0.31953642384105974</v>
      </c>
    </row>
    <row r="612" spans="1:125" hidden="1" outlineLevel="1" x14ac:dyDescent="0.35">
      <c r="B612" s="5" t="s">
        <v>125</v>
      </c>
      <c r="C612" s="3"/>
      <c r="D612" s="18">
        <v>320925</v>
      </c>
      <c r="E612" s="5" t="s">
        <v>194</v>
      </c>
      <c r="F612" s="5" t="s">
        <v>86</v>
      </c>
      <c r="G612" s="5" t="s">
        <v>71</v>
      </c>
      <c r="H612" s="20">
        <v>210.833</v>
      </c>
      <c r="I612" s="16">
        <f t="shared" si="1894"/>
        <v>0</v>
      </c>
      <c r="J612" s="16">
        <f t="shared" si="1895"/>
        <v>0</v>
      </c>
      <c r="K612" s="16">
        <f t="shared" si="1896"/>
        <v>0</v>
      </c>
      <c r="L612" s="33">
        <f t="shared" si="1897"/>
        <v>0</v>
      </c>
      <c r="M612" s="20">
        <f t="shared" si="1898"/>
        <v>0</v>
      </c>
      <c r="N612" s="20">
        <f t="shared" si="1899"/>
        <v>0</v>
      </c>
      <c r="O612" s="20">
        <f t="shared" si="1900"/>
        <v>0</v>
      </c>
      <c r="P612" s="20">
        <f t="shared" si="1901"/>
        <v>0</v>
      </c>
      <c r="Q612" s="20">
        <f t="shared" si="1902"/>
        <v>0</v>
      </c>
      <c r="R612" s="20">
        <f t="shared" si="1903"/>
        <v>0</v>
      </c>
      <c r="S612" s="20">
        <f t="shared" si="1904"/>
        <v>0</v>
      </c>
      <c r="T612" s="20">
        <f t="shared" si="1905"/>
        <v>0</v>
      </c>
      <c r="U612" s="182">
        <f t="shared" si="1906"/>
        <v>0</v>
      </c>
      <c r="V612" s="33">
        <v>0</v>
      </c>
      <c r="W612" s="20">
        <v>0</v>
      </c>
      <c r="X612" s="20">
        <v>0</v>
      </c>
      <c r="Y612" s="20">
        <v>0</v>
      </c>
      <c r="Z612" s="20">
        <v>0</v>
      </c>
      <c r="AA612" s="20">
        <v>0</v>
      </c>
      <c r="AB612" s="20">
        <v>0</v>
      </c>
      <c r="AC612" s="20">
        <v>0</v>
      </c>
      <c r="AD612" s="20">
        <v>0</v>
      </c>
      <c r="AE612" s="20">
        <v>0</v>
      </c>
      <c r="AF612" s="20">
        <v>0</v>
      </c>
      <c r="AG612" s="16">
        <v>0</v>
      </c>
      <c r="AH612" s="179">
        <f t="shared" si="1836"/>
        <v>0</v>
      </c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329">
        <f t="shared" si="1863"/>
        <v>0</v>
      </c>
      <c r="AV612" s="33">
        <v>0</v>
      </c>
      <c r="AW612" s="20">
        <v>0</v>
      </c>
      <c r="AX612" s="20">
        <v>0</v>
      </c>
      <c r="AY612" s="20">
        <v>0</v>
      </c>
      <c r="AZ612" s="20">
        <v>0</v>
      </c>
      <c r="BA612" s="20">
        <v>0</v>
      </c>
      <c r="BB612" s="20">
        <v>0</v>
      </c>
      <c r="BC612" s="20">
        <v>0</v>
      </c>
      <c r="BD612" s="20">
        <v>0</v>
      </c>
      <c r="BE612" s="20">
        <v>0</v>
      </c>
      <c r="BF612" s="20">
        <v>0</v>
      </c>
      <c r="BG612" s="20">
        <v>0</v>
      </c>
      <c r="BH612" s="329">
        <f t="shared" si="1864"/>
        <v>0</v>
      </c>
      <c r="BI612" s="193"/>
      <c r="BJ612" s="193"/>
      <c r="BK612" s="20"/>
      <c r="BL612" s="33"/>
      <c r="BM612" s="226"/>
      <c r="BN612" s="4"/>
      <c r="BO612" s="4"/>
      <c r="BP612" s="4"/>
      <c r="BQ612" s="195"/>
      <c r="BR612" s="196"/>
      <c r="BS612" s="224"/>
      <c r="BT612" s="4">
        <f t="shared" si="1852"/>
        <v>0</v>
      </c>
      <c r="BU612" s="229">
        <f t="shared" si="1747"/>
        <v>0</v>
      </c>
      <c r="BV612" s="193"/>
      <c r="BW612" s="193">
        <f t="shared" si="1854"/>
        <v>0</v>
      </c>
      <c r="BX612" s="20"/>
      <c r="BY612" s="19">
        <v>0</v>
      </c>
      <c r="BZ612" s="441">
        <f t="shared" si="1855"/>
        <v>0</v>
      </c>
      <c r="CA612" s="4"/>
      <c r="CB612" s="1">
        <v>0</v>
      </c>
      <c r="CC612" s="1">
        <v>0</v>
      </c>
      <c r="CD612" s="19">
        <v>0</v>
      </c>
      <c r="CE612" s="196">
        <v>0</v>
      </c>
      <c r="CF612" s="275">
        <f t="shared" si="1856"/>
        <v>0</v>
      </c>
      <c r="CG612" s="1">
        <f t="shared" si="1857"/>
        <v>0</v>
      </c>
      <c r="CH612" s="229">
        <f t="shared" si="1858"/>
        <v>0</v>
      </c>
      <c r="CI612" s="193">
        <f t="shared" si="1859"/>
        <v>0</v>
      </c>
      <c r="CJ612" s="193">
        <f t="shared" si="1860"/>
        <v>0</v>
      </c>
      <c r="CK612" s="20">
        <v>0</v>
      </c>
      <c r="CL612" s="33">
        <v>0</v>
      </c>
      <c r="CM612" s="475">
        <f t="shared" si="1837"/>
        <v>0</v>
      </c>
      <c r="CN612" s="4"/>
      <c r="CO612" s="1">
        <v>0</v>
      </c>
      <c r="CP612" s="1">
        <v>0</v>
      </c>
      <c r="CQ612" s="19">
        <v>0</v>
      </c>
      <c r="CR612" s="7">
        <f t="shared" si="1775"/>
        <v>0</v>
      </c>
      <c r="CS612" s="224">
        <f t="shared" si="1847"/>
        <v>0</v>
      </c>
      <c r="CT612" s="1">
        <f t="shared" si="1848"/>
        <v>0</v>
      </c>
      <c r="CU612" s="229">
        <f t="shared" si="1838"/>
        <v>0</v>
      </c>
      <c r="CV612" s="193">
        <f t="shared" si="1839"/>
        <v>0</v>
      </c>
      <c r="CW612" s="193">
        <f t="shared" si="1840"/>
        <v>0</v>
      </c>
      <c r="CX612" s="20">
        <v>0</v>
      </c>
      <c r="CY612" s="33"/>
      <c r="CZ612" s="475">
        <f t="shared" si="1841"/>
        <v>0</v>
      </c>
      <c r="DA612" s="4"/>
      <c r="DB612" s="700"/>
      <c r="DC612" s="700"/>
      <c r="DE612" s="7">
        <f t="shared" si="1862"/>
        <v>0</v>
      </c>
      <c r="DF612" s="224">
        <f t="shared" si="1849"/>
        <v>0</v>
      </c>
      <c r="DG612" s="1">
        <f t="shared" si="1842"/>
        <v>0</v>
      </c>
      <c r="DH612" s="229">
        <f t="shared" si="1843"/>
        <v>0</v>
      </c>
      <c r="DI612" s="193"/>
      <c r="DJ612" s="193"/>
      <c r="DK612" s="20">
        <v>0</v>
      </c>
      <c r="DL612" s="33"/>
      <c r="DM612" s="475">
        <f t="shared" si="1844"/>
        <v>0</v>
      </c>
      <c r="DN612" s="4"/>
      <c r="DO612" s="700"/>
      <c r="DP612" s="700"/>
      <c r="DR612" s="7">
        <f t="shared" si="1822"/>
        <v>0</v>
      </c>
      <c r="DS612" s="224">
        <f t="shared" si="1850"/>
        <v>0</v>
      </c>
      <c r="DT612" s="1">
        <f t="shared" si="1845"/>
        <v>0</v>
      </c>
      <c r="DU612" s="229">
        <f t="shared" si="1846"/>
        <v>0</v>
      </c>
    </row>
    <row r="613" spans="1:125" s="11" customFormat="1" collapsed="1" x14ac:dyDescent="0.35">
      <c r="A613" s="204"/>
      <c r="B613" s="199"/>
      <c r="C613" s="200"/>
      <c r="D613" s="201"/>
      <c r="E613" s="199" t="s">
        <v>105</v>
      </c>
      <c r="F613" s="199"/>
      <c r="G613" s="199"/>
      <c r="H613" s="205"/>
      <c r="I613" s="206">
        <f>+SUM(I614:I645)</f>
        <v>767.60746694539819</v>
      </c>
      <c r="J613" s="206">
        <f t="shared" ref="J613" si="1907">+SUM(J614:J645)</f>
        <v>8.1605420849257015</v>
      </c>
      <c r="K613" s="206">
        <f t="shared" ref="K613" si="1908">+SUM(K614:K645)</f>
        <v>130.14547194196342</v>
      </c>
      <c r="L613" s="207">
        <f t="shared" ref="L613" si="1909">+SUM(L614:L645)</f>
        <v>259.09603663190455</v>
      </c>
      <c r="M613" s="208">
        <f t="shared" ref="M613" si="1910">+SUM(M614:M645)</f>
        <v>168.52911737447425</v>
      </c>
      <c r="N613" s="208">
        <f t="shared" ref="N613" si="1911">+SUM(N614:N645)</f>
        <v>121.95008300526166</v>
      </c>
      <c r="O613" s="208">
        <f t="shared" ref="O613" si="1912">+SUM(O614:O645)</f>
        <v>348.65635072615436</v>
      </c>
      <c r="P613" s="208">
        <f t="shared" ref="P613" si="1913">+SUM(P614:P645)</f>
        <v>239.92508524373523</v>
      </c>
      <c r="Q613" s="208">
        <f t="shared" ref="Q613" si="1914">+SUM(Q614:Q645)</f>
        <v>338.23461365897469</v>
      </c>
      <c r="R613" s="208">
        <f t="shared" ref="R613" si="1915">+SUM(R614:R645)</f>
        <v>145.1267328198565</v>
      </c>
      <c r="S613" s="208">
        <f t="shared" ref="S613" si="1916">+SUM(S614:S645)</f>
        <v>0</v>
      </c>
      <c r="T613" s="208">
        <f t="shared" ref="T613" si="1917">+SUM(T614:T645)</f>
        <v>0</v>
      </c>
      <c r="U613" s="202">
        <f t="shared" ref="U613" si="1918">+SUM(U614:U645)</f>
        <v>2527.4315004326486</v>
      </c>
      <c r="V613" s="207">
        <f>+SUM(V614:V645)</f>
        <v>796</v>
      </c>
      <c r="W613" s="208">
        <f t="shared" ref="W613:AH613" si="1919">+SUM(W614:W645)</f>
        <v>189</v>
      </c>
      <c r="X613" s="208">
        <f t="shared" si="1919"/>
        <v>152</v>
      </c>
      <c r="Y613" s="208">
        <f t="shared" si="1919"/>
        <v>273</v>
      </c>
      <c r="Z613" s="208">
        <f t="shared" si="1919"/>
        <v>174</v>
      </c>
      <c r="AA613" s="208">
        <f t="shared" si="1919"/>
        <v>121</v>
      </c>
      <c r="AB613" s="208">
        <f t="shared" si="1919"/>
        <v>292</v>
      </c>
      <c r="AC613" s="208">
        <f t="shared" si="1919"/>
        <v>434</v>
      </c>
      <c r="AD613" s="208">
        <f t="shared" si="1919"/>
        <v>629.95000000000005</v>
      </c>
      <c r="AE613" s="208">
        <f t="shared" si="1919"/>
        <v>0</v>
      </c>
      <c r="AF613" s="208">
        <f t="shared" si="1919"/>
        <v>0</v>
      </c>
      <c r="AG613" s="206">
        <f t="shared" si="1919"/>
        <v>0</v>
      </c>
      <c r="AH613" s="203">
        <f t="shared" si="1919"/>
        <v>3060.95</v>
      </c>
      <c r="AI613" s="209">
        <f>SUM(AI614:AI645)</f>
        <v>176577.60036400001</v>
      </c>
      <c r="AJ613" s="209">
        <f t="shared" ref="AJ613:AT613" si="1920">SUM(AJ614:AJ645)</f>
        <v>2370.4428000000003</v>
      </c>
      <c r="AK613" s="209">
        <f t="shared" si="1920"/>
        <v>35825.824099999998</v>
      </c>
      <c r="AL613" s="209">
        <f t="shared" si="1920"/>
        <v>66695.912668000004</v>
      </c>
      <c r="AM613" s="209">
        <f t="shared" si="1920"/>
        <v>43334.420205999995</v>
      </c>
      <c r="AN613" s="209">
        <f t="shared" si="1920"/>
        <v>30488.436902000001</v>
      </c>
      <c r="AO613" s="209">
        <f t="shared" si="1920"/>
        <v>85328.101792800007</v>
      </c>
      <c r="AP613" s="209">
        <f t="shared" si="1920"/>
        <v>59366.401415999993</v>
      </c>
      <c r="AQ613" s="209">
        <f t="shared" si="1920"/>
        <v>84390.256512000007</v>
      </c>
      <c r="AR613" s="209">
        <f t="shared" si="1920"/>
        <v>36170.839008000003</v>
      </c>
      <c r="AS613" s="209">
        <f t="shared" si="1920"/>
        <v>0</v>
      </c>
      <c r="AT613" s="209">
        <f t="shared" si="1920"/>
        <v>0</v>
      </c>
      <c r="AU613" s="330">
        <f t="shared" ref="AU613" si="1921">+SUM(AU614:AU645)</f>
        <v>620548.23576880002</v>
      </c>
      <c r="AV613" s="207">
        <f t="shared" ref="AV613" si="1922">+SUM(AV614:AV645)</f>
        <v>171583.97615999999</v>
      </c>
      <c r="AW613" s="208">
        <f t="shared" ref="AW613" si="1923">+SUM(AW614:AW645)</f>
        <v>44936.510400000006</v>
      </c>
      <c r="AX613" s="208">
        <f t="shared" ref="AX613" si="1924">+SUM(AX614:AX645)</f>
        <v>38842.536959999998</v>
      </c>
      <c r="AY613" s="208">
        <f t="shared" ref="AY613" si="1925">+SUM(AY614:AY645)</f>
        <v>67998.439440000002</v>
      </c>
      <c r="AZ613" s="208">
        <f t="shared" ref="AZ613" si="1926">+SUM(AZ614:AZ645)</f>
        <v>40616.657279999999</v>
      </c>
      <c r="BA613" s="208">
        <f t="shared" ref="BA613" si="1927">+SUM(BA614:BA645)</f>
        <v>29009.08944</v>
      </c>
      <c r="BB613" s="208">
        <f t="shared" ref="BB613" si="1928">+SUM(BB614:BB645)</f>
        <v>69489.15264</v>
      </c>
      <c r="BC613" s="208">
        <v>101200.60943999999</v>
      </c>
      <c r="BD613" s="208">
        <v>129489.67152</v>
      </c>
      <c r="BE613" s="208">
        <f t="shared" ref="BE613" si="1929">+SUM(BE614:BE645)</f>
        <v>0</v>
      </c>
      <c r="BF613" s="208">
        <f t="shared" ref="BF613" si="1930">+SUM(BF614:BF645)</f>
        <v>0</v>
      </c>
      <c r="BG613" s="208">
        <f t="shared" ref="BG613" si="1931">+SUM(BG614:BG645)</f>
        <v>0</v>
      </c>
      <c r="BH613" s="330">
        <f t="shared" ref="BH613:CR613" si="1932">+SUM(BH614:BH645)</f>
        <v>693166.64328000019</v>
      </c>
      <c r="BI613" s="208">
        <f t="shared" si="1932"/>
        <v>48482.064359999989</v>
      </c>
      <c r="BJ613" s="207">
        <f t="shared" si="1932"/>
        <v>46371.633120000006</v>
      </c>
      <c r="BK613" s="208">
        <f t="shared" si="1932"/>
        <v>102986.82177398188</v>
      </c>
      <c r="BL613" s="207">
        <f t="shared" si="1932"/>
        <v>101200.60943999999</v>
      </c>
      <c r="BM613" s="250">
        <f>BL613/BK613</f>
        <v>0.9826559136090055</v>
      </c>
      <c r="BN613" s="252">
        <f>BJ613/BJ7</f>
        <v>4.1974779743047105E-3</v>
      </c>
      <c r="BO613" s="207"/>
      <c r="BP613" s="207"/>
      <c r="BQ613" s="207">
        <f t="shared" si="1932"/>
        <v>352.66666666666669</v>
      </c>
      <c r="BR613" s="251">
        <f t="shared" si="1932"/>
        <v>89569.823400000008</v>
      </c>
      <c r="BS613" s="230">
        <f t="shared" si="1861"/>
        <v>0.8697212114825017</v>
      </c>
      <c r="BT613" s="231">
        <f t="shared" si="1852"/>
        <v>0.70467818540749794</v>
      </c>
      <c r="BU613" s="232">
        <f t="shared" si="1747"/>
        <v>0.12738293924821176</v>
      </c>
      <c r="BV613" s="208">
        <f t="shared" si="1932"/>
        <v>70459.621470000013</v>
      </c>
      <c r="BW613" s="207">
        <f t="shared" si="1854"/>
        <v>66566.283839999989</v>
      </c>
      <c r="BX613" s="208">
        <f t="shared" ref="BX613" si="1933">+SUM(BX614:BX645)</f>
        <v>81853.887284451324</v>
      </c>
      <c r="BY613" s="208">
        <f t="shared" si="1932"/>
        <v>129489.67152</v>
      </c>
      <c r="BZ613" s="387">
        <f t="shared" si="1855"/>
        <v>1.5819611727175407</v>
      </c>
      <c r="CA613" s="387">
        <f>BW613/BW7</f>
        <v>5.8203331811729504E-3</v>
      </c>
      <c r="CB613" s="208"/>
      <c r="CC613" s="208"/>
      <c r="CD613" s="208">
        <v>488</v>
      </c>
      <c r="CE613" s="208">
        <v>117315.94932000001</v>
      </c>
      <c r="CF613" s="387">
        <f t="shared" si="1856"/>
        <v>1.4332361383438528</v>
      </c>
      <c r="CG613" s="387">
        <f t="shared" si="1857"/>
        <v>0.39015988538105795</v>
      </c>
      <c r="CH613" s="387">
        <f t="shared" si="1858"/>
        <v>0.18616265297429035</v>
      </c>
      <c r="CI613" s="208">
        <f t="shared" si="1859"/>
        <v>77018.515919999991</v>
      </c>
      <c r="CJ613" s="207">
        <f t="shared" si="1860"/>
        <v>100059.8112</v>
      </c>
      <c r="CK613" s="208">
        <f t="shared" si="1932"/>
        <v>134596.71726512737</v>
      </c>
      <c r="CL613" s="208">
        <f t="shared" si="1932"/>
        <v>73280.847999999998</v>
      </c>
      <c r="CM613" s="387">
        <f t="shared" si="1837"/>
        <v>0.54444751320087592</v>
      </c>
      <c r="CN613" s="387">
        <f>CJ613/CJ7</f>
        <v>9.0775055824808652E-3</v>
      </c>
      <c r="CO613" s="208">
        <v>0</v>
      </c>
      <c r="CP613" s="208">
        <v>0</v>
      </c>
      <c r="CQ613" s="208">
        <v>194.99999999999997</v>
      </c>
      <c r="CR613" s="208">
        <f t="shared" si="1932"/>
        <v>130001.47919999999</v>
      </c>
      <c r="CS613" s="387">
        <f t="shared" si="1847"/>
        <v>0.9658592114391934</v>
      </c>
      <c r="CT613" s="387">
        <f t="shared" si="1848"/>
        <v>2.5940963153010412</v>
      </c>
      <c r="CU613" s="387">
        <f t="shared" si="1838"/>
        <v>0.32651754534467958</v>
      </c>
      <c r="CV613" s="208">
        <f t="shared" ref="CV613:CW613" si="1934">+SUM(CV614:CV645)</f>
        <v>76644.74912800001</v>
      </c>
      <c r="CW613" s="207">
        <f t="shared" si="1934"/>
        <v>101323.70965333332</v>
      </c>
      <c r="CX613" s="208">
        <f t="shared" ref="CX613:CY613" si="1935">+SUM(CX614:CX645)</f>
        <v>0</v>
      </c>
      <c r="CY613" s="208">
        <f t="shared" si="1935"/>
        <v>0</v>
      </c>
      <c r="CZ613" s="387">
        <f t="shared" si="1841"/>
        <v>0</v>
      </c>
      <c r="DA613" s="387">
        <f>CW613/CW7</f>
        <v>1.0185916312339722E-2</v>
      </c>
      <c r="DB613" s="208">
        <v>0</v>
      </c>
      <c r="DC613" s="208">
        <v>0</v>
      </c>
      <c r="DD613" s="208">
        <f t="shared" ref="DD613:DE613" si="1936">+SUM(DD614:DD645)</f>
        <v>0</v>
      </c>
      <c r="DE613" s="208">
        <f t="shared" si="1936"/>
        <v>0</v>
      </c>
      <c r="DF613" s="387">
        <f t="shared" si="1849"/>
        <v>0</v>
      </c>
      <c r="DG613" s="387">
        <f t="shared" si="1842"/>
        <v>0</v>
      </c>
      <c r="DH613" s="387">
        <f t="shared" si="1843"/>
        <v>0.23511348047012781</v>
      </c>
      <c r="DI613" s="208"/>
      <c r="DJ613" s="207"/>
      <c r="DK613" s="208">
        <f t="shared" ref="DK613:DL613" si="1937">+SUM(DK614:DK645)</f>
        <v>0</v>
      </c>
      <c r="DL613" s="208">
        <f t="shared" si="1937"/>
        <v>0</v>
      </c>
      <c r="DM613" s="387">
        <f t="shared" si="1844"/>
        <v>0</v>
      </c>
      <c r="DN613" s="387" t="e">
        <f>DJ613/DJ7</f>
        <v>#DIV/0!</v>
      </c>
      <c r="DO613" s="208">
        <v>0</v>
      </c>
      <c r="DP613" s="208">
        <v>0</v>
      </c>
      <c r="DQ613" s="208">
        <f t="shared" ref="DQ613:DR613" si="1938">+SUM(DQ614:DQ645)</f>
        <v>0</v>
      </c>
      <c r="DR613" s="208">
        <f t="shared" si="1938"/>
        <v>0</v>
      </c>
      <c r="DS613" s="387">
        <f t="shared" si="1850"/>
        <v>0</v>
      </c>
      <c r="DT613" s="387">
        <f t="shared" si="1845"/>
        <v>0</v>
      </c>
      <c r="DU613" s="387">
        <f t="shared" si="1846"/>
        <v>0.11702298600725669</v>
      </c>
    </row>
    <row r="614" spans="1:125" x14ac:dyDescent="0.35">
      <c r="B614" s="5" t="s">
        <v>126</v>
      </c>
      <c r="C614" s="3"/>
      <c r="D614" s="18">
        <v>324003</v>
      </c>
      <c r="E614" s="5" t="s">
        <v>40</v>
      </c>
      <c r="F614" s="5" t="s">
        <v>36</v>
      </c>
      <c r="G614" s="5" t="s">
        <v>69</v>
      </c>
      <c r="H614" s="20">
        <v>366.66699999999997</v>
      </c>
      <c r="I614" s="16">
        <f t="shared" ref="I614" si="1939">+IFERROR(AI614/$H614,0)</f>
        <v>41.798362001489096</v>
      </c>
      <c r="J614" s="16">
        <f t="shared" ref="J614" si="1940">+IFERROR(AJ614/$H614,0)</f>
        <v>3.1348771501116821</v>
      </c>
      <c r="K614" s="16">
        <f t="shared" ref="K614" si="1941">+IFERROR(AK614/$H614,0)</f>
        <v>17.764303850632867</v>
      </c>
      <c r="L614" s="33">
        <f t="shared" ref="L614" si="1942">+IFERROR(AL614/$H614,0)</f>
        <v>18.809430900517363</v>
      </c>
      <c r="M614" s="20">
        <f t="shared" ref="M614" si="1943">+IFERROR(AM614/$H614,0)</f>
        <v>13.584467650483957</v>
      </c>
      <c r="N614" s="20">
        <f t="shared" ref="N614" si="1944">+IFERROR(AN614/$H614,0)</f>
        <v>8.3596724002978196</v>
      </c>
      <c r="O614" s="20">
        <f t="shared" ref="O614" si="1945">+IFERROR(AO614/$H614,0)</f>
        <v>19.493236097058098</v>
      </c>
      <c r="P614" s="20">
        <f t="shared" ref="P614" si="1946">+IFERROR(AP614/$H614,0)</f>
        <v>18.46727630247609</v>
      </c>
      <c r="Q614" s="20">
        <f t="shared" ref="Q614" si="1947">+IFERROR(AQ614/$H614,0)</f>
        <v>26.71819389255101</v>
      </c>
      <c r="R614" s="20">
        <f t="shared" ref="R614" si="1948">+IFERROR(AR614/$H614,0)</f>
        <v>15.713691169371668</v>
      </c>
      <c r="S614" s="20">
        <f t="shared" ref="S614" si="1949">+IFERROR(AS614/$H614,0)</f>
        <v>0</v>
      </c>
      <c r="T614" s="20">
        <f t="shared" ref="T614" si="1950">+IFERROR(AT614/$H614,0)</f>
        <v>0</v>
      </c>
      <c r="U614" s="182">
        <f t="shared" ref="U614" si="1951">+SUM(I614:T614)</f>
        <v>183.84351141498965</v>
      </c>
      <c r="V614" s="33">
        <v>104</v>
      </c>
      <c r="W614" s="20">
        <v>23</v>
      </c>
      <c r="X614" s="20">
        <v>20</v>
      </c>
      <c r="Y614" s="20">
        <v>22</v>
      </c>
      <c r="Z614" s="20">
        <v>20</v>
      </c>
      <c r="AA614" s="20">
        <v>28</v>
      </c>
      <c r="AB614" s="20">
        <v>26</v>
      </c>
      <c r="AC614" s="20">
        <v>21</v>
      </c>
      <c r="AD614" s="20">
        <v>18.95</v>
      </c>
      <c r="AE614" s="20">
        <v>0</v>
      </c>
      <c r="AF614" s="20">
        <v>0</v>
      </c>
      <c r="AG614" s="16">
        <v>0</v>
      </c>
      <c r="AH614" s="179">
        <f t="shared" si="1836"/>
        <v>282.95</v>
      </c>
      <c r="AI614" s="28">
        <v>15326.080000000002</v>
      </c>
      <c r="AJ614" s="28">
        <v>1149.4560000000001</v>
      </c>
      <c r="AK614" s="28">
        <v>6513.5840000000007</v>
      </c>
      <c r="AL614" s="28">
        <v>6896.7975999999999</v>
      </c>
      <c r="AM614" s="28">
        <v>4980.9760000000006</v>
      </c>
      <c r="AN614" s="28">
        <v>3065.2160000000003</v>
      </c>
      <c r="AO614" s="28">
        <v>7147.5264000000006</v>
      </c>
      <c r="AP614" s="28">
        <v>6771.3407999999999</v>
      </c>
      <c r="AQ614" s="28">
        <v>9796.68</v>
      </c>
      <c r="AR614" s="28">
        <v>5761.6920000000009</v>
      </c>
      <c r="AS614" s="28"/>
      <c r="AT614" s="23"/>
      <c r="AU614" s="329">
        <f t="shared" si="1863"/>
        <v>67409.348800000007</v>
      </c>
      <c r="AV614" s="33">
        <v>39123.3024</v>
      </c>
      <c r="AW614" s="20">
        <v>8652.2688000000016</v>
      </c>
      <c r="AX614" s="20">
        <v>7523.7120000000004</v>
      </c>
      <c r="AY614" s="20">
        <v>8276.0832000000009</v>
      </c>
      <c r="AZ614" s="20">
        <v>7523.7120000000004</v>
      </c>
      <c r="BA614" s="20">
        <v>10533.1968</v>
      </c>
      <c r="BB614" s="20">
        <v>9780.8256000000001</v>
      </c>
      <c r="BC614" s="20">
        <v>7899.8976000000002</v>
      </c>
      <c r="BD614" s="20">
        <v>6056.7523200000005</v>
      </c>
      <c r="BE614" s="20">
        <v>0</v>
      </c>
      <c r="BF614" s="20">
        <v>0</v>
      </c>
      <c r="BG614" s="20">
        <v>0</v>
      </c>
      <c r="BH614" s="329">
        <f t="shared" si="1864"/>
        <v>105369.75072000001</v>
      </c>
      <c r="BI614" s="193">
        <f t="shared" ref="BI614:BI640" si="1952">+AVERAGE(AW614:BB614)</f>
        <v>8714.9663999999993</v>
      </c>
      <c r="BJ614" s="193">
        <f t="shared" ref="BJ614:BJ640" si="1953">+AVERAGE(AZ614:BB614)</f>
        <v>9279.2448000000004</v>
      </c>
      <c r="BK614" s="20">
        <v>18799.885884679941</v>
      </c>
      <c r="BL614" s="33">
        <v>7899.8976000000002</v>
      </c>
      <c r="BM614" s="226">
        <f t="shared" si="1851"/>
        <v>0.42020986980764813</v>
      </c>
      <c r="BN614" s="4">
        <f>BJ614/$BJ$613</f>
        <v>0.20010606001275116</v>
      </c>
      <c r="BO614" s="4">
        <v>0</v>
      </c>
      <c r="BP614" s="4">
        <v>0</v>
      </c>
      <c r="BQ614" s="195">
        <v>24.666666666666668</v>
      </c>
      <c r="BR614" s="196">
        <f t="shared" ref="BR614:BR640" si="1954">BQ614*H614*1.08*(1-BO614)</f>
        <v>9768.0088799999994</v>
      </c>
      <c r="BS614" s="224">
        <f t="shared" si="1861"/>
        <v>0.51957809424577228</v>
      </c>
      <c r="BT614" s="4">
        <f t="shared" si="1852"/>
        <v>0.16666666666666674</v>
      </c>
      <c r="BU614" s="229">
        <f t="shared" si="1747"/>
        <v>0.91535443552145401</v>
      </c>
      <c r="BV614" s="193">
        <f t="shared" si="1853"/>
        <v>12414.124800000001</v>
      </c>
      <c r="BW614" s="193">
        <f t="shared" si="1854"/>
        <v>9404.6400000000012</v>
      </c>
      <c r="BX614" s="20">
        <v>11564.508308157379</v>
      </c>
      <c r="BY614" s="19">
        <v>6056.7523200000005</v>
      </c>
      <c r="BZ614" s="441">
        <f t="shared" si="1855"/>
        <v>0.52373625913067878</v>
      </c>
      <c r="CA614" s="4">
        <f t="shared" ref="CA614:CA640" si="1955">BW614/$BW$613</f>
        <v>0.14128233480188224</v>
      </c>
      <c r="CB614" s="1">
        <v>0</v>
      </c>
      <c r="CC614" s="1">
        <v>0</v>
      </c>
      <c r="CD614" s="19">
        <v>25</v>
      </c>
      <c r="CE614" s="196">
        <v>9900.009</v>
      </c>
      <c r="CF614" s="275">
        <f t="shared" si="1856"/>
        <v>0.85606830279301427</v>
      </c>
      <c r="CG614" s="1">
        <f t="shared" si="1857"/>
        <v>1.0547348693638936E-2</v>
      </c>
      <c r="CH614" s="229">
        <f t="shared" si="1858"/>
        <v>0.70922556005405224</v>
      </c>
      <c r="CI614" s="193">
        <f t="shared" si="1859"/>
        <v>11707.750080000002</v>
      </c>
      <c r="CJ614" s="193">
        <f t="shared" si="1860"/>
        <v>7912.4918399999997</v>
      </c>
      <c r="CK614" s="20">
        <v>10643.588212678011</v>
      </c>
      <c r="CL614" s="33">
        <v>5266.598</v>
      </c>
      <c r="CM614" s="475">
        <f t="shared" si="1837"/>
        <v>0.49481414488835079</v>
      </c>
      <c r="CN614" s="4">
        <f t="shared" ref="CN614:CN645" si="1956">CJ614/$CJ$613</f>
        <v>7.907762112587316E-2</v>
      </c>
      <c r="CO614" s="1">
        <v>0</v>
      </c>
      <c r="CP614" s="1">
        <v>0</v>
      </c>
      <c r="CQ614" s="19">
        <v>24.666666666666668</v>
      </c>
      <c r="CR614" s="7">
        <v>11880.010799999998</v>
      </c>
      <c r="CS614" s="224">
        <f t="shared" si="1847"/>
        <v>1.1161659548092282</v>
      </c>
      <c r="CT614" s="1">
        <f t="shared" si="1848"/>
        <v>1.0618961929933075</v>
      </c>
      <c r="CU614" s="229">
        <f t="shared" si="1838"/>
        <v>0.73936944366387358</v>
      </c>
      <c r="CV614" s="193">
        <f t="shared" si="1839"/>
        <v>11063.634872000001</v>
      </c>
      <c r="CW614" s="193">
        <f t="shared" si="1840"/>
        <v>6407.7493066666675</v>
      </c>
      <c r="CX614" s="20"/>
      <c r="CY614" s="33"/>
      <c r="CZ614" s="475">
        <f t="shared" si="1841"/>
        <v>0</v>
      </c>
      <c r="DA614" s="4">
        <f t="shared" ref="DA614:DA645" si="1957">CW614/$CW$613</f>
        <v>6.3240374129510238E-2</v>
      </c>
      <c r="DE614" s="7">
        <f t="shared" ref="DE614" si="1958">DD614*$H614*1.08*(1-DB614)</f>
        <v>0</v>
      </c>
      <c r="DF614" s="224">
        <f t="shared" si="1849"/>
        <v>0</v>
      </c>
      <c r="DG614" s="1">
        <f t="shared" si="1842"/>
        <v>0</v>
      </c>
      <c r="DH614" s="229">
        <f t="shared" si="1843"/>
        <v>0.64126120025654365</v>
      </c>
      <c r="DI614" s="193"/>
      <c r="DJ614" s="193"/>
      <c r="DK614" s="20"/>
      <c r="DL614" s="33"/>
      <c r="DM614" s="475">
        <f t="shared" si="1844"/>
        <v>0</v>
      </c>
      <c r="DN614" s="4" t="e">
        <f t="shared" ref="DN614:DN645" si="1959">DJ614/$DJ$613</f>
        <v>#DIV/0!</v>
      </c>
      <c r="DR614" s="7">
        <f t="shared" ref="DR614:DR648" si="1960">DQ614*$H614*1.08*(1-DO614)</f>
        <v>0</v>
      </c>
      <c r="DS614" s="224">
        <f t="shared" si="1850"/>
        <v>0</v>
      </c>
      <c r="DT614" s="1">
        <f t="shared" si="1845"/>
        <v>0</v>
      </c>
      <c r="DU614" s="229">
        <f t="shared" si="1846"/>
        <v>0.56313260097833795</v>
      </c>
    </row>
    <row r="615" spans="1:125" hidden="1" outlineLevel="1" x14ac:dyDescent="0.35">
      <c r="B615" s="5" t="s">
        <v>126</v>
      </c>
      <c r="C615" s="3"/>
      <c r="D615" s="18">
        <v>320015</v>
      </c>
      <c r="E615" s="5" t="s">
        <v>41</v>
      </c>
      <c r="F615" s="5" t="s">
        <v>32</v>
      </c>
      <c r="G615" s="5" t="s">
        <v>70</v>
      </c>
      <c r="H615" s="20">
        <v>332.45499999999998</v>
      </c>
      <c r="I615" s="16">
        <f t="shared" ref="I615:I644" si="1961">+IFERROR(AI615/$H615,0)</f>
        <v>49.239349084838544</v>
      </c>
      <c r="J615" s="16">
        <f t="shared" ref="J615:J644" si="1962">+IFERROR(AJ615/$H615,0)</f>
        <v>0</v>
      </c>
      <c r="K615" s="16">
        <f t="shared" ref="K615:K644" si="1963">+IFERROR(AK615/$H615,0)</f>
        <v>16.080193108841797</v>
      </c>
      <c r="L615" s="33">
        <f t="shared" ref="L615:L644" si="1964">+IFERROR(AL615/$H615,0)</f>
        <v>28.864446015250184</v>
      </c>
      <c r="M615" s="20">
        <f t="shared" ref="M615:M644" si="1965">+IFERROR(AM615/$H615,0)</f>
        <v>19.525948775022183</v>
      </c>
      <c r="N615" s="20">
        <f t="shared" ref="N615:N644" si="1966">+IFERROR(AN615/$H615,0)</f>
        <v>16.979085891323638</v>
      </c>
      <c r="O615" s="20">
        <f t="shared" ref="O615:O644" si="1967">+IFERROR(AO615/$H615,0)</f>
        <v>38.341863049134467</v>
      </c>
      <c r="P615" s="20">
        <f t="shared" ref="P615:P644" si="1968">+IFERROR(AP615/$H615,0)</f>
        <v>22.505006572318056</v>
      </c>
      <c r="Q615" s="20">
        <f t="shared" ref="Q615:Q644" si="1969">+IFERROR(AQ615/$H615,0)</f>
        <v>34.884855995548278</v>
      </c>
      <c r="R615" s="20">
        <f t="shared" ref="R615:R644" si="1970">+IFERROR(AR615/$H615,0)</f>
        <v>6.159659502789852</v>
      </c>
      <c r="S615" s="20">
        <f t="shared" ref="S615:S644" si="1971">+IFERROR(AS615/$H615,0)</f>
        <v>0</v>
      </c>
      <c r="T615" s="20">
        <f t="shared" ref="T615:T644" si="1972">+IFERROR(AT615/$H615,0)</f>
        <v>0</v>
      </c>
      <c r="U615" s="182">
        <f t="shared" ref="U615:U644" si="1973">+SUM(I615:T615)</f>
        <v>232.58040799506699</v>
      </c>
      <c r="V615" s="33">
        <v>16</v>
      </c>
      <c r="W615" s="20">
        <v>27</v>
      </c>
      <c r="X615" s="20">
        <v>17</v>
      </c>
      <c r="Y615" s="20">
        <v>44</v>
      </c>
      <c r="Z615" s="20">
        <v>18</v>
      </c>
      <c r="AA615" s="20">
        <v>8</v>
      </c>
      <c r="AB615" s="20">
        <v>41</v>
      </c>
      <c r="AC615" s="20">
        <v>30</v>
      </c>
      <c r="AD615" s="20">
        <v>18</v>
      </c>
      <c r="AE615" s="20">
        <v>0</v>
      </c>
      <c r="AF615" s="20">
        <v>0</v>
      </c>
      <c r="AG615" s="16">
        <v>0</v>
      </c>
      <c r="AH615" s="179">
        <f t="shared" si="1836"/>
        <v>219</v>
      </c>
      <c r="AI615" s="28">
        <v>16369.867799999998</v>
      </c>
      <c r="AJ615" s="28">
        <v>0</v>
      </c>
      <c r="AK615" s="28">
        <v>5345.9405999999999</v>
      </c>
      <c r="AL615" s="28">
        <v>9596.1293999999998</v>
      </c>
      <c r="AM615" s="28">
        <v>6491.4992999999995</v>
      </c>
      <c r="AN615" s="28">
        <v>5644.7820000000002</v>
      </c>
      <c r="AO615" s="28">
        <v>12746.944079999999</v>
      </c>
      <c r="AP615" s="28">
        <v>7481.9019599999992</v>
      </c>
      <c r="AQ615" s="28">
        <v>11597.644800000002</v>
      </c>
      <c r="AR615" s="28">
        <v>2047.8096</v>
      </c>
      <c r="AS615" s="28"/>
      <c r="AT615" s="28"/>
      <c r="AU615" s="329">
        <f t="shared" si="1863"/>
        <v>77322.519539999994</v>
      </c>
      <c r="AV615" s="33">
        <v>5457.7151999999996</v>
      </c>
      <c r="AW615" s="20">
        <v>9209.8943999999992</v>
      </c>
      <c r="AX615" s="20">
        <v>5798.8224000000009</v>
      </c>
      <c r="AY615" s="20">
        <v>12858.6528</v>
      </c>
      <c r="AZ615" s="20">
        <v>5218.4736000000003</v>
      </c>
      <c r="BA615" s="20">
        <v>2319.3216000000002</v>
      </c>
      <c r="BB615" s="20">
        <v>11886.5232</v>
      </c>
      <c r="BC615" s="20">
        <v>10233.215999999999</v>
      </c>
      <c r="BD615" s="20">
        <v>6139.9296000000004</v>
      </c>
      <c r="BE615" s="20">
        <v>0</v>
      </c>
      <c r="BF615" s="20">
        <v>0</v>
      </c>
      <c r="BG615" s="20">
        <v>0</v>
      </c>
      <c r="BH615" s="329">
        <f t="shared" si="1864"/>
        <v>69122.548800000004</v>
      </c>
      <c r="BI615" s="193">
        <f t="shared" si="1952"/>
        <v>7881.9479999999994</v>
      </c>
      <c r="BJ615" s="193">
        <f t="shared" si="1953"/>
        <v>6474.7727999999997</v>
      </c>
      <c r="BK615" s="20">
        <v>9410.7077015460945</v>
      </c>
      <c r="BL615" s="33">
        <v>10233.215999999999</v>
      </c>
      <c r="BM615" s="226">
        <f t="shared" si="1851"/>
        <v>1.0874013224657666</v>
      </c>
      <c r="BN615" s="4">
        <f t="shared" ref="BN615:BN648" si="1974">BJ615/$BJ$613</f>
        <v>0.13962787946770505</v>
      </c>
      <c r="BO615" s="4">
        <v>0</v>
      </c>
      <c r="BP615" s="4">
        <v>0</v>
      </c>
      <c r="BQ615" s="195">
        <v>30</v>
      </c>
      <c r="BR615" s="196">
        <f t="shared" si="1954"/>
        <v>10771.541999999999</v>
      </c>
      <c r="BS615" s="224">
        <f t="shared" si="1861"/>
        <v>1.1446048843096392</v>
      </c>
      <c r="BT615" s="4">
        <f t="shared" si="1852"/>
        <v>0.3677292291063381</v>
      </c>
      <c r="BU615" s="229">
        <f t="shared" si="1747"/>
        <v>-1.0905746652632109E-2</v>
      </c>
      <c r="BV615" s="193">
        <f t="shared" si="1853"/>
        <v>7872.8274000000001</v>
      </c>
      <c r="BW615" s="193">
        <f t="shared" si="1854"/>
        <v>8146.3535999999995</v>
      </c>
      <c r="BX615" s="20">
        <v>10017.244029371433</v>
      </c>
      <c r="BY615" s="19">
        <v>6139.9296000000004</v>
      </c>
      <c r="BZ615" s="441">
        <f t="shared" si="1855"/>
        <v>0.61293601134176134</v>
      </c>
      <c r="CA615" s="4">
        <f t="shared" si="1955"/>
        <v>0.12237957611665289</v>
      </c>
      <c r="CB615" s="1">
        <v>0</v>
      </c>
      <c r="CC615" s="1">
        <v>0</v>
      </c>
      <c r="CD615" s="19">
        <v>35</v>
      </c>
      <c r="CE615" s="196">
        <v>12566.799000000001</v>
      </c>
      <c r="CF615" s="275">
        <f t="shared" si="1856"/>
        <v>1.2545166078766825</v>
      </c>
      <c r="CG615" s="1">
        <f t="shared" si="1857"/>
        <v>8.3564742386316171E-2</v>
      </c>
      <c r="CH615" s="229">
        <f t="shared" si="1858"/>
        <v>-8.1729456611706164E-2</v>
      </c>
      <c r="CI615" s="193">
        <f t="shared" si="1859"/>
        <v>7680.2832000000008</v>
      </c>
      <c r="CJ615" s="193">
        <f t="shared" si="1860"/>
        <v>9419.8895999999986</v>
      </c>
      <c r="CK615" s="20">
        <v>12671.283324987058</v>
      </c>
      <c r="CL615" s="33">
        <v>6822.1450000000004</v>
      </c>
      <c r="CM615" s="475">
        <f t="shared" si="1837"/>
        <v>0.5383941645868745</v>
      </c>
      <c r="CN615" s="4">
        <f t="shared" si="1956"/>
        <v>9.4142588188293519E-2</v>
      </c>
      <c r="CO615" s="1">
        <v>0</v>
      </c>
      <c r="CP615" s="1">
        <v>0</v>
      </c>
      <c r="CQ615" s="19">
        <v>22.333333333333332</v>
      </c>
      <c r="CR615" s="7">
        <v>10771.541999999999</v>
      </c>
      <c r="CS615" s="224">
        <f t="shared" si="1847"/>
        <v>0.85007506530606292</v>
      </c>
      <c r="CT615" s="1">
        <f t="shared" si="1848"/>
        <v>4.260031010695525</v>
      </c>
      <c r="CU615" s="229">
        <f t="shared" si="1838"/>
        <v>3.3257727183472197E-2</v>
      </c>
      <c r="CV615" s="193">
        <f t="shared" si="1839"/>
        <v>7594.4693800000005</v>
      </c>
      <c r="CW615" s="193">
        <f t="shared" si="1840"/>
        <v>7731.7635333333337</v>
      </c>
      <c r="CX615" s="20"/>
      <c r="CY615" s="33"/>
      <c r="CZ615" s="475">
        <f t="shared" si="1841"/>
        <v>0</v>
      </c>
      <c r="DA615" s="4">
        <f t="shared" si="1957"/>
        <v>7.6307544994025756E-2</v>
      </c>
      <c r="DE615" s="7">
        <f t="shared" ref="DE615:DE648" si="1975">DD615*$H615*1.08*(1-DB615)</f>
        <v>0</v>
      </c>
      <c r="DF615" s="224">
        <f t="shared" si="1849"/>
        <v>0</v>
      </c>
      <c r="DG615" s="1">
        <f t="shared" si="1842"/>
        <v>0</v>
      </c>
      <c r="DH615" s="229">
        <f t="shared" si="1843"/>
        <v>-1.7819203877432077E-2</v>
      </c>
      <c r="DI615" s="193"/>
      <c r="DJ615" s="193"/>
      <c r="DK615" s="20"/>
      <c r="DL615" s="33"/>
      <c r="DM615" s="475">
        <f t="shared" si="1844"/>
        <v>0</v>
      </c>
      <c r="DN615" s="4" t="e">
        <f t="shared" si="1959"/>
        <v>#DIV/0!</v>
      </c>
      <c r="DR615" s="7">
        <f t="shared" si="1960"/>
        <v>0</v>
      </c>
      <c r="DS615" s="224">
        <f t="shared" si="1850"/>
        <v>0</v>
      </c>
      <c r="DT615" s="1">
        <f t="shared" si="1845"/>
        <v>0</v>
      </c>
      <c r="DU615" s="229">
        <f t="shared" si="1846"/>
        <v>-0.10604893359376411</v>
      </c>
    </row>
    <row r="616" spans="1:125" hidden="1" outlineLevel="1" x14ac:dyDescent="0.35">
      <c r="B616" s="5" t="s">
        <v>126</v>
      </c>
      <c r="C616" s="3"/>
      <c r="D616" s="18">
        <v>320107</v>
      </c>
      <c r="E616" s="5" t="s">
        <v>41</v>
      </c>
      <c r="F616" s="5" t="s">
        <v>33</v>
      </c>
      <c r="G616" s="5" t="s">
        <v>70</v>
      </c>
      <c r="H616" s="20">
        <v>317.77800000000002</v>
      </c>
      <c r="I616" s="16">
        <f t="shared" si="1961"/>
        <v>55.37966127296415</v>
      </c>
      <c r="J616" s="16">
        <f t="shared" si="1962"/>
        <v>1.0448992693012102</v>
      </c>
      <c r="K616" s="16">
        <f t="shared" si="1963"/>
        <v>29.257179540433889</v>
      </c>
      <c r="L616" s="33">
        <f t="shared" si="1964"/>
        <v>50.155164926458092</v>
      </c>
      <c r="M616" s="20">
        <f t="shared" si="1965"/>
        <v>30.302078809735093</v>
      </c>
      <c r="N616" s="20">
        <f t="shared" si="1966"/>
        <v>15.673489039518152</v>
      </c>
      <c r="O616" s="20">
        <f t="shared" si="1967"/>
        <v>47.191450635349206</v>
      </c>
      <c r="P616" s="20">
        <f t="shared" si="1968"/>
        <v>31.80293412382229</v>
      </c>
      <c r="Q616" s="20">
        <f t="shared" si="1969"/>
        <v>45.139648433812276</v>
      </c>
      <c r="R616" s="20">
        <f t="shared" si="1970"/>
        <v>20.518022015369219</v>
      </c>
      <c r="S616" s="20">
        <f t="shared" si="1971"/>
        <v>0</v>
      </c>
      <c r="T616" s="20">
        <f t="shared" si="1972"/>
        <v>0</v>
      </c>
      <c r="U616" s="182">
        <f t="shared" si="1973"/>
        <v>326.46452806676359</v>
      </c>
      <c r="V616" s="33">
        <v>52</v>
      </c>
      <c r="W616" s="20">
        <v>0</v>
      </c>
      <c r="X616" s="20">
        <v>14</v>
      </c>
      <c r="Y616" s="20">
        <v>38</v>
      </c>
      <c r="Z616" s="20">
        <v>18</v>
      </c>
      <c r="AA616" s="20">
        <v>11</v>
      </c>
      <c r="AB616" s="20">
        <v>61</v>
      </c>
      <c r="AC616" s="20">
        <v>44</v>
      </c>
      <c r="AD616" s="20">
        <v>24</v>
      </c>
      <c r="AE616" s="20">
        <v>0</v>
      </c>
      <c r="AF616" s="20">
        <v>0</v>
      </c>
      <c r="AG616" s="16">
        <v>0</v>
      </c>
      <c r="AH616" s="179">
        <f t="shared" si="1836"/>
        <v>262</v>
      </c>
      <c r="AI616" s="28">
        <v>17598.438000000002</v>
      </c>
      <c r="AJ616" s="28">
        <v>332.04599999999999</v>
      </c>
      <c r="AK616" s="28">
        <v>9297.2880000000005</v>
      </c>
      <c r="AL616" s="28">
        <v>15938.208000000001</v>
      </c>
      <c r="AM616" s="28">
        <v>9629.3339999999989</v>
      </c>
      <c r="AN616" s="28">
        <v>4980.6899999999996</v>
      </c>
      <c r="AO616" s="28">
        <v>14996.4048</v>
      </c>
      <c r="AP616" s="28">
        <v>10106.272800000001</v>
      </c>
      <c r="AQ616" s="28">
        <v>14344.387199999997</v>
      </c>
      <c r="AR616" s="28">
        <v>6520.1760000000004</v>
      </c>
      <c r="AS616" s="28"/>
      <c r="AT616" s="28"/>
      <c r="AU616" s="329">
        <f t="shared" si="1863"/>
        <v>103743.24480000001</v>
      </c>
      <c r="AV616" s="33">
        <v>16952.457600000002</v>
      </c>
      <c r="AW616" s="20">
        <v>0</v>
      </c>
      <c r="AX616" s="20">
        <v>4564.1232</v>
      </c>
      <c r="AY616" s="20">
        <v>10773.8424</v>
      </c>
      <c r="AZ616" s="20">
        <v>4987.5263999999997</v>
      </c>
      <c r="BA616" s="20">
        <v>3047.9328</v>
      </c>
      <c r="BB616" s="20">
        <v>16902.1728</v>
      </c>
      <c r="BC616" s="20">
        <v>13659.4512</v>
      </c>
      <c r="BD616" s="20">
        <v>7824.2111999999997</v>
      </c>
      <c r="BE616" s="20">
        <v>0</v>
      </c>
      <c r="BF616" s="20">
        <v>0</v>
      </c>
      <c r="BG616" s="20">
        <v>0</v>
      </c>
      <c r="BH616" s="329">
        <f t="shared" si="1864"/>
        <v>78711.717600000018</v>
      </c>
      <c r="BI616" s="193">
        <f t="shared" si="1952"/>
        <v>6712.5995999999986</v>
      </c>
      <c r="BJ616" s="193">
        <f t="shared" si="1953"/>
        <v>8312.5439999999999</v>
      </c>
      <c r="BK616" s="20">
        <v>11144.44479899573</v>
      </c>
      <c r="BL616" s="33">
        <v>13659.4512</v>
      </c>
      <c r="BM616" s="226">
        <f t="shared" si="1851"/>
        <v>1.2256735482444947</v>
      </c>
      <c r="BN616" s="4">
        <f t="shared" si="1974"/>
        <v>0.17925924623980546</v>
      </c>
      <c r="BO616" s="4">
        <v>0</v>
      </c>
      <c r="BP616" s="4">
        <v>0</v>
      </c>
      <c r="BQ616" s="195">
        <v>40</v>
      </c>
      <c r="BR616" s="196">
        <f t="shared" si="1954"/>
        <v>13728.009600000001</v>
      </c>
      <c r="BS616" s="224">
        <f t="shared" si="1861"/>
        <v>1.2318253486469857</v>
      </c>
      <c r="BT616" s="4">
        <f t="shared" si="1852"/>
        <v>0.35158148511486842</v>
      </c>
      <c r="BU616" s="229">
        <f t="shared" si="1747"/>
        <v>-0.14468346948221722</v>
      </c>
      <c r="BV616" s="193">
        <f t="shared" si="1853"/>
        <v>8860.9383000000016</v>
      </c>
      <c r="BW616" s="193">
        <f t="shared" si="1854"/>
        <v>11203.185599999999</v>
      </c>
      <c r="BX616" s="20">
        <v>13776.107639317304</v>
      </c>
      <c r="BY616" s="19">
        <v>7824.2111999999997</v>
      </c>
      <c r="BZ616" s="441">
        <f t="shared" si="1855"/>
        <v>0.56795514414169745</v>
      </c>
      <c r="CA616" s="4">
        <f t="shared" si="1955"/>
        <v>0.16830120225620815</v>
      </c>
      <c r="CB616" s="1">
        <v>0</v>
      </c>
      <c r="CC616" s="1">
        <v>0</v>
      </c>
      <c r="CD616" s="19">
        <v>45</v>
      </c>
      <c r="CE616" s="196">
        <v>15444.010800000002</v>
      </c>
      <c r="CF616" s="275">
        <f t="shared" si="1856"/>
        <v>1.1210721638035455</v>
      </c>
      <c r="CG616" s="1">
        <f t="shared" si="1857"/>
        <v>7.6658806309969352E-2</v>
      </c>
      <c r="CH616" s="229">
        <f t="shared" si="1858"/>
        <v>-0.19040081154072752</v>
      </c>
      <c r="CI616" s="193">
        <f t="shared" si="1859"/>
        <v>8745.7464000000018</v>
      </c>
      <c r="CJ616" s="193">
        <f t="shared" si="1860"/>
        <v>12795.278400000001</v>
      </c>
      <c r="CK616" s="20">
        <v>17211.730148991035</v>
      </c>
      <c r="CL616" s="33">
        <v>9454.2559999999994</v>
      </c>
      <c r="CM616" s="475">
        <f t="shared" si="1837"/>
        <v>0.5492914377671797</v>
      </c>
      <c r="CN616" s="4">
        <f t="shared" si="1956"/>
        <v>0.12787629965066336</v>
      </c>
      <c r="CO616" s="1">
        <v>0</v>
      </c>
      <c r="CP616" s="1">
        <v>0</v>
      </c>
      <c r="CQ616" s="19">
        <v>30</v>
      </c>
      <c r="CR616" s="7">
        <v>12012.008400000002</v>
      </c>
      <c r="CS616" s="224">
        <f t="shared" si="1847"/>
        <v>0.69789662608114711</v>
      </c>
      <c r="CT616" s="1">
        <f t="shared" si="1848"/>
        <v>0.84228284635261397</v>
      </c>
      <c r="CU616" s="229">
        <f t="shared" si="1838"/>
        <v>-0.12549750901949797</v>
      </c>
      <c r="CV616" s="193">
        <f t="shared" si="1839"/>
        <v>8816.5973600000016</v>
      </c>
      <c r="CW616" s="193">
        <f t="shared" si="1840"/>
        <v>10312.639466666666</v>
      </c>
      <c r="CX616" s="20"/>
      <c r="CY616" s="33"/>
      <c r="CZ616" s="475">
        <f t="shared" si="1841"/>
        <v>0</v>
      </c>
      <c r="DA616" s="4">
        <f t="shared" si="1957"/>
        <v>0.10177913443901827</v>
      </c>
      <c r="DE616" s="7">
        <f t="shared" si="1975"/>
        <v>0</v>
      </c>
      <c r="DF616" s="224">
        <f t="shared" si="1849"/>
        <v>0</v>
      </c>
      <c r="DG616" s="1">
        <f t="shared" si="1842"/>
        <v>0</v>
      </c>
      <c r="DH616" s="229">
        <f t="shared" si="1843"/>
        <v>-0.15015214947277222</v>
      </c>
      <c r="DI616" s="193"/>
      <c r="DJ616" s="193"/>
      <c r="DK616" s="20"/>
      <c r="DL616" s="33"/>
      <c r="DM616" s="475">
        <f t="shared" si="1844"/>
        <v>0</v>
      </c>
      <c r="DN616" s="4" t="e">
        <f t="shared" si="1959"/>
        <v>#DIV/0!</v>
      </c>
      <c r="DR616" s="7">
        <f t="shared" si="1960"/>
        <v>0</v>
      </c>
      <c r="DS616" s="224">
        <f t="shared" si="1850"/>
        <v>0</v>
      </c>
      <c r="DT616" s="1">
        <f t="shared" si="1845"/>
        <v>0</v>
      </c>
      <c r="DU616" s="229">
        <f t="shared" si="1846"/>
        <v>-0.24128344210031871</v>
      </c>
    </row>
    <row r="617" spans="1:125" hidden="1" outlineLevel="1" x14ac:dyDescent="0.35">
      <c r="B617" s="5" t="s">
        <v>126</v>
      </c>
      <c r="C617" s="3"/>
      <c r="D617" s="18">
        <v>320926</v>
      </c>
      <c r="E617" s="5" t="s">
        <v>42</v>
      </c>
      <c r="F617" s="5" t="s">
        <v>48</v>
      </c>
      <c r="G617" s="5" t="s">
        <v>70</v>
      </c>
      <c r="H617" s="20">
        <v>332.45499999999998</v>
      </c>
      <c r="I617" s="16">
        <f t="shared" si="1961"/>
        <v>0</v>
      </c>
      <c r="J617" s="16">
        <f t="shared" si="1962"/>
        <v>0</v>
      </c>
      <c r="K617" s="16">
        <f t="shared" si="1963"/>
        <v>0</v>
      </c>
      <c r="L617" s="33">
        <f t="shared" si="1964"/>
        <v>0</v>
      </c>
      <c r="M617" s="20">
        <f t="shared" si="1965"/>
        <v>0</v>
      </c>
      <c r="N617" s="20">
        <f t="shared" si="1966"/>
        <v>0</v>
      </c>
      <c r="O617" s="20">
        <f t="shared" si="1967"/>
        <v>0</v>
      </c>
      <c r="P617" s="20">
        <f t="shared" si="1968"/>
        <v>0</v>
      </c>
      <c r="Q617" s="20">
        <f t="shared" si="1969"/>
        <v>0</v>
      </c>
      <c r="R617" s="20">
        <f t="shared" si="1970"/>
        <v>0</v>
      </c>
      <c r="S617" s="20">
        <f t="shared" si="1971"/>
        <v>0</v>
      </c>
      <c r="T617" s="20">
        <f t="shared" si="1972"/>
        <v>0</v>
      </c>
      <c r="U617" s="182">
        <f t="shared" si="1973"/>
        <v>0</v>
      </c>
      <c r="V617" s="33">
        <v>0</v>
      </c>
      <c r="W617" s="20">
        <v>0</v>
      </c>
      <c r="X617" s="20">
        <v>0</v>
      </c>
      <c r="Y617" s="20">
        <v>0</v>
      </c>
      <c r="Z617" s="20">
        <v>0</v>
      </c>
      <c r="AA617" s="20">
        <v>0</v>
      </c>
      <c r="AB617" s="20">
        <v>0</v>
      </c>
      <c r="AC617" s="20">
        <v>40</v>
      </c>
      <c r="AD617" s="20">
        <v>19</v>
      </c>
      <c r="AE617" s="20">
        <v>0</v>
      </c>
      <c r="AF617" s="20">
        <v>0</v>
      </c>
      <c r="AG617" s="16">
        <v>0</v>
      </c>
      <c r="AH617" s="179">
        <f t="shared" si="1836"/>
        <v>59</v>
      </c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329">
        <f t="shared" si="1863"/>
        <v>0</v>
      </c>
      <c r="AV617" s="33">
        <v>0</v>
      </c>
      <c r="AW617" s="20">
        <v>0</v>
      </c>
      <c r="AX617" s="20">
        <v>0</v>
      </c>
      <c r="AY617" s="20">
        <v>0</v>
      </c>
      <c r="AZ617" s="20">
        <v>0</v>
      </c>
      <c r="BA617" s="20">
        <v>0</v>
      </c>
      <c r="BB617" s="20">
        <v>0</v>
      </c>
      <c r="BC617" s="20">
        <v>10233.216000000002</v>
      </c>
      <c r="BD617" s="20">
        <v>6481.0367999999989</v>
      </c>
      <c r="BE617" s="20">
        <v>0</v>
      </c>
      <c r="BF617" s="20">
        <v>0</v>
      </c>
      <c r="BG617" s="20">
        <v>0</v>
      </c>
      <c r="BH617" s="329">
        <f t="shared" si="1864"/>
        <v>16714.252800000002</v>
      </c>
      <c r="BI617" s="193">
        <f t="shared" si="1952"/>
        <v>0</v>
      </c>
      <c r="BJ617" s="193">
        <f t="shared" si="1953"/>
        <v>0</v>
      </c>
      <c r="BK617" s="20">
        <v>0</v>
      </c>
      <c r="BL617" s="33">
        <v>10233.216000000002</v>
      </c>
      <c r="BM617" s="226">
        <f t="shared" si="1851"/>
        <v>0</v>
      </c>
      <c r="BN617" s="4">
        <f t="shared" si="1974"/>
        <v>0</v>
      </c>
      <c r="BO617" s="4">
        <v>0</v>
      </c>
      <c r="BP617" s="4">
        <v>0</v>
      </c>
      <c r="BQ617" s="195">
        <v>0</v>
      </c>
      <c r="BR617" s="196">
        <f t="shared" si="1954"/>
        <v>0</v>
      </c>
      <c r="BS617" s="224">
        <f t="shared" si="1861"/>
        <v>0</v>
      </c>
      <c r="BT617" s="4">
        <f t="shared" si="1852"/>
        <v>0</v>
      </c>
      <c r="BU617" s="229">
        <f t="shared" si="1747"/>
        <v>0</v>
      </c>
      <c r="BV617" s="193">
        <f t="shared" si="1853"/>
        <v>1279.1520000000003</v>
      </c>
      <c r="BW617" s="193">
        <f t="shared" si="1854"/>
        <v>3411.0720000000006</v>
      </c>
      <c r="BX617" s="20">
        <v>4194.4583188429342</v>
      </c>
      <c r="BY617" s="19">
        <v>6481.0367999999989</v>
      </c>
      <c r="BZ617" s="441">
        <f t="shared" si="1855"/>
        <v>1.5451427353288925</v>
      </c>
      <c r="CA617" s="4">
        <f t="shared" si="1955"/>
        <v>5.1243239117853105E-2</v>
      </c>
      <c r="CB617" s="1">
        <v>0</v>
      </c>
      <c r="CC617" s="1">
        <v>0</v>
      </c>
      <c r="CD617" s="19">
        <v>0</v>
      </c>
      <c r="CE617" s="196">
        <v>0</v>
      </c>
      <c r="CF617" s="275">
        <f t="shared" si="1856"/>
        <v>0</v>
      </c>
      <c r="CG617" s="1">
        <f t="shared" si="1857"/>
        <v>0</v>
      </c>
      <c r="CH617" s="229">
        <f t="shared" si="1858"/>
        <v>0</v>
      </c>
      <c r="CI617" s="193">
        <f t="shared" si="1859"/>
        <v>1857.1392000000003</v>
      </c>
      <c r="CJ617" s="193">
        <f t="shared" si="1860"/>
        <v>5571.4176000000007</v>
      </c>
      <c r="CK617" s="20">
        <v>7494.4626666770528</v>
      </c>
      <c r="CL617" s="33">
        <v>6822.143</v>
      </c>
      <c r="CM617" s="475">
        <f t="shared" si="1837"/>
        <v>0.91029114473190775</v>
      </c>
      <c r="CN617" s="4">
        <f t="shared" si="1956"/>
        <v>5.5680872601926328E-2</v>
      </c>
      <c r="CO617" s="1">
        <v>0</v>
      </c>
      <c r="CP617" s="1">
        <v>0</v>
      </c>
      <c r="CQ617" s="19">
        <v>0</v>
      </c>
      <c r="CR617" s="7">
        <v>0</v>
      </c>
      <c r="CS617" s="224">
        <f t="shared" si="1847"/>
        <v>0</v>
      </c>
      <c r="CT617" s="1">
        <f t="shared" si="1848"/>
        <v>0</v>
      </c>
      <c r="CU617" s="229">
        <f t="shared" si="1838"/>
        <v>0</v>
      </c>
      <c r="CV617" s="193">
        <f t="shared" si="1839"/>
        <v>2353.63958</v>
      </c>
      <c r="CW617" s="193">
        <f t="shared" si="1840"/>
        <v>7845.4652666666661</v>
      </c>
      <c r="CX617" s="20"/>
      <c r="CY617" s="33"/>
      <c r="CZ617" s="475">
        <f t="shared" si="1841"/>
        <v>0</v>
      </c>
      <c r="DA617" s="4">
        <f t="shared" si="1957"/>
        <v>7.7429708145398207E-2</v>
      </c>
      <c r="DE617" s="7">
        <f t="shared" si="1975"/>
        <v>0</v>
      </c>
      <c r="DF617" s="224">
        <f t="shared" si="1849"/>
        <v>0</v>
      </c>
      <c r="DG617" s="1">
        <f t="shared" si="1842"/>
        <v>0</v>
      </c>
      <c r="DH617" s="229">
        <f t="shared" si="1843"/>
        <v>0</v>
      </c>
      <c r="DI617" s="193"/>
      <c r="DJ617" s="193"/>
      <c r="DK617" s="20"/>
      <c r="DL617" s="33"/>
      <c r="DM617" s="475">
        <f t="shared" si="1844"/>
        <v>0</v>
      </c>
      <c r="DN617" s="4" t="e">
        <f t="shared" si="1959"/>
        <v>#DIV/0!</v>
      </c>
      <c r="DR617" s="7">
        <f t="shared" si="1960"/>
        <v>0</v>
      </c>
      <c r="DS617" s="224">
        <f t="shared" si="1850"/>
        <v>0</v>
      </c>
      <c r="DT617" s="1">
        <f t="shared" si="1845"/>
        <v>0</v>
      </c>
      <c r="DU617" s="229">
        <f t="shared" si="1846"/>
        <v>0</v>
      </c>
    </row>
    <row r="618" spans="1:125" hidden="1" outlineLevel="1" x14ac:dyDescent="0.35">
      <c r="B618" s="5" t="s">
        <v>126</v>
      </c>
      <c r="C618" s="3"/>
      <c r="D618" s="18">
        <v>324903</v>
      </c>
      <c r="E618" s="5" t="s">
        <v>43</v>
      </c>
      <c r="F618" s="5" t="s">
        <v>49</v>
      </c>
      <c r="G618" s="5" t="s">
        <v>69</v>
      </c>
      <c r="H618" s="20">
        <v>382.63600000000002</v>
      </c>
      <c r="I618" s="16">
        <f t="shared" si="1961"/>
        <v>0</v>
      </c>
      <c r="J618" s="16">
        <f t="shared" si="1962"/>
        <v>0</v>
      </c>
      <c r="K618" s="16">
        <f t="shared" si="1963"/>
        <v>0</v>
      </c>
      <c r="L618" s="33">
        <f t="shared" si="1964"/>
        <v>0</v>
      </c>
      <c r="M618" s="20">
        <f t="shared" si="1965"/>
        <v>0</v>
      </c>
      <c r="N618" s="20">
        <f t="shared" si="1966"/>
        <v>0</v>
      </c>
      <c r="O618" s="20">
        <f t="shared" si="1967"/>
        <v>0</v>
      </c>
      <c r="P618" s="20">
        <f t="shared" si="1968"/>
        <v>0</v>
      </c>
      <c r="Q618" s="20">
        <f t="shared" si="1969"/>
        <v>0</v>
      </c>
      <c r="R618" s="20">
        <f t="shared" si="1970"/>
        <v>0</v>
      </c>
      <c r="S618" s="20">
        <f t="shared" si="1971"/>
        <v>0</v>
      </c>
      <c r="T618" s="20">
        <f t="shared" si="1972"/>
        <v>0</v>
      </c>
      <c r="U618" s="182">
        <f t="shared" si="1973"/>
        <v>0</v>
      </c>
      <c r="V618" s="33">
        <v>0</v>
      </c>
      <c r="W618" s="20">
        <v>0</v>
      </c>
      <c r="X618" s="20">
        <v>0</v>
      </c>
      <c r="Y618" s="20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0">
        <v>0</v>
      </c>
      <c r="AF618" s="20">
        <v>0</v>
      </c>
      <c r="AG618" s="16">
        <v>0</v>
      </c>
      <c r="AH618" s="179">
        <f t="shared" si="1836"/>
        <v>0</v>
      </c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329">
        <f t="shared" si="1863"/>
        <v>0</v>
      </c>
      <c r="AV618" s="33">
        <v>0</v>
      </c>
      <c r="AW618" s="20">
        <v>0</v>
      </c>
      <c r="AX618" s="20">
        <v>0</v>
      </c>
      <c r="AY618" s="20">
        <v>0</v>
      </c>
      <c r="AZ618" s="20">
        <v>0</v>
      </c>
      <c r="BA618" s="20">
        <v>0</v>
      </c>
      <c r="BB618" s="20">
        <v>0</v>
      </c>
      <c r="BC618" s="20">
        <v>0</v>
      </c>
      <c r="BD618" s="20">
        <v>0</v>
      </c>
      <c r="BE618" s="20">
        <v>0</v>
      </c>
      <c r="BF618" s="20">
        <v>0</v>
      </c>
      <c r="BG618" s="20">
        <v>0</v>
      </c>
      <c r="BH618" s="329">
        <f t="shared" si="1864"/>
        <v>0</v>
      </c>
      <c r="BI618" s="193">
        <f t="shared" si="1952"/>
        <v>0</v>
      </c>
      <c r="BJ618" s="193">
        <f t="shared" si="1953"/>
        <v>0</v>
      </c>
      <c r="BK618" s="20">
        <v>0</v>
      </c>
      <c r="BL618" s="33">
        <v>0</v>
      </c>
      <c r="BM618" s="226">
        <f t="shared" si="1851"/>
        <v>0</v>
      </c>
      <c r="BN618" s="4">
        <f t="shared" si="1974"/>
        <v>0</v>
      </c>
      <c r="BO618" s="4">
        <v>0</v>
      </c>
      <c r="BP618" s="4">
        <v>0</v>
      </c>
      <c r="BQ618" s="195">
        <v>0</v>
      </c>
      <c r="BR618" s="196">
        <f t="shared" si="1954"/>
        <v>0</v>
      </c>
      <c r="BS618" s="224">
        <f t="shared" si="1861"/>
        <v>0</v>
      </c>
      <c r="BT618" s="4">
        <f t="shared" si="1852"/>
        <v>0</v>
      </c>
      <c r="BU618" s="229">
        <f t="shared" si="1747"/>
        <v>0</v>
      </c>
      <c r="BV618" s="193">
        <f t="shared" si="1853"/>
        <v>0</v>
      </c>
      <c r="BW618" s="193">
        <f t="shared" si="1854"/>
        <v>0</v>
      </c>
      <c r="BX618" s="20">
        <v>0</v>
      </c>
      <c r="BY618" s="19">
        <v>0</v>
      </c>
      <c r="BZ618" s="441">
        <f t="shared" si="1855"/>
        <v>0</v>
      </c>
      <c r="CA618" s="4">
        <f t="shared" si="1955"/>
        <v>0</v>
      </c>
      <c r="CB618" s="1">
        <v>0</v>
      </c>
      <c r="CC618" s="1">
        <v>0</v>
      </c>
      <c r="CD618" s="19">
        <v>0</v>
      </c>
      <c r="CE618" s="196">
        <v>0</v>
      </c>
      <c r="CF618" s="275">
        <f t="shared" si="1856"/>
        <v>0</v>
      </c>
      <c r="CG618" s="1">
        <f t="shared" si="1857"/>
        <v>0</v>
      </c>
      <c r="CH618" s="229">
        <f t="shared" si="1858"/>
        <v>0</v>
      </c>
      <c r="CI618" s="193">
        <f t="shared" si="1859"/>
        <v>0</v>
      </c>
      <c r="CJ618" s="193">
        <f t="shared" si="1860"/>
        <v>0</v>
      </c>
      <c r="CK618" s="20">
        <v>0</v>
      </c>
      <c r="CL618" s="33">
        <v>0</v>
      </c>
      <c r="CM618" s="475">
        <f t="shared" si="1837"/>
        <v>0</v>
      </c>
      <c r="CN618" s="4">
        <f t="shared" si="1956"/>
        <v>0</v>
      </c>
      <c r="CO618" s="1">
        <v>0</v>
      </c>
      <c r="CP618" s="1">
        <v>0</v>
      </c>
      <c r="CQ618" s="19">
        <v>0</v>
      </c>
      <c r="CR618" s="7">
        <v>4132.4688000000006</v>
      </c>
      <c r="CS618" s="224">
        <f t="shared" si="1847"/>
        <v>0</v>
      </c>
      <c r="CT618" s="1">
        <f t="shared" si="1848"/>
        <v>0</v>
      </c>
      <c r="CU618" s="229">
        <f t="shared" si="1838"/>
        <v>0</v>
      </c>
      <c r="CV618" s="193">
        <f t="shared" si="1839"/>
        <v>0</v>
      </c>
      <c r="CW618" s="193">
        <f t="shared" si="1840"/>
        <v>0</v>
      </c>
      <c r="CX618" s="20"/>
      <c r="CY618" s="33"/>
      <c r="CZ618" s="475">
        <f t="shared" si="1841"/>
        <v>0</v>
      </c>
      <c r="DA618" s="4">
        <f t="shared" si="1957"/>
        <v>0</v>
      </c>
      <c r="DE618" s="7">
        <f t="shared" si="1975"/>
        <v>0</v>
      </c>
      <c r="DF618" s="224">
        <f t="shared" si="1849"/>
        <v>0</v>
      </c>
      <c r="DG618" s="1">
        <f t="shared" si="1842"/>
        <v>0</v>
      </c>
      <c r="DH618" s="229">
        <f t="shared" si="1843"/>
        <v>0</v>
      </c>
      <c r="DI618" s="193"/>
      <c r="DJ618" s="193"/>
      <c r="DK618" s="20"/>
      <c r="DL618" s="33"/>
      <c r="DM618" s="475">
        <f t="shared" si="1844"/>
        <v>0</v>
      </c>
      <c r="DN618" s="4" t="e">
        <f t="shared" si="1959"/>
        <v>#DIV/0!</v>
      </c>
      <c r="DR618" s="7">
        <f t="shared" si="1960"/>
        <v>0</v>
      </c>
      <c r="DS618" s="224">
        <f t="shared" si="1850"/>
        <v>0</v>
      </c>
      <c r="DT618" s="1">
        <f t="shared" si="1845"/>
        <v>0</v>
      </c>
      <c r="DU618" s="229">
        <f t="shared" si="1846"/>
        <v>0</v>
      </c>
    </row>
    <row r="619" spans="1:125" hidden="1" outlineLevel="1" x14ac:dyDescent="0.35">
      <c r="B619" s="5" t="s">
        <v>126</v>
      </c>
      <c r="C619" s="3"/>
      <c r="D619" s="18">
        <v>320023</v>
      </c>
      <c r="E619" s="5" t="s">
        <v>41</v>
      </c>
      <c r="F619" s="5" t="s">
        <v>30</v>
      </c>
      <c r="G619" s="5" t="s">
        <v>71</v>
      </c>
      <c r="H619" s="20">
        <v>220.79999999999995</v>
      </c>
      <c r="I619" s="16">
        <f t="shared" si="1961"/>
        <v>153.51637961956527</v>
      </c>
      <c r="J619" s="16">
        <f t="shared" si="1962"/>
        <v>0</v>
      </c>
      <c r="K619" s="16">
        <f t="shared" si="1963"/>
        <v>6.2364470108695675</v>
      </c>
      <c r="L619" s="33">
        <f t="shared" si="1964"/>
        <v>17.811292663043485</v>
      </c>
      <c r="M619" s="20">
        <f t="shared" si="1965"/>
        <v>22.900233423913047</v>
      </c>
      <c r="N619" s="20">
        <f t="shared" si="1966"/>
        <v>11.874195108695655</v>
      </c>
      <c r="O619" s="20">
        <f t="shared" si="1967"/>
        <v>56.626031739130461</v>
      </c>
      <c r="P619" s="20">
        <f t="shared" si="1968"/>
        <v>19.98565826086957</v>
      </c>
      <c r="Q619" s="20">
        <f t="shared" si="1969"/>
        <v>68.742000000000019</v>
      </c>
      <c r="R619" s="20">
        <f t="shared" si="1970"/>
        <v>32.832000000000008</v>
      </c>
      <c r="S619" s="20">
        <f t="shared" si="1971"/>
        <v>0</v>
      </c>
      <c r="T619" s="20">
        <f t="shared" si="1972"/>
        <v>0</v>
      </c>
      <c r="U619" s="182">
        <f t="shared" si="1973"/>
        <v>390.52423782608707</v>
      </c>
      <c r="V619" s="33">
        <v>291</v>
      </c>
      <c r="W619" s="20">
        <v>23</v>
      </c>
      <c r="X619" s="20">
        <v>40</v>
      </c>
      <c r="Y619" s="20">
        <v>18</v>
      </c>
      <c r="Z619" s="20">
        <v>0</v>
      </c>
      <c r="AA619" s="20">
        <v>37</v>
      </c>
      <c r="AB619" s="20">
        <v>51</v>
      </c>
      <c r="AC619" s="20">
        <v>55</v>
      </c>
      <c r="AD619" s="20">
        <v>43</v>
      </c>
      <c r="AE619" s="20">
        <v>0</v>
      </c>
      <c r="AF619" s="20">
        <v>0</v>
      </c>
      <c r="AG619" s="16">
        <v>0</v>
      </c>
      <c r="AH619" s="179">
        <f t="shared" si="1836"/>
        <v>558</v>
      </c>
      <c r="AI619" s="28">
        <v>33896.416620000004</v>
      </c>
      <c r="AJ619" s="28">
        <v>0</v>
      </c>
      <c r="AK619" s="28">
        <v>1377.0075000000002</v>
      </c>
      <c r="AL619" s="28">
        <v>3932.7334200000005</v>
      </c>
      <c r="AM619" s="28">
        <v>5056.3715400000001</v>
      </c>
      <c r="AN619" s="28">
        <v>2621.8222800000003</v>
      </c>
      <c r="AO619" s="28">
        <v>12503.027808000003</v>
      </c>
      <c r="AP619" s="28">
        <v>4412.8333440000006</v>
      </c>
      <c r="AQ619" s="28">
        <v>15178.2336</v>
      </c>
      <c r="AR619" s="28">
        <v>7249.3055999999997</v>
      </c>
      <c r="AS619" s="28"/>
      <c r="AT619" s="28"/>
      <c r="AU619" s="329">
        <f t="shared" si="1863"/>
        <v>86227.751711999997</v>
      </c>
      <c r="AV619" s="33">
        <v>56034.866880000001</v>
      </c>
      <c r="AW619" s="20">
        <v>4428.8726399999996</v>
      </c>
      <c r="AX619" s="20">
        <v>7702.3871999999992</v>
      </c>
      <c r="AY619" s="20">
        <v>3307.49568</v>
      </c>
      <c r="AZ619" s="20">
        <v>0</v>
      </c>
      <c r="BA619" s="20">
        <v>6705.6076800000001</v>
      </c>
      <c r="BB619" s="20">
        <v>9242.8646399999998</v>
      </c>
      <c r="BC619" s="20">
        <v>12459.743999999999</v>
      </c>
      <c r="BD619" s="20">
        <v>9741.2543999999998</v>
      </c>
      <c r="BE619" s="20">
        <v>0</v>
      </c>
      <c r="BF619" s="20">
        <v>0</v>
      </c>
      <c r="BG619" s="20">
        <v>0</v>
      </c>
      <c r="BH619" s="329">
        <f t="shared" si="1864"/>
        <v>109623.09312000001</v>
      </c>
      <c r="BI619" s="193">
        <f t="shared" si="1952"/>
        <v>5231.2046399999999</v>
      </c>
      <c r="BJ619" s="193">
        <f t="shared" si="1953"/>
        <v>5316.15744</v>
      </c>
      <c r="BK619" s="20">
        <v>21605.580887538028</v>
      </c>
      <c r="BL619" s="33">
        <v>12459.743999999999</v>
      </c>
      <c r="BM619" s="226">
        <f t="shared" si="1851"/>
        <v>0.57669099779616229</v>
      </c>
      <c r="BN619" s="4">
        <f t="shared" si="1974"/>
        <v>0.11464244587295223</v>
      </c>
      <c r="BO619" s="4">
        <v>0</v>
      </c>
      <c r="BP619" s="4">
        <v>0</v>
      </c>
      <c r="BQ619" s="195">
        <v>55</v>
      </c>
      <c r="BR619" s="196">
        <f t="shared" si="1954"/>
        <v>13115.519999999999</v>
      </c>
      <c r="BS619" s="224">
        <f t="shared" si="1861"/>
        <v>0.60704315557490762</v>
      </c>
      <c r="BT619" s="4">
        <f t="shared" si="1852"/>
        <v>1.8235247127429242</v>
      </c>
      <c r="BU619" s="229">
        <f t="shared" si="1747"/>
        <v>0.56554084676776761</v>
      </c>
      <c r="BV619" s="193">
        <f t="shared" si="1853"/>
        <v>12485.22984</v>
      </c>
      <c r="BW619" s="193">
        <f t="shared" si="1854"/>
        <v>9469.4054400000005</v>
      </c>
      <c r="BX619" s="20">
        <v>11644.147770057192</v>
      </c>
      <c r="BY619" s="19">
        <v>9741.2543999999998</v>
      </c>
      <c r="BZ619" s="441">
        <f t="shared" si="1855"/>
        <v>0.83657942104183325</v>
      </c>
      <c r="CA619" s="4">
        <f t="shared" si="1955"/>
        <v>0.14225528140884125</v>
      </c>
      <c r="CB619" s="1">
        <v>0</v>
      </c>
      <c r="CC619" s="1">
        <v>0</v>
      </c>
      <c r="CD619" s="19">
        <v>50</v>
      </c>
      <c r="CE619" s="196">
        <v>11923.199999999999</v>
      </c>
      <c r="CF619" s="275">
        <f t="shared" si="1856"/>
        <v>1.0239650196350467</v>
      </c>
      <c r="CG619" s="1">
        <f t="shared" si="1857"/>
        <v>-0.21445404556166536</v>
      </c>
      <c r="CH619" s="229">
        <f t="shared" si="1858"/>
        <v>0.38801278724251631</v>
      </c>
      <c r="CI619" s="193">
        <f t="shared" si="1859"/>
        <v>12180.34368</v>
      </c>
      <c r="CJ619" s="193">
        <f t="shared" si="1860"/>
        <v>10481.287679999999</v>
      </c>
      <c r="CK619" s="20">
        <v>14099.036341569896</v>
      </c>
      <c r="CL619" s="33">
        <v>11598.889000000001</v>
      </c>
      <c r="CM619" s="475">
        <f t="shared" si="1837"/>
        <v>0.82267246633031166</v>
      </c>
      <c r="CN619" s="4">
        <f t="shared" si="1956"/>
        <v>0.10475022443376347</v>
      </c>
      <c r="CO619" s="1">
        <v>0</v>
      </c>
      <c r="CP619" s="1">
        <v>0</v>
      </c>
      <c r="CQ619" s="19">
        <v>29.333333333333332</v>
      </c>
      <c r="CR619" s="7">
        <v>23846.399999999998</v>
      </c>
      <c r="CS619" s="224">
        <f t="shared" si="1847"/>
        <v>1.6913496371160326</v>
      </c>
      <c r="CT619" s="1">
        <f t="shared" si="1848"/>
        <v>2.2894736842105261</v>
      </c>
      <c r="CU619" s="229">
        <f t="shared" si="1838"/>
        <v>0.54787165929812298</v>
      </c>
      <c r="CV619" s="193">
        <f t="shared" si="1839"/>
        <v>12122.198211999999</v>
      </c>
      <c r="CW619" s="193">
        <f t="shared" si="1840"/>
        <v>11266.629133333334</v>
      </c>
      <c r="CX619" s="20"/>
      <c r="CY619" s="33"/>
      <c r="CZ619" s="475">
        <f t="shared" si="1841"/>
        <v>0</v>
      </c>
      <c r="DA619" s="4">
        <f t="shared" si="1957"/>
        <v>0.11119440032230093</v>
      </c>
      <c r="DE619" s="7">
        <f t="shared" si="1975"/>
        <v>0</v>
      </c>
      <c r="DF619" s="224">
        <f t="shared" si="1849"/>
        <v>0</v>
      </c>
      <c r="DG619" s="1">
        <f t="shared" si="1842"/>
        <v>0</v>
      </c>
      <c r="DH619" s="229">
        <f t="shared" si="1843"/>
        <v>0.40583489321257571</v>
      </c>
      <c r="DI619" s="193"/>
      <c r="DJ619" s="193"/>
      <c r="DK619" s="20"/>
      <c r="DL619" s="33"/>
      <c r="DM619" s="475">
        <f t="shared" si="1844"/>
        <v>0</v>
      </c>
      <c r="DN619" s="4" t="e">
        <f t="shared" si="1959"/>
        <v>#DIV/0!</v>
      </c>
      <c r="DR619" s="7">
        <f t="shared" si="1960"/>
        <v>0</v>
      </c>
      <c r="DS619" s="224">
        <f t="shared" si="1850"/>
        <v>0</v>
      </c>
      <c r="DT619" s="1">
        <f t="shared" si="1845"/>
        <v>0</v>
      </c>
      <c r="DU619" s="229">
        <f t="shared" si="1846"/>
        <v>0.27132032255856853</v>
      </c>
    </row>
    <row r="620" spans="1:125" hidden="1" outlineLevel="1" x14ac:dyDescent="0.35">
      <c r="B620" s="5" t="s">
        <v>126</v>
      </c>
      <c r="C620" s="3"/>
      <c r="D620" s="18">
        <v>320118</v>
      </c>
      <c r="E620" s="5" t="s">
        <v>41</v>
      </c>
      <c r="F620" s="5" t="s">
        <v>31</v>
      </c>
      <c r="G620" s="5" t="s">
        <v>71</v>
      </c>
      <c r="H620" s="20">
        <v>210.833</v>
      </c>
      <c r="I620" s="16">
        <f t="shared" si="1961"/>
        <v>176.60557313134092</v>
      </c>
      <c r="J620" s="16">
        <f t="shared" si="1962"/>
        <v>0</v>
      </c>
      <c r="K620" s="16">
        <f t="shared" si="1963"/>
        <v>22.990074608813618</v>
      </c>
      <c r="L620" s="33">
        <f t="shared" si="1964"/>
        <v>53.295172956795199</v>
      </c>
      <c r="M620" s="20">
        <f t="shared" si="1965"/>
        <v>26.125084782742739</v>
      </c>
      <c r="N620" s="20">
        <f t="shared" si="1966"/>
        <v>16.720054260955354</v>
      </c>
      <c r="O620" s="20">
        <f t="shared" si="1967"/>
        <v>61.560199778971985</v>
      </c>
      <c r="P620" s="20">
        <f t="shared" si="1968"/>
        <v>37.962123197032724</v>
      </c>
      <c r="Q620" s="20">
        <f t="shared" si="1969"/>
        <v>49.248159823177588</v>
      </c>
      <c r="R620" s="20">
        <f t="shared" si="1970"/>
        <v>22.57207325228973</v>
      </c>
      <c r="S620" s="20">
        <f t="shared" si="1971"/>
        <v>0</v>
      </c>
      <c r="T620" s="20">
        <f t="shared" si="1972"/>
        <v>0</v>
      </c>
      <c r="U620" s="182">
        <f t="shared" si="1973"/>
        <v>467.07851579211984</v>
      </c>
      <c r="V620" s="33">
        <v>58</v>
      </c>
      <c r="W620" s="20">
        <v>40</v>
      </c>
      <c r="X620" s="20">
        <v>30</v>
      </c>
      <c r="Y620" s="20">
        <v>63</v>
      </c>
      <c r="Z620" s="20">
        <v>56</v>
      </c>
      <c r="AA620" s="20">
        <v>37</v>
      </c>
      <c r="AB620" s="20">
        <v>66</v>
      </c>
      <c r="AC620" s="20">
        <v>54</v>
      </c>
      <c r="AD620" s="20">
        <v>47</v>
      </c>
      <c r="AE620" s="20">
        <v>0</v>
      </c>
      <c r="AF620" s="20">
        <v>0</v>
      </c>
      <c r="AG620" s="16">
        <v>0</v>
      </c>
      <c r="AH620" s="179">
        <f t="shared" si="1836"/>
        <v>451</v>
      </c>
      <c r="AI620" s="28">
        <v>37234.282800000001</v>
      </c>
      <c r="AJ620" s="28">
        <v>0</v>
      </c>
      <c r="AK620" s="28">
        <v>4847.0664000000015</v>
      </c>
      <c r="AL620" s="28">
        <v>11236.381200000002</v>
      </c>
      <c r="AM620" s="28">
        <v>5508.03</v>
      </c>
      <c r="AN620" s="28">
        <v>3525.1392000000005</v>
      </c>
      <c r="AO620" s="28">
        <v>12978.9216</v>
      </c>
      <c r="AP620" s="28">
        <v>8003.6683200000007</v>
      </c>
      <c r="AQ620" s="28">
        <v>10383.137280000001</v>
      </c>
      <c r="AR620" s="28">
        <v>4758.9379200000003</v>
      </c>
      <c r="AS620" s="28"/>
      <c r="AT620" s="28"/>
      <c r="AU620" s="329">
        <f t="shared" si="1863"/>
        <v>98475.564719999995</v>
      </c>
      <c r="AV620" s="33">
        <v>12546.29088</v>
      </c>
      <c r="AW620" s="20">
        <v>8652.6143999999986</v>
      </c>
      <c r="AX620" s="20">
        <v>6489.4608000000007</v>
      </c>
      <c r="AY620" s="20">
        <v>13627.867679999999</v>
      </c>
      <c r="AZ620" s="20">
        <v>12113.660159999999</v>
      </c>
      <c r="BA620" s="20">
        <v>6403.0305600000002</v>
      </c>
      <c r="BB620" s="20">
        <v>11421.622079999997</v>
      </c>
      <c r="BC620" s="20">
        <v>11681.029440000002</v>
      </c>
      <c r="BD620" s="20">
        <v>10166.82192</v>
      </c>
      <c r="BE620" s="20">
        <v>0</v>
      </c>
      <c r="BF620" s="20">
        <v>0</v>
      </c>
      <c r="BG620" s="20">
        <v>0</v>
      </c>
      <c r="BH620" s="329">
        <f t="shared" si="1864"/>
        <v>93102.397920000003</v>
      </c>
      <c r="BI620" s="193">
        <f t="shared" si="1952"/>
        <v>9784.7092800000009</v>
      </c>
      <c r="BJ620" s="193">
        <f t="shared" si="1953"/>
        <v>9979.4375999999993</v>
      </c>
      <c r="BK620" s="20">
        <v>13779.502649102604</v>
      </c>
      <c r="BL620" s="33">
        <v>11681.029440000002</v>
      </c>
      <c r="BM620" s="226">
        <f t="shared" si="1851"/>
        <v>0.84771052609512976</v>
      </c>
      <c r="BN620" s="4">
        <f>BJ620/$BJ$613</f>
        <v>0.21520565329617181</v>
      </c>
      <c r="BO620" s="4">
        <v>0</v>
      </c>
      <c r="BP620" s="4">
        <v>0</v>
      </c>
      <c r="BQ620" s="195">
        <v>53</v>
      </c>
      <c r="BR620" s="196">
        <f t="shared" si="1954"/>
        <v>12068.08092</v>
      </c>
      <c r="BS620" s="224">
        <f t="shared" si="1861"/>
        <v>0.87579945570720141</v>
      </c>
      <c r="BT620" s="4">
        <f t="shared" si="1852"/>
        <v>0.45945945945945965</v>
      </c>
      <c r="BU620" s="229">
        <f t="shared" si="1747"/>
        <v>-4.7749532905915215E-3</v>
      </c>
      <c r="BV620" s="193">
        <f t="shared" si="1853"/>
        <v>10366.947</v>
      </c>
      <c r="BW620" s="193">
        <f t="shared" si="1854"/>
        <v>9835.227359999999</v>
      </c>
      <c r="BX620" s="20">
        <v>12093.984301082948</v>
      </c>
      <c r="BY620" s="19">
        <v>10166.82192</v>
      </c>
      <c r="BZ620" s="441">
        <f t="shared" si="1855"/>
        <v>0.84065115903033039</v>
      </c>
      <c r="CA620" s="4">
        <f t="shared" si="1955"/>
        <v>0.1477508851724417</v>
      </c>
      <c r="CB620" s="1">
        <v>0</v>
      </c>
      <c r="CC620" s="1">
        <v>0</v>
      </c>
      <c r="CD620" s="19">
        <v>53</v>
      </c>
      <c r="CE620" s="196">
        <v>12068.08092</v>
      </c>
      <c r="CF620" s="275">
        <f t="shared" si="1856"/>
        <v>0.9978581598555053</v>
      </c>
      <c r="CG620" s="1">
        <f t="shared" si="1857"/>
        <v>0.16227692984908693</v>
      </c>
      <c r="CH620" s="229">
        <f t="shared" si="1858"/>
        <v>-6.5541078565579669E-3</v>
      </c>
      <c r="CI620" s="193">
        <f t="shared" si="1859"/>
        <v>10344.710880000001</v>
      </c>
      <c r="CJ620" s="193">
        <f t="shared" si="1860"/>
        <v>11089.824480000001</v>
      </c>
      <c r="CK620" s="20">
        <v>14917.617294629155</v>
      </c>
      <c r="CL620" s="33">
        <v>12806.062</v>
      </c>
      <c r="CM620" s="475">
        <f t="shared" si="1837"/>
        <v>0.85845224120413743</v>
      </c>
      <c r="CN620" s="4">
        <f t="shared" si="1956"/>
        <v>0.11083195487780415</v>
      </c>
      <c r="CO620" s="1">
        <v>0</v>
      </c>
      <c r="CP620" s="1">
        <v>0</v>
      </c>
      <c r="CQ620" s="19">
        <v>53</v>
      </c>
      <c r="CR620" s="7">
        <v>22769.964</v>
      </c>
      <c r="CS620" s="224">
        <f t="shared" si="1847"/>
        <v>1.5263807584203111</v>
      </c>
      <c r="CT620" s="1">
        <f t="shared" si="1848"/>
        <v>3.7846734676463267</v>
      </c>
      <c r="CU620" s="229">
        <f t="shared" si="1838"/>
        <v>0.17666105545538224</v>
      </c>
      <c r="CV620" s="193">
        <f t="shared" si="1839"/>
        <v>10590.845992</v>
      </c>
      <c r="CW620" s="193">
        <f t="shared" si="1840"/>
        <v>11551.304453333336</v>
      </c>
      <c r="CX620" s="20"/>
      <c r="CY620" s="33"/>
      <c r="CZ620" s="475">
        <f t="shared" si="1841"/>
        <v>0</v>
      </c>
      <c r="DA620" s="4">
        <f t="shared" si="1957"/>
        <v>0.11400396306900637</v>
      </c>
      <c r="DE620" s="7">
        <f t="shared" si="1975"/>
        <v>0</v>
      </c>
      <c r="DF620" s="224">
        <f t="shared" si="1849"/>
        <v>0</v>
      </c>
      <c r="DG620" s="1">
        <f t="shared" si="1842"/>
        <v>0</v>
      </c>
      <c r="DH620" s="229">
        <f t="shared" si="1843"/>
        <v>7.5479589491406207E-2</v>
      </c>
      <c r="DI620" s="193"/>
      <c r="DJ620" s="193"/>
      <c r="DK620" s="20"/>
      <c r="DL620" s="33"/>
      <c r="DM620" s="475">
        <f t="shared" si="1844"/>
        <v>0</v>
      </c>
      <c r="DN620" s="4" t="e">
        <f t="shared" si="1959"/>
        <v>#DIV/0!</v>
      </c>
      <c r="DR620" s="7">
        <f t="shared" si="1960"/>
        <v>0</v>
      </c>
      <c r="DS620" s="224">
        <f t="shared" si="1850"/>
        <v>0</v>
      </c>
      <c r="DT620" s="1">
        <f t="shared" si="1845"/>
        <v>0</v>
      </c>
      <c r="DU620" s="229">
        <f t="shared" si="1846"/>
        <v>-5.4563452520204003E-2</v>
      </c>
    </row>
    <row r="621" spans="1:125" hidden="1" outlineLevel="1" x14ac:dyDescent="0.35">
      <c r="B621" s="5" t="s">
        <v>126</v>
      </c>
      <c r="C621" s="3"/>
      <c r="D621" s="18">
        <v>320028</v>
      </c>
      <c r="E621" s="5" t="s">
        <v>41</v>
      </c>
      <c r="F621" s="5" t="s">
        <v>34</v>
      </c>
      <c r="G621" s="5" t="s">
        <v>72</v>
      </c>
      <c r="H621" s="20">
        <v>167.22200000000001</v>
      </c>
      <c r="I621" s="16">
        <f t="shared" si="1961"/>
        <v>157.712492040521</v>
      </c>
      <c r="J621" s="16">
        <f t="shared" si="1962"/>
        <v>0</v>
      </c>
      <c r="K621" s="16">
        <f t="shared" si="1963"/>
        <v>0</v>
      </c>
      <c r="L621" s="33">
        <f t="shared" si="1964"/>
        <v>18.50686541244573</v>
      </c>
      <c r="M621" s="20">
        <f t="shared" si="1965"/>
        <v>15.288455861070911</v>
      </c>
      <c r="N621" s="20">
        <f t="shared" si="1966"/>
        <v>18.507078147612155</v>
      </c>
      <c r="O621" s="20">
        <f t="shared" si="1967"/>
        <v>54.511757452966712</v>
      </c>
      <c r="P621" s="20">
        <f t="shared" si="1968"/>
        <v>32.011421655045396</v>
      </c>
      <c r="Q621" s="20">
        <f t="shared" si="1969"/>
        <v>40.219478489672412</v>
      </c>
      <c r="R621" s="20">
        <f t="shared" si="1970"/>
        <v>13.132890935403237</v>
      </c>
      <c r="S621" s="20">
        <f t="shared" si="1971"/>
        <v>0</v>
      </c>
      <c r="T621" s="20">
        <f t="shared" si="1972"/>
        <v>0</v>
      </c>
      <c r="U621" s="182">
        <f t="shared" si="1973"/>
        <v>349.89043999473756</v>
      </c>
      <c r="V621" s="33">
        <v>229</v>
      </c>
      <c r="W621" s="20">
        <v>32</v>
      </c>
      <c r="X621" s="20">
        <v>0</v>
      </c>
      <c r="Y621" s="20">
        <v>1</v>
      </c>
      <c r="Z621" s="20">
        <v>32</v>
      </c>
      <c r="AA621" s="20">
        <v>0</v>
      </c>
      <c r="AB621" s="20">
        <v>0</v>
      </c>
      <c r="AC621" s="20">
        <v>98</v>
      </c>
      <c r="AD621" s="20">
        <v>376</v>
      </c>
      <c r="AE621" s="20">
        <v>0</v>
      </c>
      <c r="AF621" s="20">
        <v>0</v>
      </c>
      <c r="AG621" s="16">
        <v>0</v>
      </c>
      <c r="AH621" s="179">
        <f t="shared" si="1836"/>
        <v>768</v>
      </c>
      <c r="AI621" s="28">
        <v>26372.998344000003</v>
      </c>
      <c r="AJ621" s="28">
        <v>0</v>
      </c>
      <c r="AK621" s="28">
        <v>0</v>
      </c>
      <c r="AL621" s="28">
        <v>3094.755048</v>
      </c>
      <c r="AM621" s="28">
        <v>2556.5661660000001</v>
      </c>
      <c r="AN621" s="28">
        <v>3094.790622</v>
      </c>
      <c r="AO621" s="28">
        <v>9115.5651048</v>
      </c>
      <c r="AP621" s="28">
        <v>5353.0139520000012</v>
      </c>
      <c r="AQ621" s="28">
        <v>6725.5816320000004</v>
      </c>
      <c r="AR621" s="28">
        <v>2196.1082880000004</v>
      </c>
      <c r="AS621" s="23"/>
      <c r="AT621" s="23"/>
      <c r="AU621" s="329">
        <f t="shared" si="1863"/>
        <v>58509.379156800009</v>
      </c>
      <c r="AV621" s="33">
        <v>31432.39344</v>
      </c>
      <c r="AW621" s="20">
        <v>4392.2995199999996</v>
      </c>
      <c r="AX621" s="20">
        <v>0</v>
      </c>
      <c r="AY621" s="20">
        <v>171.57095999999999</v>
      </c>
      <c r="AZ621" s="20">
        <v>4227.4483200000004</v>
      </c>
      <c r="BA621" s="20">
        <v>0</v>
      </c>
      <c r="BB621" s="20">
        <v>0</v>
      </c>
      <c r="BC621" s="20">
        <v>16813.95408</v>
      </c>
      <c r="BD621" s="20">
        <v>64510.680959999998</v>
      </c>
      <c r="BE621" s="20">
        <v>0</v>
      </c>
      <c r="BF621" s="20">
        <v>0</v>
      </c>
      <c r="BG621" s="20">
        <v>0</v>
      </c>
      <c r="BH621" s="329">
        <f t="shared" si="1864"/>
        <v>121548.34728</v>
      </c>
      <c r="BI621" s="193">
        <f t="shared" si="1952"/>
        <v>1465.2198000000001</v>
      </c>
      <c r="BJ621" s="193">
        <f t="shared" si="1953"/>
        <v>1409.1494400000001</v>
      </c>
      <c r="BK621" s="20">
        <v>13895.261367838315</v>
      </c>
      <c r="BL621" s="33">
        <v>16813.95408</v>
      </c>
      <c r="BM621" s="226">
        <f t="shared" si="1851"/>
        <v>1.2100495006820979</v>
      </c>
      <c r="BN621" s="4">
        <f t="shared" si="1974"/>
        <v>3.0388177969782056E-2</v>
      </c>
      <c r="BO621" s="4">
        <v>0</v>
      </c>
      <c r="BP621" s="4">
        <v>0</v>
      </c>
      <c r="BQ621" s="195">
        <v>100</v>
      </c>
      <c r="BR621" s="196">
        <f t="shared" si="1954"/>
        <v>18059.976000000002</v>
      </c>
      <c r="BS621" s="224">
        <f t="shared" si="1861"/>
        <v>1.2997219355514427</v>
      </c>
      <c r="BT621" s="4">
        <f t="shared" si="1852"/>
        <v>2.1410256410256401</v>
      </c>
      <c r="BU621" s="229">
        <f t="shared" si="1747"/>
        <v>0.15023844018267396</v>
      </c>
      <c r="BV621" s="193">
        <f t="shared" si="1853"/>
        <v>7129.7082900000005</v>
      </c>
      <c r="BW621" s="193">
        <f t="shared" si="1854"/>
        <v>5604.6513599999998</v>
      </c>
      <c r="BX621" s="20">
        <v>6891.8148081208365</v>
      </c>
      <c r="BY621" s="19">
        <v>64510.680959999998</v>
      </c>
      <c r="BZ621" s="441">
        <f t="shared" si="1855"/>
        <v>9.3604780099408771</v>
      </c>
      <c r="CA621" s="4">
        <f t="shared" si="1955"/>
        <v>8.4196548713331335E-2</v>
      </c>
      <c r="CB621" s="1">
        <v>0</v>
      </c>
      <c r="CC621" s="1">
        <v>0</v>
      </c>
      <c r="CD621" s="19">
        <v>200</v>
      </c>
      <c r="CE621" s="196">
        <v>36119.952000000005</v>
      </c>
      <c r="CF621" s="275">
        <f t="shared" si="1856"/>
        <v>5.24099283071837</v>
      </c>
      <c r="CG621" s="1">
        <f t="shared" si="1857"/>
        <v>4.3705320931862568</v>
      </c>
      <c r="CH621" s="229">
        <f t="shared" si="1858"/>
        <v>1.158431669919977</v>
      </c>
      <c r="CI621" s="193">
        <f t="shared" si="1859"/>
        <v>13505.37192</v>
      </c>
      <c r="CJ621" s="193">
        <f t="shared" si="1860"/>
        <v>27108.211679999997</v>
      </c>
      <c r="CK621" s="20">
        <v>36464.952904650119</v>
      </c>
      <c r="CL621" s="33">
        <v>0</v>
      </c>
      <c r="CM621" s="475">
        <f t="shared" si="1837"/>
        <v>0</v>
      </c>
      <c r="CN621" s="4">
        <f t="shared" si="1956"/>
        <v>0.27092007625135311</v>
      </c>
      <c r="CO621" s="1">
        <v>0</v>
      </c>
      <c r="CP621" s="1">
        <v>0</v>
      </c>
      <c r="CQ621" s="19">
        <v>50</v>
      </c>
      <c r="CR621" s="7">
        <v>18059.976000000002</v>
      </c>
      <c r="CS621" s="224">
        <f t="shared" si="1847"/>
        <v>0.49526941793189427</v>
      </c>
      <c r="CT621" s="1">
        <f t="shared" si="1848"/>
        <v>7.2236272676914552</v>
      </c>
      <c r="CU621" s="229">
        <f t="shared" si="1838"/>
        <v>1.3860845097306869</v>
      </c>
      <c r="CV621" s="193">
        <f t="shared" si="1839"/>
        <v>12154.834728</v>
      </c>
      <c r="CW621" s="193">
        <f t="shared" si="1840"/>
        <v>27108.211679999997</v>
      </c>
      <c r="CX621" s="20"/>
      <c r="CY621" s="33"/>
      <c r="CZ621" s="475">
        <f t="shared" si="1841"/>
        <v>0</v>
      </c>
      <c r="DA621" s="4">
        <f t="shared" si="1957"/>
        <v>0.26754065531895177</v>
      </c>
      <c r="DE621" s="7">
        <f t="shared" si="1975"/>
        <v>0</v>
      </c>
      <c r="DF621" s="224">
        <f t="shared" si="1849"/>
        <v>0</v>
      </c>
      <c r="DG621" s="1">
        <f t="shared" si="1842"/>
        <v>0</v>
      </c>
      <c r="DH621" s="229">
        <f t="shared" si="1843"/>
        <v>1.0774164592357249</v>
      </c>
      <c r="DI621" s="193"/>
      <c r="DJ621" s="193"/>
      <c r="DK621" s="20"/>
      <c r="DL621" s="33"/>
      <c r="DM621" s="475">
        <f t="shared" si="1844"/>
        <v>0</v>
      </c>
      <c r="DN621" s="4" t="e">
        <f t="shared" si="1959"/>
        <v>#DIV/0!</v>
      </c>
      <c r="DR621" s="7">
        <f t="shared" si="1960"/>
        <v>0</v>
      </c>
      <c r="DS621" s="224">
        <f t="shared" si="1850"/>
        <v>0</v>
      </c>
      <c r="DT621" s="1">
        <f t="shared" si="1845"/>
        <v>0</v>
      </c>
      <c r="DU621" s="229">
        <f t="shared" si="1846"/>
        <v>1.0774164592357249</v>
      </c>
    </row>
    <row r="622" spans="1:125" hidden="1" outlineLevel="1" x14ac:dyDescent="0.35">
      <c r="B622" s="5" t="s">
        <v>126</v>
      </c>
      <c r="C622" s="3"/>
      <c r="D622" s="18">
        <v>320120</v>
      </c>
      <c r="E622" s="5" t="s">
        <v>41</v>
      </c>
      <c r="F622" s="5" t="s">
        <v>35</v>
      </c>
      <c r="G622" s="5" t="s">
        <v>72</v>
      </c>
      <c r="H622" s="20">
        <v>167.22200000000001</v>
      </c>
      <c r="I622" s="16">
        <f t="shared" si="1961"/>
        <v>0</v>
      </c>
      <c r="J622" s="16">
        <f t="shared" si="1962"/>
        <v>0</v>
      </c>
      <c r="K622" s="16">
        <f t="shared" si="1963"/>
        <v>0</v>
      </c>
      <c r="L622" s="33">
        <f t="shared" si="1964"/>
        <v>0</v>
      </c>
      <c r="M622" s="20">
        <f t="shared" si="1965"/>
        <v>0</v>
      </c>
      <c r="N622" s="20">
        <f t="shared" si="1966"/>
        <v>0</v>
      </c>
      <c r="O622" s="20">
        <f t="shared" si="1967"/>
        <v>0</v>
      </c>
      <c r="P622" s="20">
        <f t="shared" si="1968"/>
        <v>0</v>
      </c>
      <c r="Q622" s="20">
        <f t="shared" si="1969"/>
        <v>0</v>
      </c>
      <c r="R622" s="20">
        <f t="shared" si="1970"/>
        <v>0</v>
      </c>
      <c r="S622" s="20">
        <f t="shared" si="1971"/>
        <v>0</v>
      </c>
      <c r="T622" s="20">
        <f t="shared" si="1972"/>
        <v>0</v>
      </c>
      <c r="U622" s="182">
        <f t="shared" si="1973"/>
        <v>0</v>
      </c>
      <c r="V622" s="33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0</v>
      </c>
      <c r="AB622" s="20">
        <v>0</v>
      </c>
      <c r="AC622" s="20">
        <v>0</v>
      </c>
      <c r="AD622" s="20">
        <v>0</v>
      </c>
      <c r="AE622" s="20">
        <v>0</v>
      </c>
      <c r="AF622" s="20">
        <v>0</v>
      </c>
      <c r="AG622" s="16">
        <v>0</v>
      </c>
      <c r="AH622" s="179">
        <f t="shared" si="1836"/>
        <v>0</v>
      </c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329">
        <f t="shared" si="1863"/>
        <v>0</v>
      </c>
      <c r="AV622" s="33">
        <v>0</v>
      </c>
      <c r="AW622" s="20">
        <v>0</v>
      </c>
      <c r="AX622" s="20">
        <v>0</v>
      </c>
      <c r="AY622" s="20">
        <v>0</v>
      </c>
      <c r="AZ622" s="20">
        <v>0</v>
      </c>
      <c r="BA622" s="20">
        <v>0</v>
      </c>
      <c r="BB622" s="20">
        <v>0</v>
      </c>
      <c r="BC622" s="20">
        <v>0</v>
      </c>
      <c r="BD622" s="20">
        <v>0</v>
      </c>
      <c r="BE622" s="20">
        <v>0</v>
      </c>
      <c r="BF622" s="20">
        <v>0</v>
      </c>
      <c r="BG622" s="20">
        <v>0</v>
      </c>
      <c r="BH622" s="329">
        <f t="shared" si="1864"/>
        <v>0</v>
      </c>
      <c r="BI622" s="193">
        <f t="shared" si="1952"/>
        <v>0</v>
      </c>
      <c r="BJ622" s="193">
        <f t="shared" si="1953"/>
        <v>0</v>
      </c>
      <c r="BK622" s="20">
        <v>0</v>
      </c>
      <c r="BL622" s="33">
        <v>0</v>
      </c>
      <c r="BM622" s="226">
        <f t="shared" si="1851"/>
        <v>0</v>
      </c>
      <c r="BN622" s="4">
        <f t="shared" si="1974"/>
        <v>0</v>
      </c>
      <c r="BO622" s="4">
        <v>0</v>
      </c>
      <c r="BP622" s="4">
        <v>0</v>
      </c>
      <c r="BQ622" s="195">
        <v>0</v>
      </c>
      <c r="BR622" s="196">
        <f t="shared" si="1954"/>
        <v>0</v>
      </c>
      <c r="BS622" s="224">
        <f t="shared" si="1861"/>
        <v>0</v>
      </c>
      <c r="BT622" s="4">
        <f t="shared" si="1852"/>
        <v>0</v>
      </c>
      <c r="BU622" s="229">
        <f t="shared" si="1747"/>
        <v>0</v>
      </c>
      <c r="BV622" s="193">
        <f t="shared" si="1853"/>
        <v>0</v>
      </c>
      <c r="BW622" s="193">
        <f t="shared" si="1854"/>
        <v>0</v>
      </c>
      <c r="BX622" s="20">
        <v>0</v>
      </c>
      <c r="BY622" s="19">
        <v>0</v>
      </c>
      <c r="BZ622" s="441">
        <f t="shared" si="1855"/>
        <v>0</v>
      </c>
      <c r="CA622" s="4">
        <f t="shared" si="1955"/>
        <v>0</v>
      </c>
      <c r="CB622" s="1">
        <v>0</v>
      </c>
      <c r="CC622" s="1">
        <v>0</v>
      </c>
      <c r="CD622" s="19">
        <v>0</v>
      </c>
      <c r="CE622" s="196">
        <v>0</v>
      </c>
      <c r="CF622" s="275">
        <f t="shared" si="1856"/>
        <v>0</v>
      </c>
      <c r="CG622" s="1">
        <f t="shared" si="1857"/>
        <v>0</v>
      </c>
      <c r="CH622" s="229">
        <f t="shared" si="1858"/>
        <v>0</v>
      </c>
      <c r="CI622" s="193">
        <f t="shared" si="1859"/>
        <v>0</v>
      </c>
      <c r="CJ622" s="193">
        <f t="shared" si="1860"/>
        <v>0</v>
      </c>
      <c r="CK622" s="20">
        <v>0</v>
      </c>
      <c r="CL622" s="33">
        <v>0</v>
      </c>
      <c r="CM622" s="475">
        <f t="shared" si="1837"/>
        <v>0</v>
      </c>
      <c r="CN622" s="4">
        <f t="shared" si="1956"/>
        <v>0</v>
      </c>
      <c r="CO622" s="1">
        <v>0</v>
      </c>
      <c r="CP622" s="1">
        <v>0</v>
      </c>
      <c r="CQ622" s="19">
        <v>0</v>
      </c>
      <c r="CR622" s="7">
        <v>0</v>
      </c>
      <c r="CS622" s="224">
        <f t="shared" si="1847"/>
        <v>0</v>
      </c>
      <c r="CT622" s="1">
        <f t="shared" si="1848"/>
        <v>0</v>
      </c>
      <c r="CU622" s="229">
        <f t="shared" si="1838"/>
        <v>0</v>
      </c>
      <c r="CV622" s="193">
        <f t="shared" si="1839"/>
        <v>0</v>
      </c>
      <c r="CW622" s="193">
        <f t="shared" si="1840"/>
        <v>0</v>
      </c>
      <c r="CX622" s="20"/>
      <c r="CY622" s="33"/>
      <c r="CZ622" s="475">
        <f t="shared" si="1841"/>
        <v>0</v>
      </c>
      <c r="DA622" s="4">
        <f t="shared" si="1957"/>
        <v>0</v>
      </c>
      <c r="DE622" s="7">
        <f t="shared" si="1975"/>
        <v>0</v>
      </c>
      <c r="DF622" s="224">
        <f t="shared" si="1849"/>
        <v>0</v>
      </c>
      <c r="DG622" s="1">
        <f t="shared" si="1842"/>
        <v>0</v>
      </c>
      <c r="DH622" s="229">
        <f t="shared" si="1843"/>
        <v>0</v>
      </c>
      <c r="DI622" s="193"/>
      <c r="DJ622" s="193"/>
      <c r="DK622" s="20"/>
      <c r="DL622" s="33"/>
      <c r="DM622" s="475">
        <f t="shared" si="1844"/>
        <v>0</v>
      </c>
      <c r="DN622" s="4" t="e">
        <f t="shared" si="1959"/>
        <v>#DIV/0!</v>
      </c>
      <c r="DR622" s="7">
        <f t="shared" si="1960"/>
        <v>0</v>
      </c>
      <c r="DS622" s="224">
        <f t="shared" si="1850"/>
        <v>0</v>
      </c>
      <c r="DT622" s="1">
        <f t="shared" si="1845"/>
        <v>0</v>
      </c>
      <c r="DU622" s="229">
        <f t="shared" si="1846"/>
        <v>0</v>
      </c>
    </row>
    <row r="623" spans="1:125" hidden="1" outlineLevel="1" x14ac:dyDescent="0.35">
      <c r="B623" s="5" t="s">
        <v>126</v>
      </c>
      <c r="C623" s="3"/>
      <c r="D623" s="18">
        <v>320100</v>
      </c>
      <c r="E623" s="5" t="s">
        <v>44</v>
      </c>
      <c r="F623" s="5" t="s">
        <v>50</v>
      </c>
      <c r="G623" s="5" t="s">
        <v>73</v>
      </c>
      <c r="H623" s="20">
        <v>225.81800000000001</v>
      </c>
      <c r="I623" s="16">
        <f t="shared" si="1961"/>
        <v>0</v>
      </c>
      <c r="J623" s="16">
        <f t="shared" si="1962"/>
        <v>0</v>
      </c>
      <c r="K623" s="16">
        <f t="shared" si="1963"/>
        <v>0</v>
      </c>
      <c r="L623" s="33">
        <f t="shared" si="1964"/>
        <v>0</v>
      </c>
      <c r="M623" s="20">
        <f t="shared" si="1965"/>
        <v>0</v>
      </c>
      <c r="N623" s="20">
        <f t="shared" si="1966"/>
        <v>0</v>
      </c>
      <c r="O623" s="20">
        <f t="shared" si="1967"/>
        <v>0</v>
      </c>
      <c r="P623" s="20">
        <f t="shared" si="1968"/>
        <v>0</v>
      </c>
      <c r="Q623" s="20">
        <f t="shared" si="1969"/>
        <v>0</v>
      </c>
      <c r="R623" s="20">
        <f t="shared" si="1970"/>
        <v>0</v>
      </c>
      <c r="S623" s="20">
        <f t="shared" si="1971"/>
        <v>0</v>
      </c>
      <c r="T623" s="20">
        <f t="shared" si="1972"/>
        <v>0</v>
      </c>
      <c r="U623" s="182">
        <f t="shared" si="1973"/>
        <v>0</v>
      </c>
      <c r="V623" s="33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0">
        <v>0</v>
      </c>
      <c r="AF623" s="20">
        <v>0</v>
      </c>
      <c r="AG623" s="16">
        <v>0</v>
      </c>
      <c r="AH623" s="179">
        <f t="shared" si="1836"/>
        <v>0</v>
      </c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329">
        <f t="shared" si="1863"/>
        <v>0</v>
      </c>
      <c r="AV623" s="33">
        <v>0</v>
      </c>
      <c r="AW623" s="20">
        <v>0</v>
      </c>
      <c r="AX623" s="20">
        <v>0</v>
      </c>
      <c r="AY623" s="20">
        <v>0</v>
      </c>
      <c r="AZ623" s="20">
        <v>0</v>
      </c>
      <c r="BA623" s="20">
        <v>0</v>
      </c>
      <c r="BB623" s="20">
        <v>0</v>
      </c>
      <c r="BC623" s="20">
        <v>0</v>
      </c>
      <c r="BD623" s="20">
        <v>0</v>
      </c>
      <c r="BE623" s="20">
        <v>0</v>
      </c>
      <c r="BF623" s="20">
        <v>0</v>
      </c>
      <c r="BG623" s="20">
        <v>0</v>
      </c>
      <c r="BH623" s="329">
        <f t="shared" si="1864"/>
        <v>0</v>
      </c>
      <c r="BI623" s="193">
        <f t="shared" si="1952"/>
        <v>0</v>
      </c>
      <c r="BJ623" s="193">
        <f t="shared" si="1953"/>
        <v>0</v>
      </c>
      <c r="BK623" s="20">
        <v>0</v>
      </c>
      <c r="BL623" s="33">
        <v>0</v>
      </c>
      <c r="BM623" s="226">
        <f t="shared" si="1851"/>
        <v>0</v>
      </c>
      <c r="BN623" s="4">
        <f t="shared" si="1974"/>
        <v>0</v>
      </c>
      <c r="BO623" s="4">
        <v>0</v>
      </c>
      <c r="BP623" s="4">
        <v>0</v>
      </c>
      <c r="BQ623" s="195">
        <v>0</v>
      </c>
      <c r="BR623" s="196">
        <f t="shared" si="1954"/>
        <v>0</v>
      </c>
      <c r="BS623" s="224">
        <f t="shared" si="1861"/>
        <v>0</v>
      </c>
      <c r="BT623" s="4">
        <f t="shared" si="1852"/>
        <v>0</v>
      </c>
      <c r="BU623" s="229">
        <f t="shared" si="1747"/>
        <v>0</v>
      </c>
      <c r="BV623" s="193">
        <f t="shared" si="1853"/>
        <v>0</v>
      </c>
      <c r="BW623" s="193">
        <f t="shared" si="1854"/>
        <v>0</v>
      </c>
      <c r="BX623" s="20">
        <v>0</v>
      </c>
      <c r="BY623" s="19">
        <v>0</v>
      </c>
      <c r="BZ623" s="441">
        <f t="shared" si="1855"/>
        <v>0</v>
      </c>
      <c r="CA623" s="4">
        <f t="shared" si="1955"/>
        <v>0</v>
      </c>
      <c r="CB623" s="1">
        <v>0</v>
      </c>
      <c r="CC623" s="1">
        <v>0</v>
      </c>
      <c r="CD623" s="19">
        <v>0</v>
      </c>
      <c r="CE623" s="196">
        <v>0</v>
      </c>
      <c r="CF623" s="275">
        <f t="shared" si="1856"/>
        <v>0</v>
      </c>
      <c r="CG623" s="1">
        <f t="shared" si="1857"/>
        <v>0</v>
      </c>
      <c r="CH623" s="229">
        <f t="shared" si="1858"/>
        <v>0</v>
      </c>
      <c r="CI623" s="193">
        <f t="shared" si="1859"/>
        <v>0</v>
      </c>
      <c r="CJ623" s="193">
        <f t="shared" si="1860"/>
        <v>0</v>
      </c>
      <c r="CK623" s="20">
        <v>0</v>
      </c>
      <c r="CL623" s="33">
        <v>0</v>
      </c>
      <c r="CM623" s="475">
        <f t="shared" si="1837"/>
        <v>0</v>
      </c>
      <c r="CN623" s="4">
        <f t="shared" si="1956"/>
        <v>0</v>
      </c>
      <c r="CO623" s="1">
        <v>0</v>
      </c>
      <c r="CP623" s="1">
        <v>0</v>
      </c>
      <c r="CQ623" s="19">
        <v>0</v>
      </c>
      <c r="CR623" s="7">
        <v>0</v>
      </c>
      <c r="CS623" s="224">
        <f t="shared" si="1847"/>
        <v>0</v>
      </c>
      <c r="CT623" s="1">
        <f t="shared" si="1848"/>
        <v>0</v>
      </c>
      <c r="CU623" s="229">
        <f t="shared" si="1838"/>
        <v>0</v>
      </c>
      <c r="CV623" s="193">
        <f t="shared" si="1839"/>
        <v>0</v>
      </c>
      <c r="CW623" s="193">
        <f t="shared" si="1840"/>
        <v>0</v>
      </c>
      <c r="CX623" s="20"/>
      <c r="CY623" s="33"/>
      <c r="CZ623" s="475">
        <f t="shared" si="1841"/>
        <v>0</v>
      </c>
      <c r="DA623" s="4">
        <f t="shared" si="1957"/>
        <v>0</v>
      </c>
      <c r="DE623" s="7">
        <f t="shared" si="1975"/>
        <v>0</v>
      </c>
      <c r="DF623" s="224">
        <f t="shared" si="1849"/>
        <v>0</v>
      </c>
      <c r="DG623" s="1">
        <f t="shared" si="1842"/>
        <v>0</v>
      </c>
      <c r="DH623" s="229">
        <f t="shared" si="1843"/>
        <v>0</v>
      </c>
      <c r="DI623" s="193"/>
      <c r="DJ623" s="193"/>
      <c r="DK623" s="20"/>
      <c r="DL623" s="33"/>
      <c r="DM623" s="475">
        <f t="shared" si="1844"/>
        <v>0</v>
      </c>
      <c r="DN623" s="4" t="e">
        <f t="shared" si="1959"/>
        <v>#DIV/0!</v>
      </c>
      <c r="DR623" s="7">
        <f t="shared" si="1960"/>
        <v>0</v>
      </c>
      <c r="DS623" s="224">
        <f t="shared" si="1850"/>
        <v>0</v>
      </c>
      <c r="DT623" s="1">
        <f t="shared" si="1845"/>
        <v>0</v>
      </c>
      <c r="DU623" s="229">
        <f t="shared" si="1846"/>
        <v>0</v>
      </c>
    </row>
    <row r="624" spans="1:125" hidden="1" outlineLevel="1" x14ac:dyDescent="0.35">
      <c r="B624" s="5" t="s">
        <v>126</v>
      </c>
      <c r="C624" s="3"/>
      <c r="D624" s="18">
        <v>320400</v>
      </c>
      <c r="E624" s="5" t="s">
        <v>44</v>
      </c>
      <c r="F624" s="5" t="s">
        <v>51</v>
      </c>
      <c r="G624" s="5" t="s">
        <v>73</v>
      </c>
      <c r="H624" s="20">
        <v>225.81800000000001</v>
      </c>
      <c r="I624" s="16">
        <f t="shared" si="1961"/>
        <v>0</v>
      </c>
      <c r="J624" s="16">
        <f t="shared" si="1962"/>
        <v>0</v>
      </c>
      <c r="K624" s="16">
        <f t="shared" si="1963"/>
        <v>0</v>
      </c>
      <c r="L624" s="33">
        <f t="shared" si="1964"/>
        <v>0</v>
      </c>
      <c r="M624" s="20">
        <f t="shared" si="1965"/>
        <v>0</v>
      </c>
      <c r="N624" s="20">
        <f t="shared" si="1966"/>
        <v>0</v>
      </c>
      <c r="O624" s="20">
        <f t="shared" si="1967"/>
        <v>0</v>
      </c>
      <c r="P624" s="20">
        <f t="shared" si="1968"/>
        <v>0</v>
      </c>
      <c r="Q624" s="20">
        <f t="shared" si="1969"/>
        <v>0</v>
      </c>
      <c r="R624" s="20">
        <f t="shared" si="1970"/>
        <v>0</v>
      </c>
      <c r="S624" s="20">
        <f t="shared" si="1971"/>
        <v>0</v>
      </c>
      <c r="T624" s="20">
        <f t="shared" si="1972"/>
        <v>0</v>
      </c>
      <c r="U624" s="182">
        <f t="shared" si="1973"/>
        <v>0</v>
      </c>
      <c r="V624" s="33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>
        <v>0</v>
      </c>
      <c r="AC624" s="20">
        <v>0</v>
      </c>
      <c r="AD624" s="20">
        <v>0</v>
      </c>
      <c r="AE624" s="20">
        <v>0</v>
      </c>
      <c r="AF624" s="20">
        <v>0</v>
      </c>
      <c r="AG624" s="16">
        <v>0</v>
      </c>
      <c r="AH624" s="179">
        <f t="shared" si="1836"/>
        <v>0</v>
      </c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329">
        <f t="shared" si="1863"/>
        <v>0</v>
      </c>
      <c r="AV624" s="33">
        <v>0</v>
      </c>
      <c r="AW624" s="20">
        <v>0</v>
      </c>
      <c r="AX624" s="20">
        <v>0</v>
      </c>
      <c r="AY624" s="20">
        <v>0</v>
      </c>
      <c r="AZ624" s="20">
        <v>0</v>
      </c>
      <c r="BA624" s="20">
        <v>0</v>
      </c>
      <c r="BB624" s="20">
        <v>0</v>
      </c>
      <c r="BC624" s="20">
        <v>0</v>
      </c>
      <c r="BD624" s="20">
        <v>0</v>
      </c>
      <c r="BE624" s="20">
        <v>0</v>
      </c>
      <c r="BF624" s="20">
        <v>0</v>
      </c>
      <c r="BG624" s="20">
        <v>0</v>
      </c>
      <c r="BH624" s="329">
        <f t="shared" si="1864"/>
        <v>0</v>
      </c>
      <c r="BI624" s="193">
        <f t="shared" si="1952"/>
        <v>0</v>
      </c>
      <c r="BJ624" s="193">
        <f t="shared" si="1953"/>
        <v>0</v>
      </c>
      <c r="BK624" s="20">
        <v>0</v>
      </c>
      <c r="BL624" s="33">
        <v>0</v>
      </c>
      <c r="BM624" s="226">
        <f t="shared" si="1851"/>
        <v>0</v>
      </c>
      <c r="BN624" s="4">
        <f t="shared" si="1974"/>
        <v>0</v>
      </c>
      <c r="BO624" s="4">
        <v>0</v>
      </c>
      <c r="BP624" s="4">
        <v>0</v>
      </c>
      <c r="BQ624" s="195">
        <v>0</v>
      </c>
      <c r="BR624" s="196">
        <f t="shared" si="1954"/>
        <v>0</v>
      </c>
      <c r="BS624" s="224">
        <f t="shared" si="1861"/>
        <v>0</v>
      </c>
      <c r="BT624" s="4">
        <f t="shared" si="1852"/>
        <v>0</v>
      </c>
      <c r="BU624" s="229">
        <f t="shared" si="1747"/>
        <v>0</v>
      </c>
      <c r="BV624" s="193">
        <f t="shared" si="1853"/>
        <v>0</v>
      </c>
      <c r="BW624" s="193">
        <f t="shared" si="1854"/>
        <v>0</v>
      </c>
      <c r="BX624" s="20">
        <v>0</v>
      </c>
      <c r="BY624" s="19">
        <v>0</v>
      </c>
      <c r="BZ624" s="441">
        <f t="shared" si="1855"/>
        <v>0</v>
      </c>
      <c r="CA624" s="4">
        <f t="shared" si="1955"/>
        <v>0</v>
      </c>
      <c r="CB624" s="1">
        <v>0</v>
      </c>
      <c r="CC624" s="1">
        <v>0</v>
      </c>
      <c r="CD624" s="19">
        <v>0</v>
      </c>
      <c r="CE624" s="196">
        <v>0</v>
      </c>
      <c r="CF624" s="275">
        <f t="shared" si="1856"/>
        <v>0</v>
      </c>
      <c r="CG624" s="1">
        <f t="shared" si="1857"/>
        <v>0</v>
      </c>
      <c r="CH624" s="229">
        <f t="shared" si="1858"/>
        <v>0</v>
      </c>
      <c r="CI624" s="193">
        <f t="shared" si="1859"/>
        <v>0</v>
      </c>
      <c r="CJ624" s="193">
        <f t="shared" si="1860"/>
        <v>0</v>
      </c>
      <c r="CK624" s="20">
        <v>0</v>
      </c>
      <c r="CL624" s="33">
        <v>0</v>
      </c>
      <c r="CM624" s="475">
        <f t="shared" si="1837"/>
        <v>0</v>
      </c>
      <c r="CN624" s="4">
        <f t="shared" si="1956"/>
        <v>0</v>
      </c>
      <c r="CO624" s="1">
        <v>0</v>
      </c>
      <c r="CP624" s="1">
        <v>0</v>
      </c>
      <c r="CQ624" s="19">
        <v>0</v>
      </c>
      <c r="CR624" s="7">
        <v>0</v>
      </c>
      <c r="CS624" s="224">
        <f t="shared" si="1847"/>
        <v>0</v>
      </c>
      <c r="CT624" s="1">
        <f t="shared" si="1848"/>
        <v>0</v>
      </c>
      <c r="CU624" s="229">
        <f t="shared" si="1838"/>
        <v>0</v>
      </c>
      <c r="CV624" s="193">
        <f t="shared" si="1839"/>
        <v>0</v>
      </c>
      <c r="CW624" s="193">
        <f t="shared" si="1840"/>
        <v>0</v>
      </c>
      <c r="CX624" s="20"/>
      <c r="CY624" s="33"/>
      <c r="CZ624" s="475">
        <f t="shared" si="1841"/>
        <v>0</v>
      </c>
      <c r="DA624" s="4">
        <f t="shared" si="1957"/>
        <v>0</v>
      </c>
      <c r="DE624" s="7">
        <f t="shared" si="1975"/>
        <v>0</v>
      </c>
      <c r="DF624" s="224">
        <f t="shared" si="1849"/>
        <v>0</v>
      </c>
      <c r="DG624" s="1">
        <f t="shared" si="1842"/>
        <v>0</v>
      </c>
      <c r="DH624" s="229">
        <f t="shared" si="1843"/>
        <v>0</v>
      </c>
      <c r="DI624" s="193"/>
      <c r="DJ624" s="193"/>
      <c r="DK624" s="20"/>
      <c r="DL624" s="33"/>
      <c r="DM624" s="475">
        <f t="shared" si="1844"/>
        <v>0</v>
      </c>
      <c r="DN624" s="4" t="e">
        <f t="shared" si="1959"/>
        <v>#DIV/0!</v>
      </c>
      <c r="DR624" s="7">
        <f t="shared" si="1960"/>
        <v>0</v>
      </c>
      <c r="DS624" s="224">
        <f t="shared" si="1850"/>
        <v>0</v>
      </c>
      <c r="DT624" s="1">
        <f t="shared" si="1845"/>
        <v>0</v>
      </c>
      <c r="DU624" s="229">
        <f t="shared" si="1846"/>
        <v>0</v>
      </c>
    </row>
    <row r="625" spans="2:125" hidden="1" outlineLevel="1" x14ac:dyDescent="0.35">
      <c r="B625" s="5" t="s">
        <v>126</v>
      </c>
      <c r="C625" s="3"/>
      <c r="D625" s="18">
        <v>320026</v>
      </c>
      <c r="E625" s="5" t="s">
        <v>41</v>
      </c>
      <c r="F625" s="5" t="s">
        <v>52</v>
      </c>
      <c r="G625" s="5" t="s">
        <v>74</v>
      </c>
      <c r="H625" s="20">
        <f>223309/1000</f>
        <v>223.309</v>
      </c>
      <c r="I625" s="16">
        <f t="shared" si="1961"/>
        <v>133.35564979467915</v>
      </c>
      <c r="J625" s="16">
        <f t="shared" si="1962"/>
        <v>3.9807656655128101</v>
      </c>
      <c r="K625" s="16">
        <f t="shared" si="1963"/>
        <v>37.817273822371696</v>
      </c>
      <c r="L625" s="33">
        <f t="shared" si="1964"/>
        <v>71.653663757394483</v>
      </c>
      <c r="M625" s="20">
        <f t="shared" si="1965"/>
        <v>40.802848071506304</v>
      </c>
      <c r="N625" s="20">
        <f t="shared" si="1966"/>
        <v>33.836508156858883</v>
      </c>
      <c r="O625" s="20">
        <f t="shared" si="1967"/>
        <v>70.93181197354339</v>
      </c>
      <c r="P625" s="20">
        <f t="shared" si="1968"/>
        <v>77.190665132171105</v>
      </c>
      <c r="Q625" s="20">
        <f t="shared" si="1969"/>
        <v>73.282277024213087</v>
      </c>
      <c r="R625" s="20">
        <f t="shared" si="1970"/>
        <v>34.198395944632779</v>
      </c>
      <c r="S625" s="20">
        <f t="shared" si="1971"/>
        <v>0</v>
      </c>
      <c r="T625" s="20">
        <f t="shared" si="1972"/>
        <v>0</v>
      </c>
      <c r="U625" s="182">
        <f t="shared" si="1973"/>
        <v>577.04985934288368</v>
      </c>
      <c r="V625" s="33">
        <v>46</v>
      </c>
      <c r="W625" s="20">
        <v>44</v>
      </c>
      <c r="X625" s="20">
        <v>31</v>
      </c>
      <c r="Y625" s="20">
        <v>87</v>
      </c>
      <c r="Z625" s="20">
        <v>30</v>
      </c>
      <c r="AA625" s="20">
        <v>0</v>
      </c>
      <c r="AB625" s="20">
        <v>47</v>
      </c>
      <c r="AC625" s="20">
        <v>52</v>
      </c>
      <c r="AD625" s="20">
        <v>62</v>
      </c>
      <c r="AE625" s="20">
        <v>0</v>
      </c>
      <c r="AF625" s="20">
        <v>0</v>
      </c>
      <c r="AG625" s="16">
        <v>0</v>
      </c>
      <c r="AH625" s="179">
        <f t="shared" si="1836"/>
        <v>399</v>
      </c>
      <c r="AI625" s="28">
        <v>29779.516800000005</v>
      </c>
      <c r="AJ625" s="28">
        <v>888.94080000000008</v>
      </c>
      <c r="AK625" s="28">
        <v>8444.9376000000011</v>
      </c>
      <c r="AL625" s="28">
        <v>16000.908000000003</v>
      </c>
      <c r="AM625" s="28">
        <v>9111.6432000000004</v>
      </c>
      <c r="AN625" s="28">
        <v>7555.9968000000008</v>
      </c>
      <c r="AO625" s="28">
        <v>15839.712000000001</v>
      </c>
      <c r="AP625" s="28">
        <v>17237.370239999997</v>
      </c>
      <c r="AQ625" s="28">
        <v>16364.592000000001</v>
      </c>
      <c r="AR625" s="28">
        <v>7636.8096000000005</v>
      </c>
      <c r="AS625" s="28"/>
      <c r="AT625" s="28"/>
      <c r="AU625" s="329">
        <f t="shared" si="1863"/>
        <v>128860.42704000001</v>
      </c>
      <c r="AV625" s="33">
        <v>10036.94976</v>
      </c>
      <c r="AW625" s="20">
        <v>9600.5606400000015</v>
      </c>
      <c r="AX625" s="20">
        <v>6764.0313600000009</v>
      </c>
      <c r="AY625" s="20">
        <v>18982.926719999999</v>
      </c>
      <c r="AZ625" s="20">
        <v>6545.8368000000009</v>
      </c>
      <c r="BA625" s="20">
        <v>0</v>
      </c>
      <c r="BB625" s="20">
        <v>10255.144320000001</v>
      </c>
      <c r="BC625" s="20">
        <v>11346.117120000001</v>
      </c>
      <c r="BD625" s="20">
        <v>13528.062720000002</v>
      </c>
      <c r="BE625" s="20">
        <v>0</v>
      </c>
      <c r="BF625" s="20">
        <v>0</v>
      </c>
      <c r="BG625" s="20">
        <v>0</v>
      </c>
      <c r="BH625" s="329">
        <f t="shared" si="1864"/>
        <v>87059.629440000004</v>
      </c>
      <c r="BI625" s="193">
        <f t="shared" si="1952"/>
        <v>8691.4166399999995</v>
      </c>
      <c r="BJ625" s="193">
        <f t="shared" si="1953"/>
        <v>5600.327040000001</v>
      </c>
      <c r="BK625" s="20">
        <v>14351.43848428116</v>
      </c>
      <c r="BL625" s="33">
        <v>11346.117120000001</v>
      </c>
      <c r="BM625" s="226">
        <f t="shared" si="1851"/>
        <v>0.79059093152419346</v>
      </c>
      <c r="BN625" s="4">
        <f t="shared" si="1974"/>
        <v>0.12077053714083211</v>
      </c>
      <c r="BO625" s="4">
        <v>0</v>
      </c>
      <c r="BP625" s="4">
        <v>0</v>
      </c>
      <c r="BQ625" s="195">
        <v>50</v>
      </c>
      <c r="BR625" s="196">
        <f t="shared" si="1954"/>
        <v>12058.686000000002</v>
      </c>
      <c r="BS625" s="224">
        <f t="shared" si="1861"/>
        <v>0.84024232227366169</v>
      </c>
      <c r="BT625" s="4">
        <f t="shared" si="1852"/>
        <v>-0.341772151898734</v>
      </c>
      <c r="BU625" s="229">
        <f t="shared" si="1747"/>
        <v>-0.29875786646448921</v>
      </c>
      <c r="BV625" s="193">
        <f t="shared" si="1853"/>
        <v>9191.4458400000003</v>
      </c>
      <c r="BW625" s="193">
        <f t="shared" si="1854"/>
        <v>7200.4204800000007</v>
      </c>
      <c r="BX625" s="20">
        <v>8854.0680412207748</v>
      </c>
      <c r="BY625" s="19">
        <v>13528.062720000002</v>
      </c>
      <c r="BZ625" s="441">
        <f t="shared" si="1855"/>
        <v>1.5278923379647746</v>
      </c>
      <c r="CA625" s="4">
        <f t="shared" si="1955"/>
        <v>0.1081691821238973</v>
      </c>
      <c r="CB625" s="1">
        <v>0</v>
      </c>
      <c r="CC625" s="1">
        <v>0</v>
      </c>
      <c r="CD625" s="19">
        <v>70</v>
      </c>
      <c r="CE625" s="196">
        <v>16882.160400000001</v>
      </c>
      <c r="CF625" s="275">
        <f t="shared" si="1856"/>
        <v>1.9067122955689795</v>
      </c>
      <c r="CG625" s="1">
        <f t="shared" si="1857"/>
        <v>3.1627332963754862E-2</v>
      </c>
      <c r="CH625" s="229">
        <f t="shared" si="1858"/>
        <v>-0.28182617151240819</v>
      </c>
      <c r="CI625" s="193">
        <f t="shared" si="1859"/>
        <v>9673.2921600000009</v>
      </c>
      <c r="CJ625" s="193">
        <f t="shared" si="1860"/>
        <v>11709.774720000001</v>
      </c>
      <c r="CK625" s="20">
        <v>15751.551180482098</v>
      </c>
      <c r="CL625" s="33">
        <v>11345.442999999999</v>
      </c>
      <c r="CM625" s="475">
        <f t="shared" si="1837"/>
        <v>0.72027464914428552</v>
      </c>
      <c r="CN625" s="4">
        <f t="shared" si="1956"/>
        <v>0.11702775149749635</v>
      </c>
      <c r="CO625" s="1">
        <v>0</v>
      </c>
      <c r="CP625" s="1">
        <v>0</v>
      </c>
      <c r="CQ625" s="19">
        <v>25.666666666666668</v>
      </c>
      <c r="CR625" s="7">
        <v>19293.897600000004</v>
      </c>
      <c r="CS625" s="224">
        <f t="shared" si="1847"/>
        <v>1.2248887350159685</v>
      </c>
      <c r="CT625" s="1">
        <f t="shared" si="1848"/>
        <v>1.5264342848091959</v>
      </c>
      <c r="CU625" s="229">
        <f t="shared" si="1838"/>
        <v>-0.17466106947646187</v>
      </c>
      <c r="CV625" s="193">
        <f t="shared" si="1839"/>
        <v>9840.5072440000004</v>
      </c>
      <c r="CW625" s="193">
        <f t="shared" si="1840"/>
        <v>12073.207613333334</v>
      </c>
      <c r="CX625" s="20"/>
      <c r="CY625" s="33"/>
      <c r="CZ625" s="475">
        <f t="shared" si="1841"/>
        <v>0</v>
      </c>
      <c r="DA625" s="4">
        <f t="shared" si="1957"/>
        <v>0.11915481237945529</v>
      </c>
      <c r="DE625" s="7">
        <f t="shared" si="1975"/>
        <v>0</v>
      </c>
      <c r="DF625" s="224">
        <f t="shared" si="1849"/>
        <v>0</v>
      </c>
      <c r="DG625" s="1">
        <f t="shared" si="1842"/>
        <v>0</v>
      </c>
      <c r="DH625" s="229">
        <f t="shared" si="1843"/>
        <v>-0.23634373484224336</v>
      </c>
      <c r="DI625" s="193"/>
      <c r="DJ625" s="193"/>
      <c r="DK625" s="20"/>
      <c r="DL625" s="33"/>
      <c r="DM625" s="475">
        <f t="shared" si="1844"/>
        <v>0</v>
      </c>
      <c r="DN625" s="4" t="e">
        <f t="shared" si="1959"/>
        <v>#DIV/0!</v>
      </c>
      <c r="DR625" s="7">
        <f t="shared" si="1960"/>
        <v>0</v>
      </c>
      <c r="DS625" s="224">
        <f t="shared" si="1850"/>
        <v>0</v>
      </c>
      <c r="DT625" s="1">
        <f t="shared" si="1845"/>
        <v>0</v>
      </c>
      <c r="DU625" s="229">
        <f t="shared" si="1846"/>
        <v>-0.32438816601953735</v>
      </c>
    </row>
    <row r="626" spans="2:125" hidden="1" outlineLevel="1" x14ac:dyDescent="0.35">
      <c r="B626" s="5" t="s">
        <v>126</v>
      </c>
      <c r="C626" s="3"/>
      <c r="D626" s="18">
        <v>320110</v>
      </c>
      <c r="E626" s="5" t="s">
        <v>41</v>
      </c>
      <c r="F626" s="5" t="s">
        <v>53</v>
      </c>
      <c r="G626" s="5" t="s">
        <v>74</v>
      </c>
      <c r="H626" s="20">
        <f>223309/1000</f>
        <v>223.309</v>
      </c>
      <c r="I626" s="16">
        <f t="shared" si="1961"/>
        <v>0</v>
      </c>
      <c r="J626" s="16">
        <f t="shared" si="1962"/>
        <v>0</v>
      </c>
      <c r="K626" s="16">
        <f t="shared" si="1963"/>
        <v>0</v>
      </c>
      <c r="L626" s="33">
        <f t="shared" si="1964"/>
        <v>0</v>
      </c>
      <c r="M626" s="20">
        <f t="shared" si="1965"/>
        <v>0</v>
      </c>
      <c r="N626" s="20">
        <f t="shared" si="1966"/>
        <v>0</v>
      </c>
      <c r="O626" s="20">
        <f t="shared" si="1967"/>
        <v>0</v>
      </c>
      <c r="P626" s="20">
        <f t="shared" si="1968"/>
        <v>0</v>
      </c>
      <c r="Q626" s="20">
        <f t="shared" si="1969"/>
        <v>0</v>
      </c>
      <c r="R626" s="20">
        <f t="shared" si="1970"/>
        <v>0</v>
      </c>
      <c r="S626" s="20">
        <f t="shared" si="1971"/>
        <v>0</v>
      </c>
      <c r="T626" s="20">
        <f t="shared" si="1972"/>
        <v>0</v>
      </c>
      <c r="U626" s="182">
        <f t="shared" si="1973"/>
        <v>0</v>
      </c>
      <c r="V626" s="33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0</v>
      </c>
      <c r="AB626" s="20">
        <v>0</v>
      </c>
      <c r="AC626" s="20">
        <v>0</v>
      </c>
      <c r="AD626" s="20">
        <v>0</v>
      </c>
      <c r="AE626" s="20">
        <v>0</v>
      </c>
      <c r="AF626" s="20">
        <v>0</v>
      </c>
      <c r="AG626" s="16">
        <v>0</v>
      </c>
      <c r="AH626" s="179">
        <f t="shared" si="1836"/>
        <v>0</v>
      </c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329">
        <f t="shared" si="1863"/>
        <v>0</v>
      </c>
      <c r="AV626" s="33">
        <v>0</v>
      </c>
      <c r="AW626" s="20">
        <v>0</v>
      </c>
      <c r="AX626" s="20">
        <v>0</v>
      </c>
      <c r="AY626" s="20">
        <v>0</v>
      </c>
      <c r="AZ626" s="20">
        <v>0</v>
      </c>
      <c r="BA626" s="20">
        <v>0</v>
      </c>
      <c r="BB626" s="20">
        <v>0</v>
      </c>
      <c r="BC626" s="20">
        <v>0</v>
      </c>
      <c r="BD626" s="20">
        <v>0</v>
      </c>
      <c r="BE626" s="20">
        <v>0</v>
      </c>
      <c r="BF626" s="20">
        <v>0</v>
      </c>
      <c r="BG626" s="20">
        <v>0</v>
      </c>
      <c r="BH626" s="329">
        <f t="shared" si="1864"/>
        <v>0</v>
      </c>
      <c r="BI626" s="193">
        <f t="shared" si="1952"/>
        <v>0</v>
      </c>
      <c r="BJ626" s="193">
        <f t="shared" si="1953"/>
        <v>0</v>
      </c>
      <c r="BK626" s="20">
        <v>0</v>
      </c>
      <c r="BL626" s="33">
        <v>0</v>
      </c>
      <c r="BM626" s="226">
        <f t="shared" si="1851"/>
        <v>0</v>
      </c>
      <c r="BN626" s="4">
        <f t="shared" si="1974"/>
        <v>0</v>
      </c>
      <c r="BO626" s="4">
        <v>0</v>
      </c>
      <c r="BP626" s="4">
        <v>0</v>
      </c>
      <c r="BQ626" s="195">
        <v>0</v>
      </c>
      <c r="BR626" s="196">
        <f t="shared" si="1954"/>
        <v>0</v>
      </c>
      <c r="BS626" s="224">
        <f t="shared" si="1861"/>
        <v>0</v>
      </c>
      <c r="BT626" s="4">
        <f t="shared" si="1852"/>
        <v>0</v>
      </c>
      <c r="BU626" s="229">
        <f t="shared" si="1747"/>
        <v>0</v>
      </c>
      <c r="BV626" s="193">
        <f t="shared" si="1853"/>
        <v>0</v>
      </c>
      <c r="BW626" s="193">
        <f t="shared" si="1854"/>
        <v>0</v>
      </c>
      <c r="BX626" s="20">
        <v>0</v>
      </c>
      <c r="BY626" s="19">
        <v>0</v>
      </c>
      <c r="BZ626" s="441">
        <f t="shared" si="1855"/>
        <v>0</v>
      </c>
      <c r="CA626" s="4">
        <f t="shared" si="1955"/>
        <v>0</v>
      </c>
      <c r="CB626" s="1">
        <v>0</v>
      </c>
      <c r="CC626" s="1">
        <v>0</v>
      </c>
      <c r="CD626" s="19">
        <v>0</v>
      </c>
      <c r="CE626" s="196">
        <v>0</v>
      </c>
      <c r="CF626" s="275">
        <f t="shared" si="1856"/>
        <v>0</v>
      </c>
      <c r="CG626" s="1">
        <f t="shared" si="1857"/>
        <v>0</v>
      </c>
      <c r="CH626" s="229">
        <f t="shared" si="1858"/>
        <v>0</v>
      </c>
      <c r="CI626" s="193">
        <f t="shared" si="1859"/>
        <v>0</v>
      </c>
      <c r="CJ626" s="193">
        <f t="shared" si="1860"/>
        <v>0</v>
      </c>
      <c r="CK626" s="20">
        <v>0</v>
      </c>
      <c r="CL626" s="33">
        <v>0</v>
      </c>
      <c r="CM626" s="475">
        <f t="shared" si="1837"/>
        <v>0</v>
      </c>
      <c r="CN626" s="4">
        <f t="shared" si="1956"/>
        <v>0</v>
      </c>
      <c r="CO626" s="1">
        <v>0</v>
      </c>
      <c r="CP626" s="1">
        <v>0</v>
      </c>
      <c r="CQ626" s="19">
        <v>0</v>
      </c>
      <c r="CR626" s="7">
        <v>0</v>
      </c>
      <c r="CS626" s="224">
        <f t="shared" si="1847"/>
        <v>0</v>
      </c>
      <c r="CT626" s="1">
        <f t="shared" si="1848"/>
        <v>0</v>
      </c>
      <c r="CU626" s="229">
        <f t="shared" si="1838"/>
        <v>0</v>
      </c>
      <c r="CV626" s="193">
        <f t="shared" si="1839"/>
        <v>0</v>
      </c>
      <c r="CW626" s="193">
        <f t="shared" si="1840"/>
        <v>0</v>
      </c>
      <c r="CX626" s="20"/>
      <c r="CY626" s="33"/>
      <c r="CZ626" s="475">
        <f t="shared" si="1841"/>
        <v>0</v>
      </c>
      <c r="DA626" s="4">
        <f t="shared" si="1957"/>
        <v>0</v>
      </c>
      <c r="DE626" s="7">
        <f t="shared" si="1975"/>
        <v>0</v>
      </c>
      <c r="DF626" s="224">
        <f t="shared" si="1849"/>
        <v>0</v>
      </c>
      <c r="DG626" s="1">
        <f t="shared" si="1842"/>
        <v>0</v>
      </c>
      <c r="DH626" s="229">
        <f t="shared" si="1843"/>
        <v>0</v>
      </c>
      <c r="DI626" s="193"/>
      <c r="DJ626" s="193"/>
      <c r="DK626" s="20"/>
      <c r="DL626" s="33"/>
      <c r="DM626" s="475">
        <f t="shared" si="1844"/>
        <v>0</v>
      </c>
      <c r="DN626" s="4" t="e">
        <f t="shared" si="1959"/>
        <v>#DIV/0!</v>
      </c>
      <c r="DR626" s="7">
        <f t="shared" si="1960"/>
        <v>0</v>
      </c>
      <c r="DS626" s="224">
        <f t="shared" si="1850"/>
        <v>0</v>
      </c>
      <c r="DT626" s="1">
        <f t="shared" si="1845"/>
        <v>0</v>
      </c>
      <c r="DU626" s="229">
        <f t="shared" si="1846"/>
        <v>0</v>
      </c>
    </row>
    <row r="627" spans="2:125" hidden="1" outlineLevel="1" x14ac:dyDescent="0.35">
      <c r="B627" s="5" t="s">
        <v>126</v>
      </c>
      <c r="C627" s="3"/>
      <c r="D627" s="18">
        <v>320108</v>
      </c>
      <c r="E627" s="5" t="s">
        <v>44</v>
      </c>
      <c r="F627" s="5" t="s">
        <v>54</v>
      </c>
      <c r="G627" s="5" t="s">
        <v>75</v>
      </c>
      <c r="H627" s="20">
        <v>319.90899999999999</v>
      </c>
      <c r="I627" s="16">
        <f t="shared" si="1961"/>
        <v>0</v>
      </c>
      <c r="J627" s="16">
        <f t="shared" si="1962"/>
        <v>0</v>
      </c>
      <c r="K627" s="16">
        <f t="shared" si="1963"/>
        <v>0</v>
      </c>
      <c r="L627" s="33">
        <f t="shared" si="1964"/>
        <v>0</v>
      </c>
      <c r="M627" s="20">
        <f t="shared" si="1965"/>
        <v>0</v>
      </c>
      <c r="N627" s="20">
        <f t="shared" si="1966"/>
        <v>0</v>
      </c>
      <c r="O627" s="20">
        <f t="shared" si="1967"/>
        <v>0</v>
      </c>
      <c r="P627" s="20">
        <f t="shared" si="1968"/>
        <v>0</v>
      </c>
      <c r="Q627" s="20">
        <f t="shared" si="1969"/>
        <v>0</v>
      </c>
      <c r="R627" s="20">
        <f t="shared" si="1970"/>
        <v>0</v>
      </c>
      <c r="S627" s="20">
        <f t="shared" si="1971"/>
        <v>0</v>
      </c>
      <c r="T627" s="20">
        <f t="shared" si="1972"/>
        <v>0</v>
      </c>
      <c r="U627" s="182">
        <f t="shared" si="1973"/>
        <v>0</v>
      </c>
      <c r="V627" s="33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0</v>
      </c>
      <c r="AB627" s="20">
        <v>0</v>
      </c>
      <c r="AC627" s="20">
        <v>0</v>
      </c>
      <c r="AD627" s="20">
        <v>0</v>
      </c>
      <c r="AE627" s="20">
        <v>0</v>
      </c>
      <c r="AF627" s="20">
        <v>0</v>
      </c>
      <c r="AG627" s="16">
        <v>0</v>
      </c>
      <c r="AH627" s="179">
        <f t="shared" si="1836"/>
        <v>0</v>
      </c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329">
        <f t="shared" si="1863"/>
        <v>0</v>
      </c>
      <c r="AV627" s="33">
        <v>0</v>
      </c>
      <c r="AW627" s="20">
        <v>0</v>
      </c>
      <c r="AX627" s="20">
        <v>0</v>
      </c>
      <c r="AY627" s="20">
        <v>0</v>
      </c>
      <c r="AZ627" s="20">
        <v>0</v>
      </c>
      <c r="BA627" s="20">
        <v>0</v>
      </c>
      <c r="BB627" s="20">
        <v>0</v>
      </c>
      <c r="BC627" s="20">
        <v>0</v>
      </c>
      <c r="BD627" s="20">
        <v>0</v>
      </c>
      <c r="BE627" s="20">
        <v>0</v>
      </c>
      <c r="BF627" s="20">
        <v>0</v>
      </c>
      <c r="BG627" s="20">
        <v>0</v>
      </c>
      <c r="BH627" s="329">
        <f t="shared" si="1864"/>
        <v>0</v>
      </c>
      <c r="BI627" s="193">
        <f t="shared" si="1952"/>
        <v>0</v>
      </c>
      <c r="BJ627" s="193">
        <f t="shared" si="1953"/>
        <v>0</v>
      </c>
      <c r="BK627" s="20">
        <v>0</v>
      </c>
      <c r="BL627" s="33">
        <v>0</v>
      </c>
      <c r="BM627" s="226">
        <f t="shared" si="1851"/>
        <v>0</v>
      </c>
      <c r="BN627" s="4">
        <f t="shared" si="1974"/>
        <v>0</v>
      </c>
      <c r="BO627" s="4">
        <v>0</v>
      </c>
      <c r="BP627" s="4">
        <v>0</v>
      </c>
      <c r="BQ627" s="195">
        <v>0</v>
      </c>
      <c r="BR627" s="196">
        <f t="shared" si="1954"/>
        <v>0</v>
      </c>
      <c r="BS627" s="224">
        <f t="shared" si="1861"/>
        <v>0</v>
      </c>
      <c r="BT627" s="4">
        <f t="shared" si="1852"/>
        <v>0</v>
      </c>
      <c r="BU627" s="229">
        <f t="shared" si="1747"/>
        <v>0</v>
      </c>
      <c r="BV627" s="193">
        <f t="shared" si="1853"/>
        <v>0</v>
      </c>
      <c r="BW627" s="193">
        <f t="shared" si="1854"/>
        <v>0</v>
      </c>
      <c r="BX627" s="20">
        <v>0</v>
      </c>
      <c r="BY627" s="19">
        <v>0</v>
      </c>
      <c r="BZ627" s="441">
        <f t="shared" si="1855"/>
        <v>0</v>
      </c>
      <c r="CA627" s="4">
        <f t="shared" si="1955"/>
        <v>0</v>
      </c>
      <c r="CB627" s="1">
        <v>0</v>
      </c>
      <c r="CC627" s="1">
        <v>0</v>
      </c>
      <c r="CD627" s="19">
        <v>0</v>
      </c>
      <c r="CE627" s="196">
        <v>0</v>
      </c>
      <c r="CF627" s="275">
        <f t="shared" si="1856"/>
        <v>0</v>
      </c>
      <c r="CG627" s="1">
        <f t="shared" si="1857"/>
        <v>0</v>
      </c>
      <c r="CH627" s="229">
        <f t="shared" si="1858"/>
        <v>0</v>
      </c>
      <c r="CI627" s="193">
        <f t="shared" si="1859"/>
        <v>0</v>
      </c>
      <c r="CJ627" s="193">
        <f t="shared" si="1860"/>
        <v>0</v>
      </c>
      <c r="CK627" s="20">
        <v>0</v>
      </c>
      <c r="CL627" s="33">
        <v>0</v>
      </c>
      <c r="CM627" s="475">
        <f t="shared" si="1837"/>
        <v>0</v>
      </c>
      <c r="CN627" s="4">
        <f t="shared" si="1956"/>
        <v>0</v>
      </c>
      <c r="CO627" s="1">
        <v>0</v>
      </c>
      <c r="CP627" s="1">
        <v>0</v>
      </c>
      <c r="CQ627" s="19">
        <v>0</v>
      </c>
      <c r="CR627" s="7">
        <v>0</v>
      </c>
      <c r="CS627" s="224">
        <f t="shared" si="1847"/>
        <v>0</v>
      </c>
      <c r="CT627" s="1">
        <f t="shared" si="1848"/>
        <v>0</v>
      </c>
      <c r="CU627" s="229">
        <f t="shared" si="1838"/>
        <v>0</v>
      </c>
      <c r="CV627" s="193">
        <f t="shared" si="1839"/>
        <v>0</v>
      </c>
      <c r="CW627" s="193">
        <f t="shared" si="1840"/>
        <v>0</v>
      </c>
      <c r="CX627" s="20"/>
      <c r="CY627" s="33"/>
      <c r="CZ627" s="475">
        <f t="shared" si="1841"/>
        <v>0</v>
      </c>
      <c r="DA627" s="4">
        <f t="shared" si="1957"/>
        <v>0</v>
      </c>
      <c r="DE627" s="7">
        <f t="shared" si="1975"/>
        <v>0</v>
      </c>
      <c r="DF627" s="224">
        <f t="shared" si="1849"/>
        <v>0</v>
      </c>
      <c r="DG627" s="1">
        <f t="shared" si="1842"/>
        <v>0</v>
      </c>
      <c r="DH627" s="229">
        <f t="shared" si="1843"/>
        <v>0</v>
      </c>
      <c r="DI627" s="193"/>
      <c r="DJ627" s="193"/>
      <c r="DK627" s="20"/>
      <c r="DL627" s="33"/>
      <c r="DM627" s="475">
        <f t="shared" si="1844"/>
        <v>0</v>
      </c>
      <c r="DN627" s="4" t="e">
        <f t="shared" si="1959"/>
        <v>#DIV/0!</v>
      </c>
      <c r="DR627" s="7">
        <f t="shared" si="1960"/>
        <v>0</v>
      </c>
      <c r="DS627" s="224">
        <f t="shared" si="1850"/>
        <v>0</v>
      </c>
      <c r="DT627" s="1">
        <f t="shared" si="1845"/>
        <v>0</v>
      </c>
      <c r="DU627" s="229">
        <f t="shared" si="1846"/>
        <v>0</v>
      </c>
    </row>
    <row r="628" spans="2:125" hidden="1" outlineLevel="1" x14ac:dyDescent="0.35">
      <c r="B628" s="5" t="s">
        <v>126</v>
      </c>
      <c r="C628" s="3"/>
      <c r="D628" s="18">
        <v>322901</v>
      </c>
      <c r="E628" s="5" t="s">
        <v>42</v>
      </c>
      <c r="F628" s="5" t="s">
        <v>55</v>
      </c>
      <c r="G628" s="5" t="s">
        <v>76</v>
      </c>
      <c r="H628" s="20">
        <v>203.864</v>
      </c>
      <c r="I628" s="16">
        <f t="shared" si="1961"/>
        <v>0</v>
      </c>
      <c r="J628" s="16">
        <f t="shared" si="1962"/>
        <v>0</v>
      </c>
      <c r="K628" s="16">
        <f t="shared" si="1963"/>
        <v>0</v>
      </c>
      <c r="L628" s="33">
        <f t="shared" si="1964"/>
        <v>0</v>
      </c>
      <c r="M628" s="20">
        <f t="shared" si="1965"/>
        <v>0</v>
      </c>
      <c r="N628" s="20">
        <f t="shared" si="1966"/>
        <v>0</v>
      </c>
      <c r="O628" s="20">
        <f t="shared" si="1967"/>
        <v>0</v>
      </c>
      <c r="P628" s="20">
        <f t="shared" si="1968"/>
        <v>0</v>
      </c>
      <c r="Q628" s="20">
        <f t="shared" si="1969"/>
        <v>0</v>
      </c>
      <c r="R628" s="20">
        <f t="shared" si="1970"/>
        <v>0</v>
      </c>
      <c r="S628" s="20">
        <f t="shared" si="1971"/>
        <v>0</v>
      </c>
      <c r="T628" s="20">
        <f t="shared" si="1972"/>
        <v>0</v>
      </c>
      <c r="U628" s="182">
        <f t="shared" si="1973"/>
        <v>0</v>
      </c>
      <c r="V628" s="33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0">
        <v>0</v>
      </c>
      <c r="AF628" s="20">
        <v>0</v>
      </c>
      <c r="AG628" s="16">
        <v>0</v>
      </c>
      <c r="AH628" s="179">
        <f t="shared" si="1836"/>
        <v>0</v>
      </c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329">
        <f t="shared" si="1863"/>
        <v>0</v>
      </c>
      <c r="AV628" s="33">
        <v>0</v>
      </c>
      <c r="AW628" s="20">
        <v>0</v>
      </c>
      <c r="AX628" s="20">
        <v>0</v>
      </c>
      <c r="AY628" s="20">
        <v>0</v>
      </c>
      <c r="AZ628" s="20">
        <v>0</v>
      </c>
      <c r="BA628" s="20">
        <v>0</v>
      </c>
      <c r="BB628" s="20">
        <v>0</v>
      </c>
      <c r="BC628" s="20">
        <v>0</v>
      </c>
      <c r="BD628" s="20">
        <v>0</v>
      </c>
      <c r="BE628" s="20">
        <v>0</v>
      </c>
      <c r="BF628" s="20">
        <v>0</v>
      </c>
      <c r="BG628" s="20">
        <v>0</v>
      </c>
      <c r="BH628" s="329">
        <f t="shared" si="1864"/>
        <v>0</v>
      </c>
      <c r="BI628" s="193">
        <f t="shared" si="1952"/>
        <v>0</v>
      </c>
      <c r="BJ628" s="193">
        <f t="shared" si="1953"/>
        <v>0</v>
      </c>
      <c r="BK628" s="20">
        <v>0</v>
      </c>
      <c r="BL628" s="33">
        <v>0</v>
      </c>
      <c r="BM628" s="226">
        <f t="shared" si="1851"/>
        <v>0</v>
      </c>
      <c r="BN628" s="4">
        <f t="shared" si="1974"/>
        <v>0</v>
      </c>
      <c r="BO628" s="4">
        <v>0</v>
      </c>
      <c r="BP628" s="4">
        <v>0</v>
      </c>
      <c r="BQ628" s="195">
        <v>0</v>
      </c>
      <c r="BR628" s="196">
        <f t="shared" si="1954"/>
        <v>0</v>
      </c>
      <c r="BS628" s="224">
        <f t="shared" si="1861"/>
        <v>0</v>
      </c>
      <c r="BT628" s="4">
        <f t="shared" si="1852"/>
        <v>0</v>
      </c>
      <c r="BU628" s="229">
        <f t="shared" si="1747"/>
        <v>0</v>
      </c>
      <c r="BV628" s="193">
        <f t="shared" si="1853"/>
        <v>0</v>
      </c>
      <c r="BW628" s="193">
        <f t="shared" si="1854"/>
        <v>0</v>
      </c>
      <c r="BX628" s="20">
        <v>0</v>
      </c>
      <c r="BY628" s="19">
        <v>0</v>
      </c>
      <c r="BZ628" s="441">
        <f t="shared" si="1855"/>
        <v>0</v>
      </c>
      <c r="CA628" s="4">
        <f t="shared" si="1955"/>
        <v>0</v>
      </c>
      <c r="CB628" s="1">
        <v>0</v>
      </c>
      <c r="CC628" s="1">
        <v>0</v>
      </c>
      <c r="CD628" s="19">
        <v>0</v>
      </c>
      <c r="CE628" s="196">
        <v>0</v>
      </c>
      <c r="CF628" s="275">
        <f t="shared" si="1856"/>
        <v>0</v>
      </c>
      <c r="CG628" s="1">
        <f t="shared" si="1857"/>
        <v>0</v>
      </c>
      <c r="CH628" s="229">
        <f t="shared" si="1858"/>
        <v>0</v>
      </c>
      <c r="CI628" s="193">
        <f t="shared" si="1859"/>
        <v>0</v>
      </c>
      <c r="CJ628" s="193">
        <f t="shared" si="1860"/>
        <v>0</v>
      </c>
      <c r="CK628" s="20">
        <v>0</v>
      </c>
      <c r="CL628" s="33">
        <v>0</v>
      </c>
      <c r="CM628" s="475">
        <f t="shared" si="1837"/>
        <v>0</v>
      </c>
      <c r="CN628" s="4">
        <f t="shared" si="1956"/>
        <v>0</v>
      </c>
      <c r="CO628" s="1">
        <v>0</v>
      </c>
      <c r="CP628" s="1">
        <v>0</v>
      </c>
      <c r="CQ628" s="19">
        <v>0</v>
      </c>
      <c r="CR628" s="7">
        <v>0</v>
      </c>
      <c r="CS628" s="224">
        <f t="shared" si="1847"/>
        <v>0</v>
      </c>
      <c r="CT628" s="1">
        <f t="shared" si="1848"/>
        <v>0</v>
      </c>
      <c r="CU628" s="229">
        <f t="shared" si="1838"/>
        <v>0</v>
      </c>
      <c r="CV628" s="193">
        <f t="shared" si="1839"/>
        <v>0</v>
      </c>
      <c r="CW628" s="193">
        <f t="shared" si="1840"/>
        <v>0</v>
      </c>
      <c r="CX628" s="20"/>
      <c r="CY628" s="33"/>
      <c r="CZ628" s="475">
        <f t="shared" si="1841"/>
        <v>0</v>
      </c>
      <c r="DA628" s="4">
        <f t="shared" si="1957"/>
        <v>0</v>
      </c>
      <c r="DE628" s="7">
        <f t="shared" si="1975"/>
        <v>0</v>
      </c>
      <c r="DF628" s="224">
        <f t="shared" si="1849"/>
        <v>0</v>
      </c>
      <c r="DG628" s="1">
        <f t="shared" si="1842"/>
        <v>0</v>
      </c>
      <c r="DH628" s="229">
        <f t="shared" si="1843"/>
        <v>0</v>
      </c>
      <c r="DI628" s="193"/>
      <c r="DJ628" s="193"/>
      <c r="DK628" s="20"/>
      <c r="DL628" s="33"/>
      <c r="DM628" s="475">
        <f t="shared" si="1844"/>
        <v>0</v>
      </c>
      <c r="DN628" s="4" t="e">
        <f t="shared" si="1959"/>
        <v>#DIV/0!</v>
      </c>
      <c r="DR628" s="7">
        <f t="shared" si="1960"/>
        <v>0</v>
      </c>
      <c r="DS628" s="224">
        <f t="shared" si="1850"/>
        <v>0</v>
      </c>
      <c r="DT628" s="1">
        <f t="shared" si="1845"/>
        <v>0</v>
      </c>
      <c r="DU628" s="229">
        <f t="shared" si="1846"/>
        <v>0</v>
      </c>
    </row>
    <row r="629" spans="2:125" hidden="1" outlineLevel="1" x14ac:dyDescent="0.35">
      <c r="B629" s="5" t="s">
        <v>126</v>
      </c>
      <c r="C629" s="3"/>
      <c r="D629" s="18">
        <v>320030</v>
      </c>
      <c r="E629" s="5" t="s">
        <v>42</v>
      </c>
      <c r="F629" s="5" t="s">
        <v>56</v>
      </c>
      <c r="G629" s="5" t="s">
        <v>74</v>
      </c>
      <c r="H629" s="20">
        <v>223.309</v>
      </c>
      <c r="I629" s="16">
        <f t="shared" si="1961"/>
        <v>0</v>
      </c>
      <c r="J629" s="16">
        <f t="shared" si="1962"/>
        <v>0</v>
      </c>
      <c r="K629" s="16">
        <f t="shared" si="1963"/>
        <v>0</v>
      </c>
      <c r="L629" s="33">
        <f t="shared" si="1964"/>
        <v>0</v>
      </c>
      <c r="M629" s="20">
        <f t="shared" si="1965"/>
        <v>0</v>
      </c>
      <c r="N629" s="20">
        <f t="shared" si="1966"/>
        <v>0</v>
      </c>
      <c r="O629" s="20">
        <f t="shared" si="1967"/>
        <v>0</v>
      </c>
      <c r="P629" s="20">
        <f t="shared" si="1968"/>
        <v>0</v>
      </c>
      <c r="Q629" s="20">
        <f t="shared" si="1969"/>
        <v>0</v>
      </c>
      <c r="R629" s="20">
        <f t="shared" si="1970"/>
        <v>0</v>
      </c>
      <c r="S629" s="20">
        <f t="shared" si="1971"/>
        <v>0</v>
      </c>
      <c r="T629" s="20">
        <f t="shared" si="1972"/>
        <v>0</v>
      </c>
      <c r="U629" s="182">
        <f t="shared" si="1973"/>
        <v>0</v>
      </c>
      <c r="V629" s="33">
        <v>0</v>
      </c>
      <c r="W629" s="20">
        <v>0</v>
      </c>
      <c r="X629" s="20">
        <v>0</v>
      </c>
      <c r="Y629" s="20">
        <v>0</v>
      </c>
      <c r="Z629" s="20">
        <v>0</v>
      </c>
      <c r="AA629" s="20">
        <v>0</v>
      </c>
      <c r="AB629" s="20">
        <v>0</v>
      </c>
      <c r="AC629" s="20">
        <v>40</v>
      </c>
      <c r="AD629" s="20">
        <v>22</v>
      </c>
      <c r="AE629" s="20">
        <v>0</v>
      </c>
      <c r="AF629" s="20">
        <v>0</v>
      </c>
      <c r="AG629" s="16">
        <v>0</v>
      </c>
      <c r="AH629" s="179">
        <f t="shared" si="1836"/>
        <v>62</v>
      </c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329">
        <f t="shared" si="1863"/>
        <v>0</v>
      </c>
      <c r="AV629" s="33">
        <v>0</v>
      </c>
      <c r="AW629" s="20">
        <v>0</v>
      </c>
      <c r="AX629" s="20">
        <v>0</v>
      </c>
      <c r="AY629" s="20">
        <v>0</v>
      </c>
      <c r="AZ629" s="20">
        <v>0</v>
      </c>
      <c r="BA629" s="20">
        <v>0</v>
      </c>
      <c r="BB629" s="20">
        <v>0</v>
      </c>
      <c r="BC629" s="20">
        <v>6873.9840000000004</v>
      </c>
      <c r="BD629" s="20">
        <v>5040.9215999999997</v>
      </c>
      <c r="BE629" s="20">
        <v>0</v>
      </c>
      <c r="BF629" s="20">
        <v>0</v>
      </c>
      <c r="BG629" s="20">
        <v>0</v>
      </c>
      <c r="BH629" s="329">
        <f t="shared" si="1864"/>
        <v>11914.9056</v>
      </c>
      <c r="BI629" s="193">
        <f t="shared" si="1952"/>
        <v>0</v>
      </c>
      <c r="BJ629" s="193">
        <f t="shared" si="1953"/>
        <v>0</v>
      </c>
      <c r="BK629" s="20">
        <v>0</v>
      </c>
      <c r="BL629" s="33">
        <v>6873.9840000000004</v>
      </c>
      <c r="BM629" s="226">
        <f t="shared" si="1851"/>
        <v>0</v>
      </c>
      <c r="BN629" s="4">
        <f t="shared" si="1974"/>
        <v>0</v>
      </c>
      <c r="BO629" s="4">
        <v>0</v>
      </c>
      <c r="BP629" s="4">
        <v>0</v>
      </c>
      <c r="BQ629" s="195">
        <v>0</v>
      </c>
      <c r="BR629" s="196">
        <f t="shared" si="1954"/>
        <v>0</v>
      </c>
      <c r="BS629" s="224">
        <f t="shared" si="1861"/>
        <v>0</v>
      </c>
      <c r="BT629" s="4">
        <f t="shared" si="1852"/>
        <v>0</v>
      </c>
      <c r="BU629" s="229">
        <f t="shared" si="1747"/>
        <v>0</v>
      </c>
      <c r="BV629" s="193">
        <f t="shared" si="1853"/>
        <v>859.24800000000005</v>
      </c>
      <c r="BW629" s="193">
        <f t="shared" si="1854"/>
        <v>2291.328</v>
      </c>
      <c r="BX629" s="20">
        <v>2817.5540682805113</v>
      </c>
      <c r="BY629" s="19">
        <v>5040.9215999999997</v>
      </c>
      <c r="BZ629" s="441">
        <f t="shared" si="1855"/>
        <v>1.7891126409071392</v>
      </c>
      <c r="CA629" s="4">
        <f t="shared" si="1955"/>
        <v>3.4421750288892203E-2</v>
      </c>
      <c r="CB629" s="1">
        <v>0</v>
      </c>
      <c r="CC629" s="1">
        <v>0</v>
      </c>
      <c r="CD629" s="19">
        <v>10</v>
      </c>
      <c r="CE629" s="196">
        <v>2411.7372000000005</v>
      </c>
      <c r="CF629" s="275">
        <f t="shared" si="1856"/>
        <v>0.85596838305638212</v>
      </c>
      <c r="CG629" s="1">
        <f t="shared" si="1857"/>
        <v>0</v>
      </c>
      <c r="CH629" s="229">
        <f t="shared" si="1858"/>
        <v>0</v>
      </c>
      <c r="CI629" s="193">
        <f t="shared" si="1859"/>
        <v>1323.8784000000001</v>
      </c>
      <c r="CJ629" s="193">
        <f t="shared" si="1860"/>
        <v>3971.6352000000002</v>
      </c>
      <c r="CK629" s="20">
        <v>5342.495190462917</v>
      </c>
      <c r="CL629" s="33">
        <v>9165.3120000000017</v>
      </c>
      <c r="CM629" s="475">
        <f t="shared" si="1837"/>
        <v>1.7155489473086161</v>
      </c>
      <c r="CN629" s="4">
        <f t="shared" si="1956"/>
        <v>3.9692611372826578E-2</v>
      </c>
      <c r="CO629" s="1">
        <v>0</v>
      </c>
      <c r="CP629" s="1">
        <v>0</v>
      </c>
      <c r="CQ629" s="19">
        <f>CR629/(H629*1.08)</f>
        <v>29.999999999999996</v>
      </c>
      <c r="CR629" s="7">
        <v>7235.2115999999996</v>
      </c>
      <c r="CS629" s="224">
        <f t="shared" si="1847"/>
        <v>1.3542757348506069</v>
      </c>
      <c r="CT629" s="1">
        <f t="shared" si="1848"/>
        <v>0</v>
      </c>
      <c r="CU629" s="229">
        <f t="shared" si="1838"/>
        <v>0</v>
      </c>
      <c r="CV629" s="193">
        <f t="shared" si="1839"/>
        <v>2108.0217600000005</v>
      </c>
      <c r="CW629" s="193">
        <f t="shared" si="1840"/>
        <v>7026.7392000000009</v>
      </c>
      <c r="CX629" s="20"/>
      <c r="CY629" s="33"/>
      <c r="CZ629" s="475">
        <f t="shared" si="1841"/>
        <v>0</v>
      </c>
      <c r="DA629" s="4">
        <f t="shared" si="1957"/>
        <v>6.9349407202333291E-2</v>
      </c>
      <c r="DE629" s="7">
        <f t="shared" si="1975"/>
        <v>0</v>
      </c>
      <c r="DF629" s="224">
        <f t="shared" si="1849"/>
        <v>0</v>
      </c>
      <c r="DG629" s="1">
        <f t="shared" si="1842"/>
        <v>0</v>
      </c>
      <c r="DH629" s="229">
        <f t="shared" si="1843"/>
        <v>0</v>
      </c>
      <c r="DI629" s="193"/>
      <c r="DJ629" s="193"/>
      <c r="DK629" s="20"/>
      <c r="DL629" s="33"/>
      <c r="DM629" s="475">
        <f t="shared" si="1844"/>
        <v>0</v>
      </c>
      <c r="DN629" s="4" t="e">
        <f t="shared" si="1959"/>
        <v>#DIV/0!</v>
      </c>
      <c r="DR629" s="7">
        <f t="shared" si="1960"/>
        <v>0</v>
      </c>
      <c r="DS629" s="224">
        <f t="shared" si="1850"/>
        <v>0</v>
      </c>
      <c r="DT629" s="1">
        <f t="shared" si="1845"/>
        <v>0</v>
      </c>
      <c r="DU629" s="229">
        <f t="shared" si="1846"/>
        <v>0</v>
      </c>
    </row>
    <row r="630" spans="2:125" hidden="1" outlineLevel="1" x14ac:dyDescent="0.35">
      <c r="B630" s="5" t="s">
        <v>126</v>
      </c>
      <c r="C630" s="3"/>
      <c r="D630" s="18">
        <v>322110</v>
      </c>
      <c r="E630" s="5" t="s">
        <v>45</v>
      </c>
      <c r="F630" s="5" t="s">
        <v>57</v>
      </c>
      <c r="G630" s="5" t="s">
        <v>77</v>
      </c>
      <c r="H630" s="20">
        <v>281.01799999999997</v>
      </c>
      <c r="I630" s="16">
        <f t="shared" si="1961"/>
        <v>0</v>
      </c>
      <c r="J630" s="16">
        <f t="shared" si="1962"/>
        <v>0</v>
      </c>
      <c r="K630" s="16">
        <f t="shared" si="1963"/>
        <v>0</v>
      </c>
      <c r="L630" s="33">
        <f t="shared" si="1964"/>
        <v>0</v>
      </c>
      <c r="M630" s="20">
        <f t="shared" si="1965"/>
        <v>0</v>
      </c>
      <c r="N630" s="20">
        <f t="shared" si="1966"/>
        <v>0</v>
      </c>
      <c r="O630" s="20">
        <f t="shared" si="1967"/>
        <v>0</v>
      </c>
      <c r="P630" s="20">
        <f t="shared" si="1968"/>
        <v>0</v>
      </c>
      <c r="Q630" s="20">
        <f t="shared" si="1969"/>
        <v>0</v>
      </c>
      <c r="R630" s="20">
        <f t="shared" si="1970"/>
        <v>0</v>
      </c>
      <c r="S630" s="20">
        <f t="shared" si="1971"/>
        <v>0</v>
      </c>
      <c r="T630" s="20">
        <f t="shared" si="1972"/>
        <v>0</v>
      </c>
      <c r="U630" s="182">
        <f t="shared" si="1973"/>
        <v>0</v>
      </c>
      <c r="V630" s="33">
        <v>0</v>
      </c>
      <c r="W630" s="20">
        <v>0</v>
      </c>
      <c r="X630" s="20">
        <v>0</v>
      </c>
      <c r="Y630" s="20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0">
        <v>0</v>
      </c>
      <c r="AF630" s="20">
        <v>0</v>
      </c>
      <c r="AG630" s="16">
        <v>0</v>
      </c>
      <c r="AH630" s="179">
        <f t="shared" si="1836"/>
        <v>0</v>
      </c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329">
        <f t="shared" si="1863"/>
        <v>0</v>
      </c>
      <c r="AV630" s="33">
        <v>0</v>
      </c>
      <c r="AW630" s="20">
        <v>0</v>
      </c>
      <c r="AX630" s="20">
        <v>0</v>
      </c>
      <c r="AY630" s="20">
        <v>0</v>
      </c>
      <c r="AZ630" s="20">
        <v>0</v>
      </c>
      <c r="BA630" s="20">
        <v>0</v>
      </c>
      <c r="BB630" s="20">
        <v>0</v>
      </c>
      <c r="BC630" s="20">
        <v>0</v>
      </c>
      <c r="BD630" s="20">
        <v>0</v>
      </c>
      <c r="BE630" s="20">
        <v>0</v>
      </c>
      <c r="BF630" s="20">
        <v>0</v>
      </c>
      <c r="BG630" s="20">
        <v>0</v>
      </c>
      <c r="BH630" s="329">
        <f t="shared" si="1864"/>
        <v>0</v>
      </c>
      <c r="BI630" s="193">
        <f t="shared" si="1952"/>
        <v>0</v>
      </c>
      <c r="BJ630" s="193">
        <f t="shared" si="1953"/>
        <v>0</v>
      </c>
      <c r="BK630" s="20">
        <v>0</v>
      </c>
      <c r="BL630" s="33">
        <v>0</v>
      </c>
      <c r="BM630" s="226">
        <f t="shared" si="1851"/>
        <v>0</v>
      </c>
      <c r="BN630" s="4">
        <f t="shared" si="1974"/>
        <v>0</v>
      </c>
      <c r="BO630" s="4">
        <v>0</v>
      </c>
      <c r="BP630" s="4">
        <v>0</v>
      </c>
      <c r="BQ630" s="195">
        <v>0</v>
      </c>
      <c r="BR630" s="196">
        <f t="shared" si="1954"/>
        <v>0</v>
      </c>
      <c r="BS630" s="224">
        <f t="shared" si="1861"/>
        <v>0</v>
      </c>
      <c r="BT630" s="4">
        <f t="shared" si="1852"/>
        <v>0</v>
      </c>
      <c r="BU630" s="229">
        <f t="shared" si="1747"/>
        <v>0</v>
      </c>
      <c r="BV630" s="193">
        <f t="shared" si="1853"/>
        <v>0</v>
      </c>
      <c r="BW630" s="193">
        <f t="shared" si="1854"/>
        <v>0</v>
      </c>
      <c r="BX630" s="20">
        <v>0</v>
      </c>
      <c r="BY630" s="19">
        <v>0</v>
      </c>
      <c r="BZ630" s="441">
        <f t="shared" si="1855"/>
        <v>0</v>
      </c>
      <c r="CA630" s="4">
        <f t="shared" si="1955"/>
        <v>0</v>
      </c>
      <c r="CB630" s="1">
        <v>0</v>
      </c>
      <c r="CC630" s="1">
        <v>0</v>
      </c>
      <c r="CD630" s="19">
        <v>0</v>
      </c>
      <c r="CE630" s="196">
        <v>0</v>
      </c>
      <c r="CF630" s="275">
        <f t="shared" si="1856"/>
        <v>0</v>
      </c>
      <c r="CG630" s="1">
        <f t="shared" si="1857"/>
        <v>0</v>
      </c>
      <c r="CH630" s="229">
        <f t="shared" si="1858"/>
        <v>0</v>
      </c>
      <c r="CI630" s="193">
        <f t="shared" si="1859"/>
        <v>0</v>
      </c>
      <c r="CJ630" s="193">
        <f t="shared" si="1860"/>
        <v>0</v>
      </c>
      <c r="CK630" s="20">
        <v>0</v>
      </c>
      <c r="CL630" s="33">
        <v>0</v>
      </c>
      <c r="CM630" s="475">
        <f t="shared" si="1837"/>
        <v>0</v>
      </c>
      <c r="CN630" s="4">
        <f t="shared" si="1956"/>
        <v>0</v>
      </c>
      <c r="CO630" s="1">
        <v>0</v>
      </c>
      <c r="CP630" s="1">
        <v>0</v>
      </c>
      <c r="CQ630" s="19">
        <v>0</v>
      </c>
      <c r="CR630" s="7">
        <v>0</v>
      </c>
      <c r="CS630" s="224">
        <f t="shared" si="1847"/>
        <v>0</v>
      </c>
      <c r="CT630" s="1">
        <f t="shared" si="1848"/>
        <v>0</v>
      </c>
      <c r="CU630" s="229">
        <f t="shared" si="1838"/>
        <v>0</v>
      </c>
      <c r="CV630" s="193">
        <f t="shared" si="1839"/>
        <v>0</v>
      </c>
      <c r="CW630" s="193">
        <f t="shared" si="1840"/>
        <v>0</v>
      </c>
      <c r="CX630" s="20"/>
      <c r="CY630" s="33"/>
      <c r="CZ630" s="475">
        <f t="shared" si="1841"/>
        <v>0</v>
      </c>
      <c r="DA630" s="4">
        <f t="shared" si="1957"/>
        <v>0</v>
      </c>
      <c r="DE630" s="7">
        <f t="shared" si="1975"/>
        <v>0</v>
      </c>
      <c r="DF630" s="224">
        <f t="shared" si="1849"/>
        <v>0</v>
      </c>
      <c r="DG630" s="1">
        <f t="shared" si="1842"/>
        <v>0</v>
      </c>
      <c r="DH630" s="229">
        <f t="shared" si="1843"/>
        <v>0</v>
      </c>
      <c r="DI630" s="193"/>
      <c r="DJ630" s="193"/>
      <c r="DK630" s="20"/>
      <c r="DL630" s="33"/>
      <c r="DM630" s="475">
        <f t="shared" si="1844"/>
        <v>0</v>
      </c>
      <c r="DN630" s="4" t="e">
        <f t="shared" si="1959"/>
        <v>#DIV/0!</v>
      </c>
      <c r="DR630" s="7">
        <f t="shared" si="1960"/>
        <v>0</v>
      </c>
      <c r="DS630" s="224">
        <f t="shared" si="1850"/>
        <v>0</v>
      </c>
      <c r="DT630" s="1">
        <f t="shared" si="1845"/>
        <v>0</v>
      </c>
      <c r="DU630" s="229">
        <f t="shared" si="1846"/>
        <v>0</v>
      </c>
    </row>
    <row r="631" spans="2:125" hidden="1" outlineLevel="1" x14ac:dyDescent="0.35">
      <c r="B631" s="5" t="s">
        <v>126</v>
      </c>
      <c r="C631" s="3"/>
      <c r="D631" s="18">
        <v>322231</v>
      </c>
      <c r="E631" s="5" t="s">
        <v>45</v>
      </c>
      <c r="F631" s="5" t="s">
        <v>58</v>
      </c>
      <c r="G631" s="5" t="s">
        <v>77</v>
      </c>
      <c r="H631" s="20">
        <v>281.01799999999997</v>
      </c>
      <c r="I631" s="16">
        <f t="shared" si="1961"/>
        <v>0</v>
      </c>
      <c r="J631" s="16">
        <f t="shared" si="1962"/>
        <v>0</v>
      </c>
      <c r="K631" s="16">
        <f t="shared" si="1963"/>
        <v>0</v>
      </c>
      <c r="L631" s="33">
        <f t="shared" si="1964"/>
        <v>0</v>
      </c>
      <c r="M631" s="20">
        <f t="shared" si="1965"/>
        <v>0</v>
      </c>
      <c r="N631" s="20">
        <f t="shared" si="1966"/>
        <v>0</v>
      </c>
      <c r="O631" s="20">
        <f t="shared" si="1967"/>
        <v>0</v>
      </c>
      <c r="P631" s="20">
        <f t="shared" si="1968"/>
        <v>0</v>
      </c>
      <c r="Q631" s="20">
        <f t="shared" si="1969"/>
        <v>0</v>
      </c>
      <c r="R631" s="20">
        <f t="shared" si="1970"/>
        <v>0</v>
      </c>
      <c r="S631" s="20">
        <f t="shared" si="1971"/>
        <v>0</v>
      </c>
      <c r="T631" s="20">
        <f t="shared" si="1972"/>
        <v>0</v>
      </c>
      <c r="U631" s="182">
        <f t="shared" si="1973"/>
        <v>0</v>
      </c>
      <c r="V631" s="33">
        <v>0</v>
      </c>
      <c r="W631" s="20">
        <v>0</v>
      </c>
      <c r="X631" s="20">
        <v>0</v>
      </c>
      <c r="Y631" s="20">
        <v>0</v>
      </c>
      <c r="Z631" s="20">
        <v>0</v>
      </c>
      <c r="AA631" s="20">
        <v>0</v>
      </c>
      <c r="AB631" s="20">
        <v>0</v>
      </c>
      <c r="AC631" s="20">
        <v>0</v>
      </c>
      <c r="AD631" s="20">
        <v>0</v>
      </c>
      <c r="AE631" s="20">
        <v>0</v>
      </c>
      <c r="AF631" s="20">
        <v>0</v>
      </c>
      <c r="AG631" s="16">
        <v>0</v>
      </c>
      <c r="AH631" s="179">
        <f t="shared" si="1836"/>
        <v>0</v>
      </c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329">
        <f t="shared" si="1863"/>
        <v>0</v>
      </c>
      <c r="AV631" s="33">
        <v>0</v>
      </c>
      <c r="AW631" s="20">
        <v>0</v>
      </c>
      <c r="AX631" s="20">
        <v>0</v>
      </c>
      <c r="AY631" s="20">
        <v>0</v>
      </c>
      <c r="AZ631" s="20">
        <v>0</v>
      </c>
      <c r="BA631" s="20">
        <v>0</v>
      </c>
      <c r="BB631" s="20">
        <v>0</v>
      </c>
      <c r="BC631" s="20">
        <v>0</v>
      </c>
      <c r="BD631" s="20">
        <v>0</v>
      </c>
      <c r="BE631" s="20">
        <v>0</v>
      </c>
      <c r="BF631" s="20">
        <v>0</v>
      </c>
      <c r="BG631" s="20">
        <v>0</v>
      </c>
      <c r="BH631" s="329">
        <f t="shared" si="1864"/>
        <v>0</v>
      </c>
      <c r="BI631" s="193">
        <f t="shared" si="1952"/>
        <v>0</v>
      </c>
      <c r="BJ631" s="193">
        <f t="shared" si="1953"/>
        <v>0</v>
      </c>
      <c r="BK631" s="20">
        <v>0</v>
      </c>
      <c r="BL631" s="33">
        <v>0</v>
      </c>
      <c r="BM631" s="226">
        <f t="shared" si="1851"/>
        <v>0</v>
      </c>
      <c r="BN631" s="4">
        <f t="shared" si="1974"/>
        <v>0</v>
      </c>
      <c r="BO631" s="4">
        <v>0</v>
      </c>
      <c r="BP631" s="4">
        <v>0</v>
      </c>
      <c r="BQ631" s="195">
        <v>0</v>
      </c>
      <c r="BR631" s="196">
        <f t="shared" si="1954"/>
        <v>0</v>
      </c>
      <c r="BS631" s="224">
        <f t="shared" si="1861"/>
        <v>0</v>
      </c>
      <c r="BT631" s="4">
        <f t="shared" si="1852"/>
        <v>0</v>
      </c>
      <c r="BU631" s="229">
        <f t="shared" ref="BU631:BU694" si="1976">IFERROR(SUM(AV631:BC631)/SUM(AI631:AP631)-1,0)</f>
        <v>0</v>
      </c>
      <c r="BV631" s="193">
        <f t="shared" si="1853"/>
        <v>0</v>
      </c>
      <c r="BW631" s="193">
        <f t="shared" si="1854"/>
        <v>0</v>
      </c>
      <c r="BX631" s="20">
        <v>0</v>
      </c>
      <c r="BY631" s="19">
        <v>0</v>
      </c>
      <c r="BZ631" s="441">
        <f t="shared" si="1855"/>
        <v>0</v>
      </c>
      <c r="CA631" s="4">
        <f t="shared" si="1955"/>
        <v>0</v>
      </c>
      <c r="CB631" s="1">
        <v>0</v>
      </c>
      <c r="CC631" s="1">
        <v>0</v>
      </c>
      <c r="CD631" s="19">
        <v>0</v>
      </c>
      <c r="CE631" s="196">
        <v>0</v>
      </c>
      <c r="CF631" s="275">
        <f t="shared" si="1856"/>
        <v>0</v>
      </c>
      <c r="CG631" s="1">
        <f t="shared" si="1857"/>
        <v>0</v>
      </c>
      <c r="CH631" s="229">
        <f t="shared" si="1858"/>
        <v>0</v>
      </c>
      <c r="CI631" s="193">
        <f t="shared" si="1859"/>
        <v>0</v>
      </c>
      <c r="CJ631" s="193">
        <f t="shared" si="1860"/>
        <v>0</v>
      </c>
      <c r="CK631" s="20">
        <v>0</v>
      </c>
      <c r="CL631" s="33">
        <v>0</v>
      </c>
      <c r="CM631" s="475">
        <f t="shared" si="1837"/>
        <v>0</v>
      </c>
      <c r="CN631" s="4">
        <f t="shared" si="1956"/>
        <v>0</v>
      </c>
      <c r="CO631" s="1">
        <v>0</v>
      </c>
      <c r="CP631" s="1">
        <v>0</v>
      </c>
      <c r="CQ631" s="19">
        <v>0</v>
      </c>
      <c r="CR631" s="7">
        <v>0</v>
      </c>
      <c r="CS631" s="224">
        <f t="shared" si="1847"/>
        <v>0</v>
      </c>
      <c r="CT631" s="1">
        <f t="shared" si="1848"/>
        <v>0</v>
      </c>
      <c r="CU631" s="229">
        <f t="shared" si="1838"/>
        <v>0</v>
      </c>
      <c r="CV631" s="193">
        <f t="shared" si="1839"/>
        <v>0</v>
      </c>
      <c r="CW631" s="193">
        <f t="shared" si="1840"/>
        <v>0</v>
      </c>
      <c r="CX631" s="20"/>
      <c r="CY631" s="33"/>
      <c r="CZ631" s="475">
        <f t="shared" si="1841"/>
        <v>0</v>
      </c>
      <c r="DA631" s="4">
        <f t="shared" si="1957"/>
        <v>0</v>
      </c>
      <c r="DE631" s="7">
        <f t="shared" si="1975"/>
        <v>0</v>
      </c>
      <c r="DF631" s="224">
        <f t="shared" si="1849"/>
        <v>0</v>
      </c>
      <c r="DG631" s="1">
        <f t="shared" si="1842"/>
        <v>0</v>
      </c>
      <c r="DH631" s="229">
        <f t="shared" si="1843"/>
        <v>0</v>
      </c>
      <c r="DI631" s="193"/>
      <c r="DJ631" s="193"/>
      <c r="DK631" s="20"/>
      <c r="DL631" s="33"/>
      <c r="DM631" s="475">
        <f t="shared" si="1844"/>
        <v>0</v>
      </c>
      <c r="DN631" s="4" t="e">
        <f t="shared" si="1959"/>
        <v>#DIV/0!</v>
      </c>
      <c r="DR631" s="7">
        <f t="shared" si="1960"/>
        <v>0</v>
      </c>
      <c r="DS631" s="224">
        <f t="shared" si="1850"/>
        <v>0</v>
      </c>
      <c r="DT631" s="1">
        <f t="shared" si="1845"/>
        <v>0</v>
      </c>
      <c r="DU631" s="229">
        <f t="shared" si="1846"/>
        <v>0</v>
      </c>
    </row>
    <row r="632" spans="2:125" hidden="1" outlineLevel="1" x14ac:dyDescent="0.35">
      <c r="B632" s="5" t="s">
        <v>126</v>
      </c>
      <c r="C632" s="3"/>
      <c r="D632" s="18">
        <v>322000</v>
      </c>
      <c r="E632" s="5" t="s">
        <v>45</v>
      </c>
      <c r="F632" s="5" t="s">
        <v>59</v>
      </c>
      <c r="G632" s="5" t="s">
        <v>77</v>
      </c>
      <c r="H632" s="20">
        <v>281.01799999999997</v>
      </c>
      <c r="I632" s="16">
        <f t="shared" si="1961"/>
        <v>0</v>
      </c>
      <c r="J632" s="16">
        <f t="shared" si="1962"/>
        <v>0</v>
      </c>
      <c r="K632" s="16">
        <f t="shared" si="1963"/>
        <v>0</v>
      </c>
      <c r="L632" s="33">
        <f t="shared" si="1964"/>
        <v>0</v>
      </c>
      <c r="M632" s="20">
        <f t="shared" si="1965"/>
        <v>0</v>
      </c>
      <c r="N632" s="20">
        <f t="shared" si="1966"/>
        <v>0</v>
      </c>
      <c r="O632" s="20">
        <f t="shared" si="1967"/>
        <v>0</v>
      </c>
      <c r="P632" s="20">
        <f t="shared" si="1968"/>
        <v>0</v>
      </c>
      <c r="Q632" s="20">
        <f t="shared" si="1969"/>
        <v>0</v>
      </c>
      <c r="R632" s="20">
        <f t="shared" si="1970"/>
        <v>0</v>
      </c>
      <c r="S632" s="20">
        <f t="shared" si="1971"/>
        <v>0</v>
      </c>
      <c r="T632" s="20">
        <f t="shared" si="1972"/>
        <v>0</v>
      </c>
      <c r="U632" s="182">
        <f t="shared" si="1973"/>
        <v>0</v>
      </c>
      <c r="V632" s="33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>
        <v>0</v>
      </c>
      <c r="AC632" s="20">
        <v>0</v>
      </c>
      <c r="AD632" s="20">
        <v>0</v>
      </c>
      <c r="AE632" s="20">
        <v>0</v>
      </c>
      <c r="AF632" s="20">
        <v>0</v>
      </c>
      <c r="AG632" s="16">
        <v>0</v>
      </c>
      <c r="AH632" s="179">
        <f t="shared" si="1836"/>
        <v>0</v>
      </c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329">
        <f t="shared" si="1863"/>
        <v>0</v>
      </c>
      <c r="AV632" s="33">
        <v>0</v>
      </c>
      <c r="AW632" s="20">
        <v>0</v>
      </c>
      <c r="AX632" s="20">
        <v>0</v>
      </c>
      <c r="AY632" s="20">
        <v>0</v>
      </c>
      <c r="AZ632" s="20">
        <v>0</v>
      </c>
      <c r="BA632" s="20">
        <v>0</v>
      </c>
      <c r="BB632" s="20">
        <v>0</v>
      </c>
      <c r="BC632" s="20">
        <v>0</v>
      </c>
      <c r="BD632" s="20">
        <v>0</v>
      </c>
      <c r="BE632" s="20">
        <v>0</v>
      </c>
      <c r="BF632" s="20">
        <v>0</v>
      </c>
      <c r="BG632" s="20">
        <v>0</v>
      </c>
      <c r="BH632" s="329">
        <f t="shared" si="1864"/>
        <v>0</v>
      </c>
      <c r="BI632" s="193">
        <f t="shared" si="1952"/>
        <v>0</v>
      </c>
      <c r="BJ632" s="193">
        <f t="shared" si="1953"/>
        <v>0</v>
      </c>
      <c r="BK632" s="20">
        <v>0</v>
      </c>
      <c r="BL632" s="33">
        <v>0</v>
      </c>
      <c r="BM632" s="226">
        <f t="shared" si="1851"/>
        <v>0</v>
      </c>
      <c r="BN632" s="4">
        <f t="shared" si="1974"/>
        <v>0</v>
      </c>
      <c r="BO632" s="4">
        <v>0</v>
      </c>
      <c r="BP632" s="4">
        <v>0</v>
      </c>
      <c r="BQ632" s="195">
        <v>0</v>
      </c>
      <c r="BR632" s="196">
        <f t="shared" si="1954"/>
        <v>0</v>
      </c>
      <c r="BS632" s="224">
        <f t="shared" si="1861"/>
        <v>0</v>
      </c>
      <c r="BT632" s="4">
        <f t="shared" si="1852"/>
        <v>0</v>
      </c>
      <c r="BU632" s="229">
        <f t="shared" si="1976"/>
        <v>0</v>
      </c>
      <c r="BV632" s="193">
        <f t="shared" si="1853"/>
        <v>0</v>
      </c>
      <c r="BW632" s="193">
        <f t="shared" si="1854"/>
        <v>0</v>
      </c>
      <c r="BX632" s="20">
        <v>0</v>
      </c>
      <c r="BY632" s="19">
        <v>0</v>
      </c>
      <c r="BZ632" s="441">
        <f t="shared" si="1855"/>
        <v>0</v>
      </c>
      <c r="CA632" s="4">
        <f t="shared" si="1955"/>
        <v>0</v>
      </c>
      <c r="CB632" s="1">
        <v>0</v>
      </c>
      <c r="CC632" s="1">
        <v>0</v>
      </c>
      <c r="CD632" s="19">
        <v>0</v>
      </c>
      <c r="CE632" s="196">
        <v>0</v>
      </c>
      <c r="CF632" s="275">
        <f t="shared" si="1856"/>
        <v>0</v>
      </c>
      <c r="CG632" s="1">
        <f t="shared" si="1857"/>
        <v>0</v>
      </c>
      <c r="CH632" s="229">
        <f t="shared" si="1858"/>
        <v>0</v>
      </c>
      <c r="CI632" s="193">
        <f t="shared" si="1859"/>
        <v>0</v>
      </c>
      <c r="CJ632" s="193">
        <f t="shared" si="1860"/>
        <v>0</v>
      </c>
      <c r="CK632" s="20">
        <v>0</v>
      </c>
      <c r="CL632" s="33">
        <v>0</v>
      </c>
      <c r="CM632" s="475">
        <f t="shared" si="1837"/>
        <v>0</v>
      </c>
      <c r="CN632" s="4">
        <f t="shared" si="1956"/>
        <v>0</v>
      </c>
      <c r="CO632" s="1">
        <v>0</v>
      </c>
      <c r="CP632" s="1">
        <v>0</v>
      </c>
      <c r="CQ632" s="19">
        <v>0</v>
      </c>
      <c r="CR632" s="7">
        <v>0</v>
      </c>
      <c r="CS632" s="224">
        <f t="shared" si="1847"/>
        <v>0</v>
      </c>
      <c r="CT632" s="1">
        <f t="shared" si="1848"/>
        <v>0</v>
      </c>
      <c r="CU632" s="229">
        <f t="shared" si="1838"/>
        <v>0</v>
      </c>
      <c r="CV632" s="193">
        <f t="shared" si="1839"/>
        <v>0</v>
      </c>
      <c r="CW632" s="193">
        <f t="shared" si="1840"/>
        <v>0</v>
      </c>
      <c r="CX632" s="20"/>
      <c r="CY632" s="33"/>
      <c r="CZ632" s="475">
        <f t="shared" si="1841"/>
        <v>0</v>
      </c>
      <c r="DA632" s="4">
        <f t="shared" si="1957"/>
        <v>0</v>
      </c>
      <c r="DE632" s="7">
        <f t="shared" si="1975"/>
        <v>0</v>
      </c>
      <c r="DF632" s="224">
        <f t="shared" si="1849"/>
        <v>0</v>
      </c>
      <c r="DG632" s="1">
        <f t="shared" si="1842"/>
        <v>0</v>
      </c>
      <c r="DH632" s="229">
        <f t="shared" si="1843"/>
        <v>0</v>
      </c>
      <c r="DI632" s="193"/>
      <c r="DJ632" s="193"/>
      <c r="DK632" s="20"/>
      <c r="DL632" s="33"/>
      <c r="DM632" s="475">
        <f t="shared" si="1844"/>
        <v>0</v>
      </c>
      <c r="DN632" s="4" t="e">
        <f t="shared" si="1959"/>
        <v>#DIV/0!</v>
      </c>
      <c r="DR632" s="7">
        <f t="shared" si="1960"/>
        <v>0</v>
      </c>
      <c r="DS632" s="224">
        <f t="shared" si="1850"/>
        <v>0</v>
      </c>
      <c r="DT632" s="1">
        <f t="shared" si="1845"/>
        <v>0</v>
      </c>
      <c r="DU632" s="229">
        <f t="shared" si="1846"/>
        <v>0</v>
      </c>
    </row>
    <row r="633" spans="2:125" hidden="1" outlineLevel="1" x14ac:dyDescent="0.35">
      <c r="B633" s="5" t="s">
        <v>126</v>
      </c>
      <c r="C633" s="3"/>
      <c r="D633" s="18">
        <v>322002</v>
      </c>
      <c r="E633" s="5" t="s">
        <v>45</v>
      </c>
      <c r="F633" s="5" t="s">
        <v>60</v>
      </c>
      <c r="G633" s="5" t="s">
        <v>72</v>
      </c>
      <c r="H633" s="20">
        <v>100.364</v>
      </c>
      <c r="I633" s="16">
        <f t="shared" si="1961"/>
        <v>0</v>
      </c>
      <c r="J633" s="16">
        <f t="shared" si="1962"/>
        <v>0</v>
      </c>
      <c r="K633" s="16">
        <f t="shared" si="1963"/>
        <v>0</v>
      </c>
      <c r="L633" s="33">
        <f t="shared" si="1964"/>
        <v>0</v>
      </c>
      <c r="M633" s="20">
        <f t="shared" si="1965"/>
        <v>0</v>
      </c>
      <c r="N633" s="20">
        <f t="shared" si="1966"/>
        <v>0</v>
      </c>
      <c r="O633" s="20">
        <f t="shared" si="1967"/>
        <v>0</v>
      </c>
      <c r="P633" s="20">
        <f t="shared" si="1968"/>
        <v>0</v>
      </c>
      <c r="Q633" s="20">
        <f t="shared" si="1969"/>
        <v>0</v>
      </c>
      <c r="R633" s="20">
        <f t="shared" si="1970"/>
        <v>0</v>
      </c>
      <c r="S633" s="20">
        <f t="shared" si="1971"/>
        <v>0</v>
      </c>
      <c r="T633" s="20">
        <f t="shared" si="1972"/>
        <v>0</v>
      </c>
      <c r="U633" s="182">
        <f t="shared" si="1973"/>
        <v>0</v>
      </c>
      <c r="V633" s="33">
        <v>0</v>
      </c>
      <c r="W633" s="20">
        <v>0</v>
      </c>
      <c r="X633" s="20">
        <v>0</v>
      </c>
      <c r="Y633" s="20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0">
        <v>0</v>
      </c>
      <c r="AF633" s="20">
        <v>0</v>
      </c>
      <c r="AG633" s="16">
        <v>0</v>
      </c>
      <c r="AH633" s="179">
        <f t="shared" si="1836"/>
        <v>0</v>
      </c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329">
        <f t="shared" si="1863"/>
        <v>0</v>
      </c>
      <c r="AV633" s="33">
        <v>0</v>
      </c>
      <c r="AW633" s="20">
        <v>0</v>
      </c>
      <c r="AX633" s="20">
        <v>0</v>
      </c>
      <c r="AY633" s="20">
        <v>0</v>
      </c>
      <c r="AZ633" s="20">
        <v>0</v>
      </c>
      <c r="BA633" s="20">
        <v>0</v>
      </c>
      <c r="BB633" s="20">
        <v>0</v>
      </c>
      <c r="BC633" s="20">
        <v>0</v>
      </c>
      <c r="BD633" s="20">
        <v>0</v>
      </c>
      <c r="BE633" s="20">
        <v>0</v>
      </c>
      <c r="BF633" s="20">
        <v>0</v>
      </c>
      <c r="BG633" s="20">
        <v>0</v>
      </c>
      <c r="BH633" s="329">
        <f t="shared" si="1864"/>
        <v>0</v>
      </c>
      <c r="BI633" s="193">
        <f t="shared" si="1952"/>
        <v>0</v>
      </c>
      <c r="BJ633" s="193">
        <f t="shared" si="1953"/>
        <v>0</v>
      </c>
      <c r="BK633" s="20">
        <v>0</v>
      </c>
      <c r="BL633" s="33">
        <v>0</v>
      </c>
      <c r="BM633" s="226">
        <f t="shared" si="1851"/>
        <v>0</v>
      </c>
      <c r="BN633" s="4">
        <f t="shared" si="1974"/>
        <v>0</v>
      </c>
      <c r="BO633" s="4">
        <v>0</v>
      </c>
      <c r="BP633" s="4">
        <v>0</v>
      </c>
      <c r="BQ633" s="195">
        <v>0</v>
      </c>
      <c r="BR633" s="196">
        <f t="shared" si="1954"/>
        <v>0</v>
      </c>
      <c r="BS633" s="224">
        <f t="shared" si="1861"/>
        <v>0</v>
      </c>
      <c r="BT633" s="4">
        <f t="shared" si="1852"/>
        <v>0</v>
      </c>
      <c r="BU633" s="229">
        <f t="shared" si="1976"/>
        <v>0</v>
      </c>
      <c r="BV633" s="193">
        <f t="shared" si="1853"/>
        <v>0</v>
      </c>
      <c r="BW633" s="193">
        <f t="shared" si="1854"/>
        <v>0</v>
      </c>
      <c r="BX633" s="20">
        <v>0</v>
      </c>
      <c r="BY633" s="19">
        <v>0</v>
      </c>
      <c r="BZ633" s="441">
        <f t="shared" si="1855"/>
        <v>0</v>
      </c>
      <c r="CA633" s="4">
        <f t="shared" si="1955"/>
        <v>0</v>
      </c>
      <c r="CB633" s="1">
        <v>0</v>
      </c>
      <c r="CC633" s="1">
        <v>0</v>
      </c>
      <c r="CD633" s="19">
        <v>0</v>
      </c>
      <c r="CE633" s="196">
        <v>0</v>
      </c>
      <c r="CF633" s="275">
        <f t="shared" si="1856"/>
        <v>0</v>
      </c>
      <c r="CG633" s="1">
        <f t="shared" si="1857"/>
        <v>0</v>
      </c>
      <c r="CH633" s="229">
        <f t="shared" si="1858"/>
        <v>0</v>
      </c>
      <c r="CI633" s="193">
        <f t="shared" si="1859"/>
        <v>0</v>
      </c>
      <c r="CJ633" s="193">
        <f t="shared" si="1860"/>
        <v>0</v>
      </c>
      <c r="CK633" s="20">
        <v>0</v>
      </c>
      <c r="CL633" s="33">
        <v>0</v>
      </c>
      <c r="CM633" s="475">
        <f t="shared" si="1837"/>
        <v>0</v>
      </c>
      <c r="CN633" s="4">
        <f t="shared" si="1956"/>
        <v>0</v>
      </c>
      <c r="CO633" s="1">
        <v>0</v>
      </c>
      <c r="CP633" s="1">
        <v>0</v>
      </c>
      <c r="CQ633" s="19">
        <v>0</v>
      </c>
      <c r="CR633" s="7">
        <v>0</v>
      </c>
      <c r="CS633" s="224">
        <f t="shared" si="1847"/>
        <v>0</v>
      </c>
      <c r="CT633" s="1">
        <f t="shared" si="1848"/>
        <v>0</v>
      </c>
      <c r="CU633" s="229">
        <f t="shared" si="1838"/>
        <v>0</v>
      </c>
      <c r="CV633" s="193">
        <f t="shared" si="1839"/>
        <v>0</v>
      </c>
      <c r="CW633" s="193">
        <f t="shared" si="1840"/>
        <v>0</v>
      </c>
      <c r="CX633" s="20"/>
      <c r="CY633" s="33"/>
      <c r="CZ633" s="475">
        <f t="shared" si="1841"/>
        <v>0</v>
      </c>
      <c r="DA633" s="4">
        <f t="shared" si="1957"/>
        <v>0</v>
      </c>
      <c r="DE633" s="7">
        <f t="shared" si="1975"/>
        <v>0</v>
      </c>
      <c r="DF633" s="224">
        <f t="shared" si="1849"/>
        <v>0</v>
      </c>
      <c r="DG633" s="1">
        <f t="shared" si="1842"/>
        <v>0</v>
      </c>
      <c r="DH633" s="229">
        <f t="shared" si="1843"/>
        <v>0</v>
      </c>
      <c r="DI633" s="193"/>
      <c r="DJ633" s="193"/>
      <c r="DK633" s="20"/>
      <c r="DL633" s="33"/>
      <c r="DM633" s="475">
        <f t="shared" si="1844"/>
        <v>0</v>
      </c>
      <c r="DN633" s="4" t="e">
        <f t="shared" si="1959"/>
        <v>#DIV/0!</v>
      </c>
      <c r="DR633" s="7">
        <f t="shared" si="1960"/>
        <v>0</v>
      </c>
      <c r="DS633" s="224">
        <f t="shared" si="1850"/>
        <v>0</v>
      </c>
      <c r="DT633" s="1">
        <f t="shared" si="1845"/>
        <v>0</v>
      </c>
      <c r="DU633" s="229">
        <f t="shared" si="1846"/>
        <v>0</v>
      </c>
    </row>
    <row r="634" spans="2:125" hidden="1" outlineLevel="1" x14ac:dyDescent="0.35">
      <c r="B634" s="5" t="s">
        <v>126</v>
      </c>
      <c r="C634" s="3"/>
      <c r="D634" s="18">
        <v>322100</v>
      </c>
      <c r="E634" s="5" t="s">
        <v>45</v>
      </c>
      <c r="F634" s="5" t="s">
        <v>61</v>
      </c>
      <c r="G634" s="5" t="s">
        <v>72</v>
      </c>
      <c r="H634" s="20">
        <v>100.364</v>
      </c>
      <c r="I634" s="16">
        <f t="shared" si="1961"/>
        <v>0</v>
      </c>
      <c r="J634" s="16">
        <f t="shared" si="1962"/>
        <v>0</v>
      </c>
      <c r="K634" s="16">
        <f t="shared" si="1963"/>
        <v>0</v>
      </c>
      <c r="L634" s="33">
        <f t="shared" si="1964"/>
        <v>0</v>
      </c>
      <c r="M634" s="20">
        <f t="shared" si="1965"/>
        <v>0</v>
      </c>
      <c r="N634" s="20">
        <f t="shared" si="1966"/>
        <v>0</v>
      </c>
      <c r="O634" s="20">
        <f t="shared" si="1967"/>
        <v>0</v>
      </c>
      <c r="P634" s="20">
        <f t="shared" si="1968"/>
        <v>0</v>
      </c>
      <c r="Q634" s="20">
        <f t="shared" si="1969"/>
        <v>0</v>
      </c>
      <c r="R634" s="20">
        <f t="shared" si="1970"/>
        <v>0</v>
      </c>
      <c r="S634" s="20">
        <f t="shared" si="1971"/>
        <v>0</v>
      </c>
      <c r="T634" s="20">
        <f t="shared" si="1972"/>
        <v>0</v>
      </c>
      <c r="U634" s="182">
        <f t="shared" si="1973"/>
        <v>0</v>
      </c>
      <c r="V634" s="33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>
        <v>0</v>
      </c>
      <c r="AC634" s="20">
        <v>0</v>
      </c>
      <c r="AD634" s="20">
        <v>0</v>
      </c>
      <c r="AE634" s="20">
        <v>0</v>
      </c>
      <c r="AF634" s="20">
        <v>0</v>
      </c>
      <c r="AG634" s="16">
        <v>0</v>
      </c>
      <c r="AH634" s="179">
        <f t="shared" si="1836"/>
        <v>0</v>
      </c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329">
        <f t="shared" si="1863"/>
        <v>0</v>
      </c>
      <c r="AV634" s="33">
        <v>0</v>
      </c>
      <c r="AW634" s="20">
        <v>0</v>
      </c>
      <c r="AX634" s="20">
        <v>0</v>
      </c>
      <c r="AY634" s="20">
        <v>0</v>
      </c>
      <c r="AZ634" s="20">
        <v>0</v>
      </c>
      <c r="BA634" s="20">
        <v>0</v>
      </c>
      <c r="BB634" s="20">
        <v>0</v>
      </c>
      <c r="BC634" s="20">
        <v>0</v>
      </c>
      <c r="BD634" s="20">
        <v>0</v>
      </c>
      <c r="BE634" s="20">
        <v>0</v>
      </c>
      <c r="BF634" s="20">
        <v>0</v>
      </c>
      <c r="BG634" s="20">
        <v>0</v>
      </c>
      <c r="BH634" s="329">
        <f t="shared" si="1864"/>
        <v>0</v>
      </c>
      <c r="BI634" s="193">
        <f t="shared" si="1952"/>
        <v>0</v>
      </c>
      <c r="BJ634" s="193">
        <f t="shared" si="1953"/>
        <v>0</v>
      </c>
      <c r="BK634" s="20">
        <v>0</v>
      </c>
      <c r="BL634" s="33">
        <v>0</v>
      </c>
      <c r="BM634" s="226">
        <f t="shared" si="1851"/>
        <v>0</v>
      </c>
      <c r="BN634" s="4">
        <f t="shared" si="1974"/>
        <v>0</v>
      </c>
      <c r="BO634" s="4">
        <v>0</v>
      </c>
      <c r="BP634" s="4">
        <v>0</v>
      </c>
      <c r="BQ634" s="195">
        <v>0</v>
      </c>
      <c r="BR634" s="196">
        <f t="shared" si="1954"/>
        <v>0</v>
      </c>
      <c r="BS634" s="224">
        <f t="shared" si="1861"/>
        <v>0</v>
      </c>
      <c r="BT634" s="4">
        <f t="shared" si="1852"/>
        <v>0</v>
      </c>
      <c r="BU634" s="229">
        <f t="shared" si="1976"/>
        <v>0</v>
      </c>
      <c r="BV634" s="193">
        <f t="shared" si="1853"/>
        <v>0</v>
      </c>
      <c r="BW634" s="193">
        <f t="shared" si="1854"/>
        <v>0</v>
      </c>
      <c r="BX634" s="20">
        <v>0</v>
      </c>
      <c r="BY634" s="19">
        <v>0</v>
      </c>
      <c r="BZ634" s="441">
        <f t="shared" si="1855"/>
        <v>0</v>
      </c>
      <c r="CA634" s="4">
        <f t="shared" si="1955"/>
        <v>0</v>
      </c>
      <c r="CB634" s="1">
        <v>0</v>
      </c>
      <c r="CC634" s="1">
        <v>0</v>
      </c>
      <c r="CD634" s="19">
        <v>0</v>
      </c>
      <c r="CE634" s="196">
        <v>0</v>
      </c>
      <c r="CF634" s="275">
        <f t="shared" si="1856"/>
        <v>0</v>
      </c>
      <c r="CG634" s="1">
        <f t="shared" si="1857"/>
        <v>0</v>
      </c>
      <c r="CH634" s="229">
        <f t="shared" si="1858"/>
        <v>0</v>
      </c>
      <c r="CI634" s="193">
        <f t="shared" si="1859"/>
        <v>0</v>
      </c>
      <c r="CJ634" s="193">
        <f t="shared" si="1860"/>
        <v>0</v>
      </c>
      <c r="CK634" s="20">
        <v>0</v>
      </c>
      <c r="CL634" s="33">
        <v>0</v>
      </c>
      <c r="CM634" s="475">
        <f t="shared" si="1837"/>
        <v>0</v>
      </c>
      <c r="CN634" s="4">
        <f t="shared" si="1956"/>
        <v>0</v>
      </c>
      <c r="CO634" s="1">
        <v>0</v>
      </c>
      <c r="CP634" s="1">
        <v>0</v>
      </c>
      <c r="CQ634" s="19">
        <v>0</v>
      </c>
      <c r="CR634" s="7">
        <v>0</v>
      </c>
      <c r="CS634" s="224">
        <f t="shared" si="1847"/>
        <v>0</v>
      </c>
      <c r="CT634" s="1">
        <f t="shared" si="1848"/>
        <v>0</v>
      </c>
      <c r="CU634" s="229">
        <f t="shared" si="1838"/>
        <v>0</v>
      </c>
      <c r="CV634" s="193">
        <f t="shared" si="1839"/>
        <v>0</v>
      </c>
      <c r="CW634" s="193">
        <f t="shared" si="1840"/>
        <v>0</v>
      </c>
      <c r="CX634" s="20"/>
      <c r="CY634" s="33"/>
      <c r="CZ634" s="475">
        <f t="shared" si="1841"/>
        <v>0</v>
      </c>
      <c r="DA634" s="4">
        <f t="shared" si="1957"/>
        <v>0</v>
      </c>
      <c r="DE634" s="7">
        <f t="shared" si="1975"/>
        <v>0</v>
      </c>
      <c r="DF634" s="224">
        <f t="shared" si="1849"/>
        <v>0</v>
      </c>
      <c r="DG634" s="1">
        <f t="shared" si="1842"/>
        <v>0</v>
      </c>
      <c r="DH634" s="229">
        <f t="shared" si="1843"/>
        <v>0</v>
      </c>
      <c r="DI634" s="193"/>
      <c r="DJ634" s="193"/>
      <c r="DK634" s="20"/>
      <c r="DL634" s="33"/>
      <c r="DM634" s="475">
        <f t="shared" si="1844"/>
        <v>0</v>
      </c>
      <c r="DN634" s="4" t="e">
        <f t="shared" si="1959"/>
        <v>#DIV/0!</v>
      </c>
      <c r="DR634" s="7">
        <f t="shared" si="1960"/>
        <v>0</v>
      </c>
      <c r="DS634" s="224">
        <f t="shared" si="1850"/>
        <v>0</v>
      </c>
      <c r="DT634" s="1">
        <f t="shared" si="1845"/>
        <v>0</v>
      </c>
      <c r="DU634" s="229">
        <f t="shared" si="1846"/>
        <v>0</v>
      </c>
    </row>
    <row r="635" spans="2:125" hidden="1" outlineLevel="1" x14ac:dyDescent="0.35">
      <c r="B635" s="5" t="s">
        <v>126</v>
      </c>
      <c r="C635" s="3"/>
      <c r="D635" s="18">
        <v>322001</v>
      </c>
      <c r="E635" s="5" t="s">
        <v>45</v>
      </c>
      <c r="F635" s="5" t="s">
        <v>62</v>
      </c>
      <c r="G635" s="5" t="s">
        <v>78</v>
      </c>
      <c r="H635" s="20">
        <v>203.864</v>
      </c>
      <c r="I635" s="16">
        <f t="shared" si="1961"/>
        <v>0</v>
      </c>
      <c r="J635" s="16">
        <f t="shared" si="1962"/>
        <v>0</v>
      </c>
      <c r="K635" s="16">
        <f t="shared" si="1963"/>
        <v>0</v>
      </c>
      <c r="L635" s="33">
        <f t="shared" si="1964"/>
        <v>0</v>
      </c>
      <c r="M635" s="20">
        <f t="shared" si="1965"/>
        <v>0</v>
      </c>
      <c r="N635" s="20">
        <f t="shared" si="1966"/>
        <v>0</v>
      </c>
      <c r="O635" s="20">
        <f t="shared" si="1967"/>
        <v>0</v>
      </c>
      <c r="P635" s="20">
        <f t="shared" si="1968"/>
        <v>0</v>
      </c>
      <c r="Q635" s="20">
        <f t="shared" si="1969"/>
        <v>0</v>
      </c>
      <c r="R635" s="20">
        <f t="shared" si="1970"/>
        <v>0</v>
      </c>
      <c r="S635" s="20">
        <f t="shared" si="1971"/>
        <v>0</v>
      </c>
      <c r="T635" s="20">
        <f t="shared" si="1972"/>
        <v>0</v>
      </c>
      <c r="U635" s="182">
        <f t="shared" si="1973"/>
        <v>0</v>
      </c>
      <c r="V635" s="33">
        <v>0</v>
      </c>
      <c r="W635" s="20">
        <v>0</v>
      </c>
      <c r="X635" s="20">
        <v>0</v>
      </c>
      <c r="Y635" s="20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0">
        <v>0</v>
      </c>
      <c r="AF635" s="20">
        <v>0</v>
      </c>
      <c r="AG635" s="16">
        <v>0</v>
      </c>
      <c r="AH635" s="179">
        <f t="shared" si="1836"/>
        <v>0</v>
      </c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329">
        <f t="shared" si="1863"/>
        <v>0</v>
      </c>
      <c r="AV635" s="33">
        <v>0</v>
      </c>
      <c r="AW635" s="20">
        <v>0</v>
      </c>
      <c r="AX635" s="20">
        <v>0</v>
      </c>
      <c r="AY635" s="20">
        <v>0</v>
      </c>
      <c r="AZ635" s="20">
        <v>0</v>
      </c>
      <c r="BA635" s="20">
        <v>0</v>
      </c>
      <c r="BB635" s="20">
        <v>0</v>
      </c>
      <c r="BC635" s="20">
        <v>0</v>
      </c>
      <c r="BD635" s="20">
        <v>0</v>
      </c>
      <c r="BE635" s="20">
        <v>0</v>
      </c>
      <c r="BF635" s="20">
        <v>0</v>
      </c>
      <c r="BG635" s="20">
        <v>0</v>
      </c>
      <c r="BH635" s="329">
        <f t="shared" si="1864"/>
        <v>0</v>
      </c>
      <c r="BI635" s="193">
        <f t="shared" si="1952"/>
        <v>0</v>
      </c>
      <c r="BJ635" s="193">
        <f t="shared" si="1953"/>
        <v>0</v>
      </c>
      <c r="BK635" s="20">
        <v>0</v>
      </c>
      <c r="BL635" s="33">
        <v>0</v>
      </c>
      <c r="BM635" s="226">
        <f t="shared" si="1851"/>
        <v>0</v>
      </c>
      <c r="BN635" s="4">
        <f t="shared" si="1974"/>
        <v>0</v>
      </c>
      <c r="BO635" s="4">
        <v>0</v>
      </c>
      <c r="BP635" s="4">
        <v>0</v>
      </c>
      <c r="BQ635" s="195">
        <v>0</v>
      </c>
      <c r="BR635" s="196">
        <f t="shared" si="1954"/>
        <v>0</v>
      </c>
      <c r="BS635" s="224">
        <f t="shared" si="1861"/>
        <v>0</v>
      </c>
      <c r="BT635" s="4">
        <f t="shared" si="1852"/>
        <v>0</v>
      </c>
      <c r="BU635" s="229">
        <f t="shared" si="1976"/>
        <v>0</v>
      </c>
      <c r="BV635" s="193">
        <f t="shared" si="1853"/>
        <v>0</v>
      </c>
      <c r="BW635" s="193">
        <f t="shared" si="1854"/>
        <v>0</v>
      </c>
      <c r="BX635" s="20">
        <v>0</v>
      </c>
      <c r="BY635" s="19">
        <v>0</v>
      </c>
      <c r="BZ635" s="441">
        <f t="shared" si="1855"/>
        <v>0</v>
      </c>
      <c r="CA635" s="4">
        <f t="shared" si="1955"/>
        <v>0</v>
      </c>
      <c r="CB635" s="1">
        <v>0</v>
      </c>
      <c r="CC635" s="1">
        <v>0</v>
      </c>
      <c r="CD635" s="19">
        <v>0</v>
      </c>
      <c r="CE635" s="196">
        <v>0</v>
      </c>
      <c r="CF635" s="275">
        <f t="shared" si="1856"/>
        <v>0</v>
      </c>
      <c r="CG635" s="1">
        <f t="shared" si="1857"/>
        <v>0</v>
      </c>
      <c r="CH635" s="229">
        <f t="shared" si="1858"/>
        <v>0</v>
      </c>
      <c r="CI635" s="193">
        <f t="shared" si="1859"/>
        <v>0</v>
      </c>
      <c r="CJ635" s="193">
        <f t="shared" si="1860"/>
        <v>0</v>
      </c>
      <c r="CK635" s="20">
        <v>0</v>
      </c>
      <c r="CL635" s="33">
        <v>0</v>
      </c>
      <c r="CM635" s="475">
        <f t="shared" si="1837"/>
        <v>0</v>
      </c>
      <c r="CN635" s="4">
        <f t="shared" si="1956"/>
        <v>0</v>
      </c>
      <c r="CO635" s="1">
        <v>0</v>
      </c>
      <c r="CP635" s="1">
        <v>0</v>
      </c>
      <c r="CQ635" s="19">
        <v>0</v>
      </c>
      <c r="CR635" s="7">
        <v>0</v>
      </c>
      <c r="CS635" s="224">
        <f t="shared" si="1847"/>
        <v>0</v>
      </c>
      <c r="CT635" s="1">
        <f t="shared" si="1848"/>
        <v>0</v>
      </c>
      <c r="CU635" s="229">
        <f t="shared" si="1838"/>
        <v>0</v>
      </c>
      <c r="CV635" s="193">
        <f t="shared" si="1839"/>
        <v>0</v>
      </c>
      <c r="CW635" s="193">
        <f t="shared" si="1840"/>
        <v>0</v>
      </c>
      <c r="CX635" s="20"/>
      <c r="CY635" s="33"/>
      <c r="CZ635" s="475">
        <f t="shared" si="1841"/>
        <v>0</v>
      </c>
      <c r="DA635" s="4">
        <f t="shared" si="1957"/>
        <v>0</v>
      </c>
      <c r="DE635" s="7">
        <f t="shared" si="1975"/>
        <v>0</v>
      </c>
      <c r="DF635" s="224">
        <f t="shared" si="1849"/>
        <v>0</v>
      </c>
      <c r="DG635" s="1">
        <f t="shared" si="1842"/>
        <v>0</v>
      </c>
      <c r="DH635" s="229">
        <f t="shared" si="1843"/>
        <v>0</v>
      </c>
      <c r="DI635" s="193"/>
      <c r="DJ635" s="193"/>
      <c r="DK635" s="20"/>
      <c r="DL635" s="33"/>
      <c r="DM635" s="475">
        <f t="shared" si="1844"/>
        <v>0</v>
      </c>
      <c r="DN635" s="4" t="e">
        <f t="shared" si="1959"/>
        <v>#DIV/0!</v>
      </c>
      <c r="DR635" s="7">
        <f t="shared" si="1960"/>
        <v>0</v>
      </c>
      <c r="DS635" s="224">
        <f t="shared" si="1850"/>
        <v>0</v>
      </c>
      <c r="DT635" s="1">
        <f t="shared" si="1845"/>
        <v>0</v>
      </c>
      <c r="DU635" s="229">
        <f t="shared" si="1846"/>
        <v>0</v>
      </c>
    </row>
    <row r="636" spans="2:125" hidden="1" outlineLevel="1" x14ac:dyDescent="0.35">
      <c r="B636" s="5" t="s">
        <v>126</v>
      </c>
      <c r="C636" s="3"/>
      <c r="D636" s="18">
        <v>323004</v>
      </c>
      <c r="E636" s="5" t="s">
        <v>46</v>
      </c>
      <c r="F636" s="5" t="s">
        <v>38</v>
      </c>
      <c r="G636" s="5" t="s">
        <v>79</v>
      </c>
      <c r="H636" s="20">
        <v>281.01799999999997</v>
      </c>
      <c r="I636" s="16">
        <f t="shared" si="1961"/>
        <v>0</v>
      </c>
      <c r="J636" s="16">
        <f t="shared" si="1962"/>
        <v>0</v>
      </c>
      <c r="K636" s="16">
        <f t="shared" si="1963"/>
        <v>0</v>
      </c>
      <c r="L636" s="33">
        <f t="shared" si="1964"/>
        <v>0</v>
      </c>
      <c r="M636" s="20">
        <f t="shared" si="1965"/>
        <v>0</v>
      </c>
      <c r="N636" s="20">
        <f t="shared" si="1966"/>
        <v>0</v>
      </c>
      <c r="O636" s="20">
        <f t="shared" si="1967"/>
        <v>0</v>
      </c>
      <c r="P636" s="20">
        <f t="shared" si="1968"/>
        <v>0</v>
      </c>
      <c r="Q636" s="20">
        <f t="shared" si="1969"/>
        <v>0</v>
      </c>
      <c r="R636" s="20">
        <f t="shared" si="1970"/>
        <v>0</v>
      </c>
      <c r="S636" s="20">
        <f t="shared" si="1971"/>
        <v>0</v>
      </c>
      <c r="T636" s="20">
        <f t="shared" si="1972"/>
        <v>0</v>
      </c>
      <c r="U636" s="182">
        <f t="shared" si="1973"/>
        <v>0</v>
      </c>
      <c r="V636" s="33">
        <v>0</v>
      </c>
      <c r="W636" s="20">
        <v>0</v>
      </c>
      <c r="X636" s="20">
        <v>0</v>
      </c>
      <c r="Y636" s="20">
        <v>0</v>
      </c>
      <c r="Z636" s="20">
        <v>0</v>
      </c>
      <c r="AA636" s="20">
        <v>0</v>
      </c>
      <c r="AB636" s="20">
        <v>0</v>
      </c>
      <c r="AC636" s="20">
        <v>0</v>
      </c>
      <c r="AD636" s="20">
        <v>0</v>
      </c>
      <c r="AE636" s="20">
        <v>0</v>
      </c>
      <c r="AF636" s="20">
        <v>0</v>
      </c>
      <c r="AG636" s="16">
        <v>0</v>
      </c>
      <c r="AH636" s="179">
        <f t="shared" si="1836"/>
        <v>0</v>
      </c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329">
        <f t="shared" si="1863"/>
        <v>0</v>
      </c>
      <c r="AV636" s="33">
        <v>0</v>
      </c>
      <c r="AW636" s="20">
        <v>0</v>
      </c>
      <c r="AX636" s="20">
        <v>0</v>
      </c>
      <c r="AY636" s="20">
        <v>0</v>
      </c>
      <c r="AZ636" s="20">
        <v>0</v>
      </c>
      <c r="BA636" s="20">
        <v>0</v>
      </c>
      <c r="BB636" s="20">
        <v>0</v>
      </c>
      <c r="BC636" s="20">
        <v>0</v>
      </c>
      <c r="BD636" s="20">
        <v>0</v>
      </c>
      <c r="BE636" s="20">
        <v>0</v>
      </c>
      <c r="BF636" s="20">
        <v>0</v>
      </c>
      <c r="BG636" s="20">
        <v>0</v>
      </c>
      <c r="BH636" s="329">
        <f t="shared" si="1864"/>
        <v>0</v>
      </c>
      <c r="BI636" s="193">
        <f t="shared" si="1952"/>
        <v>0</v>
      </c>
      <c r="BJ636" s="193">
        <f t="shared" si="1953"/>
        <v>0</v>
      </c>
      <c r="BK636" s="20">
        <v>0</v>
      </c>
      <c r="BL636" s="33">
        <v>0</v>
      </c>
      <c r="BM636" s="226">
        <f t="shared" si="1851"/>
        <v>0</v>
      </c>
      <c r="BN636" s="4">
        <f t="shared" si="1974"/>
        <v>0</v>
      </c>
      <c r="BO636" s="4">
        <v>0</v>
      </c>
      <c r="BP636" s="4">
        <v>0</v>
      </c>
      <c r="BQ636" s="195">
        <v>0</v>
      </c>
      <c r="BR636" s="196">
        <f t="shared" si="1954"/>
        <v>0</v>
      </c>
      <c r="BS636" s="224">
        <f t="shared" si="1861"/>
        <v>0</v>
      </c>
      <c r="BT636" s="4">
        <f t="shared" si="1852"/>
        <v>0</v>
      </c>
      <c r="BU636" s="229">
        <f t="shared" si="1976"/>
        <v>0</v>
      </c>
      <c r="BV636" s="193">
        <f t="shared" si="1853"/>
        <v>0</v>
      </c>
      <c r="BW636" s="193">
        <f t="shared" si="1854"/>
        <v>0</v>
      </c>
      <c r="BX636" s="20">
        <v>0</v>
      </c>
      <c r="BY636" s="19">
        <v>0</v>
      </c>
      <c r="BZ636" s="441">
        <f t="shared" si="1855"/>
        <v>0</v>
      </c>
      <c r="CA636" s="4">
        <f t="shared" si="1955"/>
        <v>0</v>
      </c>
      <c r="CB636" s="1">
        <v>0</v>
      </c>
      <c r="CC636" s="1">
        <v>0</v>
      </c>
      <c r="CD636" s="19">
        <v>0</v>
      </c>
      <c r="CE636" s="196">
        <v>0</v>
      </c>
      <c r="CF636" s="275">
        <f t="shared" si="1856"/>
        <v>0</v>
      </c>
      <c r="CG636" s="1">
        <f t="shared" si="1857"/>
        <v>0</v>
      </c>
      <c r="CH636" s="229">
        <f t="shared" si="1858"/>
        <v>0</v>
      </c>
      <c r="CI636" s="193">
        <f t="shared" si="1859"/>
        <v>0</v>
      </c>
      <c r="CJ636" s="193">
        <f t="shared" si="1860"/>
        <v>0</v>
      </c>
      <c r="CK636" s="20">
        <v>0</v>
      </c>
      <c r="CL636" s="33">
        <v>0</v>
      </c>
      <c r="CM636" s="475">
        <f t="shared" si="1837"/>
        <v>0</v>
      </c>
      <c r="CN636" s="4">
        <f t="shared" si="1956"/>
        <v>0</v>
      </c>
      <c r="CO636" s="1">
        <v>0</v>
      </c>
      <c r="CP636" s="1">
        <v>0</v>
      </c>
      <c r="CQ636" s="19">
        <v>0</v>
      </c>
      <c r="CR636" s="7">
        <v>0</v>
      </c>
      <c r="CS636" s="224">
        <f t="shared" si="1847"/>
        <v>0</v>
      </c>
      <c r="CT636" s="1">
        <f t="shared" si="1848"/>
        <v>0</v>
      </c>
      <c r="CU636" s="229">
        <f t="shared" si="1838"/>
        <v>0</v>
      </c>
      <c r="CV636" s="193">
        <f t="shared" si="1839"/>
        <v>0</v>
      </c>
      <c r="CW636" s="193">
        <f t="shared" si="1840"/>
        <v>0</v>
      </c>
      <c r="CX636" s="20"/>
      <c r="CY636" s="33"/>
      <c r="CZ636" s="475">
        <f t="shared" si="1841"/>
        <v>0</v>
      </c>
      <c r="DA636" s="4">
        <f t="shared" si="1957"/>
        <v>0</v>
      </c>
      <c r="DE636" s="7">
        <f t="shared" si="1975"/>
        <v>0</v>
      </c>
      <c r="DF636" s="224">
        <f t="shared" si="1849"/>
        <v>0</v>
      </c>
      <c r="DG636" s="1">
        <f t="shared" si="1842"/>
        <v>0</v>
      </c>
      <c r="DH636" s="229">
        <f t="shared" si="1843"/>
        <v>0</v>
      </c>
      <c r="DI636" s="193"/>
      <c r="DJ636" s="193"/>
      <c r="DK636" s="20"/>
      <c r="DL636" s="33"/>
      <c r="DM636" s="475">
        <f t="shared" si="1844"/>
        <v>0</v>
      </c>
      <c r="DN636" s="4" t="e">
        <f t="shared" si="1959"/>
        <v>#DIV/0!</v>
      </c>
      <c r="DR636" s="7">
        <f t="shared" si="1960"/>
        <v>0</v>
      </c>
      <c r="DS636" s="224">
        <f t="shared" si="1850"/>
        <v>0</v>
      </c>
      <c r="DT636" s="1">
        <f t="shared" si="1845"/>
        <v>0</v>
      </c>
      <c r="DU636" s="229">
        <f t="shared" si="1846"/>
        <v>0</v>
      </c>
    </row>
    <row r="637" spans="2:125" hidden="1" outlineLevel="1" x14ac:dyDescent="0.35">
      <c r="B637" s="5" t="s">
        <v>126</v>
      </c>
      <c r="C637" s="3"/>
      <c r="D637" s="18">
        <v>323103</v>
      </c>
      <c r="E637" s="5" t="s">
        <v>46</v>
      </c>
      <c r="F637" s="5" t="s">
        <v>39</v>
      </c>
      <c r="G637" s="5" t="s">
        <v>79</v>
      </c>
      <c r="H637" s="20">
        <v>281.01799999999997</v>
      </c>
      <c r="I637" s="16">
        <f t="shared" si="1961"/>
        <v>0</v>
      </c>
      <c r="J637" s="16">
        <f t="shared" si="1962"/>
        <v>0</v>
      </c>
      <c r="K637" s="16">
        <f t="shared" si="1963"/>
        <v>0</v>
      </c>
      <c r="L637" s="33">
        <f t="shared" si="1964"/>
        <v>0</v>
      </c>
      <c r="M637" s="20">
        <f t="shared" si="1965"/>
        <v>0</v>
      </c>
      <c r="N637" s="20">
        <f t="shared" si="1966"/>
        <v>0</v>
      </c>
      <c r="O637" s="20">
        <f t="shared" si="1967"/>
        <v>0</v>
      </c>
      <c r="P637" s="20">
        <f t="shared" si="1968"/>
        <v>0</v>
      </c>
      <c r="Q637" s="20">
        <f t="shared" si="1969"/>
        <v>0</v>
      </c>
      <c r="R637" s="20">
        <f t="shared" si="1970"/>
        <v>0</v>
      </c>
      <c r="S637" s="20">
        <f t="shared" si="1971"/>
        <v>0</v>
      </c>
      <c r="T637" s="20">
        <f t="shared" si="1972"/>
        <v>0</v>
      </c>
      <c r="U637" s="182">
        <f t="shared" si="1973"/>
        <v>0</v>
      </c>
      <c r="V637" s="33">
        <v>0</v>
      </c>
      <c r="W637" s="20">
        <v>0</v>
      </c>
      <c r="X637" s="20">
        <v>0</v>
      </c>
      <c r="Y637" s="20">
        <v>0</v>
      </c>
      <c r="Z637" s="20">
        <v>0</v>
      </c>
      <c r="AA637" s="20">
        <v>0</v>
      </c>
      <c r="AB637" s="20">
        <v>0</v>
      </c>
      <c r="AC637" s="20">
        <v>0</v>
      </c>
      <c r="AD637" s="20">
        <v>0</v>
      </c>
      <c r="AE637" s="20">
        <v>0</v>
      </c>
      <c r="AF637" s="20">
        <v>0</v>
      </c>
      <c r="AG637" s="16">
        <v>0</v>
      </c>
      <c r="AH637" s="179">
        <f t="shared" si="1836"/>
        <v>0</v>
      </c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329">
        <f t="shared" si="1863"/>
        <v>0</v>
      </c>
      <c r="AV637" s="33">
        <v>0</v>
      </c>
      <c r="AW637" s="20">
        <v>0</v>
      </c>
      <c r="AX637" s="20">
        <v>0</v>
      </c>
      <c r="AY637" s="20">
        <v>0</v>
      </c>
      <c r="AZ637" s="20">
        <v>0</v>
      </c>
      <c r="BA637" s="20">
        <v>0</v>
      </c>
      <c r="BB637" s="20">
        <v>0</v>
      </c>
      <c r="BC637" s="20">
        <v>0</v>
      </c>
      <c r="BD637" s="20">
        <v>0</v>
      </c>
      <c r="BE637" s="20">
        <v>0</v>
      </c>
      <c r="BF637" s="20">
        <v>0</v>
      </c>
      <c r="BG637" s="20">
        <v>0</v>
      </c>
      <c r="BH637" s="329">
        <f t="shared" si="1864"/>
        <v>0</v>
      </c>
      <c r="BI637" s="193">
        <f t="shared" si="1952"/>
        <v>0</v>
      </c>
      <c r="BJ637" s="193">
        <f t="shared" si="1953"/>
        <v>0</v>
      </c>
      <c r="BK637" s="20">
        <v>0</v>
      </c>
      <c r="BL637" s="33">
        <v>0</v>
      </c>
      <c r="BM637" s="226">
        <f t="shared" si="1851"/>
        <v>0</v>
      </c>
      <c r="BN637" s="4">
        <f t="shared" si="1974"/>
        <v>0</v>
      </c>
      <c r="BO637" s="4">
        <v>0</v>
      </c>
      <c r="BP637" s="4">
        <v>0</v>
      </c>
      <c r="BQ637" s="195">
        <v>0</v>
      </c>
      <c r="BR637" s="196">
        <f t="shared" si="1954"/>
        <v>0</v>
      </c>
      <c r="BS637" s="224">
        <f t="shared" si="1861"/>
        <v>0</v>
      </c>
      <c r="BT637" s="4">
        <f t="shared" si="1852"/>
        <v>0</v>
      </c>
      <c r="BU637" s="229">
        <f t="shared" si="1976"/>
        <v>0</v>
      </c>
      <c r="BV637" s="193">
        <f t="shared" si="1853"/>
        <v>0</v>
      </c>
      <c r="BW637" s="193">
        <f t="shared" si="1854"/>
        <v>0</v>
      </c>
      <c r="BX637" s="20">
        <v>0</v>
      </c>
      <c r="BY637" s="19">
        <v>0</v>
      </c>
      <c r="BZ637" s="441">
        <f t="shared" si="1855"/>
        <v>0</v>
      </c>
      <c r="CA637" s="4">
        <f t="shared" si="1955"/>
        <v>0</v>
      </c>
      <c r="CB637" s="1">
        <v>0</v>
      </c>
      <c r="CC637" s="1">
        <v>0</v>
      </c>
      <c r="CD637" s="19">
        <v>0</v>
      </c>
      <c r="CE637" s="196">
        <v>0</v>
      </c>
      <c r="CF637" s="275">
        <f t="shared" si="1856"/>
        <v>0</v>
      </c>
      <c r="CG637" s="1">
        <f t="shared" si="1857"/>
        <v>0</v>
      </c>
      <c r="CH637" s="229">
        <f t="shared" si="1858"/>
        <v>0</v>
      </c>
      <c r="CI637" s="193">
        <f t="shared" si="1859"/>
        <v>0</v>
      </c>
      <c r="CJ637" s="193">
        <f t="shared" si="1860"/>
        <v>0</v>
      </c>
      <c r="CK637" s="20">
        <v>0</v>
      </c>
      <c r="CL637" s="33">
        <v>0</v>
      </c>
      <c r="CM637" s="475">
        <f t="shared" si="1837"/>
        <v>0</v>
      </c>
      <c r="CN637" s="4">
        <f t="shared" si="1956"/>
        <v>0</v>
      </c>
      <c r="CO637" s="1">
        <v>0</v>
      </c>
      <c r="CP637" s="1">
        <v>0</v>
      </c>
      <c r="CQ637" s="19">
        <v>0</v>
      </c>
      <c r="CR637" s="7">
        <v>0</v>
      </c>
      <c r="CS637" s="224">
        <f t="shared" si="1847"/>
        <v>0</v>
      </c>
      <c r="CT637" s="1">
        <f t="shared" si="1848"/>
        <v>0</v>
      </c>
      <c r="CU637" s="229">
        <f t="shared" si="1838"/>
        <v>0</v>
      </c>
      <c r="CV637" s="193">
        <f t="shared" si="1839"/>
        <v>0</v>
      </c>
      <c r="CW637" s="193">
        <f t="shared" si="1840"/>
        <v>0</v>
      </c>
      <c r="CX637" s="20"/>
      <c r="CY637" s="33"/>
      <c r="CZ637" s="475">
        <f t="shared" si="1841"/>
        <v>0</v>
      </c>
      <c r="DA637" s="4">
        <f t="shared" si="1957"/>
        <v>0</v>
      </c>
      <c r="DE637" s="7">
        <f t="shared" si="1975"/>
        <v>0</v>
      </c>
      <c r="DF637" s="224">
        <f t="shared" si="1849"/>
        <v>0</v>
      </c>
      <c r="DG637" s="1">
        <f t="shared" si="1842"/>
        <v>0</v>
      </c>
      <c r="DH637" s="229">
        <f t="shared" si="1843"/>
        <v>0</v>
      </c>
      <c r="DI637" s="193"/>
      <c r="DJ637" s="193"/>
      <c r="DK637" s="20"/>
      <c r="DL637" s="33"/>
      <c r="DM637" s="475">
        <f t="shared" si="1844"/>
        <v>0</v>
      </c>
      <c r="DN637" s="4" t="e">
        <f t="shared" si="1959"/>
        <v>#DIV/0!</v>
      </c>
      <c r="DR637" s="7">
        <f t="shared" si="1960"/>
        <v>0</v>
      </c>
      <c r="DS637" s="224">
        <f t="shared" si="1850"/>
        <v>0</v>
      </c>
      <c r="DT637" s="1">
        <f t="shared" si="1845"/>
        <v>0</v>
      </c>
      <c r="DU637" s="229">
        <f t="shared" si="1846"/>
        <v>0</v>
      </c>
    </row>
    <row r="638" spans="2:125" hidden="1" outlineLevel="1" x14ac:dyDescent="0.35">
      <c r="B638" s="5" t="s">
        <v>126</v>
      </c>
      <c r="C638" s="3"/>
      <c r="D638" s="18">
        <v>323900</v>
      </c>
      <c r="E638" s="5" t="s">
        <v>46</v>
      </c>
      <c r="F638" s="5" t="s">
        <v>37</v>
      </c>
      <c r="G638" s="5" t="s">
        <v>79</v>
      </c>
      <c r="H638" s="20">
        <v>281.01799999999997</v>
      </c>
      <c r="I638" s="16">
        <f t="shared" si="1961"/>
        <v>0</v>
      </c>
      <c r="J638" s="16">
        <f t="shared" si="1962"/>
        <v>0</v>
      </c>
      <c r="K638" s="16">
        <f t="shared" si="1963"/>
        <v>0</v>
      </c>
      <c r="L638" s="33">
        <f t="shared" si="1964"/>
        <v>0</v>
      </c>
      <c r="M638" s="20">
        <f t="shared" si="1965"/>
        <v>0</v>
      </c>
      <c r="N638" s="20">
        <f t="shared" si="1966"/>
        <v>0</v>
      </c>
      <c r="O638" s="20">
        <f t="shared" si="1967"/>
        <v>0</v>
      </c>
      <c r="P638" s="20">
        <f t="shared" si="1968"/>
        <v>0</v>
      </c>
      <c r="Q638" s="20">
        <f t="shared" si="1969"/>
        <v>0</v>
      </c>
      <c r="R638" s="20">
        <f t="shared" si="1970"/>
        <v>0</v>
      </c>
      <c r="S638" s="20">
        <f t="shared" si="1971"/>
        <v>0</v>
      </c>
      <c r="T638" s="20">
        <f t="shared" si="1972"/>
        <v>0</v>
      </c>
      <c r="U638" s="182">
        <f t="shared" si="1973"/>
        <v>0</v>
      </c>
      <c r="V638" s="33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0">
        <v>0</v>
      </c>
      <c r="AF638" s="20">
        <v>0</v>
      </c>
      <c r="AG638" s="16">
        <v>0</v>
      </c>
      <c r="AH638" s="179">
        <f t="shared" si="1836"/>
        <v>0</v>
      </c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329">
        <f t="shared" si="1863"/>
        <v>0</v>
      </c>
      <c r="AV638" s="33">
        <v>0</v>
      </c>
      <c r="AW638" s="20">
        <v>0</v>
      </c>
      <c r="AX638" s="20">
        <v>0</v>
      </c>
      <c r="AY638" s="20">
        <v>0</v>
      </c>
      <c r="AZ638" s="20">
        <v>0</v>
      </c>
      <c r="BA638" s="20">
        <v>0</v>
      </c>
      <c r="BB638" s="20">
        <v>0</v>
      </c>
      <c r="BC638" s="20">
        <v>0</v>
      </c>
      <c r="BD638" s="20">
        <v>0</v>
      </c>
      <c r="BE638" s="20">
        <v>0</v>
      </c>
      <c r="BF638" s="20">
        <v>0</v>
      </c>
      <c r="BG638" s="20">
        <v>0</v>
      </c>
      <c r="BH638" s="329">
        <f t="shared" si="1864"/>
        <v>0</v>
      </c>
      <c r="BI638" s="193">
        <f t="shared" si="1952"/>
        <v>0</v>
      </c>
      <c r="BJ638" s="193">
        <f t="shared" si="1953"/>
        <v>0</v>
      </c>
      <c r="BK638" s="20">
        <v>0</v>
      </c>
      <c r="BL638" s="33">
        <v>0</v>
      </c>
      <c r="BM638" s="226">
        <f t="shared" si="1851"/>
        <v>0</v>
      </c>
      <c r="BN638" s="4">
        <f t="shared" si="1974"/>
        <v>0</v>
      </c>
      <c r="BO638" s="4">
        <v>0</v>
      </c>
      <c r="BP638" s="4">
        <v>0</v>
      </c>
      <c r="BQ638" s="195">
        <v>0</v>
      </c>
      <c r="BR638" s="196">
        <f t="shared" si="1954"/>
        <v>0</v>
      </c>
      <c r="BS638" s="224">
        <f t="shared" si="1861"/>
        <v>0</v>
      </c>
      <c r="BT638" s="4">
        <f t="shared" si="1852"/>
        <v>0</v>
      </c>
      <c r="BU638" s="229">
        <f t="shared" si="1976"/>
        <v>0</v>
      </c>
      <c r="BV638" s="193">
        <f t="shared" si="1853"/>
        <v>0</v>
      </c>
      <c r="BW638" s="193">
        <f t="shared" si="1854"/>
        <v>0</v>
      </c>
      <c r="BX638" s="20">
        <v>0</v>
      </c>
      <c r="BY638" s="19">
        <v>0</v>
      </c>
      <c r="BZ638" s="441">
        <f t="shared" si="1855"/>
        <v>0</v>
      </c>
      <c r="CA638" s="4">
        <f t="shared" si="1955"/>
        <v>0</v>
      </c>
      <c r="CB638" s="1">
        <v>0</v>
      </c>
      <c r="CC638" s="1">
        <v>0</v>
      </c>
      <c r="CD638" s="19">
        <v>0</v>
      </c>
      <c r="CE638" s="196">
        <v>0</v>
      </c>
      <c r="CF638" s="275">
        <f t="shared" si="1856"/>
        <v>0</v>
      </c>
      <c r="CG638" s="1">
        <f t="shared" si="1857"/>
        <v>0</v>
      </c>
      <c r="CH638" s="229">
        <f t="shared" si="1858"/>
        <v>0</v>
      </c>
      <c r="CI638" s="193">
        <f t="shared" si="1859"/>
        <v>0</v>
      </c>
      <c r="CJ638" s="193">
        <f t="shared" si="1860"/>
        <v>0</v>
      </c>
      <c r="CK638" s="20">
        <v>0</v>
      </c>
      <c r="CL638" s="33">
        <v>0</v>
      </c>
      <c r="CM638" s="475">
        <f t="shared" si="1837"/>
        <v>0</v>
      </c>
      <c r="CN638" s="4">
        <f t="shared" si="1956"/>
        <v>0</v>
      </c>
      <c r="CO638" s="1">
        <v>0</v>
      </c>
      <c r="CP638" s="1">
        <v>0</v>
      </c>
      <c r="CQ638" s="19">
        <v>0</v>
      </c>
      <c r="CR638" s="7">
        <v>0</v>
      </c>
      <c r="CS638" s="224">
        <f t="shared" si="1847"/>
        <v>0</v>
      </c>
      <c r="CT638" s="1">
        <f t="shared" si="1848"/>
        <v>0</v>
      </c>
      <c r="CU638" s="229">
        <f t="shared" si="1838"/>
        <v>0</v>
      </c>
      <c r="CV638" s="193">
        <f t="shared" si="1839"/>
        <v>0</v>
      </c>
      <c r="CW638" s="193">
        <f t="shared" si="1840"/>
        <v>0</v>
      </c>
      <c r="CX638" s="20"/>
      <c r="CY638" s="33"/>
      <c r="CZ638" s="475">
        <f t="shared" si="1841"/>
        <v>0</v>
      </c>
      <c r="DA638" s="4">
        <f t="shared" si="1957"/>
        <v>0</v>
      </c>
      <c r="DE638" s="7">
        <f t="shared" si="1975"/>
        <v>0</v>
      </c>
      <c r="DF638" s="224">
        <f t="shared" si="1849"/>
        <v>0</v>
      </c>
      <c r="DG638" s="1">
        <f t="shared" si="1842"/>
        <v>0</v>
      </c>
      <c r="DH638" s="229">
        <f t="shared" si="1843"/>
        <v>0</v>
      </c>
      <c r="DI638" s="193"/>
      <c r="DJ638" s="193"/>
      <c r="DK638" s="20"/>
      <c r="DL638" s="33"/>
      <c r="DM638" s="475">
        <f t="shared" si="1844"/>
        <v>0</v>
      </c>
      <c r="DN638" s="4" t="e">
        <f t="shared" si="1959"/>
        <v>#DIV/0!</v>
      </c>
      <c r="DR638" s="7">
        <f t="shared" si="1960"/>
        <v>0</v>
      </c>
      <c r="DS638" s="224">
        <f t="shared" si="1850"/>
        <v>0</v>
      </c>
      <c r="DT638" s="1">
        <f t="shared" si="1845"/>
        <v>0</v>
      </c>
      <c r="DU638" s="229">
        <f t="shared" si="1846"/>
        <v>0</v>
      </c>
    </row>
    <row r="639" spans="2:125" hidden="1" outlineLevel="1" x14ac:dyDescent="0.35">
      <c r="B639" s="5" t="s">
        <v>126</v>
      </c>
      <c r="C639" s="3"/>
      <c r="D639" s="18">
        <v>323104</v>
      </c>
      <c r="E639" s="5" t="s">
        <v>46</v>
      </c>
      <c r="F639" s="5" t="s">
        <v>63</v>
      </c>
      <c r="G639" s="5" t="s">
        <v>76</v>
      </c>
      <c r="H639" s="20">
        <f>200727/1000</f>
        <v>200.727</v>
      </c>
      <c r="I639" s="16">
        <f t="shared" si="1961"/>
        <v>0</v>
      </c>
      <c r="J639" s="16">
        <f t="shared" si="1962"/>
        <v>0</v>
      </c>
      <c r="K639" s="16">
        <f t="shared" si="1963"/>
        <v>0</v>
      </c>
      <c r="L639" s="33">
        <f t="shared" si="1964"/>
        <v>0</v>
      </c>
      <c r="M639" s="20">
        <f t="shared" si="1965"/>
        <v>0</v>
      </c>
      <c r="N639" s="20">
        <f t="shared" si="1966"/>
        <v>0</v>
      </c>
      <c r="O639" s="20">
        <f t="shared" si="1967"/>
        <v>0</v>
      </c>
      <c r="P639" s="20">
        <f t="shared" si="1968"/>
        <v>0</v>
      </c>
      <c r="Q639" s="20">
        <f t="shared" si="1969"/>
        <v>0</v>
      </c>
      <c r="R639" s="20">
        <f t="shared" si="1970"/>
        <v>0</v>
      </c>
      <c r="S639" s="20">
        <f t="shared" si="1971"/>
        <v>0</v>
      </c>
      <c r="T639" s="20">
        <f t="shared" si="1972"/>
        <v>0</v>
      </c>
      <c r="U639" s="182">
        <f t="shared" si="1973"/>
        <v>0</v>
      </c>
      <c r="V639" s="33">
        <v>0</v>
      </c>
      <c r="W639" s="20">
        <v>0</v>
      </c>
      <c r="X639" s="20">
        <v>0</v>
      </c>
      <c r="Y639" s="20">
        <v>0</v>
      </c>
      <c r="Z639" s="20">
        <v>0</v>
      </c>
      <c r="AA639" s="20">
        <v>0</v>
      </c>
      <c r="AB639" s="20">
        <v>0</v>
      </c>
      <c r="AC639" s="20">
        <v>0</v>
      </c>
      <c r="AD639" s="20">
        <v>0</v>
      </c>
      <c r="AE639" s="20">
        <v>0</v>
      </c>
      <c r="AF639" s="20">
        <v>0</v>
      </c>
      <c r="AG639" s="16">
        <v>0</v>
      </c>
      <c r="AH639" s="179">
        <f t="shared" si="1836"/>
        <v>0</v>
      </c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329">
        <f t="shared" si="1863"/>
        <v>0</v>
      </c>
      <c r="AV639" s="33">
        <v>0</v>
      </c>
      <c r="AW639" s="20">
        <v>0</v>
      </c>
      <c r="AX639" s="20">
        <v>0</v>
      </c>
      <c r="AY639" s="20">
        <v>0</v>
      </c>
      <c r="AZ639" s="20">
        <v>0</v>
      </c>
      <c r="BA639" s="20">
        <v>0</v>
      </c>
      <c r="BB639" s="20">
        <v>0</v>
      </c>
      <c r="BC639" s="20">
        <v>0</v>
      </c>
      <c r="BD639" s="20">
        <v>0</v>
      </c>
      <c r="BE639" s="20">
        <v>0</v>
      </c>
      <c r="BF639" s="20">
        <v>0</v>
      </c>
      <c r="BG639" s="20">
        <v>0</v>
      </c>
      <c r="BH639" s="329">
        <f t="shared" si="1864"/>
        <v>0</v>
      </c>
      <c r="BI639" s="193">
        <f t="shared" si="1952"/>
        <v>0</v>
      </c>
      <c r="BJ639" s="193">
        <f t="shared" si="1953"/>
        <v>0</v>
      </c>
      <c r="BK639" s="20">
        <v>0</v>
      </c>
      <c r="BL639" s="33">
        <v>0</v>
      </c>
      <c r="BM639" s="226">
        <f t="shared" si="1851"/>
        <v>0</v>
      </c>
      <c r="BN639" s="4">
        <f t="shared" si="1974"/>
        <v>0</v>
      </c>
      <c r="BO639" s="4">
        <v>0</v>
      </c>
      <c r="BP639" s="4">
        <v>0</v>
      </c>
      <c r="BQ639" s="195">
        <v>0</v>
      </c>
      <c r="BR639" s="196">
        <f t="shared" si="1954"/>
        <v>0</v>
      </c>
      <c r="BS639" s="224">
        <f t="shared" si="1861"/>
        <v>0</v>
      </c>
      <c r="BT639" s="4">
        <f t="shared" si="1852"/>
        <v>0</v>
      </c>
      <c r="BU639" s="229">
        <f t="shared" si="1976"/>
        <v>0</v>
      </c>
      <c r="BV639" s="193">
        <f t="shared" si="1853"/>
        <v>0</v>
      </c>
      <c r="BW639" s="193">
        <f t="shared" si="1854"/>
        <v>0</v>
      </c>
      <c r="BX639" s="20">
        <v>0</v>
      </c>
      <c r="BY639" s="19">
        <v>0</v>
      </c>
      <c r="BZ639" s="441">
        <f t="shared" si="1855"/>
        <v>0</v>
      </c>
      <c r="CA639" s="4">
        <f t="shared" si="1955"/>
        <v>0</v>
      </c>
      <c r="CB639" s="1">
        <v>0</v>
      </c>
      <c r="CC639" s="1">
        <v>0</v>
      </c>
      <c r="CD639" s="19">
        <v>0</v>
      </c>
      <c r="CE639" s="196">
        <v>0</v>
      </c>
      <c r="CF639" s="275">
        <f t="shared" si="1856"/>
        <v>0</v>
      </c>
      <c r="CG639" s="1">
        <f t="shared" si="1857"/>
        <v>0</v>
      </c>
      <c r="CH639" s="229">
        <f t="shared" si="1858"/>
        <v>0</v>
      </c>
      <c r="CI639" s="193">
        <f t="shared" si="1859"/>
        <v>0</v>
      </c>
      <c r="CJ639" s="193">
        <f t="shared" si="1860"/>
        <v>0</v>
      </c>
      <c r="CK639" s="20">
        <v>0</v>
      </c>
      <c r="CL639" s="33">
        <v>0</v>
      </c>
      <c r="CM639" s="475">
        <f t="shared" si="1837"/>
        <v>0</v>
      </c>
      <c r="CN639" s="4">
        <f t="shared" si="1956"/>
        <v>0</v>
      </c>
      <c r="CO639" s="1">
        <v>0</v>
      </c>
      <c r="CP639" s="1">
        <v>0</v>
      </c>
      <c r="CQ639" s="19">
        <v>0</v>
      </c>
      <c r="CR639" s="7">
        <v>0</v>
      </c>
      <c r="CS639" s="224">
        <f t="shared" si="1847"/>
        <v>0</v>
      </c>
      <c r="CT639" s="1">
        <f t="shared" si="1848"/>
        <v>0</v>
      </c>
      <c r="CU639" s="229">
        <f t="shared" si="1838"/>
        <v>0</v>
      </c>
      <c r="CV639" s="193">
        <f t="shared" si="1839"/>
        <v>0</v>
      </c>
      <c r="CW639" s="193">
        <f t="shared" si="1840"/>
        <v>0</v>
      </c>
      <c r="CX639" s="20"/>
      <c r="CY639" s="33"/>
      <c r="CZ639" s="475">
        <f t="shared" si="1841"/>
        <v>0</v>
      </c>
      <c r="DA639" s="4">
        <f t="shared" si="1957"/>
        <v>0</v>
      </c>
      <c r="DE639" s="7">
        <f t="shared" si="1975"/>
        <v>0</v>
      </c>
      <c r="DF639" s="224">
        <f t="shared" si="1849"/>
        <v>0</v>
      </c>
      <c r="DG639" s="1">
        <f t="shared" si="1842"/>
        <v>0</v>
      </c>
      <c r="DH639" s="229">
        <f t="shared" si="1843"/>
        <v>0</v>
      </c>
      <c r="DI639" s="193"/>
      <c r="DJ639" s="193"/>
      <c r="DK639" s="20"/>
      <c r="DL639" s="33"/>
      <c r="DM639" s="475">
        <f t="shared" si="1844"/>
        <v>0</v>
      </c>
      <c r="DN639" s="4" t="e">
        <f t="shared" si="1959"/>
        <v>#DIV/0!</v>
      </c>
      <c r="DR639" s="7">
        <f t="shared" si="1960"/>
        <v>0</v>
      </c>
      <c r="DS639" s="224">
        <f t="shared" si="1850"/>
        <v>0</v>
      </c>
      <c r="DT639" s="1">
        <f t="shared" si="1845"/>
        <v>0</v>
      </c>
      <c r="DU639" s="229">
        <f t="shared" si="1846"/>
        <v>0</v>
      </c>
    </row>
    <row r="640" spans="2:125" hidden="1" outlineLevel="1" x14ac:dyDescent="0.35">
      <c r="B640" s="5" t="s">
        <v>126</v>
      </c>
      <c r="C640" s="3"/>
      <c r="D640" s="18">
        <v>323901</v>
      </c>
      <c r="E640" s="5" t="s">
        <v>46</v>
      </c>
      <c r="F640" s="5" t="s">
        <v>64</v>
      </c>
      <c r="G640" s="5" t="s">
        <v>76</v>
      </c>
      <c r="H640" s="20">
        <f>200727/1000</f>
        <v>200.727</v>
      </c>
      <c r="I640" s="16">
        <f t="shared" si="1961"/>
        <v>0</v>
      </c>
      <c r="J640" s="16">
        <f t="shared" si="1962"/>
        <v>0</v>
      </c>
      <c r="K640" s="16">
        <f t="shared" si="1963"/>
        <v>0</v>
      </c>
      <c r="L640" s="33">
        <f t="shared" si="1964"/>
        <v>0</v>
      </c>
      <c r="M640" s="20">
        <f t="shared" si="1965"/>
        <v>0</v>
      </c>
      <c r="N640" s="20">
        <f t="shared" si="1966"/>
        <v>0</v>
      </c>
      <c r="O640" s="20">
        <f t="shared" si="1967"/>
        <v>0</v>
      </c>
      <c r="P640" s="20">
        <f t="shared" si="1968"/>
        <v>0</v>
      </c>
      <c r="Q640" s="20">
        <f t="shared" si="1969"/>
        <v>0</v>
      </c>
      <c r="R640" s="20">
        <f t="shared" si="1970"/>
        <v>0</v>
      </c>
      <c r="S640" s="20">
        <f t="shared" si="1971"/>
        <v>0</v>
      </c>
      <c r="T640" s="20">
        <f t="shared" si="1972"/>
        <v>0</v>
      </c>
      <c r="U640" s="182">
        <f t="shared" si="1973"/>
        <v>0</v>
      </c>
      <c r="V640" s="33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0">
        <v>0</v>
      </c>
      <c r="AF640" s="20">
        <v>0</v>
      </c>
      <c r="AG640" s="16">
        <v>0</v>
      </c>
      <c r="AH640" s="179">
        <f t="shared" si="1836"/>
        <v>0</v>
      </c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329">
        <f t="shared" si="1863"/>
        <v>0</v>
      </c>
      <c r="AV640" s="33">
        <v>0</v>
      </c>
      <c r="AW640" s="20">
        <v>0</v>
      </c>
      <c r="AX640" s="20">
        <v>0</v>
      </c>
      <c r="AY640" s="20">
        <v>0</v>
      </c>
      <c r="AZ640" s="20">
        <v>0</v>
      </c>
      <c r="BA640" s="20">
        <v>0</v>
      </c>
      <c r="BB640" s="20">
        <v>0</v>
      </c>
      <c r="BC640" s="20">
        <v>0</v>
      </c>
      <c r="BD640" s="20">
        <v>0</v>
      </c>
      <c r="BE640" s="20">
        <v>0</v>
      </c>
      <c r="BF640" s="20">
        <v>0</v>
      </c>
      <c r="BG640" s="20">
        <v>0</v>
      </c>
      <c r="BH640" s="329">
        <f t="shared" si="1864"/>
        <v>0</v>
      </c>
      <c r="BI640" s="193">
        <f t="shared" si="1952"/>
        <v>0</v>
      </c>
      <c r="BJ640" s="193">
        <f t="shared" si="1953"/>
        <v>0</v>
      </c>
      <c r="BK640" s="20">
        <v>0</v>
      </c>
      <c r="BL640" s="33">
        <v>0</v>
      </c>
      <c r="BM640" s="226">
        <f t="shared" si="1851"/>
        <v>0</v>
      </c>
      <c r="BN640" s="4">
        <f t="shared" si="1974"/>
        <v>0</v>
      </c>
      <c r="BO640" s="4">
        <v>0</v>
      </c>
      <c r="BP640" s="4">
        <v>0</v>
      </c>
      <c r="BQ640" s="195">
        <v>0</v>
      </c>
      <c r="BR640" s="196">
        <f t="shared" si="1954"/>
        <v>0</v>
      </c>
      <c r="BS640" s="224">
        <f t="shared" si="1861"/>
        <v>0</v>
      </c>
      <c r="BT640" s="4">
        <f t="shared" si="1852"/>
        <v>0</v>
      </c>
      <c r="BU640" s="229">
        <f t="shared" si="1976"/>
        <v>0</v>
      </c>
      <c r="BV640" s="193">
        <f t="shared" si="1853"/>
        <v>0</v>
      </c>
      <c r="BW640" s="193">
        <f t="shared" si="1854"/>
        <v>0</v>
      </c>
      <c r="BX640" s="20">
        <v>0</v>
      </c>
      <c r="BY640" s="19">
        <v>0</v>
      </c>
      <c r="BZ640" s="441">
        <f t="shared" si="1855"/>
        <v>0</v>
      </c>
      <c r="CA640" s="4">
        <f t="shared" si="1955"/>
        <v>0</v>
      </c>
      <c r="CB640" s="1">
        <v>0</v>
      </c>
      <c r="CC640" s="1">
        <v>0</v>
      </c>
      <c r="CD640" s="19">
        <v>0</v>
      </c>
      <c r="CE640" s="196">
        <v>0</v>
      </c>
      <c r="CF640" s="275">
        <f t="shared" si="1856"/>
        <v>0</v>
      </c>
      <c r="CG640" s="1">
        <f t="shared" si="1857"/>
        <v>0</v>
      </c>
      <c r="CH640" s="229">
        <f t="shared" si="1858"/>
        <v>0</v>
      </c>
      <c r="CI640" s="193">
        <f t="shared" si="1859"/>
        <v>0</v>
      </c>
      <c r="CJ640" s="193">
        <f t="shared" si="1860"/>
        <v>0</v>
      </c>
      <c r="CK640" s="20">
        <v>0</v>
      </c>
      <c r="CL640" s="33">
        <v>0</v>
      </c>
      <c r="CM640" s="475">
        <f t="shared" si="1837"/>
        <v>0</v>
      </c>
      <c r="CN640" s="4">
        <f t="shared" si="1956"/>
        <v>0</v>
      </c>
      <c r="CO640" s="1">
        <v>0</v>
      </c>
      <c r="CP640" s="1">
        <v>0</v>
      </c>
      <c r="CQ640" s="19">
        <v>0</v>
      </c>
      <c r="CR640" s="7">
        <v>0</v>
      </c>
      <c r="CS640" s="224">
        <f t="shared" si="1847"/>
        <v>0</v>
      </c>
      <c r="CT640" s="1">
        <f t="shared" si="1848"/>
        <v>0</v>
      </c>
      <c r="CU640" s="229">
        <f t="shared" si="1838"/>
        <v>0</v>
      </c>
      <c r="CV640" s="193">
        <f t="shared" si="1839"/>
        <v>0</v>
      </c>
      <c r="CW640" s="193">
        <f t="shared" si="1840"/>
        <v>0</v>
      </c>
      <c r="CX640" s="20"/>
      <c r="CY640" s="33"/>
      <c r="CZ640" s="475">
        <f t="shared" si="1841"/>
        <v>0</v>
      </c>
      <c r="DA640" s="4">
        <f t="shared" si="1957"/>
        <v>0</v>
      </c>
      <c r="DE640" s="7">
        <f t="shared" si="1975"/>
        <v>0</v>
      </c>
      <c r="DF640" s="224">
        <f t="shared" si="1849"/>
        <v>0</v>
      </c>
      <c r="DG640" s="1">
        <f t="shared" si="1842"/>
        <v>0</v>
      </c>
      <c r="DH640" s="229">
        <f t="shared" si="1843"/>
        <v>0</v>
      </c>
      <c r="DI640" s="193"/>
      <c r="DJ640" s="193"/>
      <c r="DK640" s="20"/>
      <c r="DL640" s="33"/>
      <c r="DM640" s="475">
        <f t="shared" si="1844"/>
        <v>0</v>
      </c>
      <c r="DN640" s="4" t="e">
        <f t="shared" si="1959"/>
        <v>#DIV/0!</v>
      </c>
      <c r="DR640" s="7">
        <f t="shared" si="1960"/>
        <v>0</v>
      </c>
      <c r="DS640" s="224">
        <f t="shared" si="1850"/>
        <v>0</v>
      </c>
      <c r="DT640" s="1">
        <f t="shared" si="1845"/>
        <v>0</v>
      </c>
      <c r="DU640" s="229">
        <f t="shared" si="1846"/>
        <v>0</v>
      </c>
    </row>
    <row r="641" spans="1:125" hidden="1" outlineLevel="1" x14ac:dyDescent="0.35">
      <c r="B641" s="5" t="s">
        <v>126</v>
      </c>
      <c r="C641" s="3"/>
      <c r="D641" s="18">
        <v>320022</v>
      </c>
      <c r="E641" s="5" t="s">
        <v>47</v>
      </c>
      <c r="F641" s="5" t="s">
        <v>65</v>
      </c>
      <c r="G641" s="5" t="s">
        <v>80</v>
      </c>
      <c r="H641" s="20">
        <v>259.25925925925924</v>
      </c>
      <c r="I641" s="16">
        <f t="shared" si="1961"/>
        <v>0</v>
      </c>
      <c r="J641" s="16">
        <f t="shared" si="1962"/>
        <v>0</v>
      </c>
      <c r="K641" s="16">
        <f t="shared" si="1963"/>
        <v>0</v>
      </c>
      <c r="L641" s="33">
        <f t="shared" si="1964"/>
        <v>0</v>
      </c>
      <c r="M641" s="20">
        <f t="shared" si="1965"/>
        <v>0</v>
      </c>
      <c r="N641" s="20">
        <f t="shared" si="1966"/>
        <v>0</v>
      </c>
      <c r="O641" s="20">
        <f t="shared" si="1967"/>
        <v>0</v>
      </c>
      <c r="P641" s="20">
        <f t="shared" si="1968"/>
        <v>0</v>
      </c>
      <c r="Q641" s="20">
        <f t="shared" si="1969"/>
        <v>0</v>
      </c>
      <c r="R641" s="20">
        <f t="shared" si="1970"/>
        <v>0</v>
      </c>
      <c r="S641" s="20">
        <f t="shared" si="1971"/>
        <v>0</v>
      </c>
      <c r="T641" s="20">
        <f t="shared" si="1972"/>
        <v>0</v>
      </c>
      <c r="U641" s="182">
        <f t="shared" si="1973"/>
        <v>0</v>
      </c>
      <c r="V641" s="33">
        <v>0</v>
      </c>
      <c r="W641" s="20">
        <v>0</v>
      </c>
      <c r="X641" s="20">
        <v>0</v>
      </c>
      <c r="Y641" s="20">
        <v>0</v>
      </c>
      <c r="Z641" s="20">
        <v>0</v>
      </c>
      <c r="AA641" s="20">
        <v>0</v>
      </c>
      <c r="AB641" s="20">
        <v>0</v>
      </c>
      <c r="AC641" s="20">
        <v>0</v>
      </c>
      <c r="AD641" s="20">
        <v>0</v>
      </c>
      <c r="AE641" s="20">
        <v>0</v>
      </c>
      <c r="AF641" s="20">
        <v>0</v>
      </c>
      <c r="AG641" s="16">
        <v>0</v>
      </c>
      <c r="AH641" s="179">
        <f t="shared" si="1836"/>
        <v>0</v>
      </c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329">
        <f t="shared" si="1863"/>
        <v>0</v>
      </c>
      <c r="AV641" s="33">
        <v>0</v>
      </c>
      <c r="AW641" s="20">
        <v>0</v>
      </c>
      <c r="AX641" s="20">
        <v>0</v>
      </c>
      <c r="AY641" s="20">
        <v>0</v>
      </c>
      <c r="AZ641" s="20">
        <v>0</v>
      </c>
      <c r="BA641" s="20">
        <v>0</v>
      </c>
      <c r="BB641" s="20">
        <v>0</v>
      </c>
      <c r="BC641" s="20">
        <v>0</v>
      </c>
      <c r="BD641" s="20">
        <v>0</v>
      </c>
      <c r="BE641" s="20">
        <v>0</v>
      </c>
      <c r="BF641" s="20">
        <v>0</v>
      </c>
      <c r="BG641" s="20">
        <v>0</v>
      </c>
      <c r="BH641" s="329">
        <f t="shared" si="1864"/>
        <v>0</v>
      </c>
      <c r="BI641" s="193"/>
      <c r="BJ641" s="193"/>
      <c r="BK641" s="20"/>
      <c r="BL641" s="33">
        <v>0</v>
      </c>
      <c r="BM641" s="226"/>
      <c r="BN641" s="4"/>
      <c r="BO641" s="4"/>
      <c r="BP641" s="4"/>
      <c r="BQ641" s="195"/>
      <c r="BR641" s="196"/>
      <c r="BS641" s="224"/>
      <c r="BT641" s="4">
        <f t="shared" si="1852"/>
        <v>0</v>
      </c>
      <c r="BU641" s="3">
        <f t="shared" si="1976"/>
        <v>0</v>
      </c>
      <c r="BV641" s="193">
        <f t="shared" si="1853"/>
        <v>0</v>
      </c>
      <c r="BW641" s="193">
        <f t="shared" si="1854"/>
        <v>0</v>
      </c>
      <c r="BX641" s="20">
        <v>0</v>
      </c>
      <c r="BY641" s="19">
        <v>0</v>
      </c>
      <c r="BZ641" s="441">
        <f t="shared" si="1855"/>
        <v>0</v>
      </c>
      <c r="CA641" s="4"/>
      <c r="CB641" s="1">
        <v>0</v>
      </c>
      <c r="CC641" s="1">
        <v>0</v>
      </c>
      <c r="CD641" s="19">
        <v>0</v>
      </c>
      <c r="CE641" s="196">
        <v>0</v>
      </c>
      <c r="CF641" s="275">
        <f t="shared" si="1856"/>
        <v>0</v>
      </c>
      <c r="CG641" s="1">
        <f t="shared" si="1857"/>
        <v>0</v>
      </c>
      <c r="CH641" s="229">
        <f t="shared" si="1858"/>
        <v>0</v>
      </c>
      <c r="CI641" s="193">
        <f t="shared" si="1859"/>
        <v>0</v>
      </c>
      <c r="CJ641" s="193">
        <f t="shared" si="1860"/>
        <v>0</v>
      </c>
      <c r="CK641" s="20">
        <v>0</v>
      </c>
      <c r="CL641" s="33">
        <v>0</v>
      </c>
      <c r="CM641" s="475">
        <f t="shared" si="1837"/>
        <v>0</v>
      </c>
      <c r="CN641" s="4">
        <f t="shared" si="1956"/>
        <v>0</v>
      </c>
      <c r="CO641" s="1">
        <v>0</v>
      </c>
      <c r="CP641" s="1">
        <v>0</v>
      </c>
      <c r="CQ641" s="19">
        <v>0</v>
      </c>
      <c r="CR641" s="7">
        <v>0</v>
      </c>
      <c r="CS641" s="224">
        <f t="shared" si="1847"/>
        <v>0</v>
      </c>
      <c r="CT641" s="1">
        <f t="shared" si="1848"/>
        <v>0</v>
      </c>
      <c r="CU641" s="229">
        <f t="shared" si="1838"/>
        <v>0</v>
      </c>
      <c r="CV641" s="193">
        <f t="shared" si="1839"/>
        <v>0</v>
      </c>
      <c r="CW641" s="193">
        <f t="shared" si="1840"/>
        <v>0</v>
      </c>
      <c r="CX641" s="20"/>
      <c r="CY641" s="33"/>
      <c r="CZ641" s="475">
        <f t="shared" si="1841"/>
        <v>0</v>
      </c>
      <c r="DA641" s="4">
        <f t="shared" si="1957"/>
        <v>0</v>
      </c>
      <c r="DE641" s="7">
        <f t="shared" si="1975"/>
        <v>0</v>
      </c>
      <c r="DF641" s="224">
        <f t="shared" si="1849"/>
        <v>0</v>
      </c>
      <c r="DG641" s="1">
        <f t="shared" si="1842"/>
        <v>0</v>
      </c>
      <c r="DH641" s="229">
        <f t="shared" si="1843"/>
        <v>0</v>
      </c>
      <c r="DI641" s="193"/>
      <c r="DJ641" s="193"/>
      <c r="DK641" s="20"/>
      <c r="DL641" s="33"/>
      <c r="DM641" s="475">
        <f t="shared" si="1844"/>
        <v>0</v>
      </c>
      <c r="DN641" s="4" t="e">
        <f t="shared" si="1959"/>
        <v>#DIV/0!</v>
      </c>
      <c r="DR641" s="7">
        <f t="shared" si="1960"/>
        <v>0</v>
      </c>
      <c r="DS641" s="224">
        <f t="shared" si="1850"/>
        <v>0</v>
      </c>
      <c r="DT641" s="1">
        <f t="shared" si="1845"/>
        <v>0</v>
      </c>
      <c r="DU641" s="229">
        <f t="shared" si="1846"/>
        <v>0</v>
      </c>
    </row>
    <row r="642" spans="1:125" hidden="1" outlineLevel="1" x14ac:dyDescent="0.35">
      <c r="B642" s="5" t="s">
        <v>126</v>
      </c>
      <c r="C642" s="3"/>
      <c r="D642" s="18">
        <v>320117</v>
      </c>
      <c r="E642" s="5" t="s">
        <v>47</v>
      </c>
      <c r="F642" s="5" t="s">
        <v>66</v>
      </c>
      <c r="G642" s="5" t="s">
        <v>80</v>
      </c>
      <c r="H642" s="20">
        <v>259.25925925925924</v>
      </c>
      <c r="I642" s="16">
        <f t="shared" si="1961"/>
        <v>0</v>
      </c>
      <c r="J642" s="16">
        <f t="shared" si="1962"/>
        <v>0</v>
      </c>
      <c r="K642" s="16">
        <f t="shared" si="1963"/>
        <v>0</v>
      </c>
      <c r="L642" s="33">
        <f t="shared" si="1964"/>
        <v>0</v>
      </c>
      <c r="M642" s="20">
        <f t="shared" si="1965"/>
        <v>0</v>
      </c>
      <c r="N642" s="20">
        <f t="shared" si="1966"/>
        <v>0</v>
      </c>
      <c r="O642" s="20">
        <f t="shared" si="1967"/>
        <v>0</v>
      </c>
      <c r="P642" s="20">
        <f t="shared" si="1968"/>
        <v>0</v>
      </c>
      <c r="Q642" s="20">
        <f t="shared" si="1969"/>
        <v>0</v>
      </c>
      <c r="R642" s="20">
        <f t="shared" si="1970"/>
        <v>0</v>
      </c>
      <c r="S642" s="20">
        <f t="shared" si="1971"/>
        <v>0</v>
      </c>
      <c r="T642" s="20">
        <f t="shared" si="1972"/>
        <v>0</v>
      </c>
      <c r="U642" s="182">
        <f t="shared" si="1973"/>
        <v>0</v>
      </c>
      <c r="V642" s="33">
        <v>0</v>
      </c>
      <c r="W642" s="20">
        <v>0</v>
      </c>
      <c r="X642" s="20">
        <v>0</v>
      </c>
      <c r="Y642" s="20">
        <v>0</v>
      </c>
      <c r="Z642" s="20">
        <v>0</v>
      </c>
      <c r="AA642" s="20">
        <v>0</v>
      </c>
      <c r="AB642" s="20">
        <v>0</v>
      </c>
      <c r="AC642" s="20">
        <v>0</v>
      </c>
      <c r="AD642" s="20">
        <v>0</v>
      </c>
      <c r="AE642" s="20">
        <v>0</v>
      </c>
      <c r="AF642" s="20">
        <v>0</v>
      </c>
      <c r="AG642" s="16">
        <v>0</v>
      </c>
      <c r="AH642" s="179">
        <f t="shared" si="1836"/>
        <v>0</v>
      </c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329">
        <f t="shared" si="1863"/>
        <v>0</v>
      </c>
      <c r="AV642" s="33">
        <v>0</v>
      </c>
      <c r="AW642" s="20">
        <v>0</v>
      </c>
      <c r="AX642" s="20">
        <v>0</v>
      </c>
      <c r="AY642" s="20">
        <v>0</v>
      </c>
      <c r="AZ642" s="20">
        <v>0</v>
      </c>
      <c r="BA642" s="20">
        <v>0</v>
      </c>
      <c r="BB642" s="20">
        <v>0</v>
      </c>
      <c r="BC642" s="20">
        <v>0</v>
      </c>
      <c r="BD642" s="20">
        <v>0</v>
      </c>
      <c r="BE642" s="20">
        <v>0</v>
      </c>
      <c r="BF642" s="20">
        <v>0</v>
      </c>
      <c r="BG642" s="20">
        <v>0</v>
      </c>
      <c r="BH642" s="329">
        <f t="shared" si="1864"/>
        <v>0</v>
      </c>
      <c r="BI642" s="193"/>
      <c r="BJ642" s="193"/>
      <c r="BK642" s="20"/>
      <c r="BL642" s="33">
        <v>0</v>
      </c>
      <c r="BM642" s="226"/>
      <c r="BN642" s="4"/>
      <c r="BO642" s="4"/>
      <c r="BP642" s="4"/>
      <c r="BQ642" s="195"/>
      <c r="BR642" s="196"/>
      <c r="BS642" s="224"/>
      <c r="BT642" s="4">
        <f t="shared" si="1852"/>
        <v>0</v>
      </c>
      <c r="BU642" s="3">
        <f t="shared" si="1976"/>
        <v>0</v>
      </c>
      <c r="BV642" s="193">
        <f t="shared" si="1853"/>
        <v>0</v>
      </c>
      <c r="BW642" s="193">
        <f t="shared" si="1854"/>
        <v>0</v>
      </c>
      <c r="BX642" s="20">
        <v>0</v>
      </c>
      <c r="BY642" s="19">
        <v>0</v>
      </c>
      <c r="BZ642" s="441">
        <f t="shared" si="1855"/>
        <v>0</v>
      </c>
      <c r="CA642" s="4"/>
      <c r="CB642" s="1">
        <v>0</v>
      </c>
      <c r="CC642" s="1">
        <v>0</v>
      </c>
      <c r="CD642" s="19">
        <v>0</v>
      </c>
      <c r="CE642" s="196">
        <v>0</v>
      </c>
      <c r="CF642" s="275">
        <f t="shared" si="1856"/>
        <v>0</v>
      </c>
      <c r="CG642" s="1">
        <f t="shared" si="1857"/>
        <v>0</v>
      </c>
      <c r="CH642" s="229">
        <f t="shared" si="1858"/>
        <v>0</v>
      </c>
      <c r="CI642" s="193">
        <f t="shared" si="1859"/>
        <v>0</v>
      </c>
      <c r="CJ642" s="193">
        <f t="shared" si="1860"/>
        <v>0</v>
      </c>
      <c r="CK642" s="20">
        <v>0</v>
      </c>
      <c r="CL642" s="33">
        <v>0</v>
      </c>
      <c r="CM642" s="475">
        <f t="shared" si="1837"/>
        <v>0</v>
      </c>
      <c r="CN642" s="4">
        <f t="shared" si="1956"/>
        <v>0</v>
      </c>
      <c r="CO642" s="1">
        <v>0</v>
      </c>
      <c r="CP642" s="1">
        <v>0</v>
      </c>
      <c r="CQ642" s="19">
        <v>0</v>
      </c>
      <c r="CR642" s="7">
        <v>0</v>
      </c>
      <c r="CS642" s="224">
        <f t="shared" si="1847"/>
        <v>0</v>
      </c>
      <c r="CT642" s="1">
        <f t="shared" si="1848"/>
        <v>0</v>
      </c>
      <c r="CU642" s="229">
        <f t="shared" si="1838"/>
        <v>0</v>
      </c>
      <c r="CV642" s="193">
        <f t="shared" si="1839"/>
        <v>0</v>
      </c>
      <c r="CW642" s="193">
        <f t="shared" si="1840"/>
        <v>0</v>
      </c>
      <c r="CX642" s="20"/>
      <c r="CY642" s="33"/>
      <c r="CZ642" s="475">
        <f t="shared" si="1841"/>
        <v>0</v>
      </c>
      <c r="DA642" s="4">
        <f t="shared" si="1957"/>
        <v>0</v>
      </c>
      <c r="DE642" s="7">
        <f t="shared" si="1975"/>
        <v>0</v>
      </c>
      <c r="DF642" s="224">
        <f t="shared" si="1849"/>
        <v>0</v>
      </c>
      <c r="DG642" s="1">
        <f t="shared" si="1842"/>
        <v>0</v>
      </c>
      <c r="DH642" s="229">
        <f t="shared" si="1843"/>
        <v>0</v>
      </c>
      <c r="DI642" s="193"/>
      <c r="DJ642" s="193"/>
      <c r="DK642" s="20"/>
      <c r="DL642" s="33"/>
      <c r="DM642" s="475">
        <f t="shared" si="1844"/>
        <v>0</v>
      </c>
      <c r="DN642" s="4" t="e">
        <f t="shared" si="1959"/>
        <v>#DIV/0!</v>
      </c>
      <c r="DR642" s="7">
        <f t="shared" si="1960"/>
        <v>0</v>
      </c>
      <c r="DS642" s="224">
        <f t="shared" si="1850"/>
        <v>0</v>
      </c>
      <c r="DT642" s="1">
        <f t="shared" si="1845"/>
        <v>0</v>
      </c>
      <c r="DU642" s="229">
        <f t="shared" si="1846"/>
        <v>0</v>
      </c>
    </row>
    <row r="643" spans="1:125" hidden="1" outlineLevel="1" x14ac:dyDescent="0.35">
      <c r="B643" s="5" t="s">
        <v>126</v>
      </c>
      <c r="C643" s="3"/>
      <c r="D643" s="18">
        <v>320927</v>
      </c>
      <c r="E643" s="5" t="s">
        <v>47</v>
      </c>
      <c r="F643" s="5" t="s">
        <v>67</v>
      </c>
      <c r="G643" s="5" t="s">
        <v>80</v>
      </c>
      <c r="H643" s="20">
        <v>229.58199999999999</v>
      </c>
      <c r="I643" s="16">
        <f t="shared" si="1961"/>
        <v>0</v>
      </c>
      <c r="J643" s="16">
        <f t="shared" si="1962"/>
        <v>0</v>
      </c>
      <c r="K643" s="16">
        <f t="shared" si="1963"/>
        <v>0</v>
      </c>
      <c r="L643" s="33">
        <f t="shared" si="1964"/>
        <v>0</v>
      </c>
      <c r="M643" s="20">
        <f t="shared" si="1965"/>
        <v>0</v>
      </c>
      <c r="N643" s="20">
        <f t="shared" si="1966"/>
        <v>0</v>
      </c>
      <c r="O643" s="20">
        <f t="shared" si="1967"/>
        <v>0</v>
      </c>
      <c r="P643" s="20">
        <f t="shared" si="1968"/>
        <v>0</v>
      </c>
      <c r="Q643" s="20">
        <f t="shared" si="1969"/>
        <v>0</v>
      </c>
      <c r="R643" s="20">
        <f t="shared" si="1970"/>
        <v>0</v>
      </c>
      <c r="S643" s="20">
        <f t="shared" si="1971"/>
        <v>0</v>
      </c>
      <c r="T643" s="20">
        <f t="shared" si="1972"/>
        <v>0</v>
      </c>
      <c r="U643" s="182">
        <f t="shared" si="1973"/>
        <v>0</v>
      </c>
      <c r="V643" s="33">
        <v>0</v>
      </c>
      <c r="W643" s="20">
        <v>0</v>
      </c>
      <c r="X643" s="20">
        <v>0</v>
      </c>
      <c r="Y643" s="20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0">
        <v>0</v>
      </c>
      <c r="AF643" s="20">
        <v>0</v>
      </c>
      <c r="AG643" s="16">
        <v>0</v>
      </c>
      <c r="AH643" s="179">
        <f t="shared" si="1836"/>
        <v>0</v>
      </c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329">
        <f t="shared" si="1863"/>
        <v>0</v>
      </c>
      <c r="AV643" s="33">
        <v>0</v>
      </c>
      <c r="AW643" s="20">
        <v>0</v>
      </c>
      <c r="AX643" s="20">
        <v>0</v>
      </c>
      <c r="AY643" s="20">
        <v>0</v>
      </c>
      <c r="AZ643" s="20">
        <v>0</v>
      </c>
      <c r="BA643" s="20">
        <v>0</v>
      </c>
      <c r="BB643" s="20">
        <v>0</v>
      </c>
      <c r="BC643" s="20">
        <v>0</v>
      </c>
      <c r="BD643" s="20">
        <v>0</v>
      </c>
      <c r="BE643" s="20">
        <v>0</v>
      </c>
      <c r="BF643" s="20">
        <v>0</v>
      </c>
      <c r="BG643" s="20">
        <v>0</v>
      </c>
      <c r="BH643" s="329">
        <f t="shared" si="1864"/>
        <v>0</v>
      </c>
      <c r="BI643" s="193"/>
      <c r="BJ643" s="193"/>
      <c r="BK643" s="20"/>
      <c r="BL643" s="33">
        <v>0</v>
      </c>
      <c r="BM643" s="226"/>
      <c r="BN643" s="4"/>
      <c r="BO643" s="4"/>
      <c r="BP643" s="4"/>
      <c r="BQ643" s="195"/>
      <c r="BR643" s="196"/>
      <c r="BS643" s="224"/>
      <c r="BT643" s="4">
        <f t="shared" si="1852"/>
        <v>0</v>
      </c>
      <c r="BU643" s="3">
        <f t="shared" si="1976"/>
        <v>0</v>
      </c>
      <c r="BV643" s="193">
        <f t="shared" si="1853"/>
        <v>0</v>
      </c>
      <c r="BW643" s="193">
        <f t="shared" si="1854"/>
        <v>0</v>
      </c>
      <c r="BX643" s="20">
        <v>0</v>
      </c>
      <c r="BY643" s="19">
        <v>0</v>
      </c>
      <c r="BZ643" s="441">
        <f t="shared" si="1855"/>
        <v>0</v>
      </c>
      <c r="CA643" s="4"/>
      <c r="CB643" s="1">
        <v>0</v>
      </c>
      <c r="CC643" s="1">
        <v>0</v>
      </c>
      <c r="CD643" s="19">
        <v>0</v>
      </c>
      <c r="CE643" s="196">
        <v>0</v>
      </c>
      <c r="CF643" s="275">
        <f t="shared" si="1856"/>
        <v>0</v>
      </c>
      <c r="CG643" s="1">
        <f t="shared" si="1857"/>
        <v>0</v>
      </c>
      <c r="CH643" s="229">
        <f t="shared" si="1858"/>
        <v>0</v>
      </c>
      <c r="CI643" s="193">
        <f t="shared" si="1859"/>
        <v>0</v>
      </c>
      <c r="CJ643" s="193">
        <f t="shared" si="1860"/>
        <v>0</v>
      </c>
      <c r="CK643" s="20">
        <v>0</v>
      </c>
      <c r="CL643" s="33">
        <v>0</v>
      </c>
      <c r="CM643" s="475">
        <f t="shared" si="1837"/>
        <v>0</v>
      </c>
      <c r="CN643" s="4">
        <f t="shared" si="1956"/>
        <v>0</v>
      </c>
      <c r="CO643" s="1">
        <v>0</v>
      </c>
      <c r="CP643" s="1">
        <v>0</v>
      </c>
      <c r="CQ643" s="19">
        <v>0</v>
      </c>
      <c r="CR643" s="7">
        <v>0</v>
      </c>
      <c r="CS643" s="224">
        <f t="shared" si="1847"/>
        <v>0</v>
      </c>
      <c r="CT643" s="1">
        <f t="shared" si="1848"/>
        <v>0</v>
      </c>
      <c r="CU643" s="229">
        <f t="shared" si="1838"/>
        <v>0</v>
      </c>
      <c r="CV643" s="193">
        <f t="shared" si="1839"/>
        <v>0</v>
      </c>
      <c r="CW643" s="193">
        <f t="shared" si="1840"/>
        <v>0</v>
      </c>
      <c r="CX643" s="20"/>
      <c r="CY643" s="33"/>
      <c r="CZ643" s="475">
        <f t="shared" si="1841"/>
        <v>0</v>
      </c>
      <c r="DA643" s="4">
        <f t="shared" si="1957"/>
        <v>0</v>
      </c>
      <c r="DE643" s="7">
        <f t="shared" si="1975"/>
        <v>0</v>
      </c>
      <c r="DF643" s="224">
        <f t="shared" si="1849"/>
        <v>0</v>
      </c>
      <c r="DG643" s="1">
        <f t="shared" si="1842"/>
        <v>0</v>
      </c>
      <c r="DH643" s="229">
        <f t="shared" si="1843"/>
        <v>0</v>
      </c>
      <c r="DI643" s="193"/>
      <c r="DJ643" s="193"/>
      <c r="DK643" s="20"/>
      <c r="DL643" s="33"/>
      <c r="DM643" s="475">
        <f t="shared" si="1844"/>
        <v>0</v>
      </c>
      <c r="DN643" s="4" t="e">
        <f t="shared" si="1959"/>
        <v>#DIV/0!</v>
      </c>
      <c r="DR643" s="7">
        <f t="shared" si="1960"/>
        <v>0</v>
      </c>
      <c r="DS643" s="224">
        <f t="shared" si="1850"/>
        <v>0</v>
      </c>
      <c r="DT643" s="1">
        <f t="shared" si="1845"/>
        <v>0</v>
      </c>
      <c r="DU643" s="229">
        <f t="shared" si="1846"/>
        <v>0</v>
      </c>
    </row>
    <row r="644" spans="1:125" hidden="1" outlineLevel="1" x14ac:dyDescent="0.35">
      <c r="B644" s="5" t="s">
        <v>126</v>
      </c>
      <c r="C644" s="3"/>
      <c r="D644" s="18">
        <v>320029</v>
      </c>
      <c r="E644" s="5" t="s">
        <v>47</v>
      </c>
      <c r="F644" s="5" t="s">
        <v>68</v>
      </c>
      <c r="G644" s="5" t="s">
        <v>81</v>
      </c>
      <c r="H644" s="20">
        <v>255.55600000000001</v>
      </c>
      <c r="I644" s="16">
        <f t="shared" si="1961"/>
        <v>0</v>
      </c>
      <c r="J644" s="16">
        <f t="shared" si="1962"/>
        <v>0</v>
      </c>
      <c r="K644" s="16">
        <f t="shared" si="1963"/>
        <v>0</v>
      </c>
      <c r="L644" s="33">
        <f t="shared" si="1964"/>
        <v>0</v>
      </c>
      <c r="M644" s="20">
        <f t="shared" si="1965"/>
        <v>0</v>
      </c>
      <c r="N644" s="20">
        <f t="shared" si="1966"/>
        <v>0</v>
      </c>
      <c r="O644" s="20">
        <f t="shared" si="1967"/>
        <v>0</v>
      </c>
      <c r="P644" s="20">
        <f t="shared" si="1968"/>
        <v>0</v>
      </c>
      <c r="Q644" s="20">
        <f t="shared" si="1969"/>
        <v>0</v>
      </c>
      <c r="R644" s="20">
        <f t="shared" si="1970"/>
        <v>0</v>
      </c>
      <c r="S644" s="20">
        <f t="shared" si="1971"/>
        <v>0</v>
      </c>
      <c r="T644" s="20">
        <f t="shared" si="1972"/>
        <v>0</v>
      </c>
      <c r="U644" s="182">
        <f t="shared" si="1973"/>
        <v>0</v>
      </c>
      <c r="V644" s="33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  <c r="AB644" s="20">
        <v>0</v>
      </c>
      <c r="AC644" s="20">
        <v>0</v>
      </c>
      <c r="AD644" s="20">
        <v>0</v>
      </c>
      <c r="AE644" s="20">
        <v>0</v>
      </c>
      <c r="AF644" s="20">
        <v>0</v>
      </c>
      <c r="AG644" s="16">
        <v>0</v>
      </c>
      <c r="AH644" s="179">
        <f t="shared" si="1836"/>
        <v>0</v>
      </c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329">
        <f t="shared" si="1863"/>
        <v>0</v>
      </c>
      <c r="AV644" s="33">
        <v>0</v>
      </c>
      <c r="AW644" s="20">
        <v>0</v>
      </c>
      <c r="AX644" s="20">
        <v>0</v>
      </c>
      <c r="AY644" s="20">
        <v>0</v>
      </c>
      <c r="AZ644" s="20">
        <v>0</v>
      </c>
      <c r="BA644" s="20">
        <v>0</v>
      </c>
      <c r="BB644" s="20">
        <v>0</v>
      </c>
      <c r="BC644" s="20">
        <v>0</v>
      </c>
      <c r="BD644" s="20">
        <v>0</v>
      </c>
      <c r="BE644" s="20">
        <v>0</v>
      </c>
      <c r="BF644" s="20">
        <v>0</v>
      </c>
      <c r="BG644" s="20">
        <v>0</v>
      </c>
      <c r="BH644" s="329">
        <f t="shared" si="1864"/>
        <v>0</v>
      </c>
      <c r="BI644" s="193"/>
      <c r="BJ644" s="193"/>
      <c r="BK644" s="20"/>
      <c r="BL644" s="33">
        <v>0</v>
      </c>
      <c r="BM644" s="226"/>
      <c r="BN644" s="4"/>
      <c r="BO644" s="4"/>
      <c r="BP644" s="4"/>
      <c r="BQ644" s="195"/>
      <c r="BR644" s="196"/>
      <c r="BS644" s="224"/>
      <c r="BT644" s="4">
        <f t="shared" si="1852"/>
        <v>0</v>
      </c>
      <c r="BU644" s="3">
        <f t="shared" si="1976"/>
        <v>0</v>
      </c>
      <c r="BV644" s="193">
        <f t="shared" si="1853"/>
        <v>0</v>
      </c>
      <c r="BW644" s="193">
        <f t="shared" si="1854"/>
        <v>0</v>
      </c>
      <c r="BX644" s="20">
        <v>0</v>
      </c>
      <c r="BY644" s="19">
        <v>0</v>
      </c>
      <c r="BZ644" s="441">
        <f t="shared" si="1855"/>
        <v>0</v>
      </c>
      <c r="CA644" s="4"/>
      <c r="CB644" s="1">
        <v>0</v>
      </c>
      <c r="CC644" s="1">
        <v>0</v>
      </c>
      <c r="CD644" s="19">
        <v>0</v>
      </c>
      <c r="CE644" s="196">
        <v>0</v>
      </c>
      <c r="CF644" s="275">
        <f t="shared" si="1856"/>
        <v>0</v>
      </c>
      <c r="CG644" s="1">
        <f t="shared" si="1857"/>
        <v>0</v>
      </c>
      <c r="CH644" s="229">
        <f t="shared" si="1858"/>
        <v>0</v>
      </c>
      <c r="CI644" s="193">
        <f t="shared" si="1859"/>
        <v>0</v>
      </c>
      <c r="CJ644" s="193">
        <f t="shared" si="1860"/>
        <v>0</v>
      </c>
      <c r="CK644" s="20">
        <v>0</v>
      </c>
      <c r="CL644" s="33">
        <v>0</v>
      </c>
      <c r="CM644" s="475">
        <f t="shared" si="1837"/>
        <v>0</v>
      </c>
      <c r="CN644" s="4">
        <f t="shared" si="1956"/>
        <v>0</v>
      </c>
      <c r="CO644" s="1">
        <v>0</v>
      </c>
      <c r="CP644" s="1">
        <v>0</v>
      </c>
      <c r="CQ644" s="19">
        <v>0</v>
      </c>
      <c r="CR644" s="7">
        <v>0</v>
      </c>
      <c r="CS644" s="224">
        <f t="shared" si="1847"/>
        <v>0</v>
      </c>
      <c r="CT644" s="1">
        <f t="shared" si="1848"/>
        <v>0</v>
      </c>
      <c r="CU644" s="229">
        <f t="shared" si="1838"/>
        <v>0</v>
      </c>
      <c r="CV644" s="193">
        <f t="shared" si="1839"/>
        <v>0</v>
      </c>
      <c r="CW644" s="193">
        <f t="shared" si="1840"/>
        <v>0</v>
      </c>
      <c r="CX644" s="20"/>
      <c r="CY644" s="33"/>
      <c r="CZ644" s="475">
        <f t="shared" si="1841"/>
        <v>0</v>
      </c>
      <c r="DA644" s="4">
        <f t="shared" si="1957"/>
        <v>0</v>
      </c>
      <c r="DE644" s="7">
        <f t="shared" si="1975"/>
        <v>0</v>
      </c>
      <c r="DF644" s="224">
        <f t="shared" si="1849"/>
        <v>0</v>
      </c>
      <c r="DG644" s="1">
        <f t="shared" si="1842"/>
        <v>0</v>
      </c>
      <c r="DH644" s="229">
        <f t="shared" si="1843"/>
        <v>0</v>
      </c>
      <c r="DI644" s="193"/>
      <c r="DJ644" s="193"/>
      <c r="DK644" s="20"/>
      <c r="DL644" s="33"/>
      <c r="DM644" s="475">
        <f t="shared" si="1844"/>
        <v>0</v>
      </c>
      <c r="DN644" s="4" t="e">
        <f t="shared" si="1959"/>
        <v>#DIV/0!</v>
      </c>
      <c r="DR644" s="7">
        <f t="shared" si="1960"/>
        <v>0</v>
      </c>
      <c r="DS644" s="224">
        <f t="shared" si="1850"/>
        <v>0</v>
      </c>
      <c r="DT644" s="1">
        <f t="shared" si="1845"/>
        <v>0</v>
      </c>
      <c r="DU644" s="229">
        <f t="shared" si="1846"/>
        <v>0</v>
      </c>
    </row>
    <row r="645" spans="1:125" collapsed="1" x14ac:dyDescent="0.35">
      <c r="B645" s="5" t="s">
        <v>126</v>
      </c>
      <c r="C645" s="3"/>
      <c r="D645" s="18"/>
      <c r="E645" s="5" t="s">
        <v>194</v>
      </c>
      <c r="F645" s="14" t="s">
        <v>82</v>
      </c>
      <c r="G645" s="5"/>
      <c r="H645" s="2"/>
      <c r="I645" s="16">
        <f>+SUM(I646:I648)</f>
        <v>0</v>
      </c>
      <c r="J645" s="16">
        <f t="shared" ref="J645:U645" si="1977">+SUM(J646:J648)</f>
        <v>0</v>
      </c>
      <c r="K645" s="16">
        <f t="shared" si="1977"/>
        <v>0</v>
      </c>
      <c r="L645" s="33">
        <f t="shared" si="1977"/>
        <v>0</v>
      </c>
      <c r="M645" s="20">
        <f t="shared" si="1977"/>
        <v>0</v>
      </c>
      <c r="N645" s="20">
        <f t="shared" si="1977"/>
        <v>0</v>
      </c>
      <c r="O645" s="20">
        <f t="shared" si="1977"/>
        <v>0</v>
      </c>
      <c r="P645" s="20">
        <f t="shared" si="1977"/>
        <v>0</v>
      </c>
      <c r="Q645" s="20">
        <f t="shared" si="1977"/>
        <v>0</v>
      </c>
      <c r="R645" s="20">
        <f t="shared" si="1977"/>
        <v>0</v>
      </c>
      <c r="S645" s="20">
        <f t="shared" si="1977"/>
        <v>0</v>
      </c>
      <c r="T645" s="20">
        <f t="shared" si="1977"/>
        <v>0</v>
      </c>
      <c r="U645" s="182">
        <f t="shared" si="1977"/>
        <v>0</v>
      </c>
      <c r="V645" s="34">
        <f>+SUM(V646:V648)</f>
        <v>0</v>
      </c>
      <c r="W645" s="26">
        <v>0</v>
      </c>
      <c r="X645" s="26">
        <v>0</v>
      </c>
      <c r="Y645" s="26">
        <v>0</v>
      </c>
      <c r="Z645" s="26">
        <v>0</v>
      </c>
      <c r="AA645" s="26">
        <v>0</v>
      </c>
      <c r="AB645" s="26">
        <v>0</v>
      </c>
      <c r="AC645" s="26">
        <v>0</v>
      </c>
      <c r="AD645" s="26">
        <v>0</v>
      </c>
      <c r="AE645" s="26">
        <v>0</v>
      </c>
      <c r="AF645" s="26">
        <v>0</v>
      </c>
      <c r="AG645" s="27">
        <v>0</v>
      </c>
      <c r="AH645" s="179">
        <f t="shared" ref="AH645:AH709" si="1978">+SUM(V645:AG645)</f>
        <v>0</v>
      </c>
      <c r="AI645" s="23">
        <f>SUM(AI646:AI648)</f>
        <v>0</v>
      </c>
      <c r="AJ645" s="23">
        <f t="shared" ref="AJ645:AT645" si="1979">SUM(AJ646:AJ648)</f>
        <v>0</v>
      </c>
      <c r="AK645" s="23">
        <f t="shared" si="1979"/>
        <v>0</v>
      </c>
      <c r="AL645" s="23">
        <f t="shared" si="1979"/>
        <v>0</v>
      </c>
      <c r="AM645" s="23">
        <f t="shared" si="1979"/>
        <v>0</v>
      </c>
      <c r="AN645" s="23">
        <f t="shared" si="1979"/>
        <v>0</v>
      </c>
      <c r="AO645" s="23">
        <f t="shared" si="1979"/>
        <v>0</v>
      </c>
      <c r="AP645" s="23">
        <f t="shared" si="1979"/>
        <v>0</v>
      </c>
      <c r="AQ645" s="23">
        <f t="shared" si="1979"/>
        <v>0</v>
      </c>
      <c r="AR645" s="23">
        <f t="shared" si="1979"/>
        <v>0</v>
      </c>
      <c r="AS645" s="23">
        <f t="shared" si="1979"/>
        <v>0</v>
      </c>
      <c r="AT645" s="23">
        <f t="shared" si="1979"/>
        <v>0</v>
      </c>
      <c r="AU645" s="329">
        <v>0</v>
      </c>
      <c r="AV645" s="34">
        <v>0</v>
      </c>
      <c r="AW645" s="26">
        <v>0</v>
      </c>
      <c r="AX645" s="26">
        <v>0</v>
      </c>
      <c r="AY645" s="26">
        <v>0</v>
      </c>
      <c r="AZ645" s="26">
        <v>0</v>
      </c>
      <c r="BA645" s="26">
        <v>0</v>
      </c>
      <c r="BB645" s="26">
        <v>0</v>
      </c>
      <c r="BC645" s="26">
        <v>0</v>
      </c>
      <c r="BD645" s="26">
        <v>0</v>
      </c>
      <c r="BE645" s="26">
        <v>0</v>
      </c>
      <c r="BF645" s="26">
        <v>0</v>
      </c>
      <c r="BG645" s="26">
        <v>0</v>
      </c>
      <c r="BH645" s="329">
        <v>0</v>
      </c>
      <c r="BI645" s="193"/>
      <c r="BJ645" s="193"/>
      <c r="BK645" s="20"/>
      <c r="BL645" s="33">
        <v>0</v>
      </c>
      <c r="BM645" s="226"/>
      <c r="BN645" s="4"/>
      <c r="BO645" s="4"/>
      <c r="BP645" s="4"/>
      <c r="BQ645" s="195"/>
      <c r="BR645" s="196"/>
      <c r="BS645" s="224"/>
      <c r="BT645" s="4">
        <f t="shared" si="1852"/>
        <v>0</v>
      </c>
      <c r="BU645" s="3">
        <f t="shared" si="1976"/>
        <v>0</v>
      </c>
      <c r="BV645" s="193">
        <f t="shared" si="1853"/>
        <v>0</v>
      </c>
      <c r="BW645" s="193">
        <f t="shared" si="1854"/>
        <v>0</v>
      </c>
      <c r="BX645" s="20">
        <v>0</v>
      </c>
      <c r="BY645" s="19">
        <v>0</v>
      </c>
      <c r="BZ645" s="441">
        <f t="shared" si="1855"/>
        <v>0</v>
      </c>
      <c r="CA645" s="4"/>
      <c r="CB645" s="1">
        <v>0</v>
      </c>
      <c r="CC645" s="1">
        <v>0</v>
      </c>
      <c r="CD645" s="19">
        <v>0</v>
      </c>
      <c r="CE645" s="196">
        <v>0</v>
      </c>
      <c r="CF645" s="275">
        <f t="shared" si="1856"/>
        <v>0</v>
      </c>
      <c r="CG645" s="1">
        <f t="shared" si="1857"/>
        <v>0</v>
      </c>
      <c r="CH645" s="229">
        <f t="shared" si="1858"/>
        <v>0</v>
      </c>
      <c r="CI645" s="193">
        <f t="shared" si="1859"/>
        <v>0</v>
      </c>
      <c r="CJ645" s="193">
        <f t="shared" si="1860"/>
        <v>0</v>
      </c>
      <c r="CK645" s="20">
        <v>0</v>
      </c>
      <c r="CL645" s="33">
        <v>0</v>
      </c>
      <c r="CM645" s="475">
        <f t="shared" si="1837"/>
        <v>0</v>
      </c>
      <c r="CN645" s="4">
        <f t="shared" si="1956"/>
        <v>0</v>
      </c>
      <c r="CO645" s="1">
        <v>0</v>
      </c>
      <c r="CP645" s="1">
        <v>0</v>
      </c>
      <c r="CQ645" s="19">
        <v>0</v>
      </c>
      <c r="CR645" s="7">
        <v>0</v>
      </c>
      <c r="CS645" s="224">
        <f t="shared" si="1847"/>
        <v>0</v>
      </c>
      <c r="CT645" s="1">
        <f t="shared" si="1848"/>
        <v>0</v>
      </c>
      <c r="CU645" s="229">
        <f t="shared" si="1838"/>
        <v>0</v>
      </c>
      <c r="CV645" s="193">
        <f t="shared" si="1839"/>
        <v>0</v>
      </c>
      <c r="CW645" s="193">
        <f t="shared" si="1840"/>
        <v>0</v>
      </c>
      <c r="CX645" s="20"/>
      <c r="CY645" s="33"/>
      <c r="CZ645" s="475">
        <f t="shared" si="1841"/>
        <v>0</v>
      </c>
      <c r="DA645" s="4">
        <f t="shared" si="1957"/>
        <v>0</v>
      </c>
      <c r="DE645" s="7">
        <f t="shared" si="1975"/>
        <v>0</v>
      </c>
      <c r="DF645" s="224">
        <f t="shared" si="1849"/>
        <v>0</v>
      </c>
      <c r="DG645" s="1">
        <f t="shared" si="1842"/>
        <v>0</v>
      </c>
      <c r="DH645" s="229">
        <f t="shared" si="1843"/>
        <v>0</v>
      </c>
      <c r="DI645" s="193"/>
      <c r="DJ645" s="193"/>
      <c r="DK645" s="20"/>
      <c r="DL645" s="33"/>
      <c r="DM645" s="475">
        <f t="shared" si="1844"/>
        <v>0</v>
      </c>
      <c r="DN645" s="4" t="e">
        <f t="shared" si="1959"/>
        <v>#DIV/0!</v>
      </c>
      <c r="DR645" s="7">
        <f t="shared" si="1960"/>
        <v>0</v>
      </c>
      <c r="DS645" s="224">
        <f t="shared" si="1850"/>
        <v>0</v>
      </c>
      <c r="DT645" s="1">
        <f t="shared" si="1845"/>
        <v>0</v>
      </c>
      <c r="DU645" s="229">
        <f t="shared" si="1846"/>
        <v>0</v>
      </c>
    </row>
    <row r="646" spans="1:125" hidden="1" outlineLevel="1" x14ac:dyDescent="0.35">
      <c r="B646" s="5" t="s">
        <v>126</v>
      </c>
      <c r="C646" s="3"/>
      <c r="D646" s="18">
        <v>320917</v>
      </c>
      <c r="E646" s="5" t="s">
        <v>194</v>
      </c>
      <c r="F646" s="5" t="s">
        <v>84</v>
      </c>
      <c r="G646" s="5" t="s">
        <v>70</v>
      </c>
      <c r="H646" s="20">
        <v>317.77800000000002</v>
      </c>
      <c r="I646" s="16">
        <f t="shared" ref="I646" si="1980">+IFERROR(AI646/$H646,0)</f>
        <v>0</v>
      </c>
      <c r="J646" s="16">
        <f t="shared" ref="J646" si="1981">+IFERROR(AJ646/$H646,0)</f>
        <v>0</v>
      </c>
      <c r="K646" s="16">
        <f t="shared" ref="K646" si="1982">+IFERROR(AK646/$H646,0)</f>
        <v>0</v>
      </c>
      <c r="L646" s="33">
        <f t="shared" ref="L646" si="1983">+IFERROR(AL646/$H646,0)</f>
        <v>0</v>
      </c>
      <c r="M646" s="20">
        <f t="shared" ref="M646" si="1984">+IFERROR(AM646/$H646,0)</f>
        <v>0</v>
      </c>
      <c r="N646" s="20">
        <f t="shared" ref="N646" si="1985">+IFERROR(AN646/$H646,0)</f>
        <v>0</v>
      </c>
      <c r="O646" s="20">
        <f t="shared" ref="O646" si="1986">+IFERROR(AO646/$H646,0)</f>
        <v>0</v>
      </c>
      <c r="P646" s="20">
        <f t="shared" ref="P646" si="1987">+IFERROR(AP646/$H646,0)</f>
        <v>0</v>
      </c>
      <c r="Q646" s="20">
        <f t="shared" ref="Q646" si="1988">+IFERROR(AQ646/$H646,0)</f>
        <v>0</v>
      </c>
      <c r="R646" s="20">
        <f t="shared" ref="R646" si="1989">+IFERROR(AR646/$H646,0)</f>
        <v>0</v>
      </c>
      <c r="S646" s="20">
        <f t="shared" ref="S646" si="1990">+IFERROR(AS646/$H646,0)</f>
        <v>0</v>
      </c>
      <c r="T646" s="20">
        <f t="shared" ref="T646" si="1991">+IFERROR(AT646/$H646,0)</f>
        <v>0</v>
      </c>
      <c r="U646" s="182">
        <f t="shared" ref="U646" si="1992">+SUM(I646:T646)</f>
        <v>0</v>
      </c>
      <c r="V646" s="33">
        <v>0</v>
      </c>
      <c r="W646" s="20">
        <v>0</v>
      </c>
      <c r="X646" s="20">
        <v>0</v>
      </c>
      <c r="Y646" s="20">
        <v>0</v>
      </c>
      <c r="Z646" s="20">
        <v>0</v>
      </c>
      <c r="AA646" s="20">
        <v>0</v>
      </c>
      <c r="AB646" s="20">
        <v>0</v>
      </c>
      <c r="AC646" s="20">
        <v>0</v>
      </c>
      <c r="AD646" s="20">
        <v>0</v>
      </c>
      <c r="AE646" s="20">
        <v>0</v>
      </c>
      <c r="AF646" s="20">
        <v>0</v>
      </c>
      <c r="AG646" s="16">
        <v>0</v>
      </c>
      <c r="AH646" s="179">
        <f t="shared" si="1978"/>
        <v>0</v>
      </c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329">
        <f t="shared" si="1863"/>
        <v>0</v>
      </c>
      <c r="AV646" s="33">
        <v>0</v>
      </c>
      <c r="AW646" s="20">
        <v>0</v>
      </c>
      <c r="AX646" s="20">
        <v>0</v>
      </c>
      <c r="AY646" s="20">
        <v>0</v>
      </c>
      <c r="AZ646" s="20">
        <v>0</v>
      </c>
      <c r="BA646" s="20">
        <v>0</v>
      </c>
      <c r="BB646" s="20">
        <v>0</v>
      </c>
      <c r="BC646" s="20">
        <v>0</v>
      </c>
      <c r="BD646" s="20">
        <v>0</v>
      </c>
      <c r="BE646" s="20">
        <v>0</v>
      </c>
      <c r="BF646" s="20">
        <v>0</v>
      </c>
      <c r="BG646" s="20">
        <v>0</v>
      </c>
      <c r="BH646" s="329">
        <f t="shared" si="1864"/>
        <v>0</v>
      </c>
      <c r="BI646" s="193"/>
      <c r="BJ646" s="193"/>
      <c r="BK646" s="20">
        <v>0</v>
      </c>
      <c r="BL646" s="33">
        <v>0</v>
      </c>
      <c r="BM646" s="226">
        <f t="shared" si="1851"/>
        <v>0</v>
      </c>
      <c r="BN646" s="4">
        <f t="shared" si="1974"/>
        <v>0</v>
      </c>
      <c r="BO646" s="4">
        <v>0</v>
      </c>
      <c r="BP646" s="4">
        <v>0</v>
      </c>
      <c r="BQ646" s="195">
        <v>0</v>
      </c>
      <c r="BR646" s="196">
        <f>BQ646*H646*1.08*(1-BO646)</f>
        <v>0</v>
      </c>
      <c r="BS646" s="224">
        <f t="shared" si="1861"/>
        <v>0</v>
      </c>
      <c r="BT646" s="4">
        <f t="shared" si="1852"/>
        <v>0</v>
      </c>
      <c r="BU646" s="3">
        <f t="shared" si="1976"/>
        <v>0</v>
      </c>
      <c r="BV646" s="193">
        <f t="shared" si="1853"/>
        <v>0</v>
      </c>
      <c r="BW646" s="193">
        <f t="shared" si="1854"/>
        <v>0</v>
      </c>
      <c r="BX646" s="20">
        <v>0</v>
      </c>
      <c r="BY646" s="19">
        <v>0</v>
      </c>
      <c r="BZ646" s="441">
        <f t="shared" si="1855"/>
        <v>0</v>
      </c>
      <c r="CA646" s="4">
        <f>BW646/$BW$613</f>
        <v>0</v>
      </c>
      <c r="CB646" s="1">
        <v>0</v>
      </c>
      <c r="CC646" s="1">
        <v>0</v>
      </c>
      <c r="CD646" s="19">
        <v>0</v>
      </c>
      <c r="CE646" s="196">
        <v>0</v>
      </c>
      <c r="CF646" s="275">
        <f t="shared" si="1856"/>
        <v>0</v>
      </c>
      <c r="CG646" s="1">
        <f t="shared" si="1857"/>
        <v>0</v>
      </c>
      <c r="CH646" s="229">
        <f t="shared" si="1858"/>
        <v>0</v>
      </c>
      <c r="CI646" s="193">
        <f t="shared" si="1859"/>
        <v>0</v>
      </c>
      <c r="CJ646" s="193">
        <f t="shared" si="1860"/>
        <v>0</v>
      </c>
      <c r="CK646" s="20">
        <v>0</v>
      </c>
      <c r="CL646" s="33"/>
      <c r="CM646" s="475">
        <f t="shared" si="1837"/>
        <v>0</v>
      </c>
      <c r="CN646" s="4"/>
      <c r="CO646" s="1">
        <v>0</v>
      </c>
      <c r="CP646" s="1">
        <v>0</v>
      </c>
      <c r="CQ646" s="19">
        <v>0</v>
      </c>
      <c r="CR646" s="7">
        <f t="shared" ref="CR646:CR685" si="1993">CQ646*$H646*1.08*(1-CO646)</f>
        <v>0</v>
      </c>
      <c r="CS646" s="224">
        <f t="shared" si="1847"/>
        <v>0</v>
      </c>
      <c r="CT646" s="1">
        <f t="shared" si="1848"/>
        <v>0</v>
      </c>
      <c r="CU646" s="229">
        <f t="shared" si="1838"/>
        <v>0</v>
      </c>
      <c r="CV646" s="193">
        <f t="shared" si="1839"/>
        <v>0</v>
      </c>
      <c r="CW646" s="193">
        <f t="shared" si="1840"/>
        <v>0</v>
      </c>
      <c r="CX646" s="20">
        <v>0</v>
      </c>
      <c r="CY646" s="33"/>
      <c r="CZ646" s="475">
        <f t="shared" si="1841"/>
        <v>0</v>
      </c>
      <c r="DA646" s="4"/>
      <c r="DE646" s="7">
        <f t="shared" si="1975"/>
        <v>0</v>
      </c>
      <c r="DF646" s="224">
        <f t="shared" si="1849"/>
        <v>0</v>
      </c>
      <c r="DG646" s="1">
        <f t="shared" si="1842"/>
        <v>0</v>
      </c>
      <c r="DH646" s="229">
        <f t="shared" si="1843"/>
        <v>0</v>
      </c>
      <c r="DI646" s="193"/>
      <c r="DJ646" s="193"/>
      <c r="DK646" s="20">
        <v>0</v>
      </c>
      <c r="DL646" s="33"/>
      <c r="DM646" s="475">
        <f t="shared" si="1844"/>
        <v>0</v>
      </c>
      <c r="DN646" s="4"/>
      <c r="DR646" s="7">
        <f t="shared" si="1960"/>
        <v>0</v>
      </c>
      <c r="DS646" s="224">
        <f t="shared" si="1850"/>
        <v>0</v>
      </c>
      <c r="DT646" s="1">
        <f t="shared" si="1845"/>
        <v>0</v>
      </c>
      <c r="DU646" s="229">
        <f t="shared" si="1846"/>
        <v>0</v>
      </c>
    </row>
    <row r="647" spans="1:125" hidden="1" outlineLevel="1" x14ac:dyDescent="0.35">
      <c r="B647" s="5" t="s">
        <v>126</v>
      </c>
      <c r="C647" s="3"/>
      <c r="D647" s="18">
        <v>320921</v>
      </c>
      <c r="E647" s="5" t="s">
        <v>194</v>
      </c>
      <c r="F647" s="5" t="s">
        <v>85</v>
      </c>
      <c r="G647" s="5" t="s">
        <v>70</v>
      </c>
      <c r="H647" s="20">
        <v>332.45499999999998</v>
      </c>
      <c r="I647" s="16">
        <f t="shared" ref="I647:I648" si="1994">+IFERROR(AI647/$H647,0)</f>
        <v>0</v>
      </c>
      <c r="J647" s="16">
        <f t="shared" ref="J647:J648" si="1995">+IFERROR(AJ647/$H647,0)</f>
        <v>0</v>
      </c>
      <c r="K647" s="16">
        <f t="shared" ref="K647:K648" si="1996">+IFERROR(AK647/$H647,0)</f>
        <v>0</v>
      </c>
      <c r="L647" s="33">
        <f t="shared" ref="L647:L648" si="1997">+IFERROR(AL647/$H647,0)</f>
        <v>0</v>
      </c>
      <c r="M647" s="20">
        <f t="shared" ref="M647:M648" si="1998">+IFERROR(AM647/$H647,0)</f>
        <v>0</v>
      </c>
      <c r="N647" s="20">
        <f t="shared" ref="N647:N648" si="1999">+IFERROR(AN647/$H647,0)</f>
        <v>0</v>
      </c>
      <c r="O647" s="20">
        <f t="shared" ref="O647:O648" si="2000">+IFERROR(AO647/$H647,0)</f>
        <v>0</v>
      </c>
      <c r="P647" s="20">
        <f t="shared" ref="P647:P648" si="2001">+IFERROR(AP647/$H647,0)</f>
        <v>0</v>
      </c>
      <c r="Q647" s="20">
        <f t="shared" ref="Q647:Q648" si="2002">+IFERROR(AQ647/$H647,0)</f>
        <v>0</v>
      </c>
      <c r="R647" s="20">
        <f t="shared" ref="R647:R648" si="2003">+IFERROR(AR647/$H647,0)</f>
        <v>0</v>
      </c>
      <c r="S647" s="20">
        <f t="shared" ref="S647:S648" si="2004">+IFERROR(AS647/$H647,0)</f>
        <v>0</v>
      </c>
      <c r="T647" s="20">
        <f t="shared" ref="T647:T648" si="2005">+IFERROR(AT647/$H647,0)</f>
        <v>0</v>
      </c>
      <c r="U647" s="182">
        <f t="shared" ref="U647:U648" si="2006">+SUM(I647:T647)</f>
        <v>0</v>
      </c>
      <c r="V647" s="33">
        <v>0</v>
      </c>
      <c r="W647" s="20">
        <v>0</v>
      </c>
      <c r="X647" s="20">
        <v>0</v>
      </c>
      <c r="Y647" s="20">
        <v>0</v>
      </c>
      <c r="Z647" s="20">
        <v>0</v>
      </c>
      <c r="AA647" s="20">
        <v>0</v>
      </c>
      <c r="AB647" s="20">
        <v>0</v>
      </c>
      <c r="AC647" s="20">
        <v>0</v>
      </c>
      <c r="AD647" s="20">
        <v>0</v>
      </c>
      <c r="AE647" s="20">
        <v>0</v>
      </c>
      <c r="AF647" s="20">
        <v>0</v>
      </c>
      <c r="AG647" s="16">
        <v>0</v>
      </c>
      <c r="AH647" s="179">
        <f t="shared" si="1978"/>
        <v>0</v>
      </c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329">
        <f t="shared" si="1863"/>
        <v>0</v>
      </c>
      <c r="AV647" s="33">
        <v>0</v>
      </c>
      <c r="AW647" s="20">
        <v>0</v>
      </c>
      <c r="AX647" s="20">
        <v>0</v>
      </c>
      <c r="AY647" s="20">
        <v>0</v>
      </c>
      <c r="AZ647" s="20">
        <v>0</v>
      </c>
      <c r="BA647" s="20">
        <v>0</v>
      </c>
      <c r="BB647" s="20">
        <v>0</v>
      </c>
      <c r="BC647" s="20">
        <v>0</v>
      </c>
      <c r="BD647" s="20">
        <v>0</v>
      </c>
      <c r="BE647" s="20">
        <v>0</v>
      </c>
      <c r="BF647" s="20">
        <v>0</v>
      </c>
      <c r="BG647" s="20">
        <v>0</v>
      </c>
      <c r="BH647" s="329">
        <f t="shared" si="1864"/>
        <v>0</v>
      </c>
      <c r="BI647" s="193"/>
      <c r="BJ647" s="193"/>
      <c r="BK647" s="20">
        <v>0</v>
      </c>
      <c r="BL647" s="33">
        <v>0</v>
      </c>
      <c r="BM647" s="226">
        <f t="shared" si="1851"/>
        <v>0</v>
      </c>
      <c r="BN647" s="4">
        <f t="shared" si="1974"/>
        <v>0</v>
      </c>
      <c r="BO647" s="4">
        <v>0</v>
      </c>
      <c r="BP647" s="4">
        <v>0</v>
      </c>
      <c r="BQ647" s="195">
        <v>0</v>
      </c>
      <c r="BR647" s="196">
        <f>BQ647*H647*1.08*(1-BO647)</f>
        <v>0</v>
      </c>
      <c r="BS647" s="224">
        <f t="shared" si="1861"/>
        <v>0</v>
      </c>
      <c r="BT647" s="4">
        <f t="shared" si="1852"/>
        <v>0</v>
      </c>
      <c r="BU647" s="3">
        <f t="shared" si="1976"/>
        <v>0</v>
      </c>
      <c r="BV647" s="193">
        <f t="shared" si="1853"/>
        <v>0</v>
      </c>
      <c r="BW647" s="193">
        <f t="shared" si="1854"/>
        <v>0</v>
      </c>
      <c r="BX647" s="20">
        <v>0</v>
      </c>
      <c r="BY647" s="19">
        <v>0</v>
      </c>
      <c r="BZ647" s="441">
        <f t="shared" si="1855"/>
        <v>0</v>
      </c>
      <c r="CA647" s="4">
        <f>BW647/$BW$613</f>
        <v>0</v>
      </c>
      <c r="CB647" s="1">
        <v>0</v>
      </c>
      <c r="CC647" s="1">
        <v>0</v>
      </c>
      <c r="CD647" s="19">
        <v>0</v>
      </c>
      <c r="CE647" s="196">
        <v>0</v>
      </c>
      <c r="CF647" s="275">
        <f t="shared" si="1856"/>
        <v>0</v>
      </c>
      <c r="CG647" s="1">
        <f t="shared" si="1857"/>
        <v>0</v>
      </c>
      <c r="CH647" s="229">
        <f t="shared" si="1858"/>
        <v>0</v>
      </c>
      <c r="CI647" s="193">
        <f t="shared" si="1859"/>
        <v>0</v>
      </c>
      <c r="CJ647" s="193">
        <f t="shared" si="1860"/>
        <v>0</v>
      </c>
      <c r="CK647" s="20">
        <v>0</v>
      </c>
      <c r="CL647" s="33"/>
      <c r="CM647" s="475">
        <f t="shared" si="1837"/>
        <v>0</v>
      </c>
      <c r="CN647" s="4"/>
      <c r="CO647" s="1">
        <v>0</v>
      </c>
      <c r="CP647" s="1">
        <v>0</v>
      </c>
      <c r="CQ647" s="19">
        <v>0</v>
      </c>
      <c r="CR647" s="7">
        <f t="shared" si="1993"/>
        <v>0</v>
      </c>
      <c r="CS647" s="224">
        <f t="shared" si="1847"/>
        <v>0</v>
      </c>
      <c r="CT647" s="1">
        <f t="shared" si="1848"/>
        <v>0</v>
      </c>
      <c r="CU647" s="229">
        <f t="shared" si="1838"/>
        <v>0</v>
      </c>
      <c r="CV647" s="193">
        <f t="shared" si="1839"/>
        <v>0</v>
      </c>
      <c r="CW647" s="193">
        <f t="shared" si="1840"/>
        <v>0</v>
      </c>
      <c r="CX647" s="20">
        <v>0</v>
      </c>
      <c r="CY647" s="33"/>
      <c r="CZ647" s="475">
        <f t="shared" si="1841"/>
        <v>0</v>
      </c>
      <c r="DA647" s="4"/>
      <c r="DE647" s="7">
        <f t="shared" si="1975"/>
        <v>0</v>
      </c>
      <c r="DF647" s="224">
        <f t="shared" si="1849"/>
        <v>0</v>
      </c>
      <c r="DG647" s="1">
        <f t="shared" si="1842"/>
        <v>0</v>
      </c>
      <c r="DH647" s="229">
        <f t="shared" si="1843"/>
        <v>0</v>
      </c>
      <c r="DI647" s="193"/>
      <c r="DJ647" s="193"/>
      <c r="DK647" s="20">
        <v>0</v>
      </c>
      <c r="DL647" s="33"/>
      <c r="DM647" s="475">
        <f t="shared" si="1844"/>
        <v>0</v>
      </c>
      <c r="DN647" s="4"/>
      <c r="DR647" s="7">
        <f t="shared" si="1960"/>
        <v>0</v>
      </c>
      <c r="DS647" s="224">
        <f t="shared" si="1850"/>
        <v>0</v>
      </c>
      <c r="DT647" s="1">
        <f t="shared" si="1845"/>
        <v>0</v>
      </c>
      <c r="DU647" s="229">
        <f t="shared" si="1846"/>
        <v>0</v>
      </c>
    </row>
    <row r="648" spans="1:125" hidden="1" outlineLevel="1" x14ac:dyDescent="0.35">
      <c r="B648" s="5" t="s">
        <v>126</v>
      </c>
      <c r="C648" s="3"/>
      <c r="D648" s="18">
        <v>320925</v>
      </c>
      <c r="E648" s="5" t="s">
        <v>194</v>
      </c>
      <c r="F648" s="5" t="s">
        <v>86</v>
      </c>
      <c r="G648" s="5" t="s">
        <v>71</v>
      </c>
      <c r="H648" s="20">
        <v>210.833</v>
      </c>
      <c r="I648" s="16">
        <f t="shared" si="1994"/>
        <v>0</v>
      </c>
      <c r="J648" s="16">
        <f t="shared" si="1995"/>
        <v>0</v>
      </c>
      <c r="K648" s="16">
        <f t="shared" si="1996"/>
        <v>0</v>
      </c>
      <c r="L648" s="33">
        <f t="shared" si="1997"/>
        <v>0</v>
      </c>
      <c r="M648" s="20">
        <f t="shared" si="1998"/>
        <v>0</v>
      </c>
      <c r="N648" s="20">
        <f t="shared" si="1999"/>
        <v>0</v>
      </c>
      <c r="O648" s="20">
        <f t="shared" si="2000"/>
        <v>0</v>
      </c>
      <c r="P648" s="20">
        <f t="shared" si="2001"/>
        <v>0</v>
      </c>
      <c r="Q648" s="20">
        <f t="shared" si="2002"/>
        <v>0</v>
      </c>
      <c r="R648" s="20">
        <f t="shared" si="2003"/>
        <v>0</v>
      </c>
      <c r="S648" s="20">
        <f t="shared" si="2004"/>
        <v>0</v>
      </c>
      <c r="T648" s="20">
        <f t="shared" si="2005"/>
        <v>0</v>
      </c>
      <c r="U648" s="182">
        <f t="shared" si="2006"/>
        <v>0</v>
      </c>
      <c r="V648" s="33">
        <v>0</v>
      </c>
      <c r="W648" s="20">
        <v>0</v>
      </c>
      <c r="X648" s="20">
        <v>0</v>
      </c>
      <c r="Y648" s="20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0">
        <v>0</v>
      </c>
      <c r="AF648" s="20">
        <v>0</v>
      </c>
      <c r="AG648" s="16">
        <v>0</v>
      </c>
      <c r="AH648" s="179">
        <f t="shared" si="1978"/>
        <v>0</v>
      </c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329">
        <f t="shared" si="1863"/>
        <v>0</v>
      </c>
      <c r="AV648" s="33">
        <v>0</v>
      </c>
      <c r="AW648" s="20">
        <v>0</v>
      </c>
      <c r="AX648" s="20">
        <v>0</v>
      </c>
      <c r="AY648" s="20">
        <v>0</v>
      </c>
      <c r="AZ648" s="20">
        <v>0</v>
      </c>
      <c r="BA648" s="20">
        <v>0</v>
      </c>
      <c r="BB648" s="20">
        <v>0</v>
      </c>
      <c r="BC648" s="20">
        <v>0</v>
      </c>
      <c r="BD648" s="20">
        <v>0</v>
      </c>
      <c r="BE648" s="20">
        <v>0</v>
      </c>
      <c r="BF648" s="20">
        <v>0</v>
      </c>
      <c r="BG648" s="20">
        <v>0</v>
      </c>
      <c r="BH648" s="329">
        <f t="shared" si="1864"/>
        <v>0</v>
      </c>
      <c r="BI648" s="193"/>
      <c r="BJ648" s="193"/>
      <c r="BK648" s="20">
        <v>0</v>
      </c>
      <c r="BL648" s="33">
        <v>0</v>
      </c>
      <c r="BM648" s="226">
        <f t="shared" si="1851"/>
        <v>0</v>
      </c>
      <c r="BN648" s="4">
        <f t="shared" si="1974"/>
        <v>0</v>
      </c>
      <c r="BO648" s="4">
        <v>0</v>
      </c>
      <c r="BP648" s="4">
        <v>0</v>
      </c>
      <c r="BQ648" s="195">
        <v>0</v>
      </c>
      <c r="BR648" s="196">
        <f>BQ648*H648*1.08*(1-BO648)</f>
        <v>0</v>
      </c>
      <c r="BS648" s="224">
        <f t="shared" si="1861"/>
        <v>0</v>
      </c>
      <c r="BT648" s="4">
        <f t="shared" si="1852"/>
        <v>0</v>
      </c>
      <c r="BU648" s="3">
        <f t="shared" si="1976"/>
        <v>0</v>
      </c>
      <c r="BV648" s="193">
        <f t="shared" si="1853"/>
        <v>0</v>
      </c>
      <c r="BW648" s="193">
        <f t="shared" si="1854"/>
        <v>0</v>
      </c>
      <c r="BX648" s="20">
        <v>0</v>
      </c>
      <c r="BY648" s="19">
        <v>0</v>
      </c>
      <c r="BZ648" s="441">
        <f t="shared" si="1855"/>
        <v>0</v>
      </c>
      <c r="CA648" s="4">
        <f>BW648/$BW$613</f>
        <v>0</v>
      </c>
      <c r="CB648" s="1">
        <v>0</v>
      </c>
      <c r="CC648" s="1">
        <v>0</v>
      </c>
      <c r="CD648" s="19">
        <v>0</v>
      </c>
      <c r="CE648" s="196">
        <v>0</v>
      </c>
      <c r="CF648" s="275">
        <f t="shared" si="1856"/>
        <v>0</v>
      </c>
      <c r="CG648" s="1">
        <f t="shared" si="1857"/>
        <v>0</v>
      </c>
      <c r="CH648" s="229">
        <f t="shared" si="1858"/>
        <v>0</v>
      </c>
      <c r="CI648" s="193">
        <f t="shared" si="1859"/>
        <v>0</v>
      </c>
      <c r="CJ648" s="193">
        <f t="shared" si="1860"/>
        <v>0</v>
      </c>
      <c r="CK648" s="20">
        <v>0</v>
      </c>
      <c r="CL648" s="33"/>
      <c r="CM648" s="475">
        <f t="shared" ref="CM648:CM711" si="2007">+IFERROR(CL648/CK648,0)</f>
        <v>0</v>
      </c>
      <c r="CN648" s="4"/>
      <c r="CO648" s="1">
        <v>0</v>
      </c>
      <c r="CP648" s="1">
        <v>0</v>
      </c>
      <c r="CQ648" s="19">
        <v>0</v>
      </c>
      <c r="CR648" s="7">
        <f t="shared" si="1993"/>
        <v>0</v>
      </c>
      <c r="CS648" s="224">
        <f t="shared" si="1847"/>
        <v>0</v>
      </c>
      <c r="CT648" s="1">
        <f t="shared" si="1848"/>
        <v>0</v>
      </c>
      <c r="CU648" s="229">
        <f t="shared" ref="CU648:CU711" si="2008">IFERROR(SUM(AV648:BD648,CR648)/SUM(AI648:AR648)-1,0)</f>
        <v>0</v>
      </c>
      <c r="CV648" s="193">
        <f t="shared" ref="CV648:CV711" si="2009">+AVERAGE(AV648:BD648,CL648)</f>
        <v>0</v>
      </c>
      <c r="CW648" s="193">
        <f t="shared" ref="CW648:CW711" si="2010">+IFERROR(AVERAGE(CL648,BD648,BC648),"")</f>
        <v>0</v>
      </c>
      <c r="CX648" s="20">
        <v>0</v>
      </c>
      <c r="CY648" s="33"/>
      <c r="CZ648" s="475">
        <f t="shared" ref="CZ648:CZ711" si="2011">+IFERROR(CY648/CX648,0)</f>
        <v>0</v>
      </c>
      <c r="DA648" s="4"/>
      <c r="DE648" s="7">
        <f t="shared" si="1975"/>
        <v>0</v>
      </c>
      <c r="DF648" s="224">
        <f t="shared" si="1849"/>
        <v>0</v>
      </c>
      <c r="DG648" s="1">
        <f t="shared" ref="DG648:DG711" si="2012">IFERROR(DE648/AS648-1,0)</f>
        <v>0</v>
      </c>
      <c r="DH648" s="229">
        <f t="shared" ref="DH648:DH711" si="2013">IFERROR(SUM(AV648:BD648,CL648)/SUM(AI648:AS648)-1,0)</f>
        <v>0</v>
      </c>
      <c r="DI648" s="193"/>
      <c r="DJ648" s="193"/>
      <c r="DK648" s="20">
        <v>0</v>
      </c>
      <c r="DL648" s="33"/>
      <c r="DM648" s="475">
        <f t="shared" ref="DM648:DM711" si="2014">+IFERROR(DL648/DK648,0)</f>
        <v>0</v>
      </c>
      <c r="DN648" s="4"/>
      <c r="DR648" s="7">
        <f t="shared" si="1960"/>
        <v>0</v>
      </c>
      <c r="DS648" s="224">
        <f t="shared" si="1850"/>
        <v>0</v>
      </c>
      <c r="DT648" s="1">
        <f t="shared" ref="DT648:DT711" si="2015">IFERROR(DR648/AT648-1,0)</f>
        <v>0</v>
      </c>
      <c r="DU648" s="229">
        <f t="shared" ref="DU648:DU711" si="2016">IFERROR(BH648/AU648-1,0)</f>
        <v>0</v>
      </c>
    </row>
    <row r="649" spans="1:125" s="11" customFormat="1" collapsed="1" x14ac:dyDescent="0.35">
      <c r="A649" s="204"/>
      <c r="B649" s="199"/>
      <c r="C649" s="200"/>
      <c r="D649" s="201"/>
      <c r="E649" s="199" t="s">
        <v>106</v>
      </c>
      <c r="F649" s="199"/>
      <c r="G649" s="199"/>
      <c r="H649" s="205"/>
      <c r="I649" s="206">
        <f>+SUM(I650:I682)</f>
        <v>168.10884300417905</v>
      </c>
      <c r="J649" s="206">
        <f t="shared" ref="J649" si="2017">+SUM(J650:J682)</f>
        <v>247.07886772034544</v>
      </c>
      <c r="K649" s="206">
        <f t="shared" ref="K649" si="2018">+SUM(K650:K682)</f>
        <v>379.13513074657601</v>
      </c>
      <c r="L649" s="207">
        <f t="shared" ref="L649" si="2019">+SUM(L650:L682)</f>
        <v>413.34882315758671</v>
      </c>
      <c r="M649" s="208">
        <f t="shared" ref="M649" si="2020">+SUM(M650:M682)</f>
        <v>225.87153720035647</v>
      </c>
      <c r="N649" s="208">
        <f t="shared" ref="N649" si="2021">+SUM(N650:N682)</f>
        <v>165.04471015695694</v>
      </c>
      <c r="O649" s="208">
        <f t="shared" ref="O649" si="2022">+SUM(O650:O682)</f>
        <v>212.23066759130151</v>
      </c>
      <c r="P649" s="208">
        <f t="shared" ref="P649" si="2023">+SUM(P650:P682)</f>
        <v>450.24602417655751</v>
      </c>
      <c r="Q649" s="208">
        <f t="shared" ref="Q649" si="2024">+SUM(Q650:Q682)</f>
        <v>269.48431478768316</v>
      </c>
      <c r="R649" s="208">
        <f t="shared" ref="R649" si="2025">+SUM(R650:R682)</f>
        <v>300.10776389601517</v>
      </c>
      <c r="S649" s="208">
        <f t="shared" ref="S649" si="2026">+SUM(S650:S682)</f>
        <v>0</v>
      </c>
      <c r="T649" s="208">
        <f t="shared" ref="T649" si="2027">+SUM(T650:T682)</f>
        <v>0</v>
      </c>
      <c r="U649" s="202">
        <f t="shared" ref="U649" si="2028">+SUM(U650:U682)</f>
        <v>2830.6566824375582</v>
      </c>
      <c r="V649" s="207">
        <f>+SUM(V650:V682)</f>
        <v>858.5333333333333</v>
      </c>
      <c r="W649" s="208">
        <f t="shared" ref="W649:AH649" si="2029">+SUM(W650:W682)</f>
        <v>272.78666666666669</v>
      </c>
      <c r="X649" s="208">
        <f t="shared" si="2029"/>
        <v>355.56666666666672</v>
      </c>
      <c r="Y649" s="208">
        <f t="shared" si="2029"/>
        <v>130.96666666666667</v>
      </c>
      <c r="Z649" s="208">
        <f t="shared" si="2029"/>
        <v>35</v>
      </c>
      <c r="AA649" s="208">
        <f t="shared" si="2029"/>
        <v>181.44166666666666</v>
      </c>
      <c r="AB649" s="208">
        <f t="shared" si="2029"/>
        <v>343.11666666666667</v>
      </c>
      <c r="AC649" s="208">
        <f t="shared" si="2029"/>
        <v>446.10833333333335</v>
      </c>
      <c r="AD649" s="208">
        <f t="shared" si="2029"/>
        <v>689.66666666666674</v>
      </c>
      <c r="AE649" s="208">
        <f t="shared" si="2029"/>
        <v>0</v>
      </c>
      <c r="AF649" s="208">
        <f t="shared" si="2029"/>
        <v>0</v>
      </c>
      <c r="AG649" s="206">
        <f t="shared" si="2029"/>
        <v>0</v>
      </c>
      <c r="AH649" s="203">
        <f t="shared" si="2029"/>
        <v>3313.1866666666674</v>
      </c>
      <c r="AI649" s="209">
        <f>SUM(AI650:AI682)</f>
        <v>43696.227036000004</v>
      </c>
      <c r="AJ649" s="209">
        <f t="shared" ref="AJ649:AR649" si="2030">SUM(AJ650:AJ682)</f>
        <v>62501.949400000005</v>
      </c>
      <c r="AK649" s="209">
        <f t="shared" si="2030"/>
        <v>90920.387800000011</v>
      </c>
      <c r="AL649" s="209">
        <f t="shared" si="2030"/>
        <v>103127.84239999998</v>
      </c>
      <c r="AM649" s="209">
        <f t="shared" si="2030"/>
        <v>54725.479050000002</v>
      </c>
      <c r="AN649" s="209">
        <f t="shared" si="2030"/>
        <v>39127.466399999998</v>
      </c>
      <c r="AO649" s="209">
        <f t="shared" si="2030"/>
        <v>52429.817159999999</v>
      </c>
      <c r="AP649" s="209">
        <f t="shared" si="2030"/>
        <v>111070.08792000001</v>
      </c>
      <c r="AQ649" s="209">
        <f t="shared" si="2030"/>
        <v>64109.1996</v>
      </c>
      <c r="AR649" s="209">
        <f t="shared" si="2030"/>
        <v>73343.832479999997</v>
      </c>
      <c r="AS649" s="209">
        <f t="shared" ref="AS649:AT649" si="2031">SUM(AS650:AS681)</f>
        <v>0</v>
      </c>
      <c r="AT649" s="209">
        <f t="shared" si="2031"/>
        <v>0</v>
      </c>
      <c r="AU649" s="330">
        <f t="shared" ref="AU649" si="2032">+SUM(AU650:AU682)</f>
        <v>695052.28924599988</v>
      </c>
      <c r="AV649" s="207">
        <f t="shared" ref="AV649" si="2033">+SUM(AV650:AV682)</f>
        <v>204557.59440000006</v>
      </c>
      <c r="AW649" s="208">
        <f t="shared" ref="AW649" si="2034">+SUM(AW650:AW682)</f>
        <v>70480.250080000013</v>
      </c>
      <c r="AX649" s="208">
        <f t="shared" ref="AX649" si="2035">+SUM(AX650:AX682)</f>
        <v>87283.732680000016</v>
      </c>
      <c r="AY649" s="208">
        <f t="shared" ref="AY649" si="2036">+SUM(AY650:AY682)</f>
        <v>31173.52608</v>
      </c>
      <c r="AZ649" s="208">
        <f t="shared" ref="AZ649" si="2037">+SUM(AZ650:AZ682)</f>
        <v>8816.0594399999991</v>
      </c>
      <c r="BA649" s="208">
        <f t="shared" ref="BA649" si="2038">+SUM(BA650:BA682)</f>
        <v>49110.55272</v>
      </c>
      <c r="BB649" s="208">
        <f t="shared" ref="BB649" si="2039">+SUM(BB650:BB682)</f>
        <v>81984.139200000034</v>
      </c>
      <c r="BC649" s="208">
        <v>103926.53268000002</v>
      </c>
      <c r="BD649" s="208">
        <v>154899.07559999998</v>
      </c>
      <c r="BE649" s="208">
        <f t="shared" ref="BE649" si="2040">+SUM(BE650:BE682)</f>
        <v>0</v>
      </c>
      <c r="BF649" s="208">
        <f t="shared" ref="BF649" si="2041">+SUM(BF650:BF682)</f>
        <v>0</v>
      </c>
      <c r="BG649" s="208">
        <f t="shared" ref="BG649" si="2042">+SUM(BG650:BG682)</f>
        <v>0</v>
      </c>
      <c r="BH649" s="330">
        <f t="shared" ref="BH649:CR649" si="2043">+SUM(BH650:BH682)</f>
        <v>792231.46287999989</v>
      </c>
      <c r="BI649" s="208">
        <f t="shared" si="2043"/>
        <v>51114.834646666663</v>
      </c>
      <c r="BJ649" s="207">
        <f t="shared" si="2043"/>
        <v>43899.923520000011</v>
      </c>
      <c r="BK649" s="208">
        <f t="shared" si="2043"/>
        <v>92218.067371590645</v>
      </c>
      <c r="BL649" s="207">
        <f t="shared" si="2043"/>
        <v>103926.53268000002</v>
      </c>
      <c r="BM649" s="250">
        <f>BL649/BK649</f>
        <v>1.1269649824825581</v>
      </c>
      <c r="BN649" s="252">
        <f>BJ649/BJ7</f>
        <v>3.9737432057226057E-3</v>
      </c>
      <c r="BO649" s="207"/>
      <c r="BP649" s="207"/>
      <c r="BQ649" s="207">
        <f t="shared" si="2043"/>
        <v>363.16666666666669</v>
      </c>
      <c r="BR649" s="251">
        <f t="shared" si="2043"/>
        <v>91771.660980000001</v>
      </c>
      <c r="BS649" s="230">
        <f t="shared" si="1861"/>
        <v>0.99515923067665402</v>
      </c>
      <c r="BT649" s="231">
        <f t="shared" si="1852"/>
        <v>-6.4315743093183109E-2</v>
      </c>
      <c r="BU649" s="232">
        <f t="shared" si="1976"/>
        <v>0.14299360892129598</v>
      </c>
      <c r="BV649" s="208">
        <f t="shared" si="2043"/>
        <v>77304.504140000005</v>
      </c>
      <c r="BW649" s="207">
        <f t="shared" si="1854"/>
        <v>78340.40820000002</v>
      </c>
      <c r="BX649" s="208">
        <f t="shared" ref="BX649" si="2044">+SUM(BX650:BX682)</f>
        <v>92761.821120358392</v>
      </c>
      <c r="BY649" s="208">
        <f>+SUM(BY650:BY682)</f>
        <v>154899.07559999998</v>
      </c>
      <c r="BZ649" s="387">
        <f t="shared" si="1855"/>
        <v>1.6698580701538681</v>
      </c>
      <c r="CA649" s="387">
        <f>BW649/BW7</f>
        <v>6.849823228363857E-3</v>
      </c>
      <c r="CB649" s="208"/>
      <c r="CC649" s="208"/>
      <c r="CD649" s="208">
        <v>385</v>
      </c>
      <c r="CE649" s="208">
        <v>98641.621800000008</v>
      </c>
      <c r="CF649" s="387">
        <f t="shared" si="1856"/>
        <v>1.063385998772195</v>
      </c>
      <c r="CG649" s="387">
        <f t="shared" si="1857"/>
        <v>0.5386500286302125</v>
      </c>
      <c r="CH649" s="387">
        <f t="shared" si="1858"/>
        <v>0.27428130381405103</v>
      </c>
      <c r="CI649" s="208">
        <f t="shared" si="1859"/>
        <v>88025.71809777779</v>
      </c>
      <c r="CJ649" s="207">
        <f t="shared" si="1860"/>
        <v>113603.24916000001</v>
      </c>
      <c r="CK649" s="208">
        <f>+SUM(CK650:CK682)</f>
        <v>149446.58436853456</v>
      </c>
      <c r="CL649" s="208">
        <f>+SUM(CL650:CL682)</f>
        <v>106418.204</v>
      </c>
      <c r="CM649" s="387">
        <f t="shared" si="2007"/>
        <v>0.71208187493648711</v>
      </c>
      <c r="CN649" s="387">
        <f>CJ649/CJ7</f>
        <v>1.0306177036219159E-2</v>
      </c>
      <c r="CO649" s="208">
        <v>0</v>
      </c>
      <c r="CP649" s="208">
        <v>0</v>
      </c>
      <c r="CQ649" s="208">
        <v>174.90833333333336</v>
      </c>
      <c r="CR649" s="208">
        <f t="shared" si="2043"/>
        <v>148205.889</v>
      </c>
      <c r="CS649" s="387">
        <f t="shared" si="1847"/>
        <v>0.991698068083811</v>
      </c>
      <c r="CT649" s="387">
        <f t="shared" si="1848"/>
        <v>1.0207000914550517</v>
      </c>
      <c r="CU649" s="387">
        <f t="shared" si="2008"/>
        <v>0.35304547072306791</v>
      </c>
      <c r="CV649" s="208">
        <f t="shared" ref="CV649:CW649" si="2045">+SUM(CV650:CV682)</f>
        <v>89864.966688</v>
      </c>
      <c r="CW649" s="207">
        <f t="shared" si="2045"/>
        <v>121747.93742666667</v>
      </c>
      <c r="CX649" s="208">
        <f>+SUM(CX650:CX682)</f>
        <v>0</v>
      </c>
      <c r="CY649" s="208">
        <f>+SUM(CY650:CY682)</f>
        <v>0</v>
      </c>
      <c r="CZ649" s="387">
        <f t="shared" si="2011"/>
        <v>0</v>
      </c>
      <c r="DA649" s="387">
        <f>CW649/CW7</f>
        <v>1.2239132440678485E-2</v>
      </c>
      <c r="DB649" s="208">
        <v>0</v>
      </c>
      <c r="DC649" s="208">
        <v>0</v>
      </c>
      <c r="DD649" s="208">
        <f t="shared" ref="DD649:DE649" si="2046">+SUM(DD650:DD682)</f>
        <v>0</v>
      </c>
      <c r="DE649" s="208">
        <f t="shared" si="2046"/>
        <v>0</v>
      </c>
      <c r="DF649" s="387">
        <f t="shared" si="1849"/>
        <v>0</v>
      </c>
      <c r="DG649" s="387">
        <f t="shared" si="2012"/>
        <v>0</v>
      </c>
      <c r="DH649" s="387">
        <f t="shared" si="2013"/>
        <v>0.29292382858686028</v>
      </c>
      <c r="DI649" s="208"/>
      <c r="DJ649" s="207"/>
      <c r="DK649" s="208">
        <f>+SUM(DK650:DK682)</f>
        <v>0</v>
      </c>
      <c r="DL649" s="208">
        <f>+SUM(DL650:DL682)</f>
        <v>0</v>
      </c>
      <c r="DM649" s="387">
        <f t="shared" si="2014"/>
        <v>0</v>
      </c>
      <c r="DN649" s="387" t="e">
        <f>DJ649/DJ7</f>
        <v>#DIV/0!</v>
      </c>
      <c r="DO649" s="208">
        <v>0</v>
      </c>
      <c r="DP649" s="208">
        <v>0</v>
      </c>
      <c r="DQ649" s="208">
        <f t="shared" ref="DQ649:DR649" si="2047">+SUM(DQ650:DQ682)</f>
        <v>0</v>
      </c>
      <c r="DR649" s="208">
        <f t="shared" si="2047"/>
        <v>0</v>
      </c>
      <c r="DS649" s="387">
        <f t="shared" si="1850"/>
        <v>0</v>
      </c>
      <c r="DT649" s="387">
        <f t="shared" si="2015"/>
        <v>0</v>
      </c>
      <c r="DU649" s="387">
        <f t="shared" si="2016"/>
        <v>0.13981562989947283</v>
      </c>
    </row>
    <row r="650" spans="1:125" x14ac:dyDescent="0.35">
      <c r="B650" s="5" t="s">
        <v>127</v>
      </c>
      <c r="C650" s="3"/>
      <c r="D650" s="18">
        <v>324003</v>
      </c>
      <c r="E650" s="5" t="s">
        <v>40</v>
      </c>
      <c r="F650" s="5" t="s">
        <v>36</v>
      </c>
      <c r="G650" s="5" t="s">
        <v>69</v>
      </c>
      <c r="H650" s="20">
        <v>366.66699999999997</v>
      </c>
      <c r="I650" s="16">
        <f t="shared" ref="I650" si="2048">+IFERROR(AI650/$H650,0)</f>
        <v>6.4018741801143824</v>
      </c>
      <c r="J650" s="16">
        <f t="shared" ref="J650" si="2049">+IFERROR(AJ650/$H650,0)</f>
        <v>24.540517690438467</v>
      </c>
      <c r="K650" s="16">
        <f t="shared" ref="K650" si="2050">+IFERROR(AK650/$H650,0)</f>
        <v>34.154308950628241</v>
      </c>
      <c r="L650" s="33">
        <f t="shared" ref="L650" si="2051">+IFERROR(AL650/$H650,0)</f>
        <v>34.176328930610069</v>
      </c>
      <c r="M650" s="20">
        <f t="shared" ref="M650" si="2052">+IFERROR(AM650/$H650,0)</f>
        <v>12.803748360228763</v>
      </c>
      <c r="N650" s="20">
        <f t="shared" ref="N650" si="2053">+IFERROR(AN650/$H650,0)</f>
        <v>3.2009370900571907</v>
      </c>
      <c r="O650" s="20">
        <f t="shared" ref="O650" si="2054">+IFERROR(AO650/$H650,0)</f>
        <v>16.761270580663108</v>
      </c>
      <c r="P650" s="20">
        <f t="shared" ref="P650" si="2055">+IFERROR(AP650/$H650,0)</f>
        <v>32.47496175003478</v>
      </c>
      <c r="Q650" s="20">
        <f t="shared" ref="Q650" si="2056">+IFERROR(AQ650/$H650,0)</f>
        <v>12.570952935497333</v>
      </c>
      <c r="R650" s="20">
        <f t="shared" ref="R650" si="2057">+IFERROR(AR650/$H650,0)</f>
        <v>19.904008814537441</v>
      </c>
      <c r="S650" s="20">
        <f t="shared" ref="S650" si="2058">+IFERROR(AS650/$H650,0)</f>
        <v>0</v>
      </c>
      <c r="T650" s="20">
        <f t="shared" ref="T650" si="2059">+IFERROR(AT650/$H650,0)</f>
        <v>0</v>
      </c>
      <c r="U650" s="182">
        <f t="shared" ref="U650:U685" si="2060">+SUM(I650:T650)</f>
        <v>196.98890928280974</v>
      </c>
      <c r="V650" s="33">
        <v>36.200000000000003</v>
      </c>
      <c r="W650" s="20">
        <v>22.6</v>
      </c>
      <c r="X650" s="20">
        <v>21</v>
      </c>
      <c r="Y650" s="20">
        <v>2.2000000000000002</v>
      </c>
      <c r="Z650" s="20">
        <v>0</v>
      </c>
      <c r="AA650" s="20">
        <v>34.050000000000004</v>
      </c>
      <c r="AB650" s="20">
        <v>29.8</v>
      </c>
      <c r="AC650" s="20">
        <v>29.900000000000002</v>
      </c>
      <c r="AD650" s="20">
        <v>33</v>
      </c>
      <c r="AE650" s="20">
        <v>0</v>
      </c>
      <c r="AF650" s="20">
        <v>0</v>
      </c>
      <c r="AG650" s="16">
        <v>0</v>
      </c>
      <c r="AH650" s="179">
        <f t="shared" si="1978"/>
        <v>208.75000000000003</v>
      </c>
      <c r="AI650" s="28">
        <v>2347.3560000000002</v>
      </c>
      <c r="AJ650" s="28">
        <v>8998.1980000000003</v>
      </c>
      <c r="AK650" s="28">
        <v>12523.258000000003</v>
      </c>
      <c r="AL650" s="28">
        <v>12531.332</v>
      </c>
      <c r="AM650" s="28">
        <v>4694.7119999999995</v>
      </c>
      <c r="AN650" s="28">
        <v>1173.6779999999999</v>
      </c>
      <c r="AO650" s="28">
        <v>6145.8047999999999</v>
      </c>
      <c r="AP650" s="28">
        <v>11907.496800000001</v>
      </c>
      <c r="AQ650" s="28">
        <v>4609.3536000000004</v>
      </c>
      <c r="AR650" s="28">
        <v>7298.1431999999995</v>
      </c>
      <c r="AS650" s="23"/>
      <c r="AT650" s="23"/>
      <c r="AU650" s="329">
        <f t="shared" si="1863"/>
        <v>72229.332400000014</v>
      </c>
      <c r="AV650" s="33">
        <v>13904.883360000005</v>
      </c>
      <c r="AW650" s="20">
        <v>8680.9536800000005</v>
      </c>
      <c r="AX650" s="20">
        <v>8066.3688000000002</v>
      </c>
      <c r="AY650" s="20">
        <v>845.04816000000005</v>
      </c>
      <c r="AZ650" s="20">
        <v>0</v>
      </c>
      <c r="BA650" s="20">
        <v>13079.040840000005</v>
      </c>
      <c r="BB650" s="20">
        <v>11446.561440000007</v>
      </c>
      <c r="BC650" s="20">
        <v>11484.972720000003</v>
      </c>
      <c r="BD650" s="20">
        <v>12675.722400000008</v>
      </c>
      <c r="BE650" s="20">
        <v>0</v>
      </c>
      <c r="BF650" s="20">
        <v>0</v>
      </c>
      <c r="BG650" s="20">
        <v>0</v>
      </c>
      <c r="BH650" s="329">
        <f t="shared" si="1864"/>
        <v>80183.551400000026</v>
      </c>
      <c r="BI650" s="193">
        <f t="shared" ref="BI650:BI676" si="2061">+AVERAGE(AW650:BB650)</f>
        <v>7019.6621533333355</v>
      </c>
      <c r="BJ650" s="193">
        <f t="shared" ref="BJ650:BJ676" si="2062">+AVERAGE(AZ650:BB650)</f>
        <v>8175.2007600000043</v>
      </c>
      <c r="BK650" s="20">
        <v>12319.087088051867</v>
      </c>
      <c r="BL650" s="33">
        <v>11484.972720000003</v>
      </c>
      <c r="BM650" s="226">
        <f t="shared" si="1851"/>
        <v>0.93229089443966506</v>
      </c>
      <c r="BN650" s="4">
        <f>BJ650/$BJ$649</f>
        <v>0.18622357636398912</v>
      </c>
      <c r="BO650" s="4">
        <v>0</v>
      </c>
      <c r="BP650" s="4">
        <v>0</v>
      </c>
      <c r="BQ650" s="195">
        <v>23</v>
      </c>
      <c r="BR650" s="196">
        <f t="shared" ref="BR650:BR676" si="2063">BQ650*H650*1.08*(1-BO650)</f>
        <v>9108.0082799999982</v>
      </c>
      <c r="BS650" s="224">
        <f t="shared" si="1861"/>
        <v>0.73934117154133483</v>
      </c>
      <c r="BT650" s="4">
        <f t="shared" si="1852"/>
        <v>-3.5483870967741749E-2</v>
      </c>
      <c r="BU650" s="229">
        <f t="shared" si="1976"/>
        <v>0.11912756514325973</v>
      </c>
      <c r="BV650" s="193">
        <f t="shared" si="1853"/>
        <v>8438.4786250000016</v>
      </c>
      <c r="BW650" s="193">
        <f t="shared" si="1854"/>
        <v>12003.525000000007</v>
      </c>
      <c r="BX650" s="20">
        <v>14760.252874078631</v>
      </c>
      <c r="BY650" s="19">
        <v>12675.722400000008</v>
      </c>
      <c r="BZ650" s="441">
        <f t="shared" si="1855"/>
        <v>0.85877406763542696</v>
      </c>
      <c r="CA650" s="4">
        <f t="shared" ref="CA650:CA676" si="2064">BW650/$BW$649</f>
        <v>0.15322265068309926</v>
      </c>
      <c r="CB650" s="1">
        <v>0</v>
      </c>
      <c r="CC650" s="1">
        <v>0</v>
      </c>
      <c r="CD650" s="19">
        <v>25</v>
      </c>
      <c r="CE650" s="196">
        <v>9900.009</v>
      </c>
      <c r="CF650" s="275">
        <f t="shared" si="1856"/>
        <v>0.67072082602229677</v>
      </c>
      <c r="CG650" s="1">
        <f t="shared" si="1857"/>
        <v>1.1478085343680293</v>
      </c>
      <c r="CH650" s="229">
        <f t="shared" si="1858"/>
        <v>0.23490039822033659</v>
      </c>
      <c r="CI650" s="193">
        <f t="shared" si="1859"/>
        <v>8909.283488888892</v>
      </c>
      <c r="CJ650" s="193">
        <f t="shared" si="1860"/>
        <v>11869.085520000006</v>
      </c>
      <c r="CK650" s="20">
        <v>15965.85011276793</v>
      </c>
      <c r="CL650" s="33">
        <v>8565.9140000000007</v>
      </c>
      <c r="CM650" s="475">
        <f t="shared" si="2007"/>
        <v>0.53651474487724382</v>
      </c>
      <c r="CN650" s="4">
        <f>CJ650/$CJ$649</f>
        <v>0.10447839835358461</v>
      </c>
      <c r="CO650" s="1">
        <v>0</v>
      </c>
      <c r="CP650" s="1">
        <v>0</v>
      </c>
      <c r="CQ650" s="19">
        <v>25</v>
      </c>
      <c r="CR650" s="7">
        <v>19800.018</v>
      </c>
      <c r="CS650" s="224">
        <f t="shared" ref="CS650:CS713" si="2065">+IFERROR(CR650/CK650,0)</f>
        <v>1.2401480572691759</v>
      </c>
      <c r="CT650" s="1">
        <f t="shared" ref="CT650:CT713" si="2066">IFERROR(CR650/AR650-1,0)</f>
        <v>1.7130213065701425</v>
      </c>
      <c r="CU650" s="229">
        <f t="shared" si="2008"/>
        <v>0.3842516063460113</v>
      </c>
      <c r="CV650" s="193">
        <f t="shared" si="2009"/>
        <v>8874.9465400000026</v>
      </c>
      <c r="CW650" s="193">
        <f t="shared" si="2010"/>
        <v>10908.869706666672</v>
      </c>
      <c r="CX650" s="20"/>
      <c r="CY650" s="33"/>
      <c r="CZ650" s="475">
        <f t="shared" si="2011"/>
        <v>0</v>
      </c>
      <c r="DA650" s="4">
        <f t="shared" ref="DA650:DA682" si="2067">CW650/$CW$649</f>
        <v>8.9602090493216699E-2</v>
      </c>
      <c r="DE650" s="7">
        <f t="shared" ref="DE650" si="2068">DD650*$H650*1.08*(1-DB650)</f>
        <v>0</v>
      </c>
      <c r="DF650" s="224">
        <f t="shared" ref="DF650:DF713" si="2069">+IFERROR(DE650/CX650,0)</f>
        <v>0</v>
      </c>
      <c r="DG650" s="1">
        <f t="shared" si="2012"/>
        <v>0</v>
      </c>
      <c r="DH650" s="229">
        <f t="shared" si="2013"/>
        <v>0.2287177861275651</v>
      </c>
      <c r="DI650" s="193"/>
      <c r="DJ650" s="193"/>
      <c r="DK650" s="20"/>
      <c r="DL650" s="33"/>
      <c r="DM650" s="475">
        <f t="shared" si="2014"/>
        <v>0</v>
      </c>
      <c r="DN650" s="4" t="e">
        <f t="shared" ref="DN650:DN682" si="2070">DJ650/$DJ$649</f>
        <v>#DIV/0!</v>
      </c>
      <c r="DR650" s="7">
        <f t="shared" ref="DR650:DR685" si="2071">DQ650*$H650*1.08*(1-DO650)</f>
        <v>0</v>
      </c>
      <c r="DS650" s="224">
        <f t="shared" ref="DS650:DS713" si="2072">+IFERROR(DR650/DK650,0)</f>
        <v>0</v>
      </c>
      <c r="DT650" s="1">
        <f t="shared" si="2015"/>
        <v>0</v>
      </c>
      <c r="DU650" s="229">
        <f t="shared" si="2016"/>
        <v>0.11012449839561311</v>
      </c>
    </row>
    <row r="651" spans="1:125" hidden="1" outlineLevel="1" x14ac:dyDescent="0.35">
      <c r="B651" s="5" t="s">
        <v>127</v>
      </c>
      <c r="C651" s="3"/>
      <c r="D651" s="18">
        <v>320015</v>
      </c>
      <c r="E651" s="5" t="s">
        <v>41</v>
      </c>
      <c r="F651" s="5" t="s">
        <v>32</v>
      </c>
      <c r="G651" s="5" t="s">
        <v>70</v>
      </c>
      <c r="H651" s="20">
        <v>332.45499999999998</v>
      </c>
      <c r="I651" s="16">
        <f t="shared" ref="I651:I681" si="2073">+IFERROR(AI651/$H651,0)</f>
        <v>11.217945285828158</v>
      </c>
      <c r="J651" s="16">
        <f t="shared" ref="J651:J681" si="2074">+IFERROR(AJ651/$H651,0)</f>
        <v>25.495330195064</v>
      </c>
      <c r="K651" s="16">
        <f t="shared" ref="K651:K681" si="2075">+IFERROR(AK651/$H651,0)</f>
        <v>29.57458302627423</v>
      </c>
      <c r="L651" s="33">
        <f t="shared" ref="L651:L681" si="2076">+IFERROR(AL651/$H651,0)</f>
        <v>52.010473597930563</v>
      </c>
      <c r="M651" s="20">
        <f t="shared" ref="M651:M681" si="2077">+IFERROR(AM651/$H651,0)</f>
        <v>21.416077363853763</v>
      </c>
      <c r="N651" s="20">
        <f t="shared" ref="N651:N681" si="2078">+IFERROR(AN651/$H651,0)</f>
        <v>20.396264156051203</v>
      </c>
      <c r="O651" s="20">
        <f t="shared" ref="O651:O681" si="2079">+IFERROR(AO651/$H651,0)</f>
        <v>30.038134484366296</v>
      </c>
      <c r="P651" s="20">
        <f t="shared" ref="P651:P681" si="2080">+IFERROR(AP651/$H651,0)</f>
        <v>44.788513332631467</v>
      </c>
      <c r="Q651" s="20">
        <f t="shared" ref="Q651:Q681" si="2081">+IFERROR(AQ651/$H651,0)</f>
        <v>28.286835812365585</v>
      </c>
      <c r="R651" s="20">
        <f t="shared" ref="R651:R681" si="2082">+IFERROR(AR651/$H651,0)</f>
        <v>26.191319727481922</v>
      </c>
      <c r="S651" s="20">
        <f t="shared" ref="S651:S681" si="2083">+IFERROR(AS651/$H651,0)</f>
        <v>0</v>
      </c>
      <c r="T651" s="20">
        <f t="shared" ref="T651:T681" si="2084">+IFERROR(AT651/$H651,0)</f>
        <v>0</v>
      </c>
      <c r="U651" s="182">
        <f t="shared" si="2060"/>
        <v>289.41547698184723</v>
      </c>
      <c r="V651" s="33">
        <v>38.9</v>
      </c>
      <c r="W651" s="20">
        <v>44</v>
      </c>
      <c r="X651" s="20">
        <v>36.6</v>
      </c>
      <c r="Y651" s="20">
        <v>4.5</v>
      </c>
      <c r="Z651" s="20">
        <v>3</v>
      </c>
      <c r="AA651" s="20">
        <v>1</v>
      </c>
      <c r="AB651" s="20">
        <v>56.5</v>
      </c>
      <c r="AC651" s="20">
        <v>16</v>
      </c>
      <c r="AD651" s="20">
        <v>58</v>
      </c>
      <c r="AE651" s="20">
        <v>0</v>
      </c>
      <c r="AF651" s="20">
        <v>0</v>
      </c>
      <c r="AG651" s="16">
        <v>0</v>
      </c>
      <c r="AH651" s="179">
        <f t="shared" si="1978"/>
        <v>258.5</v>
      </c>
      <c r="AI651" s="28">
        <v>3729.462</v>
      </c>
      <c r="AJ651" s="28">
        <v>8476.0500000000011</v>
      </c>
      <c r="AK651" s="28">
        <v>9832.2179999999989</v>
      </c>
      <c r="AL651" s="28">
        <v>17291.142000000003</v>
      </c>
      <c r="AM651" s="28">
        <v>7119.8820000000023</v>
      </c>
      <c r="AN651" s="28">
        <v>6780.840000000002</v>
      </c>
      <c r="AO651" s="28">
        <v>9986.3279999999959</v>
      </c>
      <c r="AP651" s="28">
        <v>14890.165199999994</v>
      </c>
      <c r="AQ651" s="28">
        <v>9404.1</v>
      </c>
      <c r="AR651" s="28">
        <v>8707.4352000000017</v>
      </c>
      <c r="AS651" s="28"/>
      <c r="AT651" s="28"/>
      <c r="AU651" s="329">
        <f t="shared" si="1863"/>
        <v>96217.622400000007</v>
      </c>
      <c r="AV651" s="33">
        <v>13548.87</v>
      </c>
      <c r="AW651" s="20">
        <v>15325.199999999999</v>
      </c>
      <c r="AX651" s="20">
        <v>12747.779999999997</v>
      </c>
      <c r="AY651" s="20">
        <v>1567.3500000000001</v>
      </c>
      <c r="AZ651" s="20">
        <v>1044.9000000000001</v>
      </c>
      <c r="BA651" s="20">
        <v>348.29999999999995</v>
      </c>
      <c r="BB651" s="20">
        <v>16728.022800000002</v>
      </c>
      <c r="BC651" s="20">
        <v>4806.54</v>
      </c>
      <c r="BD651" s="20">
        <v>17257.730399999997</v>
      </c>
      <c r="BE651" s="20">
        <v>0</v>
      </c>
      <c r="BF651" s="20">
        <v>0</v>
      </c>
      <c r="BG651" s="20">
        <v>0</v>
      </c>
      <c r="BH651" s="329">
        <f t="shared" si="1864"/>
        <v>83374.693199999994</v>
      </c>
      <c r="BI651" s="193">
        <f t="shared" si="2061"/>
        <v>7960.2587999999996</v>
      </c>
      <c r="BJ651" s="193">
        <f t="shared" si="2062"/>
        <v>6040.4076000000014</v>
      </c>
      <c r="BK651" s="20">
        <v>10267.311923031579</v>
      </c>
      <c r="BL651" s="33">
        <v>4806.54</v>
      </c>
      <c r="BM651" s="226">
        <f t="shared" ref="BM651:BM714" si="2085">+IFERROR(BL651/BK651,0)</f>
        <v>0.46814005808258297</v>
      </c>
      <c r="BN651" s="4">
        <f t="shared" ref="BN651:BN685" si="2086">BJ651/$BJ$649</f>
        <v>0.1375949458601699</v>
      </c>
      <c r="BO651" s="4">
        <v>0</v>
      </c>
      <c r="BP651" s="4">
        <v>0</v>
      </c>
      <c r="BQ651" s="195">
        <v>20.166666666666668</v>
      </c>
      <c r="BR651" s="196">
        <f t="shared" si="2063"/>
        <v>7240.8699000000006</v>
      </c>
      <c r="BS651" s="224">
        <f t="shared" si="1861"/>
        <v>0.70523521193091643</v>
      </c>
      <c r="BT651" s="4">
        <f t="shared" ref="BT651:BT714" si="2087">IFERROR(BL651/AP651-1,0)</f>
        <v>-0.67720035772336484</v>
      </c>
      <c r="BU651" s="229">
        <f t="shared" si="1976"/>
        <v>-0.15349795169357816</v>
      </c>
      <c r="BV651" s="193">
        <f t="shared" ref="BV651:BV714" si="2088">+IFERROR(AVERAGE(AV651:BC651),0)</f>
        <v>8264.6203499999992</v>
      </c>
      <c r="BW651" s="193">
        <f t="shared" ref="BW651:BW714" si="2089">+IFERROR(AVERAGE(BA651:BC651),0)</f>
        <v>7294.2876000000006</v>
      </c>
      <c r="BX651" s="20">
        <v>8969.4926708826006</v>
      </c>
      <c r="BY651" s="19">
        <v>17257.730399999997</v>
      </c>
      <c r="BZ651" s="441">
        <f t="shared" ref="BZ651:BZ714" si="2090">+IFERROR(BY651/BX651,0)</f>
        <v>1.9240475502057388</v>
      </c>
      <c r="CA651" s="4">
        <f t="shared" si="2064"/>
        <v>9.3110155634854086E-2</v>
      </c>
      <c r="CB651" s="1">
        <v>0</v>
      </c>
      <c r="CC651" s="1">
        <v>0</v>
      </c>
      <c r="CD651" s="19">
        <v>30</v>
      </c>
      <c r="CE651" s="196">
        <v>10771.541999999999</v>
      </c>
      <c r="CF651" s="275">
        <f t="shared" ref="CF651:CF714" si="2091">+IFERROR(CE651/BX651,0)</f>
        <v>1.2009087241876386</v>
      </c>
      <c r="CG651" s="1">
        <f t="shared" ref="CG651:CG714" si="2092">IFERROR(CE651/AQ651-1,0)</f>
        <v>0.14540913006029266</v>
      </c>
      <c r="CH651" s="229">
        <f t="shared" ref="CH651:CH714" si="2093">IFERROR(SUM(AV651:BC651,BY651)/SUM(AI651:AQ651)-1,0)</f>
        <v>-4.7257286635081108E-2</v>
      </c>
      <c r="CI651" s="193">
        <f t="shared" ref="CI651:CI714" si="2094">+AVERAGE(AV651:BD651)</f>
        <v>9263.8547999999992</v>
      </c>
      <c r="CJ651" s="193">
        <f t="shared" ref="CJ651:CJ714" si="2095">+AVERAGE(BB651:BD651)</f>
        <v>12930.7644</v>
      </c>
      <c r="CK651" s="20">
        <v>17393.980851012977</v>
      </c>
      <c r="CL651" s="33">
        <v>7685.8200000000033</v>
      </c>
      <c r="CM651" s="475">
        <f t="shared" si="2007"/>
        <v>0.44186664719435992</v>
      </c>
      <c r="CN651" s="4">
        <f t="shared" ref="CN651:CN682" si="2096">CJ651/$CJ$649</f>
        <v>0.11382389584463536</v>
      </c>
      <c r="CO651" s="1">
        <v>0</v>
      </c>
      <c r="CP651" s="1">
        <v>0</v>
      </c>
      <c r="CQ651" s="19">
        <v>30</v>
      </c>
      <c r="CR651" s="7">
        <v>17952.57</v>
      </c>
      <c r="CS651" s="224">
        <f t="shared" si="2065"/>
        <v>1.0321139337666048</v>
      </c>
      <c r="CT651" s="1">
        <f t="shared" si="2066"/>
        <v>1.0617517773775678</v>
      </c>
      <c r="CU651" s="229">
        <f t="shared" si="2008"/>
        <v>5.3105041182143875E-2</v>
      </c>
      <c r="CV651" s="193">
        <f t="shared" si="2009"/>
        <v>9106.0513200000005</v>
      </c>
      <c r="CW651" s="193">
        <f t="shared" si="2010"/>
        <v>9916.6967999999997</v>
      </c>
      <c r="CX651" s="20"/>
      <c r="CY651" s="33"/>
      <c r="CZ651" s="475">
        <f t="shared" si="2011"/>
        <v>0</v>
      </c>
      <c r="DA651" s="4">
        <f t="shared" si="2067"/>
        <v>8.1452688313288238E-2</v>
      </c>
      <c r="DE651" s="7">
        <f t="shared" ref="DE651:DE685" si="2097">DD651*$H651*1.08*(1-DB651)</f>
        <v>0</v>
      </c>
      <c r="DF651" s="224">
        <f t="shared" si="2069"/>
        <v>0</v>
      </c>
      <c r="DG651" s="1">
        <f t="shared" si="2012"/>
        <v>0</v>
      </c>
      <c r="DH651" s="229">
        <f t="shared" si="2013"/>
        <v>-5.3598385320317465E-2</v>
      </c>
      <c r="DI651" s="193"/>
      <c r="DJ651" s="193"/>
      <c r="DK651" s="20"/>
      <c r="DL651" s="33"/>
      <c r="DM651" s="475">
        <f t="shared" si="2014"/>
        <v>0</v>
      </c>
      <c r="DN651" s="4" t="e">
        <f t="shared" si="2070"/>
        <v>#DIV/0!</v>
      </c>
      <c r="DR651" s="7">
        <f t="shared" si="2071"/>
        <v>0</v>
      </c>
      <c r="DS651" s="224">
        <f t="shared" si="2072"/>
        <v>0</v>
      </c>
      <c r="DT651" s="1">
        <f t="shared" si="2015"/>
        <v>0</v>
      </c>
      <c r="DU651" s="229">
        <f t="shared" si="2016"/>
        <v>-0.13347793137736075</v>
      </c>
    </row>
    <row r="652" spans="1:125" hidden="1" outlineLevel="1" x14ac:dyDescent="0.35">
      <c r="B652" s="5" t="s">
        <v>127</v>
      </c>
      <c r="C652" s="3"/>
      <c r="D652" s="18">
        <v>320107</v>
      </c>
      <c r="E652" s="5" t="s">
        <v>41</v>
      </c>
      <c r="F652" s="5" t="s">
        <v>33</v>
      </c>
      <c r="G652" s="5" t="s">
        <v>70</v>
      </c>
      <c r="H652" s="20">
        <v>317.77800000000002</v>
      </c>
      <c r="I652" s="16">
        <f t="shared" si="2073"/>
        <v>9.6022317466910838</v>
      </c>
      <c r="J652" s="16">
        <f t="shared" si="2074"/>
        <v>28.806695240073267</v>
      </c>
      <c r="K652" s="16">
        <f t="shared" si="2075"/>
        <v>26.672865963030802</v>
      </c>
      <c r="L652" s="33">
        <f t="shared" si="2076"/>
        <v>40.542756263806794</v>
      </c>
      <c r="M652" s="20">
        <f t="shared" si="2077"/>
        <v>17.070634216339709</v>
      </c>
      <c r="N652" s="20">
        <f t="shared" si="2078"/>
        <v>11.736061023733548</v>
      </c>
      <c r="O652" s="20">
        <f t="shared" si="2079"/>
        <v>13.61771047712554</v>
      </c>
      <c r="P652" s="20">
        <f t="shared" si="2080"/>
        <v>34.568034288087894</v>
      </c>
      <c r="Q652" s="20">
        <f t="shared" si="2081"/>
        <v>16.155689065951702</v>
      </c>
      <c r="R652" s="20">
        <f t="shared" si="2082"/>
        <v>23.045356192058602</v>
      </c>
      <c r="S652" s="20">
        <f t="shared" si="2083"/>
        <v>0</v>
      </c>
      <c r="T652" s="20">
        <f t="shared" si="2084"/>
        <v>0</v>
      </c>
      <c r="U652" s="182">
        <f t="shared" si="2060"/>
        <v>221.81803447689893</v>
      </c>
      <c r="V652" s="33">
        <v>31.5</v>
      </c>
      <c r="W652" s="20">
        <v>2</v>
      </c>
      <c r="X652" s="20">
        <v>19</v>
      </c>
      <c r="Y652" s="20">
        <v>8</v>
      </c>
      <c r="Z652" s="20">
        <v>3</v>
      </c>
      <c r="AA652" s="20">
        <v>0</v>
      </c>
      <c r="AB652" s="20">
        <v>29</v>
      </c>
      <c r="AC652" s="20">
        <v>16</v>
      </c>
      <c r="AD652" s="20">
        <v>47</v>
      </c>
      <c r="AE652" s="20">
        <v>0</v>
      </c>
      <c r="AF652" s="20">
        <v>0</v>
      </c>
      <c r="AG652" s="16">
        <v>0</v>
      </c>
      <c r="AH652" s="179">
        <f t="shared" si="1978"/>
        <v>155.5</v>
      </c>
      <c r="AI652" s="28">
        <v>3051.3779999999997</v>
      </c>
      <c r="AJ652" s="28">
        <v>9154.1340000000037</v>
      </c>
      <c r="AK652" s="28">
        <v>8476.0500000000029</v>
      </c>
      <c r="AL652" s="28">
        <v>12883.595999999996</v>
      </c>
      <c r="AM652" s="28">
        <v>5424.6720000000005</v>
      </c>
      <c r="AN652" s="28">
        <v>3729.4619999999995</v>
      </c>
      <c r="AO652" s="28">
        <v>4327.4088000000002</v>
      </c>
      <c r="AP652" s="28">
        <v>10984.960799999995</v>
      </c>
      <c r="AQ652" s="28">
        <v>5133.92256</v>
      </c>
      <c r="AR652" s="28">
        <v>7323.3071999999984</v>
      </c>
      <c r="AS652" s="28"/>
      <c r="AT652" s="28"/>
      <c r="AU652" s="329">
        <f t="shared" si="1863"/>
        <v>70488.891359999994</v>
      </c>
      <c r="AV652" s="33">
        <v>10485.644399999997</v>
      </c>
      <c r="AW652" s="20">
        <v>665.75520000000006</v>
      </c>
      <c r="AX652" s="20">
        <v>6324.6743999999981</v>
      </c>
      <c r="AY652" s="20">
        <v>2663.0208000000002</v>
      </c>
      <c r="AZ652" s="20">
        <v>948.67200000000003</v>
      </c>
      <c r="BA652" s="20">
        <v>0</v>
      </c>
      <c r="BB652" s="20">
        <v>8204.5871999999981</v>
      </c>
      <c r="BC652" s="20">
        <v>4560.6239999999998</v>
      </c>
      <c r="BD652" s="20">
        <v>13149.151199999995</v>
      </c>
      <c r="BE652" s="20">
        <v>0</v>
      </c>
      <c r="BF652" s="20">
        <v>0</v>
      </c>
      <c r="BG652" s="20">
        <v>0</v>
      </c>
      <c r="BH652" s="329">
        <f t="shared" si="1864"/>
        <v>47002.129199999981</v>
      </c>
      <c r="BI652" s="193">
        <f t="shared" si="2061"/>
        <v>3134.451599999999</v>
      </c>
      <c r="BJ652" s="193">
        <f t="shared" si="2062"/>
        <v>3051.0863999999997</v>
      </c>
      <c r="BK652" s="20">
        <v>5827.8068339725833</v>
      </c>
      <c r="BL652" s="33">
        <v>4560.6239999999998</v>
      </c>
      <c r="BM652" s="226">
        <f t="shared" si="2085"/>
        <v>0.78256265691826377</v>
      </c>
      <c r="BN652" s="4">
        <f t="shared" si="2086"/>
        <v>6.9500950237646311E-2</v>
      </c>
      <c r="BO652" s="4">
        <v>0</v>
      </c>
      <c r="BP652" s="4">
        <v>0</v>
      </c>
      <c r="BQ652" s="195">
        <v>15</v>
      </c>
      <c r="BR652" s="196">
        <f t="shared" si="2063"/>
        <v>5148.0036</v>
      </c>
      <c r="BS652" s="224">
        <f t="shared" ref="BS652:BS715" si="2098">IFERROR(BR652/BK652,0)</f>
        <v>0.88335179024641963</v>
      </c>
      <c r="BT652" s="4">
        <f t="shared" si="2087"/>
        <v>-0.58483019802856262</v>
      </c>
      <c r="BU652" s="229">
        <f t="shared" si="1976"/>
        <v>-0.41664641220612586</v>
      </c>
      <c r="BV652" s="193">
        <f t="shared" si="2088"/>
        <v>4231.6222499999985</v>
      </c>
      <c r="BW652" s="193">
        <f t="shared" si="2089"/>
        <v>4255.0703999999996</v>
      </c>
      <c r="BX652" s="20">
        <v>5232.2892734431653</v>
      </c>
      <c r="BY652" s="19">
        <v>13149.151199999995</v>
      </c>
      <c r="BZ652" s="441">
        <f t="shared" si="2090"/>
        <v>2.5130780262359331</v>
      </c>
      <c r="CA652" s="4">
        <f t="shared" si="2064"/>
        <v>5.4315142054621034E-2</v>
      </c>
      <c r="CB652" s="1">
        <v>0</v>
      </c>
      <c r="CC652" s="1">
        <v>0</v>
      </c>
      <c r="CD652" s="19">
        <v>20</v>
      </c>
      <c r="CE652" s="196">
        <v>6864.0048000000006</v>
      </c>
      <c r="CF652" s="275">
        <f t="shared" si="2091"/>
        <v>1.3118549914353392</v>
      </c>
      <c r="CG652" s="1">
        <f t="shared" si="2092"/>
        <v>0.33699032655451666</v>
      </c>
      <c r="CH652" s="229">
        <f t="shared" si="2093"/>
        <v>-0.25589021577094229</v>
      </c>
      <c r="CI652" s="193">
        <f t="shared" si="2094"/>
        <v>5222.4587999999976</v>
      </c>
      <c r="CJ652" s="193">
        <f t="shared" si="2095"/>
        <v>8638.120799999997</v>
      </c>
      <c r="CK652" s="20">
        <v>11619.677161849524</v>
      </c>
      <c r="CL652" s="33">
        <v>5015.5239999999994</v>
      </c>
      <c r="CM652" s="475">
        <f t="shared" si="2007"/>
        <v>0.43164056368685461</v>
      </c>
      <c r="CN652" s="4">
        <f t="shared" si="2096"/>
        <v>7.6037620964819211E-2</v>
      </c>
      <c r="CO652" s="1">
        <v>0</v>
      </c>
      <c r="CP652" s="1">
        <v>0</v>
      </c>
      <c r="CQ652" s="19">
        <v>20</v>
      </c>
      <c r="CR652" s="7">
        <v>13728.009600000001</v>
      </c>
      <c r="CS652" s="224">
        <f t="shared" si="2065"/>
        <v>1.1814450099416438</v>
      </c>
      <c r="CT652" s="1">
        <f t="shared" si="2066"/>
        <v>0.87456421328331069</v>
      </c>
      <c r="CU652" s="229">
        <f t="shared" si="2008"/>
        <v>-0.13844383663462978</v>
      </c>
      <c r="CV652" s="193">
        <f t="shared" si="2009"/>
        <v>5201.7653199999977</v>
      </c>
      <c r="CW652" s="193">
        <f t="shared" si="2010"/>
        <v>7575.0997333333316</v>
      </c>
      <c r="CX652" s="20"/>
      <c r="CY652" s="33"/>
      <c r="CZ652" s="475">
        <f t="shared" si="2011"/>
        <v>0</v>
      </c>
      <c r="DA652" s="4">
        <f t="shared" si="2067"/>
        <v>6.2219532366994693E-2</v>
      </c>
      <c r="DE652" s="7">
        <f t="shared" si="2097"/>
        <v>0</v>
      </c>
      <c r="DF652" s="224">
        <f t="shared" si="2069"/>
        <v>0</v>
      </c>
      <c r="DG652" s="1">
        <f t="shared" si="2012"/>
        <v>0</v>
      </c>
      <c r="DH652" s="229">
        <f t="shared" si="2013"/>
        <v>-0.26204466836716067</v>
      </c>
      <c r="DI652" s="193"/>
      <c r="DJ652" s="193"/>
      <c r="DK652" s="20"/>
      <c r="DL652" s="33"/>
      <c r="DM652" s="475">
        <f t="shared" si="2014"/>
        <v>0</v>
      </c>
      <c r="DN652" s="4" t="e">
        <f t="shared" si="2070"/>
        <v>#DIV/0!</v>
      </c>
      <c r="DR652" s="7">
        <f t="shared" si="2071"/>
        <v>0</v>
      </c>
      <c r="DS652" s="224">
        <f t="shared" si="2072"/>
        <v>0</v>
      </c>
      <c r="DT652" s="1">
        <f t="shared" si="2015"/>
        <v>0</v>
      </c>
      <c r="DU652" s="229">
        <f t="shared" si="2016"/>
        <v>-0.33319806435951327</v>
      </c>
    </row>
    <row r="653" spans="1:125" hidden="1" outlineLevel="1" x14ac:dyDescent="0.35">
      <c r="B653" s="5" t="s">
        <v>127</v>
      </c>
      <c r="C653" s="3"/>
      <c r="D653" s="18">
        <v>320926</v>
      </c>
      <c r="E653" s="5" t="s">
        <v>42</v>
      </c>
      <c r="F653" s="5" t="s">
        <v>48</v>
      </c>
      <c r="G653" s="5" t="s">
        <v>70</v>
      </c>
      <c r="H653" s="20">
        <v>332.45499999999998</v>
      </c>
      <c r="I653" s="16">
        <f t="shared" si="2073"/>
        <v>0</v>
      </c>
      <c r="J653" s="16">
        <f t="shared" si="2074"/>
        <v>0</v>
      </c>
      <c r="K653" s="16">
        <f t="shared" si="2075"/>
        <v>0</v>
      </c>
      <c r="L653" s="33">
        <f t="shared" si="2076"/>
        <v>0</v>
      </c>
      <c r="M653" s="20">
        <f t="shared" si="2077"/>
        <v>0</v>
      </c>
      <c r="N653" s="20">
        <f t="shared" si="2078"/>
        <v>0</v>
      </c>
      <c r="O653" s="20">
        <f t="shared" si="2079"/>
        <v>0</v>
      </c>
      <c r="P653" s="20">
        <f t="shared" si="2080"/>
        <v>0</v>
      </c>
      <c r="Q653" s="20">
        <f t="shared" si="2081"/>
        <v>0</v>
      </c>
      <c r="R653" s="20">
        <f t="shared" si="2082"/>
        <v>0</v>
      </c>
      <c r="S653" s="20">
        <f t="shared" si="2083"/>
        <v>0</v>
      </c>
      <c r="T653" s="20">
        <f t="shared" si="2084"/>
        <v>0</v>
      </c>
      <c r="U653" s="182">
        <f t="shared" si="2060"/>
        <v>0</v>
      </c>
      <c r="V653" s="33">
        <v>0</v>
      </c>
      <c r="W653" s="20">
        <v>0</v>
      </c>
      <c r="X653" s="20">
        <v>0</v>
      </c>
      <c r="Y653" s="20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0">
        <v>0</v>
      </c>
      <c r="AF653" s="20">
        <v>0</v>
      </c>
      <c r="AG653" s="16">
        <v>0</v>
      </c>
      <c r="AH653" s="179">
        <f t="shared" si="1978"/>
        <v>0</v>
      </c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329">
        <f t="shared" si="1863"/>
        <v>0</v>
      </c>
      <c r="AV653" s="33">
        <v>0</v>
      </c>
      <c r="AW653" s="20">
        <v>0</v>
      </c>
      <c r="AX653" s="20">
        <v>0</v>
      </c>
      <c r="AY653" s="20">
        <v>0</v>
      </c>
      <c r="AZ653" s="20">
        <v>0</v>
      </c>
      <c r="BA653" s="20">
        <v>0</v>
      </c>
      <c r="BB653" s="20">
        <v>0</v>
      </c>
      <c r="BC653" s="20">
        <v>0</v>
      </c>
      <c r="BD653" s="20">
        <v>0</v>
      </c>
      <c r="BE653" s="20">
        <v>0</v>
      </c>
      <c r="BF653" s="20">
        <v>0</v>
      </c>
      <c r="BG653" s="20">
        <v>0</v>
      </c>
      <c r="BH653" s="329">
        <f t="shared" si="1864"/>
        <v>0</v>
      </c>
      <c r="BI653" s="193">
        <f t="shared" si="2061"/>
        <v>0</v>
      </c>
      <c r="BJ653" s="193">
        <f t="shared" si="2062"/>
        <v>0</v>
      </c>
      <c r="BK653" s="20">
        <v>0</v>
      </c>
      <c r="BL653" s="33">
        <v>0</v>
      </c>
      <c r="BM653" s="226">
        <f t="shared" si="2085"/>
        <v>0</v>
      </c>
      <c r="BN653" s="4">
        <f t="shared" si="2086"/>
        <v>0</v>
      </c>
      <c r="BO653" s="4">
        <v>0</v>
      </c>
      <c r="BP653" s="4">
        <v>0</v>
      </c>
      <c r="BQ653" s="195">
        <v>0</v>
      </c>
      <c r="BR653" s="196">
        <f t="shared" si="2063"/>
        <v>0</v>
      </c>
      <c r="BS653" s="224">
        <f t="shared" si="2098"/>
        <v>0</v>
      </c>
      <c r="BT653" s="4">
        <f t="shared" si="2087"/>
        <v>0</v>
      </c>
      <c r="BU653" s="229">
        <f t="shared" si="1976"/>
        <v>0</v>
      </c>
      <c r="BV653" s="193">
        <f t="shared" si="2088"/>
        <v>0</v>
      </c>
      <c r="BW653" s="193">
        <f t="shared" si="2089"/>
        <v>0</v>
      </c>
      <c r="BX653" s="20">
        <v>0</v>
      </c>
      <c r="BY653" s="19">
        <v>0</v>
      </c>
      <c r="BZ653" s="441">
        <f t="shared" si="2090"/>
        <v>0</v>
      </c>
      <c r="CA653" s="4">
        <f t="shared" si="2064"/>
        <v>0</v>
      </c>
      <c r="CB653" s="1">
        <v>0</v>
      </c>
      <c r="CC653" s="1">
        <v>0</v>
      </c>
      <c r="CD653" s="19">
        <v>0</v>
      </c>
      <c r="CE653" s="196">
        <v>0</v>
      </c>
      <c r="CF653" s="275">
        <f t="shared" si="2091"/>
        <v>0</v>
      </c>
      <c r="CG653" s="1">
        <f t="shared" si="2092"/>
        <v>0</v>
      </c>
      <c r="CH653" s="229">
        <f t="shared" si="2093"/>
        <v>0</v>
      </c>
      <c r="CI653" s="193">
        <f t="shared" si="2094"/>
        <v>0</v>
      </c>
      <c r="CJ653" s="193">
        <f t="shared" si="2095"/>
        <v>0</v>
      </c>
      <c r="CK653" s="20">
        <v>0</v>
      </c>
      <c r="CL653" s="33">
        <v>0</v>
      </c>
      <c r="CM653" s="475">
        <f t="shared" si="2007"/>
        <v>0</v>
      </c>
      <c r="CN653" s="4">
        <f t="shared" si="2096"/>
        <v>0</v>
      </c>
      <c r="CO653" s="1">
        <v>0</v>
      </c>
      <c r="CP653" s="1">
        <v>0</v>
      </c>
      <c r="CQ653" s="19">
        <v>0</v>
      </c>
      <c r="CR653" s="7">
        <v>0</v>
      </c>
      <c r="CS653" s="224">
        <f t="shared" si="2065"/>
        <v>0</v>
      </c>
      <c r="CT653" s="1">
        <f t="shared" si="2066"/>
        <v>0</v>
      </c>
      <c r="CU653" s="229">
        <f t="shared" si="2008"/>
        <v>0</v>
      </c>
      <c r="CV653" s="193">
        <f t="shared" si="2009"/>
        <v>0</v>
      </c>
      <c r="CW653" s="193">
        <f t="shared" si="2010"/>
        <v>0</v>
      </c>
      <c r="CX653" s="20"/>
      <c r="CY653" s="33"/>
      <c r="CZ653" s="475">
        <f t="shared" si="2011"/>
        <v>0</v>
      </c>
      <c r="DA653" s="4">
        <f t="shared" si="2067"/>
        <v>0</v>
      </c>
      <c r="DE653" s="7">
        <f t="shared" si="2097"/>
        <v>0</v>
      </c>
      <c r="DF653" s="224">
        <f t="shared" si="2069"/>
        <v>0</v>
      </c>
      <c r="DG653" s="1">
        <f t="shared" si="2012"/>
        <v>0</v>
      </c>
      <c r="DH653" s="229">
        <f t="shared" si="2013"/>
        <v>0</v>
      </c>
      <c r="DI653" s="193"/>
      <c r="DJ653" s="193"/>
      <c r="DK653" s="20"/>
      <c r="DL653" s="33"/>
      <c r="DM653" s="475">
        <f t="shared" si="2014"/>
        <v>0</v>
      </c>
      <c r="DN653" s="4" t="e">
        <f t="shared" si="2070"/>
        <v>#DIV/0!</v>
      </c>
      <c r="DR653" s="7">
        <f t="shared" si="2071"/>
        <v>0</v>
      </c>
      <c r="DS653" s="224">
        <f t="shared" si="2072"/>
        <v>0</v>
      </c>
      <c r="DT653" s="1">
        <f t="shared" si="2015"/>
        <v>0</v>
      </c>
      <c r="DU653" s="229">
        <f t="shared" si="2016"/>
        <v>0</v>
      </c>
    </row>
    <row r="654" spans="1:125" hidden="1" outlineLevel="1" x14ac:dyDescent="0.35">
      <c r="B654" s="5" t="s">
        <v>127</v>
      </c>
      <c r="C654" s="3"/>
      <c r="D654" s="18">
        <v>324903</v>
      </c>
      <c r="E654" s="5" t="s">
        <v>43</v>
      </c>
      <c r="F654" s="5" t="s">
        <v>49</v>
      </c>
      <c r="G654" s="5" t="s">
        <v>69</v>
      </c>
      <c r="H654" s="20">
        <v>382.63600000000002</v>
      </c>
      <c r="I654" s="16">
        <f t="shared" si="2073"/>
        <v>0</v>
      </c>
      <c r="J654" s="16">
        <f t="shared" si="2074"/>
        <v>0</v>
      </c>
      <c r="K654" s="16">
        <f t="shared" si="2075"/>
        <v>0</v>
      </c>
      <c r="L654" s="33">
        <f t="shared" si="2076"/>
        <v>0</v>
      </c>
      <c r="M654" s="20">
        <f t="shared" si="2077"/>
        <v>0</v>
      </c>
      <c r="N654" s="20">
        <f t="shared" si="2078"/>
        <v>0</v>
      </c>
      <c r="O654" s="20">
        <f t="shared" si="2079"/>
        <v>0</v>
      </c>
      <c r="P654" s="20">
        <f t="shared" si="2080"/>
        <v>0</v>
      </c>
      <c r="Q654" s="20">
        <f t="shared" si="2081"/>
        <v>0</v>
      </c>
      <c r="R654" s="20">
        <f t="shared" si="2082"/>
        <v>0</v>
      </c>
      <c r="S654" s="20">
        <f t="shared" si="2083"/>
        <v>0</v>
      </c>
      <c r="T654" s="20">
        <f t="shared" si="2084"/>
        <v>0</v>
      </c>
      <c r="U654" s="182">
        <f t="shared" si="2060"/>
        <v>0</v>
      </c>
      <c r="V654" s="33">
        <v>0</v>
      </c>
      <c r="W654" s="20">
        <v>0</v>
      </c>
      <c r="X654" s="20">
        <v>0</v>
      </c>
      <c r="Y654" s="20">
        <v>0</v>
      </c>
      <c r="Z654" s="20">
        <v>0</v>
      </c>
      <c r="AA654" s="20">
        <v>0</v>
      </c>
      <c r="AB654" s="20">
        <v>0</v>
      </c>
      <c r="AC654" s="20">
        <v>0</v>
      </c>
      <c r="AD654" s="20">
        <v>0</v>
      </c>
      <c r="AE654" s="20">
        <v>0</v>
      </c>
      <c r="AF654" s="20">
        <v>0</v>
      </c>
      <c r="AG654" s="16">
        <v>0</v>
      </c>
      <c r="AH654" s="179">
        <f t="shared" si="1978"/>
        <v>0</v>
      </c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329">
        <f t="shared" si="1863"/>
        <v>0</v>
      </c>
      <c r="AV654" s="33">
        <v>0</v>
      </c>
      <c r="AW654" s="20">
        <v>0</v>
      </c>
      <c r="AX654" s="20">
        <v>0</v>
      </c>
      <c r="AY654" s="20">
        <v>0</v>
      </c>
      <c r="AZ654" s="20">
        <v>0</v>
      </c>
      <c r="BA654" s="20">
        <v>0</v>
      </c>
      <c r="BB654" s="20">
        <v>0</v>
      </c>
      <c r="BC654" s="20">
        <v>0</v>
      </c>
      <c r="BD654" s="20">
        <v>0</v>
      </c>
      <c r="BE654" s="20">
        <v>0</v>
      </c>
      <c r="BF654" s="20">
        <v>0</v>
      </c>
      <c r="BG654" s="20">
        <v>0</v>
      </c>
      <c r="BH654" s="329">
        <f t="shared" si="1864"/>
        <v>0</v>
      </c>
      <c r="BI654" s="193">
        <f t="shared" si="2061"/>
        <v>0</v>
      </c>
      <c r="BJ654" s="193">
        <f t="shared" si="2062"/>
        <v>0</v>
      </c>
      <c r="BK654" s="20">
        <v>0</v>
      </c>
      <c r="BL654" s="33">
        <v>0</v>
      </c>
      <c r="BM654" s="226">
        <f t="shared" si="2085"/>
        <v>0</v>
      </c>
      <c r="BN654" s="4">
        <f t="shared" si="2086"/>
        <v>0</v>
      </c>
      <c r="BO654" s="4">
        <v>0</v>
      </c>
      <c r="BP654" s="4">
        <v>0</v>
      </c>
      <c r="BQ654" s="195">
        <v>0</v>
      </c>
      <c r="BR654" s="196">
        <f t="shared" si="2063"/>
        <v>0</v>
      </c>
      <c r="BS654" s="224">
        <f t="shared" si="2098"/>
        <v>0</v>
      </c>
      <c r="BT654" s="4">
        <f t="shared" si="2087"/>
        <v>0</v>
      </c>
      <c r="BU654" s="229">
        <f t="shared" si="1976"/>
        <v>0</v>
      </c>
      <c r="BV654" s="193">
        <f t="shared" si="2088"/>
        <v>0</v>
      </c>
      <c r="BW654" s="193">
        <f t="shared" si="2089"/>
        <v>0</v>
      </c>
      <c r="BX654" s="20">
        <v>0</v>
      </c>
      <c r="BY654" s="19">
        <v>0</v>
      </c>
      <c r="BZ654" s="441">
        <f t="shared" si="2090"/>
        <v>0</v>
      </c>
      <c r="CA654" s="4">
        <f t="shared" si="2064"/>
        <v>0</v>
      </c>
      <c r="CB654" s="1">
        <v>0</v>
      </c>
      <c r="CC654" s="1">
        <v>0</v>
      </c>
      <c r="CD654" s="19">
        <v>0</v>
      </c>
      <c r="CE654" s="196">
        <v>0</v>
      </c>
      <c r="CF654" s="275">
        <f t="shared" si="2091"/>
        <v>0</v>
      </c>
      <c r="CG654" s="1">
        <f t="shared" si="2092"/>
        <v>0</v>
      </c>
      <c r="CH654" s="229">
        <f t="shared" si="2093"/>
        <v>0</v>
      </c>
      <c r="CI654" s="193">
        <f t="shared" si="2094"/>
        <v>0</v>
      </c>
      <c r="CJ654" s="193">
        <f t="shared" si="2095"/>
        <v>0</v>
      </c>
      <c r="CK654" s="20">
        <v>0</v>
      </c>
      <c r="CL654" s="33">
        <v>0</v>
      </c>
      <c r="CM654" s="475">
        <f t="shared" si="2007"/>
        <v>0</v>
      </c>
      <c r="CN654" s="4">
        <f t="shared" si="2096"/>
        <v>0</v>
      </c>
      <c r="CO654" s="1">
        <v>0</v>
      </c>
      <c r="CP654" s="1">
        <v>0</v>
      </c>
      <c r="CQ654" s="19">
        <v>0</v>
      </c>
      <c r="CR654" s="7">
        <v>0</v>
      </c>
      <c r="CS654" s="224">
        <f t="shared" si="2065"/>
        <v>0</v>
      </c>
      <c r="CT654" s="1">
        <f t="shared" si="2066"/>
        <v>0</v>
      </c>
      <c r="CU654" s="229">
        <f t="shared" si="2008"/>
        <v>0</v>
      </c>
      <c r="CV654" s="193">
        <f t="shared" si="2009"/>
        <v>0</v>
      </c>
      <c r="CW654" s="193">
        <f t="shared" si="2010"/>
        <v>0</v>
      </c>
      <c r="CX654" s="20"/>
      <c r="CY654" s="33"/>
      <c r="CZ654" s="475">
        <f t="shared" si="2011"/>
        <v>0</v>
      </c>
      <c r="DA654" s="4">
        <f t="shared" si="2067"/>
        <v>0</v>
      </c>
      <c r="DE654" s="7">
        <f t="shared" si="2097"/>
        <v>0</v>
      </c>
      <c r="DF654" s="224">
        <f t="shared" si="2069"/>
        <v>0</v>
      </c>
      <c r="DG654" s="1">
        <f t="shared" si="2012"/>
        <v>0</v>
      </c>
      <c r="DH654" s="229">
        <f t="shared" si="2013"/>
        <v>0</v>
      </c>
      <c r="DI654" s="193"/>
      <c r="DJ654" s="193"/>
      <c r="DK654" s="20"/>
      <c r="DL654" s="33"/>
      <c r="DM654" s="475">
        <f t="shared" si="2014"/>
        <v>0</v>
      </c>
      <c r="DN654" s="4" t="e">
        <f t="shared" si="2070"/>
        <v>#DIV/0!</v>
      </c>
      <c r="DR654" s="7">
        <f t="shared" si="2071"/>
        <v>0</v>
      </c>
      <c r="DS654" s="224">
        <f t="shared" si="2072"/>
        <v>0</v>
      </c>
      <c r="DT654" s="1">
        <f t="shared" si="2015"/>
        <v>0</v>
      </c>
      <c r="DU654" s="229">
        <f t="shared" si="2016"/>
        <v>0</v>
      </c>
    </row>
    <row r="655" spans="1:125" hidden="1" outlineLevel="1" x14ac:dyDescent="0.35">
      <c r="B655" s="5" t="s">
        <v>127</v>
      </c>
      <c r="C655" s="3"/>
      <c r="D655" s="18">
        <v>320023</v>
      </c>
      <c r="E655" s="5" t="s">
        <v>41</v>
      </c>
      <c r="F655" s="5" t="s">
        <v>30</v>
      </c>
      <c r="G655" s="5" t="s">
        <v>71</v>
      </c>
      <c r="H655" s="20">
        <v>220.79999999999995</v>
      </c>
      <c r="I655" s="16">
        <f t="shared" si="2073"/>
        <v>29.546508152173921</v>
      </c>
      <c r="J655" s="16">
        <f t="shared" si="2074"/>
        <v>42.791494565217405</v>
      </c>
      <c r="K655" s="16">
        <f t="shared" si="2075"/>
        <v>76.413383152173921</v>
      </c>
      <c r="L655" s="33">
        <f t="shared" si="2076"/>
        <v>100.86566576086956</v>
      </c>
      <c r="M655" s="20">
        <f t="shared" si="2077"/>
        <v>59.755265625</v>
      </c>
      <c r="N655" s="20">
        <f t="shared" si="2078"/>
        <v>58.074171195652177</v>
      </c>
      <c r="O655" s="20">
        <f t="shared" si="2079"/>
        <v>41.013146739130448</v>
      </c>
      <c r="P655" s="20">
        <f t="shared" si="2080"/>
        <v>108.31654565217399</v>
      </c>
      <c r="Q655" s="20">
        <f t="shared" si="2081"/>
        <v>46.094400000000014</v>
      </c>
      <c r="R655" s="20">
        <f t="shared" si="2082"/>
        <v>73.332000000000022</v>
      </c>
      <c r="S655" s="20">
        <f t="shared" si="2083"/>
        <v>0</v>
      </c>
      <c r="T655" s="20">
        <f t="shared" si="2084"/>
        <v>0</v>
      </c>
      <c r="U655" s="182">
        <f t="shared" si="2060"/>
        <v>636.2025808423914</v>
      </c>
      <c r="V655" s="33">
        <v>253.16666666666669</v>
      </c>
      <c r="W655" s="20">
        <v>58</v>
      </c>
      <c r="X655" s="20">
        <v>138.16666666666669</v>
      </c>
      <c r="Y655" s="20">
        <v>20</v>
      </c>
      <c r="Z655" s="20">
        <v>6</v>
      </c>
      <c r="AA655" s="20">
        <v>61.166666666666664</v>
      </c>
      <c r="AB655" s="20">
        <v>93</v>
      </c>
      <c r="AC655" s="20">
        <v>39</v>
      </c>
      <c r="AD655" s="20">
        <v>170</v>
      </c>
      <c r="AE655" s="20">
        <v>0</v>
      </c>
      <c r="AF655" s="20">
        <v>0</v>
      </c>
      <c r="AG655" s="16">
        <v>0</v>
      </c>
      <c r="AH655" s="179">
        <f t="shared" si="1978"/>
        <v>838.5</v>
      </c>
      <c r="AI655" s="28">
        <v>6523.8690000000006</v>
      </c>
      <c r="AJ655" s="28">
        <v>9448.362000000001</v>
      </c>
      <c r="AK655" s="28">
        <v>16872.074999999997</v>
      </c>
      <c r="AL655" s="28">
        <v>22271.138999999996</v>
      </c>
      <c r="AM655" s="28">
        <v>13193.962649999998</v>
      </c>
      <c r="AN655" s="28">
        <v>12822.776999999998</v>
      </c>
      <c r="AO655" s="28">
        <v>9055.7028000000009</v>
      </c>
      <c r="AP655" s="28">
        <v>23916.293280000013</v>
      </c>
      <c r="AQ655" s="28">
        <v>10177.643520000001</v>
      </c>
      <c r="AR655" s="28">
        <v>16191.705600000001</v>
      </c>
      <c r="AS655" s="28"/>
      <c r="AT655" s="28"/>
      <c r="AU655" s="329">
        <f t="shared" ref="AU655:AU717" si="2099">+SUM(AI655:AT655)</f>
        <v>140473.52984999999</v>
      </c>
      <c r="AV655" s="33">
        <v>49776.657840000007</v>
      </c>
      <c r="AW655" s="20">
        <v>12236.395120000003</v>
      </c>
      <c r="AX655" s="20">
        <v>25876.058040000011</v>
      </c>
      <c r="AY655" s="20">
        <v>4626.2016000000003</v>
      </c>
      <c r="AZ655" s="20">
        <v>1387.8604800000001</v>
      </c>
      <c r="BA655" s="20">
        <v>14148.466560000003</v>
      </c>
      <c r="BB655" s="20">
        <v>17209.59048000001</v>
      </c>
      <c r="BC655" s="20">
        <v>9021.0931199999995</v>
      </c>
      <c r="BD655" s="20">
        <v>34048.991519999989</v>
      </c>
      <c r="BE655" s="20">
        <v>0</v>
      </c>
      <c r="BF655" s="20">
        <v>0</v>
      </c>
      <c r="BG655" s="20">
        <v>0</v>
      </c>
      <c r="BH655" s="329">
        <f t="shared" ref="BH655:BH717" si="2100">+SUM(AV655:BG655)</f>
        <v>168331.31476000001</v>
      </c>
      <c r="BI655" s="193">
        <f t="shared" si="2061"/>
        <v>12580.76204666667</v>
      </c>
      <c r="BJ655" s="193">
        <f t="shared" si="2062"/>
        <v>10915.305840000003</v>
      </c>
      <c r="BK655" s="20">
        <v>24884.256746583484</v>
      </c>
      <c r="BL655" s="33">
        <v>9021.0931199999995</v>
      </c>
      <c r="BM655" s="226">
        <f t="shared" si="2085"/>
        <v>0.36252210431153675</v>
      </c>
      <c r="BN655" s="4">
        <f t="shared" si="2086"/>
        <v>0.24864065731292645</v>
      </c>
      <c r="BO655" s="4">
        <v>0</v>
      </c>
      <c r="BP655" s="4">
        <v>0</v>
      </c>
      <c r="BQ655" s="195">
        <v>30</v>
      </c>
      <c r="BR655" s="196">
        <f t="shared" si="2063"/>
        <v>7153.9199999999983</v>
      </c>
      <c r="BS655" s="224">
        <f t="shared" si="2098"/>
        <v>0.28748779088940257</v>
      </c>
      <c r="BT655" s="4">
        <f t="shared" si="2087"/>
        <v>-0.62280554873677341</v>
      </c>
      <c r="BU655" s="229">
        <f t="shared" si="1976"/>
        <v>0.1768396423418237</v>
      </c>
      <c r="BV655" s="193">
        <f t="shared" si="2088"/>
        <v>16785.290405000003</v>
      </c>
      <c r="BW655" s="193">
        <f t="shared" si="2089"/>
        <v>13459.716720000004</v>
      </c>
      <c r="BX655" s="20">
        <v>16550.873380999681</v>
      </c>
      <c r="BY655" s="19">
        <v>34048.991519999989</v>
      </c>
      <c r="BZ655" s="441">
        <f t="shared" si="2090"/>
        <v>2.057232312530894</v>
      </c>
      <c r="CA655" s="4">
        <f t="shared" si="2064"/>
        <v>0.17181065339406798</v>
      </c>
      <c r="CB655" s="1">
        <v>0</v>
      </c>
      <c r="CC655" s="1">
        <v>0</v>
      </c>
      <c r="CD655" s="19">
        <v>50</v>
      </c>
      <c r="CE655" s="196">
        <v>11923.199999999999</v>
      </c>
      <c r="CF655" s="275">
        <f t="shared" si="2091"/>
        <v>0.72039702833372965</v>
      </c>
      <c r="CG655" s="1">
        <f t="shared" si="2092"/>
        <v>0.17150890346766601</v>
      </c>
      <c r="CH655" s="229">
        <f t="shared" si="2093"/>
        <v>0.35443228143635808</v>
      </c>
      <c r="CI655" s="193">
        <f t="shared" si="2094"/>
        <v>18703.47941777778</v>
      </c>
      <c r="CJ655" s="193">
        <f t="shared" si="2095"/>
        <v>20093.225040000001</v>
      </c>
      <c r="CK655" s="20">
        <v>27028.65513355533</v>
      </c>
      <c r="CL655" s="33">
        <v>20123.970999999998</v>
      </c>
      <c r="CM655" s="475">
        <f t="shared" si="2007"/>
        <v>0.74454207582887255</v>
      </c>
      <c r="CN655" s="4">
        <f t="shared" si="2096"/>
        <v>0.17687192213754813</v>
      </c>
      <c r="CO655" s="1">
        <v>0</v>
      </c>
      <c r="CP655" s="1">
        <v>0</v>
      </c>
      <c r="CQ655" s="19">
        <v>60</v>
      </c>
      <c r="CR655" s="7">
        <v>19077.12</v>
      </c>
      <c r="CS655" s="224">
        <f t="shared" si="2065"/>
        <v>0.70581092199131579</v>
      </c>
      <c r="CT655" s="1">
        <f t="shared" si="2066"/>
        <v>0.17820324005890997</v>
      </c>
      <c r="CU655" s="229">
        <f t="shared" si="2008"/>
        <v>0.33411921064500838</v>
      </c>
      <c r="CV655" s="193">
        <f t="shared" si="2009"/>
        <v>18845.528576000001</v>
      </c>
      <c r="CW655" s="193">
        <f t="shared" si="2010"/>
        <v>21064.685213333327</v>
      </c>
      <c r="CX655" s="20"/>
      <c r="CY655" s="33"/>
      <c r="CZ655" s="475">
        <f t="shared" si="2011"/>
        <v>0</v>
      </c>
      <c r="DA655" s="4">
        <f t="shared" si="2067"/>
        <v>0.17301882609733224</v>
      </c>
      <c r="DE655" s="7">
        <f t="shared" si="2097"/>
        <v>0</v>
      </c>
      <c r="DF655" s="224">
        <f t="shared" si="2069"/>
        <v>0</v>
      </c>
      <c r="DG655" s="1">
        <f t="shared" si="2012"/>
        <v>0</v>
      </c>
      <c r="DH655" s="229">
        <f t="shared" si="2013"/>
        <v>0.34157151145298137</v>
      </c>
      <c r="DI655" s="193"/>
      <c r="DJ655" s="193"/>
      <c r="DK655" s="20"/>
      <c r="DL655" s="33"/>
      <c r="DM655" s="475">
        <f t="shared" si="2014"/>
        <v>0</v>
      </c>
      <c r="DN655" s="4" t="e">
        <f t="shared" si="2070"/>
        <v>#DIV/0!</v>
      </c>
      <c r="DR655" s="7">
        <f t="shared" si="2071"/>
        <v>0</v>
      </c>
      <c r="DS655" s="224">
        <f t="shared" si="2072"/>
        <v>0</v>
      </c>
      <c r="DT655" s="1">
        <f t="shared" si="2015"/>
        <v>0</v>
      </c>
      <c r="DU655" s="229">
        <f t="shared" si="2016"/>
        <v>0.19831341135762037</v>
      </c>
    </row>
    <row r="656" spans="1:125" hidden="1" outlineLevel="1" x14ac:dyDescent="0.35">
      <c r="B656" s="5" t="s">
        <v>127</v>
      </c>
      <c r="C656" s="3"/>
      <c r="D656" s="18">
        <v>320118</v>
      </c>
      <c r="E656" s="5" t="s">
        <v>41</v>
      </c>
      <c r="F656" s="5" t="s">
        <v>31</v>
      </c>
      <c r="G656" s="5" t="s">
        <v>71</v>
      </c>
      <c r="H656" s="20">
        <v>210.833</v>
      </c>
      <c r="I656" s="16">
        <f t="shared" si="2073"/>
        <v>13.871134974126443</v>
      </c>
      <c r="J656" s="16">
        <f t="shared" si="2074"/>
        <v>28.809280330877993</v>
      </c>
      <c r="K656" s="16">
        <f t="shared" si="2075"/>
        <v>34.144332244003564</v>
      </c>
      <c r="L656" s="33">
        <f t="shared" si="2076"/>
        <v>48.015467218129984</v>
      </c>
      <c r="M656" s="20">
        <f t="shared" si="2077"/>
        <v>25.608249183002663</v>
      </c>
      <c r="N656" s="20">
        <f t="shared" si="2078"/>
        <v>9.6030934436259976</v>
      </c>
      <c r="O656" s="20">
        <f t="shared" si="2079"/>
        <v>14.666542713901524</v>
      </c>
      <c r="P656" s="20">
        <f t="shared" si="2080"/>
        <v>40.856797560154256</v>
      </c>
      <c r="Q656" s="20">
        <f t="shared" si="2081"/>
        <v>24.095034458552504</v>
      </c>
      <c r="R656" s="20">
        <f t="shared" si="2082"/>
        <v>23.047424264702396</v>
      </c>
      <c r="S656" s="20">
        <f t="shared" si="2083"/>
        <v>0</v>
      </c>
      <c r="T656" s="20">
        <f t="shared" si="2084"/>
        <v>0</v>
      </c>
      <c r="U656" s="182">
        <f t="shared" si="2060"/>
        <v>262.71735639107732</v>
      </c>
      <c r="V656" s="33">
        <v>70.666666666666657</v>
      </c>
      <c r="W656" s="20">
        <v>33</v>
      </c>
      <c r="X656" s="20">
        <v>38</v>
      </c>
      <c r="Y656" s="20">
        <v>19</v>
      </c>
      <c r="Z656" s="20">
        <v>7</v>
      </c>
      <c r="AA656" s="20">
        <v>31</v>
      </c>
      <c r="AB656" s="20">
        <v>43</v>
      </c>
      <c r="AC656" s="20">
        <v>70</v>
      </c>
      <c r="AD656" s="20">
        <v>71</v>
      </c>
      <c r="AE656" s="20">
        <v>0</v>
      </c>
      <c r="AF656" s="20">
        <v>0</v>
      </c>
      <c r="AG656" s="16">
        <v>0</v>
      </c>
      <c r="AH656" s="179">
        <f t="shared" si="1978"/>
        <v>382.66666666666663</v>
      </c>
      <c r="AI656" s="28">
        <v>2924.4930000000004</v>
      </c>
      <c r="AJ656" s="28">
        <v>6073.9470000000001</v>
      </c>
      <c r="AK656" s="28">
        <v>7198.752000000004</v>
      </c>
      <c r="AL656" s="28">
        <v>10123.244999999999</v>
      </c>
      <c r="AM656" s="28">
        <v>5399.0640000000003</v>
      </c>
      <c r="AN656" s="28">
        <v>2024.6489999999999</v>
      </c>
      <c r="AO656" s="28">
        <v>3092.1912000000002</v>
      </c>
      <c r="AP656" s="28">
        <v>8613.9612000000016</v>
      </c>
      <c r="AQ656" s="28">
        <v>5080.0284000000001</v>
      </c>
      <c r="AR656" s="28">
        <v>4859.1576000000005</v>
      </c>
      <c r="AS656" s="28"/>
      <c r="AT656" s="28"/>
      <c r="AU656" s="329">
        <f t="shared" si="2099"/>
        <v>55389.488400000002</v>
      </c>
      <c r="AV656" s="33">
        <v>15608.203199999998</v>
      </c>
      <c r="AW656" s="20">
        <v>7288.7384000000002</v>
      </c>
      <c r="AX656" s="20">
        <v>8393.0903999999991</v>
      </c>
      <c r="AY656" s="20">
        <v>4196.5451999999996</v>
      </c>
      <c r="AZ656" s="20">
        <v>1546.0956000000001</v>
      </c>
      <c r="BA656" s="20">
        <v>6846.9947999999995</v>
      </c>
      <c r="BB656" s="20">
        <v>7597.9555200000013</v>
      </c>
      <c r="BC656" s="20">
        <v>15460.955999999998</v>
      </c>
      <c r="BD656" s="20">
        <v>15681.826800000003</v>
      </c>
      <c r="BE656" s="20">
        <v>0</v>
      </c>
      <c r="BF656" s="20">
        <v>0</v>
      </c>
      <c r="BG656" s="20">
        <v>0</v>
      </c>
      <c r="BH656" s="329">
        <f t="shared" si="2100"/>
        <v>82620.405920000019</v>
      </c>
      <c r="BI656" s="193">
        <f t="shared" si="2061"/>
        <v>5978.2366533333334</v>
      </c>
      <c r="BJ656" s="193">
        <f t="shared" si="2062"/>
        <v>5330.3486400000002</v>
      </c>
      <c r="BK656" s="20">
        <v>10105.472884549563</v>
      </c>
      <c r="BL656" s="33">
        <v>15460.955999999998</v>
      </c>
      <c r="BM656" s="226">
        <f t="shared" si="2085"/>
        <v>1.5299586844311392</v>
      </c>
      <c r="BN656" s="4">
        <f t="shared" si="2086"/>
        <v>0.12142045390059938</v>
      </c>
      <c r="BO656" s="4">
        <v>0</v>
      </c>
      <c r="BP656" s="4">
        <v>0</v>
      </c>
      <c r="BQ656" s="195">
        <v>50</v>
      </c>
      <c r="BR656" s="196">
        <f t="shared" si="2063"/>
        <v>11384.982</v>
      </c>
      <c r="BS656" s="224">
        <f t="shared" si="2098"/>
        <v>1.1266154617471391</v>
      </c>
      <c r="BT656" s="4">
        <f t="shared" si="2087"/>
        <v>0.79487179487179427</v>
      </c>
      <c r="BU656" s="229">
        <f t="shared" si="1976"/>
        <v>0.4727862211099394</v>
      </c>
      <c r="BV656" s="193">
        <f t="shared" si="2088"/>
        <v>8367.3223900000012</v>
      </c>
      <c r="BW656" s="193">
        <f t="shared" si="2089"/>
        <v>9968.63544</v>
      </c>
      <c r="BX656" s="20">
        <v>12258.030862092763</v>
      </c>
      <c r="BY656" s="19">
        <v>15681.826800000003</v>
      </c>
      <c r="BZ656" s="441">
        <f t="shared" si="2090"/>
        <v>1.279310435454615</v>
      </c>
      <c r="CA656" s="4">
        <f t="shared" si="2064"/>
        <v>0.12724768314393334</v>
      </c>
      <c r="CB656" s="1">
        <v>0</v>
      </c>
      <c r="CC656" s="1">
        <v>0</v>
      </c>
      <c r="CD656" s="19">
        <v>50</v>
      </c>
      <c r="CE656" s="196">
        <v>11384.982</v>
      </c>
      <c r="CF656" s="275">
        <f t="shared" si="2091"/>
        <v>0.92877739729040698</v>
      </c>
      <c r="CG656" s="1">
        <f t="shared" si="2092"/>
        <v>1.2411256598486733</v>
      </c>
      <c r="CH656" s="229">
        <f t="shared" si="2093"/>
        <v>0.6350656053888335</v>
      </c>
      <c r="CI656" s="193">
        <f t="shared" si="2094"/>
        <v>9180.0451022222242</v>
      </c>
      <c r="CJ656" s="193">
        <f t="shared" si="2095"/>
        <v>12913.579440000001</v>
      </c>
      <c r="CK656" s="20">
        <v>17370.864285285017</v>
      </c>
      <c r="CL656" s="33">
        <v>9939.19</v>
      </c>
      <c r="CM656" s="475">
        <f t="shared" si="2007"/>
        <v>0.57217590539922414</v>
      </c>
      <c r="CN656" s="4">
        <f t="shared" si="2096"/>
        <v>0.11367262411493513</v>
      </c>
      <c r="CO656" s="1">
        <v>0</v>
      </c>
      <c r="CP656" s="1">
        <v>0</v>
      </c>
      <c r="CQ656" s="19">
        <v>50</v>
      </c>
      <c r="CR656" s="7">
        <v>17077.473000000002</v>
      </c>
      <c r="CS656" s="224">
        <f t="shared" si="2065"/>
        <v>0.98311015039513328</v>
      </c>
      <c r="CT656" s="1">
        <f t="shared" si="2066"/>
        <v>2.5144925120354196</v>
      </c>
      <c r="CU656" s="229">
        <f t="shared" si="2008"/>
        <v>0.7999422236945597</v>
      </c>
      <c r="CV656" s="193">
        <f t="shared" si="2009"/>
        <v>9255.9595920000029</v>
      </c>
      <c r="CW656" s="193">
        <f t="shared" si="2010"/>
        <v>13693.990933333334</v>
      </c>
      <c r="CX656" s="20"/>
      <c r="CY656" s="33"/>
      <c r="CZ656" s="475">
        <f t="shared" si="2011"/>
        <v>0</v>
      </c>
      <c r="DA656" s="4">
        <f t="shared" si="2067"/>
        <v>0.1124782170669769</v>
      </c>
      <c r="DE656" s="7">
        <f t="shared" si="2097"/>
        <v>0</v>
      </c>
      <c r="DF656" s="224">
        <f t="shared" si="2069"/>
        <v>0</v>
      </c>
      <c r="DG656" s="1">
        <f t="shared" si="2012"/>
        <v>0</v>
      </c>
      <c r="DH656" s="229">
        <f t="shared" si="2013"/>
        <v>0.67106789742437867</v>
      </c>
      <c r="DI656" s="193"/>
      <c r="DJ656" s="193"/>
      <c r="DK656" s="20"/>
      <c r="DL656" s="33"/>
      <c r="DM656" s="475">
        <f t="shared" si="2014"/>
        <v>0</v>
      </c>
      <c r="DN656" s="4" t="e">
        <f t="shared" si="2070"/>
        <v>#DIV/0!</v>
      </c>
      <c r="DR656" s="7">
        <f t="shared" si="2071"/>
        <v>0</v>
      </c>
      <c r="DS656" s="224">
        <f t="shared" si="2072"/>
        <v>0</v>
      </c>
      <c r="DT656" s="1">
        <f t="shared" si="2015"/>
        <v>0</v>
      </c>
      <c r="DU656" s="229">
        <f t="shared" si="2016"/>
        <v>0.49162608838972433</v>
      </c>
    </row>
    <row r="657" spans="2:125" hidden="1" outlineLevel="1" x14ac:dyDescent="0.35">
      <c r="B657" s="5" t="s">
        <v>127</v>
      </c>
      <c r="C657" s="3"/>
      <c r="D657" s="18">
        <v>320028</v>
      </c>
      <c r="E657" s="5" t="s">
        <v>41</v>
      </c>
      <c r="F657" s="5" t="s">
        <v>34</v>
      </c>
      <c r="G657" s="5" t="s">
        <v>72</v>
      </c>
      <c r="H657" s="20">
        <v>167.22200000000001</v>
      </c>
      <c r="I657" s="16">
        <f t="shared" si="2073"/>
        <v>15.61008104196816</v>
      </c>
      <c r="J657" s="16">
        <f t="shared" si="2074"/>
        <v>36.277700302591768</v>
      </c>
      <c r="K657" s="16">
        <f t="shared" si="2075"/>
        <v>67.220444678331774</v>
      </c>
      <c r="L657" s="33">
        <f t="shared" si="2076"/>
        <v>52.282568083146948</v>
      </c>
      <c r="M657" s="20">
        <f t="shared" si="2077"/>
        <v>30.942744375740034</v>
      </c>
      <c r="N657" s="20">
        <f t="shared" si="2078"/>
        <v>22.40681489277727</v>
      </c>
      <c r="O657" s="20">
        <f t="shared" si="2079"/>
        <v>29.332557677817505</v>
      </c>
      <c r="P657" s="20">
        <f t="shared" si="2080"/>
        <v>51.029564052576816</v>
      </c>
      <c r="Q657" s="20">
        <f t="shared" si="2081"/>
        <v>43.728742868761287</v>
      </c>
      <c r="R657" s="20">
        <f t="shared" si="2082"/>
        <v>40.85606247981724</v>
      </c>
      <c r="S657" s="20">
        <f t="shared" si="2083"/>
        <v>0</v>
      </c>
      <c r="T657" s="20">
        <f t="shared" si="2084"/>
        <v>0</v>
      </c>
      <c r="U657" s="182">
        <f t="shared" si="2060"/>
        <v>389.68728045352879</v>
      </c>
      <c r="V657" s="33">
        <v>121.33333333333334</v>
      </c>
      <c r="W657" s="20">
        <v>14</v>
      </c>
      <c r="X657" s="20">
        <v>1</v>
      </c>
      <c r="Y657" s="20">
        <v>21.666666666666664</v>
      </c>
      <c r="Z657" s="20">
        <v>1</v>
      </c>
      <c r="AA657" s="20">
        <v>0</v>
      </c>
      <c r="AB657" s="20">
        <v>16</v>
      </c>
      <c r="AC657" s="20">
        <v>54.333333333333329</v>
      </c>
      <c r="AD657" s="20">
        <v>33</v>
      </c>
      <c r="AE657" s="20">
        <v>0</v>
      </c>
      <c r="AF657" s="20">
        <v>0</v>
      </c>
      <c r="AG657" s="16">
        <v>0</v>
      </c>
      <c r="AH657" s="179">
        <f t="shared" si="1978"/>
        <v>262.33333333333331</v>
      </c>
      <c r="AI657" s="28">
        <v>2610.3489719999998</v>
      </c>
      <c r="AJ657" s="28">
        <v>6066.4296000000004</v>
      </c>
      <c r="AK657" s="28">
        <v>11240.737199999996</v>
      </c>
      <c r="AL657" s="28">
        <v>8742.7955999999995</v>
      </c>
      <c r="AM657" s="28">
        <v>5174.3076000000001</v>
      </c>
      <c r="AN657" s="28">
        <v>3746.9124000000006</v>
      </c>
      <c r="AO657" s="28">
        <v>4905.0489599999992</v>
      </c>
      <c r="AP657" s="28">
        <v>8533.2657600000002</v>
      </c>
      <c r="AQ657" s="28">
        <v>7312.4078400000008</v>
      </c>
      <c r="AR657" s="28">
        <v>6832.0324799999989</v>
      </c>
      <c r="AS657" s="28"/>
      <c r="AT657" s="28"/>
      <c r="AU657" s="329">
        <f t="shared" si="2099"/>
        <v>65164.286412000001</v>
      </c>
      <c r="AV657" s="33">
        <v>21255.212160000003</v>
      </c>
      <c r="AW657" s="20">
        <v>2452.52448</v>
      </c>
      <c r="AX657" s="20">
        <v>175.18031999999999</v>
      </c>
      <c r="AY657" s="20">
        <v>3795.5736000000002</v>
      </c>
      <c r="AZ657" s="20">
        <v>175.18031999999999</v>
      </c>
      <c r="BA657" s="20">
        <v>0</v>
      </c>
      <c r="BB657" s="20">
        <v>2802.8851199999999</v>
      </c>
      <c r="BC657" s="20">
        <v>9465.5779199999979</v>
      </c>
      <c r="BD657" s="20">
        <v>5780.9505600000002</v>
      </c>
      <c r="BE657" s="20">
        <v>0</v>
      </c>
      <c r="BF657" s="20">
        <v>0</v>
      </c>
      <c r="BG657" s="20">
        <v>0</v>
      </c>
      <c r="BH657" s="329">
        <f t="shared" si="2100"/>
        <v>45903.084479999998</v>
      </c>
      <c r="BI657" s="193">
        <f t="shared" si="2061"/>
        <v>1566.8906400000003</v>
      </c>
      <c r="BJ657" s="193">
        <f t="shared" si="2062"/>
        <v>992.68847999999991</v>
      </c>
      <c r="BK657" s="20">
        <v>7697.6293907843819</v>
      </c>
      <c r="BL657" s="33">
        <v>9465.5779199999979</v>
      </c>
      <c r="BM657" s="226">
        <f t="shared" si="2085"/>
        <v>1.2296744152598731</v>
      </c>
      <c r="BN657" s="4">
        <f t="shared" si="2086"/>
        <v>2.2612533243884788E-2</v>
      </c>
      <c r="BO657" s="4">
        <v>0</v>
      </c>
      <c r="BP657" s="4">
        <v>0</v>
      </c>
      <c r="BQ657" s="195">
        <v>65</v>
      </c>
      <c r="BR657" s="196">
        <f t="shared" si="2063"/>
        <v>11738.984400000001</v>
      </c>
      <c r="BS657" s="224">
        <f t="shared" si="2098"/>
        <v>1.5250129363273761</v>
      </c>
      <c r="BT657" s="4">
        <f t="shared" si="2087"/>
        <v>0.10925619642250517</v>
      </c>
      <c r="BU657" s="229">
        <f t="shared" si="1976"/>
        <v>-0.21359751168886376</v>
      </c>
      <c r="BV657" s="193">
        <f t="shared" si="2088"/>
        <v>5015.26674</v>
      </c>
      <c r="BW657" s="193">
        <f t="shared" si="2089"/>
        <v>4089.4876799999997</v>
      </c>
      <c r="BX657" s="20">
        <v>5028.6788491071684</v>
      </c>
      <c r="BY657" s="19">
        <v>5780.9505600000002</v>
      </c>
      <c r="BZ657" s="441">
        <f t="shared" si="2090"/>
        <v>1.149596292279909</v>
      </c>
      <c r="CA657" s="4">
        <f t="shared" si="2064"/>
        <v>5.2201510994935037E-2</v>
      </c>
      <c r="CB657" s="1">
        <v>0</v>
      </c>
      <c r="CC657" s="1">
        <v>0</v>
      </c>
      <c r="CD657" s="19">
        <v>60</v>
      </c>
      <c r="CE657" s="196">
        <v>10835.9856</v>
      </c>
      <c r="CF657" s="275">
        <f t="shared" si="2091"/>
        <v>2.1548374682793487</v>
      </c>
      <c r="CG657" s="1">
        <f t="shared" si="2092"/>
        <v>0.48186286064700656</v>
      </c>
      <c r="CH657" s="229">
        <f t="shared" si="2093"/>
        <v>-0.21307541907242489</v>
      </c>
      <c r="CI657" s="193">
        <f t="shared" si="2094"/>
        <v>5100.3427199999996</v>
      </c>
      <c r="CJ657" s="193">
        <f t="shared" si="2095"/>
        <v>6016.4712</v>
      </c>
      <c r="CK657" s="20">
        <v>8093.1321309567029</v>
      </c>
      <c r="CL657" s="33">
        <v>8583.8350000000009</v>
      </c>
      <c r="CM657" s="475">
        <f t="shared" si="2007"/>
        <v>1.0606320100924005</v>
      </c>
      <c r="CN657" s="4">
        <f t="shared" si="2096"/>
        <v>5.2960379606100338E-2</v>
      </c>
      <c r="CO657" s="1">
        <v>0</v>
      </c>
      <c r="CP657" s="1">
        <v>0</v>
      </c>
      <c r="CQ657" s="19">
        <v>50</v>
      </c>
      <c r="CR657" s="7">
        <v>9029.9880000000012</v>
      </c>
      <c r="CS657" s="224">
        <f t="shared" si="2065"/>
        <v>1.1157593690407908</v>
      </c>
      <c r="CT657" s="1">
        <f t="shared" si="2066"/>
        <v>0.32171327148023199</v>
      </c>
      <c r="CU657" s="229">
        <f t="shared" si="2008"/>
        <v>-0.15700646006177887</v>
      </c>
      <c r="CV657" s="193">
        <f t="shared" si="2009"/>
        <v>5448.6919479999997</v>
      </c>
      <c r="CW657" s="193">
        <f t="shared" si="2010"/>
        <v>7943.4544933333336</v>
      </c>
      <c r="CX657" s="20"/>
      <c r="CY657" s="33"/>
      <c r="CZ657" s="475">
        <f t="shared" si="2011"/>
        <v>0</v>
      </c>
      <c r="DA657" s="4">
        <f t="shared" si="2067"/>
        <v>6.524508473187049E-2</v>
      </c>
      <c r="DE657" s="7">
        <f t="shared" si="2097"/>
        <v>0</v>
      </c>
      <c r="DF657" s="224">
        <f t="shared" si="2069"/>
        <v>0</v>
      </c>
      <c r="DG657" s="1">
        <f t="shared" si="2012"/>
        <v>0</v>
      </c>
      <c r="DH657" s="229">
        <f t="shared" si="2013"/>
        <v>-0.16385304773373177</v>
      </c>
      <c r="DI657" s="193"/>
      <c r="DJ657" s="193"/>
      <c r="DK657" s="20"/>
      <c r="DL657" s="33"/>
      <c r="DM657" s="475">
        <f t="shared" si="2014"/>
        <v>0</v>
      </c>
      <c r="DN657" s="4" t="e">
        <f t="shared" si="2070"/>
        <v>#DIV/0!</v>
      </c>
      <c r="DR657" s="7">
        <f t="shared" si="2071"/>
        <v>0</v>
      </c>
      <c r="DS657" s="224">
        <f t="shared" si="2072"/>
        <v>0</v>
      </c>
      <c r="DT657" s="1">
        <f t="shared" si="2015"/>
        <v>0</v>
      </c>
      <c r="DU657" s="229">
        <f t="shared" si="2016"/>
        <v>-0.2955791123104059</v>
      </c>
    </row>
    <row r="658" spans="2:125" hidden="1" outlineLevel="1" x14ac:dyDescent="0.35">
      <c r="B658" s="5" t="s">
        <v>127</v>
      </c>
      <c r="C658" s="3"/>
      <c r="D658" s="18">
        <v>320120</v>
      </c>
      <c r="E658" s="5" t="s">
        <v>41</v>
      </c>
      <c r="F658" s="5" t="s">
        <v>35</v>
      </c>
      <c r="G658" s="5" t="s">
        <v>72</v>
      </c>
      <c r="H658" s="20">
        <v>167.22200000000001</v>
      </c>
      <c r="I658" s="16">
        <f t="shared" si="2073"/>
        <v>0</v>
      </c>
      <c r="J658" s="16">
        <f t="shared" si="2074"/>
        <v>0</v>
      </c>
      <c r="K658" s="16">
        <f t="shared" si="2075"/>
        <v>0</v>
      </c>
      <c r="L658" s="33">
        <f t="shared" si="2076"/>
        <v>0</v>
      </c>
      <c r="M658" s="20">
        <f t="shared" si="2077"/>
        <v>0</v>
      </c>
      <c r="N658" s="20">
        <f t="shared" si="2078"/>
        <v>0</v>
      </c>
      <c r="O658" s="20">
        <f t="shared" si="2079"/>
        <v>0</v>
      </c>
      <c r="P658" s="20">
        <f t="shared" si="2080"/>
        <v>0</v>
      </c>
      <c r="Q658" s="20">
        <f t="shared" si="2081"/>
        <v>0</v>
      </c>
      <c r="R658" s="20">
        <f t="shared" si="2082"/>
        <v>0</v>
      </c>
      <c r="S658" s="20">
        <f t="shared" si="2083"/>
        <v>0</v>
      </c>
      <c r="T658" s="20">
        <f t="shared" si="2084"/>
        <v>0</v>
      </c>
      <c r="U658" s="182">
        <f t="shared" si="2060"/>
        <v>0</v>
      </c>
      <c r="V658" s="33">
        <v>0</v>
      </c>
      <c r="W658" s="20">
        <v>0</v>
      </c>
      <c r="X658" s="20">
        <v>0</v>
      </c>
      <c r="Y658" s="20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0">
        <v>0</v>
      </c>
      <c r="AF658" s="20">
        <v>0</v>
      </c>
      <c r="AG658" s="16">
        <v>0</v>
      </c>
      <c r="AH658" s="179">
        <f t="shared" si="1978"/>
        <v>0</v>
      </c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329">
        <f t="shared" si="2099"/>
        <v>0</v>
      </c>
      <c r="AV658" s="33">
        <v>0</v>
      </c>
      <c r="AW658" s="20">
        <v>0</v>
      </c>
      <c r="AX658" s="20">
        <v>0</v>
      </c>
      <c r="AY658" s="20">
        <v>0</v>
      </c>
      <c r="AZ658" s="20">
        <v>0</v>
      </c>
      <c r="BA658" s="20">
        <v>0</v>
      </c>
      <c r="BB658" s="20">
        <v>0</v>
      </c>
      <c r="BC658" s="20">
        <v>0</v>
      </c>
      <c r="BD658" s="20">
        <v>0</v>
      </c>
      <c r="BE658" s="20">
        <v>0</v>
      </c>
      <c r="BF658" s="20">
        <v>0</v>
      </c>
      <c r="BG658" s="20">
        <v>0</v>
      </c>
      <c r="BH658" s="329">
        <f t="shared" si="2100"/>
        <v>0</v>
      </c>
      <c r="BI658" s="193">
        <f t="shared" si="2061"/>
        <v>0</v>
      </c>
      <c r="BJ658" s="193">
        <f t="shared" si="2062"/>
        <v>0</v>
      </c>
      <c r="BK658" s="20">
        <v>0</v>
      </c>
      <c r="BL658" s="33">
        <v>0</v>
      </c>
      <c r="BM658" s="226">
        <f t="shared" si="2085"/>
        <v>0</v>
      </c>
      <c r="BN658" s="4">
        <f t="shared" si="2086"/>
        <v>0</v>
      </c>
      <c r="BO658" s="4">
        <v>0</v>
      </c>
      <c r="BP658" s="4">
        <v>0</v>
      </c>
      <c r="BQ658" s="195">
        <v>0</v>
      </c>
      <c r="BR658" s="196">
        <f t="shared" si="2063"/>
        <v>0</v>
      </c>
      <c r="BS658" s="224">
        <f t="shared" si="2098"/>
        <v>0</v>
      </c>
      <c r="BT658" s="4">
        <f t="shared" si="2087"/>
        <v>0</v>
      </c>
      <c r="BU658" s="229">
        <f t="shared" si="1976"/>
        <v>0</v>
      </c>
      <c r="BV658" s="193">
        <f t="shared" si="2088"/>
        <v>0</v>
      </c>
      <c r="BW658" s="193">
        <f t="shared" si="2089"/>
        <v>0</v>
      </c>
      <c r="BX658" s="20">
        <v>0</v>
      </c>
      <c r="BY658" s="19">
        <v>0</v>
      </c>
      <c r="BZ658" s="441">
        <f t="shared" si="2090"/>
        <v>0</v>
      </c>
      <c r="CA658" s="4">
        <f t="shared" si="2064"/>
        <v>0</v>
      </c>
      <c r="CB658" s="1">
        <v>0</v>
      </c>
      <c r="CC658" s="1">
        <v>0</v>
      </c>
      <c r="CD658" s="19">
        <v>0</v>
      </c>
      <c r="CE658" s="196">
        <v>0</v>
      </c>
      <c r="CF658" s="275">
        <f t="shared" si="2091"/>
        <v>0</v>
      </c>
      <c r="CG658" s="1">
        <f t="shared" si="2092"/>
        <v>0</v>
      </c>
      <c r="CH658" s="229">
        <f t="shared" si="2093"/>
        <v>0</v>
      </c>
      <c r="CI658" s="193">
        <f t="shared" si="2094"/>
        <v>0</v>
      </c>
      <c r="CJ658" s="193">
        <f t="shared" si="2095"/>
        <v>0</v>
      </c>
      <c r="CK658" s="20">
        <v>0</v>
      </c>
      <c r="CL658" s="33">
        <v>0</v>
      </c>
      <c r="CM658" s="475">
        <f t="shared" si="2007"/>
        <v>0</v>
      </c>
      <c r="CN658" s="4">
        <f t="shared" si="2096"/>
        <v>0</v>
      </c>
      <c r="CO658" s="1">
        <v>0</v>
      </c>
      <c r="CP658" s="1">
        <v>0</v>
      </c>
      <c r="CQ658" s="19">
        <v>0</v>
      </c>
      <c r="CR658" s="7">
        <v>0</v>
      </c>
      <c r="CS658" s="224">
        <f t="shared" si="2065"/>
        <v>0</v>
      </c>
      <c r="CT658" s="1">
        <f t="shared" si="2066"/>
        <v>0</v>
      </c>
      <c r="CU658" s="229">
        <f t="shared" si="2008"/>
        <v>0</v>
      </c>
      <c r="CV658" s="193">
        <f t="shared" si="2009"/>
        <v>0</v>
      </c>
      <c r="CW658" s="193">
        <f t="shared" si="2010"/>
        <v>0</v>
      </c>
      <c r="CX658" s="20"/>
      <c r="CY658" s="33"/>
      <c r="CZ658" s="475">
        <f t="shared" si="2011"/>
        <v>0</v>
      </c>
      <c r="DA658" s="4">
        <f t="shared" si="2067"/>
        <v>0</v>
      </c>
      <c r="DE658" s="7">
        <f t="shared" si="2097"/>
        <v>0</v>
      </c>
      <c r="DF658" s="224">
        <f t="shared" si="2069"/>
        <v>0</v>
      </c>
      <c r="DG658" s="1">
        <f t="shared" si="2012"/>
        <v>0</v>
      </c>
      <c r="DH658" s="229">
        <f t="shared" si="2013"/>
        <v>0</v>
      </c>
      <c r="DI658" s="193"/>
      <c r="DJ658" s="193"/>
      <c r="DK658" s="20"/>
      <c r="DL658" s="33"/>
      <c r="DM658" s="475">
        <f t="shared" si="2014"/>
        <v>0</v>
      </c>
      <c r="DN658" s="4" t="e">
        <f t="shared" si="2070"/>
        <v>#DIV/0!</v>
      </c>
      <c r="DR658" s="7">
        <f t="shared" si="2071"/>
        <v>0</v>
      </c>
      <c r="DS658" s="224">
        <f t="shared" si="2072"/>
        <v>0</v>
      </c>
      <c r="DT658" s="1">
        <f t="shared" si="2015"/>
        <v>0</v>
      </c>
      <c r="DU658" s="229">
        <f t="shared" si="2016"/>
        <v>0</v>
      </c>
    </row>
    <row r="659" spans="2:125" hidden="1" outlineLevel="1" x14ac:dyDescent="0.35">
      <c r="B659" s="5" t="s">
        <v>127</v>
      </c>
      <c r="C659" s="3"/>
      <c r="D659" s="18">
        <v>320100</v>
      </c>
      <c r="E659" s="5" t="s">
        <v>44</v>
      </c>
      <c r="F659" s="5" t="s">
        <v>50</v>
      </c>
      <c r="G659" s="5" t="s">
        <v>73</v>
      </c>
      <c r="H659" s="20">
        <v>225.81800000000001</v>
      </c>
      <c r="I659" s="16">
        <f t="shared" si="2073"/>
        <v>0</v>
      </c>
      <c r="J659" s="16">
        <f t="shared" si="2074"/>
        <v>0</v>
      </c>
      <c r="K659" s="16">
        <f t="shared" si="2075"/>
        <v>0</v>
      </c>
      <c r="L659" s="33">
        <f t="shared" si="2076"/>
        <v>0</v>
      </c>
      <c r="M659" s="20">
        <f t="shared" si="2077"/>
        <v>0</v>
      </c>
      <c r="N659" s="20">
        <f t="shared" si="2078"/>
        <v>0</v>
      </c>
      <c r="O659" s="20">
        <f t="shared" si="2079"/>
        <v>0</v>
      </c>
      <c r="P659" s="20">
        <f t="shared" si="2080"/>
        <v>14.66670398285345</v>
      </c>
      <c r="Q659" s="20">
        <f t="shared" si="2081"/>
        <v>15.714325695914411</v>
      </c>
      <c r="R659" s="20">
        <f t="shared" si="2082"/>
        <v>12.571460556731527</v>
      </c>
      <c r="S659" s="20">
        <f t="shared" si="2083"/>
        <v>0</v>
      </c>
      <c r="T659" s="20">
        <f t="shared" si="2084"/>
        <v>0</v>
      </c>
      <c r="U659" s="182">
        <f t="shared" si="2060"/>
        <v>42.952490235499383</v>
      </c>
      <c r="V659" s="33">
        <v>33.666666666666664</v>
      </c>
      <c r="W659" s="20">
        <v>17</v>
      </c>
      <c r="X659" s="20">
        <v>13.666666666666666</v>
      </c>
      <c r="Y659" s="20">
        <v>5</v>
      </c>
      <c r="Z659" s="20">
        <v>1</v>
      </c>
      <c r="AA659" s="20">
        <v>24.583333333333336</v>
      </c>
      <c r="AB659" s="20">
        <v>15</v>
      </c>
      <c r="AC659" s="20">
        <v>50</v>
      </c>
      <c r="AD659" s="20">
        <v>93.666666666666671</v>
      </c>
      <c r="AE659" s="20">
        <v>0</v>
      </c>
      <c r="AF659" s="20">
        <v>0</v>
      </c>
      <c r="AG659" s="16">
        <v>0</v>
      </c>
      <c r="AH659" s="179">
        <f t="shared" si="1978"/>
        <v>253.58333333333331</v>
      </c>
      <c r="AI659" s="23">
        <v>0</v>
      </c>
      <c r="AJ659" s="23">
        <v>0</v>
      </c>
      <c r="AK659" s="23">
        <v>0</v>
      </c>
      <c r="AL659" s="23">
        <v>0</v>
      </c>
      <c r="AM659" s="23">
        <v>0</v>
      </c>
      <c r="AN659" s="23">
        <v>0</v>
      </c>
      <c r="AO659" s="23">
        <v>0</v>
      </c>
      <c r="AP659" s="28">
        <v>3312.0057600000005</v>
      </c>
      <c r="AQ659" s="28">
        <v>3548.5776000000005</v>
      </c>
      <c r="AR659" s="28">
        <v>2838.8620799999999</v>
      </c>
      <c r="AS659" s="23"/>
      <c r="AT659" s="23"/>
      <c r="AU659" s="329">
        <f t="shared" si="2099"/>
        <v>9699.4454399999995</v>
      </c>
      <c r="AV659" s="33">
        <v>7964.1489599999995</v>
      </c>
      <c r="AW659" s="20">
        <v>4021.5065599999998</v>
      </c>
      <c r="AX659" s="20">
        <v>3232.9713599999995</v>
      </c>
      <c r="AY659" s="20">
        <v>1182.7944</v>
      </c>
      <c r="AZ659" s="20">
        <v>236.55887999999999</v>
      </c>
      <c r="BA659" s="20">
        <v>5815.4057999999995</v>
      </c>
      <c r="BB659" s="20">
        <v>3548.3832000000002</v>
      </c>
      <c r="BC659" s="20">
        <v>10136.547360000002</v>
      </c>
      <c r="BD659" s="20">
        <v>16677.701280000001</v>
      </c>
      <c r="BE659" s="20">
        <v>0</v>
      </c>
      <c r="BF659" s="20">
        <v>0</v>
      </c>
      <c r="BG659" s="20">
        <v>0</v>
      </c>
      <c r="BH659" s="329">
        <f t="shared" si="2100"/>
        <v>52816.017800000001</v>
      </c>
      <c r="BI659" s="193">
        <f t="shared" si="2061"/>
        <v>3006.2700333333337</v>
      </c>
      <c r="BJ659" s="193">
        <f t="shared" si="2062"/>
        <v>3200.1159599999996</v>
      </c>
      <c r="BK659" s="20">
        <v>5171.0073342740143</v>
      </c>
      <c r="BL659" s="33">
        <v>10136.547360000002</v>
      </c>
      <c r="BM659" s="226">
        <f t="shared" si="2085"/>
        <v>1.9602655159302973</v>
      </c>
      <c r="BN659" s="4">
        <f t="shared" si="2086"/>
        <v>7.2895706949058461E-2</v>
      </c>
      <c r="BO659" s="4">
        <v>0</v>
      </c>
      <c r="BP659" s="4">
        <v>0</v>
      </c>
      <c r="BQ659" s="195">
        <v>30</v>
      </c>
      <c r="BR659" s="196">
        <f t="shared" si="2063"/>
        <v>7316.5032000000001</v>
      </c>
      <c r="BS659" s="224">
        <f t="shared" si="2098"/>
        <v>1.4149086874244792</v>
      </c>
      <c r="BT659" s="4">
        <f t="shared" si="2087"/>
        <v>2.060546416441015</v>
      </c>
      <c r="BU659" s="229">
        <f t="shared" si="1976"/>
        <v>9.9113084755021674</v>
      </c>
      <c r="BV659" s="193">
        <f t="shared" si="2088"/>
        <v>4517.289565</v>
      </c>
      <c r="BW659" s="193">
        <f t="shared" si="2089"/>
        <v>6500.1121200000007</v>
      </c>
      <c r="BX659" s="20">
        <v>7992.926961127112</v>
      </c>
      <c r="BY659" s="19">
        <v>16677.701280000001</v>
      </c>
      <c r="BZ659" s="441">
        <f t="shared" si="2090"/>
        <v>2.0865574477422997</v>
      </c>
      <c r="CA659" s="4">
        <f t="shared" si="2064"/>
        <v>8.2972660844521859E-2</v>
      </c>
      <c r="CB659" s="1">
        <v>0</v>
      </c>
      <c r="CC659" s="1">
        <v>0</v>
      </c>
      <c r="CD659" s="19">
        <v>30</v>
      </c>
      <c r="CE659" s="196">
        <v>7316.5032000000001</v>
      </c>
      <c r="CF659" s="275">
        <f t="shared" si="2091"/>
        <v>0.91537220790120588</v>
      </c>
      <c r="CG659" s="1">
        <f t="shared" si="2092"/>
        <v>1.0618129359775024</v>
      </c>
      <c r="CH659" s="229">
        <f t="shared" si="2093"/>
        <v>6.6984732971745418</v>
      </c>
      <c r="CI659" s="193">
        <f t="shared" si="2094"/>
        <v>5868.4464222222223</v>
      </c>
      <c r="CJ659" s="193">
        <f t="shared" si="2095"/>
        <v>10120.877280000001</v>
      </c>
      <c r="CK659" s="20">
        <v>13614.225745523005</v>
      </c>
      <c r="CL659" s="33">
        <v>10467.769999999999</v>
      </c>
      <c r="CM659" s="475">
        <f t="shared" si="2007"/>
        <v>0.7688847089554316</v>
      </c>
      <c r="CN659" s="4">
        <f t="shared" si="2096"/>
        <v>8.9089681455727127E-2</v>
      </c>
      <c r="CO659" s="1">
        <v>0</v>
      </c>
      <c r="CP659" s="1">
        <v>0</v>
      </c>
      <c r="CQ659" s="19">
        <v>30</v>
      </c>
      <c r="CR659" s="7">
        <v>12194.172000000002</v>
      </c>
      <c r="CS659" s="224">
        <f t="shared" si="2065"/>
        <v>0.89569338924837627</v>
      </c>
      <c r="CT659" s="1">
        <f t="shared" si="2066"/>
        <v>3.2954436166197985</v>
      </c>
      <c r="CU659" s="229">
        <f t="shared" si="2008"/>
        <v>5.7024646101829104</v>
      </c>
      <c r="CV659" s="193">
        <f t="shared" si="2009"/>
        <v>6328.37878</v>
      </c>
      <c r="CW659" s="193">
        <f t="shared" si="2010"/>
        <v>12427.339546666668</v>
      </c>
      <c r="CX659" s="20"/>
      <c r="CY659" s="33"/>
      <c r="CZ659" s="475">
        <f t="shared" si="2011"/>
        <v>0</v>
      </c>
      <c r="DA659" s="4">
        <f t="shared" si="2067"/>
        <v>0.10207433332619797</v>
      </c>
      <c r="DE659" s="7">
        <f t="shared" si="2097"/>
        <v>0</v>
      </c>
      <c r="DF659" s="224">
        <f t="shared" si="2069"/>
        <v>0</v>
      </c>
      <c r="DG659" s="1">
        <f t="shared" si="2012"/>
        <v>0</v>
      </c>
      <c r="DH659" s="229">
        <f t="shared" si="2013"/>
        <v>5.5244748466774203</v>
      </c>
      <c r="DI659" s="193"/>
      <c r="DJ659" s="193"/>
      <c r="DK659" s="20"/>
      <c r="DL659" s="33"/>
      <c r="DM659" s="475">
        <f t="shared" si="2014"/>
        <v>0</v>
      </c>
      <c r="DN659" s="4" t="e">
        <f t="shared" si="2070"/>
        <v>#DIV/0!</v>
      </c>
      <c r="DR659" s="7">
        <f t="shared" si="2071"/>
        <v>0</v>
      </c>
      <c r="DS659" s="224">
        <f t="shared" si="2072"/>
        <v>0</v>
      </c>
      <c r="DT659" s="1">
        <f t="shared" si="2015"/>
        <v>0</v>
      </c>
      <c r="DU659" s="229">
        <f t="shared" si="2016"/>
        <v>4.4452616004405305</v>
      </c>
    </row>
    <row r="660" spans="2:125" hidden="1" outlineLevel="1" x14ac:dyDescent="0.35">
      <c r="B660" s="5" t="s">
        <v>127</v>
      </c>
      <c r="C660" s="3"/>
      <c r="D660" s="18">
        <v>320400</v>
      </c>
      <c r="E660" s="5" t="s">
        <v>44</v>
      </c>
      <c r="F660" s="5" t="s">
        <v>51</v>
      </c>
      <c r="G660" s="5" t="s">
        <v>73</v>
      </c>
      <c r="H660" s="20">
        <v>225.81800000000001</v>
      </c>
      <c r="I660" s="16">
        <f t="shared" si="2073"/>
        <v>0</v>
      </c>
      <c r="J660" s="16">
        <f t="shared" si="2074"/>
        <v>0</v>
      </c>
      <c r="K660" s="16">
        <f t="shared" si="2075"/>
        <v>0</v>
      </c>
      <c r="L660" s="33">
        <f t="shared" si="2076"/>
        <v>0</v>
      </c>
      <c r="M660" s="20">
        <f t="shared" si="2077"/>
        <v>0</v>
      </c>
      <c r="N660" s="20">
        <f t="shared" si="2078"/>
        <v>0</v>
      </c>
      <c r="O660" s="20">
        <f t="shared" si="2079"/>
        <v>0</v>
      </c>
      <c r="P660" s="20">
        <f t="shared" si="2080"/>
        <v>14.66670398285345</v>
      </c>
      <c r="Q660" s="20">
        <f t="shared" si="2081"/>
        <v>17.809569122036333</v>
      </c>
      <c r="R660" s="20">
        <f t="shared" si="2082"/>
        <v>12.571460556731527</v>
      </c>
      <c r="S660" s="20">
        <f t="shared" si="2083"/>
        <v>0</v>
      </c>
      <c r="T660" s="20">
        <f t="shared" si="2084"/>
        <v>0</v>
      </c>
      <c r="U660" s="182">
        <f t="shared" si="2060"/>
        <v>45.047733661621308</v>
      </c>
      <c r="V660" s="33">
        <v>32.666666666666664</v>
      </c>
      <c r="W660" s="20">
        <v>10</v>
      </c>
      <c r="X660" s="20">
        <v>19.666666666666664</v>
      </c>
      <c r="Y660" s="20">
        <v>1</v>
      </c>
      <c r="Z660" s="20">
        <v>2</v>
      </c>
      <c r="AA660" s="20">
        <v>1</v>
      </c>
      <c r="AB660" s="20">
        <v>23.5</v>
      </c>
      <c r="AC660" s="20">
        <v>51.000000000000007</v>
      </c>
      <c r="AD660" s="20">
        <v>71</v>
      </c>
      <c r="AE660" s="20">
        <v>0</v>
      </c>
      <c r="AF660" s="20">
        <v>0</v>
      </c>
      <c r="AG660" s="16">
        <v>0</v>
      </c>
      <c r="AH660" s="179">
        <f t="shared" si="1978"/>
        <v>211.83333333333334</v>
      </c>
      <c r="AI660" s="23">
        <v>0</v>
      </c>
      <c r="AJ660" s="23">
        <v>0</v>
      </c>
      <c r="AK660" s="23">
        <v>0</v>
      </c>
      <c r="AL660" s="23">
        <v>0</v>
      </c>
      <c r="AM660" s="23">
        <v>0</v>
      </c>
      <c r="AN660" s="23">
        <v>0</v>
      </c>
      <c r="AO660" s="23">
        <v>0</v>
      </c>
      <c r="AP660" s="28">
        <v>3312.0057600000005</v>
      </c>
      <c r="AQ660" s="28">
        <v>4021.7212800000007</v>
      </c>
      <c r="AR660" s="28">
        <v>2838.8620799999999</v>
      </c>
      <c r="AS660" s="23"/>
      <c r="AT660" s="23"/>
      <c r="AU660" s="329">
        <f t="shared" si="2099"/>
        <v>10172.589120000001</v>
      </c>
      <c r="AV660" s="33">
        <v>7727.5900800000009</v>
      </c>
      <c r="AW660" s="20">
        <v>2365.5888</v>
      </c>
      <c r="AX660" s="20">
        <v>4652.3246399999998</v>
      </c>
      <c r="AY660" s="20">
        <v>236.55887999999999</v>
      </c>
      <c r="AZ660" s="20">
        <v>473.11775999999998</v>
      </c>
      <c r="BA660" s="20">
        <v>236.55887999999999</v>
      </c>
      <c r="BB660" s="20">
        <v>5559.133679999999</v>
      </c>
      <c r="BC660" s="20">
        <v>10373.106240000003</v>
      </c>
      <c r="BD660" s="20">
        <v>12596.990400000002</v>
      </c>
      <c r="BE660" s="20">
        <v>0</v>
      </c>
      <c r="BF660" s="20">
        <v>0</v>
      </c>
      <c r="BG660" s="20">
        <v>0</v>
      </c>
      <c r="BH660" s="329">
        <f t="shared" si="2100"/>
        <v>44220.969360000003</v>
      </c>
      <c r="BI660" s="193">
        <f t="shared" si="2061"/>
        <v>2253.8804399999995</v>
      </c>
      <c r="BJ660" s="193">
        <f t="shared" si="2062"/>
        <v>2089.6034399999994</v>
      </c>
      <c r="BK660" s="20">
        <v>3613.8022927992238</v>
      </c>
      <c r="BL660" s="33">
        <v>10373.106240000003</v>
      </c>
      <c r="BM660" s="226">
        <f t="shared" si="2085"/>
        <v>2.8704133208031903</v>
      </c>
      <c r="BN660" s="4">
        <f t="shared" si="2086"/>
        <v>4.7599250122793813E-2</v>
      </c>
      <c r="BO660" s="4">
        <v>0</v>
      </c>
      <c r="BP660" s="4">
        <v>0</v>
      </c>
      <c r="BQ660" s="195">
        <v>30</v>
      </c>
      <c r="BR660" s="196">
        <f t="shared" si="2063"/>
        <v>7316.5032000000001</v>
      </c>
      <c r="BS660" s="224">
        <f t="shared" si="2098"/>
        <v>2.0245997448666988</v>
      </c>
      <c r="BT660" s="4">
        <f t="shared" si="2087"/>
        <v>2.1319710748329137</v>
      </c>
      <c r="BU660" s="229">
        <f t="shared" si="1976"/>
        <v>8.5482862203717893</v>
      </c>
      <c r="BV660" s="193">
        <f t="shared" si="2088"/>
        <v>3952.99737</v>
      </c>
      <c r="BW660" s="193">
        <f t="shared" si="2089"/>
        <v>5389.5996000000005</v>
      </c>
      <c r="BX660" s="20">
        <v>6627.3742909714447</v>
      </c>
      <c r="BY660" s="19">
        <v>12596.990400000002</v>
      </c>
      <c r="BZ660" s="441">
        <f t="shared" si="2090"/>
        <v>1.9007513152171049</v>
      </c>
      <c r="CA660" s="4">
        <f t="shared" si="2064"/>
        <v>6.8797185562788521E-2</v>
      </c>
      <c r="CB660" s="1">
        <v>0</v>
      </c>
      <c r="CC660" s="1">
        <v>0</v>
      </c>
      <c r="CD660" s="19">
        <v>30</v>
      </c>
      <c r="CE660" s="196">
        <v>7316.5032000000001</v>
      </c>
      <c r="CF660" s="275">
        <f t="shared" si="2091"/>
        <v>1.1039821924600464</v>
      </c>
      <c r="CG660" s="1">
        <f t="shared" si="2092"/>
        <v>0.81924670821544332</v>
      </c>
      <c r="CH660" s="229">
        <f t="shared" si="2093"/>
        <v>5.0298084614831797</v>
      </c>
      <c r="CI660" s="193">
        <f t="shared" si="2094"/>
        <v>4913.4410400000006</v>
      </c>
      <c r="CJ660" s="193">
        <f t="shared" si="2095"/>
        <v>9509.7434400000002</v>
      </c>
      <c r="CK660" s="20">
        <v>12792.151351346738</v>
      </c>
      <c r="CL660" s="33">
        <v>9314.5349999999999</v>
      </c>
      <c r="CM660" s="475">
        <f t="shared" si="2007"/>
        <v>0.72814452738783297</v>
      </c>
      <c r="CN660" s="4">
        <f t="shared" si="2096"/>
        <v>8.3710136024422843E-2</v>
      </c>
      <c r="CO660" s="1">
        <v>0</v>
      </c>
      <c r="CP660" s="1">
        <v>0</v>
      </c>
      <c r="CQ660" s="19">
        <v>30</v>
      </c>
      <c r="CR660" s="7">
        <v>12194.172000000002</v>
      </c>
      <c r="CS660" s="224">
        <f t="shared" si="2065"/>
        <v>0.95325419978838966</v>
      </c>
      <c r="CT660" s="1">
        <f t="shared" si="2066"/>
        <v>3.2954436166197985</v>
      </c>
      <c r="CU660" s="229">
        <f t="shared" si="2008"/>
        <v>4.5457996675678185</v>
      </c>
      <c r="CV660" s="193">
        <f t="shared" si="2009"/>
        <v>5353.5504360000004</v>
      </c>
      <c r="CW660" s="193">
        <f t="shared" si="2010"/>
        <v>10761.543880000003</v>
      </c>
      <c r="CX660" s="20"/>
      <c r="CY660" s="33"/>
      <c r="CZ660" s="475">
        <f t="shared" si="2011"/>
        <v>0</v>
      </c>
      <c r="DA660" s="4">
        <f t="shared" si="2067"/>
        <v>8.8392001601522677E-2</v>
      </c>
      <c r="DE660" s="7">
        <f t="shared" si="2097"/>
        <v>0</v>
      </c>
      <c r="DF660" s="224">
        <f t="shared" si="2069"/>
        <v>0</v>
      </c>
      <c r="DG660" s="1">
        <f t="shared" si="2012"/>
        <v>0</v>
      </c>
      <c r="DH660" s="229">
        <f t="shared" si="2013"/>
        <v>4.2627215872452346</v>
      </c>
      <c r="DI660" s="193"/>
      <c r="DJ660" s="193"/>
      <c r="DK660" s="20"/>
      <c r="DL660" s="33"/>
      <c r="DM660" s="475">
        <f t="shared" si="2014"/>
        <v>0</v>
      </c>
      <c r="DN660" s="4" t="e">
        <f t="shared" si="2070"/>
        <v>#DIV/0!</v>
      </c>
      <c r="DR660" s="7">
        <f t="shared" si="2071"/>
        <v>0</v>
      </c>
      <c r="DS660" s="224">
        <f t="shared" si="2072"/>
        <v>0</v>
      </c>
      <c r="DT660" s="1">
        <f t="shared" si="2015"/>
        <v>0</v>
      </c>
      <c r="DU660" s="229">
        <f t="shared" si="2016"/>
        <v>3.3470712164181071</v>
      </c>
    </row>
    <row r="661" spans="2:125" hidden="1" outlineLevel="1" x14ac:dyDescent="0.35">
      <c r="B661" s="5" t="s">
        <v>127</v>
      </c>
      <c r="C661" s="3"/>
      <c r="D661" s="18">
        <v>320026</v>
      </c>
      <c r="E661" s="5" t="s">
        <v>41</v>
      </c>
      <c r="F661" s="5" t="s">
        <v>52</v>
      </c>
      <c r="G661" s="5" t="s">
        <v>74</v>
      </c>
      <c r="H661" s="20">
        <f>223309/1000</f>
        <v>223.309</v>
      </c>
      <c r="I661" s="16">
        <f t="shared" si="2073"/>
        <v>24.894858693559154</v>
      </c>
      <c r="J661" s="16">
        <f t="shared" si="2074"/>
        <v>31.499617122462606</v>
      </c>
      <c r="K661" s="16">
        <f t="shared" si="2075"/>
        <v>52.838067431227564</v>
      </c>
      <c r="L661" s="33">
        <f t="shared" si="2076"/>
        <v>42.676900617529981</v>
      </c>
      <c r="M661" s="20">
        <f t="shared" si="2077"/>
        <v>23.370683671504509</v>
      </c>
      <c r="N661" s="20">
        <f t="shared" si="2078"/>
        <v>22.354566990134746</v>
      </c>
      <c r="O661" s="20">
        <f t="shared" si="2079"/>
        <v>34.875895731923038</v>
      </c>
      <c r="P661" s="20">
        <f t="shared" si="2080"/>
        <v>63.876339780304434</v>
      </c>
      <c r="Q661" s="20">
        <f t="shared" si="2081"/>
        <v>31.924538643762684</v>
      </c>
      <c r="R661" s="20">
        <f t="shared" si="2082"/>
        <v>29.929254978527513</v>
      </c>
      <c r="S661" s="20">
        <f t="shared" si="2083"/>
        <v>0</v>
      </c>
      <c r="T661" s="20">
        <f t="shared" si="2084"/>
        <v>0</v>
      </c>
      <c r="U661" s="182">
        <f t="shared" si="2060"/>
        <v>358.24072366093623</v>
      </c>
      <c r="V661" s="33">
        <v>22.25</v>
      </c>
      <c r="W661" s="20">
        <v>30</v>
      </c>
      <c r="X661" s="20">
        <v>23</v>
      </c>
      <c r="Y661" s="20">
        <v>16.5</v>
      </c>
      <c r="Z661" s="20">
        <v>3</v>
      </c>
      <c r="AA661" s="20">
        <v>2.5</v>
      </c>
      <c r="AB661" s="20">
        <v>3</v>
      </c>
      <c r="AC661" s="20">
        <v>60.125</v>
      </c>
      <c r="AD661" s="20">
        <v>42</v>
      </c>
      <c r="AE661" s="20">
        <v>0</v>
      </c>
      <c r="AF661" s="20">
        <v>0</v>
      </c>
      <c r="AG661" s="16">
        <v>0</v>
      </c>
      <c r="AH661" s="179">
        <f t="shared" si="1978"/>
        <v>202.375</v>
      </c>
      <c r="AI661" s="28">
        <v>5559.246000000001</v>
      </c>
      <c r="AJ661" s="28">
        <v>7034.148000000002</v>
      </c>
      <c r="AK661" s="28">
        <v>11799.215999999997</v>
      </c>
      <c r="AL661" s="28">
        <v>9530.1360000000022</v>
      </c>
      <c r="AM661" s="28">
        <v>5218.884</v>
      </c>
      <c r="AN661" s="28">
        <v>4991.9759999999997</v>
      </c>
      <c r="AO661" s="28">
        <v>7788.1014000000014</v>
      </c>
      <c r="AP661" s="28">
        <v>14264.161560000002</v>
      </c>
      <c r="AQ661" s="28">
        <v>7129.0368000000008</v>
      </c>
      <c r="AR661" s="28">
        <v>6683.4720000000007</v>
      </c>
      <c r="AS661" s="28"/>
      <c r="AT661" s="28"/>
      <c r="AU661" s="329">
        <f t="shared" si="2099"/>
        <v>79998.377760000003</v>
      </c>
      <c r="AV661" s="33">
        <v>4956.9084000000003</v>
      </c>
      <c r="AW661" s="20">
        <v>6683.4720000000007</v>
      </c>
      <c r="AX661" s="20">
        <v>5123.9952000000003</v>
      </c>
      <c r="AY661" s="20">
        <v>3675.9096000000004</v>
      </c>
      <c r="AZ661" s="20">
        <v>668.34719999999993</v>
      </c>
      <c r="BA661" s="20">
        <v>556.95600000000002</v>
      </c>
      <c r="BB661" s="20">
        <v>668.34719999999993</v>
      </c>
      <c r="BC661" s="20">
        <v>13394.791800000001</v>
      </c>
      <c r="BD661" s="20">
        <v>9356.8608000000004</v>
      </c>
      <c r="BE661" s="20">
        <v>0</v>
      </c>
      <c r="BF661" s="20">
        <v>0</v>
      </c>
      <c r="BG661" s="20">
        <v>0</v>
      </c>
      <c r="BH661" s="329">
        <f t="shared" si="2100"/>
        <v>45085.588200000006</v>
      </c>
      <c r="BI661" s="193">
        <f t="shared" si="2061"/>
        <v>2896.1712000000002</v>
      </c>
      <c r="BJ661" s="193">
        <f t="shared" si="2062"/>
        <v>631.21679999999992</v>
      </c>
      <c r="BK661" s="20">
        <v>4989.5778176772592</v>
      </c>
      <c r="BL661" s="33">
        <v>13394.791800000001</v>
      </c>
      <c r="BM661" s="226">
        <f t="shared" si="2085"/>
        <v>2.6845541425457764</v>
      </c>
      <c r="BN661" s="4">
        <f t="shared" si="2086"/>
        <v>1.4378539855825238E-2</v>
      </c>
      <c r="BO661" s="4">
        <v>0</v>
      </c>
      <c r="BP661" s="4">
        <v>0</v>
      </c>
      <c r="BQ661" s="195">
        <v>50</v>
      </c>
      <c r="BR661" s="196">
        <f t="shared" si="2063"/>
        <v>12058.686000000002</v>
      </c>
      <c r="BS661" s="224">
        <f t="shared" si="2098"/>
        <v>2.4167748135479612</v>
      </c>
      <c r="BT661" s="4">
        <f t="shared" si="2087"/>
        <v>-6.0947834637397502E-2</v>
      </c>
      <c r="BU661" s="229">
        <f t="shared" si="1976"/>
        <v>-0.46017589613285936</v>
      </c>
      <c r="BV661" s="193">
        <f t="shared" si="2088"/>
        <v>4466.0909250000004</v>
      </c>
      <c r="BW661" s="193">
        <f t="shared" si="2089"/>
        <v>4873.3650000000007</v>
      </c>
      <c r="BX661" s="20">
        <v>5992.581324876166</v>
      </c>
      <c r="BY661" s="19">
        <v>9356.8608000000004</v>
      </c>
      <c r="BZ661" s="441">
        <f t="shared" si="2090"/>
        <v>1.5614073957007759</v>
      </c>
      <c r="CA661" s="4">
        <f t="shared" si="2064"/>
        <v>6.2207551785516471E-2</v>
      </c>
      <c r="CB661" s="1">
        <v>0</v>
      </c>
      <c r="CC661" s="1">
        <v>0</v>
      </c>
      <c r="CD661" s="19">
        <v>50</v>
      </c>
      <c r="CE661" s="196">
        <v>12058.686000000002</v>
      </c>
      <c r="CF661" s="275">
        <f t="shared" si="2091"/>
        <v>2.0122690617384635</v>
      </c>
      <c r="CG661" s="1">
        <f t="shared" si="2092"/>
        <v>0.69148881374830329</v>
      </c>
      <c r="CH661" s="229">
        <f t="shared" si="2093"/>
        <v>-0.38504199476720435</v>
      </c>
      <c r="CI661" s="193">
        <f t="shared" si="2094"/>
        <v>5009.5098000000007</v>
      </c>
      <c r="CJ661" s="193">
        <f t="shared" si="2095"/>
        <v>7806.6666000000005</v>
      </c>
      <c r="CK661" s="20">
        <v>10501.236056133124</v>
      </c>
      <c r="CL661" s="33">
        <v>11673.800999999998</v>
      </c>
      <c r="CM661" s="475">
        <f t="shared" si="2007"/>
        <v>1.1116597072572281</v>
      </c>
      <c r="CN661" s="4">
        <f t="shared" si="2096"/>
        <v>6.8718691214588498E-2</v>
      </c>
      <c r="CO661" s="1">
        <v>0</v>
      </c>
      <c r="CP661" s="1">
        <v>0</v>
      </c>
      <c r="CQ661" s="19">
        <v>50</v>
      </c>
      <c r="CR661" s="7">
        <v>12058.686000000002</v>
      </c>
      <c r="CS661" s="224">
        <f t="shared" si="2065"/>
        <v>1.1483111069536682</v>
      </c>
      <c r="CT661" s="1">
        <f t="shared" si="2066"/>
        <v>0.80425473466485697</v>
      </c>
      <c r="CU661" s="229">
        <f t="shared" si="2008"/>
        <v>-0.28568208756137148</v>
      </c>
      <c r="CV661" s="193">
        <f t="shared" si="2009"/>
        <v>5675.9389200000005</v>
      </c>
      <c r="CW661" s="193">
        <f t="shared" si="2010"/>
        <v>11475.1512</v>
      </c>
      <c r="CX661" s="20"/>
      <c r="CY661" s="33"/>
      <c r="CZ661" s="475">
        <f t="shared" si="2011"/>
        <v>0</v>
      </c>
      <c r="DA661" s="4">
        <f t="shared" si="2067"/>
        <v>9.4253351987272166E-2</v>
      </c>
      <c r="DE661" s="7">
        <f t="shared" si="2097"/>
        <v>0</v>
      </c>
      <c r="DF661" s="224">
        <f t="shared" si="2069"/>
        <v>0</v>
      </c>
      <c r="DG661" s="1">
        <f t="shared" si="2012"/>
        <v>0</v>
      </c>
      <c r="DH661" s="229">
        <f t="shared" si="2013"/>
        <v>-0.29049324762207529</v>
      </c>
      <c r="DI661" s="193"/>
      <c r="DJ661" s="193"/>
      <c r="DK661" s="20"/>
      <c r="DL661" s="33"/>
      <c r="DM661" s="475">
        <f t="shared" si="2014"/>
        <v>0</v>
      </c>
      <c r="DN661" s="4" t="e">
        <f t="shared" si="2070"/>
        <v>#DIV/0!</v>
      </c>
      <c r="DR661" s="7">
        <f t="shared" si="2071"/>
        <v>0</v>
      </c>
      <c r="DS661" s="224">
        <f t="shared" si="2072"/>
        <v>0</v>
      </c>
      <c r="DT661" s="1">
        <f t="shared" si="2015"/>
        <v>0</v>
      </c>
      <c r="DU661" s="229">
        <f t="shared" si="2016"/>
        <v>-0.43641871919878783</v>
      </c>
    </row>
    <row r="662" spans="2:125" hidden="1" outlineLevel="1" x14ac:dyDescent="0.35">
      <c r="B662" s="5" t="s">
        <v>127</v>
      </c>
      <c r="C662" s="3"/>
      <c r="D662" s="18">
        <v>320110</v>
      </c>
      <c r="E662" s="5" t="s">
        <v>41</v>
      </c>
      <c r="F662" s="5" t="s">
        <v>53</v>
      </c>
      <c r="G662" s="5" t="s">
        <v>74</v>
      </c>
      <c r="H662" s="20">
        <f>223309/1000</f>
        <v>223.309</v>
      </c>
      <c r="I662" s="16">
        <f t="shared" si="2073"/>
        <v>12.193400176437134</v>
      </c>
      <c r="J662" s="16">
        <f t="shared" si="2074"/>
        <v>20.322333627395221</v>
      </c>
      <c r="K662" s="16">
        <f t="shared" si="2075"/>
        <v>58.117145300905918</v>
      </c>
      <c r="L662" s="33">
        <f t="shared" si="2076"/>
        <v>40.644667254790441</v>
      </c>
      <c r="M662" s="20">
        <f t="shared" si="2077"/>
        <v>27.435150396983556</v>
      </c>
      <c r="N662" s="20">
        <f t="shared" si="2078"/>
        <v>17.272801364924828</v>
      </c>
      <c r="O662" s="20">
        <f t="shared" si="2079"/>
        <v>31.925409186374043</v>
      </c>
      <c r="P662" s="20">
        <f t="shared" si="2080"/>
        <v>31.384149317761494</v>
      </c>
      <c r="Q662" s="20">
        <f t="shared" si="2081"/>
        <v>29.929254978527513</v>
      </c>
      <c r="R662" s="20">
        <f t="shared" si="2082"/>
        <v>22.945762150204427</v>
      </c>
      <c r="S662" s="20">
        <f t="shared" si="2083"/>
        <v>0</v>
      </c>
      <c r="T662" s="20">
        <f t="shared" si="2084"/>
        <v>0</v>
      </c>
      <c r="U662" s="182">
        <f t="shared" si="2060"/>
        <v>292.17007375430455</v>
      </c>
      <c r="V662" s="33">
        <v>3.5</v>
      </c>
      <c r="W662" s="20">
        <v>22.92</v>
      </c>
      <c r="X662" s="20">
        <v>21.5</v>
      </c>
      <c r="Y662" s="20">
        <v>22</v>
      </c>
      <c r="Z662" s="20">
        <v>6</v>
      </c>
      <c r="AA662" s="20">
        <v>2.5</v>
      </c>
      <c r="AB662" s="20">
        <v>15</v>
      </c>
      <c r="AC662" s="20">
        <v>34.25</v>
      </c>
      <c r="AD662" s="20">
        <v>51</v>
      </c>
      <c r="AE662" s="20">
        <v>0</v>
      </c>
      <c r="AF662" s="20">
        <v>0</v>
      </c>
      <c r="AG662" s="16">
        <v>0</v>
      </c>
      <c r="AH662" s="179">
        <f t="shared" si="1978"/>
        <v>178.67000000000002</v>
      </c>
      <c r="AI662" s="28">
        <v>2722.8959999999997</v>
      </c>
      <c r="AJ662" s="28">
        <v>4538.1599999999989</v>
      </c>
      <c r="AK662" s="28">
        <v>12978.0816</v>
      </c>
      <c r="AL662" s="28">
        <v>9076.3199999999979</v>
      </c>
      <c r="AM662" s="28">
        <v>6126.5160000000005</v>
      </c>
      <c r="AN662" s="28">
        <v>3857.1719999999987</v>
      </c>
      <c r="AO662" s="28">
        <v>7129.2312000000011</v>
      </c>
      <c r="AP662" s="28">
        <v>7008.3630000000012</v>
      </c>
      <c r="AQ662" s="28">
        <v>6683.4720000000007</v>
      </c>
      <c r="AR662" s="28">
        <v>5123.9952000000003</v>
      </c>
      <c r="AS662" s="28"/>
      <c r="AT662" s="28"/>
      <c r="AU662" s="329">
        <f t="shared" si="2099"/>
        <v>65244.206999999995</v>
      </c>
      <c r="AV662" s="33">
        <v>779.73839999999996</v>
      </c>
      <c r="AW662" s="20">
        <v>5105.43</v>
      </c>
      <c r="AX662" s="20">
        <v>4789.8216000000002</v>
      </c>
      <c r="AY662" s="20">
        <v>4901.2128000000002</v>
      </c>
      <c r="AZ662" s="20">
        <v>1336.6943999999999</v>
      </c>
      <c r="BA662" s="20">
        <v>556.95600000000002</v>
      </c>
      <c r="BB662" s="20">
        <v>3341.7359999999999</v>
      </c>
      <c r="BC662" s="20">
        <v>7630.2972000000009</v>
      </c>
      <c r="BD662" s="20">
        <v>11361.902400000001</v>
      </c>
      <c r="BE662" s="20">
        <v>0</v>
      </c>
      <c r="BF662" s="20">
        <v>0</v>
      </c>
      <c r="BG662" s="20">
        <v>0</v>
      </c>
      <c r="BH662" s="329">
        <f t="shared" si="2100"/>
        <v>39803.788800000002</v>
      </c>
      <c r="BI662" s="193">
        <f t="shared" si="2061"/>
        <v>3338.6417999999999</v>
      </c>
      <c r="BJ662" s="193">
        <f t="shared" si="2062"/>
        <v>1745.1287999999997</v>
      </c>
      <c r="BK662" s="20">
        <v>4023.3013936883467</v>
      </c>
      <c r="BL662" s="33">
        <v>7630.2972000000009</v>
      </c>
      <c r="BM662" s="226">
        <f t="shared" si="2085"/>
        <v>1.8965263730851032</v>
      </c>
      <c r="BN662" s="4">
        <f t="shared" si="2086"/>
        <v>3.9752433719046243E-2</v>
      </c>
      <c r="BO662" s="4">
        <v>0</v>
      </c>
      <c r="BP662" s="4">
        <v>0</v>
      </c>
      <c r="BQ662" s="195">
        <v>30</v>
      </c>
      <c r="BR662" s="196">
        <f t="shared" si="2063"/>
        <v>7235.2115999999996</v>
      </c>
      <c r="BS662" s="224">
        <f t="shared" si="2098"/>
        <v>1.7983270185401512</v>
      </c>
      <c r="BT662" s="4">
        <f t="shared" si="2087"/>
        <v>8.8741721854304512E-2</v>
      </c>
      <c r="BU662" s="229">
        <f t="shared" si="1976"/>
        <v>-0.46774660081339758</v>
      </c>
      <c r="BV662" s="193">
        <f t="shared" si="2088"/>
        <v>3555.2358000000004</v>
      </c>
      <c r="BW662" s="193">
        <f t="shared" si="2089"/>
        <v>3842.9964</v>
      </c>
      <c r="BX662" s="20">
        <v>4725.578416188062</v>
      </c>
      <c r="BY662" s="19">
        <v>11361.902400000001</v>
      </c>
      <c r="BZ662" s="441">
        <f t="shared" si="2090"/>
        <v>2.4043410984522824</v>
      </c>
      <c r="CA662" s="4">
        <f t="shared" si="2064"/>
        <v>4.9055097979435844E-2</v>
      </c>
      <c r="CB662" s="1">
        <v>0</v>
      </c>
      <c r="CC662" s="1">
        <v>0</v>
      </c>
      <c r="CD662" s="19">
        <v>30</v>
      </c>
      <c r="CE662" s="196">
        <v>7235.2115999999996</v>
      </c>
      <c r="CF662" s="275">
        <f t="shared" si="2091"/>
        <v>1.5310742861053526</v>
      </c>
      <c r="CG662" s="1">
        <f t="shared" si="2092"/>
        <v>8.2552840798914007E-2</v>
      </c>
      <c r="CH662" s="229">
        <f t="shared" si="2093"/>
        <v>-0.33792999711288441</v>
      </c>
      <c r="CI662" s="193">
        <f t="shared" si="2094"/>
        <v>4422.6432000000004</v>
      </c>
      <c r="CJ662" s="193">
        <f t="shared" si="2095"/>
        <v>7444.6452000000018</v>
      </c>
      <c r="CK662" s="20">
        <v>10014.258403113874</v>
      </c>
      <c r="CL662" s="33">
        <v>12030.252999999999</v>
      </c>
      <c r="CM662" s="475">
        <f t="shared" si="2007"/>
        <v>1.2013124203245309</v>
      </c>
      <c r="CN662" s="4">
        <f t="shared" si="2096"/>
        <v>6.5531974261712228E-2</v>
      </c>
      <c r="CO662" s="1">
        <v>0</v>
      </c>
      <c r="CP662" s="1">
        <v>0</v>
      </c>
      <c r="CQ662" s="19">
        <v>30</v>
      </c>
      <c r="CR662" s="7">
        <v>12058.686000000002</v>
      </c>
      <c r="CS662" s="224">
        <f t="shared" si="2065"/>
        <v>1.2041516720050309</v>
      </c>
      <c r="CT662" s="1">
        <f t="shared" si="2066"/>
        <v>1.3533757408672047</v>
      </c>
      <c r="CU662" s="229">
        <f t="shared" si="2008"/>
        <v>-0.205102227696629</v>
      </c>
      <c r="CV662" s="193">
        <f t="shared" si="2009"/>
        <v>5183.4041799999995</v>
      </c>
      <c r="CW662" s="193">
        <f t="shared" si="2010"/>
        <v>10340.817533333333</v>
      </c>
      <c r="CX662" s="20"/>
      <c r="CY662" s="33"/>
      <c r="CZ662" s="475">
        <f t="shared" si="2011"/>
        <v>0</v>
      </c>
      <c r="DA662" s="4">
        <f t="shared" si="2067"/>
        <v>8.4936285179878251E-2</v>
      </c>
      <c r="DE662" s="7">
        <f t="shared" si="2097"/>
        <v>0</v>
      </c>
      <c r="DF662" s="224">
        <f t="shared" si="2069"/>
        <v>0</v>
      </c>
      <c r="DG662" s="1">
        <f t="shared" si="2012"/>
        <v>0</v>
      </c>
      <c r="DH662" s="229">
        <f t="shared" si="2013"/>
        <v>-0.20553802117634745</v>
      </c>
      <c r="DI662" s="193"/>
      <c r="DJ662" s="193"/>
      <c r="DK662" s="20"/>
      <c r="DL662" s="33"/>
      <c r="DM662" s="475">
        <f t="shared" si="2014"/>
        <v>0</v>
      </c>
      <c r="DN662" s="4" t="e">
        <f t="shared" si="2070"/>
        <v>#DIV/0!</v>
      </c>
      <c r="DR662" s="7">
        <f t="shared" si="2071"/>
        <v>0</v>
      </c>
      <c r="DS662" s="224">
        <f t="shared" si="2072"/>
        <v>0</v>
      </c>
      <c r="DT662" s="1">
        <f t="shared" si="2015"/>
        <v>0</v>
      </c>
      <c r="DU662" s="229">
        <f t="shared" si="2016"/>
        <v>-0.38992608493195413</v>
      </c>
    </row>
    <row r="663" spans="2:125" hidden="1" outlineLevel="1" x14ac:dyDescent="0.35">
      <c r="B663" s="5" t="s">
        <v>127</v>
      </c>
      <c r="C663" s="3"/>
      <c r="D663" s="18">
        <v>320108</v>
      </c>
      <c r="E663" s="5" t="s">
        <v>44</v>
      </c>
      <c r="F663" s="5" t="s">
        <v>54</v>
      </c>
      <c r="G663" s="5" t="s">
        <v>75</v>
      </c>
      <c r="H663" s="20">
        <v>319.90899999999999</v>
      </c>
      <c r="I663" s="16">
        <f t="shared" si="2073"/>
        <v>0</v>
      </c>
      <c r="J663" s="16">
        <f t="shared" si="2074"/>
        <v>0</v>
      </c>
      <c r="K663" s="16">
        <f t="shared" si="2075"/>
        <v>0</v>
      </c>
      <c r="L663" s="33">
        <f t="shared" si="2076"/>
        <v>0</v>
      </c>
      <c r="M663" s="20">
        <f t="shared" si="2077"/>
        <v>0</v>
      </c>
      <c r="N663" s="20">
        <f t="shared" si="2078"/>
        <v>0</v>
      </c>
      <c r="O663" s="20">
        <f t="shared" si="2079"/>
        <v>0</v>
      </c>
      <c r="P663" s="20">
        <f t="shared" si="2080"/>
        <v>0</v>
      </c>
      <c r="Q663" s="20">
        <f t="shared" si="2081"/>
        <v>0</v>
      </c>
      <c r="R663" s="20">
        <f t="shared" si="2082"/>
        <v>0</v>
      </c>
      <c r="S663" s="20">
        <f t="shared" si="2083"/>
        <v>0</v>
      </c>
      <c r="T663" s="20">
        <f t="shared" si="2084"/>
        <v>0</v>
      </c>
      <c r="U663" s="182">
        <f t="shared" si="2060"/>
        <v>0</v>
      </c>
      <c r="V663" s="33">
        <v>0</v>
      </c>
      <c r="W663" s="20">
        <v>0</v>
      </c>
      <c r="X663" s="20">
        <v>0</v>
      </c>
      <c r="Y663" s="20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0">
        <v>0</v>
      </c>
      <c r="AF663" s="20">
        <v>0</v>
      </c>
      <c r="AG663" s="16">
        <v>0</v>
      </c>
      <c r="AH663" s="179">
        <f t="shared" si="1978"/>
        <v>0</v>
      </c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329">
        <f t="shared" si="2099"/>
        <v>0</v>
      </c>
      <c r="AV663" s="33">
        <v>0</v>
      </c>
      <c r="AW663" s="20">
        <v>0</v>
      </c>
      <c r="AX663" s="20">
        <v>0</v>
      </c>
      <c r="AY663" s="20">
        <v>0</v>
      </c>
      <c r="AZ663" s="20">
        <v>0</v>
      </c>
      <c r="BA663" s="20">
        <v>0</v>
      </c>
      <c r="BB663" s="20">
        <v>0</v>
      </c>
      <c r="BC663" s="20">
        <v>0</v>
      </c>
      <c r="BD663" s="20">
        <v>0</v>
      </c>
      <c r="BE663" s="20">
        <v>0</v>
      </c>
      <c r="BF663" s="20">
        <v>0</v>
      </c>
      <c r="BG663" s="20">
        <v>0</v>
      </c>
      <c r="BH663" s="329">
        <f t="shared" si="2100"/>
        <v>0</v>
      </c>
      <c r="BI663" s="193">
        <f t="shared" si="2061"/>
        <v>0</v>
      </c>
      <c r="BJ663" s="193">
        <f t="shared" si="2062"/>
        <v>0</v>
      </c>
      <c r="BK663" s="20">
        <v>0</v>
      </c>
      <c r="BL663" s="33">
        <v>0</v>
      </c>
      <c r="BM663" s="226">
        <f t="shared" si="2085"/>
        <v>0</v>
      </c>
      <c r="BN663" s="4">
        <f t="shared" si="2086"/>
        <v>0</v>
      </c>
      <c r="BO663" s="4">
        <v>0</v>
      </c>
      <c r="BP663" s="4">
        <v>0</v>
      </c>
      <c r="BQ663" s="195">
        <v>0</v>
      </c>
      <c r="BR663" s="196">
        <f t="shared" si="2063"/>
        <v>0</v>
      </c>
      <c r="BS663" s="224">
        <f t="shared" si="2098"/>
        <v>0</v>
      </c>
      <c r="BT663" s="4">
        <f t="shared" si="2087"/>
        <v>0</v>
      </c>
      <c r="BU663" s="229">
        <f t="shared" si="1976"/>
        <v>0</v>
      </c>
      <c r="BV663" s="193">
        <f t="shared" si="2088"/>
        <v>0</v>
      </c>
      <c r="BW663" s="193">
        <f t="shared" si="2089"/>
        <v>0</v>
      </c>
      <c r="BX663" s="20">
        <v>0</v>
      </c>
      <c r="BY663" s="19">
        <v>0</v>
      </c>
      <c r="BZ663" s="441">
        <f t="shared" si="2090"/>
        <v>0</v>
      </c>
      <c r="CA663" s="4">
        <f t="shared" si="2064"/>
        <v>0</v>
      </c>
      <c r="CB663" s="1">
        <v>0</v>
      </c>
      <c r="CC663" s="1">
        <v>0</v>
      </c>
      <c r="CD663" s="19">
        <v>0</v>
      </c>
      <c r="CE663" s="196">
        <v>0</v>
      </c>
      <c r="CF663" s="275">
        <f t="shared" si="2091"/>
        <v>0</v>
      </c>
      <c r="CG663" s="1">
        <f t="shared" si="2092"/>
        <v>0</v>
      </c>
      <c r="CH663" s="229">
        <f t="shared" si="2093"/>
        <v>0</v>
      </c>
      <c r="CI663" s="193">
        <f t="shared" si="2094"/>
        <v>0</v>
      </c>
      <c r="CJ663" s="193">
        <f t="shared" si="2095"/>
        <v>0</v>
      </c>
      <c r="CK663" s="20">
        <v>0</v>
      </c>
      <c r="CL663" s="33">
        <v>0</v>
      </c>
      <c r="CM663" s="475">
        <f t="shared" si="2007"/>
        <v>0</v>
      </c>
      <c r="CN663" s="4">
        <f t="shared" si="2096"/>
        <v>0</v>
      </c>
      <c r="CO663" s="1">
        <v>0</v>
      </c>
      <c r="CP663" s="1">
        <v>0</v>
      </c>
      <c r="CQ663" s="19">
        <v>0</v>
      </c>
      <c r="CR663" s="7">
        <v>0</v>
      </c>
      <c r="CS663" s="224">
        <f t="shared" si="2065"/>
        <v>0</v>
      </c>
      <c r="CT663" s="1">
        <f t="shared" si="2066"/>
        <v>0</v>
      </c>
      <c r="CU663" s="229">
        <f t="shared" si="2008"/>
        <v>0</v>
      </c>
      <c r="CV663" s="193">
        <f t="shared" si="2009"/>
        <v>0</v>
      </c>
      <c r="CW663" s="193">
        <f t="shared" si="2010"/>
        <v>0</v>
      </c>
      <c r="CX663" s="20"/>
      <c r="CY663" s="33"/>
      <c r="CZ663" s="475">
        <f t="shared" si="2011"/>
        <v>0</v>
      </c>
      <c r="DA663" s="4">
        <f t="shared" si="2067"/>
        <v>0</v>
      </c>
      <c r="DE663" s="7">
        <f t="shared" si="2097"/>
        <v>0</v>
      </c>
      <c r="DF663" s="224">
        <f t="shared" si="2069"/>
        <v>0</v>
      </c>
      <c r="DG663" s="1">
        <f t="shared" si="2012"/>
        <v>0</v>
      </c>
      <c r="DH663" s="229">
        <f t="shared" si="2013"/>
        <v>0</v>
      </c>
      <c r="DI663" s="193"/>
      <c r="DJ663" s="193"/>
      <c r="DK663" s="20"/>
      <c r="DL663" s="33"/>
      <c r="DM663" s="475">
        <f t="shared" si="2014"/>
        <v>0</v>
      </c>
      <c r="DN663" s="4" t="e">
        <f t="shared" si="2070"/>
        <v>#DIV/0!</v>
      </c>
      <c r="DR663" s="7">
        <f t="shared" si="2071"/>
        <v>0</v>
      </c>
      <c r="DS663" s="224">
        <f t="shared" si="2072"/>
        <v>0</v>
      </c>
      <c r="DT663" s="1">
        <f t="shared" si="2015"/>
        <v>0</v>
      </c>
      <c r="DU663" s="229">
        <f t="shared" si="2016"/>
        <v>0</v>
      </c>
    </row>
    <row r="664" spans="2:125" hidden="1" outlineLevel="1" x14ac:dyDescent="0.35">
      <c r="B664" s="5" t="s">
        <v>127</v>
      </c>
      <c r="C664" s="3"/>
      <c r="D664" s="18">
        <v>322901</v>
      </c>
      <c r="E664" s="5" t="s">
        <v>42</v>
      </c>
      <c r="F664" s="5" t="s">
        <v>55</v>
      </c>
      <c r="G664" s="5" t="s">
        <v>76</v>
      </c>
      <c r="H664" s="20">
        <v>203.864</v>
      </c>
      <c r="I664" s="16">
        <f t="shared" si="2073"/>
        <v>0</v>
      </c>
      <c r="J664" s="16">
        <f t="shared" si="2074"/>
        <v>0</v>
      </c>
      <c r="K664" s="16">
        <f t="shared" si="2075"/>
        <v>0</v>
      </c>
      <c r="L664" s="33">
        <f t="shared" si="2076"/>
        <v>0</v>
      </c>
      <c r="M664" s="20">
        <f t="shared" si="2077"/>
        <v>0</v>
      </c>
      <c r="N664" s="20">
        <f t="shared" si="2078"/>
        <v>0</v>
      </c>
      <c r="O664" s="20">
        <f t="shared" si="2079"/>
        <v>0</v>
      </c>
      <c r="P664" s="20">
        <f t="shared" si="2080"/>
        <v>0</v>
      </c>
      <c r="Q664" s="20">
        <f t="shared" si="2081"/>
        <v>0</v>
      </c>
      <c r="R664" s="20">
        <f t="shared" si="2082"/>
        <v>0</v>
      </c>
      <c r="S664" s="20">
        <f t="shared" si="2083"/>
        <v>0</v>
      </c>
      <c r="T664" s="20">
        <f t="shared" si="2084"/>
        <v>0</v>
      </c>
      <c r="U664" s="182">
        <f t="shared" si="2060"/>
        <v>0</v>
      </c>
      <c r="V664" s="33">
        <v>0</v>
      </c>
      <c r="W664" s="20">
        <v>0</v>
      </c>
      <c r="X664" s="20">
        <v>0</v>
      </c>
      <c r="Y664" s="20">
        <v>0</v>
      </c>
      <c r="Z664" s="20">
        <v>0</v>
      </c>
      <c r="AA664" s="20">
        <v>0</v>
      </c>
      <c r="AB664" s="20">
        <v>0</v>
      </c>
      <c r="AC664" s="20">
        <v>0</v>
      </c>
      <c r="AD664" s="20">
        <v>0</v>
      </c>
      <c r="AE664" s="20">
        <v>0</v>
      </c>
      <c r="AF664" s="20">
        <v>0</v>
      </c>
      <c r="AG664" s="16">
        <v>0</v>
      </c>
      <c r="AH664" s="179">
        <f t="shared" si="1978"/>
        <v>0</v>
      </c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329">
        <f t="shared" si="2099"/>
        <v>0</v>
      </c>
      <c r="AV664" s="33">
        <v>0</v>
      </c>
      <c r="AW664" s="20">
        <v>0</v>
      </c>
      <c r="AX664" s="20">
        <v>0</v>
      </c>
      <c r="AY664" s="20">
        <v>0</v>
      </c>
      <c r="AZ664" s="20">
        <v>0</v>
      </c>
      <c r="BA664" s="20">
        <v>0</v>
      </c>
      <c r="BB664" s="20">
        <v>0</v>
      </c>
      <c r="BC664" s="20">
        <v>0</v>
      </c>
      <c r="BD664" s="20">
        <v>0</v>
      </c>
      <c r="BE664" s="20">
        <v>0</v>
      </c>
      <c r="BF664" s="20">
        <v>0</v>
      </c>
      <c r="BG664" s="20">
        <v>0</v>
      </c>
      <c r="BH664" s="329">
        <f t="shared" si="2100"/>
        <v>0</v>
      </c>
      <c r="BI664" s="193">
        <f t="shared" si="2061"/>
        <v>0</v>
      </c>
      <c r="BJ664" s="193">
        <f t="shared" si="2062"/>
        <v>0</v>
      </c>
      <c r="BK664" s="20">
        <v>0</v>
      </c>
      <c r="BL664" s="33">
        <v>0</v>
      </c>
      <c r="BM664" s="226">
        <f t="shared" si="2085"/>
        <v>0</v>
      </c>
      <c r="BN664" s="4">
        <f t="shared" si="2086"/>
        <v>0</v>
      </c>
      <c r="BO664" s="4">
        <v>0</v>
      </c>
      <c r="BP664" s="4">
        <v>0</v>
      </c>
      <c r="BQ664" s="195">
        <v>0</v>
      </c>
      <c r="BR664" s="196">
        <f t="shared" si="2063"/>
        <v>0</v>
      </c>
      <c r="BS664" s="224">
        <f t="shared" si="2098"/>
        <v>0</v>
      </c>
      <c r="BT664" s="4">
        <f t="shared" si="2087"/>
        <v>0</v>
      </c>
      <c r="BU664" s="229">
        <f t="shared" si="1976"/>
        <v>0</v>
      </c>
      <c r="BV664" s="193">
        <f t="shared" si="2088"/>
        <v>0</v>
      </c>
      <c r="BW664" s="193">
        <f t="shared" si="2089"/>
        <v>0</v>
      </c>
      <c r="BX664" s="20">
        <v>0</v>
      </c>
      <c r="BY664" s="19">
        <v>0</v>
      </c>
      <c r="BZ664" s="441">
        <f t="shared" si="2090"/>
        <v>0</v>
      </c>
      <c r="CA664" s="4">
        <f t="shared" si="2064"/>
        <v>0</v>
      </c>
      <c r="CB664" s="1">
        <v>0</v>
      </c>
      <c r="CC664" s="1">
        <v>0</v>
      </c>
      <c r="CD664" s="19">
        <v>0</v>
      </c>
      <c r="CE664" s="196">
        <v>0</v>
      </c>
      <c r="CF664" s="275">
        <f t="shared" si="2091"/>
        <v>0</v>
      </c>
      <c r="CG664" s="1">
        <f t="shared" si="2092"/>
        <v>0</v>
      </c>
      <c r="CH664" s="229">
        <f t="shared" si="2093"/>
        <v>0</v>
      </c>
      <c r="CI664" s="193">
        <f t="shared" si="2094"/>
        <v>0</v>
      </c>
      <c r="CJ664" s="193">
        <f t="shared" si="2095"/>
        <v>0</v>
      </c>
      <c r="CK664" s="20">
        <v>0</v>
      </c>
      <c r="CL664" s="33">
        <v>0</v>
      </c>
      <c r="CM664" s="475">
        <f t="shared" si="2007"/>
        <v>0</v>
      </c>
      <c r="CN664" s="4">
        <f t="shared" si="2096"/>
        <v>0</v>
      </c>
      <c r="CO664" s="1">
        <v>0</v>
      </c>
      <c r="CP664" s="1">
        <v>0</v>
      </c>
      <c r="CQ664" s="19">
        <v>0</v>
      </c>
      <c r="CR664" s="7">
        <v>0</v>
      </c>
      <c r="CS664" s="224">
        <f t="shared" si="2065"/>
        <v>0</v>
      </c>
      <c r="CT664" s="1">
        <f t="shared" si="2066"/>
        <v>0</v>
      </c>
      <c r="CU664" s="229">
        <f t="shared" si="2008"/>
        <v>0</v>
      </c>
      <c r="CV664" s="193">
        <f t="shared" si="2009"/>
        <v>0</v>
      </c>
      <c r="CW664" s="193">
        <f t="shared" si="2010"/>
        <v>0</v>
      </c>
      <c r="CX664" s="20"/>
      <c r="CY664" s="33"/>
      <c r="CZ664" s="475">
        <f t="shared" si="2011"/>
        <v>0</v>
      </c>
      <c r="DA664" s="4">
        <f t="shared" si="2067"/>
        <v>0</v>
      </c>
      <c r="DE664" s="7">
        <f t="shared" si="2097"/>
        <v>0</v>
      </c>
      <c r="DF664" s="224">
        <f t="shared" si="2069"/>
        <v>0</v>
      </c>
      <c r="DG664" s="1">
        <f t="shared" si="2012"/>
        <v>0</v>
      </c>
      <c r="DH664" s="229">
        <f t="shared" si="2013"/>
        <v>0</v>
      </c>
      <c r="DI664" s="193"/>
      <c r="DJ664" s="193"/>
      <c r="DK664" s="20"/>
      <c r="DL664" s="33"/>
      <c r="DM664" s="475">
        <f t="shared" si="2014"/>
        <v>0</v>
      </c>
      <c r="DN664" s="4" t="e">
        <f t="shared" si="2070"/>
        <v>#DIV/0!</v>
      </c>
      <c r="DR664" s="7">
        <f t="shared" si="2071"/>
        <v>0</v>
      </c>
      <c r="DS664" s="224">
        <f t="shared" si="2072"/>
        <v>0</v>
      </c>
      <c r="DT664" s="1">
        <f t="shared" si="2015"/>
        <v>0</v>
      </c>
      <c r="DU664" s="229">
        <f t="shared" si="2016"/>
        <v>0</v>
      </c>
    </row>
    <row r="665" spans="2:125" hidden="1" outlineLevel="1" x14ac:dyDescent="0.35">
      <c r="B665" s="5" t="s">
        <v>127</v>
      </c>
      <c r="C665" s="3"/>
      <c r="D665" s="18">
        <v>320030</v>
      </c>
      <c r="E665" s="5" t="s">
        <v>42</v>
      </c>
      <c r="F665" s="5" t="s">
        <v>56</v>
      </c>
      <c r="G665" s="5" t="s">
        <v>74</v>
      </c>
      <c r="H665" s="20">
        <v>223.309</v>
      </c>
      <c r="I665" s="16">
        <f t="shared" si="2073"/>
        <v>0</v>
      </c>
      <c r="J665" s="16">
        <f t="shared" si="2074"/>
        <v>0</v>
      </c>
      <c r="K665" s="16">
        <f t="shared" si="2075"/>
        <v>0</v>
      </c>
      <c r="L665" s="33">
        <f t="shared" si="2076"/>
        <v>0</v>
      </c>
      <c r="M665" s="20">
        <f t="shared" si="2077"/>
        <v>0</v>
      </c>
      <c r="N665" s="20">
        <f t="shared" si="2078"/>
        <v>0</v>
      </c>
      <c r="O665" s="20">
        <f t="shared" si="2079"/>
        <v>0</v>
      </c>
      <c r="P665" s="20">
        <f t="shared" si="2080"/>
        <v>0</v>
      </c>
      <c r="Q665" s="20">
        <f t="shared" si="2081"/>
        <v>0</v>
      </c>
      <c r="R665" s="20">
        <f t="shared" si="2082"/>
        <v>0</v>
      </c>
      <c r="S665" s="20">
        <f t="shared" si="2083"/>
        <v>0</v>
      </c>
      <c r="T665" s="20">
        <f t="shared" si="2084"/>
        <v>0</v>
      </c>
      <c r="U665" s="182">
        <f t="shared" si="2060"/>
        <v>0</v>
      </c>
      <c r="V665" s="33">
        <v>0</v>
      </c>
      <c r="W665" s="20">
        <v>0</v>
      </c>
      <c r="X665" s="20">
        <v>0</v>
      </c>
      <c r="Y665" s="20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0">
        <v>0</v>
      </c>
      <c r="AF665" s="20">
        <v>0</v>
      </c>
      <c r="AG665" s="16">
        <v>0</v>
      </c>
      <c r="AH665" s="179">
        <f t="shared" si="1978"/>
        <v>0</v>
      </c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329">
        <f t="shared" si="2099"/>
        <v>0</v>
      </c>
      <c r="AV665" s="33">
        <v>0</v>
      </c>
      <c r="AW665" s="20">
        <v>0</v>
      </c>
      <c r="AX665" s="20">
        <v>0</v>
      </c>
      <c r="AY665" s="20">
        <v>0</v>
      </c>
      <c r="AZ665" s="20">
        <v>0</v>
      </c>
      <c r="BA665" s="20">
        <v>0</v>
      </c>
      <c r="BB665" s="20">
        <v>0</v>
      </c>
      <c r="BC665" s="20">
        <v>0</v>
      </c>
      <c r="BD665" s="20">
        <v>0</v>
      </c>
      <c r="BE665" s="20">
        <v>0</v>
      </c>
      <c r="BF665" s="20">
        <v>0</v>
      </c>
      <c r="BG665" s="20">
        <v>0</v>
      </c>
      <c r="BH665" s="329">
        <f t="shared" si="2100"/>
        <v>0</v>
      </c>
      <c r="BI665" s="193">
        <f t="shared" si="2061"/>
        <v>0</v>
      </c>
      <c r="BJ665" s="193">
        <f t="shared" si="2062"/>
        <v>0</v>
      </c>
      <c r="BK665" s="20">
        <v>0</v>
      </c>
      <c r="BL665" s="33">
        <v>0</v>
      </c>
      <c r="BM665" s="226">
        <f t="shared" si="2085"/>
        <v>0</v>
      </c>
      <c r="BN665" s="4">
        <f t="shared" si="2086"/>
        <v>0</v>
      </c>
      <c r="BO665" s="4">
        <v>0</v>
      </c>
      <c r="BP665" s="4">
        <v>0</v>
      </c>
      <c r="BQ665" s="195">
        <v>0</v>
      </c>
      <c r="BR665" s="196">
        <f t="shared" si="2063"/>
        <v>0</v>
      </c>
      <c r="BS665" s="224">
        <f t="shared" si="2098"/>
        <v>0</v>
      </c>
      <c r="BT665" s="4">
        <f t="shared" si="2087"/>
        <v>0</v>
      </c>
      <c r="BU665" s="229">
        <f t="shared" si="1976"/>
        <v>0</v>
      </c>
      <c r="BV665" s="193">
        <f t="shared" si="2088"/>
        <v>0</v>
      </c>
      <c r="BW665" s="193">
        <f t="shared" si="2089"/>
        <v>0</v>
      </c>
      <c r="BX665" s="20">
        <v>0</v>
      </c>
      <c r="BY665" s="19">
        <v>0</v>
      </c>
      <c r="BZ665" s="441">
        <f t="shared" si="2090"/>
        <v>0</v>
      </c>
      <c r="CA665" s="4">
        <f t="shared" si="2064"/>
        <v>0</v>
      </c>
      <c r="CB665" s="1">
        <v>0</v>
      </c>
      <c r="CC665" s="1">
        <v>0</v>
      </c>
      <c r="CD665" s="19">
        <v>0</v>
      </c>
      <c r="CE665" s="196">
        <v>0</v>
      </c>
      <c r="CF665" s="275">
        <f t="shared" si="2091"/>
        <v>0</v>
      </c>
      <c r="CG665" s="1">
        <f t="shared" si="2092"/>
        <v>0</v>
      </c>
      <c r="CH665" s="229">
        <f t="shared" si="2093"/>
        <v>0</v>
      </c>
      <c r="CI665" s="193">
        <f t="shared" si="2094"/>
        <v>0</v>
      </c>
      <c r="CJ665" s="193">
        <f t="shared" si="2095"/>
        <v>0</v>
      </c>
      <c r="CK665" s="20">
        <v>0</v>
      </c>
      <c r="CL665" s="33">
        <v>0</v>
      </c>
      <c r="CM665" s="475">
        <f t="shared" si="2007"/>
        <v>0</v>
      </c>
      <c r="CN665" s="4">
        <f t="shared" si="2096"/>
        <v>0</v>
      </c>
      <c r="CO665" s="1">
        <v>0</v>
      </c>
      <c r="CP665" s="1">
        <v>0</v>
      </c>
      <c r="CQ665" s="19">
        <v>0</v>
      </c>
      <c r="CR665" s="7">
        <v>0</v>
      </c>
      <c r="CS665" s="224">
        <f t="shared" si="2065"/>
        <v>0</v>
      </c>
      <c r="CT665" s="1">
        <f t="shared" si="2066"/>
        <v>0</v>
      </c>
      <c r="CU665" s="229">
        <f t="shared" si="2008"/>
        <v>0</v>
      </c>
      <c r="CV665" s="193">
        <f t="shared" si="2009"/>
        <v>0</v>
      </c>
      <c r="CW665" s="193">
        <f t="shared" si="2010"/>
        <v>0</v>
      </c>
      <c r="CX665" s="20"/>
      <c r="CY665" s="33"/>
      <c r="CZ665" s="475">
        <f t="shared" si="2011"/>
        <v>0</v>
      </c>
      <c r="DA665" s="4">
        <f t="shared" si="2067"/>
        <v>0</v>
      </c>
      <c r="DE665" s="7">
        <f t="shared" si="2097"/>
        <v>0</v>
      </c>
      <c r="DF665" s="224">
        <f t="shared" si="2069"/>
        <v>0</v>
      </c>
      <c r="DG665" s="1">
        <f t="shared" si="2012"/>
        <v>0</v>
      </c>
      <c r="DH665" s="229">
        <f t="shared" si="2013"/>
        <v>0</v>
      </c>
      <c r="DI665" s="193"/>
      <c r="DJ665" s="193"/>
      <c r="DK665" s="20"/>
      <c r="DL665" s="33"/>
      <c r="DM665" s="475">
        <f t="shared" si="2014"/>
        <v>0</v>
      </c>
      <c r="DN665" s="4" t="e">
        <f t="shared" si="2070"/>
        <v>#DIV/0!</v>
      </c>
      <c r="DR665" s="7">
        <f t="shared" si="2071"/>
        <v>0</v>
      </c>
      <c r="DS665" s="224">
        <f t="shared" si="2072"/>
        <v>0</v>
      </c>
      <c r="DT665" s="1">
        <f t="shared" si="2015"/>
        <v>0</v>
      </c>
      <c r="DU665" s="229">
        <f t="shared" si="2016"/>
        <v>0</v>
      </c>
    </row>
    <row r="666" spans="2:125" hidden="1" outlineLevel="1" x14ac:dyDescent="0.35">
      <c r="B666" s="5" t="s">
        <v>127</v>
      </c>
      <c r="C666" s="3"/>
      <c r="D666" s="18">
        <v>322110</v>
      </c>
      <c r="E666" s="5" t="s">
        <v>45</v>
      </c>
      <c r="F666" s="5" t="s">
        <v>57</v>
      </c>
      <c r="G666" s="5" t="s">
        <v>77</v>
      </c>
      <c r="H666" s="20">
        <v>281.01799999999997</v>
      </c>
      <c r="I666" s="16">
        <f t="shared" si="2073"/>
        <v>0</v>
      </c>
      <c r="J666" s="16">
        <f t="shared" si="2074"/>
        <v>0</v>
      </c>
      <c r="K666" s="16">
        <f t="shared" si="2075"/>
        <v>0</v>
      </c>
      <c r="L666" s="33">
        <f t="shared" si="2076"/>
        <v>0</v>
      </c>
      <c r="M666" s="20">
        <f t="shared" si="2077"/>
        <v>0</v>
      </c>
      <c r="N666" s="20">
        <f t="shared" si="2078"/>
        <v>0</v>
      </c>
      <c r="O666" s="20">
        <f t="shared" si="2079"/>
        <v>0</v>
      </c>
      <c r="P666" s="20">
        <f t="shared" si="2080"/>
        <v>0</v>
      </c>
      <c r="Q666" s="20">
        <f t="shared" si="2081"/>
        <v>0</v>
      </c>
      <c r="R666" s="20">
        <f t="shared" si="2082"/>
        <v>5.238087239963277</v>
      </c>
      <c r="S666" s="20">
        <f t="shared" si="2083"/>
        <v>0</v>
      </c>
      <c r="T666" s="20">
        <f t="shared" si="2084"/>
        <v>0</v>
      </c>
      <c r="U666" s="182">
        <f t="shared" si="2060"/>
        <v>5.238087239963277</v>
      </c>
      <c r="V666" s="33">
        <v>0.83333333333333337</v>
      </c>
      <c r="W666" s="20">
        <v>0</v>
      </c>
      <c r="X666" s="20">
        <v>0</v>
      </c>
      <c r="Y666" s="20">
        <v>0</v>
      </c>
      <c r="Z666" s="20">
        <v>0</v>
      </c>
      <c r="AA666" s="20">
        <v>0</v>
      </c>
      <c r="AB666" s="20">
        <v>0</v>
      </c>
      <c r="AC666" s="20">
        <v>0</v>
      </c>
      <c r="AD666" s="20">
        <v>0</v>
      </c>
      <c r="AE666" s="20">
        <v>0</v>
      </c>
      <c r="AF666" s="20">
        <v>0</v>
      </c>
      <c r="AG666" s="16">
        <v>0</v>
      </c>
      <c r="AH666" s="179">
        <f t="shared" si="1978"/>
        <v>0.83333333333333337</v>
      </c>
      <c r="AI666" s="23">
        <v>0</v>
      </c>
      <c r="AJ666" s="23">
        <v>0</v>
      </c>
      <c r="AK666" s="23">
        <v>0</v>
      </c>
      <c r="AL666" s="23">
        <v>0</v>
      </c>
      <c r="AM666" s="23">
        <v>0</v>
      </c>
      <c r="AN666" s="23">
        <v>0</v>
      </c>
      <c r="AO666" s="23">
        <v>0</v>
      </c>
      <c r="AP666" s="23">
        <v>0</v>
      </c>
      <c r="AQ666" s="23">
        <v>0</v>
      </c>
      <c r="AR666" s="28">
        <v>1471.9968000000001</v>
      </c>
      <c r="AS666" s="23"/>
      <c r="AT666" s="23"/>
      <c r="AU666" s="329">
        <f t="shared" si="2099"/>
        <v>1471.9968000000001</v>
      </c>
      <c r="AV666" s="33">
        <v>245.33279999999999</v>
      </c>
      <c r="AW666" s="20">
        <v>0</v>
      </c>
      <c r="AX666" s="20">
        <v>0</v>
      </c>
      <c r="AY666" s="20">
        <v>0</v>
      </c>
      <c r="AZ666" s="20">
        <v>0</v>
      </c>
      <c r="BA666" s="20">
        <v>0</v>
      </c>
      <c r="BB666" s="20">
        <v>0</v>
      </c>
      <c r="BC666" s="20">
        <v>0</v>
      </c>
      <c r="BD666" s="20">
        <v>0</v>
      </c>
      <c r="BE666" s="20">
        <v>0</v>
      </c>
      <c r="BF666" s="20">
        <v>0</v>
      </c>
      <c r="BG666" s="20">
        <v>0</v>
      </c>
      <c r="BH666" s="329">
        <f t="shared" si="2100"/>
        <v>245.33279999999999</v>
      </c>
      <c r="BI666" s="193">
        <f t="shared" si="2061"/>
        <v>0</v>
      </c>
      <c r="BJ666" s="193">
        <f t="shared" si="2062"/>
        <v>0</v>
      </c>
      <c r="BK666" s="20">
        <v>0</v>
      </c>
      <c r="BL666" s="33">
        <v>0</v>
      </c>
      <c r="BM666" s="226">
        <f t="shared" si="2085"/>
        <v>0</v>
      </c>
      <c r="BN666" s="4">
        <f t="shared" si="2086"/>
        <v>0</v>
      </c>
      <c r="BO666" s="4">
        <v>0</v>
      </c>
      <c r="BP666" s="4">
        <v>0</v>
      </c>
      <c r="BQ666" s="195">
        <v>0</v>
      </c>
      <c r="BR666" s="196">
        <f t="shared" si="2063"/>
        <v>0</v>
      </c>
      <c r="BS666" s="224">
        <f t="shared" si="2098"/>
        <v>0</v>
      </c>
      <c r="BT666" s="4">
        <f t="shared" si="2087"/>
        <v>0</v>
      </c>
      <c r="BU666" s="229">
        <f t="shared" si="1976"/>
        <v>0</v>
      </c>
      <c r="BV666" s="193">
        <f t="shared" si="2088"/>
        <v>30.666599999999999</v>
      </c>
      <c r="BW666" s="193">
        <f t="shared" si="2089"/>
        <v>0</v>
      </c>
      <c r="BX666" s="20">
        <v>0</v>
      </c>
      <c r="BY666" s="19">
        <v>0</v>
      </c>
      <c r="BZ666" s="441">
        <f t="shared" si="2090"/>
        <v>0</v>
      </c>
      <c r="CA666" s="4">
        <f t="shared" si="2064"/>
        <v>0</v>
      </c>
      <c r="CB666" s="1">
        <v>0</v>
      </c>
      <c r="CC666" s="1">
        <v>0</v>
      </c>
      <c r="CD666" s="19">
        <v>0</v>
      </c>
      <c r="CE666" s="196">
        <v>0</v>
      </c>
      <c r="CF666" s="275">
        <f t="shared" si="2091"/>
        <v>0</v>
      </c>
      <c r="CG666" s="1">
        <f t="shared" si="2092"/>
        <v>0</v>
      </c>
      <c r="CH666" s="229">
        <f t="shared" si="2093"/>
        <v>0</v>
      </c>
      <c r="CI666" s="193">
        <f t="shared" si="2094"/>
        <v>27.2592</v>
      </c>
      <c r="CJ666" s="193">
        <f t="shared" si="2095"/>
        <v>0</v>
      </c>
      <c r="CK666" s="20">
        <v>0</v>
      </c>
      <c r="CL666" s="33">
        <v>0</v>
      </c>
      <c r="CM666" s="475">
        <f t="shared" si="2007"/>
        <v>0</v>
      </c>
      <c r="CN666" s="4">
        <f t="shared" si="2096"/>
        <v>0</v>
      </c>
      <c r="CO666" s="1">
        <v>0</v>
      </c>
      <c r="CP666" s="1">
        <v>0</v>
      </c>
      <c r="CQ666" s="19">
        <v>0</v>
      </c>
      <c r="CR666" s="7">
        <v>0</v>
      </c>
      <c r="CS666" s="224">
        <f t="shared" si="2065"/>
        <v>0</v>
      </c>
      <c r="CT666" s="1">
        <f t="shared" si="2066"/>
        <v>-1</v>
      </c>
      <c r="CU666" s="229">
        <f t="shared" si="2008"/>
        <v>-0.83333333333333337</v>
      </c>
      <c r="CV666" s="193">
        <f t="shared" si="2009"/>
        <v>24.533279999999998</v>
      </c>
      <c r="CW666" s="193">
        <f t="shared" si="2010"/>
        <v>0</v>
      </c>
      <c r="CX666" s="20"/>
      <c r="CY666" s="33"/>
      <c r="CZ666" s="475">
        <f t="shared" si="2011"/>
        <v>0</v>
      </c>
      <c r="DA666" s="4">
        <f t="shared" si="2067"/>
        <v>0</v>
      </c>
      <c r="DE666" s="7">
        <f t="shared" si="2097"/>
        <v>0</v>
      </c>
      <c r="DF666" s="224">
        <f t="shared" si="2069"/>
        <v>0</v>
      </c>
      <c r="DG666" s="1">
        <f t="shared" si="2012"/>
        <v>0</v>
      </c>
      <c r="DH666" s="229">
        <f t="shared" si="2013"/>
        <v>-0.83333333333333337</v>
      </c>
      <c r="DI666" s="193"/>
      <c r="DJ666" s="193"/>
      <c r="DK666" s="20"/>
      <c r="DL666" s="33"/>
      <c r="DM666" s="475">
        <f t="shared" si="2014"/>
        <v>0</v>
      </c>
      <c r="DN666" s="4" t="e">
        <f t="shared" si="2070"/>
        <v>#DIV/0!</v>
      </c>
      <c r="DR666" s="7">
        <f t="shared" si="2071"/>
        <v>0</v>
      </c>
      <c r="DS666" s="224">
        <f t="shared" si="2072"/>
        <v>0</v>
      </c>
      <c r="DT666" s="1">
        <f t="shared" si="2015"/>
        <v>0</v>
      </c>
      <c r="DU666" s="229">
        <f t="shared" si="2016"/>
        <v>-0.83333333333333337</v>
      </c>
    </row>
    <row r="667" spans="2:125" hidden="1" outlineLevel="1" x14ac:dyDescent="0.35">
      <c r="B667" s="5" t="s">
        <v>127</v>
      </c>
      <c r="C667" s="3"/>
      <c r="D667" s="18">
        <v>322231</v>
      </c>
      <c r="E667" s="5" t="s">
        <v>45</v>
      </c>
      <c r="F667" s="5" t="s">
        <v>58</v>
      </c>
      <c r="G667" s="5" t="s">
        <v>77</v>
      </c>
      <c r="H667" s="20">
        <v>281.01799999999997</v>
      </c>
      <c r="I667" s="16">
        <f t="shared" si="2073"/>
        <v>0</v>
      </c>
      <c r="J667" s="16">
        <f t="shared" si="2074"/>
        <v>0</v>
      </c>
      <c r="K667" s="16">
        <f t="shared" si="2075"/>
        <v>0</v>
      </c>
      <c r="L667" s="33">
        <f t="shared" si="2076"/>
        <v>0</v>
      </c>
      <c r="M667" s="20">
        <f t="shared" si="2077"/>
        <v>0</v>
      </c>
      <c r="N667" s="20">
        <f t="shared" si="2078"/>
        <v>0</v>
      </c>
      <c r="O667" s="20">
        <f t="shared" si="2079"/>
        <v>0</v>
      </c>
      <c r="P667" s="20">
        <f t="shared" si="2080"/>
        <v>0</v>
      </c>
      <c r="Q667" s="20">
        <f t="shared" si="2081"/>
        <v>0</v>
      </c>
      <c r="R667" s="20">
        <f t="shared" si="2082"/>
        <v>0</v>
      </c>
      <c r="S667" s="20">
        <f t="shared" si="2083"/>
        <v>0</v>
      </c>
      <c r="T667" s="20">
        <f t="shared" si="2084"/>
        <v>0</v>
      </c>
      <c r="U667" s="182">
        <f t="shared" si="2060"/>
        <v>0</v>
      </c>
      <c r="V667" s="33">
        <v>0</v>
      </c>
      <c r="W667" s="20">
        <v>0</v>
      </c>
      <c r="X667" s="20">
        <v>0</v>
      </c>
      <c r="Y667" s="20">
        <v>0</v>
      </c>
      <c r="Z667" s="20">
        <v>0</v>
      </c>
      <c r="AA667" s="20">
        <v>0</v>
      </c>
      <c r="AB667" s="20">
        <v>0</v>
      </c>
      <c r="AC667" s="20">
        <v>0</v>
      </c>
      <c r="AD667" s="20">
        <v>0</v>
      </c>
      <c r="AE667" s="20">
        <v>0</v>
      </c>
      <c r="AF667" s="20">
        <v>0</v>
      </c>
      <c r="AG667" s="16">
        <v>0</v>
      </c>
      <c r="AH667" s="179">
        <f t="shared" si="1978"/>
        <v>0</v>
      </c>
      <c r="AI667" s="23">
        <v>0</v>
      </c>
      <c r="AJ667" s="23">
        <v>0</v>
      </c>
      <c r="AK667" s="23">
        <v>0</v>
      </c>
      <c r="AL667" s="23">
        <v>0</v>
      </c>
      <c r="AM667" s="23">
        <v>0</v>
      </c>
      <c r="AN667" s="23">
        <v>0</v>
      </c>
      <c r="AO667" s="23">
        <v>0</v>
      </c>
      <c r="AP667" s="23">
        <v>0</v>
      </c>
      <c r="AQ667" s="23">
        <v>0</v>
      </c>
      <c r="AR667" s="28"/>
      <c r="AS667" s="23"/>
      <c r="AT667" s="23"/>
      <c r="AU667" s="329">
        <f t="shared" si="2099"/>
        <v>0</v>
      </c>
      <c r="AV667" s="33">
        <v>0</v>
      </c>
      <c r="AW667" s="20">
        <v>0</v>
      </c>
      <c r="AX667" s="20">
        <v>0</v>
      </c>
      <c r="AY667" s="20">
        <v>0</v>
      </c>
      <c r="AZ667" s="20">
        <v>0</v>
      </c>
      <c r="BA667" s="20">
        <v>0</v>
      </c>
      <c r="BB667" s="20">
        <v>0</v>
      </c>
      <c r="BC667" s="20">
        <v>0</v>
      </c>
      <c r="BD667" s="20">
        <v>0</v>
      </c>
      <c r="BE667" s="20">
        <v>0</v>
      </c>
      <c r="BF667" s="20">
        <v>0</v>
      </c>
      <c r="BG667" s="20">
        <v>0</v>
      </c>
      <c r="BH667" s="329">
        <f t="shared" si="2100"/>
        <v>0</v>
      </c>
      <c r="BI667" s="193">
        <f t="shared" si="2061"/>
        <v>0</v>
      </c>
      <c r="BJ667" s="193">
        <f t="shared" si="2062"/>
        <v>0</v>
      </c>
      <c r="BK667" s="20">
        <v>339.00037448195542</v>
      </c>
      <c r="BL667" s="33">
        <v>0</v>
      </c>
      <c r="BM667" s="226">
        <f t="shared" si="2085"/>
        <v>0</v>
      </c>
      <c r="BN667" s="4">
        <f t="shared" si="2086"/>
        <v>0</v>
      </c>
      <c r="BO667" s="4">
        <v>0</v>
      </c>
      <c r="BP667" s="4">
        <v>0</v>
      </c>
      <c r="BQ667" s="195">
        <v>0</v>
      </c>
      <c r="BR667" s="196">
        <f t="shared" si="2063"/>
        <v>0</v>
      </c>
      <c r="BS667" s="224">
        <f t="shared" si="2098"/>
        <v>0</v>
      </c>
      <c r="BT667" s="4">
        <f t="shared" si="2087"/>
        <v>0</v>
      </c>
      <c r="BU667" s="229">
        <f t="shared" si="1976"/>
        <v>0</v>
      </c>
      <c r="BV667" s="193">
        <f t="shared" si="2088"/>
        <v>0</v>
      </c>
      <c r="BW667" s="193">
        <f t="shared" si="2089"/>
        <v>0</v>
      </c>
      <c r="BX667" s="20">
        <v>0</v>
      </c>
      <c r="BY667" s="19">
        <v>0</v>
      </c>
      <c r="BZ667" s="441">
        <f t="shared" si="2090"/>
        <v>0</v>
      </c>
      <c r="CA667" s="4">
        <f t="shared" si="2064"/>
        <v>0</v>
      </c>
      <c r="CB667" s="1">
        <v>0</v>
      </c>
      <c r="CC667" s="1">
        <v>0</v>
      </c>
      <c r="CD667" s="19">
        <v>0</v>
      </c>
      <c r="CE667" s="196">
        <v>0</v>
      </c>
      <c r="CF667" s="275">
        <f t="shared" si="2091"/>
        <v>0</v>
      </c>
      <c r="CG667" s="1">
        <f t="shared" si="2092"/>
        <v>0</v>
      </c>
      <c r="CH667" s="229">
        <f t="shared" si="2093"/>
        <v>0</v>
      </c>
      <c r="CI667" s="193">
        <f t="shared" si="2094"/>
        <v>0</v>
      </c>
      <c r="CJ667" s="193">
        <f t="shared" si="2095"/>
        <v>0</v>
      </c>
      <c r="CK667" s="20">
        <v>0</v>
      </c>
      <c r="CL667" s="33">
        <v>0</v>
      </c>
      <c r="CM667" s="475">
        <f t="shared" si="2007"/>
        <v>0</v>
      </c>
      <c r="CN667" s="4">
        <f t="shared" si="2096"/>
        <v>0</v>
      </c>
      <c r="CO667" s="1">
        <v>0</v>
      </c>
      <c r="CP667" s="1">
        <v>0</v>
      </c>
      <c r="CQ667" s="19">
        <v>0</v>
      </c>
      <c r="CR667" s="7">
        <v>0</v>
      </c>
      <c r="CS667" s="224">
        <f t="shared" si="2065"/>
        <v>0</v>
      </c>
      <c r="CT667" s="1">
        <f t="shared" si="2066"/>
        <v>0</v>
      </c>
      <c r="CU667" s="229">
        <f t="shared" si="2008"/>
        <v>0</v>
      </c>
      <c r="CV667" s="193">
        <f t="shared" si="2009"/>
        <v>0</v>
      </c>
      <c r="CW667" s="193">
        <f t="shared" si="2010"/>
        <v>0</v>
      </c>
      <c r="CX667" s="20"/>
      <c r="CY667" s="33"/>
      <c r="CZ667" s="475">
        <f t="shared" si="2011"/>
        <v>0</v>
      </c>
      <c r="DA667" s="4">
        <f t="shared" si="2067"/>
        <v>0</v>
      </c>
      <c r="DE667" s="7">
        <f t="shared" si="2097"/>
        <v>0</v>
      </c>
      <c r="DF667" s="224">
        <f t="shared" si="2069"/>
        <v>0</v>
      </c>
      <c r="DG667" s="1">
        <f t="shared" si="2012"/>
        <v>0</v>
      </c>
      <c r="DH667" s="229">
        <f t="shared" si="2013"/>
        <v>0</v>
      </c>
      <c r="DI667" s="193"/>
      <c r="DJ667" s="193"/>
      <c r="DK667" s="20"/>
      <c r="DL667" s="33"/>
      <c r="DM667" s="475">
        <f t="shared" si="2014"/>
        <v>0</v>
      </c>
      <c r="DN667" s="4" t="e">
        <f t="shared" si="2070"/>
        <v>#DIV/0!</v>
      </c>
      <c r="DR667" s="7">
        <f t="shared" si="2071"/>
        <v>0</v>
      </c>
      <c r="DS667" s="224">
        <f t="shared" si="2072"/>
        <v>0</v>
      </c>
      <c r="DT667" s="1">
        <f t="shared" si="2015"/>
        <v>0</v>
      </c>
      <c r="DU667" s="229">
        <f t="shared" si="2016"/>
        <v>0</v>
      </c>
    </row>
    <row r="668" spans="2:125" hidden="1" outlineLevel="1" x14ac:dyDescent="0.35">
      <c r="B668" s="5" t="s">
        <v>127</v>
      </c>
      <c r="C668" s="3"/>
      <c r="D668" s="18">
        <v>322000</v>
      </c>
      <c r="E668" s="5" t="s">
        <v>45</v>
      </c>
      <c r="F668" s="5" t="s">
        <v>59</v>
      </c>
      <c r="G668" s="5" t="s">
        <v>77</v>
      </c>
      <c r="H668" s="20">
        <v>281.01799999999997</v>
      </c>
      <c r="I668" s="16">
        <f t="shared" si="2073"/>
        <v>0</v>
      </c>
      <c r="J668" s="16">
        <f t="shared" si="2074"/>
        <v>0</v>
      </c>
      <c r="K668" s="16">
        <f t="shared" si="2075"/>
        <v>0</v>
      </c>
      <c r="L668" s="33">
        <f t="shared" si="2076"/>
        <v>0</v>
      </c>
      <c r="M668" s="20">
        <f t="shared" si="2077"/>
        <v>0</v>
      </c>
      <c r="N668" s="20">
        <f t="shared" si="2078"/>
        <v>0</v>
      </c>
      <c r="O668" s="20">
        <f t="shared" si="2079"/>
        <v>0</v>
      </c>
      <c r="P668" s="20">
        <f t="shared" si="2080"/>
        <v>0</v>
      </c>
      <c r="Q668" s="20">
        <f t="shared" si="2081"/>
        <v>0</v>
      </c>
      <c r="R668" s="20">
        <f t="shared" si="2082"/>
        <v>4.1904697919706226</v>
      </c>
      <c r="S668" s="20">
        <f t="shared" si="2083"/>
        <v>0</v>
      </c>
      <c r="T668" s="20">
        <f t="shared" si="2084"/>
        <v>0</v>
      </c>
      <c r="U668" s="182">
        <f t="shared" si="2060"/>
        <v>4.1904697919706226</v>
      </c>
      <c r="V668" s="33">
        <v>17.083333333333332</v>
      </c>
      <c r="W668" s="20">
        <v>3</v>
      </c>
      <c r="X668" s="20">
        <v>2</v>
      </c>
      <c r="Y668" s="20">
        <v>5.5</v>
      </c>
      <c r="Z668" s="20">
        <v>0</v>
      </c>
      <c r="AA668" s="20">
        <v>9.0416666666666679</v>
      </c>
      <c r="AB668" s="20">
        <v>12.25</v>
      </c>
      <c r="AC668" s="20">
        <v>21</v>
      </c>
      <c r="AD668" s="20">
        <v>9</v>
      </c>
      <c r="AE668" s="20">
        <v>0</v>
      </c>
      <c r="AF668" s="20">
        <v>0</v>
      </c>
      <c r="AG668" s="16">
        <v>0</v>
      </c>
      <c r="AH668" s="179">
        <f t="shared" si="1978"/>
        <v>78.875</v>
      </c>
      <c r="AI668" s="23">
        <v>0</v>
      </c>
      <c r="AJ668" s="23">
        <v>0</v>
      </c>
      <c r="AK668" s="23">
        <v>0</v>
      </c>
      <c r="AL668" s="23">
        <v>0</v>
      </c>
      <c r="AM668" s="23">
        <v>0</v>
      </c>
      <c r="AN668" s="23">
        <v>0</v>
      </c>
      <c r="AO668" s="23">
        <v>0</v>
      </c>
      <c r="AP668" s="23">
        <v>0</v>
      </c>
      <c r="AQ668" s="23">
        <v>0</v>
      </c>
      <c r="AR668" s="28">
        <v>1177.5974400000002</v>
      </c>
      <c r="AS668" s="23"/>
      <c r="AT668" s="23"/>
      <c r="AU668" s="329">
        <f t="shared" si="2099"/>
        <v>1177.5974400000002</v>
      </c>
      <c r="AV668" s="33">
        <v>5029.3224</v>
      </c>
      <c r="AW668" s="20">
        <v>883.19808</v>
      </c>
      <c r="AX668" s="20">
        <v>588.79872</v>
      </c>
      <c r="AY668" s="20">
        <v>1619.1964800000001</v>
      </c>
      <c r="AZ668" s="20">
        <v>0</v>
      </c>
      <c r="BA668" s="20">
        <v>2661.8608800000002</v>
      </c>
      <c r="BB668" s="20">
        <v>2524.6015199999993</v>
      </c>
      <c r="BC668" s="20">
        <v>6094.0771200000008</v>
      </c>
      <c r="BD668" s="20">
        <v>2649.5942399999999</v>
      </c>
      <c r="BE668" s="20">
        <v>0</v>
      </c>
      <c r="BF668" s="20">
        <v>0</v>
      </c>
      <c r="BG668" s="20">
        <v>0</v>
      </c>
      <c r="BH668" s="329">
        <f t="shared" si="2100"/>
        <v>22050.649440000001</v>
      </c>
      <c r="BI668" s="193">
        <f t="shared" si="2061"/>
        <v>1379.6092799999999</v>
      </c>
      <c r="BJ668" s="193">
        <f t="shared" si="2062"/>
        <v>1728.8207999999997</v>
      </c>
      <c r="BK668" s="20">
        <v>2979.8132916963878</v>
      </c>
      <c r="BL668" s="33">
        <v>6094.0771200000008</v>
      </c>
      <c r="BM668" s="226">
        <f t="shared" si="2085"/>
        <v>2.0451204567017296</v>
      </c>
      <c r="BN668" s="4">
        <f t="shared" si="2086"/>
        <v>3.9380952434060167E-2</v>
      </c>
      <c r="BO668" s="4">
        <v>0</v>
      </c>
      <c r="BP668" s="4">
        <v>0</v>
      </c>
      <c r="BQ668" s="195">
        <v>20</v>
      </c>
      <c r="BR668" s="196">
        <f t="shared" si="2063"/>
        <v>6069.9888000000001</v>
      </c>
      <c r="BS668" s="224">
        <f t="shared" si="2098"/>
        <v>2.0370366213597215</v>
      </c>
      <c r="BT668" s="4">
        <f t="shared" si="2087"/>
        <v>0</v>
      </c>
      <c r="BU668" s="229">
        <f t="shared" si="1976"/>
        <v>0</v>
      </c>
      <c r="BV668" s="193">
        <f t="shared" si="2088"/>
        <v>2425.1319000000003</v>
      </c>
      <c r="BW668" s="193">
        <f t="shared" si="2089"/>
        <v>3760.1798400000002</v>
      </c>
      <c r="BX668" s="20">
        <v>4623.742216591585</v>
      </c>
      <c r="BY668" s="19">
        <v>2649.5942399999999</v>
      </c>
      <c r="BZ668" s="441">
        <f t="shared" si="2090"/>
        <v>0.57304108141936205</v>
      </c>
      <c r="CA668" s="4">
        <f t="shared" si="2064"/>
        <v>4.7997960776517877E-2</v>
      </c>
      <c r="CB668" s="1">
        <v>0</v>
      </c>
      <c r="CC668" s="1">
        <v>0</v>
      </c>
      <c r="CD668" s="19">
        <v>10</v>
      </c>
      <c r="CE668" s="196">
        <v>3034.9944</v>
      </c>
      <c r="CF668" s="275">
        <f t="shared" si="2091"/>
        <v>0.65639351370182175</v>
      </c>
      <c r="CG668" s="1">
        <f t="shared" si="2092"/>
        <v>0</v>
      </c>
      <c r="CH668" s="229">
        <f t="shared" si="2093"/>
        <v>0</v>
      </c>
      <c r="CI668" s="193">
        <f t="shared" si="2094"/>
        <v>2450.0721600000002</v>
      </c>
      <c r="CJ668" s="193">
        <f t="shared" si="2095"/>
        <v>3756.09096</v>
      </c>
      <c r="CK668" s="20">
        <v>5052.5531369903356</v>
      </c>
      <c r="CL668" s="33">
        <v>3017.5909999999994</v>
      </c>
      <c r="CM668" s="475">
        <f t="shared" si="2007"/>
        <v>0.597240824229608</v>
      </c>
      <c r="CN668" s="4">
        <f t="shared" si="2096"/>
        <v>3.3063235319175439E-2</v>
      </c>
      <c r="CO668" s="1">
        <v>0</v>
      </c>
      <c r="CP668" s="1">
        <v>0</v>
      </c>
      <c r="CQ668" s="19">
        <v>10</v>
      </c>
      <c r="CR668" s="7">
        <v>3034.9944</v>
      </c>
      <c r="CS668" s="224">
        <f t="shared" si="2065"/>
        <v>0.60068530062166969</v>
      </c>
      <c r="CT668" s="1">
        <f t="shared" si="2066"/>
        <v>1.5772766625579617</v>
      </c>
      <c r="CU668" s="229">
        <f t="shared" si="2008"/>
        <v>20.302393320420258</v>
      </c>
      <c r="CV668" s="193">
        <f t="shared" si="2009"/>
        <v>2506.824044</v>
      </c>
      <c r="CW668" s="193">
        <f t="shared" si="2010"/>
        <v>3920.420786666667</v>
      </c>
      <c r="CX668" s="20"/>
      <c r="CY668" s="33"/>
      <c r="CZ668" s="475">
        <f t="shared" si="2011"/>
        <v>0</v>
      </c>
      <c r="DA668" s="4">
        <f t="shared" si="2067"/>
        <v>3.2201126931025691E-2</v>
      </c>
      <c r="DE668" s="7">
        <f t="shared" si="2097"/>
        <v>0</v>
      </c>
      <c r="DF668" s="224">
        <f t="shared" si="2069"/>
        <v>0</v>
      </c>
      <c r="DG668" s="1">
        <f t="shared" si="2012"/>
        <v>0</v>
      </c>
      <c r="DH668" s="229">
        <f t="shared" si="2013"/>
        <v>20.287614585846924</v>
      </c>
      <c r="DI668" s="193"/>
      <c r="DJ668" s="193"/>
      <c r="DK668" s="20"/>
      <c r="DL668" s="33"/>
      <c r="DM668" s="475">
        <f t="shared" si="2014"/>
        <v>0</v>
      </c>
      <c r="DN668" s="4" t="e">
        <f t="shared" si="2070"/>
        <v>#DIV/0!</v>
      </c>
      <c r="DR668" s="7">
        <f t="shared" si="2071"/>
        <v>0</v>
      </c>
      <c r="DS668" s="224">
        <f t="shared" si="2072"/>
        <v>0</v>
      </c>
      <c r="DT668" s="1">
        <f t="shared" si="2015"/>
        <v>0</v>
      </c>
      <c r="DU668" s="229">
        <f t="shared" si="2016"/>
        <v>17.725116657862298</v>
      </c>
    </row>
    <row r="669" spans="2:125" hidden="1" outlineLevel="1" x14ac:dyDescent="0.35">
      <c r="B669" s="5" t="s">
        <v>127</v>
      </c>
      <c r="C669" s="3"/>
      <c r="D669" s="18">
        <v>322002</v>
      </c>
      <c r="E669" s="5" t="s">
        <v>45</v>
      </c>
      <c r="F669" s="5" t="s">
        <v>60</v>
      </c>
      <c r="G669" s="5" t="s">
        <v>72</v>
      </c>
      <c r="H669" s="20">
        <v>100.364</v>
      </c>
      <c r="I669" s="16">
        <f t="shared" si="2073"/>
        <v>0</v>
      </c>
      <c r="J669" s="16">
        <f t="shared" si="2074"/>
        <v>0</v>
      </c>
      <c r="K669" s="16">
        <f t="shared" si="2075"/>
        <v>0</v>
      </c>
      <c r="L669" s="33">
        <f t="shared" si="2076"/>
        <v>0</v>
      </c>
      <c r="M669" s="20">
        <f t="shared" si="2077"/>
        <v>0</v>
      </c>
      <c r="N669" s="20">
        <f t="shared" si="2078"/>
        <v>0</v>
      </c>
      <c r="O669" s="20">
        <f t="shared" si="2079"/>
        <v>0</v>
      </c>
      <c r="P669" s="20">
        <f t="shared" si="2080"/>
        <v>0</v>
      </c>
      <c r="Q669" s="20">
        <f t="shared" si="2081"/>
        <v>0</v>
      </c>
      <c r="R669" s="20">
        <f t="shared" si="2082"/>
        <v>0</v>
      </c>
      <c r="S669" s="20">
        <f t="shared" si="2083"/>
        <v>0</v>
      </c>
      <c r="T669" s="20">
        <f t="shared" si="2084"/>
        <v>0</v>
      </c>
      <c r="U669" s="182">
        <f t="shared" si="2060"/>
        <v>0</v>
      </c>
      <c r="V669" s="33">
        <v>0</v>
      </c>
      <c r="W669" s="20">
        <v>0</v>
      </c>
      <c r="X669" s="20">
        <v>0</v>
      </c>
      <c r="Y669" s="20">
        <v>0</v>
      </c>
      <c r="Z669" s="20">
        <v>0</v>
      </c>
      <c r="AA669" s="20">
        <v>0</v>
      </c>
      <c r="AB669" s="20">
        <v>0</v>
      </c>
      <c r="AC669" s="20">
        <v>0</v>
      </c>
      <c r="AD669" s="20">
        <v>0</v>
      </c>
      <c r="AE669" s="20">
        <v>0</v>
      </c>
      <c r="AF669" s="20">
        <v>0</v>
      </c>
      <c r="AG669" s="16">
        <v>0</v>
      </c>
      <c r="AH669" s="179">
        <f t="shared" si="1978"/>
        <v>0</v>
      </c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329">
        <f t="shared" si="2099"/>
        <v>0</v>
      </c>
      <c r="AV669" s="33">
        <v>0</v>
      </c>
      <c r="AW669" s="20">
        <v>0</v>
      </c>
      <c r="AX669" s="20">
        <v>0</v>
      </c>
      <c r="AY669" s="20">
        <v>0</v>
      </c>
      <c r="AZ669" s="20">
        <v>0</v>
      </c>
      <c r="BA669" s="20">
        <v>0</v>
      </c>
      <c r="BB669" s="20">
        <v>0</v>
      </c>
      <c r="BC669" s="20">
        <v>0</v>
      </c>
      <c r="BD669" s="20">
        <v>0</v>
      </c>
      <c r="BE669" s="20">
        <v>0</v>
      </c>
      <c r="BF669" s="20">
        <v>0</v>
      </c>
      <c r="BG669" s="20">
        <v>0</v>
      </c>
      <c r="BH669" s="329">
        <f t="shared" si="2100"/>
        <v>0</v>
      </c>
      <c r="BI669" s="193">
        <f t="shared" si="2061"/>
        <v>0</v>
      </c>
      <c r="BJ669" s="193">
        <f t="shared" si="2062"/>
        <v>0</v>
      </c>
      <c r="BK669" s="20">
        <v>0</v>
      </c>
      <c r="BL669" s="33">
        <v>0</v>
      </c>
      <c r="BM669" s="226">
        <f t="shared" si="2085"/>
        <v>0</v>
      </c>
      <c r="BN669" s="4">
        <f t="shared" si="2086"/>
        <v>0</v>
      </c>
      <c r="BO669" s="4">
        <v>0</v>
      </c>
      <c r="BP669" s="4">
        <v>0</v>
      </c>
      <c r="BQ669" s="195">
        <v>0</v>
      </c>
      <c r="BR669" s="196">
        <f t="shared" si="2063"/>
        <v>0</v>
      </c>
      <c r="BS669" s="224">
        <f t="shared" si="2098"/>
        <v>0</v>
      </c>
      <c r="BT669" s="4">
        <f t="shared" si="2087"/>
        <v>0</v>
      </c>
      <c r="BU669" s="229">
        <f t="shared" si="1976"/>
        <v>0</v>
      </c>
      <c r="BV669" s="193">
        <f t="shared" si="2088"/>
        <v>0</v>
      </c>
      <c r="BW669" s="193">
        <f t="shared" si="2089"/>
        <v>0</v>
      </c>
      <c r="BX669" s="20">
        <v>0</v>
      </c>
      <c r="BY669" s="19">
        <v>0</v>
      </c>
      <c r="BZ669" s="441">
        <f t="shared" si="2090"/>
        <v>0</v>
      </c>
      <c r="CA669" s="4">
        <f t="shared" si="2064"/>
        <v>0</v>
      </c>
      <c r="CB669" s="1">
        <v>0</v>
      </c>
      <c r="CC669" s="1">
        <v>0</v>
      </c>
      <c r="CD669" s="19">
        <v>0</v>
      </c>
      <c r="CE669" s="196">
        <v>0</v>
      </c>
      <c r="CF669" s="275">
        <f t="shared" si="2091"/>
        <v>0</v>
      </c>
      <c r="CG669" s="1">
        <f t="shared" si="2092"/>
        <v>0</v>
      </c>
      <c r="CH669" s="229">
        <f t="shared" si="2093"/>
        <v>0</v>
      </c>
      <c r="CI669" s="193">
        <f t="shared" si="2094"/>
        <v>0</v>
      </c>
      <c r="CJ669" s="193">
        <f t="shared" si="2095"/>
        <v>0</v>
      </c>
      <c r="CK669" s="20">
        <v>0</v>
      </c>
      <c r="CL669" s="33">
        <v>0</v>
      </c>
      <c r="CM669" s="475">
        <f t="shared" si="2007"/>
        <v>0</v>
      </c>
      <c r="CN669" s="4">
        <f t="shared" si="2096"/>
        <v>0</v>
      </c>
      <c r="CO669" s="1">
        <v>0</v>
      </c>
      <c r="CP669" s="1">
        <v>0</v>
      </c>
      <c r="CQ669" s="19">
        <v>0</v>
      </c>
      <c r="CR669" s="7">
        <v>0</v>
      </c>
      <c r="CS669" s="224">
        <f t="shared" si="2065"/>
        <v>0</v>
      </c>
      <c r="CT669" s="1">
        <f t="shared" si="2066"/>
        <v>0</v>
      </c>
      <c r="CU669" s="229">
        <f t="shared" si="2008"/>
        <v>0</v>
      </c>
      <c r="CV669" s="193">
        <f t="shared" si="2009"/>
        <v>0</v>
      </c>
      <c r="CW669" s="193">
        <f t="shared" si="2010"/>
        <v>0</v>
      </c>
      <c r="CX669" s="20"/>
      <c r="CY669" s="33"/>
      <c r="CZ669" s="475">
        <f t="shared" si="2011"/>
        <v>0</v>
      </c>
      <c r="DA669" s="4">
        <f t="shared" si="2067"/>
        <v>0</v>
      </c>
      <c r="DE669" s="7">
        <f t="shared" si="2097"/>
        <v>0</v>
      </c>
      <c r="DF669" s="224">
        <f t="shared" si="2069"/>
        <v>0</v>
      </c>
      <c r="DG669" s="1">
        <f t="shared" si="2012"/>
        <v>0</v>
      </c>
      <c r="DH669" s="229">
        <f t="shared" si="2013"/>
        <v>0</v>
      </c>
      <c r="DI669" s="193"/>
      <c r="DJ669" s="193"/>
      <c r="DK669" s="20"/>
      <c r="DL669" s="33"/>
      <c r="DM669" s="475">
        <f t="shared" si="2014"/>
        <v>0</v>
      </c>
      <c r="DN669" s="4" t="e">
        <f t="shared" si="2070"/>
        <v>#DIV/0!</v>
      </c>
      <c r="DR669" s="7">
        <f t="shared" si="2071"/>
        <v>0</v>
      </c>
      <c r="DS669" s="224">
        <f t="shared" si="2072"/>
        <v>0</v>
      </c>
      <c r="DT669" s="1">
        <f t="shared" si="2015"/>
        <v>0</v>
      </c>
      <c r="DU669" s="229">
        <f t="shared" si="2016"/>
        <v>0</v>
      </c>
    </row>
    <row r="670" spans="2:125" hidden="1" outlineLevel="1" x14ac:dyDescent="0.35">
      <c r="B670" s="5" t="s">
        <v>127</v>
      </c>
      <c r="C670" s="3"/>
      <c r="D670" s="18">
        <v>322100</v>
      </c>
      <c r="E670" s="5" t="s">
        <v>45</v>
      </c>
      <c r="F670" s="5" t="s">
        <v>61</v>
      </c>
      <c r="G670" s="5" t="s">
        <v>72</v>
      </c>
      <c r="H670" s="20">
        <v>100.364</v>
      </c>
      <c r="I670" s="16">
        <f t="shared" si="2073"/>
        <v>0</v>
      </c>
      <c r="J670" s="16">
        <f t="shared" si="2074"/>
        <v>0</v>
      </c>
      <c r="K670" s="16">
        <f t="shared" si="2075"/>
        <v>0</v>
      </c>
      <c r="L670" s="33">
        <f t="shared" si="2076"/>
        <v>0</v>
      </c>
      <c r="M670" s="20">
        <f t="shared" si="2077"/>
        <v>0</v>
      </c>
      <c r="N670" s="20">
        <f t="shared" si="2078"/>
        <v>0</v>
      </c>
      <c r="O670" s="20">
        <f t="shared" si="2079"/>
        <v>0</v>
      </c>
      <c r="P670" s="20">
        <f t="shared" si="2080"/>
        <v>0</v>
      </c>
      <c r="Q670" s="20">
        <f t="shared" si="2081"/>
        <v>0</v>
      </c>
      <c r="R670" s="20">
        <f t="shared" si="2082"/>
        <v>0</v>
      </c>
      <c r="S670" s="20">
        <f t="shared" si="2083"/>
        <v>0</v>
      </c>
      <c r="T670" s="20">
        <f t="shared" si="2084"/>
        <v>0</v>
      </c>
      <c r="U670" s="182">
        <f t="shared" si="2060"/>
        <v>0</v>
      </c>
      <c r="V670" s="33">
        <v>0</v>
      </c>
      <c r="W670" s="20">
        <v>0</v>
      </c>
      <c r="X670" s="20">
        <v>0</v>
      </c>
      <c r="Y670" s="20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0">
        <v>0</v>
      </c>
      <c r="AF670" s="20">
        <v>0</v>
      </c>
      <c r="AG670" s="16">
        <v>0</v>
      </c>
      <c r="AH670" s="179">
        <f t="shared" si="1978"/>
        <v>0</v>
      </c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329">
        <f t="shared" si="2099"/>
        <v>0</v>
      </c>
      <c r="AV670" s="33">
        <v>0</v>
      </c>
      <c r="AW670" s="20">
        <v>0</v>
      </c>
      <c r="AX670" s="20">
        <v>0</v>
      </c>
      <c r="AY670" s="20">
        <v>0</v>
      </c>
      <c r="AZ670" s="20">
        <v>0</v>
      </c>
      <c r="BA670" s="20">
        <v>0</v>
      </c>
      <c r="BB670" s="20">
        <v>0</v>
      </c>
      <c r="BC670" s="20">
        <v>0</v>
      </c>
      <c r="BD670" s="20">
        <v>0</v>
      </c>
      <c r="BE670" s="20">
        <v>0</v>
      </c>
      <c r="BF670" s="20">
        <v>0</v>
      </c>
      <c r="BG670" s="20">
        <v>0</v>
      </c>
      <c r="BH670" s="329">
        <f t="shared" si="2100"/>
        <v>0</v>
      </c>
      <c r="BI670" s="193">
        <f t="shared" si="2061"/>
        <v>0</v>
      </c>
      <c r="BJ670" s="193">
        <f t="shared" si="2062"/>
        <v>0</v>
      </c>
      <c r="BK670" s="20">
        <v>0</v>
      </c>
      <c r="BL670" s="33">
        <v>0</v>
      </c>
      <c r="BM670" s="226">
        <f t="shared" si="2085"/>
        <v>0</v>
      </c>
      <c r="BN670" s="4">
        <f t="shared" si="2086"/>
        <v>0</v>
      </c>
      <c r="BO670" s="4">
        <v>0</v>
      </c>
      <c r="BP670" s="4">
        <v>0</v>
      </c>
      <c r="BQ670" s="195">
        <v>0</v>
      </c>
      <c r="BR670" s="196">
        <f t="shared" si="2063"/>
        <v>0</v>
      </c>
      <c r="BS670" s="224">
        <f t="shared" si="2098"/>
        <v>0</v>
      </c>
      <c r="BT670" s="4">
        <f t="shared" si="2087"/>
        <v>0</v>
      </c>
      <c r="BU670" s="229">
        <f t="shared" si="1976"/>
        <v>0</v>
      </c>
      <c r="BV670" s="193">
        <f t="shared" si="2088"/>
        <v>0</v>
      </c>
      <c r="BW670" s="193">
        <f t="shared" si="2089"/>
        <v>0</v>
      </c>
      <c r="BX670" s="20">
        <v>0</v>
      </c>
      <c r="BY670" s="19">
        <v>0</v>
      </c>
      <c r="BZ670" s="441">
        <f t="shared" si="2090"/>
        <v>0</v>
      </c>
      <c r="CA670" s="4">
        <f t="shared" si="2064"/>
        <v>0</v>
      </c>
      <c r="CB670" s="1">
        <v>0</v>
      </c>
      <c r="CC670" s="1">
        <v>0</v>
      </c>
      <c r="CD670" s="19">
        <v>0</v>
      </c>
      <c r="CE670" s="196">
        <v>0</v>
      </c>
      <c r="CF670" s="275">
        <f t="shared" si="2091"/>
        <v>0</v>
      </c>
      <c r="CG670" s="1">
        <f t="shared" si="2092"/>
        <v>0</v>
      </c>
      <c r="CH670" s="229">
        <f t="shared" si="2093"/>
        <v>0</v>
      </c>
      <c r="CI670" s="193">
        <f t="shared" si="2094"/>
        <v>0</v>
      </c>
      <c r="CJ670" s="193">
        <f t="shared" si="2095"/>
        <v>0</v>
      </c>
      <c r="CK670" s="20">
        <v>0</v>
      </c>
      <c r="CL670" s="33">
        <v>0</v>
      </c>
      <c r="CM670" s="475">
        <f t="shared" si="2007"/>
        <v>0</v>
      </c>
      <c r="CN670" s="4">
        <f t="shared" si="2096"/>
        <v>0</v>
      </c>
      <c r="CO670" s="1">
        <v>0</v>
      </c>
      <c r="CP670" s="1">
        <v>0</v>
      </c>
      <c r="CQ670" s="19">
        <v>0</v>
      </c>
      <c r="CR670" s="7">
        <v>0</v>
      </c>
      <c r="CS670" s="224">
        <f t="shared" si="2065"/>
        <v>0</v>
      </c>
      <c r="CT670" s="1">
        <f t="shared" si="2066"/>
        <v>0</v>
      </c>
      <c r="CU670" s="229">
        <f t="shared" si="2008"/>
        <v>0</v>
      </c>
      <c r="CV670" s="193">
        <f t="shared" si="2009"/>
        <v>0</v>
      </c>
      <c r="CW670" s="193">
        <f t="shared" si="2010"/>
        <v>0</v>
      </c>
      <c r="CX670" s="20"/>
      <c r="CY670" s="33"/>
      <c r="CZ670" s="475">
        <f t="shared" si="2011"/>
        <v>0</v>
      </c>
      <c r="DA670" s="4">
        <f t="shared" si="2067"/>
        <v>0</v>
      </c>
      <c r="DE670" s="7">
        <f t="shared" si="2097"/>
        <v>0</v>
      </c>
      <c r="DF670" s="224">
        <f t="shared" si="2069"/>
        <v>0</v>
      </c>
      <c r="DG670" s="1">
        <f t="shared" si="2012"/>
        <v>0</v>
      </c>
      <c r="DH670" s="229">
        <f t="shared" si="2013"/>
        <v>0</v>
      </c>
      <c r="DI670" s="193"/>
      <c r="DJ670" s="193"/>
      <c r="DK670" s="20"/>
      <c r="DL670" s="33"/>
      <c r="DM670" s="475">
        <f t="shared" si="2014"/>
        <v>0</v>
      </c>
      <c r="DN670" s="4" t="e">
        <f t="shared" si="2070"/>
        <v>#DIV/0!</v>
      </c>
      <c r="DR670" s="7">
        <f t="shared" si="2071"/>
        <v>0</v>
      </c>
      <c r="DS670" s="224">
        <f t="shared" si="2072"/>
        <v>0</v>
      </c>
      <c r="DT670" s="1">
        <f t="shared" si="2015"/>
        <v>0</v>
      </c>
      <c r="DU670" s="229">
        <f t="shared" si="2016"/>
        <v>0</v>
      </c>
    </row>
    <row r="671" spans="2:125" hidden="1" outlineLevel="1" x14ac:dyDescent="0.35">
      <c r="B671" s="5" t="s">
        <v>127</v>
      </c>
      <c r="C671" s="3"/>
      <c r="D671" s="18">
        <v>322001</v>
      </c>
      <c r="E671" s="5" t="s">
        <v>45</v>
      </c>
      <c r="F671" s="5" t="s">
        <v>62</v>
      </c>
      <c r="G671" s="5" t="s">
        <v>78</v>
      </c>
      <c r="H671" s="20">
        <v>203.864</v>
      </c>
      <c r="I671" s="16">
        <f t="shared" si="2073"/>
        <v>0</v>
      </c>
      <c r="J671" s="16">
        <f t="shared" si="2074"/>
        <v>0</v>
      </c>
      <c r="K671" s="16">
        <f t="shared" si="2075"/>
        <v>0</v>
      </c>
      <c r="L671" s="33">
        <f t="shared" si="2076"/>
        <v>0</v>
      </c>
      <c r="M671" s="20">
        <f t="shared" si="2077"/>
        <v>0</v>
      </c>
      <c r="N671" s="20">
        <f t="shared" si="2078"/>
        <v>0</v>
      </c>
      <c r="O671" s="20">
        <f t="shared" si="2079"/>
        <v>0</v>
      </c>
      <c r="P671" s="20">
        <f t="shared" si="2080"/>
        <v>0</v>
      </c>
      <c r="Q671" s="20">
        <f t="shared" si="2081"/>
        <v>0</v>
      </c>
      <c r="R671" s="20">
        <f t="shared" si="2082"/>
        <v>0</v>
      </c>
      <c r="S671" s="20">
        <f t="shared" si="2083"/>
        <v>0</v>
      </c>
      <c r="T671" s="20">
        <f t="shared" si="2084"/>
        <v>0</v>
      </c>
      <c r="U671" s="182">
        <f t="shared" si="2060"/>
        <v>0</v>
      </c>
      <c r="V671" s="33">
        <v>0</v>
      </c>
      <c r="W671" s="20">
        <v>0</v>
      </c>
      <c r="X671" s="20">
        <v>0</v>
      </c>
      <c r="Y671" s="20">
        <v>0</v>
      </c>
      <c r="Z671" s="20">
        <v>0</v>
      </c>
      <c r="AA671" s="20">
        <v>0</v>
      </c>
      <c r="AB671" s="20">
        <v>0</v>
      </c>
      <c r="AC671" s="20">
        <v>0</v>
      </c>
      <c r="AD671" s="20">
        <v>0</v>
      </c>
      <c r="AE671" s="20">
        <v>0</v>
      </c>
      <c r="AF671" s="20">
        <v>0</v>
      </c>
      <c r="AG671" s="16">
        <v>0</v>
      </c>
      <c r="AH671" s="179">
        <f t="shared" si="1978"/>
        <v>0</v>
      </c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329">
        <f t="shared" si="2099"/>
        <v>0</v>
      </c>
      <c r="AV671" s="33">
        <v>0</v>
      </c>
      <c r="AW671" s="20">
        <v>0</v>
      </c>
      <c r="AX671" s="20">
        <v>0</v>
      </c>
      <c r="AY671" s="20">
        <v>0</v>
      </c>
      <c r="AZ671" s="20">
        <v>0</v>
      </c>
      <c r="BA671" s="20">
        <v>0</v>
      </c>
      <c r="BB671" s="20">
        <v>0</v>
      </c>
      <c r="BC671" s="20">
        <v>0</v>
      </c>
      <c r="BD671" s="20">
        <v>0</v>
      </c>
      <c r="BE671" s="20">
        <v>0</v>
      </c>
      <c r="BF671" s="20">
        <v>0</v>
      </c>
      <c r="BG671" s="20">
        <v>0</v>
      </c>
      <c r="BH671" s="329">
        <f t="shared" si="2100"/>
        <v>0</v>
      </c>
      <c r="BI671" s="193">
        <f t="shared" si="2061"/>
        <v>0</v>
      </c>
      <c r="BJ671" s="193">
        <f t="shared" si="2062"/>
        <v>0</v>
      </c>
      <c r="BK671" s="20">
        <v>0</v>
      </c>
      <c r="BL671" s="33">
        <v>0</v>
      </c>
      <c r="BM671" s="226">
        <f t="shared" si="2085"/>
        <v>0</v>
      </c>
      <c r="BN671" s="4">
        <f t="shared" si="2086"/>
        <v>0</v>
      </c>
      <c r="BO671" s="4">
        <v>0</v>
      </c>
      <c r="BP671" s="4">
        <v>0</v>
      </c>
      <c r="BQ671" s="195">
        <v>0</v>
      </c>
      <c r="BR671" s="196">
        <f t="shared" si="2063"/>
        <v>0</v>
      </c>
      <c r="BS671" s="224">
        <f t="shared" si="2098"/>
        <v>0</v>
      </c>
      <c r="BT671" s="4">
        <f t="shared" si="2087"/>
        <v>0</v>
      </c>
      <c r="BU671" s="229">
        <f t="shared" si="1976"/>
        <v>0</v>
      </c>
      <c r="BV671" s="193">
        <f t="shared" si="2088"/>
        <v>0</v>
      </c>
      <c r="BW671" s="193">
        <f t="shared" si="2089"/>
        <v>0</v>
      </c>
      <c r="BX671" s="20">
        <v>0</v>
      </c>
      <c r="BY671" s="19">
        <v>0</v>
      </c>
      <c r="BZ671" s="441">
        <f t="shared" si="2090"/>
        <v>0</v>
      </c>
      <c r="CA671" s="4">
        <f t="shared" si="2064"/>
        <v>0</v>
      </c>
      <c r="CB671" s="1">
        <v>0</v>
      </c>
      <c r="CC671" s="1">
        <v>0</v>
      </c>
      <c r="CD671" s="19">
        <v>0</v>
      </c>
      <c r="CE671" s="196">
        <v>0</v>
      </c>
      <c r="CF671" s="275">
        <f t="shared" si="2091"/>
        <v>0</v>
      </c>
      <c r="CG671" s="1">
        <f t="shared" si="2092"/>
        <v>0</v>
      </c>
      <c r="CH671" s="229">
        <f t="shared" si="2093"/>
        <v>0</v>
      </c>
      <c r="CI671" s="193">
        <f t="shared" si="2094"/>
        <v>0</v>
      </c>
      <c r="CJ671" s="193">
        <f t="shared" si="2095"/>
        <v>0</v>
      </c>
      <c r="CK671" s="20">
        <v>0</v>
      </c>
      <c r="CL671" s="33">
        <v>0</v>
      </c>
      <c r="CM671" s="475">
        <f t="shared" si="2007"/>
        <v>0</v>
      </c>
      <c r="CN671" s="4">
        <f t="shared" si="2096"/>
        <v>0</v>
      </c>
      <c r="CO671" s="1">
        <v>0</v>
      </c>
      <c r="CP671" s="1">
        <v>0</v>
      </c>
      <c r="CQ671" s="19">
        <v>0</v>
      </c>
      <c r="CR671" s="7">
        <v>0</v>
      </c>
      <c r="CS671" s="224">
        <f t="shared" si="2065"/>
        <v>0</v>
      </c>
      <c r="CT671" s="1">
        <f t="shared" si="2066"/>
        <v>0</v>
      </c>
      <c r="CU671" s="229">
        <f t="shared" si="2008"/>
        <v>0</v>
      </c>
      <c r="CV671" s="193">
        <f t="shared" si="2009"/>
        <v>0</v>
      </c>
      <c r="CW671" s="193">
        <f t="shared" si="2010"/>
        <v>0</v>
      </c>
      <c r="CX671" s="20"/>
      <c r="CY671" s="33"/>
      <c r="CZ671" s="475">
        <f t="shared" si="2011"/>
        <v>0</v>
      </c>
      <c r="DA671" s="4">
        <f t="shared" si="2067"/>
        <v>0</v>
      </c>
      <c r="DE671" s="7">
        <f t="shared" si="2097"/>
        <v>0</v>
      </c>
      <c r="DF671" s="224">
        <f t="shared" si="2069"/>
        <v>0</v>
      </c>
      <c r="DG671" s="1">
        <f t="shared" si="2012"/>
        <v>0</v>
      </c>
      <c r="DH671" s="229">
        <f t="shared" si="2013"/>
        <v>0</v>
      </c>
      <c r="DI671" s="193"/>
      <c r="DJ671" s="193"/>
      <c r="DK671" s="20"/>
      <c r="DL671" s="33"/>
      <c r="DM671" s="475">
        <f t="shared" si="2014"/>
        <v>0</v>
      </c>
      <c r="DN671" s="4" t="e">
        <f t="shared" si="2070"/>
        <v>#DIV/0!</v>
      </c>
      <c r="DR671" s="7">
        <f t="shared" si="2071"/>
        <v>0</v>
      </c>
      <c r="DS671" s="224">
        <f t="shared" si="2072"/>
        <v>0</v>
      </c>
      <c r="DT671" s="1">
        <f t="shared" si="2015"/>
        <v>0</v>
      </c>
      <c r="DU671" s="229">
        <f t="shared" si="2016"/>
        <v>0</v>
      </c>
    </row>
    <row r="672" spans="2:125" hidden="1" outlineLevel="1" x14ac:dyDescent="0.35">
      <c r="B672" s="5" t="s">
        <v>127</v>
      </c>
      <c r="C672" s="3"/>
      <c r="D672" s="18">
        <v>323004</v>
      </c>
      <c r="E672" s="5" t="s">
        <v>46</v>
      </c>
      <c r="F672" s="5" t="s">
        <v>38</v>
      </c>
      <c r="G672" s="5" t="s">
        <v>79</v>
      </c>
      <c r="H672" s="20">
        <v>281.01799999999997</v>
      </c>
      <c r="I672" s="16">
        <f t="shared" si="2073"/>
        <v>0</v>
      </c>
      <c r="J672" s="16">
        <f t="shared" si="2074"/>
        <v>0</v>
      </c>
      <c r="K672" s="16">
        <f t="shared" si="2075"/>
        <v>0</v>
      </c>
      <c r="L672" s="33">
        <f t="shared" si="2076"/>
        <v>0</v>
      </c>
      <c r="M672" s="20">
        <f t="shared" si="2077"/>
        <v>0</v>
      </c>
      <c r="N672" s="20">
        <f t="shared" si="2078"/>
        <v>0</v>
      </c>
      <c r="O672" s="20">
        <f t="shared" si="2079"/>
        <v>0</v>
      </c>
      <c r="P672" s="20">
        <f t="shared" si="2080"/>
        <v>0</v>
      </c>
      <c r="Q672" s="20">
        <f t="shared" si="2081"/>
        <v>0</v>
      </c>
      <c r="R672" s="20">
        <f t="shared" si="2082"/>
        <v>0</v>
      </c>
      <c r="S672" s="20">
        <f t="shared" si="2083"/>
        <v>0</v>
      </c>
      <c r="T672" s="20">
        <f t="shared" si="2084"/>
        <v>0</v>
      </c>
      <c r="U672" s="182">
        <f t="shared" si="2060"/>
        <v>0</v>
      </c>
      <c r="V672" s="33">
        <v>0</v>
      </c>
      <c r="W672" s="20">
        <v>0</v>
      </c>
      <c r="X672" s="20">
        <v>0</v>
      </c>
      <c r="Y672" s="20">
        <v>0</v>
      </c>
      <c r="Z672" s="20">
        <v>0</v>
      </c>
      <c r="AA672" s="20">
        <v>0</v>
      </c>
      <c r="AB672" s="20">
        <v>0</v>
      </c>
      <c r="AC672" s="20">
        <v>0</v>
      </c>
      <c r="AD672" s="20">
        <v>0</v>
      </c>
      <c r="AE672" s="20">
        <v>0</v>
      </c>
      <c r="AF672" s="20">
        <v>0</v>
      </c>
      <c r="AG672" s="16">
        <v>0</v>
      </c>
      <c r="AH672" s="179">
        <f t="shared" si="1978"/>
        <v>0</v>
      </c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329">
        <f t="shared" si="2099"/>
        <v>0</v>
      </c>
      <c r="AV672" s="33">
        <v>0</v>
      </c>
      <c r="AW672" s="20">
        <v>0</v>
      </c>
      <c r="AX672" s="20">
        <v>0</v>
      </c>
      <c r="AY672" s="20">
        <v>0</v>
      </c>
      <c r="AZ672" s="20">
        <v>0</v>
      </c>
      <c r="BA672" s="20">
        <v>0</v>
      </c>
      <c r="BB672" s="20">
        <v>0</v>
      </c>
      <c r="BC672" s="20">
        <v>0</v>
      </c>
      <c r="BD672" s="20">
        <v>0</v>
      </c>
      <c r="BE672" s="20">
        <v>0</v>
      </c>
      <c r="BF672" s="20">
        <v>0</v>
      </c>
      <c r="BG672" s="20">
        <v>0</v>
      </c>
      <c r="BH672" s="329">
        <f t="shared" si="2100"/>
        <v>0</v>
      </c>
      <c r="BI672" s="193">
        <f t="shared" si="2061"/>
        <v>0</v>
      </c>
      <c r="BJ672" s="193">
        <f t="shared" si="2062"/>
        <v>0</v>
      </c>
      <c r="BK672" s="20">
        <v>0</v>
      </c>
      <c r="BL672" s="33">
        <v>0</v>
      </c>
      <c r="BM672" s="226">
        <f t="shared" si="2085"/>
        <v>0</v>
      </c>
      <c r="BN672" s="4">
        <f t="shared" si="2086"/>
        <v>0</v>
      </c>
      <c r="BO672" s="4">
        <v>0</v>
      </c>
      <c r="BP672" s="4">
        <v>0</v>
      </c>
      <c r="BQ672" s="195">
        <v>0</v>
      </c>
      <c r="BR672" s="196">
        <f t="shared" si="2063"/>
        <v>0</v>
      </c>
      <c r="BS672" s="224">
        <f t="shared" si="2098"/>
        <v>0</v>
      </c>
      <c r="BT672" s="4">
        <f t="shared" si="2087"/>
        <v>0</v>
      </c>
      <c r="BU672" s="229">
        <f t="shared" si="1976"/>
        <v>0</v>
      </c>
      <c r="BV672" s="193">
        <f t="shared" si="2088"/>
        <v>0</v>
      </c>
      <c r="BW672" s="193">
        <f t="shared" si="2089"/>
        <v>0</v>
      </c>
      <c r="BX672" s="20">
        <v>0</v>
      </c>
      <c r="BY672" s="19">
        <v>0</v>
      </c>
      <c r="BZ672" s="441">
        <f t="shared" si="2090"/>
        <v>0</v>
      </c>
      <c r="CA672" s="4">
        <f t="shared" si="2064"/>
        <v>0</v>
      </c>
      <c r="CB672" s="1">
        <v>0</v>
      </c>
      <c r="CC672" s="1">
        <v>0</v>
      </c>
      <c r="CD672" s="19">
        <v>0</v>
      </c>
      <c r="CE672" s="196">
        <v>0</v>
      </c>
      <c r="CF672" s="275">
        <f t="shared" si="2091"/>
        <v>0</v>
      </c>
      <c r="CG672" s="1">
        <f t="shared" si="2092"/>
        <v>0</v>
      </c>
      <c r="CH672" s="229">
        <f t="shared" si="2093"/>
        <v>0</v>
      </c>
      <c r="CI672" s="193">
        <f t="shared" si="2094"/>
        <v>0</v>
      </c>
      <c r="CJ672" s="193">
        <f t="shared" si="2095"/>
        <v>0</v>
      </c>
      <c r="CK672" s="20">
        <v>0</v>
      </c>
      <c r="CL672" s="33">
        <v>0</v>
      </c>
      <c r="CM672" s="475">
        <f t="shared" si="2007"/>
        <v>0</v>
      </c>
      <c r="CN672" s="4">
        <f t="shared" si="2096"/>
        <v>0</v>
      </c>
      <c r="CO672" s="1">
        <v>0</v>
      </c>
      <c r="CP672" s="1">
        <v>0</v>
      </c>
      <c r="CQ672" s="19">
        <v>0</v>
      </c>
      <c r="CR672" s="7">
        <v>0</v>
      </c>
      <c r="CS672" s="224">
        <f t="shared" si="2065"/>
        <v>0</v>
      </c>
      <c r="CT672" s="1">
        <f t="shared" si="2066"/>
        <v>0</v>
      </c>
      <c r="CU672" s="229">
        <f t="shared" si="2008"/>
        <v>0</v>
      </c>
      <c r="CV672" s="193">
        <f t="shared" si="2009"/>
        <v>0</v>
      </c>
      <c r="CW672" s="193">
        <f t="shared" si="2010"/>
        <v>0</v>
      </c>
      <c r="CX672" s="20"/>
      <c r="CY672" s="33"/>
      <c r="CZ672" s="475">
        <f t="shared" si="2011"/>
        <v>0</v>
      </c>
      <c r="DA672" s="4">
        <f t="shared" si="2067"/>
        <v>0</v>
      </c>
      <c r="DE672" s="7">
        <f t="shared" si="2097"/>
        <v>0</v>
      </c>
      <c r="DF672" s="224">
        <f t="shared" si="2069"/>
        <v>0</v>
      </c>
      <c r="DG672" s="1">
        <f t="shared" si="2012"/>
        <v>0</v>
      </c>
      <c r="DH672" s="229">
        <f t="shared" si="2013"/>
        <v>0</v>
      </c>
      <c r="DI672" s="193"/>
      <c r="DJ672" s="193"/>
      <c r="DK672" s="20"/>
      <c r="DL672" s="33"/>
      <c r="DM672" s="475">
        <f t="shared" si="2014"/>
        <v>0</v>
      </c>
      <c r="DN672" s="4" t="e">
        <f t="shared" si="2070"/>
        <v>#DIV/0!</v>
      </c>
      <c r="DR672" s="7">
        <f t="shared" si="2071"/>
        <v>0</v>
      </c>
      <c r="DS672" s="224">
        <f t="shared" si="2072"/>
        <v>0</v>
      </c>
      <c r="DT672" s="1">
        <f t="shared" si="2015"/>
        <v>0</v>
      </c>
      <c r="DU672" s="229">
        <f t="shared" si="2016"/>
        <v>0</v>
      </c>
    </row>
    <row r="673" spans="1:125" hidden="1" outlineLevel="1" x14ac:dyDescent="0.35">
      <c r="B673" s="5" t="s">
        <v>127</v>
      </c>
      <c r="C673" s="3"/>
      <c r="D673" s="18">
        <v>323103</v>
      </c>
      <c r="E673" s="5" t="s">
        <v>46</v>
      </c>
      <c r="F673" s="5" t="s">
        <v>39</v>
      </c>
      <c r="G673" s="5" t="s">
        <v>79</v>
      </c>
      <c r="H673" s="20">
        <v>281.01799999999997</v>
      </c>
      <c r="I673" s="16">
        <f t="shared" si="2073"/>
        <v>0</v>
      </c>
      <c r="J673" s="16">
        <f t="shared" si="2074"/>
        <v>0</v>
      </c>
      <c r="K673" s="16">
        <f t="shared" si="2075"/>
        <v>0</v>
      </c>
      <c r="L673" s="33">
        <f t="shared" si="2076"/>
        <v>0</v>
      </c>
      <c r="M673" s="20">
        <f t="shared" si="2077"/>
        <v>0</v>
      </c>
      <c r="N673" s="20">
        <f t="shared" si="2078"/>
        <v>0</v>
      </c>
      <c r="O673" s="20">
        <f t="shared" si="2079"/>
        <v>0</v>
      </c>
      <c r="P673" s="20">
        <f t="shared" si="2080"/>
        <v>0</v>
      </c>
      <c r="Q673" s="20">
        <f t="shared" si="2081"/>
        <v>0</v>
      </c>
      <c r="R673" s="20">
        <f t="shared" si="2082"/>
        <v>0</v>
      </c>
      <c r="S673" s="20">
        <f t="shared" si="2083"/>
        <v>0</v>
      </c>
      <c r="T673" s="20">
        <f t="shared" si="2084"/>
        <v>0</v>
      </c>
      <c r="U673" s="182">
        <f t="shared" si="2060"/>
        <v>0</v>
      </c>
      <c r="V673" s="33">
        <v>0</v>
      </c>
      <c r="W673" s="20">
        <v>0</v>
      </c>
      <c r="X673" s="20">
        <v>0</v>
      </c>
      <c r="Y673" s="20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0">
        <v>0</v>
      </c>
      <c r="AF673" s="20">
        <v>0</v>
      </c>
      <c r="AG673" s="16">
        <v>0</v>
      </c>
      <c r="AH673" s="179">
        <f t="shared" si="1978"/>
        <v>0</v>
      </c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329">
        <f t="shared" si="2099"/>
        <v>0</v>
      </c>
      <c r="AV673" s="33">
        <v>0</v>
      </c>
      <c r="AW673" s="20">
        <v>0</v>
      </c>
      <c r="AX673" s="20">
        <v>0</v>
      </c>
      <c r="AY673" s="20">
        <v>0</v>
      </c>
      <c r="AZ673" s="20">
        <v>0</v>
      </c>
      <c r="BA673" s="20">
        <v>0</v>
      </c>
      <c r="BB673" s="20">
        <v>0</v>
      </c>
      <c r="BC673" s="20">
        <v>0</v>
      </c>
      <c r="BD673" s="20">
        <v>0</v>
      </c>
      <c r="BE673" s="20">
        <v>0</v>
      </c>
      <c r="BF673" s="20">
        <v>0</v>
      </c>
      <c r="BG673" s="20">
        <v>0</v>
      </c>
      <c r="BH673" s="329">
        <f t="shared" si="2100"/>
        <v>0</v>
      </c>
      <c r="BI673" s="193">
        <f t="shared" si="2061"/>
        <v>0</v>
      </c>
      <c r="BJ673" s="193">
        <f t="shared" si="2062"/>
        <v>0</v>
      </c>
      <c r="BK673" s="20">
        <v>0</v>
      </c>
      <c r="BL673" s="33">
        <v>0</v>
      </c>
      <c r="BM673" s="226">
        <f t="shared" si="2085"/>
        <v>0</v>
      </c>
      <c r="BN673" s="4">
        <f t="shared" si="2086"/>
        <v>0</v>
      </c>
      <c r="BO673" s="4">
        <v>0</v>
      </c>
      <c r="BP673" s="4">
        <v>0</v>
      </c>
      <c r="BQ673" s="195">
        <v>0</v>
      </c>
      <c r="BR673" s="196">
        <f t="shared" si="2063"/>
        <v>0</v>
      </c>
      <c r="BS673" s="224">
        <f t="shared" si="2098"/>
        <v>0</v>
      </c>
      <c r="BT673" s="4">
        <f t="shared" si="2087"/>
        <v>0</v>
      </c>
      <c r="BU673" s="229">
        <f t="shared" si="1976"/>
        <v>0</v>
      </c>
      <c r="BV673" s="193">
        <f t="shared" si="2088"/>
        <v>0</v>
      </c>
      <c r="BW673" s="193">
        <f t="shared" si="2089"/>
        <v>0</v>
      </c>
      <c r="BX673" s="20">
        <v>0</v>
      </c>
      <c r="BY673" s="19">
        <v>0</v>
      </c>
      <c r="BZ673" s="441">
        <f t="shared" si="2090"/>
        <v>0</v>
      </c>
      <c r="CA673" s="4">
        <f t="shared" si="2064"/>
        <v>0</v>
      </c>
      <c r="CB673" s="1">
        <v>0</v>
      </c>
      <c r="CC673" s="1">
        <v>0</v>
      </c>
      <c r="CD673" s="19">
        <v>0</v>
      </c>
      <c r="CE673" s="196">
        <v>0</v>
      </c>
      <c r="CF673" s="275">
        <f t="shared" si="2091"/>
        <v>0</v>
      </c>
      <c r="CG673" s="1">
        <f t="shared" si="2092"/>
        <v>0</v>
      </c>
      <c r="CH673" s="229">
        <f t="shared" si="2093"/>
        <v>0</v>
      </c>
      <c r="CI673" s="193">
        <f t="shared" si="2094"/>
        <v>0</v>
      </c>
      <c r="CJ673" s="193">
        <f t="shared" si="2095"/>
        <v>0</v>
      </c>
      <c r="CK673" s="20">
        <v>0</v>
      </c>
      <c r="CL673" s="33">
        <v>0</v>
      </c>
      <c r="CM673" s="475">
        <f t="shared" si="2007"/>
        <v>0</v>
      </c>
      <c r="CN673" s="4">
        <f t="shared" si="2096"/>
        <v>0</v>
      </c>
      <c r="CO673" s="1">
        <v>0</v>
      </c>
      <c r="CP673" s="1">
        <v>0</v>
      </c>
      <c r="CQ673" s="19">
        <v>0</v>
      </c>
      <c r="CR673" s="7">
        <v>0</v>
      </c>
      <c r="CS673" s="224">
        <f t="shared" si="2065"/>
        <v>0</v>
      </c>
      <c r="CT673" s="1">
        <f t="shared" si="2066"/>
        <v>0</v>
      </c>
      <c r="CU673" s="229">
        <f t="shared" si="2008"/>
        <v>0</v>
      </c>
      <c r="CV673" s="193">
        <f t="shared" si="2009"/>
        <v>0</v>
      </c>
      <c r="CW673" s="193">
        <f t="shared" si="2010"/>
        <v>0</v>
      </c>
      <c r="CX673" s="20"/>
      <c r="CY673" s="33"/>
      <c r="CZ673" s="475">
        <f t="shared" si="2011"/>
        <v>0</v>
      </c>
      <c r="DA673" s="4">
        <f t="shared" si="2067"/>
        <v>0</v>
      </c>
      <c r="DE673" s="7">
        <f t="shared" si="2097"/>
        <v>0</v>
      </c>
      <c r="DF673" s="224">
        <f t="shared" si="2069"/>
        <v>0</v>
      </c>
      <c r="DG673" s="1">
        <f t="shared" si="2012"/>
        <v>0</v>
      </c>
      <c r="DH673" s="229">
        <f t="shared" si="2013"/>
        <v>0</v>
      </c>
      <c r="DI673" s="193"/>
      <c r="DJ673" s="193"/>
      <c r="DK673" s="20"/>
      <c r="DL673" s="33"/>
      <c r="DM673" s="475">
        <f t="shared" si="2014"/>
        <v>0</v>
      </c>
      <c r="DN673" s="4" t="e">
        <f t="shared" si="2070"/>
        <v>#DIV/0!</v>
      </c>
      <c r="DR673" s="7">
        <f t="shared" si="2071"/>
        <v>0</v>
      </c>
      <c r="DS673" s="224">
        <f t="shared" si="2072"/>
        <v>0</v>
      </c>
      <c r="DT673" s="1">
        <f t="shared" si="2015"/>
        <v>0</v>
      </c>
      <c r="DU673" s="229">
        <f t="shared" si="2016"/>
        <v>0</v>
      </c>
    </row>
    <row r="674" spans="1:125" hidden="1" outlineLevel="1" x14ac:dyDescent="0.35">
      <c r="B674" s="5" t="s">
        <v>127</v>
      </c>
      <c r="C674" s="3"/>
      <c r="D674" s="18">
        <v>323900</v>
      </c>
      <c r="E674" s="5" t="s">
        <v>46</v>
      </c>
      <c r="F674" s="5" t="s">
        <v>37</v>
      </c>
      <c r="G674" s="5" t="s">
        <v>79</v>
      </c>
      <c r="H674" s="20">
        <v>281.01799999999997</v>
      </c>
      <c r="I674" s="16">
        <f t="shared" si="2073"/>
        <v>0</v>
      </c>
      <c r="J674" s="16">
        <f t="shared" si="2074"/>
        <v>0</v>
      </c>
      <c r="K674" s="16">
        <f t="shared" si="2075"/>
        <v>0</v>
      </c>
      <c r="L674" s="33">
        <f t="shared" si="2076"/>
        <v>0</v>
      </c>
      <c r="M674" s="20">
        <f t="shared" si="2077"/>
        <v>0</v>
      </c>
      <c r="N674" s="20">
        <f t="shared" si="2078"/>
        <v>0</v>
      </c>
      <c r="O674" s="20">
        <f t="shared" si="2079"/>
        <v>0</v>
      </c>
      <c r="P674" s="20">
        <f t="shared" si="2080"/>
        <v>0</v>
      </c>
      <c r="Q674" s="20">
        <f t="shared" si="2081"/>
        <v>0</v>
      </c>
      <c r="R674" s="20">
        <f t="shared" si="2082"/>
        <v>0</v>
      </c>
      <c r="S674" s="20">
        <f t="shared" si="2083"/>
        <v>0</v>
      </c>
      <c r="T674" s="20">
        <f t="shared" si="2084"/>
        <v>0</v>
      </c>
      <c r="U674" s="182">
        <f t="shared" si="2060"/>
        <v>0</v>
      </c>
      <c r="V674" s="33">
        <v>0</v>
      </c>
      <c r="W674" s="20">
        <v>0</v>
      </c>
      <c r="X674" s="20">
        <v>0</v>
      </c>
      <c r="Y674" s="20">
        <v>0</v>
      </c>
      <c r="Z674" s="20">
        <v>0</v>
      </c>
      <c r="AA674" s="20">
        <v>0</v>
      </c>
      <c r="AB674" s="20">
        <v>0</v>
      </c>
      <c r="AC674" s="20">
        <v>0</v>
      </c>
      <c r="AD674" s="20">
        <v>0</v>
      </c>
      <c r="AE674" s="20">
        <v>0</v>
      </c>
      <c r="AF674" s="20">
        <v>0</v>
      </c>
      <c r="AG674" s="16">
        <v>0</v>
      </c>
      <c r="AH674" s="179">
        <f t="shared" si="1978"/>
        <v>0</v>
      </c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329">
        <f t="shared" si="2099"/>
        <v>0</v>
      </c>
      <c r="AV674" s="33">
        <v>0</v>
      </c>
      <c r="AW674" s="20">
        <v>0</v>
      </c>
      <c r="AX674" s="20">
        <v>0</v>
      </c>
      <c r="AY674" s="20">
        <v>0</v>
      </c>
      <c r="AZ674" s="20">
        <v>0</v>
      </c>
      <c r="BA674" s="20">
        <v>0</v>
      </c>
      <c r="BB674" s="20">
        <v>0</v>
      </c>
      <c r="BC674" s="20">
        <v>0</v>
      </c>
      <c r="BD674" s="20">
        <v>0</v>
      </c>
      <c r="BE674" s="20">
        <v>0</v>
      </c>
      <c r="BF674" s="20">
        <v>0</v>
      </c>
      <c r="BG674" s="20">
        <v>0</v>
      </c>
      <c r="BH674" s="329">
        <f t="shared" si="2100"/>
        <v>0</v>
      </c>
      <c r="BI674" s="193">
        <f t="shared" si="2061"/>
        <v>0</v>
      </c>
      <c r="BJ674" s="193">
        <f t="shared" si="2062"/>
        <v>0</v>
      </c>
      <c r="BK674" s="20">
        <v>0</v>
      </c>
      <c r="BL674" s="33">
        <v>0</v>
      </c>
      <c r="BM674" s="226">
        <f t="shared" si="2085"/>
        <v>0</v>
      </c>
      <c r="BN674" s="4">
        <f t="shared" si="2086"/>
        <v>0</v>
      </c>
      <c r="BO674" s="4">
        <v>0</v>
      </c>
      <c r="BP674" s="4">
        <v>0</v>
      </c>
      <c r="BQ674" s="195">
        <v>0</v>
      </c>
      <c r="BR674" s="196">
        <f t="shared" si="2063"/>
        <v>0</v>
      </c>
      <c r="BS674" s="224">
        <f t="shared" si="2098"/>
        <v>0</v>
      </c>
      <c r="BT674" s="4">
        <f t="shared" si="2087"/>
        <v>0</v>
      </c>
      <c r="BU674" s="229">
        <f t="shared" si="1976"/>
        <v>0</v>
      </c>
      <c r="BV674" s="193">
        <f t="shared" si="2088"/>
        <v>0</v>
      </c>
      <c r="BW674" s="193">
        <f t="shared" si="2089"/>
        <v>0</v>
      </c>
      <c r="BX674" s="20">
        <v>0</v>
      </c>
      <c r="BY674" s="19">
        <v>0</v>
      </c>
      <c r="BZ674" s="441">
        <f t="shared" si="2090"/>
        <v>0</v>
      </c>
      <c r="CA674" s="4">
        <f t="shared" si="2064"/>
        <v>0</v>
      </c>
      <c r="CB674" s="1">
        <v>0</v>
      </c>
      <c r="CC674" s="1">
        <v>0</v>
      </c>
      <c r="CD674" s="19">
        <v>0</v>
      </c>
      <c r="CE674" s="196">
        <v>0</v>
      </c>
      <c r="CF674" s="275">
        <f t="shared" si="2091"/>
        <v>0</v>
      </c>
      <c r="CG674" s="1">
        <f t="shared" si="2092"/>
        <v>0</v>
      </c>
      <c r="CH674" s="229">
        <f t="shared" si="2093"/>
        <v>0</v>
      </c>
      <c r="CI674" s="193">
        <f t="shared" si="2094"/>
        <v>0</v>
      </c>
      <c r="CJ674" s="193">
        <f t="shared" si="2095"/>
        <v>0</v>
      </c>
      <c r="CK674" s="20">
        <v>0</v>
      </c>
      <c r="CL674" s="33">
        <v>0</v>
      </c>
      <c r="CM674" s="475">
        <f t="shared" si="2007"/>
        <v>0</v>
      </c>
      <c r="CN674" s="4">
        <f t="shared" si="2096"/>
        <v>0</v>
      </c>
      <c r="CO674" s="1">
        <v>0</v>
      </c>
      <c r="CP674" s="1">
        <v>0</v>
      </c>
      <c r="CQ674" s="19">
        <v>0</v>
      </c>
      <c r="CR674" s="7">
        <v>0</v>
      </c>
      <c r="CS674" s="224">
        <f t="shared" si="2065"/>
        <v>0</v>
      </c>
      <c r="CT674" s="1">
        <f t="shared" si="2066"/>
        <v>0</v>
      </c>
      <c r="CU674" s="229">
        <f t="shared" si="2008"/>
        <v>0</v>
      </c>
      <c r="CV674" s="193">
        <f t="shared" si="2009"/>
        <v>0</v>
      </c>
      <c r="CW674" s="193">
        <f t="shared" si="2010"/>
        <v>0</v>
      </c>
      <c r="CX674" s="20"/>
      <c r="CY674" s="33"/>
      <c r="CZ674" s="475">
        <f t="shared" si="2011"/>
        <v>0</v>
      </c>
      <c r="DA674" s="4">
        <f t="shared" si="2067"/>
        <v>0</v>
      </c>
      <c r="DE674" s="7">
        <f t="shared" si="2097"/>
        <v>0</v>
      </c>
      <c r="DF674" s="224">
        <f t="shared" si="2069"/>
        <v>0</v>
      </c>
      <c r="DG674" s="1">
        <f t="shared" si="2012"/>
        <v>0</v>
      </c>
      <c r="DH674" s="229">
        <f t="shared" si="2013"/>
        <v>0</v>
      </c>
      <c r="DI674" s="193"/>
      <c r="DJ674" s="193"/>
      <c r="DK674" s="20"/>
      <c r="DL674" s="33"/>
      <c r="DM674" s="475">
        <f t="shared" si="2014"/>
        <v>0</v>
      </c>
      <c r="DN674" s="4" t="e">
        <f t="shared" si="2070"/>
        <v>#DIV/0!</v>
      </c>
      <c r="DR674" s="7">
        <f t="shared" si="2071"/>
        <v>0</v>
      </c>
      <c r="DS674" s="224">
        <f t="shared" si="2072"/>
        <v>0</v>
      </c>
      <c r="DT674" s="1">
        <f t="shared" si="2015"/>
        <v>0</v>
      </c>
      <c r="DU674" s="229">
        <f t="shared" si="2016"/>
        <v>0</v>
      </c>
    </row>
    <row r="675" spans="1:125" hidden="1" outlineLevel="1" x14ac:dyDescent="0.35">
      <c r="B675" s="5" t="s">
        <v>127</v>
      </c>
      <c r="C675" s="3"/>
      <c r="D675" s="18">
        <v>323104</v>
      </c>
      <c r="E675" s="5" t="s">
        <v>46</v>
      </c>
      <c r="F675" s="5" t="s">
        <v>63</v>
      </c>
      <c r="G675" s="5" t="s">
        <v>76</v>
      </c>
      <c r="H675" s="20">
        <f>200727/1000</f>
        <v>200.727</v>
      </c>
      <c r="I675" s="16">
        <f t="shared" si="2073"/>
        <v>0</v>
      </c>
      <c r="J675" s="16">
        <f t="shared" si="2074"/>
        <v>0</v>
      </c>
      <c r="K675" s="16">
        <f t="shared" si="2075"/>
        <v>0</v>
      </c>
      <c r="L675" s="33">
        <f t="shared" si="2076"/>
        <v>0</v>
      </c>
      <c r="M675" s="20">
        <f t="shared" si="2077"/>
        <v>0</v>
      </c>
      <c r="N675" s="20">
        <f t="shared" si="2078"/>
        <v>0</v>
      </c>
      <c r="O675" s="20">
        <f t="shared" si="2079"/>
        <v>0</v>
      </c>
      <c r="P675" s="20">
        <f t="shared" si="2080"/>
        <v>0</v>
      </c>
      <c r="Q675" s="20">
        <f t="shared" si="2081"/>
        <v>0</v>
      </c>
      <c r="R675" s="20">
        <f t="shared" si="2082"/>
        <v>0</v>
      </c>
      <c r="S675" s="20">
        <f t="shared" si="2083"/>
        <v>0</v>
      </c>
      <c r="T675" s="20">
        <f t="shared" si="2084"/>
        <v>0</v>
      </c>
      <c r="U675" s="182">
        <f t="shared" si="2060"/>
        <v>0</v>
      </c>
      <c r="V675" s="33">
        <v>0</v>
      </c>
      <c r="W675" s="20">
        <v>0</v>
      </c>
      <c r="X675" s="20">
        <v>0</v>
      </c>
      <c r="Y675" s="20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0">
        <v>0</v>
      </c>
      <c r="AF675" s="20">
        <v>0</v>
      </c>
      <c r="AG675" s="16">
        <v>0</v>
      </c>
      <c r="AH675" s="179">
        <f t="shared" si="1978"/>
        <v>0</v>
      </c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329">
        <f t="shared" si="2099"/>
        <v>0</v>
      </c>
      <c r="AV675" s="33">
        <v>0</v>
      </c>
      <c r="AW675" s="20">
        <v>0</v>
      </c>
      <c r="AX675" s="20">
        <v>0</v>
      </c>
      <c r="AY675" s="20">
        <v>0</v>
      </c>
      <c r="AZ675" s="20">
        <v>0</v>
      </c>
      <c r="BA675" s="20">
        <v>0</v>
      </c>
      <c r="BB675" s="20">
        <v>0</v>
      </c>
      <c r="BC675" s="20">
        <v>0</v>
      </c>
      <c r="BD675" s="20">
        <v>0</v>
      </c>
      <c r="BE675" s="20">
        <v>0</v>
      </c>
      <c r="BF675" s="20">
        <v>0</v>
      </c>
      <c r="BG675" s="20">
        <v>0</v>
      </c>
      <c r="BH675" s="329">
        <f t="shared" si="2100"/>
        <v>0</v>
      </c>
      <c r="BI675" s="193">
        <f t="shared" si="2061"/>
        <v>0</v>
      </c>
      <c r="BJ675" s="193">
        <f t="shared" si="2062"/>
        <v>0</v>
      </c>
      <c r="BK675" s="20">
        <v>0</v>
      </c>
      <c r="BL675" s="33">
        <v>0</v>
      </c>
      <c r="BM675" s="226">
        <f t="shared" si="2085"/>
        <v>0</v>
      </c>
      <c r="BN675" s="4">
        <f t="shared" si="2086"/>
        <v>0</v>
      </c>
      <c r="BO675" s="4">
        <v>0</v>
      </c>
      <c r="BP675" s="4">
        <v>0</v>
      </c>
      <c r="BQ675" s="195">
        <v>0</v>
      </c>
      <c r="BR675" s="196">
        <f t="shared" si="2063"/>
        <v>0</v>
      </c>
      <c r="BS675" s="224">
        <f t="shared" si="2098"/>
        <v>0</v>
      </c>
      <c r="BT675" s="4">
        <f t="shared" si="2087"/>
        <v>0</v>
      </c>
      <c r="BU675" s="229">
        <f t="shared" si="1976"/>
        <v>0</v>
      </c>
      <c r="BV675" s="193">
        <f t="shared" si="2088"/>
        <v>0</v>
      </c>
      <c r="BW675" s="193">
        <f t="shared" si="2089"/>
        <v>0</v>
      </c>
      <c r="BX675" s="20">
        <v>0</v>
      </c>
      <c r="BY675" s="19">
        <v>0</v>
      </c>
      <c r="BZ675" s="441">
        <f t="shared" si="2090"/>
        <v>0</v>
      </c>
      <c r="CA675" s="4">
        <f t="shared" si="2064"/>
        <v>0</v>
      </c>
      <c r="CB675" s="1">
        <v>0</v>
      </c>
      <c r="CC675" s="1">
        <v>0</v>
      </c>
      <c r="CD675" s="19">
        <v>0</v>
      </c>
      <c r="CE675" s="196">
        <v>0</v>
      </c>
      <c r="CF675" s="275">
        <f t="shared" si="2091"/>
        <v>0</v>
      </c>
      <c r="CG675" s="1">
        <f t="shared" si="2092"/>
        <v>0</v>
      </c>
      <c r="CH675" s="229">
        <f t="shared" si="2093"/>
        <v>0</v>
      </c>
      <c r="CI675" s="193">
        <f t="shared" si="2094"/>
        <v>0</v>
      </c>
      <c r="CJ675" s="193">
        <f t="shared" si="2095"/>
        <v>0</v>
      </c>
      <c r="CK675" s="20">
        <v>0</v>
      </c>
      <c r="CL675" s="33">
        <v>0</v>
      </c>
      <c r="CM675" s="475">
        <f t="shared" si="2007"/>
        <v>0</v>
      </c>
      <c r="CN675" s="4">
        <f t="shared" si="2096"/>
        <v>0</v>
      </c>
      <c r="CO675" s="1">
        <v>0</v>
      </c>
      <c r="CP675" s="1">
        <v>0</v>
      </c>
      <c r="CQ675" s="19">
        <v>0</v>
      </c>
      <c r="CR675" s="7">
        <v>0</v>
      </c>
      <c r="CS675" s="224">
        <f t="shared" si="2065"/>
        <v>0</v>
      </c>
      <c r="CT675" s="1">
        <f t="shared" si="2066"/>
        <v>0</v>
      </c>
      <c r="CU675" s="229">
        <f t="shared" si="2008"/>
        <v>0</v>
      </c>
      <c r="CV675" s="193">
        <f t="shared" si="2009"/>
        <v>0</v>
      </c>
      <c r="CW675" s="193">
        <f t="shared" si="2010"/>
        <v>0</v>
      </c>
      <c r="CX675" s="20"/>
      <c r="CY675" s="33"/>
      <c r="CZ675" s="475">
        <f t="shared" si="2011"/>
        <v>0</v>
      </c>
      <c r="DA675" s="4">
        <f t="shared" si="2067"/>
        <v>0</v>
      </c>
      <c r="DE675" s="7">
        <f t="shared" si="2097"/>
        <v>0</v>
      </c>
      <c r="DF675" s="224">
        <f t="shared" si="2069"/>
        <v>0</v>
      </c>
      <c r="DG675" s="1">
        <f t="shared" si="2012"/>
        <v>0</v>
      </c>
      <c r="DH675" s="229">
        <f t="shared" si="2013"/>
        <v>0</v>
      </c>
      <c r="DI675" s="193"/>
      <c r="DJ675" s="193"/>
      <c r="DK675" s="20"/>
      <c r="DL675" s="33"/>
      <c r="DM675" s="475">
        <f t="shared" si="2014"/>
        <v>0</v>
      </c>
      <c r="DN675" s="4" t="e">
        <f t="shared" si="2070"/>
        <v>#DIV/0!</v>
      </c>
      <c r="DR675" s="7">
        <f t="shared" si="2071"/>
        <v>0</v>
      </c>
      <c r="DS675" s="224">
        <f t="shared" si="2072"/>
        <v>0</v>
      </c>
      <c r="DT675" s="1">
        <f t="shared" si="2015"/>
        <v>0</v>
      </c>
      <c r="DU675" s="229">
        <f t="shared" si="2016"/>
        <v>0</v>
      </c>
    </row>
    <row r="676" spans="1:125" hidden="1" outlineLevel="1" x14ac:dyDescent="0.35">
      <c r="B676" s="5" t="s">
        <v>127</v>
      </c>
      <c r="C676" s="3"/>
      <c r="D676" s="18">
        <v>323901</v>
      </c>
      <c r="E676" s="5" t="s">
        <v>46</v>
      </c>
      <c r="F676" s="5" t="s">
        <v>64</v>
      </c>
      <c r="G676" s="5" t="s">
        <v>76</v>
      </c>
      <c r="H676" s="20">
        <f>200727/1000</f>
        <v>200.727</v>
      </c>
      <c r="I676" s="16">
        <f t="shared" si="2073"/>
        <v>0</v>
      </c>
      <c r="J676" s="16">
        <f t="shared" si="2074"/>
        <v>0</v>
      </c>
      <c r="K676" s="16">
        <f t="shared" si="2075"/>
        <v>0</v>
      </c>
      <c r="L676" s="33">
        <f t="shared" si="2076"/>
        <v>0</v>
      </c>
      <c r="M676" s="20">
        <f t="shared" si="2077"/>
        <v>0</v>
      </c>
      <c r="N676" s="20">
        <f t="shared" si="2078"/>
        <v>0</v>
      </c>
      <c r="O676" s="20">
        <f t="shared" si="2079"/>
        <v>0</v>
      </c>
      <c r="P676" s="20">
        <f t="shared" si="2080"/>
        <v>0</v>
      </c>
      <c r="Q676" s="20">
        <f t="shared" si="2081"/>
        <v>0</v>
      </c>
      <c r="R676" s="20">
        <f t="shared" si="2082"/>
        <v>0</v>
      </c>
      <c r="S676" s="20">
        <f t="shared" si="2083"/>
        <v>0</v>
      </c>
      <c r="T676" s="20">
        <f t="shared" si="2084"/>
        <v>0</v>
      </c>
      <c r="U676" s="182">
        <f t="shared" si="2060"/>
        <v>0</v>
      </c>
      <c r="V676" s="33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0</v>
      </c>
      <c r="AB676" s="20">
        <v>0</v>
      </c>
      <c r="AC676" s="20">
        <v>0</v>
      </c>
      <c r="AD676" s="20">
        <v>0</v>
      </c>
      <c r="AE676" s="20">
        <v>0</v>
      </c>
      <c r="AF676" s="20">
        <v>0</v>
      </c>
      <c r="AG676" s="16">
        <v>0</v>
      </c>
      <c r="AH676" s="179">
        <f t="shared" si="1978"/>
        <v>0</v>
      </c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329">
        <f t="shared" si="2099"/>
        <v>0</v>
      </c>
      <c r="AV676" s="33">
        <v>0</v>
      </c>
      <c r="AW676" s="20">
        <v>0</v>
      </c>
      <c r="AX676" s="20">
        <v>0</v>
      </c>
      <c r="AY676" s="20">
        <v>0</v>
      </c>
      <c r="AZ676" s="20">
        <v>0</v>
      </c>
      <c r="BA676" s="20">
        <v>0</v>
      </c>
      <c r="BB676" s="20">
        <v>0</v>
      </c>
      <c r="BC676" s="20">
        <v>0</v>
      </c>
      <c r="BD676" s="20">
        <v>0</v>
      </c>
      <c r="BE676" s="20">
        <v>0</v>
      </c>
      <c r="BF676" s="20">
        <v>0</v>
      </c>
      <c r="BG676" s="20">
        <v>0</v>
      </c>
      <c r="BH676" s="329">
        <f t="shared" si="2100"/>
        <v>0</v>
      </c>
      <c r="BI676" s="193">
        <f t="shared" si="2061"/>
        <v>0</v>
      </c>
      <c r="BJ676" s="193">
        <f t="shared" si="2062"/>
        <v>0</v>
      </c>
      <c r="BK676" s="20">
        <v>0</v>
      </c>
      <c r="BL676" s="33">
        <v>0</v>
      </c>
      <c r="BM676" s="226">
        <f t="shared" si="2085"/>
        <v>0</v>
      </c>
      <c r="BN676" s="4">
        <f t="shared" si="2086"/>
        <v>0</v>
      </c>
      <c r="BO676" s="4">
        <v>0</v>
      </c>
      <c r="BP676" s="4">
        <v>0</v>
      </c>
      <c r="BQ676" s="195">
        <v>0</v>
      </c>
      <c r="BR676" s="196">
        <f t="shared" si="2063"/>
        <v>0</v>
      </c>
      <c r="BS676" s="224">
        <f t="shared" si="2098"/>
        <v>0</v>
      </c>
      <c r="BT676" s="4">
        <f t="shared" si="2087"/>
        <v>0</v>
      </c>
      <c r="BU676" s="229">
        <f t="shared" si="1976"/>
        <v>0</v>
      </c>
      <c r="BV676" s="193">
        <f t="shared" si="2088"/>
        <v>0</v>
      </c>
      <c r="BW676" s="193">
        <f t="shared" si="2089"/>
        <v>0</v>
      </c>
      <c r="BX676" s="20">
        <v>0</v>
      </c>
      <c r="BY676" s="19">
        <v>0</v>
      </c>
      <c r="BZ676" s="441">
        <f t="shared" si="2090"/>
        <v>0</v>
      </c>
      <c r="CA676" s="4">
        <f t="shared" si="2064"/>
        <v>0</v>
      </c>
      <c r="CB676" s="1">
        <v>0</v>
      </c>
      <c r="CC676" s="1">
        <v>0</v>
      </c>
      <c r="CD676" s="19">
        <v>0</v>
      </c>
      <c r="CE676" s="196">
        <v>0</v>
      </c>
      <c r="CF676" s="275">
        <f t="shared" si="2091"/>
        <v>0</v>
      </c>
      <c r="CG676" s="1">
        <f t="shared" si="2092"/>
        <v>0</v>
      </c>
      <c r="CH676" s="229">
        <f t="shared" si="2093"/>
        <v>0</v>
      </c>
      <c r="CI676" s="193">
        <f t="shared" si="2094"/>
        <v>0</v>
      </c>
      <c r="CJ676" s="193">
        <f t="shared" si="2095"/>
        <v>0</v>
      </c>
      <c r="CK676" s="20">
        <v>0</v>
      </c>
      <c r="CL676" s="33">
        <v>0</v>
      </c>
      <c r="CM676" s="475">
        <f t="shared" si="2007"/>
        <v>0</v>
      </c>
      <c r="CN676" s="4">
        <f t="shared" si="2096"/>
        <v>0</v>
      </c>
      <c r="CO676" s="1">
        <v>0</v>
      </c>
      <c r="CP676" s="1">
        <v>0</v>
      </c>
      <c r="CQ676" s="19">
        <v>0</v>
      </c>
      <c r="CR676" s="7">
        <v>0</v>
      </c>
      <c r="CS676" s="224">
        <f t="shared" si="2065"/>
        <v>0</v>
      </c>
      <c r="CT676" s="1">
        <f t="shared" si="2066"/>
        <v>0</v>
      </c>
      <c r="CU676" s="229">
        <f t="shared" si="2008"/>
        <v>0</v>
      </c>
      <c r="CV676" s="193">
        <f t="shared" si="2009"/>
        <v>0</v>
      </c>
      <c r="CW676" s="193">
        <f t="shared" si="2010"/>
        <v>0</v>
      </c>
      <c r="CX676" s="20"/>
      <c r="CY676" s="33"/>
      <c r="CZ676" s="475">
        <f t="shared" si="2011"/>
        <v>0</v>
      </c>
      <c r="DA676" s="4">
        <f t="shared" si="2067"/>
        <v>0</v>
      </c>
      <c r="DE676" s="7">
        <f t="shared" si="2097"/>
        <v>0</v>
      </c>
      <c r="DF676" s="224">
        <f t="shared" si="2069"/>
        <v>0</v>
      </c>
      <c r="DG676" s="1">
        <f t="shared" si="2012"/>
        <v>0</v>
      </c>
      <c r="DH676" s="229">
        <f t="shared" si="2013"/>
        <v>0</v>
      </c>
      <c r="DI676" s="193"/>
      <c r="DJ676" s="193"/>
      <c r="DK676" s="20"/>
      <c r="DL676" s="33"/>
      <c r="DM676" s="475">
        <f t="shared" si="2014"/>
        <v>0</v>
      </c>
      <c r="DN676" s="4" t="e">
        <f t="shared" si="2070"/>
        <v>#DIV/0!</v>
      </c>
      <c r="DR676" s="7">
        <f t="shared" si="2071"/>
        <v>0</v>
      </c>
      <c r="DS676" s="224">
        <f t="shared" si="2072"/>
        <v>0</v>
      </c>
      <c r="DT676" s="1">
        <f t="shared" si="2015"/>
        <v>0</v>
      </c>
      <c r="DU676" s="229">
        <f t="shared" si="2016"/>
        <v>0</v>
      </c>
    </row>
    <row r="677" spans="1:125" hidden="1" outlineLevel="1" x14ac:dyDescent="0.35">
      <c r="B677" s="5" t="s">
        <v>127</v>
      </c>
      <c r="C677" s="3"/>
      <c r="D677" s="18">
        <v>320022</v>
      </c>
      <c r="E677" s="5" t="s">
        <v>47</v>
      </c>
      <c r="F677" s="5" t="s">
        <v>65</v>
      </c>
      <c r="G677" s="5" t="s">
        <v>80</v>
      </c>
      <c r="H677" s="20">
        <v>259.25925925925924</v>
      </c>
      <c r="I677" s="16">
        <f t="shared" si="2073"/>
        <v>0</v>
      </c>
      <c r="J677" s="16">
        <f t="shared" si="2074"/>
        <v>0</v>
      </c>
      <c r="K677" s="16">
        <f t="shared" si="2075"/>
        <v>0</v>
      </c>
      <c r="L677" s="33">
        <f t="shared" si="2076"/>
        <v>0</v>
      </c>
      <c r="M677" s="20">
        <f t="shared" si="2077"/>
        <v>0</v>
      </c>
      <c r="N677" s="20">
        <f t="shared" si="2078"/>
        <v>0</v>
      </c>
      <c r="O677" s="20">
        <f t="shared" si="2079"/>
        <v>0</v>
      </c>
      <c r="P677" s="20">
        <f t="shared" si="2080"/>
        <v>0</v>
      </c>
      <c r="Q677" s="20">
        <f t="shared" si="2081"/>
        <v>0</v>
      </c>
      <c r="R677" s="20">
        <f t="shared" si="2082"/>
        <v>0</v>
      </c>
      <c r="S677" s="20">
        <f t="shared" si="2083"/>
        <v>0</v>
      </c>
      <c r="T677" s="20">
        <f t="shared" si="2084"/>
        <v>0</v>
      </c>
      <c r="U677" s="182">
        <f t="shared" si="2060"/>
        <v>0</v>
      </c>
      <c r="V677" s="33">
        <v>0</v>
      </c>
      <c r="W677" s="20">
        <v>0</v>
      </c>
      <c r="X677" s="20">
        <v>0</v>
      </c>
      <c r="Y677" s="20">
        <v>0</v>
      </c>
      <c r="Z677" s="20">
        <v>0</v>
      </c>
      <c r="AA677" s="20">
        <v>0</v>
      </c>
      <c r="AB677" s="20">
        <v>0</v>
      </c>
      <c r="AC677" s="20">
        <v>0</v>
      </c>
      <c r="AD677" s="20">
        <v>0</v>
      </c>
      <c r="AE677" s="20">
        <v>0</v>
      </c>
      <c r="AF677" s="20">
        <v>0</v>
      </c>
      <c r="AG677" s="16">
        <v>0</v>
      </c>
      <c r="AH677" s="179">
        <f t="shared" si="1978"/>
        <v>0</v>
      </c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329">
        <f t="shared" si="2099"/>
        <v>0</v>
      </c>
      <c r="AV677" s="33">
        <v>0</v>
      </c>
      <c r="AW677" s="20">
        <v>0</v>
      </c>
      <c r="AX677" s="20">
        <v>0</v>
      </c>
      <c r="AY677" s="20">
        <v>0</v>
      </c>
      <c r="AZ677" s="20">
        <v>0</v>
      </c>
      <c r="BA677" s="20">
        <v>0</v>
      </c>
      <c r="BB677" s="20">
        <v>0</v>
      </c>
      <c r="BC677" s="20">
        <v>0</v>
      </c>
      <c r="BD677" s="20">
        <v>0</v>
      </c>
      <c r="BE677" s="20">
        <v>0</v>
      </c>
      <c r="BF677" s="20">
        <v>0</v>
      </c>
      <c r="BG677" s="20">
        <v>0</v>
      </c>
      <c r="BH677" s="329">
        <f t="shared" si="2100"/>
        <v>0</v>
      </c>
      <c r="BI677" s="193"/>
      <c r="BJ677" s="193"/>
      <c r="BK677" s="20"/>
      <c r="BL677" s="33">
        <v>0</v>
      </c>
      <c r="BM677" s="226"/>
      <c r="BN677" s="4"/>
      <c r="BO677" s="4"/>
      <c r="BP677" s="4"/>
      <c r="BQ677" s="195"/>
      <c r="BR677" s="196"/>
      <c r="BS677" s="224"/>
      <c r="BT677" s="4">
        <f t="shared" si="2087"/>
        <v>0</v>
      </c>
      <c r="BU677" s="229">
        <f t="shared" si="1976"/>
        <v>0</v>
      </c>
      <c r="BV677" s="193">
        <f t="shared" si="2088"/>
        <v>0</v>
      </c>
      <c r="BW677" s="193">
        <f t="shared" si="2089"/>
        <v>0</v>
      </c>
      <c r="BX677" s="20">
        <v>0</v>
      </c>
      <c r="BY677" s="19">
        <v>0</v>
      </c>
      <c r="BZ677" s="441">
        <f t="shared" si="2090"/>
        <v>0</v>
      </c>
      <c r="CA677" s="4"/>
      <c r="CB677" s="1">
        <v>0</v>
      </c>
      <c r="CC677" s="1">
        <v>0</v>
      </c>
      <c r="CD677" s="19">
        <v>0</v>
      </c>
      <c r="CE677" s="196">
        <v>0</v>
      </c>
      <c r="CF677" s="275">
        <f t="shared" si="2091"/>
        <v>0</v>
      </c>
      <c r="CG677" s="1">
        <f t="shared" si="2092"/>
        <v>0</v>
      </c>
      <c r="CH677" s="229">
        <f t="shared" si="2093"/>
        <v>0</v>
      </c>
      <c r="CI677" s="193">
        <f t="shared" si="2094"/>
        <v>0</v>
      </c>
      <c r="CJ677" s="193">
        <f t="shared" si="2095"/>
        <v>0</v>
      </c>
      <c r="CK677" s="20">
        <v>0</v>
      </c>
      <c r="CL677" s="33">
        <v>0</v>
      </c>
      <c r="CM677" s="475">
        <f t="shared" si="2007"/>
        <v>0</v>
      </c>
      <c r="CN677" s="4">
        <f t="shared" si="2096"/>
        <v>0</v>
      </c>
      <c r="CO677" s="1">
        <v>0</v>
      </c>
      <c r="CP677" s="1">
        <v>0</v>
      </c>
      <c r="CQ677" s="19">
        <v>0</v>
      </c>
      <c r="CR677" s="7">
        <v>0</v>
      </c>
      <c r="CS677" s="224">
        <f t="shared" si="2065"/>
        <v>0</v>
      </c>
      <c r="CT677" s="1">
        <f t="shared" si="2066"/>
        <v>0</v>
      </c>
      <c r="CU677" s="229">
        <f t="shared" si="2008"/>
        <v>0</v>
      </c>
      <c r="CV677" s="193">
        <f t="shared" si="2009"/>
        <v>0</v>
      </c>
      <c r="CW677" s="193">
        <f t="shared" si="2010"/>
        <v>0</v>
      </c>
      <c r="CX677" s="20"/>
      <c r="CY677" s="33"/>
      <c r="CZ677" s="475">
        <f t="shared" si="2011"/>
        <v>0</v>
      </c>
      <c r="DA677" s="4">
        <f t="shared" si="2067"/>
        <v>0</v>
      </c>
      <c r="DE677" s="7">
        <f t="shared" si="2097"/>
        <v>0</v>
      </c>
      <c r="DF677" s="224">
        <f t="shared" si="2069"/>
        <v>0</v>
      </c>
      <c r="DG677" s="1">
        <f t="shared" si="2012"/>
        <v>0</v>
      </c>
      <c r="DH677" s="229">
        <f t="shared" si="2013"/>
        <v>0</v>
      </c>
      <c r="DI677" s="193"/>
      <c r="DJ677" s="193"/>
      <c r="DK677" s="20"/>
      <c r="DL677" s="33"/>
      <c r="DM677" s="475">
        <f t="shared" si="2014"/>
        <v>0</v>
      </c>
      <c r="DN677" s="4" t="e">
        <f t="shared" si="2070"/>
        <v>#DIV/0!</v>
      </c>
      <c r="DR677" s="7">
        <f t="shared" si="2071"/>
        <v>0</v>
      </c>
      <c r="DS677" s="224">
        <f t="shared" si="2072"/>
        <v>0</v>
      </c>
      <c r="DT677" s="1">
        <f t="shared" si="2015"/>
        <v>0</v>
      </c>
      <c r="DU677" s="229">
        <f t="shared" si="2016"/>
        <v>0</v>
      </c>
    </row>
    <row r="678" spans="1:125" hidden="1" outlineLevel="1" x14ac:dyDescent="0.35">
      <c r="B678" s="5" t="s">
        <v>127</v>
      </c>
      <c r="C678" s="3"/>
      <c r="D678" s="18">
        <v>320117</v>
      </c>
      <c r="E678" s="5" t="s">
        <v>47</v>
      </c>
      <c r="F678" s="5" t="s">
        <v>66</v>
      </c>
      <c r="G678" s="5" t="s">
        <v>80</v>
      </c>
      <c r="H678" s="20">
        <v>259.25925925925924</v>
      </c>
      <c r="I678" s="16">
        <f t="shared" si="2073"/>
        <v>0</v>
      </c>
      <c r="J678" s="16">
        <f t="shared" si="2074"/>
        <v>0</v>
      </c>
      <c r="K678" s="16">
        <f t="shared" si="2075"/>
        <v>0</v>
      </c>
      <c r="L678" s="33">
        <f t="shared" si="2076"/>
        <v>0</v>
      </c>
      <c r="M678" s="20">
        <f t="shared" si="2077"/>
        <v>0</v>
      </c>
      <c r="N678" s="20">
        <f t="shared" si="2078"/>
        <v>0</v>
      </c>
      <c r="O678" s="20">
        <f t="shared" si="2079"/>
        <v>0</v>
      </c>
      <c r="P678" s="20">
        <f t="shared" si="2080"/>
        <v>0</v>
      </c>
      <c r="Q678" s="20">
        <f t="shared" si="2081"/>
        <v>0</v>
      </c>
      <c r="R678" s="20">
        <f t="shared" si="2082"/>
        <v>0</v>
      </c>
      <c r="S678" s="20">
        <f t="shared" si="2083"/>
        <v>0</v>
      </c>
      <c r="T678" s="20">
        <f t="shared" si="2084"/>
        <v>0</v>
      </c>
      <c r="U678" s="182">
        <f t="shared" si="2060"/>
        <v>0</v>
      </c>
      <c r="V678" s="33">
        <v>0</v>
      </c>
      <c r="W678" s="20">
        <v>0</v>
      </c>
      <c r="X678" s="20">
        <v>0</v>
      </c>
      <c r="Y678" s="20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0">
        <v>0</v>
      </c>
      <c r="AF678" s="20">
        <v>0</v>
      </c>
      <c r="AG678" s="16">
        <v>0</v>
      </c>
      <c r="AH678" s="179">
        <f t="shared" si="1978"/>
        <v>0</v>
      </c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329">
        <f t="shared" si="2099"/>
        <v>0</v>
      </c>
      <c r="AV678" s="33">
        <v>0</v>
      </c>
      <c r="AW678" s="20">
        <v>0</v>
      </c>
      <c r="AX678" s="20">
        <v>0</v>
      </c>
      <c r="AY678" s="20">
        <v>0</v>
      </c>
      <c r="AZ678" s="20">
        <v>0</v>
      </c>
      <c r="BA678" s="20">
        <v>0</v>
      </c>
      <c r="BB678" s="20">
        <v>0</v>
      </c>
      <c r="BC678" s="20">
        <v>0</v>
      </c>
      <c r="BD678" s="20">
        <v>0</v>
      </c>
      <c r="BE678" s="20">
        <v>0</v>
      </c>
      <c r="BF678" s="20">
        <v>0</v>
      </c>
      <c r="BG678" s="20">
        <v>0</v>
      </c>
      <c r="BH678" s="329">
        <f t="shared" si="2100"/>
        <v>0</v>
      </c>
      <c r="BI678" s="193"/>
      <c r="BJ678" s="193"/>
      <c r="BK678" s="20"/>
      <c r="BL678" s="33">
        <v>0</v>
      </c>
      <c r="BM678" s="226"/>
      <c r="BN678" s="4"/>
      <c r="BO678" s="4"/>
      <c r="BP678" s="4"/>
      <c r="BQ678" s="195"/>
      <c r="BR678" s="196"/>
      <c r="BS678" s="224"/>
      <c r="BT678" s="4">
        <f t="shared" si="2087"/>
        <v>0</v>
      </c>
      <c r="BU678" s="229">
        <f t="shared" si="1976"/>
        <v>0</v>
      </c>
      <c r="BV678" s="193">
        <f t="shared" si="2088"/>
        <v>0</v>
      </c>
      <c r="BW678" s="193">
        <f t="shared" si="2089"/>
        <v>0</v>
      </c>
      <c r="BX678" s="20">
        <v>0</v>
      </c>
      <c r="BY678" s="19">
        <v>0</v>
      </c>
      <c r="BZ678" s="441">
        <f t="shared" si="2090"/>
        <v>0</v>
      </c>
      <c r="CA678" s="4"/>
      <c r="CB678" s="1">
        <v>0</v>
      </c>
      <c r="CC678" s="1">
        <v>0</v>
      </c>
      <c r="CD678" s="19">
        <v>0</v>
      </c>
      <c r="CE678" s="196">
        <v>0</v>
      </c>
      <c r="CF678" s="275">
        <f t="shared" si="2091"/>
        <v>0</v>
      </c>
      <c r="CG678" s="1">
        <f t="shared" si="2092"/>
        <v>0</v>
      </c>
      <c r="CH678" s="229">
        <f t="shared" si="2093"/>
        <v>0</v>
      </c>
      <c r="CI678" s="193">
        <f t="shared" si="2094"/>
        <v>0</v>
      </c>
      <c r="CJ678" s="193">
        <f t="shared" si="2095"/>
        <v>0</v>
      </c>
      <c r="CK678" s="20">
        <v>0</v>
      </c>
      <c r="CL678" s="33">
        <v>0</v>
      </c>
      <c r="CM678" s="475">
        <f t="shared" si="2007"/>
        <v>0</v>
      </c>
      <c r="CN678" s="4">
        <f t="shared" si="2096"/>
        <v>0</v>
      </c>
      <c r="CO678" s="1">
        <v>0</v>
      </c>
      <c r="CP678" s="1">
        <v>0</v>
      </c>
      <c r="CQ678" s="19">
        <v>0</v>
      </c>
      <c r="CR678" s="7">
        <v>0</v>
      </c>
      <c r="CS678" s="224">
        <f t="shared" si="2065"/>
        <v>0</v>
      </c>
      <c r="CT678" s="1">
        <f t="shared" si="2066"/>
        <v>0</v>
      </c>
      <c r="CU678" s="229">
        <f t="shared" si="2008"/>
        <v>0</v>
      </c>
      <c r="CV678" s="193">
        <f t="shared" si="2009"/>
        <v>0</v>
      </c>
      <c r="CW678" s="193">
        <f t="shared" si="2010"/>
        <v>0</v>
      </c>
      <c r="CX678" s="20"/>
      <c r="CY678" s="33"/>
      <c r="CZ678" s="475">
        <f t="shared" si="2011"/>
        <v>0</v>
      </c>
      <c r="DA678" s="4">
        <f t="shared" si="2067"/>
        <v>0</v>
      </c>
      <c r="DE678" s="7">
        <f t="shared" si="2097"/>
        <v>0</v>
      </c>
      <c r="DF678" s="224">
        <f t="shared" si="2069"/>
        <v>0</v>
      </c>
      <c r="DG678" s="1">
        <f t="shared" si="2012"/>
        <v>0</v>
      </c>
      <c r="DH678" s="229">
        <f t="shared" si="2013"/>
        <v>0</v>
      </c>
      <c r="DI678" s="193"/>
      <c r="DJ678" s="193"/>
      <c r="DK678" s="20"/>
      <c r="DL678" s="33"/>
      <c r="DM678" s="475">
        <f t="shared" si="2014"/>
        <v>0</v>
      </c>
      <c r="DN678" s="4" t="e">
        <f t="shared" si="2070"/>
        <v>#DIV/0!</v>
      </c>
      <c r="DR678" s="7">
        <f t="shared" si="2071"/>
        <v>0</v>
      </c>
      <c r="DS678" s="224">
        <f t="shared" si="2072"/>
        <v>0</v>
      </c>
      <c r="DT678" s="1">
        <f t="shared" si="2015"/>
        <v>0</v>
      </c>
      <c r="DU678" s="229">
        <f t="shared" si="2016"/>
        <v>0</v>
      </c>
    </row>
    <row r="679" spans="1:125" hidden="1" outlineLevel="1" x14ac:dyDescent="0.35">
      <c r="B679" s="5" t="s">
        <v>127</v>
      </c>
      <c r="C679" s="3"/>
      <c r="D679" s="18">
        <v>320927</v>
      </c>
      <c r="E679" s="5" t="s">
        <v>47</v>
      </c>
      <c r="F679" s="5" t="s">
        <v>67</v>
      </c>
      <c r="G679" s="5" t="s">
        <v>80</v>
      </c>
      <c r="H679" s="20">
        <v>229.58199999999999</v>
      </c>
      <c r="I679" s="16">
        <f t="shared" si="2073"/>
        <v>0</v>
      </c>
      <c r="J679" s="16">
        <f t="shared" si="2074"/>
        <v>0</v>
      </c>
      <c r="K679" s="16">
        <f t="shared" si="2075"/>
        <v>0</v>
      </c>
      <c r="L679" s="33">
        <f t="shared" si="2076"/>
        <v>0</v>
      </c>
      <c r="M679" s="20">
        <f t="shared" si="2077"/>
        <v>0</v>
      </c>
      <c r="N679" s="20">
        <f t="shared" si="2078"/>
        <v>0</v>
      </c>
      <c r="O679" s="20">
        <f t="shared" si="2079"/>
        <v>0</v>
      </c>
      <c r="P679" s="20">
        <f t="shared" si="2080"/>
        <v>0</v>
      </c>
      <c r="Q679" s="20">
        <f t="shared" si="2081"/>
        <v>0</v>
      </c>
      <c r="R679" s="20">
        <f t="shared" si="2082"/>
        <v>0</v>
      </c>
      <c r="S679" s="20">
        <f t="shared" si="2083"/>
        <v>0</v>
      </c>
      <c r="T679" s="20">
        <f t="shared" si="2084"/>
        <v>0</v>
      </c>
      <c r="U679" s="182">
        <f t="shared" si="2060"/>
        <v>0</v>
      </c>
      <c r="V679" s="33">
        <v>0</v>
      </c>
      <c r="W679" s="20">
        <v>0</v>
      </c>
      <c r="X679" s="20">
        <v>0</v>
      </c>
      <c r="Y679" s="20">
        <v>0</v>
      </c>
      <c r="Z679" s="20">
        <v>0</v>
      </c>
      <c r="AA679" s="20">
        <v>0</v>
      </c>
      <c r="AB679" s="20">
        <v>0</v>
      </c>
      <c r="AC679" s="20">
        <v>0</v>
      </c>
      <c r="AD679" s="20">
        <v>0</v>
      </c>
      <c r="AE679" s="20">
        <v>0</v>
      </c>
      <c r="AF679" s="20">
        <v>0</v>
      </c>
      <c r="AG679" s="16">
        <v>0</v>
      </c>
      <c r="AH679" s="179">
        <f t="shared" si="1978"/>
        <v>0</v>
      </c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329">
        <f t="shared" si="2099"/>
        <v>0</v>
      </c>
      <c r="AV679" s="33">
        <v>0</v>
      </c>
      <c r="AW679" s="20">
        <v>0</v>
      </c>
      <c r="AX679" s="20">
        <v>0</v>
      </c>
      <c r="AY679" s="20">
        <v>0</v>
      </c>
      <c r="AZ679" s="20">
        <v>0</v>
      </c>
      <c r="BA679" s="20">
        <v>0</v>
      </c>
      <c r="BB679" s="20">
        <v>0</v>
      </c>
      <c r="BC679" s="20">
        <v>0</v>
      </c>
      <c r="BD679" s="20">
        <v>0</v>
      </c>
      <c r="BE679" s="20">
        <v>0</v>
      </c>
      <c r="BF679" s="20">
        <v>0</v>
      </c>
      <c r="BG679" s="20">
        <v>0</v>
      </c>
      <c r="BH679" s="329">
        <f t="shared" si="2100"/>
        <v>0</v>
      </c>
      <c r="BI679" s="193"/>
      <c r="BJ679" s="193"/>
      <c r="BK679" s="20"/>
      <c r="BL679" s="33">
        <v>0</v>
      </c>
      <c r="BM679" s="226"/>
      <c r="BN679" s="4"/>
      <c r="BO679" s="4"/>
      <c r="BP679" s="4"/>
      <c r="BQ679" s="195"/>
      <c r="BR679" s="196"/>
      <c r="BS679" s="224"/>
      <c r="BT679" s="4">
        <f t="shared" si="2087"/>
        <v>0</v>
      </c>
      <c r="BU679" s="229">
        <f t="shared" si="1976"/>
        <v>0</v>
      </c>
      <c r="BV679" s="193">
        <f t="shared" si="2088"/>
        <v>0</v>
      </c>
      <c r="BW679" s="193">
        <f t="shared" si="2089"/>
        <v>0</v>
      </c>
      <c r="BX679" s="20">
        <v>0</v>
      </c>
      <c r="BY679" s="19">
        <v>0</v>
      </c>
      <c r="BZ679" s="441">
        <f t="shared" si="2090"/>
        <v>0</v>
      </c>
      <c r="CA679" s="4"/>
      <c r="CB679" s="1">
        <v>0</v>
      </c>
      <c r="CC679" s="1">
        <v>0</v>
      </c>
      <c r="CD679" s="19">
        <v>0</v>
      </c>
      <c r="CE679" s="196">
        <v>0</v>
      </c>
      <c r="CF679" s="275">
        <f t="shared" si="2091"/>
        <v>0</v>
      </c>
      <c r="CG679" s="1">
        <f t="shared" si="2092"/>
        <v>0</v>
      </c>
      <c r="CH679" s="229">
        <f t="shared" si="2093"/>
        <v>0</v>
      </c>
      <c r="CI679" s="193">
        <f t="shared" si="2094"/>
        <v>0</v>
      </c>
      <c r="CJ679" s="193">
        <f t="shared" si="2095"/>
        <v>0</v>
      </c>
      <c r="CK679" s="20">
        <v>0</v>
      </c>
      <c r="CL679" s="33">
        <v>0</v>
      </c>
      <c r="CM679" s="475">
        <f t="shared" si="2007"/>
        <v>0</v>
      </c>
      <c r="CN679" s="4">
        <f t="shared" si="2096"/>
        <v>0</v>
      </c>
      <c r="CO679" s="1">
        <v>0</v>
      </c>
      <c r="CP679" s="1">
        <v>0</v>
      </c>
      <c r="CQ679" s="19">
        <v>0</v>
      </c>
      <c r="CR679" s="7">
        <v>0</v>
      </c>
      <c r="CS679" s="224">
        <f t="shared" si="2065"/>
        <v>0</v>
      </c>
      <c r="CT679" s="1">
        <f t="shared" si="2066"/>
        <v>0</v>
      </c>
      <c r="CU679" s="229">
        <f t="shared" si="2008"/>
        <v>0</v>
      </c>
      <c r="CV679" s="193">
        <f t="shared" si="2009"/>
        <v>0</v>
      </c>
      <c r="CW679" s="193">
        <f t="shared" si="2010"/>
        <v>0</v>
      </c>
      <c r="CX679" s="20"/>
      <c r="CY679" s="33"/>
      <c r="CZ679" s="475">
        <f t="shared" si="2011"/>
        <v>0</v>
      </c>
      <c r="DA679" s="4">
        <f t="shared" si="2067"/>
        <v>0</v>
      </c>
      <c r="DE679" s="7">
        <f t="shared" si="2097"/>
        <v>0</v>
      </c>
      <c r="DF679" s="224">
        <f t="shared" si="2069"/>
        <v>0</v>
      </c>
      <c r="DG679" s="1">
        <f t="shared" si="2012"/>
        <v>0</v>
      </c>
      <c r="DH679" s="229">
        <f t="shared" si="2013"/>
        <v>0</v>
      </c>
      <c r="DI679" s="193"/>
      <c r="DJ679" s="193"/>
      <c r="DK679" s="20"/>
      <c r="DL679" s="33"/>
      <c r="DM679" s="475">
        <f t="shared" si="2014"/>
        <v>0</v>
      </c>
      <c r="DN679" s="4" t="e">
        <f t="shared" si="2070"/>
        <v>#DIV/0!</v>
      </c>
      <c r="DR679" s="7">
        <f t="shared" si="2071"/>
        <v>0</v>
      </c>
      <c r="DS679" s="224">
        <f t="shared" si="2072"/>
        <v>0</v>
      </c>
      <c r="DT679" s="1">
        <f t="shared" si="2015"/>
        <v>0</v>
      </c>
      <c r="DU679" s="229">
        <f t="shared" si="2016"/>
        <v>0</v>
      </c>
    </row>
    <row r="680" spans="1:125" hidden="1" outlineLevel="1" x14ac:dyDescent="0.35">
      <c r="B680" s="5" t="s">
        <v>127</v>
      </c>
      <c r="C680" s="3"/>
      <c r="D680" s="18">
        <v>320029</v>
      </c>
      <c r="E680" s="5" t="s">
        <v>47</v>
      </c>
      <c r="F680" s="5" t="s">
        <v>68</v>
      </c>
      <c r="G680" s="5" t="s">
        <v>81</v>
      </c>
      <c r="H680" s="20">
        <v>255.55600000000001</v>
      </c>
      <c r="I680" s="16">
        <f t="shared" si="2073"/>
        <v>0</v>
      </c>
      <c r="J680" s="16">
        <f t="shared" si="2074"/>
        <v>0</v>
      </c>
      <c r="K680" s="16">
        <f t="shared" si="2075"/>
        <v>0</v>
      </c>
      <c r="L680" s="33">
        <f t="shared" si="2076"/>
        <v>0</v>
      </c>
      <c r="M680" s="20">
        <f t="shared" si="2077"/>
        <v>0</v>
      </c>
      <c r="N680" s="20">
        <f t="shared" si="2078"/>
        <v>0</v>
      </c>
      <c r="O680" s="20">
        <f t="shared" si="2079"/>
        <v>0</v>
      </c>
      <c r="P680" s="20">
        <f t="shared" si="2080"/>
        <v>0</v>
      </c>
      <c r="Q680" s="20">
        <f t="shared" si="2081"/>
        <v>0</v>
      </c>
      <c r="R680" s="20">
        <f t="shared" si="2082"/>
        <v>0</v>
      </c>
      <c r="S680" s="20">
        <f t="shared" si="2083"/>
        <v>0</v>
      </c>
      <c r="T680" s="20">
        <f t="shared" si="2084"/>
        <v>0</v>
      </c>
      <c r="U680" s="182">
        <f t="shared" si="2060"/>
        <v>0</v>
      </c>
      <c r="V680" s="33">
        <v>0</v>
      </c>
      <c r="W680" s="20">
        <v>0</v>
      </c>
      <c r="X680" s="20">
        <v>0</v>
      </c>
      <c r="Y680" s="20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0">
        <v>0</v>
      </c>
      <c r="AF680" s="20">
        <v>0</v>
      </c>
      <c r="AG680" s="16">
        <v>0</v>
      </c>
      <c r="AH680" s="179">
        <f t="shared" si="1978"/>
        <v>0</v>
      </c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329">
        <f t="shared" si="2099"/>
        <v>0</v>
      </c>
      <c r="AV680" s="33">
        <v>0</v>
      </c>
      <c r="AW680" s="20">
        <v>0</v>
      </c>
      <c r="AX680" s="20">
        <v>0</v>
      </c>
      <c r="AY680" s="20">
        <v>0</v>
      </c>
      <c r="AZ680" s="20">
        <v>0</v>
      </c>
      <c r="BA680" s="20">
        <v>0</v>
      </c>
      <c r="BB680" s="20">
        <v>0</v>
      </c>
      <c r="BC680" s="20">
        <v>0</v>
      </c>
      <c r="BD680" s="20">
        <v>0</v>
      </c>
      <c r="BE680" s="20">
        <v>0</v>
      </c>
      <c r="BF680" s="20">
        <v>0</v>
      </c>
      <c r="BG680" s="20">
        <v>0</v>
      </c>
      <c r="BH680" s="329">
        <f t="shared" si="2100"/>
        <v>0</v>
      </c>
      <c r="BI680" s="193"/>
      <c r="BJ680" s="193"/>
      <c r="BK680" s="20"/>
      <c r="BL680" s="33">
        <v>0</v>
      </c>
      <c r="BM680" s="226"/>
      <c r="BN680" s="4"/>
      <c r="BO680" s="4"/>
      <c r="BP680" s="4"/>
      <c r="BQ680" s="195"/>
      <c r="BR680" s="196"/>
      <c r="BS680" s="224"/>
      <c r="BT680" s="4">
        <f t="shared" si="2087"/>
        <v>0</v>
      </c>
      <c r="BU680" s="229">
        <f t="shared" si="1976"/>
        <v>0</v>
      </c>
      <c r="BV680" s="193">
        <f t="shared" si="2088"/>
        <v>0</v>
      </c>
      <c r="BW680" s="193">
        <f t="shared" si="2089"/>
        <v>0</v>
      </c>
      <c r="BX680" s="20">
        <v>0</v>
      </c>
      <c r="BY680" s="19">
        <v>0</v>
      </c>
      <c r="BZ680" s="441">
        <f t="shared" si="2090"/>
        <v>0</v>
      </c>
      <c r="CA680" s="4"/>
      <c r="CB680" s="1">
        <v>0</v>
      </c>
      <c r="CC680" s="1">
        <v>0</v>
      </c>
      <c r="CD680" s="19">
        <v>0</v>
      </c>
      <c r="CE680" s="196">
        <v>0</v>
      </c>
      <c r="CF680" s="275">
        <f t="shared" si="2091"/>
        <v>0</v>
      </c>
      <c r="CG680" s="1">
        <f t="shared" si="2092"/>
        <v>0</v>
      </c>
      <c r="CH680" s="229">
        <f t="shared" si="2093"/>
        <v>0</v>
      </c>
      <c r="CI680" s="193">
        <f t="shared" si="2094"/>
        <v>0</v>
      </c>
      <c r="CJ680" s="193">
        <f t="shared" si="2095"/>
        <v>0</v>
      </c>
      <c r="CK680" s="20">
        <v>0</v>
      </c>
      <c r="CL680" s="33">
        <v>0</v>
      </c>
      <c r="CM680" s="475">
        <f t="shared" si="2007"/>
        <v>0</v>
      </c>
      <c r="CN680" s="4">
        <f t="shared" si="2096"/>
        <v>0</v>
      </c>
      <c r="CO680" s="1">
        <v>0</v>
      </c>
      <c r="CP680" s="1">
        <v>0</v>
      </c>
      <c r="CQ680" s="19">
        <v>0</v>
      </c>
      <c r="CR680" s="7">
        <v>0</v>
      </c>
      <c r="CS680" s="224">
        <f t="shared" si="2065"/>
        <v>0</v>
      </c>
      <c r="CT680" s="1">
        <f t="shared" si="2066"/>
        <v>0</v>
      </c>
      <c r="CU680" s="229">
        <f t="shared" si="2008"/>
        <v>0</v>
      </c>
      <c r="CV680" s="193">
        <f t="shared" si="2009"/>
        <v>0</v>
      </c>
      <c r="CW680" s="193">
        <f t="shared" si="2010"/>
        <v>0</v>
      </c>
      <c r="CX680" s="20"/>
      <c r="CY680" s="33"/>
      <c r="CZ680" s="475">
        <f t="shared" si="2011"/>
        <v>0</v>
      </c>
      <c r="DA680" s="4">
        <f t="shared" si="2067"/>
        <v>0</v>
      </c>
      <c r="DE680" s="7">
        <f t="shared" si="2097"/>
        <v>0</v>
      </c>
      <c r="DF680" s="224">
        <f t="shared" si="2069"/>
        <v>0</v>
      </c>
      <c r="DG680" s="1">
        <f t="shared" si="2012"/>
        <v>0</v>
      </c>
      <c r="DH680" s="229">
        <f t="shared" si="2013"/>
        <v>0</v>
      </c>
      <c r="DI680" s="193"/>
      <c r="DJ680" s="193"/>
      <c r="DK680" s="20"/>
      <c r="DL680" s="33"/>
      <c r="DM680" s="475">
        <f t="shared" si="2014"/>
        <v>0</v>
      </c>
      <c r="DN680" s="4" t="e">
        <f t="shared" si="2070"/>
        <v>#DIV/0!</v>
      </c>
      <c r="DR680" s="7">
        <f t="shared" si="2071"/>
        <v>0</v>
      </c>
      <c r="DS680" s="224">
        <f t="shared" si="2072"/>
        <v>0</v>
      </c>
      <c r="DT680" s="1">
        <f t="shared" si="2015"/>
        <v>0</v>
      </c>
      <c r="DU680" s="229">
        <f t="shared" si="2016"/>
        <v>0</v>
      </c>
    </row>
    <row r="681" spans="1:125" hidden="1" outlineLevel="1" x14ac:dyDescent="0.35">
      <c r="B681" s="5" t="s">
        <v>127</v>
      </c>
      <c r="C681" s="3"/>
      <c r="D681" s="18">
        <v>320020</v>
      </c>
      <c r="E681" s="5" t="s">
        <v>47</v>
      </c>
      <c r="F681" s="5" t="s">
        <v>29</v>
      </c>
      <c r="G681" s="5" t="s">
        <v>130</v>
      </c>
      <c r="H681" s="20">
        <v>317.77800000000002</v>
      </c>
      <c r="I681" s="16">
        <f t="shared" si="2073"/>
        <v>39.436235560674433</v>
      </c>
      <c r="J681" s="16">
        <f t="shared" si="2074"/>
        <v>7.4689840077034901</v>
      </c>
      <c r="K681" s="16">
        <f t="shared" si="2075"/>
        <v>0</v>
      </c>
      <c r="L681" s="33">
        <f t="shared" si="2076"/>
        <v>2.1339954307724258</v>
      </c>
      <c r="M681" s="20">
        <f t="shared" si="2077"/>
        <v>7.4689840077034901</v>
      </c>
      <c r="N681" s="20">
        <f t="shared" si="2078"/>
        <v>0</v>
      </c>
      <c r="O681" s="20">
        <f t="shared" si="2079"/>
        <v>0</v>
      </c>
      <c r="P681" s="20">
        <f t="shared" si="2080"/>
        <v>0</v>
      </c>
      <c r="Q681" s="20">
        <f t="shared" si="2081"/>
        <v>0</v>
      </c>
      <c r="R681" s="20">
        <f t="shared" si="2082"/>
        <v>0</v>
      </c>
      <c r="S681" s="20">
        <f t="shared" si="2083"/>
        <v>0</v>
      </c>
      <c r="T681" s="20">
        <f t="shared" si="2084"/>
        <v>0</v>
      </c>
      <c r="U681" s="182">
        <f t="shared" si="2060"/>
        <v>56.508199006853836</v>
      </c>
      <c r="V681" s="33">
        <v>183.66666666666666</v>
      </c>
      <c r="W681" s="20">
        <v>11.666666666666666</v>
      </c>
      <c r="X681" s="20">
        <v>17.666666666666668</v>
      </c>
      <c r="Y681" s="20">
        <v>0</v>
      </c>
      <c r="Z681" s="20">
        <v>0</v>
      </c>
      <c r="AA681" s="20">
        <v>0</v>
      </c>
      <c r="AB681" s="20">
        <v>0</v>
      </c>
      <c r="AC681" s="20">
        <v>0</v>
      </c>
      <c r="AD681" s="20">
        <v>0</v>
      </c>
      <c r="AE681" s="20">
        <v>0</v>
      </c>
      <c r="AF681" s="20">
        <v>0</v>
      </c>
      <c r="AG681" s="16">
        <v>0</v>
      </c>
      <c r="AH681" s="179">
        <f t="shared" ref="AH681" si="2101">+SUM(V681:AG681)</f>
        <v>212.99999999999997</v>
      </c>
      <c r="AI681" s="28">
        <v>12531.968064000001</v>
      </c>
      <c r="AJ681" s="28">
        <v>2373.4787999999999</v>
      </c>
      <c r="AK681" s="28">
        <v>0</v>
      </c>
      <c r="AL681" s="28">
        <v>678.13679999999999</v>
      </c>
      <c r="AM681" s="28">
        <v>2373.4787999999999</v>
      </c>
      <c r="AN681" s="28">
        <v>0</v>
      </c>
      <c r="AO681" s="28">
        <v>0</v>
      </c>
      <c r="AP681" s="28">
        <v>0</v>
      </c>
      <c r="AQ681" s="28">
        <v>0</v>
      </c>
      <c r="AR681" s="28"/>
      <c r="AS681" s="28"/>
      <c r="AT681" s="28"/>
      <c r="AU681" s="329">
        <f t="shared" si="2099"/>
        <v>17957.062464000002</v>
      </c>
      <c r="AV681" s="33">
        <v>48914.385839999995</v>
      </c>
      <c r="AW681" s="20">
        <v>3240.2483999999995</v>
      </c>
      <c r="AX681" s="20">
        <v>5881.2955199999997</v>
      </c>
      <c r="AY681" s="20">
        <v>0</v>
      </c>
      <c r="AZ681" s="20">
        <v>0</v>
      </c>
      <c r="BA681" s="20">
        <v>0</v>
      </c>
      <c r="BB681" s="20">
        <v>0</v>
      </c>
      <c r="BC681" s="20">
        <v>0</v>
      </c>
      <c r="BD681" s="20">
        <v>0</v>
      </c>
      <c r="BE681" s="20">
        <v>0</v>
      </c>
      <c r="BF681" s="20">
        <v>0</v>
      </c>
      <c r="BG681" s="20">
        <v>0</v>
      </c>
      <c r="BH681" s="329">
        <f t="shared" si="2100"/>
        <v>58035.929759999992</v>
      </c>
      <c r="BI681" s="193"/>
      <c r="BJ681" s="193"/>
      <c r="BK681" s="20"/>
      <c r="BL681" s="33">
        <v>0</v>
      </c>
      <c r="BM681" s="226"/>
      <c r="BN681" s="4"/>
      <c r="BO681" s="4"/>
      <c r="BP681" s="4"/>
      <c r="BQ681" s="195"/>
      <c r="BR681" s="196"/>
      <c r="BS681" s="224"/>
      <c r="BT681" s="4">
        <f t="shared" si="2087"/>
        <v>0</v>
      </c>
      <c r="BU681" s="229">
        <f t="shared" si="1976"/>
        <v>2.2319278209534206</v>
      </c>
      <c r="BV681" s="193">
        <f t="shared" si="2088"/>
        <v>7254.491219999999</v>
      </c>
      <c r="BW681" s="193">
        <f t="shared" si="2089"/>
        <v>0</v>
      </c>
      <c r="BX681" s="20">
        <v>0</v>
      </c>
      <c r="BY681" s="19">
        <v>0</v>
      </c>
      <c r="BZ681" s="441">
        <f t="shared" si="2090"/>
        <v>0</v>
      </c>
      <c r="CA681" s="4"/>
      <c r="CB681" s="1">
        <v>0</v>
      </c>
      <c r="CC681" s="1">
        <v>0</v>
      </c>
      <c r="CD681" s="19">
        <v>0</v>
      </c>
      <c r="CE681" s="196">
        <v>0</v>
      </c>
      <c r="CF681" s="275">
        <f t="shared" si="2091"/>
        <v>0</v>
      </c>
      <c r="CG681" s="1">
        <f t="shared" si="2092"/>
        <v>0</v>
      </c>
      <c r="CH681" s="229">
        <f t="shared" si="2093"/>
        <v>2.2319278209534206</v>
      </c>
      <c r="CI681" s="193">
        <f t="shared" si="2094"/>
        <v>6448.436639999999</v>
      </c>
      <c r="CJ681" s="193">
        <f t="shared" si="2095"/>
        <v>0</v>
      </c>
      <c r="CK681" s="20">
        <v>0</v>
      </c>
      <c r="CL681" s="33">
        <v>0</v>
      </c>
      <c r="CM681" s="475">
        <f t="shared" si="2007"/>
        <v>0</v>
      </c>
      <c r="CN681" s="4">
        <f t="shared" si="2096"/>
        <v>0</v>
      </c>
      <c r="CO681" s="1">
        <v>0</v>
      </c>
      <c r="CP681" s="1">
        <v>0</v>
      </c>
      <c r="CQ681" s="19">
        <v>0</v>
      </c>
      <c r="CR681" s="7">
        <v>0</v>
      </c>
      <c r="CS681" s="224">
        <f t="shared" si="2065"/>
        <v>0</v>
      </c>
      <c r="CT681" s="1">
        <f t="shared" si="2066"/>
        <v>0</v>
      </c>
      <c r="CU681" s="229">
        <f t="shared" si="2008"/>
        <v>2.2319278209534206</v>
      </c>
      <c r="CV681" s="193">
        <f t="shared" si="2009"/>
        <v>5803.592975999999</v>
      </c>
      <c r="CW681" s="193">
        <f t="shared" si="2010"/>
        <v>0</v>
      </c>
      <c r="CX681" s="20"/>
      <c r="CY681" s="33"/>
      <c r="CZ681" s="475">
        <f t="shared" si="2011"/>
        <v>0</v>
      </c>
      <c r="DA681" s="4">
        <f t="shared" si="2067"/>
        <v>0</v>
      </c>
      <c r="DE681" s="7">
        <f t="shared" si="2097"/>
        <v>0</v>
      </c>
      <c r="DF681" s="224">
        <f t="shared" si="2069"/>
        <v>0</v>
      </c>
      <c r="DG681" s="1">
        <f t="shared" si="2012"/>
        <v>0</v>
      </c>
      <c r="DH681" s="229">
        <f t="shared" si="2013"/>
        <v>2.2319278209534206</v>
      </c>
      <c r="DI681" s="193"/>
      <c r="DJ681" s="193"/>
      <c r="DK681" s="20"/>
      <c r="DL681" s="33"/>
      <c r="DM681" s="475">
        <f t="shared" si="2014"/>
        <v>0</v>
      </c>
      <c r="DN681" s="4" t="e">
        <f t="shared" si="2070"/>
        <v>#DIV/0!</v>
      </c>
      <c r="DR681" s="7">
        <f t="shared" si="2071"/>
        <v>0</v>
      </c>
      <c r="DS681" s="224">
        <f t="shared" si="2072"/>
        <v>0</v>
      </c>
      <c r="DT681" s="1">
        <f t="shared" si="2015"/>
        <v>0</v>
      </c>
      <c r="DU681" s="229">
        <f t="shared" si="2016"/>
        <v>2.2319278209534206</v>
      </c>
    </row>
    <row r="682" spans="1:125" collapsed="1" x14ac:dyDescent="0.35">
      <c r="B682" s="5" t="s">
        <v>127</v>
      </c>
      <c r="C682" s="3"/>
      <c r="D682" s="18"/>
      <c r="E682" s="5" t="s">
        <v>194</v>
      </c>
      <c r="F682" s="14" t="s">
        <v>82</v>
      </c>
      <c r="G682" s="5"/>
      <c r="H682" s="2"/>
      <c r="I682" s="27">
        <f>+SUM(I683:I685)</f>
        <v>5.3345731926061584</v>
      </c>
      <c r="J682" s="27">
        <f t="shared" ref="J682:U682" si="2102">+SUM(J683:J685)</f>
        <v>1.0669146385212318</v>
      </c>
      <c r="K682" s="27">
        <f t="shared" si="2102"/>
        <v>0</v>
      </c>
      <c r="L682" s="34">
        <f t="shared" si="2102"/>
        <v>0</v>
      </c>
      <c r="M682" s="26">
        <f t="shared" si="2102"/>
        <v>0</v>
      </c>
      <c r="N682" s="26">
        <f t="shared" si="2102"/>
        <v>0</v>
      </c>
      <c r="O682" s="26">
        <f t="shared" si="2102"/>
        <v>0</v>
      </c>
      <c r="P682" s="26">
        <f t="shared" si="2102"/>
        <v>13.617710477125538</v>
      </c>
      <c r="Q682" s="26">
        <f t="shared" si="2102"/>
        <v>3.1749712063138413</v>
      </c>
      <c r="R682" s="26">
        <f t="shared" si="2102"/>
        <v>6.2850971432887102</v>
      </c>
      <c r="S682" s="26">
        <f t="shared" si="2102"/>
        <v>0</v>
      </c>
      <c r="T682" s="26">
        <f t="shared" si="2102"/>
        <v>0</v>
      </c>
      <c r="U682" s="182">
        <f t="shared" si="2102"/>
        <v>29.479266657855479</v>
      </c>
      <c r="V682" s="34">
        <f>+SUM(V683:V685)</f>
        <v>13.1</v>
      </c>
      <c r="W682" s="26">
        <f t="shared" ref="W682:AG682" si="2103">+SUM(W683:W685)</f>
        <v>4.5999999999999996</v>
      </c>
      <c r="X682" s="26">
        <f t="shared" si="2103"/>
        <v>4.3</v>
      </c>
      <c r="Y682" s="26">
        <f t="shared" si="2103"/>
        <v>5.6</v>
      </c>
      <c r="Z682" s="26">
        <f t="shared" si="2103"/>
        <v>3</v>
      </c>
      <c r="AA682" s="26">
        <f t="shared" si="2103"/>
        <v>14.600000000000001</v>
      </c>
      <c r="AB682" s="26">
        <f t="shared" si="2103"/>
        <v>7.0666666666666673</v>
      </c>
      <c r="AC682" s="26">
        <f t="shared" si="2103"/>
        <v>4.5</v>
      </c>
      <c r="AD682" s="26">
        <f t="shared" si="2103"/>
        <v>11</v>
      </c>
      <c r="AE682" s="26">
        <f t="shared" si="2103"/>
        <v>0</v>
      </c>
      <c r="AF682" s="26">
        <f t="shared" si="2103"/>
        <v>0</v>
      </c>
      <c r="AG682" s="27">
        <f t="shared" si="2103"/>
        <v>0</v>
      </c>
      <c r="AH682" s="179">
        <f t="shared" si="1978"/>
        <v>67.76666666666668</v>
      </c>
      <c r="AI682" s="23">
        <f>SUM(AI683:AI685)</f>
        <v>1695.21</v>
      </c>
      <c r="AJ682" s="23">
        <f t="shared" ref="AJ682:AT682" si="2104">SUM(AJ683:AJ685)</f>
        <v>339.04200000000003</v>
      </c>
      <c r="AK682" s="23">
        <f t="shared" si="2104"/>
        <v>0</v>
      </c>
      <c r="AL682" s="23">
        <f t="shared" si="2104"/>
        <v>0</v>
      </c>
      <c r="AM682" s="23">
        <f t="shared" si="2104"/>
        <v>0</v>
      </c>
      <c r="AN682" s="23">
        <f t="shared" si="2104"/>
        <v>0</v>
      </c>
      <c r="AO682" s="23">
        <f t="shared" si="2104"/>
        <v>0</v>
      </c>
      <c r="AP682" s="23">
        <f t="shared" si="2104"/>
        <v>4327.4087999999992</v>
      </c>
      <c r="AQ682" s="23">
        <f t="shared" si="2104"/>
        <v>1008.9359999999999</v>
      </c>
      <c r="AR682" s="23">
        <f t="shared" si="2104"/>
        <v>1997.2655999999999</v>
      </c>
      <c r="AS682" s="23">
        <f t="shared" si="2104"/>
        <v>0</v>
      </c>
      <c r="AT682" s="23">
        <f t="shared" si="2104"/>
        <v>0</v>
      </c>
      <c r="AU682" s="329">
        <f t="shared" ref="AU682" si="2105">+SUM(AU683:AU685)</f>
        <v>9367.8624</v>
      </c>
      <c r="AV682" s="34">
        <f t="shared" ref="AV682" si="2106">+SUM(AV683:AV685)</f>
        <v>4360.6965600000003</v>
      </c>
      <c r="AW682" s="26">
        <f t="shared" ref="AW682" si="2107">+SUM(AW683:AW685)</f>
        <v>1531.23936</v>
      </c>
      <c r="AX682" s="26">
        <f t="shared" ref="AX682" si="2108">+SUM(AX683:AX685)</f>
        <v>1431.3736800000001</v>
      </c>
      <c r="AY682" s="26">
        <f t="shared" ref="AY682" si="2109">+SUM(AY683:AY685)</f>
        <v>1864.1145600000002</v>
      </c>
      <c r="AZ682" s="26">
        <f t="shared" ref="AZ682" si="2110">+SUM(AZ683:AZ685)</f>
        <v>998.63280000000009</v>
      </c>
      <c r="BA682" s="26">
        <f t="shared" ref="BA682" si="2111">+SUM(BA683:BA685)</f>
        <v>4860.01296</v>
      </c>
      <c r="BB682" s="26">
        <f t="shared" ref="BB682" si="2112">+SUM(BB683:BB685)</f>
        <v>2352.3350399999999</v>
      </c>
      <c r="BC682" s="26">
        <v>1497.9492000000002</v>
      </c>
      <c r="BD682" s="26">
        <v>3661.6535999999996</v>
      </c>
      <c r="BE682" s="26">
        <f t="shared" ref="BE682" si="2113">+SUM(BE683:BE685)</f>
        <v>0</v>
      </c>
      <c r="BF682" s="26">
        <f t="shared" ref="BF682" si="2114">+SUM(BF683:BF685)</f>
        <v>0</v>
      </c>
      <c r="BG682" s="26">
        <f t="shared" ref="BG682" si="2115">+SUM(BG683:BG685)</f>
        <v>0</v>
      </c>
      <c r="BH682" s="329">
        <f t="shared" ref="BH682" si="2116">+SUM(BH683:BH685)</f>
        <v>22558.00776</v>
      </c>
      <c r="BI682" s="193"/>
      <c r="BJ682" s="193"/>
      <c r="BK682" s="20"/>
      <c r="BL682" s="33">
        <f>+SUM(BL683:BL685)</f>
        <v>1497.9492000000002</v>
      </c>
      <c r="BM682" s="226"/>
      <c r="BN682" s="4"/>
      <c r="BO682" s="4"/>
      <c r="BP682" s="4"/>
      <c r="BQ682" s="195"/>
      <c r="BR682" s="196"/>
      <c r="BS682" s="224"/>
      <c r="BT682" s="4">
        <f t="shared" si="2087"/>
        <v>-0.65384615384615374</v>
      </c>
      <c r="BU682" s="229">
        <f t="shared" si="1976"/>
        <v>1.970349214469278</v>
      </c>
      <c r="BV682" s="193"/>
      <c r="BW682" s="193">
        <f t="shared" si="2089"/>
        <v>2903.4324000000001</v>
      </c>
      <c r="BX682" s="20">
        <f>+SUM(BX683:BX685)</f>
        <v>0</v>
      </c>
      <c r="BY682" s="19">
        <f>BY683</f>
        <v>3661.6535999999996</v>
      </c>
      <c r="BZ682" s="441">
        <f t="shared" si="2090"/>
        <v>0</v>
      </c>
      <c r="CA682" s="4"/>
      <c r="CB682" s="1">
        <v>0</v>
      </c>
      <c r="CC682" s="1">
        <v>0</v>
      </c>
      <c r="CD682" s="19"/>
      <c r="CE682" s="196">
        <v>0</v>
      </c>
      <c r="CF682" s="275">
        <f t="shared" si="2091"/>
        <v>0</v>
      </c>
      <c r="CG682" s="1">
        <f t="shared" si="2092"/>
        <v>-1</v>
      </c>
      <c r="CH682" s="229">
        <f t="shared" si="2093"/>
        <v>2.060540193977237</v>
      </c>
      <c r="CI682" s="193">
        <f t="shared" si="2094"/>
        <v>2506.4453066666665</v>
      </c>
      <c r="CJ682" s="193">
        <f t="shared" si="2095"/>
        <v>2503.97928</v>
      </c>
      <c r="CK682" s="20">
        <v>0</v>
      </c>
      <c r="CL682" s="33">
        <v>0</v>
      </c>
      <c r="CM682" s="475">
        <f t="shared" si="2007"/>
        <v>0</v>
      </c>
      <c r="CN682" s="4">
        <f t="shared" si="2096"/>
        <v>2.204144070275111E-2</v>
      </c>
      <c r="CO682" s="1">
        <v>0</v>
      </c>
      <c r="CP682" s="1">
        <v>0</v>
      </c>
      <c r="CQ682" s="19">
        <v>0</v>
      </c>
      <c r="CR682" s="7">
        <v>0</v>
      </c>
      <c r="CS682" s="224">
        <f t="shared" si="2065"/>
        <v>0</v>
      </c>
      <c r="CT682" s="1">
        <f t="shared" si="2066"/>
        <v>-1</v>
      </c>
      <c r="CU682" s="229">
        <f t="shared" si="2008"/>
        <v>1.408020826608213</v>
      </c>
      <c r="CV682" s="193">
        <f t="shared" si="2009"/>
        <v>2255.800776</v>
      </c>
      <c r="CW682" s="193">
        <f t="shared" si="2010"/>
        <v>1719.8675999999998</v>
      </c>
      <c r="CX682" s="20"/>
      <c r="CY682" s="33"/>
      <c r="CZ682" s="475">
        <f t="shared" si="2011"/>
        <v>0</v>
      </c>
      <c r="DA682" s="4">
        <f t="shared" si="2067"/>
        <v>1.4126461904423968E-2</v>
      </c>
      <c r="DE682" s="7">
        <f t="shared" si="2097"/>
        <v>0</v>
      </c>
      <c r="DF682" s="224">
        <f t="shared" si="2069"/>
        <v>0</v>
      </c>
      <c r="DG682" s="1">
        <f t="shared" si="2012"/>
        <v>0</v>
      </c>
      <c r="DH682" s="229">
        <f t="shared" si="2013"/>
        <v>1.408020826608213</v>
      </c>
      <c r="DI682" s="193"/>
      <c r="DJ682" s="193"/>
      <c r="DK682" s="20"/>
      <c r="DL682" s="33"/>
      <c r="DM682" s="475">
        <f t="shared" si="2014"/>
        <v>0</v>
      </c>
      <c r="DN682" s="4" t="e">
        <f t="shared" si="2070"/>
        <v>#DIV/0!</v>
      </c>
      <c r="DR682" s="7">
        <f t="shared" si="2071"/>
        <v>0</v>
      </c>
      <c r="DS682" s="224">
        <f t="shared" si="2072"/>
        <v>0</v>
      </c>
      <c r="DT682" s="1">
        <f t="shared" si="2015"/>
        <v>0</v>
      </c>
      <c r="DU682" s="229">
        <f t="shared" si="2016"/>
        <v>1.408020826608213</v>
      </c>
    </row>
    <row r="683" spans="1:125" hidden="1" outlineLevel="1" x14ac:dyDescent="0.35">
      <c r="B683" s="5" t="s">
        <v>127</v>
      </c>
      <c r="C683" s="3"/>
      <c r="D683" s="18">
        <v>320917</v>
      </c>
      <c r="E683" s="5" t="s">
        <v>194</v>
      </c>
      <c r="F683" s="5" t="s">
        <v>84</v>
      </c>
      <c r="G683" s="5" t="s">
        <v>70</v>
      </c>
      <c r="H683" s="20">
        <v>317.77800000000002</v>
      </c>
      <c r="I683" s="16">
        <f t="shared" ref="I683" si="2117">+IFERROR(AI683/$H683,0)</f>
        <v>5.3345731926061584</v>
      </c>
      <c r="J683" s="16">
        <f t="shared" ref="J683" si="2118">+IFERROR(AJ683/$H683,0)</f>
        <v>1.0669146385212318</v>
      </c>
      <c r="K683" s="16">
        <f t="shared" ref="K683" si="2119">+IFERROR(AK683/$H683,0)</f>
        <v>0</v>
      </c>
      <c r="L683" s="33">
        <f t="shared" ref="L683" si="2120">+IFERROR(AL683/$H683,0)</f>
        <v>0</v>
      </c>
      <c r="M683" s="20">
        <f t="shared" ref="M683" si="2121">+IFERROR(AM683/$H683,0)</f>
        <v>0</v>
      </c>
      <c r="N683" s="20">
        <f t="shared" ref="N683" si="2122">+IFERROR(AN683/$H683,0)</f>
        <v>0</v>
      </c>
      <c r="O683" s="20">
        <f t="shared" ref="O683" si="2123">+IFERROR(AO683/$H683,0)</f>
        <v>0</v>
      </c>
      <c r="P683" s="20">
        <f t="shared" ref="P683" si="2124">+IFERROR(AP683/$H683,0)</f>
        <v>13.617710477125538</v>
      </c>
      <c r="Q683" s="20">
        <f t="shared" ref="Q683" si="2125">+IFERROR(AQ683/$H683,0)</f>
        <v>3.1749712063138413</v>
      </c>
      <c r="R683" s="20">
        <f t="shared" ref="R683" si="2126">+IFERROR(AR683/$H683,0)</f>
        <v>6.2850971432887102</v>
      </c>
      <c r="S683" s="20">
        <f t="shared" ref="S683" si="2127">+IFERROR(AS683/$H683,0)</f>
        <v>0</v>
      </c>
      <c r="T683" s="20">
        <f t="shared" ref="T683" si="2128">+IFERROR(AT683/$H683,0)</f>
        <v>0</v>
      </c>
      <c r="U683" s="182">
        <f t="shared" si="2060"/>
        <v>29.479266657855479</v>
      </c>
      <c r="V683" s="33">
        <v>13.1</v>
      </c>
      <c r="W683" s="20">
        <v>4.5999999999999996</v>
      </c>
      <c r="X683" s="20">
        <v>4.3</v>
      </c>
      <c r="Y683" s="20">
        <v>5.6</v>
      </c>
      <c r="Z683" s="20">
        <v>3</v>
      </c>
      <c r="AA683" s="20">
        <v>14.600000000000001</v>
      </c>
      <c r="AB683" s="20">
        <v>7.0666666666666673</v>
      </c>
      <c r="AC683" s="20">
        <v>4.5</v>
      </c>
      <c r="AD683" s="20">
        <v>11</v>
      </c>
      <c r="AE683" s="20">
        <v>0</v>
      </c>
      <c r="AF683" s="20">
        <v>0</v>
      </c>
      <c r="AG683" s="16">
        <v>0</v>
      </c>
      <c r="AH683" s="179">
        <f t="shared" si="1978"/>
        <v>67.76666666666668</v>
      </c>
      <c r="AI683" s="28">
        <v>1695.21</v>
      </c>
      <c r="AJ683" s="28">
        <v>339.04200000000003</v>
      </c>
      <c r="AK683" s="28">
        <v>0</v>
      </c>
      <c r="AL683" s="28">
        <v>0</v>
      </c>
      <c r="AM683" s="28">
        <v>0</v>
      </c>
      <c r="AN683" s="28">
        <v>0</v>
      </c>
      <c r="AO683" s="28">
        <v>0</v>
      </c>
      <c r="AP683" s="28">
        <v>4327.4087999999992</v>
      </c>
      <c r="AQ683" s="28">
        <v>1008.9359999999999</v>
      </c>
      <c r="AR683" s="28">
        <v>1997.2655999999999</v>
      </c>
      <c r="AS683" s="28"/>
      <c r="AT683" s="28"/>
      <c r="AU683" s="329">
        <f t="shared" si="2099"/>
        <v>9367.8624</v>
      </c>
      <c r="AV683" s="33">
        <v>4360.6965600000003</v>
      </c>
      <c r="AW683" s="20">
        <v>1531.23936</v>
      </c>
      <c r="AX683" s="20">
        <v>1431.3736800000001</v>
      </c>
      <c r="AY683" s="20">
        <v>1864.1145600000002</v>
      </c>
      <c r="AZ683" s="20">
        <v>998.63280000000009</v>
      </c>
      <c r="BA683" s="20">
        <v>4860.01296</v>
      </c>
      <c r="BB683" s="20">
        <v>2352.3350399999999</v>
      </c>
      <c r="BC683" s="20">
        <v>1497.9492000000002</v>
      </c>
      <c r="BD683" s="20">
        <v>3661.6535999999996</v>
      </c>
      <c r="BE683" s="20">
        <v>0</v>
      </c>
      <c r="BF683" s="20">
        <v>0</v>
      </c>
      <c r="BG683" s="20">
        <v>0</v>
      </c>
      <c r="BH683" s="329">
        <f t="shared" si="2100"/>
        <v>22558.00776</v>
      </c>
      <c r="BI683" s="193"/>
      <c r="BJ683" s="193"/>
      <c r="BK683" s="20"/>
      <c r="BL683" s="33">
        <v>1497.9492000000002</v>
      </c>
      <c r="BM683" s="226">
        <f t="shared" si="2085"/>
        <v>0</v>
      </c>
      <c r="BN683" s="4">
        <f t="shared" si="2086"/>
        <v>0</v>
      </c>
      <c r="BO683" s="4">
        <v>0</v>
      </c>
      <c r="BP683" s="4">
        <v>0</v>
      </c>
      <c r="BQ683" s="195"/>
      <c r="BR683" s="196">
        <f>BQ683*H683*1.08*(1-BO683)</f>
        <v>0</v>
      </c>
      <c r="BS683" s="224">
        <f t="shared" si="2098"/>
        <v>0</v>
      </c>
      <c r="BT683" s="4">
        <f t="shared" si="2087"/>
        <v>-0.65384615384615374</v>
      </c>
      <c r="BU683" s="3">
        <f t="shared" si="1976"/>
        <v>1.970349214469278</v>
      </c>
      <c r="BV683" s="193"/>
      <c r="BW683" s="193">
        <f t="shared" si="2089"/>
        <v>2903.4324000000001</v>
      </c>
      <c r="BX683" s="20"/>
      <c r="BY683" s="19">
        <v>3661.6535999999996</v>
      </c>
      <c r="BZ683" s="441">
        <f t="shared" si="2090"/>
        <v>0</v>
      </c>
      <c r="CA683" s="4">
        <f>BW683/$BW$649</f>
        <v>3.7061747145708639E-2</v>
      </c>
      <c r="CB683" s="1">
        <v>0</v>
      </c>
      <c r="CC683" s="1">
        <v>0</v>
      </c>
      <c r="CD683" s="19"/>
      <c r="CE683" s="196">
        <v>0</v>
      </c>
      <c r="CF683" s="275">
        <f t="shared" si="2091"/>
        <v>0</v>
      </c>
      <c r="CG683" s="1">
        <f t="shared" si="2092"/>
        <v>-1</v>
      </c>
      <c r="CH683" s="229">
        <f t="shared" si="2093"/>
        <v>2.060540193977237</v>
      </c>
      <c r="CI683" s="193">
        <f t="shared" si="2094"/>
        <v>2506.4453066666665</v>
      </c>
      <c r="CJ683" s="193">
        <f t="shared" si="2095"/>
        <v>2503.97928</v>
      </c>
      <c r="CK683" s="20">
        <v>0</v>
      </c>
      <c r="CL683" s="33">
        <v>0</v>
      </c>
      <c r="CM683" s="475">
        <f t="shared" si="2007"/>
        <v>0</v>
      </c>
      <c r="CN683" s="4"/>
      <c r="CO683" s="1">
        <v>0</v>
      </c>
      <c r="CP683" s="1">
        <v>0</v>
      </c>
      <c r="CQ683" s="19">
        <v>0</v>
      </c>
      <c r="CR683" s="7">
        <f t="shared" si="1993"/>
        <v>0</v>
      </c>
      <c r="CS683" s="224">
        <f t="shared" si="2065"/>
        <v>0</v>
      </c>
      <c r="CT683" s="1">
        <f t="shared" si="2066"/>
        <v>-1</v>
      </c>
      <c r="CU683" s="229">
        <f t="shared" si="2008"/>
        <v>1.408020826608213</v>
      </c>
      <c r="CV683" s="193">
        <f t="shared" si="2009"/>
        <v>2255.800776</v>
      </c>
      <c r="CW683" s="193">
        <f t="shared" si="2010"/>
        <v>1719.8675999999998</v>
      </c>
      <c r="CX683" s="20">
        <v>0</v>
      </c>
      <c r="CY683" s="33"/>
      <c r="CZ683" s="475">
        <f t="shared" si="2011"/>
        <v>0</v>
      </c>
      <c r="DA683" s="4"/>
      <c r="DE683" s="7">
        <f t="shared" si="2097"/>
        <v>0</v>
      </c>
      <c r="DF683" s="224">
        <f t="shared" si="2069"/>
        <v>0</v>
      </c>
      <c r="DG683" s="1">
        <f t="shared" si="2012"/>
        <v>0</v>
      </c>
      <c r="DH683" s="229">
        <f t="shared" si="2013"/>
        <v>1.408020826608213</v>
      </c>
      <c r="DI683" s="193"/>
      <c r="DJ683" s="193"/>
      <c r="DK683" s="20">
        <v>0</v>
      </c>
      <c r="DL683" s="33"/>
      <c r="DM683" s="475">
        <f t="shared" si="2014"/>
        <v>0</v>
      </c>
      <c r="DN683" s="4"/>
      <c r="DR683" s="7">
        <f t="shared" si="2071"/>
        <v>0</v>
      </c>
      <c r="DS683" s="224">
        <f t="shared" si="2072"/>
        <v>0</v>
      </c>
      <c r="DT683" s="1">
        <f t="shared" si="2015"/>
        <v>0</v>
      </c>
      <c r="DU683" s="229">
        <f t="shared" si="2016"/>
        <v>1.408020826608213</v>
      </c>
    </row>
    <row r="684" spans="1:125" hidden="1" outlineLevel="1" x14ac:dyDescent="0.35">
      <c r="B684" s="5" t="s">
        <v>127</v>
      </c>
      <c r="C684" s="3"/>
      <c r="D684" s="18">
        <v>320921</v>
      </c>
      <c r="E684" s="5" t="s">
        <v>194</v>
      </c>
      <c r="F684" s="5" t="s">
        <v>85</v>
      </c>
      <c r="G684" s="5" t="s">
        <v>70</v>
      </c>
      <c r="H684" s="20">
        <v>332.45499999999998</v>
      </c>
      <c r="I684" s="16">
        <f t="shared" ref="I684:I685" si="2129">+IFERROR(AI684/$H684,0)</f>
        <v>0</v>
      </c>
      <c r="J684" s="16">
        <f t="shared" ref="J684:J685" si="2130">+IFERROR(AJ684/$H684,0)</f>
        <v>0</v>
      </c>
      <c r="K684" s="16">
        <f t="shared" ref="K684:K685" si="2131">+IFERROR(AK684/$H684,0)</f>
        <v>0</v>
      </c>
      <c r="L684" s="33">
        <f t="shared" ref="L684:L685" si="2132">+IFERROR(AL684/$H684,0)</f>
        <v>0</v>
      </c>
      <c r="M684" s="20">
        <f t="shared" ref="M684:M685" si="2133">+IFERROR(AM684/$H684,0)</f>
        <v>0</v>
      </c>
      <c r="N684" s="20">
        <f t="shared" ref="N684:N685" si="2134">+IFERROR(AN684/$H684,0)</f>
        <v>0</v>
      </c>
      <c r="O684" s="20">
        <f t="shared" ref="O684:O685" si="2135">+IFERROR(AO684/$H684,0)</f>
        <v>0</v>
      </c>
      <c r="P684" s="20">
        <f t="shared" ref="P684:P685" si="2136">+IFERROR(AP684/$H684,0)</f>
        <v>0</v>
      </c>
      <c r="Q684" s="20">
        <f t="shared" ref="Q684:Q685" si="2137">+IFERROR(AQ684/$H684,0)</f>
        <v>0</v>
      </c>
      <c r="R684" s="20">
        <f t="shared" ref="R684:R685" si="2138">+IFERROR(AR684/$H684,0)</f>
        <v>0</v>
      </c>
      <c r="S684" s="20">
        <f t="shared" ref="S684:S685" si="2139">+IFERROR(AS684/$H684,0)</f>
        <v>0</v>
      </c>
      <c r="T684" s="20">
        <f t="shared" ref="T684:T685" si="2140">+IFERROR(AT684/$H684,0)</f>
        <v>0</v>
      </c>
      <c r="U684" s="182">
        <f t="shared" si="2060"/>
        <v>0</v>
      </c>
      <c r="V684" s="33">
        <v>0</v>
      </c>
      <c r="W684" s="20">
        <v>0</v>
      </c>
      <c r="X684" s="20">
        <v>0</v>
      </c>
      <c r="Y684" s="20">
        <v>0</v>
      </c>
      <c r="Z684" s="20">
        <v>0</v>
      </c>
      <c r="AA684" s="20">
        <v>0</v>
      </c>
      <c r="AB684" s="20">
        <v>0</v>
      </c>
      <c r="AC684" s="20">
        <v>0</v>
      </c>
      <c r="AD684" s="20">
        <v>0</v>
      </c>
      <c r="AE684" s="20">
        <v>0</v>
      </c>
      <c r="AF684" s="20">
        <v>0</v>
      </c>
      <c r="AG684" s="16">
        <v>0</v>
      </c>
      <c r="AH684" s="179">
        <f t="shared" si="1978"/>
        <v>0</v>
      </c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329">
        <f t="shared" si="2099"/>
        <v>0</v>
      </c>
      <c r="AV684" s="33">
        <v>0</v>
      </c>
      <c r="AW684" s="20">
        <v>0</v>
      </c>
      <c r="AX684" s="20">
        <v>0</v>
      </c>
      <c r="AY684" s="20">
        <v>0</v>
      </c>
      <c r="AZ684" s="20">
        <v>0</v>
      </c>
      <c r="BA684" s="20">
        <v>0</v>
      </c>
      <c r="BB684" s="20">
        <v>0</v>
      </c>
      <c r="BC684" s="20">
        <v>0</v>
      </c>
      <c r="BD684" s="20">
        <v>0</v>
      </c>
      <c r="BE684" s="20">
        <v>0</v>
      </c>
      <c r="BF684" s="20">
        <v>0</v>
      </c>
      <c r="BG684" s="20">
        <v>0</v>
      </c>
      <c r="BH684" s="329">
        <f t="shared" si="2100"/>
        <v>0</v>
      </c>
      <c r="BI684" s="193"/>
      <c r="BJ684" s="193"/>
      <c r="BK684" s="20"/>
      <c r="BL684" s="33"/>
      <c r="BM684" s="226">
        <f t="shared" si="2085"/>
        <v>0</v>
      </c>
      <c r="BN684" s="4">
        <f t="shared" si="2086"/>
        <v>0</v>
      </c>
      <c r="BO684" s="4">
        <v>0</v>
      </c>
      <c r="BP684" s="4">
        <v>0</v>
      </c>
      <c r="BQ684" s="195"/>
      <c r="BR684" s="196">
        <f>BQ684*H684*1.08*(1-BO684)</f>
        <v>0</v>
      </c>
      <c r="BS684" s="224">
        <f t="shared" si="2098"/>
        <v>0</v>
      </c>
      <c r="BT684" s="4">
        <f t="shared" si="2087"/>
        <v>0</v>
      </c>
      <c r="BU684" s="3">
        <f t="shared" si="1976"/>
        <v>0</v>
      </c>
      <c r="BV684" s="193"/>
      <c r="BW684" s="193">
        <f t="shared" si="2089"/>
        <v>0</v>
      </c>
      <c r="BX684" s="20"/>
      <c r="BY684" s="19">
        <v>0</v>
      </c>
      <c r="BZ684" s="441">
        <f t="shared" si="2090"/>
        <v>0</v>
      </c>
      <c r="CA684" s="4">
        <f>BW684/$BW$649</f>
        <v>0</v>
      </c>
      <c r="CB684" s="1">
        <v>0</v>
      </c>
      <c r="CC684" s="1">
        <v>0</v>
      </c>
      <c r="CD684" s="19"/>
      <c r="CE684" s="196">
        <v>0</v>
      </c>
      <c r="CF684" s="275">
        <f t="shared" si="2091"/>
        <v>0</v>
      </c>
      <c r="CG684" s="1">
        <f t="shared" si="2092"/>
        <v>0</v>
      </c>
      <c r="CH684" s="229">
        <f t="shared" si="2093"/>
        <v>0</v>
      </c>
      <c r="CI684" s="193">
        <f t="shared" si="2094"/>
        <v>0</v>
      </c>
      <c r="CJ684" s="193">
        <f t="shared" si="2095"/>
        <v>0</v>
      </c>
      <c r="CK684" s="20">
        <v>0</v>
      </c>
      <c r="CL684" s="33">
        <v>0</v>
      </c>
      <c r="CM684" s="475">
        <f t="shared" si="2007"/>
        <v>0</v>
      </c>
      <c r="CN684" s="4"/>
      <c r="CO684" s="1">
        <v>0</v>
      </c>
      <c r="CP684" s="1">
        <v>0</v>
      </c>
      <c r="CQ684" s="19">
        <v>0</v>
      </c>
      <c r="CR684" s="7">
        <f t="shared" si="1993"/>
        <v>0</v>
      </c>
      <c r="CS684" s="224">
        <f t="shared" si="2065"/>
        <v>0</v>
      </c>
      <c r="CT684" s="1">
        <f t="shared" si="2066"/>
        <v>0</v>
      </c>
      <c r="CU684" s="229">
        <f t="shared" si="2008"/>
        <v>0</v>
      </c>
      <c r="CV684" s="193">
        <f t="shared" si="2009"/>
        <v>0</v>
      </c>
      <c r="CW684" s="193">
        <f t="shared" si="2010"/>
        <v>0</v>
      </c>
      <c r="CX684" s="20">
        <v>0</v>
      </c>
      <c r="CY684" s="33"/>
      <c r="CZ684" s="475">
        <f t="shared" si="2011"/>
        <v>0</v>
      </c>
      <c r="DA684" s="4"/>
      <c r="DE684" s="7">
        <f t="shared" si="2097"/>
        <v>0</v>
      </c>
      <c r="DF684" s="224">
        <f t="shared" si="2069"/>
        <v>0</v>
      </c>
      <c r="DG684" s="1">
        <f t="shared" si="2012"/>
        <v>0</v>
      </c>
      <c r="DH684" s="229">
        <f t="shared" si="2013"/>
        <v>0</v>
      </c>
      <c r="DI684" s="193"/>
      <c r="DJ684" s="193"/>
      <c r="DK684" s="20">
        <v>0</v>
      </c>
      <c r="DL684" s="33"/>
      <c r="DM684" s="475">
        <f t="shared" si="2014"/>
        <v>0</v>
      </c>
      <c r="DN684" s="4"/>
      <c r="DR684" s="7">
        <f t="shared" si="2071"/>
        <v>0</v>
      </c>
      <c r="DS684" s="224">
        <f t="shared" si="2072"/>
        <v>0</v>
      </c>
      <c r="DT684" s="1">
        <f t="shared" si="2015"/>
        <v>0</v>
      </c>
      <c r="DU684" s="229">
        <f t="shared" si="2016"/>
        <v>0</v>
      </c>
    </row>
    <row r="685" spans="1:125" hidden="1" outlineLevel="1" x14ac:dyDescent="0.35">
      <c r="B685" s="5" t="s">
        <v>127</v>
      </c>
      <c r="C685" s="3"/>
      <c r="D685" s="18">
        <v>320925</v>
      </c>
      <c r="E685" s="5" t="s">
        <v>194</v>
      </c>
      <c r="F685" s="5" t="s">
        <v>86</v>
      </c>
      <c r="G685" s="5" t="s">
        <v>71</v>
      </c>
      <c r="H685" s="20">
        <v>210.833</v>
      </c>
      <c r="I685" s="16">
        <f t="shared" si="2129"/>
        <v>0</v>
      </c>
      <c r="J685" s="16">
        <f t="shared" si="2130"/>
        <v>0</v>
      </c>
      <c r="K685" s="16">
        <f t="shared" si="2131"/>
        <v>0</v>
      </c>
      <c r="L685" s="33">
        <f t="shared" si="2132"/>
        <v>0</v>
      </c>
      <c r="M685" s="20">
        <f t="shared" si="2133"/>
        <v>0</v>
      </c>
      <c r="N685" s="20">
        <f t="shared" si="2134"/>
        <v>0</v>
      </c>
      <c r="O685" s="20">
        <f t="shared" si="2135"/>
        <v>0</v>
      </c>
      <c r="P685" s="20">
        <f t="shared" si="2136"/>
        <v>0</v>
      </c>
      <c r="Q685" s="20">
        <f t="shared" si="2137"/>
        <v>0</v>
      </c>
      <c r="R685" s="20">
        <f t="shared" si="2138"/>
        <v>0</v>
      </c>
      <c r="S685" s="20">
        <f t="shared" si="2139"/>
        <v>0</v>
      </c>
      <c r="T685" s="20">
        <f t="shared" si="2140"/>
        <v>0</v>
      </c>
      <c r="U685" s="182">
        <f t="shared" si="2060"/>
        <v>0</v>
      </c>
      <c r="V685" s="33">
        <v>0</v>
      </c>
      <c r="W685" s="20">
        <v>0</v>
      </c>
      <c r="X685" s="20">
        <v>0</v>
      </c>
      <c r="Y685" s="20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0">
        <v>0</v>
      </c>
      <c r="AF685" s="20">
        <v>0</v>
      </c>
      <c r="AG685" s="16">
        <v>0</v>
      </c>
      <c r="AH685" s="179">
        <f t="shared" si="1978"/>
        <v>0</v>
      </c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329">
        <f t="shared" si="2099"/>
        <v>0</v>
      </c>
      <c r="AV685" s="33">
        <v>0</v>
      </c>
      <c r="AW685" s="20">
        <v>0</v>
      </c>
      <c r="AX685" s="20">
        <v>0</v>
      </c>
      <c r="AY685" s="20">
        <v>0</v>
      </c>
      <c r="AZ685" s="20">
        <v>0</v>
      </c>
      <c r="BA685" s="20">
        <v>0</v>
      </c>
      <c r="BB685" s="20">
        <v>0</v>
      </c>
      <c r="BC685" s="20">
        <v>0</v>
      </c>
      <c r="BD685" s="20">
        <v>0</v>
      </c>
      <c r="BE685" s="20">
        <v>0</v>
      </c>
      <c r="BF685" s="20">
        <v>0</v>
      </c>
      <c r="BG685" s="20">
        <v>0</v>
      </c>
      <c r="BH685" s="329">
        <f t="shared" si="2100"/>
        <v>0</v>
      </c>
      <c r="BI685" s="193"/>
      <c r="BJ685" s="193"/>
      <c r="BK685" s="20"/>
      <c r="BL685" s="33"/>
      <c r="BM685" s="226">
        <f t="shared" si="2085"/>
        <v>0</v>
      </c>
      <c r="BN685" s="4">
        <f t="shared" si="2086"/>
        <v>0</v>
      </c>
      <c r="BO685" s="4">
        <v>0</v>
      </c>
      <c r="BP685" s="4">
        <v>0</v>
      </c>
      <c r="BQ685" s="195"/>
      <c r="BR685" s="196">
        <f>BQ685*H685*1.08*(1-BO685)</f>
        <v>0</v>
      </c>
      <c r="BS685" s="224">
        <f t="shared" si="2098"/>
        <v>0</v>
      </c>
      <c r="BT685" s="4">
        <f t="shared" si="2087"/>
        <v>0</v>
      </c>
      <c r="BU685" s="3">
        <f t="shared" si="1976"/>
        <v>0</v>
      </c>
      <c r="BV685" s="193"/>
      <c r="BW685" s="193">
        <f t="shared" si="2089"/>
        <v>0</v>
      </c>
      <c r="BX685" s="20"/>
      <c r="BY685" s="19">
        <v>0</v>
      </c>
      <c r="BZ685" s="441">
        <f t="shared" si="2090"/>
        <v>0</v>
      </c>
      <c r="CA685" s="4">
        <f>BW685/$BW$649</f>
        <v>0</v>
      </c>
      <c r="CB685" s="1">
        <v>0</v>
      </c>
      <c r="CC685" s="1">
        <v>0</v>
      </c>
      <c r="CD685" s="19"/>
      <c r="CE685" s="196">
        <v>0</v>
      </c>
      <c r="CF685" s="275">
        <f t="shared" si="2091"/>
        <v>0</v>
      </c>
      <c r="CG685" s="1">
        <f t="shared" si="2092"/>
        <v>0</v>
      </c>
      <c r="CH685" s="229">
        <f t="shared" si="2093"/>
        <v>0</v>
      </c>
      <c r="CI685" s="193">
        <f t="shared" si="2094"/>
        <v>0</v>
      </c>
      <c r="CJ685" s="193">
        <f t="shared" si="2095"/>
        <v>0</v>
      </c>
      <c r="CK685" s="20">
        <v>0</v>
      </c>
      <c r="CL685" s="33">
        <v>0</v>
      </c>
      <c r="CM685" s="475">
        <f t="shared" si="2007"/>
        <v>0</v>
      </c>
      <c r="CN685" s="4"/>
      <c r="CO685" s="1">
        <v>0</v>
      </c>
      <c r="CP685" s="1">
        <v>0</v>
      </c>
      <c r="CQ685" s="19">
        <v>0</v>
      </c>
      <c r="CR685" s="7">
        <f t="shared" si="1993"/>
        <v>0</v>
      </c>
      <c r="CS685" s="224">
        <f t="shared" si="2065"/>
        <v>0</v>
      </c>
      <c r="CT685" s="1">
        <f t="shared" si="2066"/>
        <v>0</v>
      </c>
      <c r="CU685" s="229">
        <f t="shared" si="2008"/>
        <v>0</v>
      </c>
      <c r="CV685" s="193">
        <f t="shared" si="2009"/>
        <v>0</v>
      </c>
      <c r="CW685" s="193">
        <f t="shared" si="2010"/>
        <v>0</v>
      </c>
      <c r="CX685" s="20">
        <v>0</v>
      </c>
      <c r="CY685" s="33"/>
      <c r="CZ685" s="475">
        <f t="shared" si="2011"/>
        <v>0</v>
      </c>
      <c r="DA685" s="4"/>
      <c r="DE685" s="7">
        <f t="shared" si="2097"/>
        <v>0</v>
      </c>
      <c r="DF685" s="224">
        <f t="shared" si="2069"/>
        <v>0</v>
      </c>
      <c r="DG685" s="1">
        <f t="shared" si="2012"/>
        <v>0</v>
      </c>
      <c r="DH685" s="229">
        <f t="shared" si="2013"/>
        <v>0</v>
      </c>
      <c r="DI685" s="193"/>
      <c r="DJ685" s="193"/>
      <c r="DK685" s="20">
        <v>0</v>
      </c>
      <c r="DL685" s="33"/>
      <c r="DM685" s="475">
        <f t="shared" si="2014"/>
        <v>0</v>
      </c>
      <c r="DN685" s="4"/>
      <c r="DR685" s="7">
        <f t="shared" si="2071"/>
        <v>0</v>
      </c>
      <c r="DS685" s="224">
        <f t="shared" si="2072"/>
        <v>0</v>
      </c>
      <c r="DT685" s="1">
        <f t="shared" si="2015"/>
        <v>0</v>
      </c>
      <c r="DU685" s="229">
        <f t="shared" si="2016"/>
        <v>0</v>
      </c>
    </row>
    <row r="686" spans="1:125" s="11" customFormat="1" collapsed="1" x14ac:dyDescent="0.35">
      <c r="A686" s="204"/>
      <c r="B686" s="199"/>
      <c r="C686" s="200"/>
      <c r="D686" s="201"/>
      <c r="E686" s="199" t="s">
        <v>107</v>
      </c>
      <c r="F686" s="199"/>
      <c r="G686" s="199"/>
      <c r="H686" s="205"/>
      <c r="I686" s="206">
        <f>+SUM(I687:I718)</f>
        <v>156.72315165183113</v>
      </c>
      <c r="J686" s="206">
        <f t="shared" ref="J686" si="2141">+SUM(J687:J718)</f>
        <v>95.179863707708478</v>
      </c>
      <c r="K686" s="206">
        <f t="shared" ref="K686" si="2142">+SUM(K687:K718)</f>
        <v>286.53361290905838</v>
      </c>
      <c r="L686" s="207">
        <f t="shared" ref="L686" si="2143">+SUM(L687:L718)</f>
        <v>122.35753585555511</v>
      </c>
      <c r="M686" s="208">
        <f t="shared" ref="M686" si="2144">+SUM(M687:M718)</f>
        <v>201.88872342382072</v>
      </c>
      <c r="N686" s="208">
        <f t="shared" ref="N686" si="2145">+SUM(N687:N718)</f>
        <v>56.629818212286814</v>
      </c>
      <c r="O686" s="208">
        <f t="shared" ref="O686" si="2146">+SUM(O687:O718)</f>
        <v>0</v>
      </c>
      <c r="P686" s="208">
        <f t="shared" ref="P686" si="2147">+SUM(P687:P718)</f>
        <v>284.54250105693865</v>
      </c>
      <c r="Q686" s="208">
        <f t="shared" ref="Q686" si="2148">+SUM(Q687:Q718)</f>
        <v>227.35390863780668</v>
      </c>
      <c r="R686" s="208">
        <f t="shared" ref="R686" si="2149">+SUM(R687:R718)</f>
        <v>316.30817809237215</v>
      </c>
      <c r="S686" s="208">
        <f t="shared" ref="S686" si="2150">+SUM(S687:S718)</f>
        <v>0</v>
      </c>
      <c r="T686" s="208">
        <f t="shared" ref="T686" si="2151">+SUM(T687:T718)</f>
        <v>0</v>
      </c>
      <c r="U686" s="202">
        <f t="shared" ref="U686" si="2152">+SUM(U687:U718)</f>
        <v>1747.5172935473779</v>
      </c>
      <c r="V686" s="207">
        <f>+SUM(V687:V718)</f>
        <v>0</v>
      </c>
      <c r="W686" s="208">
        <f t="shared" ref="W686:AH686" si="2153">+SUM(W687:W718)</f>
        <v>0</v>
      </c>
      <c r="X686" s="208">
        <f t="shared" si="2153"/>
        <v>0</v>
      </c>
      <c r="Y686" s="208">
        <f t="shared" si="2153"/>
        <v>0</v>
      </c>
      <c r="Z686" s="208">
        <f t="shared" si="2153"/>
        <v>0</v>
      </c>
      <c r="AA686" s="208">
        <f t="shared" si="2153"/>
        <v>0</v>
      </c>
      <c r="AB686" s="208">
        <f t="shared" si="2153"/>
        <v>0</v>
      </c>
      <c r="AC686" s="208">
        <f t="shared" si="2153"/>
        <v>0</v>
      </c>
      <c r="AD686" s="208">
        <f t="shared" si="2153"/>
        <v>395</v>
      </c>
      <c r="AE686" s="208">
        <f t="shared" si="2153"/>
        <v>0</v>
      </c>
      <c r="AF686" s="208">
        <f t="shared" si="2153"/>
        <v>0</v>
      </c>
      <c r="AG686" s="206">
        <f t="shared" si="2153"/>
        <v>0</v>
      </c>
      <c r="AH686" s="203">
        <f t="shared" si="2153"/>
        <v>395</v>
      </c>
      <c r="AI686" s="209">
        <f>SUM(AI687:AI718)</f>
        <v>38567.029820000011</v>
      </c>
      <c r="AJ686" s="209">
        <f t="shared" ref="AJ686:AT686" si="2154">SUM(AJ687:AJ718)</f>
        <v>26015.012650000001</v>
      </c>
      <c r="AK686" s="209">
        <f t="shared" si="2154"/>
        <v>57404.452094000007</v>
      </c>
      <c r="AL686" s="209">
        <f t="shared" si="2154"/>
        <v>30315.535690000008</v>
      </c>
      <c r="AM686" s="209">
        <f t="shared" si="2154"/>
        <v>44996.543900000004</v>
      </c>
      <c r="AN686" s="209">
        <f t="shared" si="2154"/>
        <v>17166.907999999999</v>
      </c>
      <c r="AO686" s="209">
        <f t="shared" si="2154"/>
        <v>0</v>
      </c>
      <c r="AP686" s="209">
        <f t="shared" si="2154"/>
        <v>68028.552000000011</v>
      </c>
      <c r="AQ686" s="209">
        <f t="shared" si="2154"/>
        <v>48020.04</v>
      </c>
      <c r="AR686" s="209">
        <f t="shared" si="2154"/>
        <v>79201.825920000003</v>
      </c>
      <c r="AS686" s="209">
        <f t="shared" si="2154"/>
        <v>0</v>
      </c>
      <c r="AT686" s="209">
        <f t="shared" si="2154"/>
        <v>0</v>
      </c>
      <c r="AU686" s="330">
        <f t="shared" ref="AU686" si="2155">+SUM(AU687:AU718)</f>
        <v>409715.90007400012</v>
      </c>
      <c r="AV686" s="207">
        <f t="shared" ref="AV686" si="2156">+SUM(AV687:AV718)</f>
        <v>0</v>
      </c>
      <c r="AW686" s="208">
        <f t="shared" ref="AW686" si="2157">+SUM(AW687:AW718)</f>
        <v>0</v>
      </c>
      <c r="AX686" s="208">
        <f t="shared" ref="AX686" si="2158">+SUM(AX687:AX718)</f>
        <v>0</v>
      </c>
      <c r="AY686" s="208">
        <f t="shared" ref="AY686" si="2159">+SUM(AY687:AY718)</f>
        <v>0</v>
      </c>
      <c r="AZ686" s="208">
        <f t="shared" ref="AZ686" si="2160">+SUM(AZ687:AZ718)</f>
        <v>0</v>
      </c>
      <c r="BA686" s="208">
        <f t="shared" ref="BA686" si="2161">+SUM(BA687:BA718)</f>
        <v>0</v>
      </c>
      <c r="BB686" s="208">
        <f t="shared" ref="BB686" si="2162">+SUM(BB687:BB718)</f>
        <v>0</v>
      </c>
      <c r="BC686" s="208">
        <v>0</v>
      </c>
      <c r="BD686" s="208">
        <v>85059.331200000015</v>
      </c>
      <c r="BE686" s="208">
        <f t="shared" ref="BE686" si="2163">+SUM(BE687:BE718)</f>
        <v>0</v>
      </c>
      <c r="BF686" s="208">
        <f t="shared" ref="BF686" si="2164">+SUM(BF687:BF718)</f>
        <v>0</v>
      </c>
      <c r="BG686" s="208">
        <f t="shared" ref="BG686" si="2165">+SUM(BG687:BG718)</f>
        <v>0</v>
      </c>
      <c r="BH686" s="330">
        <f t="shared" ref="BH686:CR686" si="2166">+SUM(BH687:BH718)</f>
        <v>85059.331200000015</v>
      </c>
      <c r="BI686" s="208">
        <f t="shared" si="2166"/>
        <v>0</v>
      </c>
      <c r="BJ686" s="207">
        <f t="shared" si="2166"/>
        <v>0</v>
      </c>
      <c r="BK686" s="208">
        <f t="shared" si="2166"/>
        <v>0</v>
      </c>
      <c r="BL686" s="207">
        <f t="shared" si="2166"/>
        <v>0</v>
      </c>
      <c r="BM686" s="250"/>
      <c r="BN686" s="243">
        <f>BJ686/BJ7</f>
        <v>0</v>
      </c>
      <c r="BO686" s="207"/>
      <c r="BP686" s="207"/>
      <c r="BQ686" s="207">
        <f t="shared" si="2166"/>
        <v>245</v>
      </c>
      <c r="BR686" s="251">
        <f t="shared" si="2166"/>
        <v>48151.546200000004</v>
      </c>
      <c r="BS686" s="230">
        <f t="shared" si="2098"/>
        <v>0</v>
      </c>
      <c r="BT686" s="231">
        <f t="shared" si="2087"/>
        <v>-1</v>
      </c>
      <c r="BU686" s="232">
        <f t="shared" si="1976"/>
        <v>-1</v>
      </c>
      <c r="BV686" s="208">
        <f t="shared" si="2166"/>
        <v>0</v>
      </c>
      <c r="BW686" s="207">
        <f t="shared" si="2089"/>
        <v>0</v>
      </c>
      <c r="BX686" s="208">
        <f t="shared" ref="BX686" si="2167">+SUM(BX687:BX718)</f>
        <v>0</v>
      </c>
      <c r="BY686" s="208">
        <f t="shared" si="2166"/>
        <v>85059.331200000015</v>
      </c>
      <c r="BZ686" s="387">
        <f t="shared" si="2090"/>
        <v>0</v>
      </c>
      <c r="CA686" s="387">
        <f>BW686/BW7</f>
        <v>0</v>
      </c>
      <c r="CB686" s="208"/>
      <c r="CC686" s="208"/>
      <c r="CD686" s="208">
        <v>300</v>
      </c>
      <c r="CE686" s="208">
        <v>67307.414400000009</v>
      </c>
      <c r="CF686" s="387">
        <f t="shared" si="2091"/>
        <v>0</v>
      </c>
      <c r="CG686" s="387">
        <f t="shared" si="2092"/>
        <v>0.40165261003531039</v>
      </c>
      <c r="CH686" s="387">
        <f t="shared" si="2093"/>
        <v>-0.74264535809035659</v>
      </c>
      <c r="CI686" s="208">
        <f t="shared" si="2094"/>
        <v>9451.0368000000017</v>
      </c>
      <c r="CJ686" s="207">
        <f t="shared" si="2095"/>
        <v>28353.110400000005</v>
      </c>
      <c r="CK686" s="208">
        <f t="shared" si="2166"/>
        <v>57209.316182915325</v>
      </c>
      <c r="CL686" s="208">
        <f t="shared" si="2166"/>
        <v>47379.6</v>
      </c>
      <c r="CM686" s="387">
        <f t="shared" si="2007"/>
        <v>0.82817979939688879</v>
      </c>
      <c r="CN686" s="387">
        <f>CJ686/CJ7</f>
        <v>2.5722167056886902E-3</v>
      </c>
      <c r="CO686" s="208">
        <v>0</v>
      </c>
      <c r="CP686" s="208">
        <v>0</v>
      </c>
      <c r="CQ686" s="208">
        <f t="shared" si="2166"/>
        <v>155.0038434163701</v>
      </c>
      <c r="CR686" s="208">
        <f t="shared" si="2166"/>
        <v>57831.678</v>
      </c>
      <c r="CS686" s="387">
        <f t="shared" si="2065"/>
        <v>1.0108786795335012</v>
      </c>
      <c r="CT686" s="387">
        <f t="shared" si="2066"/>
        <v>-0.26981887944837935</v>
      </c>
      <c r="CU686" s="387">
        <f t="shared" si="2008"/>
        <v>-0.65124368086717643</v>
      </c>
      <c r="CV686" s="208">
        <f t="shared" ref="CV686:CW686" si="2168">+SUM(CV687:CV718)</f>
        <v>13243.893120000001</v>
      </c>
      <c r="CW686" s="207">
        <f t="shared" si="2168"/>
        <v>44146.310399999995</v>
      </c>
      <c r="CX686" s="208">
        <f t="shared" ref="CX686:CY686" si="2169">+SUM(CX687:CX718)</f>
        <v>0</v>
      </c>
      <c r="CY686" s="208">
        <f t="shared" si="2169"/>
        <v>0</v>
      </c>
      <c r="CZ686" s="387">
        <f t="shared" si="2011"/>
        <v>0</v>
      </c>
      <c r="DA686" s="387">
        <f>CW686/CW7</f>
        <v>4.4379605205086313E-3</v>
      </c>
      <c r="DB686" s="208">
        <v>0</v>
      </c>
      <c r="DC686" s="208">
        <v>0</v>
      </c>
      <c r="DD686" s="208">
        <f t="shared" ref="DD686:DE686" si="2170">+SUM(DD687:DD718)</f>
        <v>0</v>
      </c>
      <c r="DE686" s="208">
        <f t="shared" si="2170"/>
        <v>0</v>
      </c>
      <c r="DF686" s="387">
        <f t="shared" si="2069"/>
        <v>0</v>
      </c>
      <c r="DG686" s="387">
        <f t="shared" si="2012"/>
        <v>0</v>
      </c>
      <c r="DH686" s="387">
        <f t="shared" si="2013"/>
        <v>-0.67675423097790488</v>
      </c>
      <c r="DI686" s="208"/>
      <c r="DJ686" s="207"/>
      <c r="DK686" s="208">
        <f t="shared" ref="DK686:DL686" si="2171">+SUM(DK687:DK718)</f>
        <v>0</v>
      </c>
      <c r="DL686" s="208">
        <f t="shared" si="2171"/>
        <v>0</v>
      </c>
      <c r="DM686" s="387">
        <f t="shared" si="2014"/>
        <v>0</v>
      </c>
      <c r="DN686" s="387" t="e">
        <f>DJ686/DJ7</f>
        <v>#DIV/0!</v>
      </c>
      <c r="DO686" s="208">
        <v>0</v>
      </c>
      <c r="DP686" s="208">
        <v>0</v>
      </c>
      <c r="DQ686" s="208">
        <f t="shared" ref="DQ686:DR686" si="2172">+SUM(DQ687:DQ718)</f>
        <v>0</v>
      </c>
      <c r="DR686" s="208">
        <f t="shared" si="2172"/>
        <v>0</v>
      </c>
      <c r="DS686" s="387">
        <f t="shared" si="2072"/>
        <v>0</v>
      </c>
      <c r="DT686" s="387">
        <f t="shared" si="2015"/>
        <v>0</v>
      </c>
      <c r="DU686" s="387">
        <f t="shared" si="2016"/>
        <v>-0.79239436110573891</v>
      </c>
    </row>
    <row r="687" spans="1:125" x14ac:dyDescent="0.35">
      <c r="B687" s="5" t="s">
        <v>346</v>
      </c>
      <c r="C687" s="3"/>
      <c r="D687" s="18">
        <v>324003</v>
      </c>
      <c r="E687" s="5" t="s">
        <v>40</v>
      </c>
      <c r="F687" s="5" t="s">
        <v>36</v>
      </c>
      <c r="G687" s="5" t="s">
        <v>69</v>
      </c>
      <c r="H687" s="20">
        <v>366.66699999999997</v>
      </c>
      <c r="I687" s="16">
        <f t="shared" ref="I687" si="2173">+IFERROR(AI687/$H687,0)</f>
        <v>17.247344320596078</v>
      </c>
      <c r="J687" s="16">
        <f t="shared" ref="J687" si="2174">+IFERROR(AJ687/$H687,0)</f>
        <v>8.6236721602980388</v>
      </c>
      <c r="K687" s="16">
        <f t="shared" ref="K687" si="2175">+IFERROR(AK687/$H687,0)</f>
        <v>7.5457131402607827</v>
      </c>
      <c r="L687" s="33">
        <f t="shared" ref="L687" si="2176">+IFERROR(AL687/$H687,0)</f>
        <v>11.857549220409792</v>
      </c>
      <c r="M687" s="20">
        <f t="shared" ref="M687" si="2177">+IFERROR(AM687/$H687,0)</f>
        <v>10.779590200372548</v>
      </c>
      <c r="N687" s="20">
        <f t="shared" ref="N687" si="2178">+IFERROR(AN687/$H687,0)</f>
        <v>7.5457131402607835</v>
      </c>
      <c r="O687" s="20">
        <f t="shared" ref="O687" si="2179">+IFERROR(AO687/$H687,0)</f>
        <v>0</v>
      </c>
      <c r="P687" s="20">
        <f t="shared" ref="P687" si="2180">+IFERROR(AP687/$H687,0)</f>
        <v>21.167195302549725</v>
      </c>
      <c r="Q687" s="20">
        <f t="shared" ref="Q687" si="2181">+IFERROR(AQ687/$H687,0)</f>
        <v>3.1750792953824596</v>
      </c>
      <c r="R687" s="20">
        <f t="shared" ref="R687" si="2182">+IFERROR(AR687/$H687,0)</f>
        <v>15.875396476912293</v>
      </c>
      <c r="S687" s="20">
        <f t="shared" ref="S687" si="2183">+IFERROR(AS687/$H687,0)</f>
        <v>0</v>
      </c>
      <c r="T687" s="20">
        <f t="shared" ref="T687" si="2184">+IFERROR(AT687/$H687,0)</f>
        <v>0</v>
      </c>
      <c r="U687" s="182">
        <f t="shared" ref="U687" si="2185">+SUM(I687:T687)</f>
        <v>103.81725325704249</v>
      </c>
      <c r="V687" s="33">
        <v>0</v>
      </c>
      <c r="W687" s="20">
        <v>0</v>
      </c>
      <c r="X687" s="20">
        <v>0</v>
      </c>
      <c r="Y687" s="20">
        <v>0</v>
      </c>
      <c r="Z687" s="20">
        <v>0</v>
      </c>
      <c r="AA687" s="20">
        <v>0</v>
      </c>
      <c r="AB687" s="20">
        <v>0</v>
      </c>
      <c r="AC687" s="20">
        <v>0</v>
      </c>
      <c r="AD687" s="20">
        <v>60</v>
      </c>
      <c r="AE687" s="20">
        <v>0</v>
      </c>
      <c r="AF687" s="20">
        <v>0</v>
      </c>
      <c r="AG687" s="16">
        <v>0</v>
      </c>
      <c r="AH687" s="179">
        <f t="shared" si="1978"/>
        <v>60</v>
      </c>
      <c r="AI687" s="28">
        <v>6324.0320000000011</v>
      </c>
      <c r="AJ687" s="28">
        <v>3162.0160000000005</v>
      </c>
      <c r="AK687" s="28">
        <v>2766.7640000000001</v>
      </c>
      <c r="AL687" s="28">
        <v>4347.7719999999972</v>
      </c>
      <c r="AM687" s="28">
        <v>3952.5200000000009</v>
      </c>
      <c r="AN687" s="28">
        <v>2766.7640000000006</v>
      </c>
      <c r="AO687" s="28">
        <v>0</v>
      </c>
      <c r="AP687" s="28">
        <v>7761.3119999999999</v>
      </c>
      <c r="AQ687" s="28">
        <v>1164.1968000000002</v>
      </c>
      <c r="AR687" s="28">
        <v>5820.9839999999995</v>
      </c>
      <c r="AS687" s="28"/>
      <c r="AT687" s="28"/>
      <c r="AU687" s="329">
        <f t="shared" si="2099"/>
        <v>38066.360800000002</v>
      </c>
      <c r="AV687" s="33">
        <v>0</v>
      </c>
      <c r="AW687" s="20">
        <v>0</v>
      </c>
      <c r="AX687" s="20">
        <v>0</v>
      </c>
      <c r="AY687" s="20">
        <v>0</v>
      </c>
      <c r="AZ687" s="20">
        <v>0</v>
      </c>
      <c r="BA687" s="20">
        <v>0</v>
      </c>
      <c r="BB687" s="20">
        <v>0</v>
      </c>
      <c r="BC687" s="20">
        <v>0</v>
      </c>
      <c r="BD687" s="20">
        <v>23759.568000000003</v>
      </c>
      <c r="BE687" s="20">
        <v>0</v>
      </c>
      <c r="BF687" s="20">
        <v>0</v>
      </c>
      <c r="BG687" s="20">
        <v>0</v>
      </c>
      <c r="BH687" s="329">
        <f t="shared" si="2100"/>
        <v>23759.568000000003</v>
      </c>
      <c r="BI687" s="193">
        <f t="shared" ref="BI687:BI713" si="2186">+AVERAGE(AW687:BB687)</f>
        <v>0</v>
      </c>
      <c r="BJ687" s="193">
        <f t="shared" ref="BJ687:BJ713" si="2187">+AVERAGE(AZ687:BB687)</f>
        <v>0</v>
      </c>
      <c r="BK687" s="20">
        <v>0</v>
      </c>
      <c r="BL687" s="33">
        <v>0</v>
      </c>
      <c r="BM687" s="226">
        <f t="shared" si="2085"/>
        <v>0</v>
      </c>
      <c r="BN687" s="4">
        <f>IFERROR(BJ687/BJ686,0)</f>
        <v>0</v>
      </c>
      <c r="BO687" s="4">
        <v>0</v>
      </c>
      <c r="BP687" s="4">
        <v>0</v>
      </c>
      <c r="BQ687" s="195">
        <v>0</v>
      </c>
      <c r="BR687" s="196">
        <f t="shared" ref="BR687:BR721" si="2188">BQ687*H687*1.08*(1-BO687)</f>
        <v>0</v>
      </c>
      <c r="BS687" s="224">
        <f t="shared" si="2098"/>
        <v>0</v>
      </c>
      <c r="BT687" s="4">
        <f t="shared" si="2087"/>
        <v>-1</v>
      </c>
      <c r="BU687" s="229">
        <f t="shared" si="1976"/>
        <v>-1</v>
      </c>
      <c r="BV687" s="193">
        <f t="shared" si="2088"/>
        <v>0</v>
      </c>
      <c r="BW687" s="193">
        <f t="shared" si="2089"/>
        <v>0</v>
      </c>
      <c r="BX687" s="20">
        <v>0</v>
      </c>
      <c r="BY687" s="19">
        <v>23759.568000000003</v>
      </c>
      <c r="BZ687" s="441">
        <f t="shared" si="2090"/>
        <v>0</v>
      </c>
      <c r="CA687" s="4">
        <f>IFERROR(BW687/BW686,0)</f>
        <v>0</v>
      </c>
      <c r="CB687" s="1">
        <v>0</v>
      </c>
      <c r="CC687" s="1">
        <v>0</v>
      </c>
      <c r="CD687" s="19">
        <v>30</v>
      </c>
      <c r="CE687" s="196">
        <v>11880.010799999998</v>
      </c>
      <c r="CF687" s="275">
        <f t="shared" si="2091"/>
        <v>0</v>
      </c>
      <c r="CG687" s="1">
        <f t="shared" si="2092"/>
        <v>9.2044695536012444</v>
      </c>
      <c r="CH687" s="229">
        <f t="shared" si="2093"/>
        <v>-0.26316358008878959</v>
      </c>
      <c r="CI687" s="193">
        <f t="shared" si="2094"/>
        <v>2639.9520000000002</v>
      </c>
      <c r="CJ687" s="193">
        <f t="shared" si="2095"/>
        <v>7919.8560000000007</v>
      </c>
      <c r="CK687" s="20">
        <v>15980.241308098568</v>
      </c>
      <c r="CL687" s="33">
        <v>6731.8559999999998</v>
      </c>
      <c r="CM687" s="475">
        <f t="shared" si="2007"/>
        <v>0.42126122316991466</v>
      </c>
      <c r="CN687" s="4">
        <f>CJ687/$CJ$686</f>
        <v>0.27932935357949296</v>
      </c>
      <c r="CO687" s="1">
        <v>0</v>
      </c>
      <c r="CP687" s="1">
        <v>0</v>
      </c>
      <c r="CQ687" s="19">
        <v>0</v>
      </c>
      <c r="CR687" s="7">
        <v>7920.0072</v>
      </c>
      <c r="CS687" s="224">
        <f t="shared" si="2065"/>
        <v>0.49561249090689569</v>
      </c>
      <c r="CT687" s="1">
        <f t="shared" si="2066"/>
        <v>0.36059594048016641</v>
      </c>
      <c r="CU687" s="229">
        <f t="shared" si="2008"/>
        <v>-0.16778030433631574</v>
      </c>
      <c r="CV687" s="193">
        <f t="shared" si="2009"/>
        <v>3049.1424000000002</v>
      </c>
      <c r="CW687" s="193">
        <f t="shared" si="2010"/>
        <v>10163.808000000001</v>
      </c>
      <c r="CX687" s="20"/>
      <c r="CY687" s="33"/>
      <c r="CZ687" s="475">
        <f t="shared" si="2011"/>
        <v>0</v>
      </c>
      <c r="DA687" s="4">
        <f t="shared" ref="DA687:DA718" si="2189">CW687/$CW$686</f>
        <v>0.23023006697293558</v>
      </c>
      <c r="DE687" s="7">
        <f t="shared" ref="DE687" si="2190">DD687*$H687*1.08*(1-DB687)</f>
        <v>0</v>
      </c>
      <c r="DF687" s="224">
        <f t="shared" si="2069"/>
        <v>0</v>
      </c>
      <c r="DG687" s="1">
        <f t="shared" si="2012"/>
        <v>0</v>
      </c>
      <c r="DH687" s="229">
        <f t="shared" si="2013"/>
        <v>-0.19899293341432311</v>
      </c>
      <c r="DI687" s="193"/>
      <c r="DJ687" s="193"/>
      <c r="DK687" s="20"/>
      <c r="DL687" s="33"/>
      <c r="DM687" s="475">
        <f t="shared" si="2014"/>
        <v>0</v>
      </c>
      <c r="DN687" s="4" t="e">
        <f t="shared" ref="DN687:DN718" si="2191">DJ687/$DJ$686</f>
        <v>#DIV/0!</v>
      </c>
      <c r="DR687" s="7">
        <f t="shared" ref="DR687:DR721" si="2192">DQ687*$H687*1.08*(1-DO687)</f>
        <v>0</v>
      </c>
      <c r="DS687" s="224">
        <f t="shared" si="2072"/>
        <v>0</v>
      </c>
      <c r="DT687" s="1">
        <f t="shared" si="2015"/>
        <v>0</v>
      </c>
      <c r="DU687" s="229">
        <f t="shared" si="2016"/>
        <v>-0.37583820726041139</v>
      </c>
    </row>
    <row r="688" spans="1:125" hidden="1" outlineLevel="1" x14ac:dyDescent="0.35">
      <c r="B688" s="5" t="s">
        <v>346</v>
      </c>
      <c r="C688" s="3"/>
      <c r="D688" s="18">
        <v>320015</v>
      </c>
      <c r="E688" s="5" t="s">
        <v>41</v>
      </c>
      <c r="F688" s="5" t="s">
        <v>32</v>
      </c>
      <c r="G688" s="5" t="s">
        <v>70</v>
      </c>
      <c r="H688" s="20">
        <v>332.45499999999998</v>
      </c>
      <c r="I688" s="16">
        <f t="shared" ref="I688:I717" si="2193">+IFERROR(AI688/$H688,0)</f>
        <v>17.515693853303461</v>
      </c>
      <c r="J688" s="16">
        <f t="shared" ref="J688:J717" si="2194">+IFERROR(AJ688/$H688,0)</f>
        <v>28.025110165285533</v>
      </c>
      <c r="K688" s="16">
        <f t="shared" ref="K688:K717" si="2195">+IFERROR(AK688/$H688,0)</f>
        <v>26.273540779955184</v>
      </c>
      <c r="L688" s="33">
        <f t="shared" ref="L688:L717" si="2196">+IFERROR(AL688/$H688,0)</f>
        <v>22.770402009294507</v>
      </c>
      <c r="M688" s="20">
        <f t="shared" ref="M688:M717" si="2197">+IFERROR(AM688/$H688,0)</f>
        <v>35.031387706606914</v>
      </c>
      <c r="N688" s="20">
        <f t="shared" ref="N688:N717" si="2198">+IFERROR(AN688/$H688,0)</f>
        <v>17.515693853303453</v>
      </c>
      <c r="O688" s="20">
        <f t="shared" ref="O688:O717" si="2199">+IFERROR(AO688/$H688,0)</f>
        <v>0</v>
      </c>
      <c r="P688" s="20">
        <f t="shared" ref="P688:P717" si="2200">+IFERROR(AP688/$H688,0)</f>
        <v>20.699824036335745</v>
      </c>
      <c r="Q688" s="20">
        <f t="shared" ref="Q688:Q717" si="2201">+IFERROR(AQ688/$H688,0)</f>
        <v>15.875712502443941</v>
      </c>
      <c r="R688" s="20">
        <f t="shared" ref="R688:R717" si="2202">+IFERROR(AR688/$H688,0)</f>
        <v>34.926567505376674</v>
      </c>
      <c r="S688" s="20">
        <f t="shared" ref="S688:S717" si="2203">+IFERROR(AS688/$H688,0)</f>
        <v>0</v>
      </c>
      <c r="T688" s="20">
        <f t="shared" ref="T688:T717" si="2204">+IFERROR(AT688/$H688,0)</f>
        <v>0</v>
      </c>
      <c r="U688" s="182">
        <f t="shared" ref="U688:U717" si="2205">+SUM(I688:T688)</f>
        <v>218.63393241190542</v>
      </c>
      <c r="V688" s="33">
        <v>0</v>
      </c>
      <c r="W688" s="20">
        <v>0</v>
      </c>
      <c r="X688" s="20">
        <v>0</v>
      </c>
      <c r="Y688" s="20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25</v>
      </c>
      <c r="AE688" s="20">
        <v>0</v>
      </c>
      <c r="AF688" s="20">
        <v>0</v>
      </c>
      <c r="AG688" s="16">
        <v>0</v>
      </c>
      <c r="AH688" s="179">
        <f t="shared" si="1978"/>
        <v>25</v>
      </c>
      <c r="AI688" s="28">
        <v>5823.1800000000012</v>
      </c>
      <c r="AJ688" s="28">
        <v>9317.0880000000016</v>
      </c>
      <c r="AK688" s="28">
        <v>8734.77</v>
      </c>
      <c r="AL688" s="28">
        <v>7570.1340000000046</v>
      </c>
      <c r="AM688" s="28">
        <v>11646.36</v>
      </c>
      <c r="AN688" s="28">
        <v>5823.1799999999994</v>
      </c>
      <c r="AO688" s="28">
        <v>0</v>
      </c>
      <c r="AP688" s="28">
        <v>6881.76</v>
      </c>
      <c r="AQ688" s="28">
        <v>5277.96</v>
      </c>
      <c r="AR688" s="28">
        <v>11611.512000000001</v>
      </c>
      <c r="AS688" s="28"/>
      <c r="AT688" s="23"/>
      <c r="AU688" s="329">
        <f t="shared" si="2099"/>
        <v>72685.944000000003</v>
      </c>
      <c r="AV688" s="33">
        <v>0</v>
      </c>
      <c r="AW688" s="20">
        <v>0</v>
      </c>
      <c r="AX688" s="20">
        <v>0</v>
      </c>
      <c r="AY688" s="20">
        <v>0</v>
      </c>
      <c r="AZ688" s="20">
        <v>0</v>
      </c>
      <c r="BA688" s="20">
        <v>0</v>
      </c>
      <c r="BB688" s="20">
        <v>0</v>
      </c>
      <c r="BC688" s="20">
        <v>0</v>
      </c>
      <c r="BD688" s="20">
        <v>6434.6399999999994</v>
      </c>
      <c r="BE688" s="20">
        <v>0</v>
      </c>
      <c r="BF688" s="20">
        <v>0</v>
      </c>
      <c r="BG688" s="20">
        <v>0</v>
      </c>
      <c r="BH688" s="329">
        <f t="shared" si="2100"/>
        <v>6434.6399999999994</v>
      </c>
      <c r="BI688" s="193">
        <f t="shared" si="2186"/>
        <v>0</v>
      </c>
      <c r="BJ688" s="193">
        <f t="shared" si="2187"/>
        <v>0</v>
      </c>
      <c r="BK688" s="20">
        <v>0</v>
      </c>
      <c r="BL688" s="33">
        <v>0</v>
      </c>
      <c r="BM688" s="226">
        <f t="shared" si="2085"/>
        <v>0</v>
      </c>
      <c r="BN688" s="4">
        <f t="shared" ref="BN688:BN721" si="2206">IFERROR(BJ688/BJ687,0)</f>
        <v>0</v>
      </c>
      <c r="BO688" s="4">
        <v>0</v>
      </c>
      <c r="BP688" s="4">
        <v>0</v>
      </c>
      <c r="BQ688" s="195">
        <v>10</v>
      </c>
      <c r="BR688" s="196">
        <f t="shared" si="2188"/>
        <v>3590.5140000000001</v>
      </c>
      <c r="BS688" s="224">
        <f t="shared" si="2098"/>
        <v>0</v>
      </c>
      <c r="BT688" s="4">
        <f t="shared" si="2087"/>
        <v>-1</v>
      </c>
      <c r="BU688" s="229">
        <f t="shared" si="1976"/>
        <v>-1</v>
      </c>
      <c r="BV688" s="193">
        <f t="shared" si="2088"/>
        <v>0</v>
      </c>
      <c r="BW688" s="193">
        <f t="shared" si="2089"/>
        <v>0</v>
      </c>
      <c r="BX688" s="20">
        <v>0</v>
      </c>
      <c r="BY688" s="19">
        <v>6434.6399999999994</v>
      </c>
      <c r="BZ688" s="441">
        <f t="shared" si="2090"/>
        <v>0</v>
      </c>
      <c r="CA688" s="4">
        <f t="shared" ref="CA688:CA721" si="2207">IFERROR(BW688/BW687,0)</f>
        <v>0</v>
      </c>
      <c r="CB688" s="1">
        <v>0</v>
      </c>
      <c r="CC688" s="1">
        <v>0</v>
      </c>
      <c r="CD688" s="19">
        <v>10</v>
      </c>
      <c r="CE688" s="196">
        <v>3590.5140000000001</v>
      </c>
      <c r="CF688" s="275">
        <f t="shared" si="2091"/>
        <v>0</v>
      </c>
      <c r="CG688" s="1">
        <f t="shared" si="2092"/>
        <v>-0.3197155719255167</v>
      </c>
      <c r="CH688" s="229">
        <f t="shared" si="2093"/>
        <v>-0.89464265504753282</v>
      </c>
      <c r="CI688" s="193">
        <f t="shared" si="2094"/>
        <v>714.95999999999992</v>
      </c>
      <c r="CJ688" s="193">
        <f t="shared" si="2095"/>
        <v>2144.8799999999997</v>
      </c>
      <c r="CK688" s="20">
        <v>4327.8185836856692</v>
      </c>
      <c r="CL688" s="33">
        <v>5147.7120000000004</v>
      </c>
      <c r="CM688" s="475">
        <f t="shared" si="2007"/>
        <v>1.189447270133974</v>
      </c>
      <c r="CN688" s="4">
        <f t="shared" ref="CN688:CN718" si="2208">CJ688/$CJ$686</f>
        <v>7.5648843098357177E-2</v>
      </c>
      <c r="CO688" s="1">
        <v>0</v>
      </c>
      <c r="CP688" s="1">
        <v>0</v>
      </c>
      <c r="CQ688" s="19">
        <v>10</v>
      </c>
      <c r="CR688" s="7">
        <v>7181.0280000000002</v>
      </c>
      <c r="CS688" s="224">
        <f t="shared" si="2065"/>
        <v>1.6592719544830072</v>
      </c>
      <c r="CT688" s="1">
        <f t="shared" si="2066"/>
        <v>-0.38155961084137879</v>
      </c>
      <c r="CU688" s="229">
        <f t="shared" si="2008"/>
        <v>-0.81267811559274794</v>
      </c>
      <c r="CV688" s="193">
        <f t="shared" si="2009"/>
        <v>1158.2351999999998</v>
      </c>
      <c r="CW688" s="193">
        <f t="shared" si="2010"/>
        <v>3860.7839999999997</v>
      </c>
      <c r="CX688" s="20"/>
      <c r="CY688" s="33"/>
      <c r="CZ688" s="475">
        <f t="shared" si="2011"/>
        <v>0</v>
      </c>
      <c r="DA688" s="4">
        <f t="shared" si="2189"/>
        <v>8.7454284741313282E-2</v>
      </c>
      <c r="DE688" s="7">
        <f t="shared" ref="DE688:DE721" si="2209">DD688*$H688*1.08*(1-DB688)</f>
        <v>0</v>
      </c>
      <c r="DF688" s="224">
        <f t="shared" si="2069"/>
        <v>0</v>
      </c>
      <c r="DG688" s="1">
        <f t="shared" si="2012"/>
        <v>0</v>
      </c>
      <c r="DH688" s="229">
        <f t="shared" si="2013"/>
        <v>-0.84065210737305684</v>
      </c>
      <c r="DI688" s="193"/>
      <c r="DJ688" s="193"/>
      <c r="DK688" s="20"/>
      <c r="DL688" s="33"/>
      <c r="DM688" s="475">
        <f t="shared" si="2014"/>
        <v>0</v>
      </c>
      <c r="DN688" s="4" t="e">
        <f t="shared" si="2191"/>
        <v>#DIV/0!</v>
      </c>
      <c r="DR688" s="7">
        <f t="shared" si="2192"/>
        <v>0</v>
      </c>
      <c r="DS688" s="224">
        <f t="shared" si="2072"/>
        <v>0</v>
      </c>
      <c r="DT688" s="1">
        <f t="shared" si="2015"/>
        <v>0</v>
      </c>
      <c r="DU688" s="229">
        <f t="shared" si="2016"/>
        <v>-0.91147339298503161</v>
      </c>
    </row>
    <row r="689" spans="2:125" hidden="1" outlineLevel="1" x14ac:dyDescent="0.35">
      <c r="B689" s="5" t="s">
        <v>346</v>
      </c>
      <c r="C689" s="3"/>
      <c r="D689" s="18">
        <v>320107</v>
      </c>
      <c r="E689" s="5" t="s">
        <v>41</v>
      </c>
      <c r="F689" s="5" t="s">
        <v>33</v>
      </c>
      <c r="G689" s="5" t="s">
        <v>70</v>
      </c>
      <c r="H689" s="20">
        <v>317.77800000000002</v>
      </c>
      <c r="I689" s="16">
        <f t="shared" si="2193"/>
        <v>25.870135755149821</v>
      </c>
      <c r="J689" s="16">
        <f t="shared" si="2194"/>
        <v>17.24675717009988</v>
      </c>
      <c r="K689" s="16">
        <f t="shared" si="2195"/>
        <v>16.16883484696864</v>
      </c>
      <c r="L689" s="33">
        <f t="shared" si="2196"/>
        <v>19.40260181636237</v>
      </c>
      <c r="M689" s="20">
        <f t="shared" si="2197"/>
        <v>16.16883484696864</v>
      </c>
      <c r="N689" s="20">
        <f t="shared" si="2198"/>
        <v>16.16883484696864</v>
      </c>
      <c r="O689" s="20">
        <f t="shared" si="2199"/>
        <v>0</v>
      </c>
      <c r="P689" s="20">
        <f t="shared" si="2200"/>
        <v>15.874856031569209</v>
      </c>
      <c r="Q689" s="20">
        <f t="shared" si="2201"/>
        <v>3.1749712063138418</v>
      </c>
      <c r="R689" s="20">
        <f t="shared" si="2202"/>
        <v>12.699884825255369</v>
      </c>
      <c r="S689" s="20">
        <f t="shared" si="2203"/>
        <v>0</v>
      </c>
      <c r="T689" s="20">
        <f t="shared" si="2204"/>
        <v>0</v>
      </c>
      <c r="U689" s="182">
        <f t="shared" si="2205"/>
        <v>142.77571134565639</v>
      </c>
      <c r="V689" s="33">
        <v>0</v>
      </c>
      <c r="W689" s="20">
        <v>0</v>
      </c>
      <c r="X689" s="20">
        <v>0</v>
      </c>
      <c r="Y689" s="20">
        <v>0</v>
      </c>
      <c r="Z689" s="20">
        <v>0</v>
      </c>
      <c r="AA689" s="20">
        <v>0</v>
      </c>
      <c r="AB689" s="20">
        <v>0</v>
      </c>
      <c r="AC689" s="20">
        <v>0</v>
      </c>
      <c r="AD689" s="20">
        <v>0</v>
      </c>
      <c r="AE689" s="20">
        <v>0</v>
      </c>
      <c r="AF689" s="20">
        <v>0</v>
      </c>
      <c r="AG689" s="16">
        <v>0</v>
      </c>
      <c r="AH689" s="179">
        <f t="shared" si="1978"/>
        <v>0</v>
      </c>
      <c r="AI689" s="28">
        <v>8220.9600000000009</v>
      </c>
      <c r="AJ689" s="28">
        <v>5480.64</v>
      </c>
      <c r="AK689" s="28">
        <v>5138.1000000000004</v>
      </c>
      <c r="AL689" s="28">
        <v>6165.7200000000012</v>
      </c>
      <c r="AM689" s="28">
        <v>5138.1000000000004</v>
      </c>
      <c r="AN689" s="28">
        <v>5138.1000000000004</v>
      </c>
      <c r="AO689" s="28">
        <v>0</v>
      </c>
      <c r="AP689" s="28">
        <v>5044.68</v>
      </c>
      <c r="AQ689" s="28">
        <v>1008.936</v>
      </c>
      <c r="AR689" s="28">
        <v>4035.7440000000006</v>
      </c>
      <c r="AS689" s="28"/>
      <c r="AT689" s="23"/>
      <c r="AU689" s="329">
        <f t="shared" si="2099"/>
        <v>45370.98</v>
      </c>
      <c r="AV689" s="33">
        <v>0</v>
      </c>
      <c r="AW689" s="20">
        <v>0</v>
      </c>
      <c r="AX689" s="20">
        <v>0</v>
      </c>
      <c r="AY689" s="20">
        <v>0</v>
      </c>
      <c r="AZ689" s="20">
        <v>0</v>
      </c>
      <c r="BA689" s="20">
        <v>0</v>
      </c>
      <c r="BB689" s="20">
        <v>0</v>
      </c>
      <c r="BC689" s="20">
        <v>0</v>
      </c>
      <c r="BD689" s="20">
        <v>0</v>
      </c>
      <c r="BE689" s="20">
        <v>0</v>
      </c>
      <c r="BF689" s="20">
        <v>0</v>
      </c>
      <c r="BG689" s="20">
        <v>0</v>
      </c>
      <c r="BH689" s="329">
        <f t="shared" si="2100"/>
        <v>0</v>
      </c>
      <c r="BI689" s="193">
        <f t="shared" si="2186"/>
        <v>0</v>
      </c>
      <c r="BJ689" s="193">
        <f t="shared" si="2187"/>
        <v>0</v>
      </c>
      <c r="BK689" s="20">
        <v>0</v>
      </c>
      <c r="BL689" s="33">
        <v>0</v>
      </c>
      <c r="BM689" s="226">
        <f t="shared" si="2085"/>
        <v>0</v>
      </c>
      <c r="BN689" s="4">
        <f t="shared" si="2206"/>
        <v>0</v>
      </c>
      <c r="BO689" s="4">
        <v>0</v>
      </c>
      <c r="BP689" s="4">
        <v>0</v>
      </c>
      <c r="BQ689" s="195">
        <v>0</v>
      </c>
      <c r="BR689" s="196">
        <f t="shared" si="2188"/>
        <v>0</v>
      </c>
      <c r="BS689" s="224">
        <f t="shared" si="2098"/>
        <v>0</v>
      </c>
      <c r="BT689" s="4">
        <f t="shared" si="2087"/>
        <v>-1</v>
      </c>
      <c r="BU689" s="229">
        <f t="shared" si="1976"/>
        <v>-1</v>
      </c>
      <c r="BV689" s="193">
        <f t="shared" si="2088"/>
        <v>0</v>
      </c>
      <c r="BW689" s="193">
        <f t="shared" si="2089"/>
        <v>0</v>
      </c>
      <c r="BX689" s="20">
        <v>0</v>
      </c>
      <c r="BY689" s="19">
        <v>0</v>
      </c>
      <c r="BZ689" s="441">
        <f t="shared" si="2090"/>
        <v>0</v>
      </c>
      <c r="CA689" s="4">
        <f t="shared" si="2207"/>
        <v>0</v>
      </c>
      <c r="CB689" s="1">
        <v>0</v>
      </c>
      <c r="CC689" s="1">
        <v>0</v>
      </c>
      <c r="CD689" s="19"/>
      <c r="CE689" s="196">
        <v>0</v>
      </c>
      <c r="CF689" s="275">
        <f t="shared" si="2091"/>
        <v>0</v>
      </c>
      <c r="CG689" s="1">
        <f t="shared" si="2092"/>
        <v>-1</v>
      </c>
      <c r="CH689" s="229">
        <f t="shared" si="2093"/>
        <v>-1</v>
      </c>
      <c r="CI689" s="193">
        <f t="shared" si="2094"/>
        <v>0</v>
      </c>
      <c r="CJ689" s="193">
        <f t="shared" si="2095"/>
        <v>0</v>
      </c>
      <c r="CK689" s="20">
        <v>0</v>
      </c>
      <c r="CL689" s="33">
        <v>0</v>
      </c>
      <c r="CM689" s="475">
        <f t="shared" si="2007"/>
        <v>0</v>
      </c>
      <c r="CN689" s="4">
        <f t="shared" si="2208"/>
        <v>0</v>
      </c>
      <c r="CO689" s="1">
        <v>0</v>
      </c>
      <c r="CP689" s="1">
        <v>0</v>
      </c>
      <c r="CR689" s="7">
        <v>3432.0024000000003</v>
      </c>
      <c r="CS689" s="224">
        <f t="shared" si="2065"/>
        <v>0</v>
      </c>
      <c r="CT689" s="1">
        <f t="shared" si="2066"/>
        <v>-0.14959858702633277</v>
      </c>
      <c r="CU689" s="229">
        <f t="shared" si="2008"/>
        <v>-0.92435688186589759</v>
      </c>
      <c r="CV689" s="193">
        <f t="shared" si="2009"/>
        <v>0</v>
      </c>
      <c r="CW689" s="193">
        <f t="shared" si="2010"/>
        <v>0</v>
      </c>
      <c r="CX689" s="20"/>
      <c r="CY689" s="33"/>
      <c r="CZ689" s="475">
        <f t="shared" si="2011"/>
        <v>0</v>
      </c>
      <c r="DA689" s="4">
        <f t="shared" si="2189"/>
        <v>0</v>
      </c>
      <c r="DE689" s="7">
        <f t="shared" si="2209"/>
        <v>0</v>
      </c>
      <c r="DF689" s="224">
        <f t="shared" si="2069"/>
        <v>0</v>
      </c>
      <c r="DG689" s="1">
        <f t="shared" si="2012"/>
        <v>0</v>
      </c>
      <c r="DH689" s="229">
        <f t="shared" si="2013"/>
        <v>-1</v>
      </c>
      <c r="DI689" s="193"/>
      <c r="DJ689" s="193"/>
      <c r="DK689" s="20"/>
      <c r="DL689" s="33"/>
      <c r="DM689" s="475">
        <f t="shared" si="2014"/>
        <v>0</v>
      </c>
      <c r="DN689" s="4" t="e">
        <f t="shared" si="2191"/>
        <v>#DIV/0!</v>
      </c>
      <c r="DR689" s="7">
        <f t="shared" si="2192"/>
        <v>0</v>
      </c>
      <c r="DS689" s="224">
        <f t="shared" si="2072"/>
        <v>0</v>
      </c>
      <c r="DT689" s="1">
        <f t="shared" si="2015"/>
        <v>0</v>
      </c>
      <c r="DU689" s="229">
        <f t="shared" si="2016"/>
        <v>-1</v>
      </c>
    </row>
    <row r="690" spans="2:125" hidden="1" outlineLevel="1" x14ac:dyDescent="0.35">
      <c r="B690" s="5" t="s">
        <v>346</v>
      </c>
      <c r="C690" s="3"/>
      <c r="D690" s="18">
        <v>320926</v>
      </c>
      <c r="E690" s="5" t="s">
        <v>42</v>
      </c>
      <c r="F690" s="5" t="s">
        <v>48</v>
      </c>
      <c r="G690" s="5" t="s">
        <v>70</v>
      </c>
      <c r="H690" s="20">
        <v>332.45499999999998</v>
      </c>
      <c r="I690" s="16">
        <f t="shared" si="2193"/>
        <v>0</v>
      </c>
      <c r="J690" s="16">
        <f t="shared" si="2194"/>
        <v>0</v>
      </c>
      <c r="K690" s="16">
        <f t="shared" si="2195"/>
        <v>0</v>
      </c>
      <c r="L690" s="33">
        <f t="shared" si="2196"/>
        <v>0</v>
      </c>
      <c r="M690" s="20">
        <f t="shared" si="2197"/>
        <v>0</v>
      </c>
      <c r="N690" s="20">
        <f t="shared" si="2198"/>
        <v>0</v>
      </c>
      <c r="O690" s="20">
        <f t="shared" si="2199"/>
        <v>0</v>
      </c>
      <c r="P690" s="20">
        <f t="shared" si="2200"/>
        <v>0</v>
      </c>
      <c r="Q690" s="20">
        <f t="shared" si="2201"/>
        <v>0</v>
      </c>
      <c r="R690" s="20">
        <f t="shared" si="2202"/>
        <v>0</v>
      </c>
      <c r="S690" s="20">
        <f t="shared" si="2203"/>
        <v>0</v>
      </c>
      <c r="T690" s="20">
        <f t="shared" si="2204"/>
        <v>0</v>
      </c>
      <c r="U690" s="182">
        <f t="shared" si="2205"/>
        <v>0</v>
      </c>
      <c r="V690" s="33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0">
        <v>0</v>
      </c>
      <c r="AF690" s="20">
        <v>0</v>
      </c>
      <c r="AG690" s="16">
        <v>0</v>
      </c>
      <c r="AH690" s="179">
        <f t="shared" si="1978"/>
        <v>0</v>
      </c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329">
        <f t="shared" si="2099"/>
        <v>0</v>
      </c>
      <c r="AV690" s="33">
        <v>0</v>
      </c>
      <c r="AW690" s="20">
        <v>0</v>
      </c>
      <c r="AX690" s="20">
        <v>0</v>
      </c>
      <c r="AY690" s="20">
        <v>0</v>
      </c>
      <c r="AZ690" s="20">
        <v>0</v>
      </c>
      <c r="BA690" s="20">
        <v>0</v>
      </c>
      <c r="BB690" s="20">
        <v>0</v>
      </c>
      <c r="BC690" s="20">
        <v>0</v>
      </c>
      <c r="BD690" s="20">
        <v>0</v>
      </c>
      <c r="BE690" s="20">
        <v>0</v>
      </c>
      <c r="BF690" s="20">
        <v>0</v>
      </c>
      <c r="BG690" s="20">
        <v>0</v>
      </c>
      <c r="BH690" s="329">
        <f t="shared" si="2100"/>
        <v>0</v>
      </c>
      <c r="BI690" s="193">
        <f t="shared" si="2186"/>
        <v>0</v>
      </c>
      <c r="BJ690" s="193">
        <f t="shared" si="2187"/>
        <v>0</v>
      </c>
      <c r="BK690" s="20">
        <v>0</v>
      </c>
      <c r="BL690" s="33">
        <v>0</v>
      </c>
      <c r="BM690" s="226">
        <f t="shared" si="2085"/>
        <v>0</v>
      </c>
      <c r="BN690" s="4">
        <f t="shared" si="2206"/>
        <v>0</v>
      </c>
      <c r="BO690" s="4">
        <v>0</v>
      </c>
      <c r="BP690" s="4">
        <v>0</v>
      </c>
      <c r="BQ690" s="195">
        <v>0</v>
      </c>
      <c r="BR690" s="196">
        <f t="shared" si="2188"/>
        <v>0</v>
      </c>
      <c r="BS690" s="224">
        <f t="shared" si="2098"/>
        <v>0</v>
      </c>
      <c r="BT690" s="4">
        <f t="shared" si="2087"/>
        <v>0</v>
      </c>
      <c r="BU690" s="229">
        <f t="shared" si="1976"/>
        <v>0</v>
      </c>
      <c r="BV690" s="193">
        <f t="shared" si="2088"/>
        <v>0</v>
      </c>
      <c r="BW690" s="193">
        <f t="shared" si="2089"/>
        <v>0</v>
      </c>
      <c r="BX690" s="20">
        <v>0</v>
      </c>
      <c r="BY690" s="19">
        <v>0</v>
      </c>
      <c r="BZ690" s="441">
        <f t="shared" si="2090"/>
        <v>0</v>
      </c>
      <c r="CA690" s="4">
        <f t="shared" si="2207"/>
        <v>0</v>
      </c>
      <c r="CB690" s="1">
        <v>0</v>
      </c>
      <c r="CC690" s="1">
        <v>0</v>
      </c>
      <c r="CD690" s="19">
        <v>0</v>
      </c>
      <c r="CE690" s="196">
        <v>0</v>
      </c>
      <c r="CF690" s="275">
        <f t="shared" si="2091"/>
        <v>0</v>
      </c>
      <c r="CG690" s="1">
        <f t="shared" si="2092"/>
        <v>0</v>
      </c>
      <c r="CH690" s="229">
        <f t="shared" si="2093"/>
        <v>0</v>
      </c>
      <c r="CI690" s="193">
        <f t="shared" si="2094"/>
        <v>0</v>
      </c>
      <c r="CJ690" s="193">
        <f t="shared" si="2095"/>
        <v>0</v>
      </c>
      <c r="CK690" s="20">
        <v>0</v>
      </c>
      <c r="CL690" s="33">
        <v>0</v>
      </c>
      <c r="CM690" s="475">
        <f t="shared" si="2007"/>
        <v>0</v>
      </c>
      <c r="CN690" s="4">
        <f t="shared" si="2208"/>
        <v>0</v>
      </c>
      <c r="CO690" s="1">
        <v>0</v>
      </c>
      <c r="CP690" s="1">
        <v>0</v>
      </c>
      <c r="CQ690" s="19">
        <v>0</v>
      </c>
      <c r="CR690" s="7">
        <v>0</v>
      </c>
      <c r="CS690" s="224">
        <f t="shared" si="2065"/>
        <v>0</v>
      </c>
      <c r="CT690" s="1">
        <f t="shared" si="2066"/>
        <v>0</v>
      </c>
      <c r="CU690" s="229">
        <f t="shared" si="2008"/>
        <v>0</v>
      </c>
      <c r="CV690" s="193">
        <f t="shared" si="2009"/>
        <v>0</v>
      </c>
      <c r="CW690" s="193">
        <f t="shared" si="2010"/>
        <v>0</v>
      </c>
      <c r="CX690" s="20"/>
      <c r="CY690" s="33"/>
      <c r="CZ690" s="475">
        <f t="shared" si="2011"/>
        <v>0</v>
      </c>
      <c r="DA690" s="4">
        <f t="shared" si="2189"/>
        <v>0</v>
      </c>
      <c r="DE690" s="7">
        <f t="shared" si="2209"/>
        <v>0</v>
      </c>
      <c r="DF690" s="224">
        <f t="shared" si="2069"/>
        <v>0</v>
      </c>
      <c r="DG690" s="1">
        <f t="shared" si="2012"/>
        <v>0</v>
      </c>
      <c r="DH690" s="229">
        <f t="shared" si="2013"/>
        <v>0</v>
      </c>
      <c r="DI690" s="193"/>
      <c r="DJ690" s="193"/>
      <c r="DK690" s="20"/>
      <c r="DL690" s="33"/>
      <c r="DM690" s="475">
        <f t="shared" si="2014"/>
        <v>0</v>
      </c>
      <c r="DN690" s="4" t="e">
        <f t="shared" si="2191"/>
        <v>#DIV/0!</v>
      </c>
      <c r="DR690" s="7">
        <f t="shared" si="2192"/>
        <v>0</v>
      </c>
      <c r="DS690" s="224">
        <f t="shared" si="2072"/>
        <v>0</v>
      </c>
      <c r="DT690" s="1">
        <f t="shared" si="2015"/>
        <v>0</v>
      </c>
      <c r="DU690" s="229">
        <f t="shared" si="2016"/>
        <v>0</v>
      </c>
    </row>
    <row r="691" spans="2:125" hidden="1" outlineLevel="1" x14ac:dyDescent="0.35">
      <c r="B691" s="5" t="s">
        <v>346</v>
      </c>
      <c r="C691" s="3"/>
      <c r="D691" s="18">
        <v>324903</v>
      </c>
      <c r="E691" s="5" t="s">
        <v>43</v>
      </c>
      <c r="F691" s="5" t="s">
        <v>49</v>
      </c>
      <c r="G691" s="5" t="s">
        <v>69</v>
      </c>
      <c r="H691" s="20">
        <v>382.63600000000002</v>
      </c>
      <c r="I691" s="16">
        <f t="shared" si="2193"/>
        <v>0</v>
      </c>
      <c r="J691" s="16">
        <f t="shared" si="2194"/>
        <v>0</v>
      </c>
      <c r="K691" s="16">
        <f t="shared" si="2195"/>
        <v>0</v>
      </c>
      <c r="L691" s="33">
        <f t="shared" si="2196"/>
        <v>0</v>
      </c>
      <c r="M691" s="20">
        <f t="shared" si="2197"/>
        <v>0</v>
      </c>
      <c r="N691" s="20">
        <f t="shared" si="2198"/>
        <v>0</v>
      </c>
      <c r="O691" s="20">
        <f t="shared" si="2199"/>
        <v>0</v>
      </c>
      <c r="P691" s="20">
        <f t="shared" si="2200"/>
        <v>0</v>
      </c>
      <c r="Q691" s="20">
        <f t="shared" si="2201"/>
        <v>0</v>
      </c>
      <c r="R691" s="20">
        <f t="shared" si="2202"/>
        <v>0</v>
      </c>
      <c r="S691" s="20">
        <f t="shared" si="2203"/>
        <v>0</v>
      </c>
      <c r="T691" s="20">
        <f t="shared" si="2204"/>
        <v>0</v>
      </c>
      <c r="U691" s="182">
        <f t="shared" si="2205"/>
        <v>0</v>
      </c>
      <c r="V691" s="33">
        <v>0</v>
      </c>
      <c r="W691" s="20">
        <v>0</v>
      </c>
      <c r="X691" s="20">
        <v>0</v>
      </c>
      <c r="Y691" s="20">
        <v>0</v>
      </c>
      <c r="Z691" s="20">
        <v>0</v>
      </c>
      <c r="AA691" s="20">
        <v>0</v>
      </c>
      <c r="AB691" s="20">
        <v>0</v>
      </c>
      <c r="AC691" s="20">
        <v>0</v>
      </c>
      <c r="AD691" s="20">
        <v>0</v>
      </c>
      <c r="AE691" s="20">
        <v>0</v>
      </c>
      <c r="AF691" s="20">
        <v>0</v>
      </c>
      <c r="AG691" s="16">
        <v>0</v>
      </c>
      <c r="AH691" s="179">
        <f t="shared" si="1978"/>
        <v>0</v>
      </c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329">
        <f t="shared" si="2099"/>
        <v>0</v>
      </c>
      <c r="AV691" s="33">
        <v>0</v>
      </c>
      <c r="AW691" s="20">
        <v>0</v>
      </c>
      <c r="AX691" s="20">
        <v>0</v>
      </c>
      <c r="AY691" s="20">
        <v>0</v>
      </c>
      <c r="AZ691" s="20">
        <v>0</v>
      </c>
      <c r="BA691" s="20">
        <v>0</v>
      </c>
      <c r="BB691" s="20">
        <v>0</v>
      </c>
      <c r="BC691" s="20">
        <v>0</v>
      </c>
      <c r="BD691" s="20">
        <v>0</v>
      </c>
      <c r="BE691" s="20">
        <v>0</v>
      </c>
      <c r="BF691" s="20">
        <v>0</v>
      </c>
      <c r="BG691" s="20">
        <v>0</v>
      </c>
      <c r="BH691" s="329">
        <f t="shared" si="2100"/>
        <v>0</v>
      </c>
      <c r="BI691" s="193">
        <f t="shared" si="2186"/>
        <v>0</v>
      </c>
      <c r="BJ691" s="193">
        <f t="shared" si="2187"/>
        <v>0</v>
      </c>
      <c r="BK691" s="20">
        <v>0</v>
      </c>
      <c r="BL691" s="33">
        <v>0</v>
      </c>
      <c r="BM691" s="226">
        <f t="shared" si="2085"/>
        <v>0</v>
      </c>
      <c r="BN691" s="4">
        <f t="shared" si="2206"/>
        <v>0</v>
      </c>
      <c r="BO691" s="4">
        <v>0</v>
      </c>
      <c r="BP691" s="4">
        <v>0</v>
      </c>
      <c r="BQ691" s="195">
        <v>0</v>
      </c>
      <c r="BR691" s="196">
        <f t="shared" si="2188"/>
        <v>0</v>
      </c>
      <c r="BS691" s="224">
        <f t="shared" si="2098"/>
        <v>0</v>
      </c>
      <c r="BT691" s="4">
        <f t="shared" si="2087"/>
        <v>0</v>
      </c>
      <c r="BU691" s="229">
        <f t="shared" si="1976"/>
        <v>0</v>
      </c>
      <c r="BV691" s="193">
        <f t="shared" si="2088"/>
        <v>0</v>
      </c>
      <c r="BW691" s="193">
        <f t="shared" si="2089"/>
        <v>0</v>
      </c>
      <c r="BX691" s="20">
        <v>0</v>
      </c>
      <c r="BY691" s="19">
        <v>0</v>
      </c>
      <c r="BZ691" s="441">
        <f t="shared" si="2090"/>
        <v>0</v>
      </c>
      <c r="CA691" s="4">
        <f t="shared" si="2207"/>
        <v>0</v>
      </c>
      <c r="CB691" s="1">
        <v>0</v>
      </c>
      <c r="CC691" s="1">
        <v>0</v>
      </c>
      <c r="CD691" s="19">
        <v>0</v>
      </c>
      <c r="CE691" s="196">
        <v>0</v>
      </c>
      <c r="CF691" s="275">
        <f t="shared" si="2091"/>
        <v>0</v>
      </c>
      <c r="CG691" s="1">
        <f t="shared" si="2092"/>
        <v>0</v>
      </c>
      <c r="CH691" s="229">
        <f t="shared" si="2093"/>
        <v>0</v>
      </c>
      <c r="CI691" s="193">
        <f t="shared" si="2094"/>
        <v>0</v>
      </c>
      <c r="CJ691" s="193">
        <f t="shared" si="2095"/>
        <v>0</v>
      </c>
      <c r="CK691" s="20">
        <v>0</v>
      </c>
      <c r="CL691" s="33">
        <v>0</v>
      </c>
      <c r="CM691" s="475">
        <f t="shared" si="2007"/>
        <v>0</v>
      </c>
      <c r="CN691" s="4">
        <f t="shared" si="2208"/>
        <v>0</v>
      </c>
      <c r="CO691" s="1">
        <v>0</v>
      </c>
      <c r="CP691" s="1">
        <v>0</v>
      </c>
      <c r="CQ691" s="19">
        <v>0</v>
      </c>
      <c r="CR691" s="7">
        <v>0</v>
      </c>
      <c r="CS691" s="224">
        <f t="shared" si="2065"/>
        <v>0</v>
      </c>
      <c r="CT691" s="1">
        <f t="shared" si="2066"/>
        <v>0</v>
      </c>
      <c r="CU691" s="229">
        <f t="shared" si="2008"/>
        <v>0</v>
      </c>
      <c r="CV691" s="193">
        <f t="shared" si="2009"/>
        <v>0</v>
      </c>
      <c r="CW691" s="193">
        <f t="shared" si="2010"/>
        <v>0</v>
      </c>
      <c r="CX691" s="20"/>
      <c r="CY691" s="33"/>
      <c r="CZ691" s="475">
        <f t="shared" si="2011"/>
        <v>0</v>
      </c>
      <c r="DA691" s="4">
        <f t="shared" si="2189"/>
        <v>0</v>
      </c>
      <c r="DE691" s="7">
        <f t="shared" si="2209"/>
        <v>0</v>
      </c>
      <c r="DF691" s="224">
        <f t="shared" si="2069"/>
        <v>0</v>
      </c>
      <c r="DG691" s="1">
        <f t="shared" si="2012"/>
        <v>0</v>
      </c>
      <c r="DH691" s="229">
        <f t="shared" si="2013"/>
        <v>0</v>
      </c>
      <c r="DI691" s="193"/>
      <c r="DJ691" s="193"/>
      <c r="DK691" s="20"/>
      <c r="DL691" s="33"/>
      <c r="DM691" s="475">
        <f t="shared" si="2014"/>
        <v>0</v>
      </c>
      <c r="DN691" s="4" t="e">
        <f t="shared" si="2191"/>
        <v>#DIV/0!</v>
      </c>
      <c r="DR691" s="7">
        <f t="shared" si="2192"/>
        <v>0</v>
      </c>
      <c r="DS691" s="224">
        <f t="shared" si="2072"/>
        <v>0</v>
      </c>
      <c r="DT691" s="1">
        <f t="shared" si="2015"/>
        <v>0</v>
      </c>
      <c r="DU691" s="229">
        <f t="shared" si="2016"/>
        <v>0</v>
      </c>
    </row>
    <row r="692" spans="2:125" hidden="1" outlineLevel="1" x14ac:dyDescent="0.35">
      <c r="B692" s="5" t="s">
        <v>346</v>
      </c>
      <c r="C692" s="3"/>
      <c r="D692" s="18">
        <v>320023</v>
      </c>
      <c r="E692" s="5" t="s">
        <v>41</v>
      </c>
      <c r="F692" s="5" t="s">
        <v>30</v>
      </c>
      <c r="G692" s="5" t="s">
        <v>71</v>
      </c>
      <c r="H692" s="20">
        <v>220.79999999999995</v>
      </c>
      <c r="I692" s="16">
        <f t="shared" si="2193"/>
        <v>0</v>
      </c>
      <c r="J692" s="16">
        <f t="shared" si="2194"/>
        <v>0</v>
      </c>
      <c r="K692" s="16">
        <f t="shared" si="2195"/>
        <v>0</v>
      </c>
      <c r="L692" s="33">
        <f t="shared" si="2196"/>
        <v>0</v>
      </c>
      <c r="M692" s="20">
        <f t="shared" si="2197"/>
        <v>0</v>
      </c>
      <c r="N692" s="20">
        <f t="shared" si="2198"/>
        <v>0</v>
      </c>
      <c r="O692" s="20">
        <f t="shared" si="2199"/>
        <v>0</v>
      </c>
      <c r="P692" s="20">
        <f t="shared" si="2200"/>
        <v>42.336000000000013</v>
      </c>
      <c r="Q692" s="20">
        <f t="shared" si="2201"/>
        <v>0</v>
      </c>
      <c r="R692" s="20">
        <f t="shared" si="2202"/>
        <v>52.920000000000009</v>
      </c>
      <c r="S692" s="20">
        <f t="shared" si="2203"/>
        <v>0</v>
      </c>
      <c r="T692" s="20">
        <f t="shared" si="2204"/>
        <v>0</v>
      </c>
      <c r="U692" s="182">
        <f t="shared" si="2205"/>
        <v>95.256000000000029</v>
      </c>
      <c r="V692" s="33">
        <v>0</v>
      </c>
      <c r="W692" s="20">
        <v>0</v>
      </c>
      <c r="X692" s="20">
        <v>0</v>
      </c>
      <c r="Y692" s="20">
        <v>0</v>
      </c>
      <c r="Z692" s="20">
        <v>0</v>
      </c>
      <c r="AA692" s="20">
        <v>0</v>
      </c>
      <c r="AB692" s="20">
        <v>0</v>
      </c>
      <c r="AC692" s="20">
        <v>0</v>
      </c>
      <c r="AD692" s="20">
        <v>0</v>
      </c>
      <c r="AE692" s="20">
        <v>0</v>
      </c>
      <c r="AF692" s="20">
        <v>0</v>
      </c>
      <c r="AG692" s="16">
        <v>0</v>
      </c>
      <c r="AH692" s="179">
        <f t="shared" si="1978"/>
        <v>0</v>
      </c>
      <c r="AI692" s="28">
        <v>0</v>
      </c>
      <c r="AJ692" s="28">
        <v>0</v>
      </c>
      <c r="AK692" s="28">
        <v>0</v>
      </c>
      <c r="AL692" s="28">
        <v>0</v>
      </c>
      <c r="AM692" s="28">
        <v>0</v>
      </c>
      <c r="AN692" s="28">
        <v>0</v>
      </c>
      <c r="AO692" s="28">
        <v>0</v>
      </c>
      <c r="AP692" s="28">
        <v>9347.7888000000003</v>
      </c>
      <c r="AQ692" s="28">
        <v>0</v>
      </c>
      <c r="AR692" s="28">
        <v>11684.735999999999</v>
      </c>
      <c r="AS692" s="23"/>
      <c r="AT692" s="23"/>
      <c r="AU692" s="329">
        <f t="shared" si="2099"/>
        <v>21032.524799999999</v>
      </c>
      <c r="AV692" s="33">
        <v>0</v>
      </c>
      <c r="AW692" s="20">
        <v>0</v>
      </c>
      <c r="AX692" s="20">
        <v>0</v>
      </c>
      <c r="AY692" s="20">
        <v>0</v>
      </c>
      <c r="AZ692" s="20">
        <v>0</v>
      </c>
      <c r="BA692" s="20">
        <v>0</v>
      </c>
      <c r="BB692" s="20">
        <v>0</v>
      </c>
      <c r="BC692" s="20">
        <v>0</v>
      </c>
      <c r="BD692" s="20">
        <v>0</v>
      </c>
      <c r="BE692" s="20">
        <v>0</v>
      </c>
      <c r="BF692" s="20">
        <v>0</v>
      </c>
      <c r="BG692" s="20">
        <v>0</v>
      </c>
      <c r="BH692" s="329">
        <f t="shared" si="2100"/>
        <v>0</v>
      </c>
      <c r="BI692" s="193">
        <f t="shared" si="2186"/>
        <v>0</v>
      </c>
      <c r="BJ692" s="193">
        <f t="shared" si="2187"/>
        <v>0</v>
      </c>
      <c r="BK692" s="20">
        <v>0</v>
      </c>
      <c r="BL692" s="33">
        <v>0</v>
      </c>
      <c r="BM692" s="226">
        <f t="shared" si="2085"/>
        <v>0</v>
      </c>
      <c r="BN692" s="4">
        <f t="shared" si="2206"/>
        <v>0</v>
      </c>
      <c r="BO692" s="4">
        <v>0</v>
      </c>
      <c r="BP692" s="4">
        <v>0</v>
      </c>
      <c r="BQ692" s="195">
        <v>0</v>
      </c>
      <c r="BR692" s="196">
        <f t="shared" si="2188"/>
        <v>0</v>
      </c>
      <c r="BS692" s="224">
        <f t="shared" si="2098"/>
        <v>0</v>
      </c>
      <c r="BT692" s="4">
        <f t="shared" si="2087"/>
        <v>-1</v>
      </c>
      <c r="BU692" s="229">
        <f t="shared" si="1976"/>
        <v>-1</v>
      </c>
      <c r="BV692" s="193">
        <f t="shared" si="2088"/>
        <v>0</v>
      </c>
      <c r="BW692" s="193">
        <f t="shared" si="2089"/>
        <v>0</v>
      </c>
      <c r="BX692" s="20">
        <v>0</v>
      </c>
      <c r="BY692" s="19">
        <v>0</v>
      </c>
      <c r="BZ692" s="441">
        <f t="shared" si="2090"/>
        <v>0</v>
      </c>
      <c r="CA692" s="4">
        <f t="shared" si="2207"/>
        <v>0</v>
      </c>
      <c r="CB692" s="1">
        <v>0</v>
      </c>
      <c r="CC692" s="1">
        <v>0</v>
      </c>
      <c r="CD692" s="19">
        <v>0</v>
      </c>
      <c r="CE692" s="196">
        <v>0</v>
      </c>
      <c r="CF692" s="275">
        <f t="shared" si="2091"/>
        <v>0</v>
      </c>
      <c r="CG692" s="1">
        <f t="shared" si="2092"/>
        <v>0</v>
      </c>
      <c r="CH692" s="229">
        <f t="shared" si="2093"/>
        <v>-1</v>
      </c>
      <c r="CI692" s="193">
        <f t="shared" si="2094"/>
        <v>0</v>
      </c>
      <c r="CJ692" s="193">
        <f t="shared" si="2095"/>
        <v>0</v>
      </c>
      <c r="CK692" s="20">
        <v>0</v>
      </c>
      <c r="CL692" s="33">
        <v>0</v>
      </c>
      <c r="CM692" s="475">
        <f t="shared" si="2007"/>
        <v>0</v>
      </c>
      <c r="CN692" s="4">
        <f t="shared" si="2208"/>
        <v>0</v>
      </c>
      <c r="CO692" s="1">
        <v>0</v>
      </c>
      <c r="CP692" s="1">
        <v>0</v>
      </c>
      <c r="CQ692" s="19">
        <v>0</v>
      </c>
      <c r="CR692" s="7">
        <v>0</v>
      </c>
      <c r="CS692" s="224">
        <f t="shared" si="2065"/>
        <v>0</v>
      </c>
      <c r="CT692" s="1">
        <f t="shared" si="2066"/>
        <v>-1</v>
      </c>
      <c r="CU692" s="229">
        <f t="shared" si="2008"/>
        <v>-1</v>
      </c>
      <c r="CV692" s="193">
        <f t="shared" si="2009"/>
        <v>0</v>
      </c>
      <c r="CW692" s="193">
        <f t="shared" si="2010"/>
        <v>0</v>
      </c>
      <c r="CX692" s="20"/>
      <c r="CY692" s="33"/>
      <c r="CZ692" s="475">
        <f t="shared" si="2011"/>
        <v>0</v>
      </c>
      <c r="DA692" s="4">
        <f t="shared" si="2189"/>
        <v>0</v>
      </c>
      <c r="DE692" s="7">
        <f t="shared" si="2209"/>
        <v>0</v>
      </c>
      <c r="DF692" s="224">
        <f t="shared" si="2069"/>
        <v>0</v>
      </c>
      <c r="DG692" s="1">
        <f t="shared" si="2012"/>
        <v>0</v>
      </c>
      <c r="DH692" s="229">
        <f t="shared" si="2013"/>
        <v>-1</v>
      </c>
      <c r="DI692" s="193"/>
      <c r="DJ692" s="193"/>
      <c r="DK692" s="20"/>
      <c r="DL692" s="33"/>
      <c r="DM692" s="475">
        <f t="shared" si="2014"/>
        <v>0</v>
      </c>
      <c r="DN692" s="4" t="e">
        <f t="shared" si="2191"/>
        <v>#DIV/0!</v>
      </c>
      <c r="DR692" s="7">
        <f t="shared" si="2192"/>
        <v>0</v>
      </c>
      <c r="DS692" s="224">
        <f t="shared" si="2072"/>
        <v>0</v>
      </c>
      <c r="DT692" s="1">
        <f t="shared" si="2015"/>
        <v>0</v>
      </c>
      <c r="DU692" s="229">
        <f t="shared" si="2016"/>
        <v>-1</v>
      </c>
    </row>
    <row r="693" spans="2:125" hidden="1" outlineLevel="1" x14ac:dyDescent="0.35">
      <c r="B693" s="5" t="s">
        <v>346</v>
      </c>
      <c r="C693" s="3"/>
      <c r="D693" s="18">
        <v>320118</v>
      </c>
      <c r="E693" s="5" t="s">
        <v>41</v>
      </c>
      <c r="F693" s="5" t="s">
        <v>31</v>
      </c>
      <c r="G693" s="5" t="s">
        <v>71</v>
      </c>
      <c r="H693" s="20">
        <v>210.833</v>
      </c>
      <c r="I693" s="16">
        <f t="shared" si="2193"/>
        <v>0</v>
      </c>
      <c r="J693" s="16">
        <f t="shared" si="2194"/>
        <v>0</v>
      </c>
      <c r="K693" s="16">
        <f t="shared" si="2195"/>
        <v>0</v>
      </c>
      <c r="L693" s="33">
        <f t="shared" si="2196"/>
        <v>0</v>
      </c>
      <c r="M693" s="20">
        <f t="shared" si="2197"/>
        <v>0</v>
      </c>
      <c r="N693" s="20">
        <f t="shared" si="2198"/>
        <v>0</v>
      </c>
      <c r="O693" s="20">
        <f t="shared" si="2199"/>
        <v>0</v>
      </c>
      <c r="P693" s="20">
        <f t="shared" si="2200"/>
        <v>0</v>
      </c>
      <c r="Q693" s="20">
        <f t="shared" si="2201"/>
        <v>0</v>
      </c>
      <c r="R693" s="20">
        <f t="shared" si="2202"/>
        <v>0</v>
      </c>
      <c r="S693" s="20">
        <f t="shared" si="2203"/>
        <v>0</v>
      </c>
      <c r="T693" s="20">
        <f t="shared" si="2204"/>
        <v>0</v>
      </c>
      <c r="U693" s="182">
        <f t="shared" si="2205"/>
        <v>0</v>
      </c>
      <c r="V693" s="33">
        <v>0</v>
      </c>
      <c r="W693" s="20">
        <v>0</v>
      </c>
      <c r="X693" s="20">
        <v>0</v>
      </c>
      <c r="Y693" s="20">
        <v>0</v>
      </c>
      <c r="Z693" s="20">
        <v>0</v>
      </c>
      <c r="AA693" s="20">
        <v>0</v>
      </c>
      <c r="AB693" s="20">
        <v>0</v>
      </c>
      <c r="AC693" s="20">
        <v>0</v>
      </c>
      <c r="AD693" s="20">
        <v>0</v>
      </c>
      <c r="AE693" s="20">
        <v>0</v>
      </c>
      <c r="AF693" s="20">
        <v>0</v>
      </c>
      <c r="AG693" s="16">
        <v>0</v>
      </c>
      <c r="AH693" s="179">
        <f t="shared" si="1978"/>
        <v>0</v>
      </c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329">
        <f t="shared" si="2099"/>
        <v>0</v>
      </c>
      <c r="AV693" s="33">
        <v>0</v>
      </c>
      <c r="AW693" s="20">
        <v>0</v>
      </c>
      <c r="AX693" s="20">
        <v>0</v>
      </c>
      <c r="AY693" s="20">
        <v>0</v>
      </c>
      <c r="AZ693" s="20">
        <v>0</v>
      </c>
      <c r="BA693" s="20">
        <v>0</v>
      </c>
      <c r="BB693" s="20">
        <v>0</v>
      </c>
      <c r="BC693" s="20">
        <v>0</v>
      </c>
      <c r="BD693" s="20">
        <v>0</v>
      </c>
      <c r="BE693" s="20">
        <v>0</v>
      </c>
      <c r="BF693" s="20">
        <v>0</v>
      </c>
      <c r="BG693" s="20">
        <v>0</v>
      </c>
      <c r="BH693" s="329">
        <f t="shared" si="2100"/>
        <v>0</v>
      </c>
      <c r="BI693" s="193">
        <f t="shared" si="2186"/>
        <v>0</v>
      </c>
      <c r="BJ693" s="193">
        <f t="shared" si="2187"/>
        <v>0</v>
      </c>
      <c r="BK693" s="20">
        <v>0</v>
      </c>
      <c r="BL693" s="33">
        <v>0</v>
      </c>
      <c r="BM693" s="226">
        <f t="shared" si="2085"/>
        <v>0</v>
      </c>
      <c r="BN693" s="4">
        <f t="shared" si="2206"/>
        <v>0</v>
      </c>
      <c r="BO693" s="4">
        <v>0</v>
      </c>
      <c r="BP693" s="4">
        <v>0</v>
      </c>
      <c r="BQ693" s="195">
        <v>0</v>
      </c>
      <c r="BR693" s="196">
        <f t="shared" si="2188"/>
        <v>0</v>
      </c>
      <c r="BS693" s="224">
        <f t="shared" si="2098"/>
        <v>0</v>
      </c>
      <c r="BT693" s="4">
        <f t="shared" si="2087"/>
        <v>0</v>
      </c>
      <c r="BU693" s="229">
        <f t="shared" si="1976"/>
        <v>0</v>
      </c>
      <c r="BV693" s="193">
        <f t="shared" si="2088"/>
        <v>0</v>
      </c>
      <c r="BW693" s="193">
        <f t="shared" si="2089"/>
        <v>0</v>
      </c>
      <c r="BX693" s="20">
        <v>0</v>
      </c>
      <c r="BY693" s="19">
        <v>0</v>
      </c>
      <c r="BZ693" s="441">
        <f t="shared" si="2090"/>
        <v>0</v>
      </c>
      <c r="CA693" s="4">
        <f t="shared" si="2207"/>
        <v>0</v>
      </c>
      <c r="CB693" s="1">
        <v>0</v>
      </c>
      <c r="CC693" s="1">
        <v>0</v>
      </c>
      <c r="CD693" s="19">
        <v>0</v>
      </c>
      <c r="CE693" s="196">
        <v>0</v>
      </c>
      <c r="CF693" s="275">
        <f t="shared" si="2091"/>
        <v>0</v>
      </c>
      <c r="CG693" s="1">
        <f t="shared" si="2092"/>
        <v>0</v>
      </c>
      <c r="CH693" s="229">
        <f t="shared" si="2093"/>
        <v>0</v>
      </c>
      <c r="CI693" s="193">
        <f t="shared" si="2094"/>
        <v>0</v>
      </c>
      <c r="CJ693" s="193">
        <f t="shared" si="2095"/>
        <v>0</v>
      </c>
      <c r="CK693" s="20">
        <v>0</v>
      </c>
      <c r="CL693" s="33">
        <v>0</v>
      </c>
      <c r="CM693" s="475">
        <f t="shared" si="2007"/>
        <v>0</v>
      </c>
      <c r="CN693" s="4">
        <f t="shared" si="2208"/>
        <v>0</v>
      </c>
      <c r="CO693" s="1">
        <v>0</v>
      </c>
      <c r="CP693" s="1">
        <v>0</v>
      </c>
      <c r="CQ693" s="19">
        <v>0</v>
      </c>
      <c r="CR693" s="7">
        <v>0</v>
      </c>
      <c r="CS693" s="224">
        <f t="shared" si="2065"/>
        <v>0</v>
      </c>
      <c r="CT693" s="1">
        <f t="shared" si="2066"/>
        <v>0</v>
      </c>
      <c r="CU693" s="229">
        <f t="shared" si="2008"/>
        <v>0</v>
      </c>
      <c r="CV693" s="193">
        <f t="shared" si="2009"/>
        <v>0</v>
      </c>
      <c r="CW693" s="193">
        <f t="shared" si="2010"/>
        <v>0</v>
      </c>
      <c r="CX693" s="20"/>
      <c r="CY693" s="33"/>
      <c r="CZ693" s="475">
        <f t="shared" si="2011"/>
        <v>0</v>
      </c>
      <c r="DA693" s="4">
        <f t="shared" si="2189"/>
        <v>0</v>
      </c>
      <c r="DE693" s="7">
        <f t="shared" si="2209"/>
        <v>0</v>
      </c>
      <c r="DF693" s="224">
        <f t="shared" si="2069"/>
        <v>0</v>
      </c>
      <c r="DG693" s="1">
        <f t="shared" si="2012"/>
        <v>0</v>
      </c>
      <c r="DH693" s="229">
        <f t="shared" si="2013"/>
        <v>0</v>
      </c>
      <c r="DI693" s="193"/>
      <c r="DJ693" s="193"/>
      <c r="DK693" s="20"/>
      <c r="DL693" s="33"/>
      <c r="DM693" s="475">
        <f t="shared" si="2014"/>
        <v>0</v>
      </c>
      <c r="DN693" s="4" t="e">
        <f t="shared" si="2191"/>
        <v>#DIV/0!</v>
      </c>
      <c r="DR693" s="7">
        <f t="shared" si="2192"/>
        <v>0</v>
      </c>
      <c r="DS693" s="224">
        <f t="shared" si="2072"/>
        <v>0</v>
      </c>
      <c r="DT693" s="1">
        <f t="shared" si="2015"/>
        <v>0</v>
      </c>
      <c r="DU693" s="229">
        <f t="shared" si="2016"/>
        <v>0</v>
      </c>
    </row>
    <row r="694" spans="2:125" hidden="1" outlineLevel="1" x14ac:dyDescent="0.35">
      <c r="B694" s="5" t="s">
        <v>346</v>
      </c>
      <c r="C694" s="3"/>
      <c r="D694" s="18">
        <v>320028</v>
      </c>
      <c r="E694" s="5" t="s">
        <v>41</v>
      </c>
      <c r="F694" s="5" t="s">
        <v>34</v>
      </c>
      <c r="G694" s="5" t="s">
        <v>72</v>
      </c>
      <c r="H694" s="20">
        <v>167.22200000000001</v>
      </c>
      <c r="I694" s="16">
        <f t="shared" si="2193"/>
        <v>58.104356005788716</v>
      </c>
      <c r="J694" s="16">
        <f t="shared" si="2194"/>
        <v>20.751555716353113</v>
      </c>
      <c r="K694" s="16">
        <f t="shared" si="2195"/>
        <v>214.98611722141828</v>
      </c>
      <c r="L694" s="33">
        <f t="shared" si="2196"/>
        <v>53.954044862518096</v>
      </c>
      <c r="M694" s="20">
        <f t="shared" si="2197"/>
        <v>124.50933429811869</v>
      </c>
      <c r="N694" s="20">
        <f t="shared" si="2198"/>
        <v>0</v>
      </c>
      <c r="O694" s="20">
        <f t="shared" si="2199"/>
        <v>0</v>
      </c>
      <c r="P694" s="20">
        <f t="shared" si="2200"/>
        <v>84.67222733850808</v>
      </c>
      <c r="Q694" s="20">
        <f t="shared" si="2201"/>
        <v>127.00834100776211</v>
      </c>
      <c r="R694" s="20">
        <f t="shared" si="2202"/>
        <v>42.336113669254047</v>
      </c>
      <c r="S694" s="20">
        <f t="shared" si="2203"/>
        <v>0</v>
      </c>
      <c r="T694" s="20">
        <f t="shared" si="2204"/>
        <v>0</v>
      </c>
      <c r="U694" s="182">
        <f t="shared" si="2205"/>
        <v>726.322090119721</v>
      </c>
      <c r="V694" s="33">
        <v>0</v>
      </c>
      <c r="W694" s="20">
        <v>0</v>
      </c>
      <c r="X694" s="20">
        <v>0</v>
      </c>
      <c r="Y694" s="20">
        <v>0</v>
      </c>
      <c r="Z694" s="20">
        <v>0</v>
      </c>
      <c r="AA694" s="20">
        <v>0</v>
      </c>
      <c r="AB694" s="20">
        <v>0</v>
      </c>
      <c r="AC694" s="20">
        <v>0</v>
      </c>
      <c r="AD694" s="20">
        <v>200</v>
      </c>
      <c r="AE694" s="20">
        <v>0</v>
      </c>
      <c r="AF694" s="20">
        <v>0</v>
      </c>
      <c r="AG694" s="16">
        <v>0</v>
      </c>
      <c r="AH694" s="179">
        <f t="shared" si="1978"/>
        <v>200</v>
      </c>
      <c r="AI694" s="28">
        <v>9716.3266200000016</v>
      </c>
      <c r="AJ694" s="28">
        <v>3470.1166500000004</v>
      </c>
      <c r="AK694" s="28">
        <v>35950.40849400001</v>
      </c>
      <c r="AL694" s="28">
        <v>9022.3032900000017</v>
      </c>
      <c r="AM694" s="28">
        <v>20820.699900000003</v>
      </c>
      <c r="AN694" s="28">
        <v>0</v>
      </c>
      <c r="AO694" s="28">
        <v>0</v>
      </c>
      <c r="AP694" s="28">
        <v>14159.0592</v>
      </c>
      <c r="AQ694" s="28">
        <v>21238.588799999998</v>
      </c>
      <c r="AR694" s="28">
        <v>7079.5296000000008</v>
      </c>
      <c r="AS694" s="28"/>
      <c r="AT694" s="28"/>
      <c r="AU694" s="329">
        <f t="shared" si="2099"/>
        <v>121457.03255400002</v>
      </c>
      <c r="AV694" s="33">
        <v>0</v>
      </c>
      <c r="AW694" s="20">
        <v>0</v>
      </c>
      <c r="AX694" s="20">
        <v>0</v>
      </c>
      <c r="AY694" s="20">
        <v>0</v>
      </c>
      <c r="AZ694" s="20">
        <v>0</v>
      </c>
      <c r="BA694" s="20">
        <v>0</v>
      </c>
      <c r="BB694" s="20">
        <v>0</v>
      </c>
      <c r="BC694" s="20">
        <v>0</v>
      </c>
      <c r="BD694" s="20">
        <v>27812.16</v>
      </c>
      <c r="BE694" s="20">
        <v>0</v>
      </c>
      <c r="BF694" s="20">
        <v>0</v>
      </c>
      <c r="BG694" s="20">
        <v>0</v>
      </c>
      <c r="BH694" s="329">
        <f t="shared" si="2100"/>
        <v>27812.16</v>
      </c>
      <c r="BI694" s="193">
        <f t="shared" si="2186"/>
        <v>0</v>
      </c>
      <c r="BJ694" s="193">
        <f t="shared" si="2187"/>
        <v>0</v>
      </c>
      <c r="BK694" s="20">
        <v>0</v>
      </c>
      <c r="BL694" s="33">
        <v>0</v>
      </c>
      <c r="BM694" s="226">
        <f t="shared" si="2085"/>
        <v>0</v>
      </c>
      <c r="BN694" s="4">
        <f t="shared" si="2206"/>
        <v>0</v>
      </c>
      <c r="BO694" s="4">
        <v>0</v>
      </c>
      <c r="BP694" s="4">
        <v>0</v>
      </c>
      <c r="BQ694" s="195">
        <v>200</v>
      </c>
      <c r="BR694" s="196">
        <f t="shared" si="2188"/>
        <v>36119.952000000005</v>
      </c>
      <c r="BS694" s="224">
        <f t="shared" si="2098"/>
        <v>0</v>
      </c>
      <c r="BT694" s="4">
        <f t="shared" si="2087"/>
        <v>-1</v>
      </c>
      <c r="BU694" s="229">
        <f t="shared" si="1976"/>
        <v>-1</v>
      </c>
      <c r="BV694" s="193">
        <f t="shared" si="2088"/>
        <v>0</v>
      </c>
      <c r="BW694" s="193">
        <f t="shared" si="2089"/>
        <v>0</v>
      </c>
      <c r="BX694" s="20">
        <v>0</v>
      </c>
      <c r="BY694" s="19">
        <v>27812.16</v>
      </c>
      <c r="BZ694" s="441">
        <f t="shared" si="2090"/>
        <v>0</v>
      </c>
      <c r="CA694" s="4">
        <f t="shared" si="2207"/>
        <v>0</v>
      </c>
      <c r="CB694" s="1">
        <v>0</v>
      </c>
      <c r="CC694" s="1">
        <v>0</v>
      </c>
      <c r="CD694" s="19">
        <v>200</v>
      </c>
      <c r="CE694" s="196">
        <v>36119.952000000005</v>
      </c>
      <c r="CF694" s="275">
        <f t="shared" si="2091"/>
        <v>0</v>
      </c>
      <c r="CG694" s="1">
        <f t="shared" si="2092"/>
        <v>0.70067570591130846</v>
      </c>
      <c r="CH694" s="229">
        <f t="shared" si="2093"/>
        <v>-0.75683889504752166</v>
      </c>
      <c r="CI694" s="193">
        <f t="shared" si="2094"/>
        <v>3090.24</v>
      </c>
      <c r="CJ694" s="193">
        <f t="shared" si="2095"/>
        <v>9270.7199999999993</v>
      </c>
      <c r="CK694" s="20">
        <v>18705.938933714897</v>
      </c>
      <c r="CL694" s="33">
        <v>0</v>
      </c>
      <c r="CM694" s="475">
        <f t="shared" si="2007"/>
        <v>0</v>
      </c>
      <c r="CN694" s="4">
        <f t="shared" si="2208"/>
        <v>0.32697365012905244</v>
      </c>
      <c r="CO694" s="1">
        <v>0</v>
      </c>
      <c r="CP694" s="1">
        <v>0</v>
      </c>
      <c r="CQ694" s="19">
        <v>50</v>
      </c>
      <c r="CR694" s="7">
        <v>9029.9880000000012</v>
      </c>
      <c r="CS694" s="224">
        <f t="shared" si="2065"/>
        <v>0.48273374739423974</v>
      </c>
      <c r="CT694" s="1">
        <f t="shared" si="2066"/>
        <v>0.27550677943348112</v>
      </c>
      <c r="CU694" s="229">
        <f t="shared" si="2008"/>
        <v>-0.69666517265173655</v>
      </c>
      <c r="CV694" s="193">
        <f t="shared" si="2009"/>
        <v>2781.2159999999999</v>
      </c>
      <c r="CW694" s="193">
        <f t="shared" si="2010"/>
        <v>9270.7199999999993</v>
      </c>
      <c r="CX694" s="20"/>
      <c r="CY694" s="33"/>
      <c r="CZ694" s="475">
        <f t="shared" si="2011"/>
        <v>0</v>
      </c>
      <c r="DA694" s="4">
        <f t="shared" si="2189"/>
        <v>0.20999988257229307</v>
      </c>
      <c r="DE694" s="7">
        <f t="shared" si="2209"/>
        <v>0</v>
      </c>
      <c r="DF694" s="224">
        <f t="shared" si="2069"/>
        <v>0</v>
      </c>
      <c r="DG694" s="1">
        <f t="shared" si="2012"/>
        <v>0</v>
      </c>
      <c r="DH694" s="229">
        <f t="shared" si="2013"/>
        <v>-0.77101235379157917</v>
      </c>
      <c r="DI694" s="193"/>
      <c r="DJ694" s="193"/>
      <c r="DK694" s="20"/>
      <c r="DL694" s="33"/>
      <c r="DM694" s="475">
        <f t="shared" si="2014"/>
        <v>0</v>
      </c>
      <c r="DN694" s="4" t="e">
        <f t="shared" si="2191"/>
        <v>#DIV/0!</v>
      </c>
      <c r="DR694" s="7">
        <f t="shared" si="2192"/>
        <v>0</v>
      </c>
      <c r="DS694" s="224">
        <f t="shared" si="2072"/>
        <v>0</v>
      </c>
      <c r="DT694" s="1">
        <f t="shared" si="2015"/>
        <v>0</v>
      </c>
      <c r="DU694" s="229">
        <f t="shared" si="2016"/>
        <v>-0.77101235379157917</v>
      </c>
    </row>
    <row r="695" spans="2:125" hidden="1" outlineLevel="1" x14ac:dyDescent="0.35">
      <c r="B695" s="5" t="s">
        <v>346</v>
      </c>
      <c r="C695" s="3"/>
      <c r="D695" s="18">
        <v>320120</v>
      </c>
      <c r="E695" s="5" t="s">
        <v>41</v>
      </c>
      <c r="F695" s="5" t="s">
        <v>35</v>
      </c>
      <c r="G695" s="5" t="s">
        <v>72</v>
      </c>
      <c r="H695" s="20">
        <v>167.22200000000001</v>
      </c>
      <c r="I695" s="16">
        <f t="shared" si="2193"/>
        <v>0</v>
      </c>
      <c r="J695" s="16">
        <f t="shared" si="2194"/>
        <v>0</v>
      </c>
      <c r="K695" s="16">
        <f t="shared" si="2195"/>
        <v>0</v>
      </c>
      <c r="L695" s="33">
        <f t="shared" si="2196"/>
        <v>0</v>
      </c>
      <c r="M695" s="20">
        <f t="shared" si="2197"/>
        <v>0</v>
      </c>
      <c r="N695" s="20">
        <f t="shared" si="2198"/>
        <v>0</v>
      </c>
      <c r="O695" s="20">
        <f t="shared" si="2199"/>
        <v>0</v>
      </c>
      <c r="P695" s="20">
        <f t="shared" si="2200"/>
        <v>0</v>
      </c>
      <c r="Q695" s="20">
        <f t="shared" si="2201"/>
        <v>0</v>
      </c>
      <c r="R695" s="20">
        <f t="shared" si="2202"/>
        <v>0</v>
      </c>
      <c r="S695" s="20">
        <f t="shared" si="2203"/>
        <v>0</v>
      </c>
      <c r="T695" s="20">
        <f t="shared" si="2204"/>
        <v>0</v>
      </c>
      <c r="U695" s="182">
        <f t="shared" si="2205"/>
        <v>0</v>
      </c>
      <c r="V695" s="33">
        <v>0</v>
      </c>
      <c r="W695" s="20">
        <v>0</v>
      </c>
      <c r="X695" s="20">
        <v>0</v>
      </c>
      <c r="Y695" s="20">
        <v>0</v>
      </c>
      <c r="Z695" s="20">
        <v>0</v>
      </c>
      <c r="AA695" s="20">
        <v>0</v>
      </c>
      <c r="AB695" s="20">
        <v>0</v>
      </c>
      <c r="AC695" s="20">
        <v>0</v>
      </c>
      <c r="AD695" s="20">
        <v>0</v>
      </c>
      <c r="AE695" s="20">
        <v>0</v>
      </c>
      <c r="AF695" s="20">
        <v>0</v>
      </c>
      <c r="AG695" s="16">
        <v>0</v>
      </c>
      <c r="AH695" s="179">
        <f t="shared" si="1978"/>
        <v>0</v>
      </c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329">
        <f t="shared" si="2099"/>
        <v>0</v>
      </c>
      <c r="AV695" s="33">
        <v>0</v>
      </c>
      <c r="AW695" s="20">
        <v>0</v>
      </c>
      <c r="AX695" s="20">
        <v>0</v>
      </c>
      <c r="AY695" s="20">
        <v>0</v>
      </c>
      <c r="AZ695" s="20">
        <v>0</v>
      </c>
      <c r="BA695" s="20">
        <v>0</v>
      </c>
      <c r="BB695" s="20">
        <v>0</v>
      </c>
      <c r="BC695" s="20">
        <v>0</v>
      </c>
      <c r="BD695" s="20">
        <v>0</v>
      </c>
      <c r="BE695" s="20">
        <v>0</v>
      </c>
      <c r="BF695" s="20">
        <v>0</v>
      </c>
      <c r="BG695" s="20">
        <v>0</v>
      </c>
      <c r="BH695" s="329">
        <f t="shared" si="2100"/>
        <v>0</v>
      </c>
      <c r="BI695" s="193">
        <f t="shared" si="2186"/>
        <v>0</v>
      </c>
      <c r="BJ695" s="193">
        <f t="shared" si="2187"/>
        <v>0</v>
      </c>
      <c r="BK695" s="20">
        <v>0</v>
      </c>
      <c r="BL695" s="33">
        <v>0</v>
      </c>
      <c r="BM695" s="226">
        <f t="shared" si="2085"/>
        <v>0</v>
      </c>
      <c r="BN695" s="4">
        <f t="shared" si="2206"/>
        <v>0</v>
      </c>
      <c r="BO695" s="4">
        <v>0</v>
      </c>
      <c r="BP695" s="4">
        <v>0</v>
      </c>
      <c r="BQ695" s="195">
        <v>0</v>
      </c>
      <c r="BR695" s="196">
        <f t="shared" si="2188"/>
        <v>0</v>
      </c>
      <c r="BS695" s="224">
        <f t="shared" si="2098"/>
        <v>0</v>
      </c>
      <c r="BT695" s="4">
        <f t="shared" si="2087"/>
        <v>0</v>
      </c>
      <c r="BU695" s="229">
        <f t="shared" ref="BU695:BU723" si="2210">IFERROR(SUM(AV695:BC695)/SUM(AI695:AP695)-1,0)</f>
        <v>0</v>
      </c>
      <c r="BV695" s="193">
        <f t="shared" si="2088"/>
        <v>0</v>
      </c>
      <c r="BW695" s="193">
        <f t="shared" si="2089"/>
        <v>0</v>
      </c>
      <c r="BX695" s="20">
        <v>0</v>
      </c>
      <c r="BY695" s="19">
        <v>0</v>
      </c>
      <c r="BZ695" s="441">
        <f t="shared" si="2090"/>
        <v>0</v>
      </c>
      <c r="CA695" s="4">
        <f t="shared" si="2207"/>
        <v>0</v>
      </c>
      <c r="CB695" s="1">
        <v>0</v>
      </c>
      <c r="CC695" s="1">
        <v>0</v>
      </c>
      <c r="CD695" s="19">
        <v>0</v>
      </c>
      <c r="CE695" s="196">
        <v>0</v>
      </c>
      <c r="CF695" s="275">
        <f t="shared" si="2091"/>
        <v>0</v>
      </c>
      <c r="CG695" s="1">
        <f t="shared" si="2092"/>
        <v>0</v>
      </c>
      <c r="CH695" s="229">
        <f t="shared" si="2093"/>
        <v>0</v>
      </c>
      <c r="CI695" s="193">
        <f t="shared" si="2094"/>
        <v>0</v>
      </c>
      <c r="CJ695" s="193">
        <f t="shared" si="2095"/>
        <v>0</v>
      </c>
      <c r="CK695" s="20">
        <v>0</v>
      </c>
      <c r="CL695" s="33">
        <v>0</v>
      </c>
      <c r="CM695" s="475">
        <f t="shared" si="2007"/>
        <v>0</v>
      </c>
      <c r="CN695" s="4">
        <f t="shared" si="2208"/>
        <v>0</v>
      </c>
      <c r="CO695" s="1">
        <v>0</v>
      </c>
      <c r="CP695" s="1">
        <v>0</v>
      </c>
      <c r="CQ695" s="19">
        <v>0</v>
      </c>
      <c r="CR695" s="7">
        <v>0</v>
      </c>
      <c r="CS695" s="224">
        <f t="shared" si="2065"/>
        <v>0</v>
      </c>
      <c r="CT695" s="1">
        <f t="shared" si="2066"/>
        <v>0</v>
      </c>
      <c r="CU695" s="229">
        <f t="shared" si="2008"/>
        <v>0</v>
      </c>
      <c r="CV695" s="193">
        <f t="shared" si="2009"/>
        <v>0</v>
      </c>
      <c r="CW695" s="193">
        <f t="shared" si="2010"/>
        <v>0</v>
      </c>
      <c r="CX695" s="20"/>
      <c r="CY695" s="33"/>
      <c r="CZ695" s="475">
        <f t="shared" si="2011"/>
        <v>0</v>
      </c>
      <c r="DA695" s="4">
        <f t="shared" si="2189"/>
        <v>0</v>
      </c>
      <c r="DE695" s="7">
        <f t="shared" si="2209"/>
        <v>0</v>
      </c>
      <c r="DF695" s="224">
        <f t="shared" si="2069"/>
        <v>0</v>
      </c>
      <c r="DG695" s="1">
        <f t="shared" si="2012"/>
        <v>0</v>
      </c>
      <c r="DH695" s="229">
        <f t="shared" si="2013"/>
        <v>0</v>
      </c>
      <c r="DI695" s="193"/>
      <c r="DJ695" s="193"/>
      <c r="DK695" s="20"/>
      <c r="DL695" s="33"/>
      <c r="DM695" s="475">
        <f t="shared" si="2014"/>
        <v>0</v>
      </c>
      <c r="DN695" s="4" t="e">
        <f t="shared" si="2191"/>
        <v>#DIV/0!</v>
      </c>
      <c r="DR695" s="7">
        <f t="shared" si="2192"/>
        <v>0</v>
      </c>
      <c r="DS695" s="224">
        <f t="shared" si="2072"/>
        <v>0</v>
      </c>
      <c r="DT695" s="1">
        <f t="shared" si="2015"/>
        <v>0</v>
      </c>
      <c r="DU695" s="229">
        <f t="shared" si="2016"/>
        <v>0</v>
      </c>
    </row>
    <row r="696" spans="2:125" hidden="1" outlineLevel="1" x14ac:dyDescent="0.35">
      <c r="B696" s="5" t="s">
        <v>346</v>
      </c>
      <c r="C696" s="3"/>
      <c r="D696" s="18">
        <v>320100</v>
      </c>
      <c r="E696" s="5" t="s">
        <v>44</v>
      </c>
      <c r="F696" s="5" t="s">
        <v>50</v>
      </c>
      <c r="G696" s="5" t="s">
        <v>73</v>
      </c>
      <c r="H696" s="20">
        <v>225.81800000000001</v>
      </c>
      <c r="I696" s="16">
        <f t="shared" si="2193"/>
        <v>0</v>
      </c>
      <c r="J696" s="16">
        <f t="shared" si="2194"/>
        <v>0</v>
      </c>
      <c r="K696" s="16">
        <f t="shared" si="2195"/>
        <v>0</v>
      </c>
      <c r="L696" s="33">
        <f t="shared" si="2196"/>
        <v>0</v>
      </c>
      <c r="M696" s="20">
        <f t="shared" si="2197"/>
        <v>0</v>
      </c>
      <c r="N696" s="20">
        <f t="shared" si="2198"/>
        <v>0</v>
      </c>
      <c r="O696" s="20">
        <f t="shared" si="2199"/>
        <v>0</v>
      </c>
      <c r="P696" s="20">
        <f t="shared" si="2200"/>
        <v>21.168225739312188</v>
      </c>
      <c r="Q696" s="20">
        <f t="shared" si="2201"/>
        <v>10.584112869656092</v>
      </c>
      <c r="R696" s="20">
        <f t="shared" si="2202"/>
        <v>27.51869346110584</v>
      </c>
      <c r="S696" s="20">
        <f t="shared" si="2203"/>
        <v>0</v>
      </c>
      <c r="T696" s="20">
        <f t="shared" si="2204"/>
        <v>0</v>
      </c>
      <c r="U696" s="182">
        <f t="shared" si="2205"/>
        <v>59.271032070074121</v>
      </c>
      <c r="V696" s="33">
        <v>0</v>
      </c>
      <c r="W696" s="20">
        <v>0</v>
      </c>
      <c r="X696" s="20">
        <v>0</v>
      </c>
      <c r="Y696" s="20">
        <v>0</v>
      </c>
      <c r="Z696" s="20">
        <v>0</v>
      </c>
      <c r="AA696" s="20">
        <v>0</v>
      </c>
      <c r="AB696" s="20">
        <v>0</v>
      </c>
      <c r="AC696" s="20">
        <v>0</v>
      </c>
      <c r="AD696" s="20">
        <v>0</v>
      </c>
      <c r="AE696" s="20">
        <v>0</v>
      </c>
      <c r="AF696" s="20">
        <v>0</v>
      </c>
      <c r="AG696" s="16">
        <v>0</v>
      </c>
      <c r="AH696" s="179">
        <f t="shared" si="1978"/>
        <v>0</v>
      </c>
      <c r="AI696" s="23">
        <v>0</v>
      </c>
      <c r="AJ696" s="23">
        <v>0</v>
      </c>
      <c r="AK696" s="23">
        <v>0</v>
      </c>
      <c r="AL696" s="23">
        <v>0</v>
      </c>
      <c r="AM696" s="23">
        <v>0</v>
      </c>
      <c r="AN696" s="23">
        <v>0</v>
      </c>
      <c r="AO696" s="23">
        <v>0</v>
      </c>
      <c r="AP696" s="28">
        <v>4780.1664000000001</v>
      </c>
      <c r="AQ696" s="28">
        <v>2390.0831999999996</v>
      </c>
      <c r="AR696" s="28">
        <v>6214.2163199999986</v>
      </c>
      <c r="AS696" s="23"/>
      <c r="AT696" s="23"/>
      <c r="AU696" s="329">
        <f t="shared" si="2099"/>
        <v>13384.465919999999</v>
      </c>
      <c r="AV696" s="33">
        <v>0</v>
      </c>
      <c r="AW696" s="20">
        <v>0</v>
      </c>
      <c r="AX696" s="20">
        <v>0</v>
      </c>
      <c r="AY696" s="20">
        <v>0</v>
      </c>
      <c r="AZ696" s="20">
        <v>0</v>
      </c>
      <c r="BA696" s="20">
        <v>0</v>
      </c>
      <c r="BB696" s="20">
        <v>0</v>
      </c>
      <c r="BC696" s="20">
        <v>0</v>
      </c>
      <c r="BD696" s="20">
        <v>0</v>
      </c>
      <c r="BE696" s="20">
        <v>0</v>
      </c>
      <c r="BF696" s="20">
        <v>0</v>
      </c>
      <c r="BG696" s="20">
        <v>0</v>
      </c>
      <c r="BH696" s="329">
        <f t="shared" si="2100"/>
        <v>0</v>
      </c>
      <c r="BI696" s="193">
        <f t="shared" si="2186"/>
        <v>0</v>
      </c>
      <c r="BJ696" s="193">
        <f t="shared" si="2187"/>
        <v>0</v>
      </c>
      <c r="BK696" s="20">
        <v>0</v>
      </c>
      <c r="BL696" s="33">
        <v>0</v>
      </c>
      <c r="BM696" s="226">
        <f t="shared" si="2085"/>
        <v>0</v>
      </c>
      <c r="BN696" s="4">
        <f t="shared" si="2206"/>
        <v>0</v>
      </c>
      <c r="BO696" s="4">
        <v>0</v>
      </c>
      <c r="BP696" s="4">
        <v>0</v>
      </c>
      <c r="BQ696" s="195">
        <v>0</v>
      </c>
      <c r="BR696" s="196">
        <f t="shared" si="2188"/>
        <v>0</v>
      </c>
      <c r="BS696" s="224">
        <f t="shared" si="2098"/>
        <v>0</v>
      </c>
      <c r="BT696" s="4">
        <f t="shared" si="2087"/>
        <v>-1</v>
      </c>
      <c r="BU696" s="229">
        <f t="shared" si="2210"/>
        <v>-1</v>
      </c>
      <c r="BV696" s="193">
        <f t="shared" si="2088"/>
        <v>0</v>
      </c>
      <c r="BW696" s="193">
        <f t="shared" si="2089"/>
        <v>0</v>
      </c>
      <c r="BX696" s="20">
        <v>0</v>
      </c>
      <c r="BY696" s="19">
        <v>0</v>
      </c>
      <c r="BZ696" s="441">
        <f t="shared" si="2090"/>
        <v>0</v>
      </c>
      <c r="CA696" s="4">
        <f t="shared" si="2207"/>
        <v>0</v>
      </c>
      <c r="CB696" s="1">
        <v>0</v>
      </c>
      <c r="CC696" s="1">
        <v>0</v>
      </c>
      <c r="CD696" s="19">
        <v>0</v>
      </c>
      <c r="CE696" s="196">
        <v>0</v>
      </c>
      <c r="CF696" s="275">
        <f t="shared" si="2091"/>
        <v>0</v>
      </c>
      <c r="CG696" s="1">
        <f t="shared" si="2092"/>
        <v>-1</v>
      </c>
      <c r="CH696" s="229">
        <f t="shared" si="2093"/>
        <v>-1</v>
      </c>
      <c r="CI696" s="193">
        <f t="shared" si="2094"/>
        <v>0</v>
      </c>
      <c r="CJ696" s="193">
        <f t="shared" si="2095"/>
        <v>0</v>
      </c>
      <c r="CK696" s="20">
        <v>0</v>
      </c>
      <c r="CL696" s="33">
        <v>0</v>
      </c>
      <c r="CM696" s="475">
        <f t="shared" si="2007"/>
        <v>0</v>
      </c>
      <c r="CN696" s="4">
        <f t="shared" si="2208"/>
        <v>0</v>
      </c>
      <c r="CO696" s="1">
        <v>0</v>
      </c>
      <c r="CP696" s="1">
        <v>0</v>
      </c>
      <c r="CQ696" s="19">
        <v>0</v>
      </c>
      <c r="CR696" s="7">
        <v>0</v>
      </c>
      <c r="CS696" s="224">
        <f t="shared" si="2065"/>
        <v>0</v>
      </c>
      <c r="CT696" s="1">
        <f t="shared" si="2066"/>
        <v>-1</v>
      </c>
      <c r="CU696" s="229">
        <f t="shared" si="2008"/>
        <v>-1</v>
      </c>
      <c r="CV696" s="193">
        <f t="shared" si="2009"/>
        <v>0</v>
      </c>
      <c r="CW696" s="193">
        <f t="shared" si="2010"/>
        <v>0</v>
      </c>
      <c r="CX696" s="20"/>
      <c r="CY696" s="33"/>
      <c r="CZ696" s="475">
        <f t="shared" si="2011"/>
        <v>0</v>
      </c>
      <c r="DA696" s="4">
        <f t="shared" si="2189"/>
        <v>0</v>
      </c>
      <c r="DE696" s="7">
        <f t="shared" si="2209"/>
        <v>0</v>
      </c>
      <c r="DF696" s="224">
        <f t="shared" si="2069"/>
        <v>0</v>
      </c>
      <c r="DG696" s="1">
        <f t="shared" si="2012"/>
        <v>0</v>
      </c>
      <c r="DH696" s="229">
        <f t="shared" si="2013"/>
        <v>-1</v>
      </c>
      <c r="DI696" s="193"/>
      <c r="DJ696" s="193"/>
      <c r="DK696" s="20"/>
      <c r="DL696" s="33"/>
      <c r="DM696" s="475">
        <f t="shared" si="2014"/>
        <v>0</v>
      </c>
      <c r="DN696" s="4" t="e">
        <f t="shared" si="2191"/>
        <v>#DIV/0!</v>
      </c>
      <c r="DR696" s="7">
        <f t="shared" si="2192"/>
        <v>0</v>
      </c>
      <c r="DS696" s="224">
        <f t="shared" si="2072"/>
        <v>0</v>
      </c>
      <c r="DT696" s="1">
        <f t="shared" si="2015"/>
        <v>0</v>
      </c>
      <c r="DU696" s="229">
        <f t="shared" si="2016"/>
        <v>-1</v>
      </c>
    </row>
    <row r="697" spans="2:125" hidden="1" outlineLevel="1" x14ac:dyDescent="0.35">
      <c r="B697" s="5" t="s">
        <v>346</v>
      </c>
      <c r="C697" s="3"/>
      <c r="D697" s="18">
        <v>320400</v>
      </c>
      <c r="E697" s="5" t="s">
        <v>44</v>
      </c>
      <c r="F697" s="5" t="s">
        <v>51</v>
      </c>
      <c r="G697" s="5" t="s">
        <v>73</v>
      </c>
      <c r="H697" s="20">
        <v>225.81800000000001</v>
      </c>
      <c r="I697" s="16">
        <f t="shared" si="2193"/>
        <v>0</v>
      </c>
      <c r="J697" s="16">
        <f t="shared" si="2194"/>
        <v>0</v>
      </c>
      <c r="K697" s="16">
        <f t="shared" si="2195"/>
        <v>0</v>
      </c>
      <c r="L697" s="33">
        <f t="shared" si="2196"/>
        <v>0</v>
      </c>
      <c r="M697" s="20">
        <f t="shared" si="2197"/>
        <v>0</v>
      </c>
      <c r="N697" s="20">
        <f t="shared" si="2198"/>
        <v>0</v>
      </c>
      <c r="O697" s="20">
        <f t="shared" si="2199"/>
        <v>0</v>
      </c>
      <c r="P697" s="20">
        <f t="shared" si="2200"/>
        <v>21.168225739312188</v>
      </c>
      <c r="Q697" s="20">
        <f t="shared" si="2201"/>
        <v>10.584112869656092</v>
      </c>
      <c r="R697" s="20">
        <f t="shared" si="2202"/>
        <v>21.168225739312188</v>
      </c>
      <c r="S697" s="20">
        <f t="shared" si="2203"/>
        <v>0</v>
      </c>
      <c r="T697" s="20">
        <f t="shared" si="2204"/>
        <v>0</v>
      </c>
      <c r="U697" s="182">
        <f t="shared" si="2205"/>
        <v>52.920564348280465</v>
      </c>
      <c r="V697" s="33">
        <v>0</v>
      </c>
      <c r="W697" s="20">
        <v>0</v>
      </c>
      <c r="X697" s="20">
        <v>0</v>
      </c>
      <c r="Y697" s="20">
        <v>0</v>
      </c>
      <c r="Z697" s="20">
        <v>0</v>
      </c>
      <c r="AA697" s="20">
        <v>0</v>
      </c>
      <c r="AB697" s="20">
        <v>0</v>
      </c>
      <c r="AC697" s="20">
        <v>0</v>
      </c>
      <c r="AD697" s="20">
        <v>0</v>
      </c>
      <c r="AE697" s="20">
        <v>0</v>
      </c>
      <c r="AF697" s="20">
        <v>0</v>
      </c>
      <c r="AG697" s="16">
        <v>0</v>
      </c>
      <c r="AH697" s="179">
        <f t="shared" si="1978"/>
        <v>0</v>
      </c>
      <c r="AI697" s="23">
        <v>0</v>
      </c>
      <c r="AJ697" s="23">
        <v>0</v>
      </c>
      <c r="AK697" s="23">
        <v>0</v>
      </c>
      <c r="AL697" s="23">
        <v>0</v>
      </c>
      <c r="AM697" s="23">
        <v>0</v>
      </c>
      <c r="AN697" s="23">
        <v>0</v>
      </c>
      <c r="AO697" s="23">
        <v>0</v>
      </c>
      <c r="AP697" s="28">
        <v>4780.1664000000001</v>
      </c>
      <c r="AQ697" s="28">
        <v>2390.0831999999996</v>
      </c>
      <c r="AR697" s="28">
        <v>4780.1664000000001</v>
      </c>
      <c r="AS697" s="23"/>
      <c r="AT697" s="23"/>
      <c r="AU697" s="329">
        <f t="shared" si="2099"/>
        <v>11950.415999999999</v>
      </c>
      <c r="AV697" s="33">
        <v>0</v>
      </c>
      <c r="AW697" s="20">
        <v>0</v>
      </c>
      <c r="AX697" s="20">
        <v>0</v>
      </c>
      <c r="AY697" s="20">
        <v>0</v>
      </c>
      <c r="AZ697" s="20">
        <v>0</v>
      </c>
      <c r="BA697" s="20">
        <v>0</v>
      </c>
      <c r="BB697" s="20">
        <v>0</v>
      </c>
      <c r="BC697" s="20">
        <v>0</v>
      </c>
      <c r="BD697" s="20">
        <v>0</v>
      </c>
      <c r="BE697" s="20">
        <v>0</v>
      </c>
      <c r="BF697" s="20">
        <v>0</v>
      </c>
      <c r="BG697" s="20">
        <v>0</v>
      </c>
      <c r="BH697" s="329">
        <f t="shared" si="2100"/>
        <v>0</v>
      </c>
      <c r="BI697" s="193">
        <f t="shared" si="2186"/>
        <v>0</v>
      </c>
      <c r="BJ697" s="193">
        <f t="shared" si="2187"/>
        <v>0</v>
      </c>
      <c r="BK697" s="20">
        <v>0</v>
      </c>
      <c r="BL697" s="33">
        <v>0</v>
      </c>
      <c r="BM697" s="226">
        <f t="shared" si="2085"/>
        <v>0</v>
      </c>
      <c r="BN697" s="4">
        <f t="shared" si="2206"/>
        <v>0</v>
      </c>
      <c r="BO697" s="4">
        <v>0</v>
      </c>
      <c r="BP697" s="4">
        <v>0</v>
      </c>
      <c r="BQ697" s="195">
        <v>0</v>
      </c>
      <c r="BR697" s="196">
        <f t="shared" si="2188"/>
        <v>0</v>
      </c>
      <c r="BS697" s="224">
        <f t="shared" si="2098"/>
        <v>0</v>
      </c>
      <c r="BT697" s="4">
        <f t="shared" si="2087"/>
        <v>-1</v>
      </c>
      <c r="BU697" s="229">
        <f t="shared" si="2210"/>
        <v>-1</v>
      </c>
      <c r="BV697" s="193">
        <f t="shared" si="2088"/>
        <v>0</v>
      </c>
      <c r="BW697" s="193">
        <f t="shared" si="2089"/>
        <v>0</v>
      </c>
      <c r="BX697" s="20">
        <v>0</v>
      </c>
      <c r="BY697" s="19">
        <v>0</v>
      </c>
      <c r="BZ697" s="441">
        <f t="shared" si="2090"/>
        <v>0</v>
      </c>
      <c r="CA697" s="4">
        <f t="shared" si="2207"/>
        <v>0</v>
      </c>
      <c r="CB697" s="1">
        <v>0</v>
      </c>
      <c r="CC697" s="1">
        <v>0</v>
      </c>
      <c r="CD697" s="19">
        <v>0</v>
      </c>
      <c r="CE697" s="196">
        <v>0</v>
      </c>
      <c r="CF697" s="275">
        <f t="shared" si="2091"/>
        <v>0</v>
      </c>
      <c r="CG697" s="1">
        <f t="shared" si="2092"/>
        <v>-1</v>
      </c>
      <c r="CH697" s="229">
        <f t="shared" si="2093"/>
        <v>-1</v>
      </c>
      <c r="CI697" s="193">
        <f t="shared" si="2094"/>
        <v>0</v>
      </c>
      <c r="CJ697" s="193">
        <f t="shared" si="2095"/>
        <v>0</v>
      </c>
      <c r="CK697" s="20">
        <v>0</v>
      </c>
      <c r="CL697" s="33">
        <v>0</v>
      </c>
      <c r="CM697" s="475">
        <f t="shared" si="2007"/>
        <v>0</v>
      </c>
      <c r="CN697" s="4">
        <f t="shared" si="2208"/>
        <v>0</v>
      </c>
      <c r="CO697" s="1">
        <v>0</v>
      </c>
      <c r="CP697" s="1">
        <v>0</v>
      </c>
      <c r="CQ697" s="19">
        <v>0</v>
      </c>
      <c r="CR697" s="7">
        <v>0</v>
      </c>
      <c r="CS697" s="224">
        <f t="shared" si="2065"/>
        <v>0</v>
      </c>
      <c r="CT697" s="1">
        <f t="shared" si="2066"/>
        <v>-1</v>
      </c>
      <c r="CU697" s="229">
        <f t="shared" si="2008"/>
        <v>-1</v>
      </c>
      <c r="CV697" s="193">
        <f t="shared" si="2009"/>
        <v>0</v>
      </c>
      <c r="CW697" s="193">
        <f t="shared" si="2010"/>
        <v>0</v>
      </c>
      <c r="CX697" s="20"/>
      <c r="CY697" s="33"/>
      <c r="CZ697" s="475">
        <f t="shared" si="2011"/>
        <v>0</v>
      </c>
      <c r="DA697" s="4">
        <f t="shared" si="2189"/>
        <v>0</v>
      </c>
      <c r="DE697" s="7">
        <f t="shared" si="2209"/>
        <v>0</v>
      </c>
      <c r="DF697" s="224">
        <f t="shared" si="2069"/>
        <v>0</v>
      </c>
      <c r="DG697" s="1">
        <f t="shared" si="2012"/>
        <v>0</v>
      </c>
      <c r="DH697" s="229">
        <f t="shared" si="2013"/>
        <v>-1</v>
      </c>
      <c r="DI697" s="193"/>
      <c r="DJ697" s="193"/>
      <c r="DK697" s="20"/>
      <c r="DL697" s="33"/>
      <c r="DM697" s="475">
        <f t="shared" si="2014"/>
        <v>0</v>
      </c>
      <c r="DN697" s="4" t="e">
        <f t="shared" si="2191"/>
        <v>#DIV/0!</v>
      </c>
      <c r="DR697" s="7">
        <f t="shared" si="2192"/>
        <v>0</v>
      </c>
      <c r="DS697" s="224">
        <f t="shared" si="2072"/>
        <v>0</v>
      </c>
      <c r="DT697" s="1">
        <f t="shared" si="2015"/>
        <v>0</v>
      </c>
      <c r="DU697" s="229">
        <f t="shared" si="2016"/>
        <v>-1</v>
      </c>
    </row>
    <row r="698" spans="2:125" hidden="1" outlineLevel="1" x14ac:dyDescent="0.35">
      <c r="B698" s="5" t="s">
        <v>346</v>
      </c>
      <c r="C698" s="3"/>
      <c r="D698" s="18">
        <v>320026</v>
      </c>
      <c r="E698" s="5" t="s">
        <v>41</v>
      </c>
      <c r="F698" s="5" t="s">
        <v>52</v>
      </c>
      <c r="G698" s="5" t="s">
        <v>74</v>
      </c>
      <c r="H698" s="20">
        <f>223309/1000</f>
        <v>223.309</v>
      </c>
      <c r="I698" s="16">
        <f t="shared" si="2193"/>
        <v>37.985621716993052</v>
      </c>
      <c r="J698" s="16">
        <f t="shared" si="2194"/>
        <v>20.532768495671913</v>
      </c>
      <c r="K698" s="16">
        <f t="shared" si="2195"/>
        <v>21.559406920455512</v>
      </c>
      <c r="L698" s="33">
        <f t="shared" si="2196"/>
        <v>14.372937946970346</v>
      </c>
      <c r="M698" s="20">
        <f t="shared" si="2197"/>
        <v>15.399576371753939</v>
      </c>
      <c r="N698" s="20">
        <f t="shared" si="2198"/>
        <v>15.399576371753939</v>
      </c>
      <c r="O698" s="20">
        <f t="shared" si="2199"/>
        <v>0</v>
      </c>
      <c r="P698" s="20">
        <f t="shared" si="2200"/>
        <v>0</v>
      </c>
      <c r="Q698" s="20">
        <f t="shared" si="2201"/>
        <v>15.119584074085685</v>
      </c>
      <c r="R698" s="20">
        <f t="shared" si="2202"/>
        <v>20.15944543211425</v>
      </c>
      <c r="S698" s="20">
        <f t="shared" si="2203"/>
        <v>0</v>
      </c>
      <c r="T698" s="20">
        <f t="shared" si="2204"/>
        <v>0</v>
      </c>
      <c r="U698" s="182">
        <f t="shared" si="2205"/>
        <v>160.52891732979862</v>
      </c>
      <c r="V698" s="33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0</v>
      </c>
      <c r="AB698" s="20">
        <v>0</v>
      </c>
      <c r="AC698" s="20">
        <v>0</v>
      </c>
      <c r="AD698" s="20">
        <v>50</v>
      </c>
      <c r="AE698" s="20">
        <v>0</v>
      </c>
      <c r="AF698" s="20">
        <v>0</v>
      </c>
      <c r="AG698" s="16">
        <v>0</v>
      </c>
      <c r="AH698" s="179">
        <f t="shared" si="1978"/>
        <v>50</v>
      </c>
      <c r="AI698" s="28">
        <v>8482.5312000000013</v>
      </c>
      <c r="AJ698" s="28">
        <v>4585.1519999999991</v>
      </c>
      <c r="AK698" s="28">
        <v>4814.4096</v>
      </c>
      <c r="AL698" s="28">
        <v>3209.606400000001</v>
      </c>
      <c r="AM698" s="28">
        <v>3438.8640000000005</v>
      </c>
      <c r="AN698" s="28">
        <v>3438.8640000000005</v>
      </c>
      <c r="AO698" s="28">
        <v>0</v>
      </c>
      <c r="AP698" s="28">
        <v>0</v>
      </c>
      <c r="AQ698" s="28">
        <v>3376.3392000000003</v>
      </c>
      <c r="AR698" s="28">
        <v>4501.7856000000011</v>
      </c>
      <c r="AS698" s="28"/>
      <c r="AT698" s="28"/>
      <c r="AU698" s="329">
        <f t="shared" si="2099"/>
        <v>35847.552000000003</v>
      </c>
      <c r="AV698" s="33">
        <v>0</v>
      </c>
      <c r="AW698" s="20">
        <v>0</v>
      </c>
      <c r="AX698" s="20">
        <v>0</v>
      </c>
      <c r="AY698" s="20">
        <v>0</v>
      </c>
      <c r="AZ698" s="20">
        <v>0</v>
      </c>
      <c r="BA698" s="20">
        <v>0</v>
      </c>
      <c r="BB698" s="20">
        <v>0</v>
      </c>
      <c r="BC698" s="20">
        <v>0</v>
      </c>
      <c r="BD698" s="20">
        <v>11335.5936</v>
      </c>
      <c r="BE698" s="20">
        <v>0</v>
      </c>
      <c r="BF698" s="20">
        <v>0</v>
      </c>
      <c r="BG698" s="20">
        <v>0</v>
      </c>
      <c r="BH698" s="329">
        <f t="shared" si="2100"/>
        <v>11335.5936</v>
      </c>
      <c r="BI698" s="193">
        <f t="shared" si="2186"/>
        <v>0</v>
      </c>
      <c r="BJ698" s="193">
        <f t="shared" si="2187"/>
        <v>0</v>
      </c>
      <c r="BK698" s="20">
        <v>0</v>
      </c>
      <c r="BL698" s="33">
        <v>0</v>
      </c>
      <c r="BM698" s="226">
        <f t="shared" si="2085"/>
        <v>0</v>
      </c>
      <c r="BN698" s="4">
        <f t="shared" si="2206"/>
        <v>0</v>
      </c>
      <c r="BO698" s="4">
        <v>0</v>
      </c>
      <c r="BP698" s="4">
        <v>0</v>
      </c>
      <c r="BQ698" s="195">
        <v>20</v>
      </c>
      <c r="BR698" s="196">
        <f t="shared" si="2188"/>
        <v>4823.474400000001</v>
      </c>
      <c r="BS698" s="224">
        <f t="shared" si="2098"/>
        <v>0</v>
      </c>
      <c r="BT698" s="4">
        <f t="shared" si="2087"/>
        <v>0</v>
      </c>
      <c r="BU698" s="229">
        <f t="shared" si="2210"/>
        <v>-1</v>
      </c>
      <c r="BV698" s="193">
        <f t="shared" si="2088"/>
        <v>0</v>
      </c>
      <c r="BW698" s="193">
        <f t="shared" si="2089"/>
        <v>0</v>
      </c>
      <c r="BX698" s="20">
        <v>0</v>
      </c>
      <c r="BY698" s="19">
        <v>11335.5936</v>
      </c>
      <c r="BZ698" s="441">
        <f t="shared" si="2090"/>
        <v>0</v>
      </c>
      <c r="CA698" s="4">
        <f t="shared" si="2207"/>
        <v>0</v>
      </c>
      <c r="CB698" s="1">
        <v>0</v>
      </c>
      <c r="CC698" s="1">
        <v>0</v>
      </c>
      <c r="CD698" s="19">
        <v>20</v>
      </c>
      <c r="CE698" s="196">
        <v>4823.474400000001</v>
      </c>
      <c r="CF698" s="275">
        <f t="shared" si="2091"/>
        <v>0</v>
      </c>
      <c r="CG698" s="1">
        <f t="shared" si="2092"/>
        <v>0.42861072726342209</v>
      </c>
      <c r="CH698" s="229">
        <f t="shared" si="2093"/>
        <v>-0.63836923125924905</v>
      </c>
      <c r="CI698" s="193">
        <f t="shared" si="2094"/>
        <v>1259.5104000000001</v>
      </c>
      <c r="CJ698" s="193">
        <f t="shared" si="2095"/>
        <v>3778.5311999999999</v>
      </c>
      <c r="CK698" s="20">
        <v>7624.1083633565113</v>
      </c>
      <c r="CL698" s="33">
        <v>14471.136000000002</v>
      </c>
      <c r="CM698" s="475">
        <f t="shared" si="2007"/>
        <v>1.8980758549487733</v>
      </c>
      <c r="CN698" s="4">
        <f t="shared" si="2208"/>
        <v>0.13326690252650372</v>
      </c>
      <c r="CO698" s="1">
        <v>0</v>
      </c>
      <c r="CP698" s="1">
        <v>0</v>
      </c>
      <c r="CQ698" s="19">
        <v>20</v>
      </c>
      <c r="CR698" s="7">
        <v>7235.2115999999996</v>
      </c>
      <c r="CS698" s="224">
        <f t="shared" si="2065"/>
        <v>0.94899118102443913</v>
      </c>
      <c r="CT698" s="1">
        <f t="shared" si="2066"/>
        <v>0.60718706817134915</v>
      </c>
      <c r="CU698" s="229">
        <f t="shared" si="2008"/>
        <v>-0.4819505331912205</v>
      </c>
      <c r="CV698" s="193">
        <f t="shared" si="2009"/>
        <v>2580.6729600000003</v>
      </c>
      <c r="CW698" s="193">
        <f t="shared" si="2010"/>
        <v>8602.2432000000008</v>
      </c>
      <c r="CX698" s="20"/>
      <c r="CY698" s="33"/>
      <c r="CZ698" s="475">
        <f t="shared" si="2011"/>
        <v>0</v>
      </c>
      <c r="DA698" s="4">
        <f t="shared" si="2189"/>
        <v>0.19485757976276999</v>
      </c>
      <c r="DE698" s="7">
        <f t="shared" si="2209"/>
        <v>0</v>
      </c>
      <c r="DF698" s="224">
        <f t="shared" si="2069"/>
        <v>0</v>
      </c>
      <c r="DG698" s="1">
        <f t="shared" si="2012"/>
        <v>0</v>
      </c>
      <c r="DH698" s="229">
        <f t="shared" si="2013"/>
        <v>-0.28009785438068402</v>
      </c>
      <c r="DI698" s="193"/>
      <c r="DJ698" s="193"/>
      <c r="DK698" s="20"/>
      <c r="DL698" s="33"/>
      <c r="DM698" s="475">
        <f t="shared" si="2014"/>
        <v>0</v>
      </c>
      <c r="DN698" s="4" t="e">
        <f t="shared" si="2191"/>
        <v>#DIV/0!</v>
      </c>
      <c r="DR698" s="7">
        <f t="shared" si="2192"/>
        <v>0</v>
      </c>
      <c r="DS698" s="224">
        <f t="shared" si="2072"/>
        <v>0</v>
      </c>
      <c r="DT698" s="1">
        <f t="shared" si="2015"/>
        <v>0</v>
      </c>
      <c r="DU698" s="229">
        <f t="shared" si="2016"/>
        <v>-0.68378332779878526</v>
      </c>
    </row>
    <row r="699" spans="2:125" hidden="1" outlineLevel="1" x14ac:dyDescent="0.35">
      <c r="B699" s="5" t="s">
        <v>346</v>
      </c>
      <c r="C699" s="3"/>
      <c r="D699" s="18">
        <v>320110</v>
      </c>
      <c r="E699" s="5" t="s">
        <v>41</v>
      </c>
      <c r="F699" s="5" t="s">
        <v>53</v>
      </c>
      <c r="G699" s="5" t="s">
        <v>74</v>
      </c>
      <c r="H699" s="20">
        <f>223309/1000</f>
        <v>223.309</v>
      </c>
      <c r="I699" s="16">
        <f t="shared" si="2193"/>
        <v>0</v>
      </c>
      <c r="J699" s="16">
        <f t="shared" si="2194"/>
        <v>0</v>
      </c>
      <c r="K699" s="16">
        <f t="shared" si="2195"/>
        <v>0</v>
      </c>
      <c r="L699" s="33">
        <f t="shared" si="2196"/>
        <v>0</v>
      </c>
      <c r="M699" s="20">
        <f t="shared" si="2197"/>
        <v>0</v>
      </c>
      <c r="N699" s="20">
        <f t="shared" si="2198"/>
        <v>0</v>
      </c>
      <c r="O699" s="20">
        <f t="shared" si="2199"/>
        <v>0</v>
      </c>
      <c r="P699" s="20">
        <f t="shared" si="2200"/>
        <v>15.119584074085685</v>
      </c>
      <c r="Q699" s="20">
        <f t="shared" si="2201"/>
        <v>10.079722716057125</v>
      </c>
      <c r="R699" s="20">
        <f t="shared" si="2202"/>
        <v>25.199306790142813</v>
      </c>
      <c r="S699" s="20">
        <f t="shared" si="2203"/>
        <v>0</v>
      </c>
      <c r="T699" s="20">
        <f t="shared" si="2204"/>
        <v>0</v>
      </c>
      <c r="U699" s="182">
        <f t="shared" si="2205"/>
        <v>50.398613580285627</v>
      </c>
      <c r="V699" s="33">
        <v>0</v>
      </c>
      <c r="W699" s="20">
        <v>0</v>
      </c>
      <c r="X699" s="20">
        <v>0</v>
      </c>
      <c r="Y699" s="20">
        <v>0</v>
      </c>
      <c r="Z699" s="20">
        <v>0</v>
      </c>
      <c r="AA699" s="20">
        <v>0</v>
      </c>
      <c r="AB699" s="20">
        <v>0</v>
      </c>
      <c r="AC699" s="20">
        <v>0</v>
      </c>
      <c r="AD699" s="20">
        <v>40</v>
      </c>
      <c r="AE699" s="20">
        <v>0</v>
      </c>
      <c r="AF699" s="20">
        <v>0</v>
      </c>
      <c r="AG699" s="16">
        <v>0</v>
      </c>
      <c r="AH699" s="179">
        <f t="shared" si="1978"/>
        <v>40</v>
      </c>
      <c r="AI699" s="28">
        <v>0</v>
      </c>
      <c r="AJ699" s="28">
        <v>0</v>
      </c>
      <c r="AK699" s="28">
        <v>0</v>
      </c>
      <c r="AL699" s="28">
        <v>0</v>
      </c>
      <c r="AM699" s="28">
        <v>0</v>
      </c>
      <c r="AN699" s="28">
        <v>0</v>
      </c>
      <c r="AO699" s="28">
        <v>0</v>
      </c>
      <c r="AP699" s="28">
        <v>3376.3392000000003</v>
      </c>
      <c r="AQ699" s="28">
        <v>2250.8928000000005</v>
      </c>
      <c r="AR699" s="28">
        <v>5627.2320000000018</v>
      </c>
      <c r="AS699" s="23"/>
      <c r="AT699" s="23"/>
      <c r="AU699" s="329">
        <f t="shared" si="2099"/>
        <v>11254.464000000004</v>
      </c>
      <c r="AV699" s="33">
        <v>0</v>
      </c>
      <c r="AW699" s="20">
        <v>0</v>
      </c>
      <c r="AX699" s="20">
        <v>0</v>
      </c>
      <c r="AY699" s="20">
        <v>0</v>
      </c>
      <c r="AZ699" s="20">
        <v>0</v>
      </c>
      <c r="BA699" s="20">
        <v>0</v>
      </c>
      <c r="BB699" s="20">
        <v>0</v>
      </c>
      <c r="BC699" s="20">
        <v>0</v>
      </c>
      <c r="BD699" s="20">
        <v>9647.4240000000009</v>
      </c>
      <c r="BE699" s="20">
        <v>0</v>
      </c>
      <c r="BF699" s="20">
        <v>0</v>
      </c>
      <c r="BG699" s="20">
        <v>0</v>
      </c>
      <c r="BH699" s="329">
        <f t="shared" si="2100"/>
        <v>9647.4240000000009</v>
      </c>
      <c r="BI699" s="193">
        <f t="shared" si="2186"/>
        <v>0</v>
      </c>
      <c r="BJ699" s="193">
        <f t="shared" si="2187"/>
        <v>0</v>
      </c>
      <c r="BK699" s="20">
        <v>0</v>
      </c>
      <c r="BL699" s="33">
        <v>0</v>
      </c>
      <c r="BM699" s="226">
        <f t="shared" si="2085"/>
        <v>0</v>
      </c>
      <c r="BN699" s="4">
        <f t="shared" si="2206"/>
        <v>0</v>
      </c>
      <c r="BO699" s="4">
        <v>0</v>
      </c>
      <c r="BP699" s="4">
        <v>0</v>
      </c>
      <c r="BQ699" s="195">
        <v>15</v>
      </c>
      <c r="BR699" s="196">
        <f t="shared" si="2188"/>
        <v>3617.6057999999998</v>
      </c>
      <c r="BS699" s="224">
        <f t="shared" si="2098"/>
        <v>0</v>
      </c>
      <c r="BT699" s="4">
        <f t="shared" si="2087"/>
        <v>-1</v>
      </c>
      <c r="BU699" s="229">
        <f t="shared" si="2210"/>
        <v>-1</v>
      </c>
      <c r="BV699" s="193">
        <f t="shared" si="2088"/>
        <v>0</v>
      </c>
      <c r="BW699" s="193">
        <f t="shared" si="2089"/>
        <v>0</v>
      </c>
      <c r="BX699" s="20">
        <v>0</v>
      </c>
      <c r="BY699" s="19">
        <v>9647.4240000000009</v>
      </c>
      <c r="BZ699" s="441">
        <f t="shared" si="2090"/>
        <v>0</v>
      </c>
      <c r="CA699" s="4">
        <f t="shared" si="2207"/>
        <v>0</v>
      </c>
      <c r="CB699" s="1">
        <v>0</v>
      </c>
      <c r="CC699" s="1">
        <v>0</v>
      </c>
      <c r="CD699" s="19">
        <v>20</v>
      </c>
      <c r="CE699" s="196">
        <v>4823.474400000001</v>
      </c>
      <c r="CF699" s="275">
        <f t="shared" si="2091"/>
        <v>0</v>
      </c>
      <c r="CG699" s="1">
        <f t="shared" si="2092"/>
        <v>1.1429160908951328</v>
      </c>
      <c r="CH699" s="229">
        <f t="shared" si="2093"/>
        <v>0.71441731920773832</v>
      </c>
      <c r="CI699" s="193">
        <f t="shared" si="2094"/>
        <v>1071.9360000000001</v>
      </c>
      <c r="CJ699" s="193">
        <f t="shared" si="2095"/>
        <v>3215.8080000000004</v>
      </c>
      <c r="CK699" s="20">
        <v>6488.6770467182532</v>
      </c>
      <c r="CL699" s="33">
        <v>9647.4239999999991</v>
      </c>
      <c r="CM699" s="475">
        <f t="shared" si="2007"/>
        <v>1.4868090876674669</v>
      </c>
      <c r="CN699" s="4">
        <f t="shared" si="2208"/>
        <v>0.11341993716498913</v>
      </c>
      <c r="CO699" s="1">
        <v>0</v>
      </c>
      <c r="CP699" s="1">
        <v>0</v>
      </c>
      <c r="CQ699" s="19">
        <v>15</v>
      </c>
      <c r="CR699" s="7">
        <v>4823.474400000001</v>
      </c>
      <c r="CS699" s="224">
        <f t="shared" si="2065"/>
        <v>0.74336792619992487</v>
      </c>
      <c r="CT699" s="1">
        <f t="shared" si="2066"/>
        <v>-0.14283356364194699</v>
      </c>
      <c r="CU699" s="229">
        <f t="shared" si="2008"/>
        <v>0.28579187778289561</v>
      </c>
      <c r="CV699" s="193">
        <f t="shared" si="2009"/>
        <v>1929.4847999999997</v>
      </c>
      <c r="CW699" s="193">
        <f t="shared" si="2010"/>
        <v>6431.6159999999991</v>
      </c>
      <c r="CX699" s="20"/>
      <c r="CY699" s="33"/>
      <c r="CZ699" s="475">
        <f t="shared" si="2011"/>
        <v>0</v>
      </c>
      <c r="DA699" s="4">
        <f t="shared" si="2189"/>
        <v>0.14568864173980889</v>
      </c>
      <c r="DE699" s="7">
        <f t="shared" si="2209"/>
        <v>0</v>
      </c>
      <c r="DF699" s="224">
        <f t="shared" si="2069"/>
        <v>0</v>
      </c>
      <c r="DG699" s="1">
        <f t="shared" si="2012"/>
        <v>0</v>
      </c>
      <c r="DH699" s="229">
        <f t="shared" si="2013"/>
        <v>0.71441731920773766</v>
      </c>
      <c r="DI699" s="193"/>
      <c r="DJ699" s="193"/>
      <c r="DK699" s="20"/>
      <c r="DL699" s="33"/>
      <c r="DM699" s="475">
        <f t="shared" si="2014"/>
        <v>0</v>
      </c>
      <c r="DN699" s="4" t="e">
        <f t="shared" si="2191"/>
        <v>#DIV/0!</v>
      </c>
      <c r="DR699" s="7">
        <f t="shared" si="2192"/>
        <v>0</v>
      </c>
      <c r="DS699" s="224">
        <f t="shared" si="2072"/>
        <v>0</v>
      </c>
      <c r="DT699" s="1">
        <f t="shared" si="2015"/>
        <v>0</v>
      </c>
      <c r="DU699" s="229">
        <f t="shared" si="2016"/>
        <v>-0.14279134039613106</v>
      </c>
    </row>
    <row r="700" spans="2:125" hidden="1" outlineLevel="1" x14ac:dyDescent="0.35">
      <c r="B700" s="5" t="s">
        <v>346</v>
      </c>
      <c r="C700" s="3"/>
      <c r="D700" s="18">
        <v>320108</v>
      </c>
      <c r="E700" s="5" t="s">
        <v>44</v>
      </c>
      <c r="F700" s="5" t="s">
        <v>54</v>
      </c>
      <c r="G700" s="5" t="s">
        <v>75</v>
      </c>
      <c r="H700" s="20">
        <v>319.90899999999999</v>
      </c>
      <c r="I700" s="16">
        <f t="shared" si="2193"/>
        <v>0</v>
      </c>
      <c r="J700" s="16">
        <f t="shared" si="2194"/>
        <v>0</v>
      </c>
      <c r="K700" s="16">
        <f t="shared" si="2195"/>
        <v>0</v>
      </c>
      <c r="L700" s="33">
        <f t="shared" si="2196"/>
        <v>0</v>
      </c>
      <c r="M700" s="20">
        <f t="shared" si="2197"/>
        <v>0</v>
      </c>
      <c r="N700" s="20">
        <f t="shared" si="2198"/>
        <v>0</v>
      </c>
      <c r="O700" s="20">
        <f t="shared" si="2199"/>
        <v>0</v>
      </c>
      <c r="P700" s="20">
        <f t="shared" si="2200"/>
        <v>0</v>
      </c>
      <c r="Q700" s="20">
        <f t="shared" si="2201"/>
        <v>0</v>
      </c>
      <c r="R700" s="20">
        <f t="shared" si="2202"/>
        <v>0</v>
      </c>
      <c r="S700" s="20">
        <f t="shared" si="2203"/>
        <v>0</v>
      </c>
      <c r="T700" s="20">
        <f t="shared" si="2204"/>
        <v>0</v>
      </c>
      <c r="U700" s="182">
        <f t="shared" si="2205"/>
        <v>0</v>
      </c>
      <c r="V700" s="33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0</v>
      </c>
      <c r="AB700" s="20">
        <v>0</v>
      </c>
      <c r="AC700" s="20">
        <v>0</v>
      </c>
      <c r="AD700" s="20">
        <v>0</v>
      </c>
      <c r="AE700" s="20">
        <v>0</v>
      </c>
      <c r="AF700" s="20">
        <v>0</v>
      </c>
      <c r="AG700" s="16">
        <v>0</v>
      </c>
      <c r="AH700" s="179">
        <f t="shared" si="1978"/>
        <v>0</v>
      </c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329">
        <f t="shared" si="2099"/>
        <v>0</v>
      </c>
      <c r="AV700" s="33">
        <v>0</v>
      </c>
      <c r="AW700" s="20">
        <v>0</v>
      </c>
      <c r="AX700" s="20">
        <v>0</v>
      </c>
      <c r="AY700" s="20">
        <v>0</v>
      </c>
      <c r="AZ700" s="20">
        <v>0</v>
      </c>
      <c r="BA700" s="20">
        <v>0</v>
      </c>
      <c r="BB700" s="20">
        <v>0</v>
      </c>
      <c r="BC700" s="20">
        <v>0</v>
      </c>
      <c r="BD700" s="20">
        <v>0</v>
      </c>
      <c r="BE700" s="20">
        <v>0</v>
      </c>
      <c r="BF700" s="20">
        <v>0</v>
      </c>
      <c r="BG700" s="20">
        <v>0</v>
      </c>
      <c r="BH700" s="329">
        <f t="shared" si="2100"/>
        <v>0</v>
      </c>
      <c r="BI700" s="193">
        <f t="shared" si="2186"/>
        <v>0</v>
      </c>
      <c r="BJ700" s="193">
        <f t="shared" si="2187"/>
        <v>0</v>
      </c>
      <c r="BK700" s="20">
        <v>0</v>
      </c>
      <c r="BL700" s="33">
        <v>0</v>
      </c>
      <c r="BM700" s="226">
        <f t="shared" si="2085"/>
        <v>0</v>
      </c>
      <c r="BN700" s="4">
        <f t="shared" si="2206"/>
        <v>0</v>
      </c>
      <c r="BO700" s="4">
        <v>0</v>
      </c>
      <c r="BP700" s="4">
        <v>0</v>
      </c>
      <c r="BQ700" s="195">
        <v>0</v>
      </c>
      <c r="BR700" s="196">
        <f t="shared" si="2188"/>
        <v>0</v>
      </c>
      <c r="BS700" s="224">
        <f t="shared" si="2098"/>
        <v>0</v>
      </c>
      <c r="BT700" s="4">
        <f t="shared" si="2087"/>
        <v>0</v>
      </c>
      <c r="BU700" s="229">
        <f t="shared" si="2210"/>
        <v>0</v>
      </c>
      <c r="BV700" s="193">
        <f t="shared" si="2088"/>
        <v>0</v>
      </c>
      <c r="BW700" s="193">
        <f t="shared" si="2089"/>
        <v>0</v>
      </c>
      <c r="BX700" s="20">
        <v>0</v>
      </c>
      <c r="BY700" s="19">
        <v>0</v>
      </c>
      <c r="BZ700" s="441">
        <f t="shared" si="2090"/>
        <v>0</v>
      </c>
      <c r="CA700" s="4">
        <f t="shared" si="2207"/>
        <v>0</v>
      </c>
      <c r="CB700" s="1">
        <v>0</v>
      </c>
      <c r="CC700" s="1">
        <v>0</v>
      </c>
      <c r="CD700" s="19">
        <v>0</v>
      </c>
      <c r="CE700" s="196">
        <v>0</v>
      </c>
      <c r="CF700" s="275">
        <f t="shared" si="2091"/>
        <v>0</v>
      </c>
      <c r="CG700" s="1">
        <f t="shared" si="2092"/>
        <v>0</v>
      </c>
      <c r="CH700" s="229">
        <f t="shared" si="2093"/>
        <v>0</v>
      </c>
      <c r="CI700" s="193">
        <f t="shared" si="2094"/>
        <v>0</v>
      </c>
      <c r="CJ700" s="193">
        <f t="shared" si="2095"/>
        <v>0</v>
      </c>
      <c r="CK700" s="20">
        <v>0</v>
      </c>
      <c r="CL700" s="33">
        <v>0</v>
      </c>
      <c r="CM700" s="475">
        <f t="shared" si="2007"/>
        <v>0</v>
      </c>
      <c r="CN700" s="4">
        <f t="shared" si="2208"/>
        <v>0</v>
      </c>
      <c r="CO700" s="1">
        <v>0</v>
      </c>
      <c r="CP700" s="1">
        <v>0</v>
      </c>
      <c r="CQ700" s="19">
        <v>0</v>
      </c>
      <c r="CR700" s="7">
        <v>0</v>
      </c>
      <c r="CS700" s="224">
        <f t="shared" si="2065"/>
        <v>0</v>
      </c>
      <c r="CT700" s="1">
        <f t="shared" si="2066"/>
        <v>0</v>
      </c>
      <c r="CU700" s="229">
        <f t="shared" si="2008"/>
        <v>0</v>
      </c>
      <c r="CV700" s="193">
        <f t="shared" si="2009"/>
        <v>0</v>
      </c>
      <c r="CW700" s="193">
        <f t="shared" si="2010"/>
        <v>0</v>
      </c>
      <c r="CX700" s="20"/>
      <c r="CY700" s="33"/>
      <c r="CZ700" s="475">
        <f t="shared" si="2011"/>
        <v>0</v>
      </c>
      <c r="DA700" s="4">
        <f t="shared" si="2189"/>
        <v>0</v>
      </c>
      <c r="DE700" s="7">
        <f t="shared" si="2209"/>
        <v>0</v>
      </c>
      <c r="DF700" s="224">
        <f t="shared" si="2069"/>
        <v>0</v>
      </c>
      <c r="DG700" s="1">
        <f t="shared" si="2012"/>
        <v>0</v>
      </c>
      <c r="DH700" s="229">
        <f t="shared" si="2013"/>
        <v>0</v>
      </c>
      <c r="DI700" s="193"/>
      <c r="DJ700" s="193"/>
      <c r="DK700" s="20"/>
      <c r="DL700" s="33"/>
      <c r="DM700" s="475">
        <f t="shared" si="2014"/>
        <v>0</v>
      </c>
      <c r="DN700" s="4" t="e">
        <f t="shared" si="2191"/>
        <v>#DIV/0!</v>
      </c>
      <c r="DR700" s="7">
        <f t="shared" si="2192"/>
        <v>0</v>
      </c>
      <c r="DS700" s="224">
        <f t="shared" si="2072"/>
        <v>0</v>
      </c>
      <c r="DT700" s="1">
        <f t="shared" si="2015"/>
        <v>0</v>
      </c>
      <c r="DU700" s="229">
        <f t="shared" si="2016"/>
        <v>0</v>
      </c>
    </row>
    <row r="701" spans="2:125" hidden="1" outlineLevel="1" x14ac:dyDescent="0.35">
      <c r="B701" s="5" t="s">
        <v>346</v>
      </c>
      <c r="C701" s="3"/>
      <c r="D701" s="18">
        <v>322901</v>
      </c>
      <c r="E701" s="5" t="s">
        <v>42</v>
      </c>
      <c r="F701" s="5" t="s">
        <v>55</v>
      </c>
      <c r="G701" s="5" t="s">
        <v>76</v>
      </c>
      <c r="H701" s="20">
        <v>203.864</v>
      </c>
      <c r="I701" s="16">
        <f t="shared" si="2193"/>
        <v>0</v>
      </c>
      <c r="J701" s="16">
        <f t="shared" si="2194"/>
        <v>0</v>
      </c>
      <c r="K701" s="16">
        <f t="shared" si="2195"/>
        <v>0</v>
      </c>
      <c r="L701" s="33">
        <f t="shared" si="2196"/>
        <v>0</v>
      </c>
      <c r="M701" s="20">
        <f t="shared" si="2197"/>
        <v>0</v>
      </c>
      <c r="N701" s="20">
        <f t="shared" si="2198"/>
        <v>0</v>
      </c>
      <c r="O701" s="20">
        <f t="shared" si="2199"/>
        <v>0</v>
      </c>
      <c r="P701" s="20">
        <f t="shared" si="2200"/>
        <v>0</v>
      </c>
      <c r="Q701" s="20">
        <f t="shared" si="2201"/>
        <v>0</v>
      </c>
      <c r="R701" s="20">
        <f t="shared" si="2202"/>
        <v>0</v>
      </c>
      <c r="S701" s="20">
        <f t="shared" si="2203"/>
        <v>0</v>
      </c>
      <c r="T701" s="20">
        <f t="shared" si="2204"/>
        <v>0</v>
      </c>
      <c r="U701" s="182">
        <f t="shared" si="2205"/>
        <v>0</v>
      </c>
      <c r="V701" s="33">
        <v>0</v>
      </c>
      <c r="W701" s="20">
        <v>0</v>
      </c>
      <c r="X701" s="20">
        <v>0</v>
      </c>
      <c r="Y701" s="20">
        <v>0</v>
      </c>
      <c r="Z701" s="20">
        <v>0</v>
      </c>
      <c r="AA701" s="20">
        <v>0</v>
      </c>
      <c r="AB701" s="20">
        <v>0</v>
      </c>
      <c r="AC701" s="20">
        <v>0</v>
      </c>
      <c r="AD701" s="20">
        <v>0</v>
      </c>
      <c r="AE701" s="20">
        <v>0</v>
      </c>
      <c r="AF701" s="20">
        <v>0</v>
      </c>
      <c r="AG701" s="16">
        <v>0</v>
      </c>
      <c r="AH701" s="179">
        <f t="shared" si="1978"/>
        <v>0</v>
      </c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329">
        <f t="shared" si="2099"/>
        <v>0</v>
      </c>
      <c r="AV701" s="33">
        <v>0</v>
      </c>
      <c r="AW701" s="20">
        <v>0</v>
      </c>
      <c r="AX701" s="20">
        <v>0</v>
      </c>
      <c r="AY701" s="20">
        <v>0</v>
      </c>
      <c r="AZ701" s="20">
        <v>0</v>
      </c>
      <c r="BA701" s="20">
        <v>0</v>
      </c>
      <c r="BB701" s="20">
        <v>0</v>
      </c>
      <c r="BC701" s="20">
        <v>0</v>
      </c>
      <c r="BD701" s="20">
        <v>0</v>
      </c>
      <c r="BE701" s="20">
        <v>0</v>
      </c>
      <c r="BF701" s="20">
        <v>0</v>
      </c>
      <c r="BG701" s="20">
        <v>0</v>
      </c>
      <c r="BH701" s="329">
        <f t="shared" si="2100"/>
        <v>0</v>
      </c>
      <c r="BI701" s="193">
        <f t="shared" si="2186"/>
        <v>0</v>
      </c>
      <c r="BJ701" s="193">
        <f t="shared" si="2187"/>
        <v>0</v>
      </c>
      <c r="BK701" s="20">
        <v>0</v>
      </c>
      <c r="BL701" s="33">
        <v>0</v>
      </c>
      <c r="BM701" s="226">
        <f t="shared" si="2085"/>
        <v>0</v>
      </c>
      <c r="BN701" s="4">
        <f t="shared" si="2206"/>
        <v>0</v>
      </c>
      <c r="BO701" s="4">
        <v>0</v>
      </c>
      <c r="BP701" s="4">
        <v>0</v>
      </c>
      <c r="BQ701" s="195">
        <v>0</v>
      </c>
      <c r="BR701" s="196">
        <f t="shared" si="2188"/>
        <v>0</v>
      </c>
      <c r="BS701" s="224">
        <f t="shared" si="2098"/>
        <v>0</v>
      </c>
      <c r="BT701" s="4">
        <f t="shared" si="2087"/>
        <v>0</v>
      </c>
      <c r="BU701" s="229">
        <f t="shared" si="2210"/>
        <v>0</v>
      </c>
      <c r="BV701" s="193">
        <f t="shared" si="2088"/>
        <v>0</v>
      </c>
      <c r="BW701" s="193">
        <f t="shared" si="2089"/>
        <v>0</v>
      </c>
      <c r="BX701" s="20">
        <v>0</v>
      </c>
      <c r="BY701" s="19">
        <v>0</v>
      </c>
      <c r="BZ701" s="441">
        <f t="shared" si="2090"/>
        <v>0</v>
      </c>
      <c r="CA701" s="4">
        <f t="shared" si="2207"/>
        <v>0</v>
      </c>
      <c r="CB701" s="1">
        <v>0</v>
      </c>
      <c r="CC701" s="1">
        <v>0</v>
      </c>
      <c r="CD701" s="19">
        <v>0</v>
      </c>
      <c r="CE701" s="196">
        <v>0</v>
      </c>
      <c r="CF701" s="275">
        <f t="shared" si="2091"/>
        <v>0</v>
      </c>
      <c r="CG701" s="1">
        <f t="shared" si="2092"/>
        <v>0</v>
      </c>
      <c r="CH701" s="229">
        <f t="shared" si="2093"/>
        <v>0</v>
      </c>
      <c r="CI701" s="193">
        <f t="shared" si="2094"/>
        <v>0</v>
      </c>
      <c r="CJ701" s="193">
        <f t="shared" si="2095"/>
        <v>0</v>
      </c>
      <c r="CK701" s="20">
        <v>0</v>
      </c>
      <c r="CL701" s="33">
        <v>0</v>
      </c>
      <c r="CM701" s="475">
        <f t="shared" si="2007"/>
        <v>0</v>
      </c>
      <c r="CN701" s="4">
        <f t="shared" si="2208"/>
        <v>0</v>
      </c>
      <c r="CO701" s="1">
        <v>0</v>
      </c>
      <c r="CP701" s="1">
        <v>0</v>
      </c>
      <c r="CQ701" s="19">
        <v>0</v>
      </c>
      <c r="CR701" s="7">
        <v>0</v>
      </c>
      <c r="CS701" s="224">
        <f t="shared" si="2065"/>
        <v>0</v>
      </c>
      <c r="CT701" s="1">
        <f t="shared" si="2066"/>
        <v>0</v>
      </c>
      <c r="CU701" s="229">
        <f t="shared" si="2008"/>
        <v>0</v>
      </c>
      <c r="CV701" s="193">
        <f t="shared" si="2009"/>
        <v>0</v>
      </c>
      <c r="CW701" s="193">
        <f t="shared" si="2010"/>
        <v>0</v>
      </c>
      <c r="CX701" s="20"/>
      <c r="CY701" s="33"/>
      <c r="CZ701" s="475">
        <f t="shared" si="2011"/>
        <v>0</v>
      </c>
      <c r="DA701" s="4">
        <f t="shared" si="2189"/>
        <v>0</v>
      </c>
      <c r="DE701" s="7">
        <f t="shared" si="2209"/>
        <v>0</v>
      </c>
      <c r="DF701" s="224">
        <f t="shared" si="2069"/>
        <v>0</v>
      </c>
      <c r="DG701" s="1">
        <f t="shared" si="2012"/>
        <v>0</v>
      </c>
      <c r="DH701" s="229">
        <f t="shared" si="2013"/>
        <v>0</v>
      </c>
      <c r="DI701" s="193"/>
      <c r="DJ701" s="193"/>
      <c r="DK701" s="20"/>
      <c r="DL701" s="33"/>
      <c r="DM701" s="475">
        <f t="shared" si="2014"/>
        <v>0</v>
      </c>
      <c r="DN701" s="4" t="e">
        <f t="shared" si="2191"/>
        <v>#DIV/0!</v>
      </c>
      <c r="DR701" s="7">
        <f t="shared" si="2192"/>
        <v>0</v>
      </c>
      <c r="DS701" s="224">
        <f t="shared" si="2072"/>
        <v>0</v>
      </c>
      <c r="DT701" s="1">
        <f t="shared" si="2015"/>
        <v>0</v>
      </c>
      <c r="DU701" s="229">
        <f t="shared" si="2016"/>
        <v>0</v>
      </c>
    </row>
    <row r="702" spans="2:125" hidden="1" outlineLevel="1" x14ac:dyDescent="0.35">
      <c r="B702" s="5" t="s">
        <v>346</v>
      </c>
      <c r="C702" s="3"/>
      <c r="D702" s="18">
        <v>320030</v>
      </c>
      <c r="E702" s="5" t="s">
        <v>42</v>
      </c>
      <c r="F702" s="5" t="s">
        <v>56</v>
      </c>
      <c r="G702" s="5" t="s">
        <v>74</v>
      </c>
      <c r="H702" s="20">
        <v>223.309</v>
      </c>
      <c r="I702" s="16">
        <f t="shared" si="2193"/>
        <v>0</v>
      </c>
      <c r="J702" s="16">
        <f t="shared" si="2194"/>
        <v>0</v>
      </c>
      <c r="K702" s="16">
        <f t="shared" si="2195"/>
        <v>0</v>
      </c>
      <c r="L702" s="33">
        <f t="shared" si="2196"/>
        <v>0</v>
      </c>
      <c r="M702" s="20">
        <f t="shared" si="2197"/>
        <v>0</v>
      </c>
      <c r="N702" s="20">
        <f t="shared" si="2198"/>
        <v>0</v>
      </c>
      <c r="O702" s="20">
        <f t="shared" si="2199"/>
        <v>0</v>
      </c>
      <c r="P702" s="20">
        <f t="shared" si="2200"/>
        <v>0</v>
      </c>
      <c r="Q702" s="20">
        <f t="shared" si="2201"/>
        <v>0</v>
      </c>
      <c r="R702" s="20">
        <f t="shared" si="2202"/>
        <v>0</v>
      </c>
      <c r="S702" s="20">
        <f t="shared" si="2203"/>
        <v>0</v>
      </c>
      <c r="T702" s="20">
        <f t="shared" si="2204"/>
        <v>0</v>
      </c>
      <c r="U702" s="182">
        <f t="shared" si="2205"/>
        <v>0</v>
      </c>
      <c r="V702" s="33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  <c r="AB702" s="20">
        <v>0</v>
      </c>
      <c r="AC702" s="20">
        <v>0</v>
      </c>
      <c r="AD702" s="20">
        <v>0</v>
      </c>
      <c r="AE702" s="20">
        <v>0</v>
      </c>
      <c r="AF702" s="20">
        <v>0</v>
      </c>
      <c r="AG702" s="16">
        <v>0</v>
      </c>
      <c r="AH702" s="179">
        <f t="shared" si="1978"/>
        <v>0</v>
      </c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329">
        <f t="shared" si="2099"/>
        <v>0</v>
      </c>
      <c r="AV702" s="33">
        <v>0</v>
      </c>
      <c r="AW702" s="20">
        <v>0</v>
      </c>
      <c r="AX702" s="20">
        <v>0</v>
      </c>
      <c r="AY702" s="20">
        <v>0</v>
      </c>
      <c r="AZ702" s="20">
        <v>0</v>
      </c>
      <c r="BA702" s="20">
        <v>0</v>
      </c>
      <c r="BB702" s="20">
        <v>0</v>
      </c>
      <c r="BC702" s="20">
        <v>0</v>
      </c>
      <c r="BD702" s="20">
        <v>0</v>
      </c>
      <c r="BE702" s="20">
        <v>0</v>
      </c>
      <c r="BF702" s="20">
        <v>0</v>
      </c>
      <c r="BG702" s="20">
        <v>0</v>
      </c>
      <c r="BH702" s="329">
        <f t="shared" si="2100"/>
        <v>0</v>
      </c>
      <c r="BI702" s="193">
        <f t="shared" si="2186"/>
        <v>0</v>
      </c>
      <c r="BJ702" s="193">
        <f t="shared" si="2187"/>
        <v>0</v>
      </c>
      <c r="BK702" s="20">
        <v>0</v>
      </c>
      <c r="BL702" s="33">
        <v>0</v>
      </c>
      <c r="BM702" s="226">
        <f t="shared" si="2085"/>
        <v>0</v>
      </c>
      <c r="BN702" s="4">
        <f t="shared" si="2206"/>
        <v>0</v>
      </c>
      <c r="BO702" s="4">
        <v>0</v>
      </c>
      <c r="BP702" s="4">
        <v>0</v>
      </c>
      <c r="BQ702" s="195">
        <v>0</v>
      </c>
      <c r="BR702" s="196">
        <f t="shared" si="2188"/>
        <v>0</v>
      </c>
      <c r="BS702" s="224">
        <f t="shared" si="2098"/>
        <v>0</v>
      </c>
      <c r="BT702" s="4">
        <f t="shared" si="2087"/>
        <v>0</v>
      </c>
      <c r="BU702" s="229">
        <f t="shared" si="2210"/>
        <v>0</v>
      </c>
      <c r="BV702" s="193">
        <f t="shared" si="2088"/>
        <v>0</v>
      </c>
      <c r="BW702" s="193">
        <f t="shared" si="2089"/>
        <v>0</v>
      </c>
      <c r="BX702" s="20">
        <v>0</v>
      </c>
      <c r="BY702" s="19">
        <v>0</v>
      </c>
      <c r="BZ702" s="441">
        <f t="shared" si="2090"/>
        <v>0</v>
      </c>
      <c r="CA702" s="4">
        <f t="shared" si="2207"/>
        <v>0</v>
      </c>
      <c r="CB702" s="1">
        <v>0</v>
      </c>
      <c r="CC702" s="1">
        <v>0</v>
      </c>
      <c r="CD702" s="19">
        <v>0</v>
      </c>
      <c r="CE702" s="196">
        <v>0</v>
      </c>
      <c r="CF702" s="275">
        <f t="shared" si="2091"/>
        <v>0</v>
      </c>
      <c r="CG702" s="1">
        <f t="shared" si="2092"/>
        <v>0</v>
      </c>
      <c r="CH702" s="229">
        <f t="shared" si="2093"/>
        <v>0</v>
      </c>
      <c r="CI702" s="193">
        <f t="shared" si="2094"/>
        <v>0</v>
      </c>
      <c r="CJ702" s="193">
        <f t="shared" si="2095"/>
        <v>0</v>
      </c>
      <c r="CK702" s="20">
        <v>0</v>
      </c>
      <c r="CL702" s="33">
        <v>0</v>
      </c>
      <c r="CM702" s="475">
        <f t="shared" si="2007"/>
        <v>0</v>
      </c>
      <c r="CN702" s="4">
        <f t="shared" si="2208"/>
        <v>0</v>
      </c>
      <c r="CO702" s="1">
        <v>0</v>
      </c>
      <c r="CP702" s="1">
        <v>0</v>
      </c>
      <c r="CQ702" s="19">
        <v>0</v>
      </c>
      <c r="CR702" s="7">
        <v>0</v>
      </c>
      <c r="CS702" s="224">
        <f t="shared" si="2065"/>
        <v>0</v>
      </c>
      <c r="CT702" s="1">
        <f t="shared" si="2066"/>
        <v>0</v>
      </c>
      <c r="CU702" s="229">
        <f t="shared" si="2008"/>
        <v>0</v>
      </c>
      <c r="CV702" s="193">
        <f t="shared" si="2009"/>
        <v>0</v>
      </c>
      <c r="CW702" s="193">
        <f t="shared" si="2010"/>
        <v>0</v>
      </c>
      <c r="CX702" s="20"/>
      <c r="CY702" s="33"/>
      <c r="CZ702" s="475">
        <f t="shared" si="2011"/>
        <v>0</v>
      </c>
      <c r="DA702" s="4">
        <f t="shared" si="2189"/>
        <v>0</v>
      </c>
      <c r="DE702" s="7">
        <f t="shared" si="2209"/>
        <v>0</v>
      </c>
      <c r="DF702" s="224">
        <f t="shared" si="2069"/>
        <v>0</v>
      </c>
      <c r="DG702" s="1">
        <f t="shared" si="2012"/>
        <v>0</v>
      </c>
      <c r="DH702" s="229">
        <f t="shared" si="2013"/>
        <v>0</v>
      </c>
      <c r="DI702" s="193"/>
      <c r="DJ702" s="193"/>
      <c r="DK702" s="20"/>
      <c r="DL702" s="33"/>
      <c r="DM702" s="475">
        <f t="shared" si="2014"/>
        <v>0</v>
      </c>
      <c r="DN702" s="4" t="e">
        <f t="shared" si="2191"/>
        <v>#DIV/0!</v>
      </c>
      <c r="DR702" s="7">
        <f t="shared" si="2192"/>
        <v>0</v>
      </c>
      <c r="DS702" s="224">
        <f t="shared" si="2072"/>
        <v>0</v>
      </c>
      <c r="DT702" s="1">
        <f t="shared" si="2015"/>
        <v>0</v>
      </c>
      <c r="DU702" s="229">
        <f t="shared" si="2016"/>
        <v>0</v>
      </c>
    </row>
    <row r="703" spans="2:125" hidden="1" outlineLevel="1" x14ac:dyDescent="0.35">
      <c r="B703" s="5" t="s">
        <v>346</v>
      </c>
      <c r="C703" s="3"/>
      <c r="D703" s="18">
        <v>322110</v>
      </c>
      <c r="E703" s="5" t="s">
        <v>45</v>
      </c>
      <c r="F703" s="5" t="s">
        <v>57</v>
      </c>
      <c r="G703" s="5" t="s">
        <v>77</v>
      </c>
      <c r="H703" s="20">
        <v>281.01799999999997</v>
      </c>
      <c r="I703" s="16">
        <f t="shared" si="2193"/>
        <v>0</v>
      </c>
      <c r="J703" s="16">
        <f t="shared" si="2194"/>
        <v>0</v>
      </c>
      <c r="K703" s="16">
        <f t="shared" si="2195"/>
        <v>0</v>
      </c>
      <c r="L703" s="33">
        <f t="shared" si="2196"/>
        <v>0</v>
      </c>
      <c r="M703" s="20">
        <f t="shared" si="2197"/>
        <v>0</v>
      </c>
      <c r="N703" s="20">
        <f t="shared" si="2198"/>
        <v>0</v>
      </c>
      <c r="O703" s="20">
        <f t="shared" si="2199"/>
        <v>0</v>
      </c>
      <c r="P703" s="20">
        <f t="shared" si="2200"/>
        <v>0</v>
      </c>
      <c r="Q703" s="20">
        <f t="shared" si="2201"/>
        <v>0</v>
      </c>
      <c r="R703" s="20">
        <f t="shared" si="2202"/>
        <v>0</v>
      </c>
      <c r="S703" s="20">
        <f t="shared" si="2203"/>
        <v>0</v>
      </c>
      <c r="T703" s="20">
        <f t="shared" si="2204"/>
        <v>0</v>
      </c>
      <c r="U703" s="182">
        <f t="shared" si="2205"/>
        <v>0</v>
      </c>
      <c r="V703" s="33">
        <v>0</v>
      </c>
      <c r="W703" s="20">
        <v>0</v>
      </c>
      <c r="X703" s="20">
        <v>0</v>
      </c>
      <c r="Y703" s="20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0">
        <v>0</v>
      </c>
      <c r="AF703" s="20">
        <v>0</v>
      </c>
      <c r="AG703" s="16">
        <v>0</v>
      </c>
      <c r="AH703" s="179">
        <f t="shared" si="1978"/>
        <v>0</v>
      </c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329">
        <f t="shared" si="2099"/>
        <v>0</v>
      </c>
      <c r="AV703" s="33">
        <v>0</v>
      </c>
      <c r="AW703" s="20">
        <v>0</v>
      </c>
      <c r="AX703" s="20">
        <v>0</v>
      </c>
      <c r="AY703" s="20">
        <v>0</v>
      </c>
      <c r="AZ703" s="20">
        <v>0</v>
      </c>
      <c r="BA703" s="20">
        <v>0</v>
      </c>
      <c r="BB703" s="20">
        <v>0</v>
      </c>
      <c r="BC703" s="20">
        <v>0</v>
      </c>
      <c r="BD703" s="20">
        <v>0</v>
      </c>
      <c r="BE703" s="20">
        <v>0</v>
      </c>
      <c r="BF703" s="20">
        <v>0</v>
      </c>
      <c r="BG703" s="20">
        <v>0</v>
      </c>
      <c r="BH703" s="329">
        <f t="shared" si="2100"/>
        <v>0</v>
      </c>
      <c r="BI703" s="193">
        <f t="shared" si="2186"/>
        <v>0</v>
      </c>
      <c r="BJ703" s="193">
        <f t="shared" si="2187"/>
        <v>0</v>
      </c>
      <c r="BK703" s="20">
        <v>0</v>
      </c>
      <c r="BL703" s="33">
        <v>0</v>
      </c>
      <c r="BM703" s="226">
        <f t="shared" si="2085"/>
        <v>0</v>
      </c>
      <c r="BN703" s="4">
        <f t="shared" si="2206"/>
        <v>0</v>
      </c>
      <c r="BO703" s="4">
        <v>0</v>
      </c>
      <c r="BP703" s="4">
        <v>0</v>
      </c>
      <c r="BQ703" s="195">
        <v>0</v>
      </c>
      <c r="BR703" s="196">
        <f t="shared" si="2188"/>
        <v>0</v>
      </c>
      <c r="BS703" s="224">
        <f t="shared" si="2098"/>
        <v>0</v>
      </c>
      <c r="BT703" s="4">
        <f t="shared" si="2087"/>
        <v>0</v>
      </c>
      <c r="BU703" s="229">
        <f t="shared" si="2210"/>
        <v>0</v>
      </c>
      <c r="BV703" s="193">
        <f t="shared" si="2088"/>
        <v>0</v>
      </c>
      <c r="BW703" s="193">
        <f t="shared" si="2089"/>
        <v>0</v>
      </c>
      <c r="BX703" s="20">
        <v>0</v>
      </c>
      <c r="BY703" s="19">
        <v>0</v>
      </c>
      <c r="BZ703" s="441">
        <f t="shared" si="2090"/>
        <v>0</v>
      </c>
      <c r="CA703" s="4">
        <f t="shared" si="2207"/>
        <v>0</v>
      </c>
      <c r="CB703" s="1">
        <v>0</v>
      </c>
      <c r="CC703" s="1">
        <v>0</v>
      </c>
      <c r="CD703" s="19">
        <v>0</v>
      </c>
      <c r="CE703" s="196">
        <v>0</v>
      </c>
      <c r="CF703" s="275">
        <f t="shared" si="2091"/>
        <v>0</v>
      </c>
      <c r="CG703" s="1">
        <f t="shared" si="2092"/>
        <v>0</v>
      </c>
      <c r="CH703" s="229">
        <f t="shared" si="2093"/>
        <v>0</v>
      </c>
      <c r="CI703" s="193">
        <f t="shared" si="2094"/>
        <v>0</v>
      </c>
      <c r="CJ703" s="193">
        <f t="shared" si="2095"/>
        <v>0</v>
      </c>
      <c r="CK703" s="20">
        <v>0</v>
      </c>
      <c r="CL703" s="33">
        <v>0</v>
      </c>
      <c r="CM703" s="475">
        <f t="shared" si="2007"/>
        <v>0</v>
      </c>
      <c r="CN703" s="4">
        <f t="shared" si="2208"/>
        <v>0</v>
      </c>
      <c r="CO703" s="1">
        <v>0</v>
      </c>
      <c r="CP703" s="1">
        <v>0</v>
      </c>
      <c r="CQ703" s="19">
        <v>0</v>
      </c>
      <c r="CR703" s="7">
        <v>0</v>
      </c>
      <c r="CS703" s="224">
        <f t="shared" si="2065"/>
        <v>0</v>
      </c>
      <c r="CT703" s="1">
        <f t="shared" si="2066"/>
        <v>0</v>
      </c>
      <c r="CU703" s="229">
        <f t="shared" si="2008"/>
        <v>0</v>
      </c>
      <c r="CV703" s="193">
        <f t="shared" si="2009"/>
        <v>0</v>
      </c>
      <c r="CW703" s="193">
        <f t="shared" si="2010"/>
        <v>0</v>
      </c>
      <c r="CX703" s="20"/>
      <c r="CY703" s="33"/>
      <c r="CZ703" s="475">
        <f t="shared" si="2011"/>
        <v>0</v>
      </c>
      <c r="DA703" s="4">
        <f t="shared" si="2189"/>
        <v>0</v>
      </c>
      <c r="DE703" s="7">
        <f t="shared" si="2209"/>
        <v>0</v>
      </c>
      <c r="DF703" s="224">
        <f t="shared" si="2069"/>
        <v>0</v>
      </c>
      <c r="DG703" s="1">
        <f t="shared" si="2012"/>
        <v>0</v>
      </c>
      <c r="DH703" s="229">
        <f t="shared" si="2013"/>
        <v>0</v>
      </c>
      <c r="DI703" s="193"/>
      <c r="DJ703" s="193"/>
      <c r="DK703" s="20"/>
      <c r="DL703" s="33"/>
      <c r="DM703" s="475">
        <f t="shared" si="2014"/>
        <v>0</v>
      </c>
      <c r="DN703" s="4" t="e">
        <f t="shared" si="2191"/>
        <v>#DIV/0!</v>
      </c>
      <c r="DR703" s="7">
        <f t="shared" si="2192"/>
        <v>0</v>
      </c>
      <c r="DS703" s="224">
        <f t="shared" si="2072"/>
        <v>0</v>
      </c>
      <c r="DT703" s="1">
        <f t="shared" si="2015"/>
        <v>0</v>
      </c>
      <c r="DU703" s="229">
        <f t="shared" si="2016"/>
        <v>0</v>
      </c>
    </row>
    <row r="704" spans="2:125" hidden="1" outlineLevel="1" x14ac:dyDescent="0.35">
      <c r="B704" s="5" t="s">
        <v>346</v>
      </c>
      <c r="C704" s="3"/>
      <c r="D704" s="18">
        <v>322231</v>
      </c>
      <c r="E704" s="5" t="s">
        <v>45</v>
      </c>
      <c r="F704" s="5" t="s">
        <v>58</v>
      </c>
      <c r="G704" s="5" t="s">
        <v>77</v>
      </c>
      <c r="H704" s="20">
        <v>281.01799999999997</v>
      </c>
      <c r="I704" s="16">
        <f t="shared" si="2193"/>
        <v>0</v>
      </c>
      <c r="J704" s="16">
        <f t="shared" si="2194"/>
        <v>0</v>
      </c>
      <c r="K704" s="16">
        <f t="shared" si="2195"/>
        <v>0</v>
      </c>
      <c r="L704" s="33">
        <f t="shared" si="2196"/>
        <v>0</v>
      </c>
      <c r="M704" s="20">
        <f t="shared" si="2197"/>
        <v>0</v>
      </c>
      <c r="N704" s="20">
        <f t="shared" si="2198"/>
        <v>0</v>
      </c>
      <c r="O704" s="20">
        <f t="shared" si="2199"/>
        <v>0</v>
      </c>
      <c r="P704" s="20">
        <f t="shared" si="2200"/>
        <v>0</v>
      </c>
      <c r="Q704" s="20">
        <f t="shared" si="2201"/>
        <v>0</v>
      </c>
      <c r="R704" s="20">
        <f t="shared" si="2202"/>
        <v>0</v>
      </c>
      <c r="S704" s="20">
        <f t="shared" si="2203"/>
        <v>0</v>
      </c>
      <c r="T704" s="20">
        <f t="shared" si="2204"/>
        <v>0</v>
      </c>
      <c r="U704" s="182">
        <f t="shared" si="2205"/>
        <v>0</v>
      </c>
      <c r="V704" s="33">
        <v>0</v>
      </c>
      <c r="W704" s="20">
        <v>0</v>
      </c>
      <c r="X704" s="20">
        <v>0</v>
      </c>
      <c r="Y704" s="20">
        <v>0</v>
      </c>
      <c r="Z704" s="20">
        <v>0</v>
      </c>
      <c r="AA704" s="20">
        <v>0</v>
      </c>
      <c r="AB704" s="20">
        <v>0</v>
      </c>
      <c r="AC704" s="20">
        <v>0</v>
      </c>
      <c r="AD704" s="20">
        <v>0</v>
      </c>
      <c r="AE704" s="20">
        <v>0</v>
      </c>
      <c r="AF704" s="20">
        <v>0</v>
      </c>
      <c r="AG704" s="16">
        <v>0</v>
      </c>
      <c r="AH704" s="179">
        <f t="shared" si="1978"/>
        <v>0</v>
      </c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329">
        <f t="shared" si="2099"/>
        <v>0</v>
      </c>
      <c r="AV704" s="33">
        <v>0</v>
      </c>
      <c r="AW704" s="20">
        <v>0</v>
      </c>
      <c r="AX704" s="20">
        <v>0</v>
      </c>
      <c r="AY704" s="20">
        <v>0</v>
      </c>
      <c r="AZ704" s="20">
        <v>0</v>
      </c>
      <c r="BA704" s="20">
        <v>0</v>
      </c>
      <c r="BB704" s="20">
        <v>0</v>
      </c>
      <c r="BC704" s="20">
        <v>0</v>
      </c>
      <c r="BD704" s="20">
        <v>0</v>
      </c>
      <c r="BE704" s="20">
        <v>0</v>
      </c>
      <c r="BF704" s="20">
        <v>0</v>
      </c>
      <c r="BG704" s="20">
        <v>0</v>
      </c>
      <c r="BH704" s="329">
        <f t="shared" si="2100"/>
        <v>0</v>
      </c>
      <c r="BI704" s="193">
        <f t="shared" si="2186"/>
        <v>0</v>
      </c>
      <c r="BJ704" s="193">
        <f t="shared" si="2187"/>
        <v>0</v>
      </c>
      <c r="BK704" s="20">
        <v>0</v>
      </c>
      <c r="BL704" s="33">
        <v>0</v>
      </c>
      <c r="BM704" s="226">
        <f t="shared" si="2085"/>
        <v>0</v>
      </c>
      <c r="BN704" s="4">
        <f t="shared" si="2206"/>
        <v>0</v>
      </c>
      <c r="BO704" s="4">
        <v>0</v>
      </c>
      <c r="BP704" s="4">
        <v>0</v>
      </c>
      <c r="BQ704" s="195">
        <v>0</v>
      </c>
      <c r="BR704" s="196">
        <f t="shared" si="2188"/>
        <v>0</v>
      </c>
      <c r="BS704" s="224">
        <f t="shared" si="2098"/>
        <v>0</v>
      </c>
      <c r="BT704" s="4">
        <f t="shared" si="2087"/>
        <v>0</v>
      </c>
      <c r="BU704" s="229">
        <f t="shared" si="2210"/>
        <v>0</v>
      </c>
      <c r="BV704" s="193">
        <f t="shared" si="2088"/>
        <v>0</v>
      </c>
      <c r="BW704" s="193">
        <f t="shared" si="2089"/>
        <v>0</v>
      </c>
      <c r="BX704" s="20">
        <v>0</v>
      </c>
      <c r="BY704" s="19">
        <v>0</v>
      </c>
      <c r="BZ704" s="441">
        <f t="shared" si="2090"/>
        <v>0</v>
      </c>
      <c r="CA704" s="4">
        <f t="shared" si="2207"/>
        <v>0</v>
      </c>
      <c r="CB704" s="1">
        <v>0</v>
      </c>
      <c r="CC704" s="1">
        <v>0</v>
      </c>
      <c r="CD704" s="19">
        <v>0</v>
      </c>
      <c r="CE704" s="196">
        <v>0</v>
      </c>
      <c r="CF704" s="275">
        <f t="shared" si="2091"/>
        <v>0</v>
      </c>
      <c r="CG704" s="1">
        <f t="shared" si="2092"/>
        <v>0</v>
      </c>
      <c r="CH704" s="229">
        <f t="shared" si="2093"/>
        <v>0</v>
      </c>
      <c r="CI704" s="193">
        <f t="shared" si="2094"/>
        <v>0</v>
      </c>
      <c r="CJ704" s="193">
        <f t="shared" si="2095"/>
        <v>0</v>
      </c>
      <c r="CK704" s="20">
        <v>0</v>
      </c>
      <c r="CL704" s="33">
        <v>0</v>
      </c>
      <c r="CM704" s="475">
        <f t="shared" si="2007"/>
        <v>0</v>
      </c>
      <c r="CN704" s="4">
        <f t="shared" si="2208"/>
        <v>0</v>
      </c>
      <c r="CO704" s="1">
        <v>0</v>
      </c>
      <c r="CP704" s="1">
        <v>0</v>
      </c>
      <c r="CQ704" s="19">
        <v>0</v>
      </c>
      <c r="CR704" s="7">
        <v>0</v>
      </c>
      <c r="CS704" s="224">
        <f t="shared" si="2065"/>
        <v>0</v>
      </c>
      <c r="CT704" s="1">
        <f t="shared" si="2066"/>
        <v>0</v>
      </c>
      <c r="CU704" s="229">
        <f t="shared" si="2008"/>
        <v>0</v>
      </c>
      <c r="CV704" s="193">
        <f t="shared" si="2009"/>
        <v>0</v>
      </c>
      <c r="CW704" s="193">
        <f t="shared" si="2010"/>
        <v>0</v>
      </c>
      <c r="CX704" s="20"/>
      <c r="CY704" s="33"/>
      <c r="CZ704" s="475">
        <f t="shared" si="2011"/>
        <v>0</v>
      </c>
      <c r="DA704" s="4">
        <f t="shared" si="2189"/>
        <v>0</v>
      </c>
      <c r="DE704" s="7">
        <f t="shared" si="2209"/>
        <v>0</v>
      </c>
      <c r="DF704" s="224">
        <f t="shared" si="2069"/>
        <v>0</v>
      </c>
      <c r="DG704" s="1">
        <f t="shared" si="2012"/>
        <v>0</v>
      </c>
      <c r="DH704" s="229">
        <f t="shared" si="2013"/>
        <v>0</v>
      </c>
      <c r="DI704" s="193"/>
      <c r="DJ704" s="193"/>
      <c r="DK704" s="20"/>
      <c r="DL704" s="33"/>
      <c r="DM704" s="475">
        <f t="shared" si="2014"/>
        <v>0</v>
      </c>
      <c r="DN704" s="4" t="e">
        <f t="shared" si="2191"/>
        <v>#DIV/0!</v>
      </c>
      <c r="DR704" s="7">
        <f t="shared" si="2192"/>
        <v>0</v>
      </c>
      <c r="DS704" s="224">
        <f t="shared" si="2072"/>
        <v>0</v>
      </c>
      <c r="DT704" s="1">
        <f t="shared" si="2015"/>
        <v>0</v>
      </c>
      <c r="DU704" s="229">
        <f t="shared" si="2016"/>
        <v>0</v>
      </c>
    </row>
    <row r="705" spans="2:125" hidden="1" outlineLevel="1" x14ac:dyDescent="0.35">
      <c r="B705" s="5" t="s">
        <v>346</v>
      </c>
      <c r="C705" s="3"/>
      <c r="D705" s="18">
        <v>322000</v>
      </c>
      <c r="E705" s="5" t="s">
        <v>45</v>
      </c>
      <c r="F705" s="5" t="s">
        <v>59</v>
      </c>
      <c r="G705" s="5" t="s">
        <v>77</v>
      </c>
      <c r="H705" s="20">
        <v>281.01799999999997</v>
      </c>
      <c r="I705" s="16">
        <f t="shared" si="2193"/>
        <v>0</v>
      </c>
      <c r="J705" s="16">
        <f t="shared" si="2194"/>
        <v>0</v>
      </c>
      <c r="K705" s="16">
        <f t="shared" si="2195"/>
        <v>0</v>
      </c>
      <c r="L705" s="33">
        <f t="shared" si="2196"/>
        <v>0</v>
      </c>
      <c r="M705" s="20">
        <f t="shared" si="2197"/>
        <v>0</v>
      </c>
      <c r="N705" s="20">
        <f t="shared" si="2198"/>
        <v>0</v>
      </c>
      <c r="O705" s="20">
        <f t="shared" si="2199"/>
        <v>0</v>
      </c>
      <c r="P705" s="20">
        <f t="shared" si="2200"/>
        <v>0</v>
      </c>
      <c r="Q705" s="20">
        <f t="shared" si="2201"/>
        <v>21.168181397632893</v>
      </c>
      <c r="R705" s="20">
        <f t="shared" si="2202"/>
        <v>20.109772327751244</v>
      </c>
      <c r="S705" s="20">
        <f t="shared" si="2203"/>
        <v>0</v>
      </c>
      <c r="T705" s="20">
        <f t="shared" si="2204"/>
        <v>0</v>
      </c>
      <c r="U705" s="182">
        <f t="shared" si="2205"/>
        <v>41.277953725384137</v>
      </c>
      <c r="V705" s="33">
        <v>0</v>
      </c>
      <c r="W705" s="20">
        <v>0</v>
      </c>
      <c r="X705" s="20">
        <v>0</v>
      </c>
      <c r="Y705" s="20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0">
        <v>0</v>
      </c>
      <c r="AF705" s="20">
        <v>0</v>
      </c>
      <c r="AG705" s="16">
        <v>0</v>
      </c>
      <c r="AH705" s="179">
        <f t="shared" si="1978"/>
        <v>0</v>
      </c>
      <c r="AI705" s="23"/>
      <c r="AJ705" s="23"/>
      <c r="AK705" s="23"/>
      <c r="AL705" s="23"/>
      <c r="AM705" s="23"/>
      <c r="AN705" s="23"/>
      <c r="AO705" s="23"/>
      <c r="AP705" s="23"/>
      <c r="AQ705" s="28">
        <v>5948.6399999999994</v>
      </c>
      <c r="AR705" s="28">
        <v>5651.2079999999987</v>
      </c>
      <c r="AS705" s="23"/>
      <c r="AT705" s="23"/>
      <c r="AU705" s="329">
        <f t="shared" si="2099"/>
        <v>11599.847999999998</v>
      </c>
      <c r="AV705" s="33">
        <v>0</v>
      </c>
      <c r="AW705" s="20">
        <v>0</v>
      </c>
      <c r="AX705" s="20">
        <v>0</v>
      </c>
      <c r="AY705" s="20">
        <v>0</v>
      </c>
      <c r="AZ705" s="20">
        <v>0</v>
      </c>
      <c r="BA705" s="20">
        <v>0</v>
      </c>
      <c r="BB705" s="20">
        <v>0</v>
      </c>
      <c r="BC705" s="20">
        <v>0</v>
      </c>
      <c r="BD705" s="20">
        <v>0</v>
      </c>
      <c r="BE705" s="20">
        <v>0</v>
      </c>
      <c r="BF705" s="20">
        <v>0</v>
      </c>
      <c r="BG705" s="20">
        <v>0</v>
      </c>
      <c r="BH705" s="329">
        <f t="shared" si="2100"/>
        <v>0</v>
      </c>
      <c r="BI705" s="193">
        <f t="shared" si="2186"/>
        <v>0</v>
      </c>
      <c r="BJ705" s="193">
        <f t="shared" si="2187"/>
        <v>0</v>
      </c>
      <c r="BK705" s="20">
        <v>0</v>
      </c>
      <c r="BL705" s="33">
        <v>0</v>
      </c>
      <c r="BM705" s="226">
        <f t="shared" si="2085"/>
        <v>0</v>
      </c>
      <c r="BN705" s="4">
        <f t="shared" si="2206"/>
        <v>0</v>
      </c>
      <c r="BO705" s="4">
        <v>0</v>
      </c>
      <c r="BP705" s="4">
        <v>0</v>
      </c>
      <c r="BQ705" s="195">
        <v>0</v>
      </c>
      <c r="BR705" s="196">
        <f t="shared" si="2188"/>
        <v>0</v>
      </c>
      <c r="BS705" s="224">
        <f t="shared" si="2098"/>
        <v>0</v>
      </c>
      <c r="BT705" s="4">
        <f t="shared" si="2087"/>
        <v>0</v>
      </c>
      <c r="BU705" s="229">
        <f t="shared" si="2210"/>
        <v>0</v>
      </c>
      <c r="BV705" s="193">
        <f t="shared" si="2088"/>
        <v>0</v>
      </c>
      <c r="BW705" s="193">
        <f t="shared" si="2089"/>
        <v>0</v>
      </c>
      <c r="BX705" s="20">
        <v>0</v>
      </c>
      <c r="BY705" s="19">
        <v>0</v>
      </c>
      <c r="BZ705" s="441">
        <f t="shared" si="2090"/>
        <v>0</v>
      </c>
      <c r="CA705" s="4">
        <f t="shared" si="2207"/>
        <v>0</v>
      </c>
      <c r="CB705" s="1">
        <v>0</v>
      </c>
      <c r="CC705" s="1">
        <v>0</v>
      </c>
      <c r="CD705" s="19">
        <v>0</v>
      </c>
      <c r="CE705" s="196">
        <v>0</v>
      </c>
      <c r="CF705" s="275">
        <f t="shared" si="2091"/>
        <v>0</v>
      </c>
      <c r="CG705" s="1">
        <f t="shared" si="2092"/>
        <v>-1</v>
      </c>
      <c r="CH705" s="229">
        <f t="shared" si="2093"/>
        <v>-1</v>
      </c>
      <c r="CI705" s="193">
        <f t="shared" si="2094"/>
        <v>0</v>
      </c>
      <c r="CJ705" s="193">
        <f t="shared" si="2095"/>
        <v>0</v>
      </c>
      <c r="CK705" s="20">
        <v>0</v>
      </c>
      <c r="CL705" s="33">
        <v>0</v>
      </c>
      <c r="CM705" s="475">
        <f t="shared" si="2007"/>
        <v>0</v>
      </c>
      <c r="CN705" s="4">
        <f t="shared" si="2208"/>
        <v>0</v>
      </c>
      <c r="CO705" s="1">
        <v>0</v>
      </c>
      <c r="CP705" s="1">
        <v>0</v>
      </c>
      <c r="CQ705" s="19">
        <v>0</v>
      </c>
      <c r="CR705" s="7">
        <v>0</v>
      </c>
      <c r="CS705" s="224">
        <f t="shared" si="2065"/>
        <v>0</v>
      </c>
      <c r="CT705" s="1">
        <f t="shared" si="2066"/>
        <v>-1</v>
      </c>
      <c r="CU705" s="229">
        <f t="shared" si="2008"/>
        <v>-1</v>
      </c>
      <c r="CV705" s="193">
        <f t="shared" si="2009"/>
        <v>0</v>
      </c>
      <c r="CW705" s="193">
        <f t="shared" si="2010"/>
        <v>0</v>
      </c>
      <c r="CX705" s="20"/>
      <c r="CY705" s="33"/>
      <c r="CZ705" s="475">
        <f t="shared" si="2011"/>
        <v>0</v>
      </c>
      <c r="DA705" s="4">
        <f t="shared" si="2189"/>
        <v>0</v>
      </c>
      <c r="DE705" s="7">
        <f t="shared" si="2209"/>
        <v>0</v>
      </c>
      <c r="DF705" s="224">
        <f t="shared" si="2069"/>
        <v>0</v>
      </c>
      <c r="DG705" s="1">
        <f t="shared" si="2012"/>
        <v>0</v>
      </c>
      <c r="DH705" s="229">
        <f t="shared" si="2013"/>
        <v>-1</v>
      </c>
      <c r="DI705" s="193"/>
      <c r="DJ705" s="193"/>
      <c r="DK705" s="20"/>
      <c r="DL705" s="33"/>
      <c r="DM705" s="475">
        <f t="shared" si="2014"/>
        <v>0</v>
      </c>
      <c r="DN705" s="4" t="e">
        <f t="shared" si="2191"/>
        <v>#DIV/0!</v>
      </c>
      <c r="DR705" s="7">
        <f t="shared" si="2192"/>
        <v>0</v>
      </c>
      <c r="DS705" s="224">
        <f t="shared" si="2072"/>
        <v>0</v>
      </c>
      <c r="DT705" s="1">
        <f t="shared" si="2015"/>
        <v>0</v>
      </c>
      <c r="DU705" s="229">
        <f t="shared" si="2016"/>
        <v>-1</v>
      </c>
    </row>
    <row r="706" spans="2:125" hidden="1" outlineLevel="1" x14ac:dyDescent="0.35">
      <c r="B706" s="5" t="s">
        <v>346</v>
      </c>
      <c r="C706" s="3"/>
      <c r="D706" s="18">
        <v>322002</v>
      </c>
      <c r="E706" s="5" t="s">
        <v>45</v>
      </c>
      <c r="F706" s="5" t="s">
        <v>60</v>
      </c>
      <c r="G706" s="5" t="s">
        <v>72</v>
      </c>
      <c r="H706" s="20">
        <v>100.364</v>
      </c>
      <c r="I706" s="16">
        <f t="shared" si="2193"/>
        <v>0</v>
      </c>
      <c r="J706" s="16">
        <f t="shared" si="2194"/>
        <v>0</v>
      </c>
      <c r="K706" s="16">
        <f t="shared" si="2195"/>
        <v>0</v>
      </c>
      <c r="L706" s="33">
        <f t="shared" si="2196"/>
        <v>0</v>
      </c>
      <c r="M706" s="20">
        <f t="shared" si="2197"/>
        <v>0</v>
      </c>
      <c r="N706" s="20">
        <f t="shared" si="2198"/>
        <v>0</v>
      </c>
      <c r="O706" s="20">
        <f t="shared" si="2199"/>
        <v>0</v>
      </c>
      <c r="P706" s="20">
        <f t="shared" si="2200"/>
        <v>0</v>
      </c>
      <c r="Q706" s="20">
        <f t="shared" si="2201"/>
        <v>0</v>
      </c>
      <c r="R706" s="20">
        <f t="shared" si="2202"/>
        <v>0</v>
      </c>
      <c r="S706" s="20">
        <f t="shared" si="2203"/>
        <v>0</v>
      </c>
      <c r="T706" s="20">
        <f t="shared" si="2204"/>
        <v>0</v>
      </c>
      <c r="U706" s="182">
        <f t="shared" si="2205"/>
        <v>0</v>
      </c>
      <c r="V706" s="33">
        <v>0</v>
      </c>
      <c r="W706" s="20">
        <v>0</v>
      </c>
      <c r="X706" s="20">
        <v>0</v>
      </c>
      <c r="Y706" s="20">
        <v>0</v>
      </c>
      <c r="Z706" s="20">
        <v>0</v>
      </c>
      <c r="AA706" s="20">
        <v>0</v>
      </c>
      <c r="AB706" s="20">
        <v>0</v>
      </c>
      <c r="AC706" s="20">
        <v>0</v>
      </c>
      <c r="AD706" s="20">
        <v>0</v>
      </c>
      <c r="AE706" s="20">
        <v>0</v>
      </c>
      <c r="AF706" s="20">
        <v>0</v>
      </c>
      <c r="AG706" s="16">
        <v>0</v>
      </c>
      <c r="AH706" s="179">
        <f t="shared" si="1978"/>
        <v>0</v>
      </c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329">
        <f t="shared" si="2099"/>
        <v>0</v>
      </c>
      <c r="AV706" s="33">
        <v>0</v>
      </c>
      <c r="AW706" s="20">
        <v>0</v>
      </c>
      <c r="AX706" s="20">
        <v>0</v>
      </c>
      <c r="AY706" s="20">
        <v>0</v>
      </c>
      <c r="AZ706" s="20">
        <v>0</v>
      </c>
      <c r="BA706" s="20">
        <v>0</v>
      </c>
      <c r="BB706" s="20">
        <v>0</v>
      </c>
      <c r="BC706" s="20">
        <v>0</v>
      </c>
      <c r="BD706" s="20">
        <v>0</v>
      </c>
      <c r="BE706" s="20">
        <v>0</v>
      </c>
      <c r="BF706" s="20">
        <v>0</v>
      </c>
      <c r="BG706" s="20">
        <v>0</v>
      </c>
      <c r="BH706" s="329">
        <f t="shared" si="2100"/>
        <v>0</v>
      </c>
      <c r="BI706" s="193">
        <f t="shared" si="2186"/>
        <v>0</v>
      </c>
      <c r="BJ706" s="193">
        <f t="shared" si="2187"/>
        <v>0</v>
      </c>
      <c r="BK706" s="20">
        <v>0</v>
      </c>
      <c r="BL706" s="33">
        <v>0</v>
      </c>
      <c r="BM706" s="226">
        <f t="shared" si="2085"/>
        <v>0</v>
      </c>
      <c r="BN706" s="4">
        <f t="shared" si="2206"/>
        <v>0</v>
      </c>
      <c r="BO706" s="4">
        <v>0</v>
      </c>
      <c r="BP706" s="4">
        <v>0</v>
      </c>
      <c r="BQ706" s="195">
        <v>0</v>
      </c>
      <c r="BR706" s="196">
        <f t="shared" si="2188"/>
        <v>0</v>
      </c>
      <c r="BS706" s="224">
        <f t="shared" si="2098"/>
        <v>0</v>
      </c>
      <c r="BT706" s="4">
        <f t="shared" si="2087"/>
        <v>0</v>
      </c>
      <c r="BU706" s="229">
        <f t="shared" si="2210"/>
        <v>0</v>
      </c>
      <c r="BV706" s="193">
        <f t="shared" si="2088"/>
        <v>0</v>
      </c>
      <c r="BW706" s="193">
        <f t="shared" si="2089"/>
        <v>0</v>
      </c>
      <c r="BX706" s="20">
        <v>0</v>
      </c>
      <c r="BY706" s="19">
        <v>0</v>
      </c>
      <c r="BZ706" s="441">
        <f t="shared" si="2090"/>
        <v>0</v>
      </c>
      <c r="CA706" s="4">
        <f t="shared" si="2207"/>
        <v>0</v>
      </c>
      <c r="CB706" s="1">
        <v>0</v>
      </c>
      <c r="CC706" s="1">
        <v>0</v>
      </c>
      <c r="CD706" s="19">
        <v>0</v>
      </c>
      <c r="CE706" s="196">
        <v>0</v>
      </c>
      <c r="CF706" s="275">
        <f t="shared" si="2091"/>
        <v>0</v>
      </c>
      <c r="CG706" s="1">
        <f t="shared" si="2092"/>
        <v>0</v>
      </c>
      <c r="CH706" s="229">
        <f t="shared" si="2093"/>
        <v>0</v>
      </c>
      <c r="CI706" s="193">
        <f t="shared" si="2094"/>
        <v>0</v>
      </c>
      <c r="CJ706" s="193">
        <f t="shared" si="2095"/>
        <v>0</v>
      </c>
      <c r="CK706" s="20">
        <v>0</v>
      </c>
      <c r="CL706" s="33">
        <v>0</v>
      </c>
      <c r="CM706" s="475">
        <f t="shared" si="2007"/>
        <v>0</v>
      </c>
      <c r="CN706" s="4">
        <f t="shared" si="2208"/>
        <v>0</v>
      </c>
      <c r="CO706" s="1">
        <v>0</v>
      </c>
      <c r="CP706" s="1">
        <v>0</v>
      </c>
      <c r="CQ706" s="19">
        <v>0</v>
      </c>
      <c r="CR706" s="7">
        <v>0</v>
      </c>
      <c r="CS706" s="224">
        <f t="shared" si="2065"/>
        <v>0</v>
      </c>
      <c r="CT706" s="1">
        <f t="shared" si="2066"/>
        <v>0</v>
      </c>
      <c r="CU706" s="229">
        <f t="shared" si="2008"/>
        <v>0</v>
      </c>
      <c r="CV706" s="193">
        <f t="shared" si="2009"/>
        <v>0</v>
      </c>
      <c r="CW706" s="193">
        <f t="shared" si="2010"/>
        <v>0</v>
      </c>
      <c r="CX706" s="20"/>
      <c r="CY706" s="33"/>
      <c r="CZ706" s="475">
        <f t="shared" si="2011"/>
        <v>0</v>
      </c>
      <c r="DA706" s="4">
        <f t="shared" si="2189"/>
        <v>0</v>
      </c>
      <c r="DE706" s="7">
        <f t="shared" si="2209"/>
        <v>0</v>
      </c>
      <c r="DF706" s="224">
        <f t="shared" si="2069"/>
        <v>0</v>
      </c>
      <c r="DG706" s="1">
        <f t="shared" si="2012"/>
        <v>0</v>
      </c>
      <c r="DH706" s="229">
        <f t="shared" si="2013"/>
        <v>0</v>
      </c>
      <c r="DI706" s="193"/>
      <c r="DJ706" s="193"/>
      <c r="DK706" s="20"/>
      <c r="DL706" s="33"/>
      <c r="DM706" s="475">
        <f t="shared" si="2014"/>
        <v>0</v>
      </c>
      <c r="DN706" s="4" t="e">
        <f t="shared" si="2191"/>
        <v>#DIV/0!</v>
      </c>
      <c r="DR706" s="7">
        <f t="shared" si="2192"/>
        <v>0</v>
      </c>
      <c r="DS706" s="224">
        <f t="shared" si="2072"/>
        <v>0</v>
      </c>
      <c r="DT706" s="1">
        <f t="shared" si="2015"/>
        <v>0</v>
      </c>
      <c r="DU706" s="229">
        <f t="shared" si="2016"/>
        <v>0</v>
      </c>
    </row>
    <row r="707" spans="2:125" hidden="1" outlineLevel="1" x14ac:dyDescent="0.35">
      <c r="B707" s="5" t="s">
        <v>346</v>
      </c>
      <c r="C707" s="3"/>
      <c r="D707" s="18">
        <v>322100</v>
      </c>
      <c r="E707" s="5" t="s">
        <v>45</v>
      </c>
      <c r="F707" s="5" t="s">
        <v>61</v>
      </c>
      <c r="G707" s="5" t="s">
        <v>72</v>
      </c>
      <c r="H707" s="20">
        <v>100.364</v>
      </c>
      <c r="I707" s="16">
        <f t="shared" si="2193"/>
        <v>0</v>
      </c>
      <c r="J707" s="16">
        <f t="shared" si="2194"/>
        <v>0</v>
      </c>
      <c r="K707" s="16">
        <f t="shared" si="2195"/>
        <v>0</v>
      </c>
      <c r="L707" s="33">
        <f t="shared" si="2196"/>
        <v>0</v>
      </c>
      <c r="M707" s="20">
        <f t="shared" si="2197"/>
        <v>0</v>
      </c>
      <c r="N707" s="20">
        <f t="shared" si="2198"/>
        <v>0</v>
      </c>
      <c r="O707" s="20">
        <f t="shared" si="2199"/>
        <v>0</v>
      </c>
      <c r="P707" s="20">
        <f t="shared" si="2200"/>
        <v>0</v>
      </c>
      <c r="Q707" s="20">
        <f t="shared" si="2201"/>
        <v>0</v>
      </c>
      <c r="R707" s="20">
        <f t="shared" si="2202"/>
        <v>0</v>
      </c>
      <c r="S707" s="20">
        <f t="shared" si="2203"/>
        <v>0</v>
      </c>
      <c r="T707" s="20">
        <f t="shared" si="2204"/>
        <v>0</v>
      </c>
      <c r="U707" s="182">
        <f t="shared" si="2205"/>
        <v>0</v>
      </c>
      <c r="V707" s="33">
        <v>0</v>
      </c>
      <c r="W707" s="20">
        <v>0</v>
      </c>
      <c r="X707" s="20">
        <v>0</v>
      </c>
      <c r="Y707" s="20">
        <v>0</v>
      </c>
      <c r="Z707" s="20">
        <v>0</v>
      </c>
      <c r="AA707" s="20">
        <v>0</v>
      </c>
      <c r="AB707" s="20">
        <v>0</v>
      </c>
      <c r="AC707" s="20">
        <v>0</v>
      </c>
      <c r="AD707" s="20">
        <v>0</v>
      </c>
      <c r="AE707" s="20">
        <v>0</v>
      </c>
      <c r="AF707" s="20">
        <v>0</v>
      </c>
      <c r="AG707" s="16">
        <v>0</v>
      </c>
      <c r="AH707" s="179">
        <f t="shared" si="1978"/>
        <v>0</v>
      </c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329">
        <f t="shared" si="2099"/>
        <v>0</v>
      </c>
      <c r="AV707" s="33">
        <v>0</v>
      </c>
      <c r="AW707" s="20">
        <v>0</v>
      </c>
      <c r="AX707" s="20">
        <v>0</v>
      </c>
      <c r="AY707" s="20">
        <v>0</v>
      </c>
      <c r="AZ707" s="20">
        <v>0</v>
      </c>
      <c r="BA707" s="20">
        <v>0</v>
      </c>
      <c r="BB707" s="20">
        <v>0</v>
      </c>
      <c r="BC707" s="20">
        <v>0</v>
      </c>
      <c r="BD707" s="20">
        <v>0</v>
      </c>
      <c r="BE707" s="20">
        <v>0</v>
      </c>
      <c r="BF707" s="20">
        <v>0</v>
      </c>
      <c r="BG707" s="20">
        <v>0</v>
      </c>
      <c r="BH707" s="329">
        <f t="shared" si="2100"/>
        <v>0</v>
      </c>
      <c r="BI707" s="193">
        <f t="shared" si="2186"/>
        <v>0</v>
      </c>
      <c r="BJ707" s="193">
        <f t="shared" si="2187"/>
        <v>0</v>
      </c>
      <c r="BK707" s="20">
        <v>0</v>
      </c>
      <c r="BL707" s="33">
        <v>0</v>
      </c>
      <c r="BM707" s="226">
        <f t="shared" si="2085"/>
        <v>0</v>
      </c>
      <c r="BN707" s="4">
        <f t="shared" si="2206"/>
        <v>0</v>
      </c>
      <c r="BO707" s="4">
        <v>0</v>
      </c>
      <c r="BP707" s="4">
        <v>0</v>
      </c>
      <c r="BQ707" s="195">
        <v>0</v>
      </c>
      <c r="BR707" s="196">
        <f t="shared" si="2188"/>
        <v>0</v>
      </c>
      <c r="BS707" s="224">
        <f t="shared" si="2098"/>
        <v>0</v>
      </c>
      <c r="BT707" s="4">
        <f t="shared" si="2087"/>
        <v>0</v>
      </c>
      <c r="BU707" s="229">
        <f t="shared" si="2210"/>
        <v>0</v>
      </c>
      <c r="BV707" s="193">
        <f t="shared" si="2088"/>
        <v>0</v>
      </c>
      <c r="BW707" s="193">
        <f t="shared" si="2089"/>
        <v>0</v>
      </c>
      <c r="BX707" s="20">
        <v>0</v>
      </c>
      <c r="BY707" s="19">
        <v>0</v>
      </c>
      <c r="BZ707" s="441">
        <f t="shared" si="2090"/>
        <v>0</v>
      </c>
      <c r="CA707" s="4">
        <f t="shared" si="2207"/>
        <v>0</v>
      </c>
      <c r="CB707" s="1">
        <v>0</v>
      </c>
      <c r="CC707" s="1">
        <v>0</v>
      </c>
      <c r="CD707" s="19">
        <v>0</v>
      </c>
      <c r="CE707" s="196">
        <v>0</v>
      </c>
      <c r="CF707" s="275">
        <f t="shared" si="2091"/>
        <v>0</v>
      </c>
      <c r="CG707" s="1">
        <f t="shared" si="2092"/>
        <v>0</v>
      </c>
      <c r="CH707" s="229">
        <f t="shared" si="2093"/>
        <v>0</v>
      </c>
      <c r="CI707" s="193">
        <f t="shared" si="2094"/>
        <v>0</v>
      </c>
      <c r="CJ707" s="193">
        <f t="shared" si="2095"/>
        <v>0</v>
      </c>
      <c r="CK707" s="20">
        <v>0</v>
      </c>
      <c r="CL707" s="33">
        <v>0</v>
      </c>
      <c r="CM707" s="475">
        <f t="shared" si="2007"/>
        <v>0</v>
      </c>
      <c r="CN707" s="4">
        <f t="shared" si="2208"/>
        <v>0</v>
      </c>
      <c r="CO707" s="1">
        <v>0</v>
      </c>
      <c r="CP707" s="1">
        <v>0</v>
      </c>
      <c r="CQ707" s="19">
        <v>0</v>
      </c>
      <c r="CR707" s="7">
        <v>0</v>
      </c>
      <c r="CS707" s="224">
        <f t="shared" si="2065"/>
        <v>0</v>
      </c>
      <c r="CT707" s="1">
        <f t="shared" si="2066"/>
        <v>0</v>
      </c>
      <c r="CU707" s="229">
        <f t="shared" si="2008"/>
        <v>0</v>
      </c>
      <c r="CV707" s="193">
        <f t="shared" si="2009"/>
        <v>0</v>
      </c>
      <c r="CW707" s="193">
        <f t="shared" si="2010"/>
        <v>0</v>
      </c>
      <c r="CX707" s="20"/>
      <c r="CY707" s="33"/>
      <c r="CZ707" s="475">
        <f t="shared" si="2011"/>
        <v>0</v>
      </c>
      <c r="DA707" s="4">
        <f t="shared" si="2189"/>
        <v>0</v>
      </c>
      <c r="DE707" s="7">
        <f t="shared" si="2209"/>
        <v>0</v>
      </c>
      <c r="DF707" s="224">
        <f t="shared" si="2069"/>
        <v>0</v>
      </c>
      <c r="DG707" s="1">
        <f t="shared" si="2012"/>
        <v>0</v>
      </c>
      <c r="DH707" s="229">
        <f t="shared" si="2013"/>
        <v>0</v>
      </c>
      <c r="DI707" s="193"/>
      <c r="DJ707" s="193"/>
      <c r="DK707" s="20"/>
      <c r="DL707" s="33"/>
      <c r="DM707" s="475">
        <f t="shared" si="2014"/>
        <v>0</v>
      </c>
      <c r="DN707" s="4" t="e">
        <f t="shared" si="2191"/>
        <v>#DIV/0!</v>
      </c>
      <c r="DR707" s="7">
        <f t="shared" si="2192"/>
        <v>0</v>
      </c>
      <c r="DS707" s="224">
        <f t="shared" si="2072"/>
        <v>0</v>
      </c>
      <c r="DT707" s="1">
        <f t="shared" si="2015"/>
        <v>0</v>
      </c>
      <c r="DU707" s="229">
        <f t="shared" si="2016"/>
        <v>0</v>
      </c>
    </row>
    <row r="708" spans="2:125" hidden="1" outlineLevel="1" x14ac:dyDescent="0.35">
      <c r="B708" s="5" t="s">
        <v>346</v>
      </c>
      <c r="C708" s="3"/>
      <c r="D708" s="18">
        <v>322001</v>
      </c>
      <c r="E708" s="5" t="s">
        <v>45</v>
      </c>
      <c r="F708" s="5" t="s">
        <v>62</v>
      </c>
      <c r="G708" s="5" t="s">
        <v>78</v>
      </c>
      <c r="H708" s="20">
        <v>203.864</v>
      </c>
      <c r="I708" s="16">
        <f t="shared" si="2193"/>
        <v>0</v>
      </c>
      <c r="J708" s="16">
        <f t="shared" si="2194"/>
        <v>0</v>
      </c>
      <c r="K708" s="16">
        <f t="shared" si="2195"/>
        <v>0</v>
      </c>
      <c r="L708" s="33">
        <f t="shared" si="2196"/>
        <v>0</v>
      </c>
      <c r="M708" s="20">
        <f t="shared" si="2197"/>
        <v>0</v>
      </c>
      <c r="N708" s="20">
        <f t="shared" si="2198"/>
        <v>0</v>
      </c>
      <c r="O708" s="20">
        <f t="shared" si="2199"/>
        <v>0</v>
      </c>
      <c r="P708" s="20">
        <f t="shared" si="2200"/>
        <v>0</v>
      </c>
      <c r="Q708" s="20">
        <f t="shared" si="2201"/>
        <v>0</v>
      </c>
      <c r="R708" s="20">
        <f t="shared" si="2202"/>
        <v>0</v>
      </c>
      <c r="S708" s="20">
        <f t="shared" si="2203"/>
        <v>0</v>
      </c>
      <c r="T708" s="20">
        <f t="shared" si="2204"/>
        <v>0</v>
      </c>
      <c r="U708" s="182">
        <f t="shared" si="2205"/>
        <v>0</v>
      </c>
      <c r="V708" s="33">
        <v>0</v>
      </c>
      <c r="W708" s="20">
        <v>0</v>
      </c>
      <c r="X708" s="20">
        <v>0</v>
      </c>
      <c r="Y708" s="20">
        <v>0</v>
      </c>
      <c r="Z708" s="20">
        <v>0</v>
      </c>
      <c r="AA708" s="20">
        <v>0</v>
      </c>
      <c r="AB708" s="20">
        <v>0</v>
      </c>
      <c r="AC708" s="20">
        <v>0</v>
      </c>
      <c r="AD708" s="20">
        <v>0</v>
      </c>
      <c r="AE708" s="20">
        <v>0</v>
      </c>
      <c r="AF708" s="20">
        <v>0</v>
      </c>
      <c r="AG708" s="16">
        <v>0</v>
      </c>
      <c r="AH708" s="179">
        <f t="shared" si="1978"/>
        <v>0</v>
      </c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329">
        <f t="shared" si="2099"/>
        <v>0</v>
      </c>
      <c r="AV708" s="33">
        <v>0</v>
      </c>
      <c r="AW708" s="20">
        <v>0</v>
      </c>
      <c r="AX708" s="20">
        <v>0</v>
      </c>
      <c r="AY708" s="20">
        <v>0</v>
      </c>
      <c r="AZ708" s="20">
        <v>0</v>
      </c>
      <c r="BA708" s="20">
        <v>0</v>
      </c>
      <c r="BB708" s="20">
        <v>0</v>
      </c>
      <c r="BC708" s="20">
        <v>0</v>
      </c>
      <c r="BD708" s="20">
        <v>0</v>
      </c>
      <c r="BE708" s="20">
        <v>0</v>
      </c>
      <c r="BF708" s="20">
        <v>0</v>
      </c>
      <c r="BG708" s="20">
        <v>0</v>
      </c>
      <c r="BH708" s="329">
        <f t="shared" si="2100"/>
        <v>0</v>
      </c>
      <c r="BI708" s="193">
        <f t="shared" si="2186"/>
        <v>0</v>
      </c>
      <c r="BJ708" s="193">
        <f t="shared" si="2187"/>
        <v>0</v>
      </c>
      <c r="BK708" s="20">
        <v>0</v>
      </c>
      <c r="BL708" s="33">
        <v>0</v>
      </c>
      <c r="BM708" s="226">
        <f t="shared" si="2085"/>
        <v>0</v>
      </c>
      <c r="BN708" s="4">
        <f t="shared" si="2206"/>
        <v>0</v>
      </c>
      <c r="BO708" s="4">
        <v>0</v>
      </c>
      <c r="BP708" s="4">
        <v>0</v>
      </c>
      <c r="BQ708" s="195">
        <v>0</v>
      </c>
      <c r="BR708" s="196">
        <f t="shared" si="2188"/>
        <v>0</v>
      </c>
      <c r="BS708" s="224">
        <f t="shared" si="2098"/>
        <v>0</v>
      </c>
      <c r="BT708" s="4">
        <f t="shared" si="2087"/>
        <v>0</v>
      </c>
      <c r="BU708" s="229">
        <f t="shared" si="2210"/>
        <v>0</v>
      </c>
      <c r="BV708" s="193">
        <f t="shared" si="2088"/>
        <v>0</v>
      </c>
      <c r="BW708" s="193">
        <f t="shared" si="2089"/>
        <v>0</v>
      </c>
      <c r="BX708" s="20">
        <v>0</v>
      </c>
      <c r="BY708" s="19">
        <v>0</v>
      </c>
      <c r="BZ708" s="441">
        <f t="shared" si="2090"/>
        <v>0</v>
      </c>
      <c r="CA708" s="4">
        <f t="shared" si="2207"/>
        <v>0</v>
      </c>
      <c r="CB708" s="1">
        <v>0</v>
      </c>
      <c r="CC708" s="1">
        <v>0</v>
      </c>
      <c r="CD708" s="19">
        <v>0</v>
      </c>
      <c r="CE708" s="196">
        <v>0</v>
      </c>
      <c r="CF708" s="275">
        <f t="shared" si="2091"/>
        <v>0</v>
      </c>
      <c r="CG708" s="1">
        <f t="shared" si="2092"/>
        <v>0</v>
      </c>
      <c r="CH708" s="229">
        <f t="shared" si="2093"/>
        <v>0</v>
      </c>
      <c r="CI708" s="193">
        <f t="shared" si="2094"/>
        <v>0</v>
      </c>
      <c r="CJ708" s="193">
        <f t="shared" si="2095"/>
        <v>0</v>
      </c>
      <c r="CK708" s="20">
        <v>0</v>
      </c>
      <c r="CL708" s="33">
        <v>0</v>
      </c>
      <c r="CM708" s="475">
        <f t="shared" si="2007"/>
        <v>0</v>
      </c>
      <c r="CN708" s="4">
        <f t="shared" si="2208"/>
        <v>0</v>
      </c>
      <c r="CO708" s="1">
        <v>0</v>
      </c>
      <c r="CP708" s="1">
        <v>0</v>
      </c>
      <c r="CQ708" s="19">
        <v>0</v>
      </c>
      <c r="CR708" s="7">
        <v>0</v>
      </c>
      <c r="CS708" s="224">
        <f t="shared" si="2065"/>
        <v>0</v>
      </c>
      <c r="CT708" s="1">
        <f t="shared" si="2066"/>
        <v>0</v>
      </c>
      <c r="CU708" s="229">
        <f t="shared" si="2008"/>
        <v>0</v>
      </c>
      <c r="CV708" s="193">
        <f t="shared" si="2009"/>
        <v>0</v>
      </c>
      <c r="CW708" s="193">
        <f t="shared" si="2010"/>
        <v>0</v>
      </c>
      <c r="CX708" s="20"/>
      <c r="CY708" s="33"/>
      <c r="CZ708" s="475">
        <f t="shared" si="2011"/>
        <v>0</v>
      </c>
      <c r="DA708" s="4">
        <f t="shared" si="2189"/>
        <v>0</v>
      </c>
      <c r="DE708" s="7">
        <f t="shared" si="2209"/>
        <v>0</v>
      </c>
      <c r="DF708" s="224">
        <f t="shared" si="2069"/>
        <v>0</v>
      </c>
      <c r="DG708" s="1">
        <f t="shared" si="2012"/>
        <v>0</v>
      </c>
      <c r="DH708" s="229">
        <f t="shared" si="2013"/>
        <v>0</v>
      </c>
      <c r="DI708" s="193"/>
      <c r="DJ708" s="193"/>
      <c r="DK708" s="20"/>
      <c r="DL708" s="33"/>
      <c r="DM708" s="475">
        <f t="shared" si="2014"/>
        <v>0</v>
      </c>
      <c r="DN708" s="4" t="e">
        <f t="shared" si="2191"/>
        <v>#DIV/0!</v>
      </c>
      <c r="DR708" s="7">
        <f t="shared" si="2192"/>
        <v>0</v>
      </c>
      <c r="DS708" s="224">
        <f t="shared" si="2072"/>
        <v>0</v>
      </c>
      <c r="DT708" s="1">
        <f t="shared" si="2015"/>
        <v>0</v>
      </c>
      <c r="DU708" s="229">
        <f t="shared" si="2016"/>
        <v>0</v>
      </c>
    </row>
    <row r="709" spans="2:125" hidden="1" outlineLevel="1" x14ac:dyDescent="0.35">
      <c r="B709" s="5" t="s">
        <v>346</v>
      </c>
      <c r="C709" s="3"/>
      <c r="D709" s="18">
        <v>323004</v>
      </c>
      <c r="E709" s="5" t="s">
        <v>46</v>
      </c>
      <c r="F709" s="5" t="s">
        <v>38</v>
      </c>
      <c r="G709" s="5" t="s">
        <v>79</v>
      </c>
      <c r="H709" s="20">
        <v>281.01799999999997</v>
      </c>
      <c r="I709" s="16">
        <f t="shared" si="2193"/>
        <v>0</v>
      </c>
      <c r="J709" s="16">
        <f t="shared" si="2194"/>
        <v>0</v>
      </c>
      <c r="K709" s="16">
        <f t="shared" si="2195"/>
        <v>0</v>
      </c>
      <c r="L709" s="33">
        <f t="shared" si="2196"/>
        <v>0</v>
      </c>
      <c r="M709" s="20">
        <f t="shared" si="2197"/>
        <v>0</v>
      </c>
      <c r="N709" s="20">
        <f t="shared" si="2198"/>
        <v>0</v>
      </c>
      <c r="O709" s="20">
        <f t="shared" si="2199"/>
        <v>0</v>
      </c>
      <c r="P709" s="20">
        <f t="shared" si="2200"/>
        <v>21.168181397632893</v>
      </c>
      <c r="Q709" s="20">
        <f t="shared" si="2201"/>
        <v>10.584090698816444</v>
      </c>
      <c r="R709" s="20">
        <f t="shared" si="2202"/>
        <v>24.343408607277826</v>
      </c>
      <c r="S709" s="20">
        <f t="shared" si="2203"/>
        <v>0</v>
      </c>
      <c r="T709" s="20">
        <f t="shared" si="2204"/>
        <v>0</v>
      </c>
      <c r="U709" s="182">
        <f t="shared" si="2205"/>
        <v>56.095680703727169</v>
      </c>
      <c r="V709" s="33">
        <v>0</v>
      </c>
      <c r="W709" s="20">
        <v>0</v>
      </c>
      <c r="X709" s="20">
        <v>0</v>
      </c>
      <c r="Y709" s="20">
        <v>0</v>
      </c>
      <c r="Z709" s="20">
        <v>0</v>
      </c>
      <c r="AA709" s="20">
        <v>0</v>
      </c>
      <c r="AB709" s="20">
        <v>0</v>
      </c>
      <c r="AC709" s="20">
        <v>0</v>
      </c>
      <c r="AD709" s="20">
        <v>20</v>
      </c>
      <c r="AE709" s="20">
        <v>0</v>
      </c>
      <c r="AF709" s="20">
        <v>0</v>
      </c>
      <c r="AG709" s="16">
        <v>0</v>
      </c>
      <c r="AH709" s="179">
        <f t="shared" si="1978"/>
        <v>20</v>
      </c>
      <c r="AI709" s="28">
        <v>0</v>
      </c>
      <c r="AJ709" s="28">
        <v>0</v>
      </c>
      <c r="AK709" s="28">
        <v>0</v>
      </c>
      <c r="AL709" s="28">
        <v>0</v>
      </c>
      <c r="AM709" s="28">
        <v>0</v>
      </c>
      <c r="AN709" s="28">
        <v>0</v>
      </c>
      <c r="AO709" s="28">
        <v>0</v>
      </c>
      <c r="AP709" s="28">
        <v>5948.6399999999994</v>
      </c>
      <c r="AQ709" s="28">
        <v>2974.3199999999993</v>
      </c>
      <c r="AR709" s="28">
        <v>6840.9359999999997</v>
      </c>
      <c r="AS709" s="28"/>
      <c r="AT709" s="28"/>
      <c r="AU709" s="329">
        <f t="shared" si="2099"/>
        <v>15763.895999999999</v>
      </c>
      <c r="AV709" s="33">
        <v>0</v>
      </c>
      <c r="AW709" s="20">
        <v>0</v>
      </c>
      <c r="AX709" s="20">
        <v>0</v>
      </c>
      <c r="AY709" s="20">
        <v>0</v>
      </c>
      <c r="AZ709" s="20">
        <v>0</v>
      </c>
      <c r="BA709" s="20">
        <v>0</v>
      </c>
      <c r="BB709" s="20">
        <v>0</v>
      </c>
      <c r="BC709" s="20">
        <v>0</v>
      </c>
      <c r="BD709" s="20">
        <v>6069.9456000000009</v>
      </c>
      <c r="BE709" s="20">
        <v>0</v>
      </c>
      <c r="BF709" s="20">
        <v>0</v>
      </c>
      <c r="BG709" s="20">
        <v>0</v>
      </c>
      <c r="BH709" s="329">
        <f t="shared" si="2100"/>
        <v>6069.9456000000009</v>
      </c>
      <c r="BI709" s="193">
        <f t="shared" si="2186"/>
        <v>0</v>
      </c>
      <c r="BJ709" s="193">
        <f t="shared" si="2187"/>
        <v>0</v>
      </c>
      <c r="BK709" s="20">
        <v>0</v>
      </c>
      <c r="BL709" s="33">
        <v>0</v>
      </c>
      <c r="BM709" s="226">
        <f t="shared" si="2085"/>
        <v>0</v>
      </c>
      <c r="BN709" s="4">
        <f t="shared" si="2206"/>
        <v>0</v>
      </c>
      <c r="BO709" s="4">
        <v>0</v>
      </c>
      <c r="BP709" s="4">
        <v>0</v>
      </c>
      <c r="BQ709" s="195">
        <v>0</v>
      </c>
      <c r="BR709" s="196">
        <f t="shared" si="2188"/>
        <v>0</v>
      </c>
      <c r="BS709" s="224">
        <f t="shared" si="2098"/>
        <v>0</v>
      </c>
      <c r="BT709" s="4">
        <f t="shared" si="2087"/>
        <v>-1</v>
      </c>
      <c r="BU709" s="229">
        <f t="shared" si="2210"/>
        <v>-1</v>
      </c>
      <c r="BV709" s="193">
        <f t="shared" si="2088"/>
        <v>0</v>
      </c>
      <c r="BW709" s="193">
        <f t="shared" si="2089"/>
        <v>0</v>
      </c>
      <c r="BX709" s="20">
        <v>0</v>
      </c>
      <c r="BY709" s="19">
        <v>6069.9456000000009</v>
      </c>
      <c r="BZ709" s="441">
        <f t="shared" si="2090"/>
        <v>0</v>
      </c>
      <c r="CA709" s="4">
        <f t="shared" si="2207"/>
        <v>0</v>
      </c>
      <c r="CB709" s="1">
        <v>0</v>
      </c>
      <c r="CC709" s="1">
        <v>0</v>
      </c>
      <c r="CD709" s="19">
        <v>20</v>
      </c>
      <c r="CE709" s="196">
        <v>6069.9888000000001</v>
      </c>
      <c r="CF709" s="275">
        <f t="shared" si="2091"/>
        <v>0</v>
      </c>
      <c r="CG709" s="1">
        <f t="shared" si="2092"/>
        <v>1.0407988380537407</v>
      </c>
      <c r="CH709" s="229">
        <f t="shared" si="2093"/>
        <v>-0.31973856209150309</v>
      </c>
      <c r="CI709" s="193">
        <f t="shared" si="2094"/>
        <v>674.43840000000012</v>
      </c>
      <c r="CJ709" s="193">
        <f t="shared" si="2095"/>
        <v>2023.3152000000002</v>
      </c>
      <c r="CK709" s="20">
        <v>4082.5319473414311</v>
      </c>
      <c r="CL709" s="33">
        <v>11381.472</v>
      </c>
      <c r="CM709" s="475">
        <f t="shared" si="2007"/>
        <v>2.7878464018907878</v>
      </c>
      <c r="CN709" s="4">
        <f t="shared" si="2208"/>
        <v>7.1361313501604393E-2</v>
      </c>
      <c r="CO709" s="1">
        <v>0</v>
      </c>
      <c r="CP709" s="1">
        <v>0</v>
      </c>
      <c r="CQ709" s="19">
        <f>CR709/(281*1.08)</f>
        <v>60.003843416370096</v>
      </c>
      <c r="CR709" s="7">
        <v>18209.966399999998</v>
      </c>
      <c r="CS709" s="224">
        <f t="shared" si="2065"/>
        <v>4.4604590080081152</v>
      </c>
      <c r="CT709" s="1">
        <f t="shared" si="2066"/>
        <v>1.6619115278961822</v>
      </c>
      <c r="CU709" s="229">
        <f t="shared" si="2008"/>
        <v>0.54022279771447357</v>
      </c>
      <c r="CV709" s="193">
        <f t="shared" si="2009"/>
        <v>1745.14176</v>
      </c>
      <c r="CW709" s="193">
        <f t="shared" si="2010"/>
        <v>5817.1392000000005</v>
      </c>
      <c r="CX709" s="20"/>
      <c r="CY709" s="33"/>
      <c r="CZ709" s="475">
        <f t="shared" si="2011"/>
        <v>0</v>
      </c>
      <c r="DA709" s="4">
        <f t="shared" si="2189"/>
        <v>0.1317695442108793</v>
      </c>
      <c r="DE709" s="7">
        <f t="shared" si="2209"/>
        <v>0</v>
      </c>
      <c r="DF709" s="224">
        <f t="shared" si="2069"/>
        <v>0</v>
      </c>
      <c r="DG709" s="1">
        <f t="shared" si="2012"/>
        <v>0</v>
      </c>
      <c r="DH709" s="229">
        <f t="shared" si="2013"/>
        <v>0.10704978007974697</v>
      </c>
      <c r="DI709" s="193"/>
      <c r="DJ709" s="193"/>
      <c r="DK709" s="20"/>
      <c r="DL709" s="33"/>
      <c r="DM709" s="475">
        <f t="shared" si="2014"/>
        <v>0</v>
      </c>
      <c r="DN709" s="4" t="e">
        <f t="shared" si="2191"/>
        <v>#DIV/0!</v>
      </c>
      <c r="DR709" s="7">
        <f t="shared" si="2192"/>
        <v>0</v>
      </c>
      <c r="DS709" s="224">
        <f t="shared" si="2072"/>
        <v>0</v>
      </c>
      <c r="DT709" s="1">
        <f t="shared" si="2015"/>
        <v>0</v>
      </c>
      <c r="DU709" s="229">
        <f t="shared" si="2016"/>
        <v>-0.61494635590085078</v>
      </c>
    </row>
    <row r="710" spans="2:125" hidden="1" outlineLevel="1" x14ac:dyDescent="0.35">
      <c r="B710" s="5" t="s">
        <v>346</v>
      </c>
      <c r="C710" s="3"/>
      <c r="D710" s="18">
        <v>323103</v>
      </c>
      <c r="E710" s="5" t="s">
        <v>46</v>
      </c>
      <c r="F710" s="5" t="s">
        <v>39</v>
      </c>
      <c r="G710" s="5" t="s">
        <v>79</v>
      </c>
      <c r="H710" s="20">
        <v>281.01799999999997</v>
      </c>
      <c r="I710" s="16">
        <f t="shared" si="2193"/>
        <v>0</v>
      </c>
      <c r="J710" s="16">
        <f t="shared" si="2194"/>
        <v>0</v>
      </c>
      <c r="K710" s="16">
        <f t="shared" si="2195"/>
        <v>0</v>
      </c>
      <c r="L710" s="33">
        <f t="shared" si="2196"/>
        <v>0</v>
      </c>
      <c r="M710" s="20">
        <f t="shared" si="2197"/>
        <v>0</v>
      </c>
      <c r="N710" s="20">
        <f t="shared" si="2198"/>
        <v>0</v>
      </c>
      <c r="O710" s="20">
        <f t="shared" si="2199"/>
        <v>0</v>
      </c>
      <c r="P710" s="20">
        <f t="shared" si="2200"/>
        <v>0</v>
      </c>
      <c r="Q710" s="20">
        <f t="shared" si="2201"/>
        <v>0</v>
      </c>
      <c r="R710" s="20">
        <f t="shared" si="2202"/>
        <v>0</v>
      </c>
      <c r="S710" s="20">
        <f t="shared" si="2203"/>
        <v>0</v>
      </c>
      <c r="T710" s="20">
        <f t="shared" si="2204"/>
        <v>0</v>
      </c>
      <c r="U710" s="182">
        <f t="shared" si="2205"/>
        <v>0</v>
      </c>
      <c r="V710" s="33">
        <v>0</v>
      </c>
      <c r="W710" s="20">
        <v>0</v>
      </c>
      <c r="X710" s="20">
        <v>0</v>
      </c>
      <c r="Y710" s="20">
        <v>0</v>
      </c>
      <c r="Z710" s="20">
        <v>0</v>
      </c>
      <c r="AA710" s="20">
        <v>0</v>
      </c>
      <c r="AB710" s="20">
        <v>0</v>
      </c>
      <c r="AC710" s="20">
        <v>0</v>
      </c>
      <c r="AD710" s="20">
        <v>0</v>
      </c>
      <c r="AE710" s="20">
        <v>0</v>
      </c>
      <c r="AF710" s="20">
        <v>0</v>
      </c>
      <c r="AG710" s="16">
        <v>0</v>
      </c>
      <c r="AH710" s="179">
        <f t="shared" ref="AH710:AH758" si="2211">+SUM(V710:AG710)</f>
        <v>0</v>
      </c>
      <c r="AI710" s="28">
        <v>0</v>
      </c>
      <c r="AJ710" s="28">
        <v>0</v>
      </c>
      <c r="AK710" s="28">
        <v>0</v>
      </c>
      <c r="AL710" s="28">
        <v>0</v>
      </c>
      <c r="AM710" s="28">
        <v>0</v>
      </c>
      <c r="AN710" s="28">
        <v>0</v>
      </c>
      <c r="AO710" s="28">
        <v>0</v>
      </c>
      <c r="AP710" s="28">
        <v>0</v>
      </c>
      <c r="AQ710" s="28">
        <v>0</v>
      </c>
      <c r="AR710" s="28"/>
      <c r="AS710" s="28"/>
      <c r="AT710" s="28"/>
      <c r="AU710" s="329">
        <f t="shared" si="2099"/>
        <v>0</v>
      </c>
      <c r="AV710" s="33">
        <v>0</v>
      </c>
      <c r="AW710" s="20">
        <v>0</v>
      </c>
      <c r="AX710" s="20">
        <v>0</v>
      </c>
      <c r="AY710" s="20">
        <v>0</v>
      </c>
      <c r="AZ710" s="20">
        <v>0</v>
      </c>
      <c r="BA710" s="20">
        <v>0</v>
      </c>
      <c r="BB710" s="20">
        <v>0</v>
      </c>
      <c r="BC710" s="20">
        <v>0</v>
      </c>
      <c r="BD710" s="20">
        <v>0</v>
      </c>
      <c r="BE710" s="20">
        <v>0</v>
      </c>
      <c r="BF710" s="20">
        <v>0</v>
      </c>
      <c r="BG710" s="20">
        <v>0</v>
      </c>
      <c r="BH710" s="329">
        <f t="shared" si="2100"/>
        <v>0</v>
      </c>
      <c r="BI710" s="193">
        <f t="shared" si="2186"/>
        <v>0</v>
      </c>
      <c r="BJ710" s="193">
        <f t="shared" si="2187"/>
        <v>0</v>
      </c>
      <c r="BK710" s="20">
        <v>0</v>
      </c>
      <c r="BL710" s="33">
        <v>0</v>
      </c>
      <c r="BM710" s="226">
        <f t="shared" si="2085"/>
        <v>0</v>
      </c>
      <c r="BN710" s="4">
        <f t="shared" si="2206"/>
        <v>0</v>
      </c>
      <c r="BO710" s="4">
        <v>0</v>
      </c>
      <c r="BP710" s="4">
        <v>0</v>
      </c>
      <c r="BQ710" s="195">
        <v>0</v>
      </c>
      <c r="BR710" s="196">
        <f t="shared" si="2188"/>
        <v>0</v>
      </c>
      <c r="BS710" s="224">
        <f t="shared" si="2098"/>
        <v>0</v>
      </c>
      <c r="BT710" s="4">
        <f t="shared" si="2087"/>
        <v>0</v>
      </c>
      <c r="BU710" s="229">
        <f t="shared" si="2210"/>
        <v>0</v>
      </c>
      <c r="BV710" s="193">
        <f t="shared" si="2088"/>
        <v>0</v>
      </c>
      <c r="BW710" s="193">
        <f t="shared" si="2089"/>
        <v>0</v>
      </c>
      <c r="BX710" s="20">
        <v>0</v>
      </c>
      <c r="BY710" s="19">
        <v>0</v>
      </c>
      <c r="BZ710" s="441">
        <f t="shared" si="2090"/>
        <v>0</v>
      </c>
      <c r="CA710" s="4">
        <f t="shared" si="2207"/>
        <v>0</v>
      </c>
      <c r="CB710" s="1">
        <v>0</v>
      </c>
      <c r="CC710" s="1">
        <v>0</v>
      </c>
      <c r="CD710" s="19">
        <v>0</v>
      </c>
      <c r="CE710" s="196">
        <v>0</v>
      </c>
      <c r="CF710" s="275">
        <f t="shared" si="2091"/>
        <v>0</v>
      </c>
      <c r="CG710" s="1">
        <f t="shared" si="2092"/>
        <v>0</v>
      </c>
      <c r="CH710" s="229">
        <f t="shared" si="2093"/>
        <v>0</v>
      </c>
      <c r="CI710" s="193">
        <f t="shared" si="2094"/>
        <v>0</v>
      </c>
      <c r="CJ710" s="193">
        <f t="shared" si="2095"/>
        <v>0</v>
      </c>
      <c r="CK710" s="20">
        <v>0</v>
      </c>
      <c r="CL710" s="33">
        <v>0</v>
      </c>
      <c r="CM710" s="475">
        <f t="shared" si="2007"/>
        <v>0</v>
      </c>
      <c r="CN710" s="4">
        <f t="shared" si="2208"/>
        <v>0</v>
      </c>
      <c r="CO710" s="1">
        <v>0</v>
      </c>
      <c r="CP710" s="1">
        <v>0</v>
      </c>
      <c r="CQ710" s="19">
        <v>0</v>
      </c>
      <c r="CR710" s="7">
        <v>0</v>
      </c>
      <c r="CS710" s="224">
        <f t="shared" si="2065"/>
        <v>0</v>
      </c>
      <c r="CT710" s="1">
        <f t="shared" si="2066"/>
        <v>0</v>
      </c>
      <c r="CU710" s="229">
        <f t="shared" si="2008"/>
        <v>0</v>
      </c>
      <c r="CV710" s="193">
        <f t="shared" si="2009"/>
        <v>0</v>
      </c>
      <c r="CW710" s="193">
        <f t="shared" si="2010"/>
        <v>0</v>
      </c>
      <c r="CX710" s="20"/>
      <c r="CY710" s="33"/>
      <c r="CZ710" s="475">
        <f t="shared" si="2011"/>
        <v>0</v>
      </c>
      <c r="DA710" s="4">
        <f t="shared" si="2189"/>
        <v>0</v>
      </c>
      <c r="DE710" s="7">
        <f t="shared" si="2209"/>
        <v>0</v>
      </c>
      <c r="DF710" s="224">
        <f t="shared" si="2069"/>
        <v>0</v>
      </c>
      <c r="DG710" s="1">
        <f t="shared" si="2012"/>
        <v>0</v>
      </c>
      <c r="DH710" s="229">
        <f t="shared" si="2013"/>
        <v>0</v>
      </c>
      <c r="DI710" s="193"/>
      <c r="DJ710" s="193"/>
      <c r="DK710" s="20"/>
      <c r="DL710" s="33"/>
      <c r="DM710" s="475">
        <f t="shared" si="2014"/>
        <v>0</v>
      </c>
      <c r="DN710" s="4" t="e">
        <f t="shared" si="2191"/>
        <v>#DIV/0!</v>
      </c>
      <c r="DR710" s="7">
        <f t="shared" si="2192"/>
        <v>0</v>
      </c>
      <c r="DS710" s="224">
        <f t="shared" si="2072"/>
        <v>0</v>
      </c>
      <c r="DT710" s="1">
        <f t="shared" si="2015"/>
        <v>0</v>
      </c>
      <c r="DU710" s="229">
        <f t="shared" si="2016"/>
        <v>0</v>
      </c>
    </row>
    <row r="711" spans="2:125" hidden="1" outlineLevel="1" x14ac:dyDescent="0.35">
      <c r="B711" s="5" t="s">
        <v>346</v>
      </c>
      <c r="C711" s="3"/>
      <c r="D711" s="18">
        <v>323900</v>
      </c>
      <c r="E711" s="5" t="s">
        <v>46</v>
      </c>
      <c r="F711" s="5" t="s">
        <v>37</v>
      </c>
      <c r="G711" s="5" t="s">
        <v>79</v>
      </c>
      <c r="H711" s="20">
        <v>281.01799999999997</v>
      </c>
      <c r="I711" s="16">
        <f t="shared" si="2193"/>
        <v>0</v>
      </c>
      <c r="J711" s="16">
        <f t="shared" si="2194"/>
        <v>0</v>
      </c>
      <c r="K711" s="16">
        <f t="shared" si="2195"/>
        <v>0</v>
      </c>
      <c r="L711" s="33">
        <f t="shared" si="2196"/>
        <v>0</v>
      </c>
      <c r="M711" s="20">
        <f t="shared" si="2197"/>
        <v>0</v>
      </c>
      <c r="N711" s="20">
        <f t="shared" si="2198"/>
        <v>0</v>
      </c>
      <c r="O711" s="20">
        <f t="shared" si="2199"/>
        <v>0</v>
      </c>
      <c r="P711" s="20">
        <f t="shared" si="2200"/>
        <v>21.168181397632893</v>
      </c>
      <c r="Q711" s="20">
        <f t="shared" si="2201"/>
        <v>0</v>
      </c>
      <c r="R711" s="20">
        <f t="shared" si="2202"/>
        <v>19.051363257869603</v>
      </c>
      <c r="S711" s="20">
        <f t="shared" si="2203"/>
        <v>0</v>
      </c>
      <c r="T711" s="20">
        <f t="shared" si="2204"/>
        <v>0</v>
      </c>
      <c r="U711" s="182">
        <f t="shared" si="2205"/>
        <v>40.219544655502496</v>
      </c>
      <c r="V711" s="33">
        <v>0</v>
      </c>
      <c r="W711" s="20">
        <v>0</v>
      </c>
      <c r="X711" s="20">
        <v>0</v>
      </c>
      <c r="Y711" s="20">
        <v>0</v>
      </c>
      <c r="Z711" s="20">
        <v>0</v>
      </c>
      <c r="AA711" s="20">
        <v>0</v>
      </c>
      <c r="AB711" s="20">
        <v>0</v>
      </c>
      <c r="AC711" s="20">
        <v>0</v>
      </c>
      <c r="AD711" s="20">
        <v>0</v>
      </c>
      <c r="AE711" s="20">
        <v>0</v>
      </c>
      <c r="AF711" s="20">
        <v>0</v>
      </c>
      <c r="AG711" s="16">
        <v>0</v>
      </c>
      <c r="AH711" s="179">
        <f t="shared" si="2211"/>
        <v>0</v>
      </c>
      <c r="AI711" s="28">
        <v>0</v>
      </c>
      <c r="AJ711" s="28">
        <v>0</v>
      </c>
      <c r="AK711" s="28">
        <v>0</v>
      </c>
      <c r="AL711" s="28">
        <v>0</v>
      </c>
      <c r="AM711" s="28">
        <v>0</v>
      </c>
      <c r="AN711" s="28">
        <v>0</v>
      </c>
      <c r="AO711" s="28">
        <v>0</v>
      </c>
      <c r="AP711" s="28">
        <v>5948.6399999999994</v>
      </c>
      <c r="AQ711" s="28">
        <v>0</v>
      </c>
      <c r="AR711" s="28">
        <v>5353.7759999999998</v>
      </c>
      <c r="AS711" s="28"/>
      <c r="AT711" s="28"/>
      <c r="AU711" s="329">
        <f t="shared" si="2099"/>
        <v>11302.415999999999</v>
      </c>
      <c r="AV711" s="33">
        <v>0</v>
      </c>
      <c r="AW711" s="20">
        <v>0</v>
      </c>
      <c r="AX711" s="20">
        <v>0</v>
      </c>
      <c r="AY711" s="20">
        <v>0</v>
      </c>
      <c r="AZ711" s="20">
        <v>0</v>
      </c>
      <c r="BA711" s="20">
        <v>0</v>
      </c>
      <c r="BB711" s="20">
        <v>0</v>
      </c>
      <c r="BC711" s="20">
        <v>0</v>
      </c>
      <c r="BD711" s="20">
        <v>0</v>
      </c>
      <c r="BE711" s="20">
        <v>0</v>
      </c>
      <c r="BF711" s="20">
        <v>0</v>
      </c>
      <c r="BG711" s="20">
        <v>0</v>
      </c>
      <c r="BH711" s="329">
        <f t="shared" si="2100"/>
        <v>0</v>
      </c>
      <c r="BI711" s="193">
        <f t="shared" si="2186"/>
        <v>0</v>
      </c>
      <c r="BJ711" s="193">
        <f t="shared" si="2187"/>
        <v>0</v>
      </c>
      <c r="BK711" s="20">
        <v>0</v>
      </c>
      <c r="BL711" s="33">
        <v>0</v>
      </c>
      <c r="BM711" s="226">
        <f t="shared" si="2085"/>
        <v>0</v>
      </c>
      <c r="BN711" s="4">
        <f t="shared" si="2206"/>
        <v>0</v>
      </c>
      <c r="BO711" s="4">
        <v>0</v>
      </c>
      <c r="BP711" s="4">
        <v>0</v>
      </c>
      <c r="BQ711" s="195">
        <v>0</v>
      </c>
      <c r="BR711" s="196">
        <f t="shared" si="2188"/>
        <v>0</v>
      </c>
      <c r="BS711" s="224">
        <f t="shared" si="2098"/>
        <v>0</v>
      </c>
      <c r="BT711" s="4">
        <f t="shared" si="2087"/>
        <v>-1</v>
      </c>
      <c r="BU711" s="229">
        <f t="shared" si="2210"/>
        <v>-1</v>
      </c>
      <c r="BV711" s="193">
        <f t="shared" si="2088"/>
        <v>0</v>
      </c>
      <c r="BW711" s="193">
        <f t="shared" si="2089"/>
        <v>0</v>
      </c>
      <c r="BX711" s="20">
        <v>0</v>
      </c>
      <c r="BY711" s="19">
        <v>0</v>
      </c>
      <c r="BZ711" s="441">
        <f t="shared" si="2090"/>
        <v>0</v>
      </c>
      <c r="CA711" s="4">
        <f t="shared" si="2207"/>
        <v>0</v>
      </c>
      <c r="CB711" s="1">
        <v>0</v>
      </c>
      <c r="CC711" s="1">
        <v>0</v>
      </c>
      <c r="CD711" s="19">
        <v>0</v>
      </c>
      <c r="CE711" s="196">
        <v>0</v>
      </c>
      <c r="CF711" s="275">
        <f t="shared" si="2091"/>
        <v>0</v>
      </c>
      <c r="CG711" s="1">
        <f t="shared" si="2092"/>
        <v>0</v>
      </c>
      <c r="CH711" s="229">
        <f t="shared" si="2093"/>
        <v>-1</v>
      </c>
      <c r="CI711" s="193">
        <f t="shared" si="2094"/>
        <v>0</v>
      </c>
      <c r="CJ711" s="193">
        <f t="shared" si="2095"/>
        <v>0</v>
      </c>
      <c r="CK711" s="20">
        <v>0</v>
      </c>
      <c r="CL711" s="33">
        <v>0</v>
      </c>
      <c r="CM711" s="475">
        <f t="shared" si="2007"/>
        <v>0</v>
      </c>
      <c r="CN711" s="4">
        <f t="shared" si="2208"/>
        <v>0</v>
      </c>
      <c r="CO711" s="1">
        <v>0</v>
      </c>
      <c r="CP711" s="1">
        <v>0</v>
      </c>
      <c r="CQ711" s="19">
        <v>0</v>
      </c>
      <c r="CR711" s="7">
        <v>0</v>
      </c>
      <c r="CS711" s="224">
        <f t="shared" si="2065"/>
        <v>0</v>
      </c>
      <c r="CT711" s="1">
        <f t="shared" si="2066"/>
        <v>-1</v>
      </c>
      <c r="CU711" s="229">
        <f t="shared" si="2008"/>
        <v>-1</v>
      </c>
      <c r="CV711" s="193">
        <f t="shared" si="2009"/>
        <v>0</v>
      </c>
      <c r="CW711" s="193">
        <f t="shared" si="2010"/>
        <v>0</v>
      </c>
      <c r="CX711" s="20"/>
      <c r="CY711" s="33"/>
      <c r="CZ711" s="475">
        <f t="shared" si="2011"/>
        <v>0</v>
      </c>
      <c r="DA711" s="4">
        <f t="shared" si="2189"/>
        <v>0</v>
      </c>
      <c r="DE711" s="7">
        <f t="shared" si="2209"/>
        <v>0</v>
      </c>
      <c r="DF711" s="224">
        <f t="shared" si="2069"/>
        <v>0</v>
      </c>
      <c r="DG711" s="1">
        <f t="shared" si="2012"/>
        <v>0</v>
      </c>
      <c r="DH711" s="229">
        <f t="shared" si="2013"/>
        <v>-1</v>
      </c>
      <c r="DI711" s="193"/>
      <c r="DJ711" s="193"/>
      <c r="DK711" s="20"/>
      <c r="DL711" s="33"/>
      <c r="DM711" s="475">
        <f t="shared" si="2014"/>
        <v>0</v>
      </c>
      <c r="DN711" s="4" t="e">
        <f t="shared" si="2191"/>
        <v>#DIV/0!</v>
      </c>
      <c r="DR711" s="7">
        <f t="shared" si="2192"/>
        <v>0</v>
      </c>
      <c r="DS711" s="224">
        <f t="shared" si="2072"/>
        <v>0</v>
      </c>
      <c r="DT711" s="1">
        <f t="shared" si="2015"/>
        <v>0</v>
      </c>
      <c r="DU711" s="229">
        <f t="shared" si="2016"/>
        <v>-1</v>
      </c>
    </row>
    <row r="712" spans="2:125" hidden="1" outlineLevel="1" x14ac:dyDescent="0.35">
      <c r="B712" s="5" t="s">
        <v>346</v>
      </c>
      <c r="C712" s="3"/>
      <c r="D712" s="18">
        <v>323104</v>
      </c>
      <c r="E712" s="5" t="s">
        <v>46</v>
      </c>
      <c r="F712" s="5" t="s">
        <v>63</v>
      </c>
      <c r="G712" s="5" t="s">
        <v>76</v>
      </c>
      <c r="H712" s="20">
        <f>200727/1000</f>
        <v>200.727</v>
      </c>
      <c r="I712" s="16">
        <f t="shared" si="2193"/>
        <v>0</v>
      </c>
      <c r="J712" s="16">
        <f t="shared" si="2194"/>
        <v>0</v>
      </c>
      <c r="K712" s="16">
        <f t="shared" si="2195"/>
        <v>0</v>
      </c>
      <c r="L712" s="33">
        <f t="shared" si="2196"/>
        <v>0</v>
      </c>
      <c r="M712" s="20">
        <f t="shared" si="2197"/>
        <v>0</v>
      </c>
      <c r="N712" s="20">
        <f t="shared" si="2198"/>
        <v>0</v>
      </c>
      <c r="O712" s="20">
        <f t="shared" si="2199"/>
        <v>0</v>
      </c>
      <c r="P712" s="20">
        <f t="shared" si="2200"/>
        <v>0</v>
      </c>
      <c r="Q712" s="20">
        <f t="shared" si="2201"/>
        <v>0</v>
      </c>
      <c r="R712" s="20">
        <f t="shared" si="2202"/>
        <v>0</v>
      </c>
      <c r="S712" s="20">
        <f t="shared" si="2203"/>
        <v>0</v>
      </c>
      <c r="T712" s="20">
        <f t="shared" si="2204"/>
        <v>0</v>
      </c>
      <c r="U712" s="182">
        <f t="shared" si="2205"/>
        <v>0</v>
      </c>
      <c r="V712" s="33">
        <v>0</v>
      </c>
      <c r="W712" s="20">
        <v>0</v>
      </c>
      <c r="X712" s="20">
        <v>0</v>
      </c>
      <c r="Y712" s="20">
        <v>0</v>
      </c>
      <c r="Z712" s="20">
        <v>0</v>
      </c>
      <c r="AA712" s="20">
        <v>0</v>
      </c>
      <c r="AB712" s="20">
        <v>0</v>
      </c>
      <c r="AC712" s="20">
        <v>0</v>
      </c>
      <c r="AD712" s="20">
        <v>0</v>
      </c>
      <c r="AE712" s="20">
        <v>0</v>
      </c>
      <c r="AF712" s="20">
        <v>0</v>
      </c>
      <c r="AG712" s="16">
        <v>0</v>
      </c>
      <c r="AH712" s="179">
        <f t="shared" si="2211"/>
        <v>0</v>
      </c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329">
        <f t="shared" si="2099"/>
        <v>0</v>
      </c>
      <c r="AV712" s="33">
        <v>0</v>
      </c>
      <c r="AW712" s="20">
        <v>0</v>
      </c>
      <c r="AX712" s="20">
        <v>0</v>
      </c>
      <c r="AY712" s="20">
        <v>0</v>
      </c>
      <c r="AZ712" s="20">
        <v>0</v>
      </c>
      <c r="BA712" s="20">
        <v>0</v>
      </c>
      <c r="BB712" s="20">
        <v>0</v>
      </c>
      <c r="BC712" s="20">
        <v>0</v>
      </c>
      <c r="BD712" s="20">
        <v>0</v>
      </c>
      <c r="BE712" s="20">
        <v>0</v>
      </c>
      <c r="BF712" s="20">
        <v>0</v>
      </c>
      <c r="BG712" s="20">
        <v>0</v>
      </c>
      <c r="BH712" s="329">
        <f t="shared" si="2100"/>
        <v>0</v>
      </c>
      <c r="BI712" s="193">
        <f t="shared" si="2186"/>
        <v>0</v>
      </c>
      <c r="BJ712" s="193">
        <f t="shared" si="2187"/>
        <v>0</v>
      </c>
      <c r="BK712" s="20">
        <v>0</v>
      </c>
      <c r="BL712" s="33">
        <v>0</v>
      </c>
      <c r="BM712" s="226">
        <f t="shared" si="2085"/>
        <v>0</v>
      </c>
      <c r="BN712" s="4">
        <f t="shared" si="2206"/>
        <v>0</v>
      </c>
      <c r="BO712" s="4">
        <v>0</v>
      </c>
      <c r="BP712" s="4">
        <v>0</v>
      </c>
      <c r="BQ712" s="195">
        <v>0</v>
      </c>
      <c r="BR712" s="196">
        <f t="shared" si="2188"/>
        <v>0</v>
      </c>
      <c r="BS712" s="224">
        <f t="shared" si="2098"/>
        <v>0</v>
      </c>
      <c r="BT712" s="4">
        <f t="shared" si="2087"/>
        <v>0</v>
      </c>
      <c r="BU712" s="229">
        <f t="shared" si="2210"/>
        <v>0</v>
      </c>
      <c r="BV712" s="193">
        <f t="shared" si="2088"/>
        <v>0</v>
      </c>
      <c r="BW712" s="193">
        <f t="shared" si="2089"/>
        <v>0</v>
      </c>
      <c r="BX712" s="20">
        <v>0</v>
      </c>
      <c r="BY712" s="19">
        <v>0</v>
      </c>
      <c r="BZ712" s="441">
        <f t="shared" si="2090"/>
        <v>0</v>
      </c>
      <c r="CA712" s="4">
        <f t="shared" si="2207"/>
        <v>0</v>
      </c>
      <c r="CB712" s="1">
        <v>0</v>
      </c>
      <c r="CC712" s="1">
        <v>0</v>
      </c>
      <c r="CD712" s="19">
        <v>0</v>
      </c>
      <c r="CE712" s="196">
        <v>0</v>
      </c>
      <c r="CF712" s="275">
        <f t="shared" si="2091"/>
        <v>0</v>
      </c>
      <c r="CG712" s="1">
        <f t="shared" si="2092"/>
        <v>0</v>
      </c>
      <c r="CH712" s="229">
        <f t="shared" si="2093"/>
        <v>0</v>
      </c>
      <c r="CI712" s="193">
        <f t="shared" si="2094"/>
        <v>0</v>
      </c>
      <c r="CJ712" s="193">
        <f t="shared" si="2095"/>
        <v>0</v>
      </c>
      <c r="CK712" s="20">
        <v>0</v>
      </c>
      <c r="CL712" s="33">
        <v>0</v>
      </c>
      <c r="CM712" s="475">
        <f t="shared" ref="CM712:CM758" si="2212">+IFERROR(CL712/CK712,0)</f>
        <v>0</v>
      </c>
      <c r="CN712" s="4">
        <f t="shared" si="2208"/>
        <v>0</v>
      </c>
      <c r="CO712" s="1">
        <v>0</v>
      </c>
      <c r="CP712" s="1">
        <v>0</v>
      </c>
      <c r="CQ712" s="19">
        <v>0</v>
      </c>
      <c r="CR712" s="7">
        <v>0</v>
      </c>
      <c r="CS712" s="224">
        <f t="shared" si="2065"/>
        <v>0</v>
      </c>
      <c r="CT712" s="1">
        <f t="shared" si="2066"/>
        <v>0</v>
      </c>
      <c r="CU712" s="229">
        <f t="shared" ref="CU712:CU758" si="2213">IFERROR(SUM(AV712:BD712,CR712)/SUM(AI712:AR712)-1,0)</f>
        <v>0</v>
      </c>
      <c r="CV712" s="193">
        <f t="shared" ref="CV712:CV758" si="2214">+AVERAGE(AV712:BD712,CL712)</f>
        <v>0</v>
      </c>
      <c r="CW712" s="193">
        <f t="shared" ref="CW712:CW758" si="2215">+IFERROR(AVERAGE(CL712,BD712,BC712),"")</f>
        <v>0</v>
      </c>
      <c r="CX712" s="20"/>
      <c r="CY712" s="33"/>
      <c r="CZ712" s="475">
        <f t="shared" ref="CZ712:CZ758" si="2216">+IFERROR(CY712/CX712,0)</f>
        <v>0</v>
      </c>
      <c r="DA712" s="4">
        <f t="shared" si="2189"/>
        <v>0</v>
      </c>
      <c r="DE712" s="7">
        <f t="shared" si="2209"/>
        <v>0</v>
      </c>
      <c r="DF712" s="224">
        <f t="shared" si="2069"/>
        <v>0</v>
      </c>
      <c r="DG712" s="1">
        <f t="shared" ref="DG712:DG758" si="2217">IFERROR(DE712/AS712-1,0)</f>
        <v>0</v>
      </c>
      <c r="DH712" s="229">
        <f t="shared" ref="DH712:DH758" si="2218">IFERROR(SUM(AV712:BD712,CL712)/SUM(AI712:AS712)-1,0)</f>
        <v>0</v>
      </c>
      <c r="DI712" s="193"/>
      <c r="DJ712" s="193"/>
      <c r="DK712" s="20"/>
      <c r="DL712" s="33"/>
      <c r="DM712" s="475">
        <f t="shared" ref="DM712:DM758" si="2219">+IFERROR(DL712/DK712,0)</f>
        <v>0</v>
      </c>
      <c r="DN712" s="4" t="e">
        <f t="shared" si="2191"/>
        <v>#DIV/0!</v>
      </c>
      <c r="DR712" s="7">
        <f t="shared" si="2192"/>
        <v>0</v>
      </c>
      <c r="DS712" s="224">
        <f t="shared" si="2072"/>
        <v>0</v>
      </c>
      <c r="DT712" s="1">
        <f t="shared" ref="DT712:DT758" si="2220">IFERROR(DR712/AT712-1,0)</f>
        <v>0</v>
      </c>
      <c r="DU712" s="229">
        <f t="shared" ref="DU712:DU758" si="2221">IFERROR(BH712/AU712-1,0)</f>
        <v>0</v>
      </c>
    </row>
    <row r="713" spans="2:125" hidden="1" outlineLevel="1" x14ac:dyDescent="0.35">
      <c r="B713" s="5" t="s">
        <v>346</v>
      </c>
      <c r="C713" s="3"/>
      <c r="D713" s="18">
        <v>323901</v>
      </c>
      <c r="E713" s="5" t="s">
        <v>46</v>
      </c>
      <c r="F713" s="5" t="s">
        <v>64</v>
      </c>
      <c r="G713" s="5" t="s">
        <v>76</v>
      </c>
      <c r="H713" s="20">
        <f>200727/1000</f>
        <v>200.727</v>
      </c>
      <c r="I713" s="16">
        <f t="shared" si="2193"/>
        <v>0</v>
      </c>
      <c r="J713" s="16">
        <f t="shared" si="2194"/>
        <v>0</v>
      </c>
      <c r="K713" s="16">
        <f t="shared" si="2195"/>
        <v>0</v>
      </c>
      <c r="L713" s="33">
        <f t="shared" si="2196"/>
        <v>0</v>
      </c>
      <c r="M713" s="20">
        <f t="shared" si="2197"/>
        <v>0</v>
      </c>
      <c r="N713" s="20">
        <f t="shared" si="2198"/>
        <v>0</v>
      </c>
      <c r="O713" s="20">
        <f t="shared" si="2199"/>
        <v>0</v>
      </c>
      <c r="P713" s="20">
        <f t="shared" si="2200"/>
        <v>0</v>
      </c>
      <c r="Q713" s="20">
        <f t="shared" si="2201"/>
        <v>0</v>
      </c>
      <c r="R713" s="20">
        <f t="shared" si="2202"/>
        <v>0</v>
      </c>
      <c r="S713" s="20">
        <f t="shared" si="2203"/>
        <v>0</v>
      </c>
      <c r="T713" s="20">
        <f t="shared" si="2204"/>
        <v>0</v>
      </c>
      <c r="U713" s="182">
        <f t="shared" si="2205"/>
        <v>0</v>
      </c>
      <c r="V713" s="33">
        <v>0</v>
      </c>
      <c r="W713" s="20">
        <v>0</v>
      </c>
      <c r="X713" s="20">
        <v>0</v>
      </c>
      <c r="Y713" s="20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0">
        <v>0</v>
      </c>
      <c r="AF713" s="20">
        <v>0</v>
      </c>
      <c r="AG713" s="16">
        <v>0</v>
      </c>
      <c r="AH713" s="179">
        <f t="shared" si="2211"/>
        <v>0</v>
      </c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329">
        <f t="shared" si="2099"/>
        <v>0</v>
      </c>
      <c r="AV713" s="33">
        <v>0</v>
      </c>
      <c r="AW713" s="20">
        <v>0</v>
      </c>
      <c r="AX713" s="20">
        <v>0</v>
      </c>
      <c r="AY713" s="20">
        <v>0</v>
      </c>
      <c r="AZ713" s="20">
        <v>0</v>
      </c>
      <c r="BA713" s="20">
        <v>0</v>
      </c>
      <c r="BB713" s="20">
        <v>0</v>
      </c>
      <c r="BC713" s="20">
        <v>0</v>
      </c>
      <c r="BD713" s="20">
        <v>0</v>
      </c>
      <c r="BE713" s="20">
        <v>0</v>
      </c>
      <c r="BF713" s="20">
        <v>0</v>
      </c>
      <c r="BG713" s="20">
        <v>0</v>
      </c>
      <c r="BH713" s="329">
        <f t="shared" si="2100"/>
        <v>0</v>
      </c>
      <c r="BI713" s="193">
        <f t="shared" si="2186"/>
        <v>0</v>
      </c>
      <c r="BJ713" s="193">
        <f t="shared" si="2187"/>
        <v>0</v>
      </c>
      <c r="BK713" s="20">
        <v>0</v>
      </c>
      <c r="BL713" s="33">
        <v>0</v>
      </c>
      <c r="BM713" s="226">
        <f t="shared" si="2085"/>
        <v>0</v>
      </c>
      <c r="BN713" s="4">
        <f t="shared" si="2206"/>
        <v>0</v>
      </c>
      <c r="BO713" s="4">
        <v>0</v>
      </c>
      <c r="BP713" s="4">
        <v>0</v>
      </c>
      <c r="BQ713" s="195">
        <v>0</v>
      </c>
      <c r="BR713" s="196">
        <f t="shared" si="2188"/>
        <v>0</v>
      </c>
      <c r="BS713" s="224">
        <f t="shared" si="2098"/>
        <v>0</v>
      </c>
      <c r="BT713" s="4">
        <f t="shared" si="2087"/>
        <v>0</v>
      </c>
      <c r="BU713" s="229">
        <f t="shared" si="2210"/>
        <v>0</v>
      </c>
      <c r="BV713" s="193">
        <f t="shared" si="2088"/>
        <v>0</v>
      </c>
      <c r="BW713" s="193">
        <f t="shared" si="2089"/>
        <v>0</v>
      </c>
      <c r="BX713" s="20">
        <v>0</v>
      </c>
      <c r="BY713" s="19">
        <v>0</v>
      </c>
      <c r="BZ713" s="441">
        <f t="shared" si="2090"/>
        <v>0</v>
      </c>
      <c r="CA713" s="4">
        <f t="shared" si="2207"/>
        <v>0</v>
      </c>
      <c r="CB713" s="1">
        <v>0</v>
      </c>
      <c r="CC713" s="1">
        <v>0</v>
      </c>
      <c r="CD713" s="19">
        <v>0</v>
      </c>
      <c r="CE713" s="196">
        <v>0</v>
      </c>
      <c r="CF713" s="275">
        <f t="shared" si="2091"/>
        <v>0</v>
      </c>
      <c r="CG713" s="1">
        <f t="shared" si="2092"/>
        <v>0</v>
      </c>
      <c r="CH713" s="229">
        <f t="shared" si="2093"/>
        <v>0</v>
      </c>
      <c r="CI713" s="193">
        <f t="shared" si="2094"/>
        <v>0</v>
      </c>
      <c r="CJ713" s="193">
        <f t="shared" si="2095"/>
        <v>0</v>
      </c>
      <c r="CK713" s="20">
        <v>0</v>
      </c>
      <c r="CL713" s="33">
        <v>0</v>
      </c>
      <c r="CM713" s="475">
        <f t="shared" si="2212"/>
        <v>0</v>
      </c>
      <c r="CN713" s="4">
        <f t="shared" si="2208"/>
        <v>0</v>
      </c>
      <c r="CO713" s="1">
        <v>0</v>
      </c>
      <c r="CP713" s="1">
        <v>0</v>
      </c>
      <c r="CQ713" s="19">
        <v>0</v>
      </c>
      <c r="CR713" s="7">
        <v>0</v>
      </c>
      <c r="CS713" s="224">
        <f t="shared" si="2065"/>
        <v>0</v>
      </c>
      <c r="CT713" s="1">
        <f t="shared" si="2066"/>
        <v>0</v>
      </c>
      <c r="CU713" s="229">
        <f t="shared" si="2213"/>
        <v>0</v>
      </c>
      <c r="CV713" s="193">
        <f t="shared" si="2214"/>
        <v>0</v>
      </c>
      <c r="CW713" s="193">
        <f t="shared" si="2215"/>
        <v>0</v>
      </c>
      <c r="CX713" s="20"/>
      <c r="CY713" s="33"/>
      <c r="CZ713" s="475">
        <f t="shared" si="2216"/>
        <v>0</v>
      </c>
      <c r="DA713" s="4">
        <f t="shared" si="2189"/>
        <v>0</v>
      </c>
      <c r="DE713" s="7">
        <f t="shared" si="2209"/>
        <v>0</v>
      </c>
      <c r="DF713" s="224">
        <f t="shared" si="2069"/>
        <v>0</v>
      </c>
      <c r="DG713" s="1">
        <f t="shared" si="2217"/>
        <v>0</v>
      </c>
      <c r="DH713" s="229">
        <f t="shared" si="2218"/>
        <v>0</v>
      </c>
      <c r="DI713" s="193"/>
      <c r="DJ713" s="193"/>
      <c r="DK713" s="20"/>
      <c r="DL713" s="33"/>
      <c r="DM713" s="475">
        <f t="shared" si="2219"/>
        <v>0</v>
      </c>
      <c r="DN713" s="4" t="e">
        <f t="shared" si="2191"/>
        <v>#DIV/0!</v>
      </c>
      <c r="DR713" s="7">
        <f t="shared" si="2192"/>
        <v>0</v>
      </c>
      <c r="DS713" s="224">
        <f t="shared" si="2072"/>
        <v>0</v>
      </c>
      <c r="DT713" s="1">
        <f t="shared" si="2220"/>
        <v>0</v>
      </c>
      <c r="DU713" s="229">
        <f t="shared" si="2221"/>
        <v>0</v>
      </c>
    </row>
    <row r="714" spans="2:125" hidden="1" outlineLevel="1" x14ac:dyDescent="0.35">
      <c r="B714" s="5" t="s">
        <v>346</v>
      </c>
      <c r="C714" s="3"/>
      <c r="D714" s="18">
        <v>320022</v>
      </c>
      <c r="E714" s="5" t="s">
        <v>47</v>
      </c>
      <c r="F714" s="5" t="s">
        <v>65</v>
      </c>
      <c r="G714" s="5" t="s">
        <v>80</v>
      </c>
      <c r="H714" s="20">
        <v>259.25925925925924</v>
      </c>
      <c r="I714" s="16">
        <f t="shared" si="2193"/>
        <v>0</v>
      </c>
      <c r="J714" s="16">
        <f t="shared" si="2194"/>
        <v>0</v>
      </c>
      <c r="K714" s="16">
        <f t="shared" si="2195"/>
        <v>0</v>
      </c>
      <c r="L714" s="33">
        <f t="shared" si="2196"/>
        <v>0</v>
      </c>
      <c r="M714" s="20">
        <f t="shared" si="2197"/>
        <v>0</v>
      </c>
      <c r="N714" s="20">
        <f t="shared" si="2198"/>
        <v>0</v>
      </c>
      <c r="O714" s="20">
        <f t="shared" si="2199"/>
        <v>0</v>
      </c>
      <c r="P714" s="20">
        <f t="shared" si="2200"/>
        <v>0</v>
      </c>
      <c r="Q714" s="20">
        <f t="shared" si="2201"/>
        <v>0</v>
      </c>
      <c r="R714" s="20">
        <f t="shared" si="2202"/>
        <v>0</v>
      </c>
      <c r="S714" s="20">
        <f t="shared" si="2203"/>
        <v>0</v>
      </c>
      <c r="T714" s="20">
        <f t="shared" si="2204"/>
        <v>0</v>
      </c>
      <c r="U714" s="182">
        <f t="shared" si="2205"/>
        <v>0</v>
      </c>
      <c r="V714" s="33">
        <v>0</v>
      </c>
      <c r="W714" s="20">
        <v>0</v>
      </c>
      <c r="X714" s="20">
        <v>0</v>
      </c>
      <c r="Y714" s="20">
        <v>0</v>
      </c>
      <c r="Z714" s="20">
        <v>0</v>
      </c>
      <c r="AA714" s="20">
        <v>0</v>
      </c>
      <c r="AB714" s="20">
        <v>0</v>
      </c>
      <c r="AC714" s="20">
        <v>0</v>
      </c>
      <c r="AD714" s="20">
        <v>0</v>
      </c>
      <c r="AE714" s="20">
        <v>0</v>
      </c>
      <c r="AF714" s="20">
        <v>0</v>
      </c>
      <c r="AG714" s="16">
        <v>0</v>
      </c>
      <c r="AH714" s="179">
        <f t="shared" si="2211"/>
        <v>0</v>
      </c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329">
        <f t="shared" si="2099"/>
        <v>0</v>
      </c>
      <c r="AV714" s="33">
        <v>0</v>
      </c>
      <c r="AW714" s="20">
        <v>0</v>
      </c>
      <c r="AX714" s="20">
        <v>0</v>
      </c>
      <c r="AY714" s="20">
        <v>0</v>
      </c>
      <c r="AZ714" s="20">
        <v>0</v>
      </c>
      <c r="BA714" s="20">
        <v>0</v>
      </c>
      <c r="BB714" s="20">
        <v>0</v>
      </c>
      <c r="BC714" s="20">
        <v>0</v>
      </c>
      <c r="BD714" s="20">
        <v>0</v>
      </c>
      <c r="BE714" s="20">
        <v>0</v>
      </c>
      <c r="BF714" s="20">
        <v>0</v>
      </c>
      <c r="BG714" s="20">
        <v>0</v>
      </c>
      <c r="BH714" s="329">
        <f t="shared" si="2100"/>
        <v>0</v>
      </c>
      <c r="BI714" s="193"/>
      <c r="BJ714" s="193"/>
      <c r="BK714" s="20">
        <v>0</v>
      </c>
      <c r="BL714" s="33">
        <v>0</v>
      </c>
      <c r="BM714" s="226">
        <f t="shared" si="2085"/>
        <v>0</v>
      </c>
      <c r="BN714" s="4">
        <f t="shared" si="2206"/>
        <v>0</v>
      </c>
      <c r="BO714" s="4">
        <v>0</v>
      </c>
      <c r="BP714" s="4">
        <v>0</v>
      </c>
      <c r="BQ714" s="195">
        <v>0</v>
      </c>
      <c r="BR714" s="196">
        <f t="shared" si="2188"/>
        <v>0</v>
      </c>
      <c r="BS714" s="224">
        <f t="shared" si="2098"/>
        <v>0</v>
      </c>
      <c r="BT714" s="4">
        <f t="shared" si="2087"/>
        <v>0</v>
      </c>
      <c r="BU714" s="229">
        <f t="shared" si="2210"/>
        <v>0</v>
      </c>
      <c r="BV714" s="193">
        <f t="shared" si="2088"/>
        <v>0</v>
      </c>
      <c r="BW714" s="193">
        <f t="shared" si="2089"/>
        <v>0</v>
      </c>
      <c r="BX714" s="20">
        <v>0</v>
      </c>
      <c r="BY714" s="19">
        <v>0</v>
      </c>
      <c r="BZ714" s="441">
        <f t="shared" si="2090"/>
        <v>0</v>
      </c>
      <c r="CA714" s="4">
        <f t="shared" si="2207"/>
        <v>0</v>
      </c>
      <c r="CB714" s="1">
        <v>0</v>
      </c>
      <c r="CC714" s="1">
        <v>0</v>
      </c>
      <c r="CD714" s="19">
        <v>0</v>
      </c>
      <c r="CE714" s="196">
        <v>0</v>
      </c>
      <c r="CF714" s="275">
        <f t="shared" si="2091"/>
        <v>0</v>
      </c>
      <c r="CG714" s="1">
        <f t="shared" si="2092"/>
        <v>0</v>
      </c>
      <c r="CH714" s="229">
        <f t="shared" si="2093"/>
        <v>0</v>
      </c>
      <c r="CI714" s="193">
        <f t="shared" si="2094"/>
        <v>0</v>
      </c>
      <c r="CJ714" s="193">
        <f t="shared" si="2095"/>
        <v>0</v>
      </c>
      <c r="CK714" s="20">
        <v>0</v>
      </c>
      <c r="CL714" s="33">
        <v>0</v>
      </c>
      <c r="CM714" s="475">
        <f t="shared" si="2212"/>
        <v>0</v>
      </c>
      <c r="CN714" s="4">
        <f t="shared" si="2208"/>
        <v>0</v>
      </c>
      <c r="CO714" s="1">
        <v>0</v>
      </c>
      <c r="CP714" s="1">
        <v>0</v>
      </c>
      <c r="CQ714" s="19">
        <v>0</v>
      </c>
      <c r="CR714" s="7">
        <v>0</v>
      </c>
      <c r="CS714" s="224">
        <f t="shared" ref="CS714:CS758" si="2222">+IFERROR(CR714/CK714,0)</f>
        <v>0</v>
      </c>
      <c r="CT714" s="1">
        <f t="shared" ref="CT714:CT758" si="2223">IFERROR(CR714/AR714-1,0)</f>
        <v>0</v>
      </c>
      <c r="CU714" s="229">
        <f t="shared" si="2213"/>
        <v>0</v>
      </c>
      <c r="CV714" s="193">
        <f t="shared" si="2214"/>
        <v>0</v>
      </c>
      <c r="CW714" s="193">
        <f t="shared" si="2215"/>
        <v>0</v>
      </c>
      <c r="CX714" s="20"/>
      <c r="CY714" s="33"/>
      <c r="CZ714" s="475">
        <f t="shared" si="2216"/>
        <v>0</v>
      </c>
      <c r="DA714" s="4">
        <f t="shared" si="2189"/>
        <v>0</v>
      </c>
      <c r="DE714" s="7">
        <f t="shared" si="2209"/>
        <v>0</v>
      </c>
      <c r="DF714" s="224">
        <f t="shared" ref="DF714:DF758" si="2224">+IFERROR(DE714/CX714,0)</f>
        <v>0</v>
      </c>
      <c r="DG714" s="1">
        <f t="shared" si="2217"/>
        <v>0</v>
      </c>
      <c r="DH714" s="229">
        <f t="shared" si="2218"/>
        <v>0</v>
      </c>
      <c r="DI714" s="193"/>
      <c r="DJ714" s="193"/>
      <c r="DK714" s="20"/>
      <c r="DL714" s="33"/>
      <c r="DM714" s="475">
        <f t="shared" si="2219"/>
        <v>0</v>
      </c>
      <c r="DN714" s="4" t="e">
        <f t="shared" si="2191"/>
        <v>#DIV/0!</v>
      </c>
      <c r="DR714" s="7">
        <f t="shared" si="2192"/>
        <v>0</v>
      </c>
      <c r="DS714" s="224">
        <f t="shared" ref="DS714:DS758" si="2225">+IFERROR(DR714/DK714,0)</f>
        <v>0</v>
      </c>
      <c r="DT714" s="1">
        <f t="shared" si="2220"/>
        <v>0</v>
      </c>
      <c r="DU714" s="229">
        <f t="shared" si="2221"/>
        <v>0</v>
      </c>
    </row>
    <row r="715" spans="2:125" hidden="1" outlineLevel="1" x14ac:dyDescent="0.35">
      <c r="B715" s="5" t="s">
        <v>346</v>
      </c>
      <c r="C715" s="3"/>
      <c r="D715" s="18">
        <v>320117</v>
      </c>
      <c r="E715" s="5" t="s">
        <v>47</v>
      </c>
      <c r="F715" s="5" t="s">
        <v>66</v>
      </c>
      <c r="G715" s="5" t="s">
        <v>80</v>
      </c>
      <c r="H715" s="20">
        <v>259.25925925925924</v>
      </c>
      <c r="I715" s="16">
        <f t="shared" si="2193"/>
        <v>0</v>
      </c>
      <c r="J715" s="16">
        <f t="shared" si="2194"/>
        <v>0</v>
      </c>
      <c r="K715" s="16">
        <f t="shared" si="2195"/>
        <v>0</v>
      </c>
      <c r="L715" s="33">
        <f t="shared" si="2196"/>
        <v>0</v>
      </c>
      <c r="M715" s="20">
        <f t="shared" si="2197"/>
        <v>0</v>
      </c>
      <c r="N715" s="20">
        <f t="shared" si="2198"/>
        <v>0</v>
      </c>
      <c r="O715" s="20">
        <f t="shared" si="2199"/>
        <v>0</v>
      </c>
      <c r="P715" s="20">
        <f t="shared" si="2200"/>
        <v>0</v>
      </c>
      <c r="Q715" s="20">
        <f t="shared" si="2201"/>
        <v>0</v>
      </c>
      <c r="R715" s="20">
        <f t="shared" si="2202"/>
        <v>0</v>
      </c>
      <c r="S715" s="20">
        <f t="shared" si="2203"/>
        <v>0</v>
      </c>
      <c r="T715" s="20">
        <f t="shared" si="2204"/>
        <v>0</v>
      </c>
      <c r="U715" s="182">
        <f t="shared" si="2205"/>
        <v>0</v>
      </c>
      <c r="V715" s="33">
        <v>0</v>
      </c>
      <c r="W715" s="20">
        <v>0</v>
      </c>
      <c r="X715" s="20">
        <v>0</v>
      </c>
      <c r="Y715" s="20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0</v>
      </c>
      <c r="AE715" s="20">
        <v>0</v>
      </c>
      <c r="AF715" s="20">
        <v>0</v>
      </c>
      <c r="AG715" s="16">
        <v>0</v>
      </c>
      <c r="AH715" s="179">
        <f t="shared" si="2211"/>
        <v>0</v>
      </c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329">
        <f t="shared" si="2099"/>
        <v>0</v>
      </c>
      <c r="AV715" s="33">
        <v>0</v>
      </c>
      <c r="AW715" s="20">
        <v>0</v>
      </c>
      <c r="AX715" s="20">
        <v>0</v>
      </c>
      <c r="AY715" s="20">
        <v>0</v>
      </c>
      <c r="AZ715" s="20">
        <v>0</v>
      </c>
      <c r="BA715" s="20">
        <v>0</v>
      </c>
      <c r="BB715" s="20">
        <v>0</v>
      </c>
      <c r="BC715" s="20">
        <v>0</v>
      </c>
      <c r="BD715" s="20">
        <v>0</v>
      </c>
      <c r="BE715" s="20">
        <v>0</v>
      </c>
      <c r="BF715" s="20">
        <v>0</v>
      </c>
      <c r="BG715" s="20">
        <v>0</v>
      </c>
      <c r="BH715" s="329">
        <f t="shared" si="2100"/>
        <v>0</v>
      </c>
      <c r="BI715" s="193"/>
      <c r="BJ715" s="193"/>
      <c r="BK715" s="20">
        <v>0</v>
      </c>
      <c r="BL715" s="33">
        <v>0</v>
      </c>
      <c r="BM715" s="226">
        <f t="shared" ref="BM715:BM758" si="2226">+IFERROR(BL715/BK715,0)</f>
        <v>0</v>
      </c>
      <c r="BN715" s="4">
        <f t="shared" si="2206"/>
        <v>0</v>
      </c>
      <c r="BO715" s="4">
        <v>0</v>
      </c>
      <c r="BP715" s="4">
        <v>0</v>
      </c>
      <c r="BQ715" s="195">
        <v>0</v>
      </c>
      <c r="BR715" s="196">
        <f t="shared" si="2188"/>
        <v>0</v>
      </c>
      <c r="BS715" s="224">
        <f t="shared" si="2098"/>
        <v>0</v>
      </c>
      <c r="BT715" s="4">
        <f t="shared" ref="BT715:BT723" si="2227">IFERROR(BL715/AP715-1,0)</f>
        <v>0</v>
      </c>
      <c r="BU715" s="229">
        <f t="shared" si="2210"/>
        <v>0</v>
      </c>
      <c r="BV715" s="193">
        <f t="shared" ref="BV715:BV754" si="2228">+IFERROR(AVERAGE(AV715:BC715),0)</f>
        <v>0</v>
      </c>
      <c r="BW715" s="193">
        <f t="shared" ref="BW715:BW755" si="2229">+IFERROR(AVERAGE(BA715:BC715),0)</f>
        <v>0</v>
      </c>
      <c r="BX715" s="20">
        <v>0</v>
      </c>
      <c r="BY715" s="19">
        <v>0</v>
      </c>
      <c r="BZ715" s="441">
        <f t="shared" ref="BZ715:BZ755" si="2230">+IFERROR(BY715/BX715,0)</f>
        <v>0</v>
      </c>
      <c r="CA715" s="4">
        <f t="shared" si="2207"/>
        <v>0</v>
      </c>
      <c r="CB715" s="1">
        <v>0</v>
      </c>
      <c r="CC715" s="1">
        <v>0</v>
      </c>
      <c r="CD715" s="19">
        <v>0</v>
      </c>
      <c r="CE715" s="196">
        <v>0</v>
      </c>
      <c r="CF715" s="275">
        <f t="shared" ref="CF715:CF755" si="2231">+IFERROR(CE715/BX715,0)</f>
        <v>0</v>
      </c>
      <c r="CG715" s="1">
        <f t="shared" ref="CG715:CG755" si="2232">IFERROR(CE715/AQ715-1,0)</f>
        <v>0</v>
      </c>
      <c r="CH715" s="229">
        <f t="shared" ref="CH715:CH755" si="2233">IFERROR(SUM(AV715:BC715,BY715)/SUM(AI715:AQ715)-1,0)</f>
        <v>0</v>
      </c>
      <c r="CI715" s="193">
        <f t="shared" ref="CI715:CI758" si="2234">+AVERAGE(AV715:BD715)</f>
        <v>0</v>
      </c>
      <c r="CJ715" s="193">
        <f t="shared" ref="CJ715:CJ758" si="2235">+AVERAGE(BB715:BD715)</f>
        <v>0</v>
      </c>
      <c r="CK715" s="20">
        <v>0</v>
      </c>
      <c r="CL715" s="33">
        <v>0</v>
      </c>
      <c r="CM715" s="475">
        <f t="shared" si="2212"/>
        <v>0</v>
      </c>
      <c r="CN715" s="4">
        <f t="shared" si="2208"/>
        <v>0</v>
      </c>
      <c r="CO715" s="1">
        <v>0</v>
      </c>
      <c r="CP715" s="1">
        <v>0</v>
      </c>
      <c r="CQ715" s="19">
        <v>0</v>
      </c>
      <c r="CR715" s="7">
        <v>0</v>
      </c>
      <c r="CS715" s="224">
        <f t="shared" si="2222"/>
        <v>0</v>
      </c>
      <c r="CT715" s="1">
        <f t="shared" si="2223"/>
        <v>0</v>
      </c>
      <c r="CU715" s="229">
        <f t="shared" si="2213"/>
        <v>0</v>
      </c>
      <c r="CV715" s="193">
        <f t="shared" si="2214"/>
        <v>0</v>
      </c>
      <c r="CW715" s="193">
        <f t="shared" si="2215"/>
        <v>0</v>
      </c>
      <c r="CX715" s="20"/>
      <c r="CY715" s="33"/>
      <c r="CZ715" s="475">
        <f t="shared" si="2216"/>
        <v>0</v>
      </c>
      <c r="DA715" s="4">
        <f t="shared" si="2189"/>
        <v>0</v>
      </c>
      <c r="DE715" s="7">
        <f t="shared" si="2209"/>
        <v>0</v>
      </c>
      <c r="DF715" s="224">
        <f t="shared" si="2224"/>
        <v>0</v>
      </c>
      <c r="DG715" s="1">
        <f t="shared" si="2217"/>
        <v>0</v>
      </c>
      <c r="DH715" s="229">
        <f t="shared" si="2218"/>
        <v>0</v>
      </c>
      <c r="DI715" s="193"/>
      <c r="DJ715" s="193"/>
      <c r="DK715" s="20"/>
      <c r="DL715" s="33"/>
      <c r="DM715" s="475">
        <f t="shared" si="2219"/>
        <v>0</v>
      </c>
      <c r="DN715" s="4" t="e">
        <f t="shared" si="2191"/>
        <v>#DIV/0!</v>
      </c>
      <c r="DR715" s="7">
        <f t="shared" si="2192"/>
        <v>0</v>
      </c>
      <c r="DS715" s="224">
        <f t="shared" si="2225"/>
        <v>0</v>
      </c>
      <c r="DT715" s="1">
        <f t="shared" si="2220"/>
        <v>0</v>
      </c>
      <c r="DU715" s="229">
        <f t="shared" si="2221"/>
        <v>0</v>
      </c>
    </row>
    <row r="716" spans="2:125" hidden="1" outlineLevel="1" x14ac:dyDescent="0.35">
      <c r="B716" s="5" t="s">
        <v>346</v>
      </c>
      <c r="C716" s="3"/>
      <c r="D716" s="18">
        <v>320927</v>
      </c>
      <c r="E716" s="5" t="s">
        <v>47</v>
      </c>
      <c r="F716" s="5" t="s">
        <v>67</v>
      </c>
      <c r="G716" s="5" t="s">
        <v>80</v>
      </c>
      <c r="H716" s="20">
        <v>229.58199999999999</v>
      </c>
      <c r="I716" s="16">
        <f t="shared" si="2193"/>
        <v>0</v>
      </c>
      <c r="J716" s="16">
        <f t="shared" si="2194"/>
        <v>0</v>
      </c>
      <c r="K716" s="16">
        <f t="shared" si="2195"/>
        <v>0</v>
      </c>
      <c r="L716" s="33">
        <f t="shared" si="2196"/>
        <v>0</v>
      </c>
      <c r="M716" s="20">
        <f t="shared" si="2197"/>
        <v>0</v>
      </c>
      <c r="N716" s="20">
        <f t="shared" si="2198"/>
        <v>0</v>
      </c>
      <c r="O716" s="20">
        <f t="shared" si="2199"/>
        <v>0</v>
      </c>
      <c r="P716" s="20">
        <f t="shared" si="2200"/>
        <v>0</v>
      </c>
      <c r="Q716" s="20">
        <f t="shared" si="2201"/>
        <v>0</v>
      </c>
      <c r="R716" s="20">
        <f t="shared" si="2202"/>
        <v>0</v>
      </c>
      <c r="S716" s="20">
        <f t="shared" si="2203"/>
        <v>0</v>
      </c>
      <c r="T716" s="20">
        <f t="shared" si="2204"/>
        <v>0</v>
      </c>
      <c r="U716" s="182">
        <f t="shared" si="2205"/>
        <v>0</v>
      </c>
      <c r="V716" s="33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0</v>
      </c>
      <c r="AB716" s="20">
        <v>0</v>
      </c>
      <c r="AC716" s="20">
        <v>0</v>
      </c>
      <c r="AD716" s="20">
        <v>0</v>
      </c>
      <c r="AE716" s="20">
        <v>0</v>
      </c>
      <c r="AF716" s="20">
        <v>0</v>
      </c>
      <c r="AG716" s="16">
        <v>0</v>
      </c>
      <c r="AH716" s="179">
        <f t="shared" si="2211"/>
        <v>0</v>
      </c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329">
        <f t="shared" si="2099"/>
        <v>0</v>
      </c>
      <c r="AV716" s="33">
        <v>0</v>
      </c>
      <c r="AW716" s="20">
        <v>0</v>
      </c>
      <c r="AX716" s="20">
        <v>0</v>
      </c>
      <c r="AY716" s="20">
        <v>0</v>
      </c>
      <c r="AZ716" s="20">
        <v>0</v>
      </c>
      <c r="BA716" s="20">
        <v>0</v>
      </c>
      <c r="BB716" s="20">
        <v>0</v>
      </c>
      <c r="BC716" s="20">
        <v>0</v>
      </c>
      <c r="BD716" s="20">
        <v>0</v>
      </c>
      <c r="BE716" s="20">
        <v>0</v>
      </c>
      <c r="BF716" s="20">
        <v>0</v>
      </c>
      <c r="BG716" s="20">
        <v>0</v>
      </c>
      <c r="BH716" s="329">
        <f t="shared" si="2100"/>
        <v>0</v>
      </c>
      <c r="BI716" s="193"/>
      <c r="BJ716" s="193"/>
      <c r="BK716" s="20">
        <v>0</v>
      </c>
      <c r="BL716" s="33">
        <v>0</v>
      </c>
      <c r="BM716" s="226">
        <f t="shared" si="2226"/>
        <v>0</v>
      </c>
      <c r="BN716" s="4">
        <f t="shared" si="2206"/>
        <v>0</v>
      </c>
      <c r="BO716" s="4">
        <v>0</v>
      </c>
      <c r="BP716" s="4">
        <v>0</v>
      </c>
      <c r="BQ716" s="195">
        <v>0</v>
      </c>
      <c r="BR716" s="196">
        <f t="shared" si="2188"/>
        <v>0</v>
      </c>
      <c r="BS716" s="224">
        <f t="shared" ref="BS716:BS758" si="2236">IFERROR(BR716/BK716,0)</f>
        <v>0</v>
      </c>
      <c r="BT716" s="4">
        <f t="shared" si="2227"/>
        <v>0</v>
      </c>
      <c r="BU716" s="229">
        <f t="shared" si="2210"/>
        <v>0</v>
      </c>
      <c r="BV716" s="193">
        <f t="shared" si="2228"/>
        <v>0</v>
      </c>
      <c r="BW716" s="193">
        <f t="shared" si="2229"/>
        <v>0</v>
      </c>
      <c r="BX716" s="20">
        <v>0</v>
      </c>
      <c r="BY716" s="19">
        <v>0</v>
      </c>
      <c r="BZ716" s="441">
        <f t="shared" si="2230"/>
        <v>0</v>
      </c>
      <c r="CA716" s="4">
        <f t="shared" si="2207"/>
        <v>0</v>
      </c>
      <c r="CB716" s="1">
        <v>0</v>
      </c>
      <c r="CC716" s="1">
        <v>0</v>
      </c>
      <c r="CD716" s="19">
        <v>0</v>
      </c>
      <c r="CE716" s="196">
        <v>0</v>
      </c>
      <c r="CF716" s="275">
        <f t="shared" si="2231"/>
        <v>0</v>
      </c>
      <c r="CG716" s="1">
        <f t="shared" si="2232"/>
        <v>0</v>
      </c>
      <c r="CH716" s="229">
        <f t="shared" si="2233"/>
        <v>0</v>
      </c>
      <c r="CI716" s="193">
        <f t="shared" si="2234"/>
        <v>0</v>
      </c>
      <c r="CJ716" s="193">
        <f t="shared" si="2235"/>
        <v>0</v>
      </c>
      <c r="CK716" s="20">
        <v>0</v>
      </c>
      <c r="CL716" s="33">
        <v>0</v>
      </c>
      <c r="CM716" s="475">
        <f t="shared" si="2212"/>
        <v>0</v>
      </c>
      <c r="CN716" s="4">
        <f t="shared" si="2208"/>
        <v>0</v>
      </c>
      <c r="CO716" s="1">
        <v>0</v>
      </c>
      <c r="CP716" s="1">
        <v>0</v>
      </c>
      <c r="CQ716" s="19">
        <v>0</v>
      </c>
      <c r="CR716" s="7">
        <v>0</v>
      </c>
      <c r="CS716" s="224">
        <f t="shared" si="2222"/>
        <v>0</v>
      </c>
      <c r="CT716" s="1">
        <f t="shared" si="2223"/>
        <v>0</v>
      </c>
      <c r="CU716" s="229">
        <f t="shared" si="2213"/>
        <v>0</v>
      </c>
      <c r="CV716" s="193">
        <f t="shared" si="2214"/>
        <v>0</v>
      </c>
      <c r="CW716" s="193">
        <f t="shared" si="2215"/>
        <v>0</v>
      </c>
      <c r="CX716" s="20"/>
      <c r="CY716" s="33"/>
      <c r="CZ716" s="475">
        <f t="shared" si="2216"/>
        <v>0</v>
      </c>
      <c r="DA716" s="4">
        <f t="shared" si="2189"/>
        <v>0</v>
      </c>
      <c r="DE716" s="7">
        <f t="shared" si="2209"/>
        <v>0</v>
      </c>
      <c r="DF716" s="224">
        <f t="shared" si="2224"/>
        <v>0</v>
      </c>
      <c r="DG716" s="1">
        <f t="shared" si="2217"/>
        <v>0</v>
      </c>
      <c r="DH716" s="229">
        <f t="shared" si="2218"/>
        <v>0</v>
      </c>
      <c r="DI716" s="193"/>
      <c r="DJ716" s="193"/>
      <c r="DK716" s="20"/>
      <c r="DL716" s="33"/>
      <c r="DM716" s="475">
        <f t="shared" si="2219"/>
        <v>0</v>
      </c>
      <c r="DN716" s="4" t="e">
        <f t="shared" si="2191"/>
        <v>#DIV/0!</v>
      </c>
      <c r="DR716" s="7">
        <f t="shared" si="2192"/>
        <v>0</v>
      </c>
      <c r="DS716" s="224">
        <f t="shared" si="2225"/>
        <v>0</v>
      </c>
      <c r="DT716" s="1">
        <f t="shared" si="2220"/>
        <v>0</v>
      </c>
      <c r="DU716" s="229">
        <f t="shared" si="2221"/>
        <v>0</v>
      </c>
    </row>
    <row r="717" spans="2:125" hidden="1" outlineLevel="1" x14ac:dyDescent="0.35">
      <c r="B717" s="5" t="s">
        <v>346</v>
      </c>
      <c r="C717" s="3"/>
      <c r="D717" s="18">
        <v>320029</v>
      </c>
      <c r="E717" s="5" t="s">
        <v>47</v>
      </c>
      <c r="F717" s="5" t="s">
        <v>68</v>
      </c>
      <c r="G717" s="5" t="s">
        <v>81</v>
      </c>
      <c r="H717" s="20">
        <v>255.55600000000001</v>
      </c>
      <c r="I717" s="16">
        <f t="shared" si="2193"/>
        <v>0</v>
      </c>
      <c r="J717" s="16">
        <f t="shared" si="2194"/>
        <v>0</v>
      </c>
      <c r="K717" s="16">
        <f t="shared" si="2195"/>
        <v>0</v>
      </c>
      <c r="L717" s="33">
        <f t="shared" si="2196"/>
        <v>0</v>
      </c>
      <c r="M717" s="20">
        <f t="shared" si="2197"/>
        <v>0</v>
      </c>
      <c r="N717" s="20">
        <f t="shared" si="2198"/>
        <v>0</v>
      </c>
      <c r="O717" s="20">
        <f t="shared" si="2199"/>
        <v>0</v>
      </c>
      <c r="P717" s="20">
        <f t="shared" si="2200"/>
        <v>0</v>
      </c>
      <c r="Q717" s="20">
        <f t="shared" si="2201"/>
        <v>0</v>
      </c>
      <c r="R717" s="20">
        <f t="shared" si="2202"/>
        <v>0</v>
      </c>
      <c r="S717" s="20">
        <f t="shared" si="2203"/>
        <v>0</v>
      </c>
      <c r="T717" s="20">
        <f t="shared" si="2204"/>
        <v>0</v>
      </c>
      <c r="U717" s="182">
        <f t="shared" si="2205"/>
        <v>0</v>
      </c>
      <c r="V717" s="33">
        <v>0</v>
      </c>
      <c r="W717" s="20">
        <v>0</v>
      </c>
      <c r="X717" s="20">
        <v>0</v>
      </c>
      <c r="Y717" s="20">
        <v>0</v>
      </c>
      <c r="Z717" s="20">
        <v>0</v>
      </c>
      <c r="AA717" s="20">
        <v>0</v>
      </c>
      <c r="AB717" s="20">
        <v>0</v>
      </c>
      <c r="AC717" s="20">
        <v>0</v>
      </c>
      <c r="AD717" s="20">
        <v>0</v>
      </c>
      <c r="AE717" s="20">
        <v>0</v>
      </c>
      <c r="AF717" s="20">
        <v>0</v>
      </c>
      <c r="AG717" s="16">
        <v>0</v>
      </c>
      <c r="AH717" s="179">
        <f t="shared" si="2211"/>
        <v>0</v>
      </c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329">
        <f t="shared" si="2099"/>
        <v>0</v>
      </c>
      <c r="AV717" s="33">
        <v>0</v>
      </c>
      <c r="AW717" s="20">
        <v>0</v>
      </c>
      <c r="AX717" s="20">
        <v>0</v>
      </c>
      <c r="AY717" s="20">
        <v>0</v>
      </c>
      <c r="AZ717" s="20">
        <v>0</v>
      </c>
      <c r="BA717" s="20">
        <v>0</v>
      </c>
      <c r="BB717" s="20">
        <v>0</v>
      </c>
      <c r="BC717" s="20">
        <v>0</v>
      </c>
      <c r="BD717" s="20">
        <v>0</v>
      </c>
      <c r="BE717" s="20">
        <v>0</v>
      </c>
      <c r="BF717" s="20">
        <v>0</v>
      </c>
      <c r="BG717" s="20">
        <v>0</v>
      </c>
      <c r="BH717" s="329">
        <f t="shared" si="2100"/>
        <v>0</v>
      </c>
      <c r="BI717" s="193"/>
      <c r="BJ717" s="193"/>
      <c r="BK717" s="20">
        <v>0</v>
      </c>
      <c r="BL717" s="33">
        <v>0</v>
      </c>
      <c r="BM717" s="226">
        <f t="shared" si="2226"/>
        <v>0</v>
      </c>
      <c r="BN717" s="4">
        <f t="shared" si="2206"/>
        <v>0</v>
      </c>
      <c r="BO717" s="4">
        <v>0</v>
      </c>
      <c r="BP717" s="4">
        <v>0</v>
      </c>
      <c r="BQ717" s="195">
        <v>0</v>
      </c>
      <c r="BR717" s="196">
        <f t="shared" si="2188"/>
        <v>0</v>
      </c>
      <c r="BS717" s="224">
        <f t="shared" si="2236"/>
        <v>0</v>
      </c>
      <c r="BT717" s="4">
        <f t="shared" si="2227"/>
        <v>0</v>
      </c>
      <c r="BU717" s="229">
        <f t="shared" si="2210"/>
        <v>0</v>
      </c>
      <c r="BV717" s="193">
        <f t="shared" si="2228"/>
        <v>0</v>
      </c>
      <c r="BW717" s="193">
        <f t="shared" si="2229"/>
        <v>0</v>
      </c>
      <c r="BX717" s="20">
        <v>0</v>
      </c>
      <c r="BY717" s="19">
        <v>0</v>
      </c>
      <c r="BZ717" s="441">
        <f t="shared" si="2230"/>
        <v>0</v>
      </c>
      <c r="CA717" s="4">
        <f t="shared" si="2207"/>
        <v>0</v>
      </c>
      <c r="CB717" s="1">
        <v>0</v>
      </c>
      <c r="CC717" s="1">
        <v>0</v>
      </c>
      <c r="CD717" s="19">
        <v>0</v>
      </c>
      <c r="CE717" s="196">
        <v>0</v>
      </c>
      <c r="CF717" s="275">
        <f t="shared" si="2231"/>
        <v>0</v>
      </c>
      <c r="CG717" s="1">
        <f t="shared" si="2232"/>
        <v>0</v>
      </c>
      <c r="CH717" s="229">
        <f t="shared" si="2233"/>
        <v>0</v>
      </c>
      <c r="CI717" s="193">
        <f t="shared" si="2234"/>
        <v>0</v>
      </c>
      <c r="CJ717" s="193">
        <f t="shared" si="2235"/>
        <v>0</v>
      </c>
      <c r="CK717" s="20">
        <v>0</v>
      </c>
      <c r="CL717" s="33">
        <v>0</v>
      </c>
      <c r="CM717" s="475">
        <f t="shared" si="2212"/>
        <v>0</v>
      </c>
      <c r="CN717" s="4">
        <f t="shared" si="2208"/>
        <v>0</v>
      </c>
      <c r="CO717" s="1">
        <v>0</v>
      </c>
      <c r="CP717" s="1">
        <v>0</v>
      </c>
      <c r="CQ717" s="19">
        <v>0</v>
      </c>
      <c r="CR717" s="7">
        <v>0</v>
      </c>
      <c r="CS717" s="224">
        <f t="shared" si="2222"/>
        <v>0</v>
      </c>
      <c r="CT717" s="1">
        <f t="shared" si="2223"/>
        <v>0</v>
      </c>
      <c r="CU717" s="229">
        <f t="shared" si="2213"/>
        <v>0</v>
      </c>
      <c r="CV717" s="193">
        <f t="shared" si="2214"/>
        <v>0</v>
      </c>
      <c r="CW717" s="193">
        <f t="shared" si="2215"/>
        <v>0</v>
      </c>
      <c r="CX717" s="20"/>
      <c r="CY717" s="33"/>
      <c r="CZ717" s="475">
        <f t="shared" si="2216"/>
        <v>0</v>
      </c>
      <c r="DA717" s="4">
        <f t="shared" si="2189"/>
        <v>0</v>
      </c>
      <c r="DE717" s="7">
        <f t="shared" si="2209"/>
        <v>0</v>
      </c>
      <c r="DF717" s="224">
        <f t="shared" si="2224"/>
        <v>0</v>
      </c>
      <c r="DG717" s="1">
        <f t="shared" si="2217"/>
        <v>0</v>
      </c>
      <c r="DH717" s="229">
        <f t="shared" si="2218"/>
        <v>0</v>
      </c>
      <c r="DI717" s="193"/>
      <c r="DJ717" s="193"/>
      <c r="DK717" s="20"/>
      <c r="DL717" s="33"/>
      <c r="DM717" s="475">
        <f t="shared" si="2219"/>
        <v>0</v>
      </c>
      <c r="DN717" s="4" t="e">
        <f t="shared" si="2191"/>
        <v>#DIV/0!</v>
      </c>
      <c r="DR717" s="7">
        <f t="shared" si="2192"/>
        <v>0</v>
      </c>
      <c r="DS717" s="224">
        <f t="shared" si="2225"/>
        <v>0</v>
      </c>
      <c r="DT717" s="1">
        <f t="shared" si="2220"/>
        <v>0</v>
      </c>
      <c r="DU717" s="229">
        <f t="shared" si="2221"/>
        <v>0</v>
      </c>
    </row>
    <row r="718" spans="2:125" collapsed="1" x14ac:dyDescent="0.35">
      <c r="B718" s="5" t="s">
        <v>346</v>
      </c>
      <c r="C718" s="3"/>
      <c r="D718" s="18"/>
      <c r="E718" s="5" t="s">
        <v>194</v>
      </c>
      <c r="F718" s="14" t="s">
        <v>82</v>
      </c>
      <c r="G718" s="5"/>
      <c r="H718" s="2"/>
      <c r="I718" s="16">
        <f>+SUM(I719:I721)</f>
        <v>0</v>
      </c>
      <c r="J718" s="16">
        <f t="shared" ref="J718:U718" si="2237">+SUM(J719:J721)</f>
        <v>0</v>
      </c>
      <c r="K718" s="16">
        <f t="shared" si="2237"/>
        <v>0</v>
      </c>
      <c r="L718" s="33">
        <f t="shared" si="2237"/>
        <v>0</v>
      </c>
      <c r="M718" s="20">
        <f t="shared" si="2237"/>
        <v>0</v>
      </c>
      <c r="N718" s="20">
        <f t="shared" si="2237"/>
        <v>0</v>
      </c>
      <c r="O718" s="20">
        <f t="shared" si="2237"/>
        <v>0</v>
      </c>
      <c r="P718" s="20">
        <f t="shared" si="2237"/>
        <v>0</v>
      </c>
      <c r="Q718" s="20">
        <f t="shared" si="2237"/>
        <v>0</v>
      </c>
      <c r="R718" s="20">
        <f t="shared" si="2237"/>
        <v>0</v>
      </c>
      <c r="S718" s="20">
        <f t="shared" si="2237"/>
        <v>0</v>
      </c>
      <c r="T718" s="20">
        <f t="shared" si="2237"/>
        <v>0</v>
      </c>
      <c r="U718" s="182">
        <f t="shared" si="2237"/>
        <v>0</v>
      </c>
      <c r="V718" s="34">
        <f>+SUM(V719:V721)</f>
        <v>0</v>
      </c>
      <c r="W718" s="26">
        <f t="shared" ref="W718:AH718" si="2238">+SUM(W719:W721)</f>
        <v>0</v>
      </c>
      <c r="X718" s="26">
        <f t="shared" si="2238"/>
        <v>0</v>
      </c>
      <c r="Y718" s="26">
        <f t="shared" si="2238"/>
        <v>0</v>
      </c>
      <c r="Z718" s="26">
        <f t="shared" si="2238"/>
        <v>0</v>
      </c>
      <c r="AA718" s="26">
        <f t="shared" si="2238"/>
        <v>0</v>
      </c>
      <c r="AB718" s="26">
        <f t="shared" si="2238"/>
        <v>0</v>
      </c>
      <c r="AC718" s="26">
        <f t="shared" si="2238"/>
        <v>0</v>
      </c>
      <c r="AD718" s="26">
        <f t="shared" si="2238"/>
        <v>0</v>
      </c>
      <c r="AE718" s="26">
        <f t="shared" si="2238"/>
        <v>0</v>
      </c>
      <c r="AF718" s="26">
        <f t="shared" si="2238"/>
        <v>0</v>
      </c>
      <c r="AG718" s="27">
        <f t="shared" si="2238"/>
        <v>0</v>
      </c>
      <c r="AH718" s="179">
        <f t="shared" si="2238"/>
        <v>0</v>
      </c>
      <c r="AI718" s="23">
        <f>SUM(AI719:AI721)</f>
        <v>0</v>
      </c>
      <c r="AJ718" s="23">
        <f t="shared" ref="AJ718:AT718" si="2239">SUM(AJ719:AJ721)</f>
        <v>0</v>
      </c>
      <c r="AK718" s="23">
        <f t="shared" si="2239"/>
        <v>0</v>
      </c>
      <c r="AL718" s="23">
        <f t="shared" si="2239"/>
        <v>0</v>
      </c>
      <c r="AM718" s="23">
        <f t="shared" si="2239"/>
        <v>0</v>
      </c>
      <c r="AN718" s="23">
        <f t="shared" si="2239"/>
        <v>0</v>
      </c>
      <c r="AO718" s="23">
        <f t="shared" si="2239"/>
        <v>0</v>
      </c>
      <c r="AP718" s="23">
        <f t="shared" si="2239"/>
        <v>0</v>
      </c>
      <c r="AQ718" s="23">
        <f t="shared" si="2239"/>
        <v>0</v>
      </c>
      <c r="AR718" s="23">
        <f t="shared" si="2239"/>
        <v>0</v>
      </c>
      <c r="AS718" s="23">
        <f t="shared" si="2239"/>
        <v>0</v>
      </c>
      <c r="AT718" s="23">
        <f t="shared" si="2239"/>
        <v>0</v>
      </c>
      <c r="AU718" s="329">
        <f t="shared" ref="AU718" si="2240">+SUM(AU719:AU721)</f>
        <v>0</v>
      </c>
      <c r="AV718" s="34">
        <f t="shared" ref="AV718" si="2241">+SUM(AV719:AV721)</f>
        <v>0</v>
      </c>
      <c r="AW718" s="26">
        <f t="shared" ref="AW718" si="2242">+SUM(AW719:AW721)</f>
        <v>0</v>
      </c>
      <c r="AX718" s="26">
        <f t="shared" ref="AX718" si="2243">+SUM(AX719:AX721)</f>
        <v>0</v>
      </c>
      <c r="AY718" s="26">
        <f t="shared" ref="AY718" si="2244">+SUM(AY719:AY721)</f>
        <v>0</v>
      </c>
      <c r="AZ718" s="26">
        <f t="shared" ref="AZ718" si="2245">+SUM(AZ719:AZ721)</f>
        <v>0</v>
      </c>
      <c r="BA718" s="26">
        <f t="shared" ref="BA718" si="2246">+SUM(BA719:BA721)</f>
        <v>0</v>
      </c>
      <c r="BB718" s="26">
        <f t="shared" ref="BB718" si="2247">+SUM(BB719:BB721)</f>
        <v>0</v>
      </c>
      <c r="BC718" s="26">
        <v>0</v>
      </c>
      <c r="BD718" s="26">
        <v>0</v>
      </c>
      <c r="BE718" s="26">
        <f t="shared" ref="BE718" si="2248">+SUM(BE719:BE721)</f>
        <v>0</v>
      </c>
      <c r="BF718" s="26">
        <f t="shared" ref="BF718" si="2249">+SUM(BF719:BF721)</f>
        <v>0</v>
      </c>
      <c r="BG718" s="26">
        <f t="shared" ref="BG718" si="2250">+SUM(BG719:BG721)</f>
        <v>0</v>
      </c>
      <c r="BH718" s="329">
        <f t="shared" ref="BH718:BK718" si="2251">+SUM(BH719:BH721)</f>
        <v>0</v>
      </c>
      <c r="BI718" s="193"/>
      <c r="BJ718" s="193"/>
      <c r="BK718" s="20">
        <f t="shared" si="2251"/>
        <v>0</v>
      </c>
      <c r="BL718" s="33">
        <v>0</v>
      </c>
      <c r="BM718" s="226">
        <f t="shared" si="2226"/>
        <v>0</v>
      </c>
      <c r="BN718" s="4">
        <f t="shared" si="2206"/>
        <v>0</v>
      </c>
      <c r="BO718" s="4">
        <v>0</v>
      </c>
      <c r="BP718" s="4">
        <v>0</v>
      </c>
      <c r="BQ718" s="195">
        <v>0</v>
      </c>
      <c r="BR718" s="196">
        <f t="shared" si="2188"/>
        <v>0</v>
      </c>
      <c r="BS718" s="224">
        <f t="shared" si="2236"/>
        <v>0</v>
      </c>
      <c r="BT718" s="4">
        <f t="shared" si="2227"/>
        <v>0</v>
      </c>
      <c r="BU718" s="229">
        <f t="shared" si="2210"/>
        <v>0</v>
      </c>
      <c r="BV718" s="193">
        <f t="shared" si="2228"/>
        <v>0</v>
      </c>
      <c r="BW718" s="193">
        <f t="shared" si="2229"/>
        <v>0</v>
      </c>
      <c r="BX718" s="20">
        <v>0</v>
      </c>
      <c r="BY718" s="19">
        <v>0</v>
      </c>
      <c r="BZ718" s="441">
        <f t="shared" si="2230"/>
        <v>0</v>
      </c>
      <c r="CA718" s="4">
        <f t="shared" si="2207"/>
        <v>0</v>
      </c>
      <c r="CB718" s="1">
        <v>0</v>
      </c>
      <c r="CC718" s="1">
        <v>0</v>
      </c>
      <c r="CD718" s="19">
        <v>0</v>
      </c>
      <c r="CE718" s="196">
        <v>0</v>
      </c>
      <c r="CF718" s="275">
        <f t="shared" si="2231"/>
        <v>0</v>
      </c>
      <c r="CG718" s="1">
        <f t="shared" si="2232"/>
        <v>0</v>
      </c>
      <c r="CH718" s="229">
        <f t="shared" si="2233"/>
        <v>0</v>
      </c>
      <c r="CI718" s="193">
        <f t="shared" si="2234"/>
        <v>0</v>
      </c>
      <c r="CJ718" s="193">
        <f t="shared" si="2235"/>
        <v>0</v>
      </c>
      <c r="CK718" s="20">
        <v>0</v>
      </c>
      <c r="CL718" s="33">
        <v>0</v>
      </c>
      <c r="CM718" s="475">
        <f t="shared" si="2212"/>
        <v>0</v>
      </c>
      <c r="CN718" s="4">
        <f t="shared" si="2208"/>
        <v>0</v>
      </c>
      <c r="CO718" s="1">
        <v>0</v>
      </c>
      <c r="CP718" s="1">
        <v>0</v>
      </c>
      <c r="CQ718" s="19">
        <v>0</v>
      </c>
      <c r="CR718" s="7">
        <v>0</v>
      </c>
      <c r="CS718" s="224">
        <f t="shared" si="2222"/>
        <v>0</v>
      </c>
      <c r="CT718" s="1">
        <f t="shared" si="2223"/>
        <v>0</v>
      </c>
      <c r="CU718" s="229">
        <f t="shared" si="2213"/>
        <v>0</v>
      </c>
      <c r="CV718" s="193">
        <f t="shared" si="2214"/>
        <v>0</v>
      </c>
      <c r="CW718" s="193">
        <f t="shared" si="2215"/>
        <v>0</v>
      </c>
      <c r="CX718" s="20"/>
      <c r="CY718" s="33"/>
      <c r="CZ718" s="475">
        <f t="shared" si="2216"/>
        <v>0</v>
      </c>
      <c r="DA718" s="4">
        <f t="shared" si="2189"/>
        <v>0</v>
      </c>
      <c r="DE718" s="7">
        <f t="shared" si="2209"/>
        <v>0</v>
      </c>
      <c r="DF718" s="224">
        <f t="shared" si="2224"/>
        <v>0</v>
      </c>
      <c r="DG718" s="1">
        <f t="shared" si="2217"/>
        <v>0</v>
      </c>
      <c r="DH718" s="229">
        <f t="shared" si="2218"/>
        <v>0</v>
      </c>
      <c r="DI718" s="193"/>
      <c r="DJ718" s="193"/>
      <c r="DK718" s="20"/>
      <c r="DL718" s="33"/>
      <c r="DM718" s="475">
        <f t="shared" si="2219"/>
        <v>0</v>
      </c>
      <c r="DN718" s="4" t="e">
        <f t="shared" si="2191"/>
        <v>#DIV/0!</v>
      </c>
      <c r="DR718" s="7">
        <f t="shared" si="2192"/>
        <v>0</v>
      </c>
      <c r="DS718" s="224">
        <f t="shared" si="2225"/>
        <v>0</v>
      </c>
      <c r="DT718" s="1">
        <f t="shared" si="2220"/>
        <v>0</v>
      </c>
      <c r="DU718" s="229">
        <f t="shared" si="2221"/>
        <v>0</v>
      </c>
    </row>
    <row r="719" spans="2:125" hidden="1" outlineLevel="1" x14ac:dyDescent="0.35">
      <c r="B719" s="5"/>
      <c r="C719" s="3"/>
      <c r="D719" s="18">
        <v>320917</v>
      </c>
      <c r="E719" s="5" t="s">
        <v>194</v>
      </c>
      <c r="F719" s="5" t="s">
        <v>84</v>
      </c>
      <c r="G719" s="5" t="s">
        <v>70</v>
      </c>
      <c r="H719" s="20">
        <v>317.77800000000002</v>
      </c>
      <c r="I719" s="16">
        <f t="shared" ref="I719" si="2252">+IFERROR(AI719/$H719,0)</f>
        <v>0</v>
      </c>
      <c r="J719" s="16">
        <f t="shared" ref="J719" si="2253">+IFERROR(AJ719/$H719,0)</f>
        <v>0</v>
      </c>
      <c r="K719" s="16">
        <f t="shared" ref="K719" si="2254">+IFERROR(AK719/$H719,0)</f>
        <v>0</v>
      </c>
      <c r="L719" s="33">
        <f t="shared" ref="L719" si="2255">+IFERROR(AL719/$H719,0)</f>
        <v>0</v>
      </c>
      <c r="M719" s="20">
        <f t="shared" ref="M719" si="2256">+IFERROR(AM719/$H719,0)</f>
        <v>0</v>
      </c>
      <c r="N719" s="20">
        <f t="shared" ref="N719" si="2257">+IFERROR(AN719/$H719,0)</f>
        <v>0</v>
      </c>
      <c r="O719" s="20">
        <f t="shared" ref="O719" si="2258">+IFERROR(AO719/$H719,0)</f>
        <v>0</v>
      </c>
      <c r="P719" s="20">
        <f t="shared" ref="P719" si="2259">+IFERROR(AP719/$H719,0)</f>
        <v>0</v>
      </c>
      <c r="Q719" s="20">
        <f t="shared" ref="Q719" si="2260">+IFERROR(AQ719/$H719,0)</f>
        <v>0</v>
      </c>
      <c r="R719" s="20">
        <f t="shared" ref="R719" si="2261">+IFERROR(AR719/$H719,0)</f>
        <v>0</v>
      </c>
      <c r="S719" s="20">
        <f t="shared" ref="S719" si="2262">+IFERROR(AS719/$H719,0)</f>
        <v>0</v>
      </c>
      <c r="T719" s="20">
        <f t="shared" ref="T719" si="2263">+IFERROR(AT719/$H719,0)</f>
        <v>0</v>
      </c>
      <c r="U719" s="182">
        <f t="shared" ref="U719" si="2264">+SUM(I719:T719)</f>
        <v>0</v>
      </c>
      <c r="V719" s="33">
        <v>0</v>
      </c>
      <c r="W719" s="20">
        <v>0</v>
      </c>
      <c r="X719" s="20">
        <v>0</v>
      </c>
      <c r="Y719" s="20">
        <v>0</v>
      </c>
      <c r="Z719" s="20">
        <v>0</v>
      </c>
      <c r="AA719" s="20">
        <v>0</v>
      </c>
      <c r="AB719" s="20">
        <v>0</v>
      </c>
      <c r="AC719" s="20">
        <v>0</v>
      </c>
      <c r="AD719" s="20">
        <v>0</v>
      </c>
      <c r="AE719" s="20">
        <v>0</v>
      </c>
      <c r="AF719" s="20">
        <v>0</v>
      </c>
      <c r="AG719" s="16">
        <v>0</v>
      </c>
      <c r="AH719" s="179">
        <f t="shared" si="2211"/>
        <v>0</v>
      </c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329">
        <f t="shared" ref="AU719:AU758" si="2265">+SUM(AI719:AT719)</f>
        <v>0</v>
      </c>
      <c r="AV719" s="33">
        <v>0</v>
      </c>
      <c r="AW719" s="20">
        <v>0</v>
      </c>
      <c r="AX719" s="20">
        <v>0</v>
      </c>
      <c r="AY719" s="20">
        <v>0</v>
      </c>
      <c r="AZ719" s="20">
        <v>0</v>
      </c>
      <c r="BA719" s="20">
        <v>0</v>
      </c>
      <c r="BB719" s="20">
        <v>0</v>
      </c>
      <c r="BC719" s="20">
        <v>0</v>
      </c>
      <c r="BD719" s="20">
        <v>0</v>
      </c>
      <c r="BE719" s="20">
        <v>0</v>
      </c>
      <c r="BF719" s="20">
        <v>0</v>
      </c>
      <c r="BG719" s="20">
        <v>0</v>
      </c>
      <c r="BH719" s="329">
        <f t="shared" ref="BH719:BH758" si="2266">+SUM(AV719:BG719)</f>
        <v>0</v>
      </c>
      <c r="BI719" s="193"/>
      <c r="BJ719" s="193"/>
      <c r="BK719" s="20">
        <v>0</v>
      </c>
      <c r="BL719" s="33">
        <v>0</v>
      </c>
      <c r="BM719" s="226">
        <f t="shared" si="2226"/>
        <v>0</v>
      </c>
      <c r="BN719" s="4">
        <f t="shared" si="2206"/>
        <v>0</v>
      </c>
      <c r="BO719" s="4">
        <v>0</v>
      </c>
      <c r="BP719" s="4">
        <v>0</v>
      </c>
      <c r="BQ719" s="195">
        <v>0</v>
      </c>
      <c r="BR719" s="196">
        <f t="shared" si="2188"/>
        <v>0</v>
      </c>
      <c r="BS719" s="224">
        <f t="shared" si="2236"/>
        <v>0</v>
      </c>
      <c r="BT719" s="4">
        <f t="shared" si="2227"/>
        <v>0</v>
      </c>
      <c r="BU719" s="3">
        <f t="shared" si="2210"/>
        <v>0</v>
      </c>
      <c r="BV719" s="193">
        <f t="shared" si="2228"/>
        <v>0</v>
      </c>
      <c r="BW719" s="193">
        <f t="shared" si="2229"/>
        <v>0</v>
      </c>
      <c r="BX719" s="20">
        <v>0</v>
      </c>
      <c r="BY719" s="19">
        <v>0</v>
      </c>
      <c r="BZ719" s="441">
        <f t="shared" si="2230"/>
        <v>0</v>
      </c>
      <c r="CA719" s="4">
        <f t="shared" si="2207"/>
        <v>0</v>
      </c>
      <c r="CB719" s="1">
        <v>0</v>
      </c>
      <c r="CC719" s="1">
        <v>0</v>
      </c>
      <c r="CD719" s="19">
        <v>0</v>
      </c>
      <c r="CE719" s="196">
        <v>0</v>
      </c>
      <c r="CF719" s="275">
        <f t="shared" si="2231"/>
        <v>0</v>
      </c>
      <c r="CG719" s="1">
        <f t="shared" si="2232"/>
        <v>0</v>
      </c>
      <c r="CH719" s="229">
        <f t="shared" si="2233"/>
        <v>0</v>
      </c>
      <c r="CI719" s="193">
        <f t="shared" si="2234"/>
        <v>0</v>
      </c>
      <c r="CJ719" s="193">
        <f t="shared" si="2235"/>
        <v>0</v>
      </c>
      <c r="CK719" s="20">
        <v>0</v>
      </c>
      <c r="CL719" s="33"/>
      <c r="CM719" s="475">
        <f t="shared" si="2212"/>
        <v>0</v>
      </c>
      <c r="CN719" s="4"/>
      <c r="CO719" s="1">
        <v>0</v>
      </c>
      <c r="CP719" s="1">
        <v>0</v>
      </c>
      <c r="CQ719" s="19">
        <v>0</v>
      </c>
      <c r="CR719" s="7">
        <f t="shared" ref="CR719:CR758" si="2267">CQ719*$H719*1.08*(1-CO719)</f>
        <v>0</v>
      </c>
      <c r="CS719" s="224">
        <f t="shared" si="2222"/>
        <v>0</v>
      </c>
      <c r="CT719" s="1">
        <f t="shared" si="2223"/>
        <v>0</v>
      </c>
      <c r="CU719" s="229">
        <f t="shared" si="2213"/>
        <v>0</v>
      </c>
      <c r="CV719" s="193">
        <f t="shared" si="2214"/>
        <v>0</v>
      </c>
      <c r="CW719" s="193">
        <f t="shared" si="2215"/>
        <v>0</v>
      </c>
      <c r="CX719" s="20">
        <v>0</v>
      </c>
      <c r="CY719" s="33"/>
      <c r="CZ719" s="475">
        <f t="shared" si="2216"/>
        <v>0</v>
      </c>
      <c r="DA719" s="4"/>
      <c r="DE719" s="7">
        <f t="shared" si="2209"/>
        <v>0</v>
      </c>
      <c r="DF719" s="224">
        <f t="shared" si="2224"/>
        <v>0</v>
      </c>
      <c r="DG719" s="1">
        <f t="shared" si="2217"/>
        <v>0</v>
      </c>
      <c r="DH719" s="229">
        <f t="shared" si="2218"/>
        <v>0</v>
      </c>
      <c r="DI719" s="193"/>
      <c r="DJ719" s="193"/>
      <c r="DK719" s="20">
        <v>0</v>
      </c>
      <c r="DL719" s="33"/>
      <c r="DM719" s="475">
        <f t="shared" si="2219"/>
        <v>0</v>
      </c>
      <c r="DN719" s="4"/>
      <c r="DR719" s="7">
        <f t="shared" si="2192"/>
        <v>0</v>
      </c>
      <c r="DS719" s="224">
        <f t="shared" si="2225"/>
        <v>0</v>
      </c>
      <c r="DT719" s="1">
        <f t="shared" si="2220"/>
        <v>0</v>
      </c>
      <c r="DU719" s="229">
        <f t="shared" si="2221"/>
        <v>0</v>
      </c>
    </row>
    <row r="720" spans="2:125" hidden="1" outlineLevel="1" x14ac:dyDescent="0.35">
      <c r="B720" s="5"/>
      <c r="C720" s="3"/>
      <c r="D720" s="18">
        <v>320921</v>
      </c>
      <c r="E720" s="5" t="s">
        <v>194</v>
      </c>
      <c r="F720" s="5" t="s">
        <v>85</v>
      </c>
      <c r="G720" s="5" t="s">
        <v>70</v>
      </c>
      <c r="H720" s="20">
        <v>332.45499999999998</v>
      </c>
      <c r="I720" s="16">
        <f t="shared" ref="I720:I721" si="2268">+IFERROR(AI720/$H720,0)</f>
        <v>0</v>
      </c>
      <c r="J720" s="16">
        <f t="shared" ref="J720:J721" si="2269">+IFERROR(AJ720/$H720,0)</f>
        <v>0</v>
      </c>
      <c r="K720" s="16">
        <f t="shared" ref="K720:K721" si="2270">+IFERROR(AK720/$H720,0)</f>
        <v>0</v>
      </c>
      <c r="L720" s="33">
        <f t="shared" ref="L720:L721" si="2271">+IFERROR(AL720/$H720,0)</f>
        <v>0</v>
      </c>
      <c r="M720" s="20">
        <f t="shared" ref="M720:M721" si="2272">+IFERROR(AM720/$H720,0)</f>
        <v>0</v>
      </c>
      <c r="N720" s="20">
        <f t="shared" ref="N720:N721" si="2273">+IFERROR(AN720/$H720,0)</f>
        <v>0</v>
      </c>
      <c r="O720" s="20">
        <f t="shared" ref="O720:O721" si="2274">+IFERROR(AO720/$H720,0)</f>
        <v>0</v>
      </c>
      <c r="P720" s="20">
        <f t="shared" ref="P720:P721" si="2275">+IFERROR(AP720/$H720,0)</f>
        <v>0</v>
      </c>
      <c r="Q720" s="20">
        <f t="shared" ref="Q720:Q721" si="2276">+IFERROR(AQ720/$H720,0)</f>
        <v>0</v>
      </c>
      <c r="R720" s="20">
        <f t="shared" ref="R720:R721" si="2277">+IFERROR(AR720/$H720,0)</f>
        <v>0</v>
      </c>
      <c r="S720" s="20">
        <f t="shared" ref="S720:S721" si="2278">+IFERROR(AS720/$H720,0)</f>
        <v>0</v>
      </c>
      <c r="T720" s="20">
        <f t="shared" ref="T720:T721" si="2279">+IFERROR(AT720/$H720,0)</f>
        <v>0</v>
      </c>
      <c r="U720" s="182">
        <f t="shared" ref="U720:U721" si="2280">+SUM(I720:T720)</f>
        <v>0</v>
      </c>
      <c r="V720" s="33">
        <v>0</v>
      </c>
      <c r="W720" s="20">
        <v>0</v>
      </c>
      <c r="X720" s="20">
        <v>0</v>
      </c>
      <c r="Y720" s="20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0">
        <v>0</v>
      </c>
      <c r="AF720" s="20">
        <v>0</v>
      </c>
      <c r="AG720" s="16">
        <v>0</v>
      </c>
      <c r="AH720" s="179">
        <f t="shared" si="2211"/>
        <v>0</v>
      </c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329">
        <f t="shared" si="2265"/>
        <v>0</v>
      </c>
      <c r="AV720" s="33">
        <v>0</v>
      </c>
      <c r="AW720" s="20">
        <v>0</v>
      </c>
      <c r="AX720" s="20">
        <v>0</v>
      </c>
      <c r="AY720" s="20">
        <v>0</v>
      </c>
      <c r="AZ720" s="20">
        <v>0</v>
      </c>
      <c r="BA720" s="20">
        <v>0</v>
      </c>
      <c r="BB720" s="20">
        <v>0</v>
      </c>
      <c r="BC720" s="20">
        <v>0</v>
      </c>
      <c r="BD720" s="20">
        <v>0</v>
      </c>
      <c r="BE720" s="20">
        <v>0</v>
      </c>
      <c r="BF720" s="20">
        <v>0</v>
      </c>
      <c r="BG720" s="20">
        <v>0</v>
      </c>
      <c r="BH720" s="329">
        <f t="shared" si="2266"/>
        <v>0</v>
      </c>
      <c r="BI720" s="193"/>
      <c r="BJ720" s="193"/>
      <c r="BK720" s="20">
        <v>0</v>
      </c>
      <c r="BL720" s="33">
        <v>0</v>
      </c>
      <c r="BM720" s="226">
        <f t="shared" si="2226"/>
        <v>0</v>
      </c>
      <c r="BN720" s="4">
        <f t="shared" si="2206"/>
        <v>0</v>
      </c>
      <c r="BO720" s="4">
        <v>0</v>
      </c>
      <c r="BP720" s="4">
        <v>0</v>
      </c>
      <c r="BQ720" s="195">
        <v>0</v>
      </c>
      <c r="BR720" s="196">
        <f t="shared" si="2188"/>
        <v>0</v>
      </c>
      <c r="BS720" s="224">
        <f t="shared" si="2236"/>
        <v>0</v>
      </c>
      <c r="BT720" s="4">
        <f t="shared" si="2227"/>
        <v>0</v>
      </c>
      <c r="BU720" s="3">
        <f t="shared" si="2210"/>
        <v>0</v>
      </c>
      <c r="BV720" s="193">
        <f t="shared" si="2228"/>
        <v>0</v>
      </c>
      <c r="BW720" s="193">
        <f t="shared" si="2229"/>
        <v>0</v>
      </c>
      <c r="BX720" s="20">
        <v>0</v>
      </c>
      <c r="BY720" s="19">
        <v>0</v>
      </c>
      <c r="BZ720" s="441">
        <f t="shared" si="2230"/>
        <v>0</v>
      </c>
      <c r="CA720" s="4">
        <f t="shared" si="2207"/>
        <v>0</v>
      </c>
      <c r="CB720" s="1">
        <v>0</v>
      </c>
      <c r="CC720" s="1">
        <v>0</v>
      </c>
      <c r="CD720" s="19">
        <v>0</v>
      </c>
      <c r="CE720" s="196">
        <v>0</v>
      </c>
      <c r="CF720" s="275">
        <f t="shared" si="2231"/>
        <v>0</v>
      </c>
      <c r="CG720" s="1">
        <f t="shared" si="2232"/>
        <v>0</v>
      </c>
      <c r="CH720" s="229">
        <f t="shared" si="2233"/>
        <v>0</v>
      </c>
      <c r="CI720" s="193">
        <f t="shared" si="2234"/>
        <v>0</v>
      </c>
      <c r="CJ720" s="193">
        <f t="shared" si="2235"/>
        <v>0</v>
      </c>
      <c r="CK720" s="20">
        <v>0</v>
      </c>
      <c r="CL720" s="33"/>
      <c r="CM720" s="475">
        <f t="shared" si="2212"/>
        <v>0</v>
      </c>
      <c r="CN720" s="4"/>
      <c r="CO720" s="1">
        <v>0</v>
      </c>
      <c r="CP720" s="1">
        <v>0</v>
      </c>
      <c r="CQ720" s="19">
        <v>0</v>
      </c>
      <c r="CR720" s="7">
        <f t="shared" si="2267"/>
        <v>0</v>
      </c>
      <c r="CS720" s="224">
        <f t="shared" si="2222"/>
        <v>0</v>
      </c>
      <c r="CT720" s="1">
        <f t="shared" si="2223"/>
        <v>0</v>
      </c>
      <c r="CU720" s="229">
        <f t="shared" si="2213"/>
        <v>0</v>
      </c>
      <c r="CV720" s="193">
        <f t="shared" si="2214"/>
        <v>0</v>
      </c>
      <c r="CW720" s="193">
        <f t="shared" si="2215"/>
        <v>0</v>
      </c>
      <c r="CX720" s="20">
        <v>0</v>
      </c>
      <c r="CY720" s="33"/>
      <c r="CZ720" s="475">
        <f t="shared" si="2216"/>
        <v>0</v>
      </c>
      <c r="DA720" s="4"/>
      <c r="DE720" s="7">
        <f t="shared" si="2209"/>
        <v>0</v>
      </c>
      <c r="DF720" s="224">
        <f t="shared" si="2224"/>
        <v>0</v>
      </c>
      <c r="DG720" s="1">
        <f t="shared" si="2217"/>
        <v>0</v>
      </c>
      <c r="DH720" s="229">
        <f t="shared" si="2218"/>
        <v>0</v>
      </c>
      <c r="DI720" s="193"/>
      <c r="DJ720" s="193"/>
      <c r="DK720" s="20">
        <v>0</v>
      </c>
      <c r="DL720" s="33"/>
      <c r="DM720" s="475">
        <f t="shared" si="2219"/>
        <v>0</v>
      </c>
      <c r="DN720" s="4"/>
      <c r="DR720" s="7">
        <f t="shared" si="2192"/>
        <v>0</v>
      </c>
      <c r="DS720" s="224">
        <f t="shared" si="2225"/>
        <v>0</v>
      </c>
      <c r="DT720" s="1">
        <f t="shared" si="2220"/>
        <v>0</v>
      </c>
      <c r="DU720" s="229">
        <f t="shared" si="2221"/>
        <v>0</v>
      </c>
    </row>
    <row r="721" spans="1:125" hidden="1" outlineLevel="1" x14ac:dyDescent="0.35">
      <c r="B721" s="5"/>
      <c r="C721" s="3"/>
      <c r="D721" s="18">
        <v>320925</v>
      </c>
      <c r="E721" s="5" t="s">
        <v>194</v>
      </c>
      <c r="F721" s="5" t="s">
        <v>86</v>
      </c>
      <c r="G721" s="5" t="s">
        <v>71</v>
      </c>
      <c r="H721" s="20">
        <v>210.833</v>
      </c>
      <c r="I721" s="16">
        <f t="shared" si="2268"/>
        <v>0</v>
      </c>
      <c r="J721" s="16">
        <f t="shared" si="2269"/>
        <v>0</v>
      </c>
      <c r="K721" s="16">
        <f t="shared" si="2270"/>
        <v>0</v>
      </c>
      <c r="L721" s="33">
        <f t="shared" si="2271"/>
        <v>0</v>
      </c>
      <c r="M721" s="20">
        <f t="shared" si="2272"/>
        <v>0</v>
      </c>
      <c r="N721" s="20">
        <f t="shared" si="2273"/>
        <v>0</v>
      </c>
      <c r="O721" s="20">
        <f t="shared" si="2274"/>
        <v>0</v>
      </c>
      <c r="P721" s="20">
        <f t="shared" si="2275"/>
        <v>0</v>
      </c>
      <c r="Q721" s="20">
        <f t="shared" si="2276"/>
        <v>0</v>
      </c>
      <c r="R721" s="20">
        <f t="shared" si="2277"/>
        <v>0</v>
      </c>
      <c r="S721" s="20">
        <f t="shared" si="2278"/>
        <v>0</v>
      </c>
      <c r="T721" s="20">
        <f t="shared" si="2279"/>
        <v>0</v>
      </c>
      <c r="U721" s="182">
        <f t="shared" si="2280"/>
        <v>0</v>
      </c>
      <c r="V721" s="33">
        <v>0</v>
      </c>
      <c r="W721" s="20">
        <v>0</v>
      </c>
      <c r="X721" s="20">
        <v>0</v>
      </c>
      <c r="Y721" s="20">
        <v>0</v>
      </c>
      <c r="Z721" s="20">
        <v>0</v>
      </c>
      <c r="AA721" s="20">
        <v>0</v>
      </c>
      <c r="AB721" s="20">
        <v>0</v>
      </c>
      <c r="AC721" s="20">
        <v>0</v>
      </c>
      <c r="AD721" s="20">
        <v>0</v>
      </c>
      <c r="AE721" s="20">
        <v>0</v>
      </c>
      <c r="AF721" s="20">
        <v>0</v>
      </c>
      <c r="AG721" s="16">
        <v>0</v>
      </c>
      <c r="AH721" s="179">
        <f t="shared" si="2211"/>
        <v>0</v>
      </c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329">
        <f t="shared" si="2265"/>
        <v>0</v>
      </c>
      <c r="AV721" s="33">
        <v>0</v>
      </c>
      <c r="AW721" s="20">
        <v>0</v>
      </c>
      <c r="AX721" s="20">
        <v>0</v>
      </c>
      <c r="AY721" s="20">
        <v>0</v>
      </c>
      <c r="AZ721" s="20">
        <v>0</v>
      </c>
      <c r="BA721" s="20">
        <v>0</v>
      </c>
      <c r="BB721" s="20">
        <v>0</v>
      </c>
      <c r="BC721" s="20">
        <v>0</v>
      </c>
      <c r="BD721" s="20">
        <v>0</v>
      </c>
      <c r="BE721" s="20">
        <v>0</v>
      </c>
      <c r="BF721" s="20">
        <v>0</v>
      </c>
      <c r="BG721" s="20">
        <v>0</v>
      </c>
      <c r="BH721" s="329">
        <f t="shared" si="2266"/>
        <v>0</v>
      </c>
      <c r="BI721" s="193"/>
      <c r="BJ721" s="193"/>
      <c r="BK721" s="20">
        <v>0</v>
      </c>
      <c r="BL721" s="33">
        <v>0</v>
      </c>
      <c r="BM721" s="226">
        <f t="shared" si="2226"/>
        <v>0</v>
      </c>
      <c r="BN721" s="4">
        <f t="shared" si="2206"/>
        <v>0</v>
      </c>
      <c r="BO721" s="4">
        <v>0</v>
      </c>
      <c r="BP721" s="4">
        <v>0</v>
      </c>
      <c r="BQ721" s="195">
        <v>0</v>
      </c>
      <c r="BR721" s="196">
        <f t="shared" si="2188"/>
        <v>0</v>
      </c>
      <c r="BS721" s="224">
        <f t="shared" si="2236"/>
        <v>0</v>
      </c>
      <c r="BT721" s="4">
        <f t="shared" si="2227"/>
        <v>0</v>
      </c>
      <c r="BU721" s="3">
        <f t="shared" si="2210"/>
        <v>0</v>
      </c>
      <c r="BV721" s="193">
        <f t="shared" si="2228"/>
        <v>0</v>
      </c>
      <c r="BW721" s="193">
        <f t="shared" si="2229"/>
        <v>0</v>
      </c>
      <c r="BX721" s="20">
        <v>0</v>
      </c>
      <c r="BY721" s="19">
        <v>0</v>
      </c>
      <c r="BZ721" s="441">
        <f t="shared" si="2230"/>
        <v>0</v>
      </c>
      <c r="CA721" s="4">
        <f t="shared" si="2207"/>
        <v>0</v>
      </c>
      <c r="CB721" s="1">
        <v>0</v>
      </c>
      <c r="CC721" s="1">
        <v>0</v>
      </c>
      <c r="CD721" s="19">
        <v>0</v>
      </c>
      <c r="CE721" s="196">
        <v>0</v>
      </c>
      <c r="CF721" s="275">
        <f t="shared" si="2231"/>
        <v>0</v>
      </c>
      <c r="CG721" s="1">
        <f t="shared" si="2232"/>
        <v>0</v>
      </c>
      <c r="CH721" s="229">
        <f t="shared" si="2233"/>
        <v>0</v>
      </c>
      <c r="CI721" s="193">
        <f t="shared" si="2234"/>
        <v>0</v>
      </c>
      <c r="CJ721" s="193">
        <f t="shared" si="2235"/>
        <v>0</v>
      </c>
      <c r="CK721" s="20">
        <v>0</v>
      </c>
      <c r="CL721" s="33"/>
      <c r="CM721" s="475">
        <f t="shared" si="2212"/>
        <v>0</v>
      </c>
      <c r="CN721" s="4"/>
      <c r="CO721" s="1">
        <v>0</v>
      </c>
      <c r="CP721" s="1">
        <v>0</v>
      </c>
      <c r="CQ721" s="19">
        <v>0</v>
      </c>
      <c r="CR721" s="7">
        <f t="shared" si="2267"/>
        <v>0</v>
      </c>
      <c r="CS721" s="224">
        <f t="shared" si="2222"/>
        <v>0</v>
      </c>
      <c r="CT721" s="1">
        <f t="shared" si="2223"/>
        <v>0</v>
      </c>
      <c r="CU721" s="229">
        <f t="shared" si="2213"/>
        <v>0</v>
      </c>
      <c r="CV721" s="193">
        <f t="shared" si="2214"/>
        <v>0</v>
      </c>
      <c r="CW721" s="193">
        <f t="shared" si="2215"/>
        <v>0</v>
      </c>
      <c r="CX721" s="20">
        <v>0</v>
      </c>
      <c r="CY721" s="33"/>
      <c r="CZ721" s="475">
        <f t="shared" si="2216"/>
        <v>0</v>
      </c>
      <c r="DA721" s="4"/>
      <c r="DE721" s="7">
        <f t="shared" si="2209"/>
        <v>0</v>
      </c>
      <c r="DF721" s="224">
        <f t="shared" si="2224"/>
        <v>0</v>
      </c>
      <c r="DG721" s="1">
        <f t="shared" si="2217"/>
        <v>0</v>
      </c>
      <c r="DH721" s="229">
        <f t="shared" si="2218"/>
        <v>0</v>
      </c>
      <c r="DI721" s="193"/>
      <c r="DJ721" s="193"/>
      <c r="DK721" s="20">
        <v>0</v>
      </c>
      <c r="DL721" s="33"/>
      <c r="DM721" s="475">
        <f t="shared" si="2219"/>
        <v>0</v>
      </c>
      <c r="DN721" s="4"/>
      <c r="DR721" s="7">
        <f t="shared" si="2192"/>
        <v>0</v>
      </c>
      <c r="DS721" s="224">
        <f t="shared" si="2225"/>
        <v>0</v>
      </c>
      <c r="DT721" s="1">
        <f t="shared" si="2220"/>
        <v>0</v>
      </c>
      <c r="DU721" s="229">
        <f t="shared" si="2221"/>
        <v>0</v>
      </c>
    </row>
    <row r="722" spans="1:125" s="11" customFormat="1" collapsed="1" x14ac:dyDescent="0.35">
      <c r="A722" s="204"/>
      <c r="B722" s="199"/>
      <c r="C722" s="200"/>
      <c r="D722" s="201"/>
      <c r="E722" s="199" t="s">
        <v>108</v>
      </c>
      <c r="F722" s="199"/>
      <c r="G722" s="199"/>
      <c r="H722" s="205"/>
      <c r="I722" s="206">
        <f>+SUM(I723:I755)</f>
        <v>731.28763981181089</v>
      </c>
      <c r="J722" s="206">
        <f t="shared" ref="J722" si="2281">+SUM(J723:J755)</f>
        <v>1292.4978760184304</v>
      </c>
      <c r="K722" s="206">
        <f t="shared" ref="K722" si="2282">+SUM(K723:K755)</f>
        <v>120.21171539124242</v>
      </c>
      <c r="L722" s="207">
        <f t="shared" ref="L722" si="2283">+SUM(L723:L755)</f>
        <v>382.14880473785735</v>
      </c>
      <c r="M722" s="208">
        <f t="shared" ref="M722" si="2284">+SUM(M723:M755)</f>
        <v>305.20187467226009</v>
      </c>
      <c r="N722" s="208">
        <f t="shared" ref="N722" si="2285">+SUM(N723:N755)</f>
        <v>1099.2116849743713</v>
      </c>
      <c r="O722" s="208">
        <f t="shared" ref="O722" si="2286">+SUM(O723:O755)</f>
        <v>239.64642698564748</v>
      </c>
      <c r="P722" s="208">
        <f t="shared" ref="P722" si="2287">+SUM(P723:P755)</f>
        <v>255.10133490465935</v>
      </c>
      <c r="Q722" s="208">
        <f t="shared" ref="Q722" si="2288">+SUM(Q723:Q755)</f>
        <v>208.81308562836631</v>
      </c>
      <c r="R722" s="208">
        <f t="shared" ref="R722" si="2289">+SUM(R723:R755)</f>
        <v>93.421015843800916</v>
      </c>
      <c r="S722" s="208">
        <f t="shared" ref="S722" si="2290">+SUM(S723:S755)</f>
        <v>0</v>
      </c>
      <c r="T722" s="208">
        <f t="shared" ref="T722" si="2291">+SUM(T723:T755)</f>
        <v>0</v>
      </c>
      <c r="U722" s="202">
        <f t="shared" ref="U722" si="2292">+SUM(U723:U755)</f>
        <v>4727.5414589684469</v>
      </c>
      <c r="V722" s="207">
        <f>+SUM(V723:V755)</f>
        <v>32.083333333333329</v>
      </c>
      <c r="W722" s="208">
        <f t="shared" ref="W722:AH722" si="2293">+SUM(W723:W755)</f>
        <v>66.3</v>
      </c>
      <c r="X722" s="208">
        <f t="shared" si="2293"/>
        <v>43.391666666666673</v>
      </c>
      <c r="Y722" s="208">
        <f t="shared" si="2293"/>
        <v>22.833333333333332</v>
      </c>
      <c r="Z722" s="208">
        <f t="shared" si="2293"/>
        <v>7</v>
      </c>
      <c r="AA722" s="208">
        <f t="shared" si="2293"/>
        <v>5.5</v>
      </c>
      <c r="AB722" s="208">
        <f t="shared" si="2293"/>
        <v>38</v>
      </c>
      <c r="AC722" s="208">
        <f t="shared" si="2293"/>
        <v>23</v>
      </c>
      <c r="AD722" s="208">
        <f t="shared" si="2293"/>
        <v>104</v>
      </c>
      <c r="AE722" s="208">
        <f t="shared" si="2293"/>
        <v>0</v>
      </c>
      <c r="AF722" s="208">
        <f t="shared" si="2293"/>
        <v>0</v>
      </c>
      <c r="AG722" s="206">
        <f t="shared" si="2293"/>
        <v>0</v>
      </c>
      <c r="AH722" s="203">
        <f t="shared" si="2293"/>
        <v>342.10833333333335</v>
      </c>
      <c r="AI722" s="209">
        <f>SUM(AI723:AI755)</f>
        <v>178876.2774199993</v>
      </c>
      <c r="AJ722" s="209">
        <f t="shared" ref="AJ722:AT722" si="2294">SUM(AJ723:AJ755)</f>
        <v>293070.28028519487</v>
      </c>
      <c r="AK722" s="209">
        <f t="shared" si="2294"/>
        <v>29950.399860804573</v>
      </c>
      <c r="AL722" s="209">
        <f t="shared" si="2294"/>
        <v>91897.643432204961</v>
      </c>
      <c r="AM722" s="209">
        <f t="shared" si="2294"/>
        <v>74531.01425199848</v>
      </c>
      <c r="AN722" s="209">
        <f t="shared" si="2294"/>
        <v>274272.98471000034</v>
      </c>
      <c r="AO722" s="209">
        <f t="shared" si="2294"/>
        <v>59603.877064799497</v>
      </c>
      <c r="AP722" s="209">
        <f t="shared" si="2294"/>
        <v>64628.607096000393</v>
      </c>
      <c r="AQ722" s="209">
        <f t="shared" si="2294"/>
        <v>54159.398935993857</v>
      </c>
      <c r="AR722" s="209">
        <f t="shared" si="2294"/>
        <v>24473.023480028787</v>
      </c>
      <c r="AS722" s="209">
        <f t="shared" si="2294"/>
        <v>0</v>
      </c>
      <c r="AT722" s="209">
        <f t="shared" si="2294"/>
        <v>0</v>
      </c>
      <c r="AU722" s="330">
        <f t="shared" ref="AU722" si="2295">+SUM(AU723:AU755)</f>
        <v>1145463.5065370253</v>
      </c>
      <c r="AV722" s="207">
        <f t="shared" ref="AV722" si="2296">+SUM(AV723:AV755)</f>
        <v>7803.2181600000004</v>
      </c>
      <c r="AW722" s="208">
        <f t="shared" ref="AW722" si="2297">+SUM(AW723:AW755)</f>
        <v>17277.52896</v>
      </c>
      <c r="AX722" s="208">
        <f t="shared" ref="AX722" si="2298">+SUM(AX723:AX755)</f>
        <v>11134.713600000005</v>
      </c>
      <c r="AY722" s="208">
        <f t="shared" ref="AY722" si="2299">+SUM(AY723:AY755)</f>
        <v>6673.5144000000009</v>
      </c>
      <c r="AZ722" s="208">
        <f t="shared" ref="AZ722" si="2300">+SUM(AZ723:AZ755)</f>
        <v>1738.99872</v>
      </c>
      <c r="BA722" s="208">
        <f t="shared" ref="BA722" si="2301">+SUM(BA723:BA755)</f>
        <v>1831.9089600000002</v>
      </c>
      <c r="BB722" s="208">
        <f t="shared" ref="BB722" si="2302">+SUM(BB723:BB755)</f>
        <v>11375.737200000001</v>
      </c>
      <c r="BC722" s="208">
        <v>5717.6236800000006</v>
      </c>
      <c r="BD722" s="208">
        <v>32619.348000000002</v>
      </c>
      <c r="BE722" s="208">
        <f t="shared" ref="BE722" si="2303">+SUM(BE723:BE755)</f>
        <v>0</v>
      </c>
      <c r="BF722" s="208">
        <f t="shared" ref="BF722" si="2304">+SUM(BF723:BF755)</f>
        <v>0</v>
      </c>
      <c r="BG722" s="208">
        <f t="shared" ref="BG722" si="2305">+SUM(BG723:BG755)</f>
        <v>0</v>
      </c>
      <c r="BH722" s="330">
        <f t="shared" ref="BH722:CR722" si="2306">+SUM(BH723:BH755)</f>
        <v>96172.591679999983</v>
      </c>
      <c r="BI722" s="208">
        <f t="shared" si="2306"/>
        <v>6410.9451600000002</v>
      </c>
      <c r="BJ722" s="207">
        <f t="shared" si="2306"/>
        <v>4644.7581600000003</v>
      </c>
      <c r="BK722" s="208">
        <f t="shared" si="2306"/>
        <v>63628.396804078475</v>
      </c>
      <c r="BL722" s="207">
        <f t="shared" si="2306"/>
        <v>5717.6236800000006</v>
      </c>
      <c r="BM722" s="254">
        <f>BL722/BK722</f>
        <v>8.9859621917010343E-2</v>
      </c>
      <c r="BN722" s="252">
        <f>BJ722/BJ7</f>
        <v>4.2043526959940881E-4</v>
      </c>
      <c r="BO722" s="207"/>
      <c r="BP722" s="207"/>
      <c r="BQ722" s="207">
        <f t="shared" si="2306"/>
        <v>355</v>
      </c>
      <c r="BR722" s="251">
        <f t="shared" si="2306"/>
        <v>94456.303739999988</v>
      </c>
      <c r="BS722" s="230">
        <f t="shared" si="2236"/>
        <v>1.4844991935101766</v>
      </c>
      <c r="BT722" s="231">
        <f t="shared" si="2227"/>
        <v>-0.91153107057518745</v>
      </c>
      <c r="BU722" s="232">
        <f t="shared" si="2210"/>
        <v>-0.94042801655675079</v>
      </c>
      <c r="BV722" s="208">
        <f t="shared" si="2306"/>
        <v>7773.2864999999993</v>
      </c>
      <c r="BW722" s="207">
        <f t="shared" si="2229"/>
        <v>6308.42328</v>
      </c>
      <c r="BX722" s="208">
        <f t="shared" ref="BX722" si="2307">+SUM(BX723:BX755)</f>
        <v>7342.257807389673</v>
      </c>
      <c r="BY722" s="208">
        <f t="shared" si="2306"/>
        <v>32619.348000000002</v>
      </c>
      <c r="BZ722" s="387">
        <f t="shared" si="2230"/>
        <v>4.4426862765796651</v>
      </c>
      <c r="CA722" s="387">
        <f>BW722/BW7</f>
        <v>5.5158742864062969E-4</v>
      </c>
      <c r="CB722" s="208"/>
      <c r="CC722" s="208"/>
      <c r="CD722" s="208">
        <v>27</v>
      </c>
      <c r="CE722" s="208">
        <v>6580.9346399999995</v>
      </c>
      <c r="CF722" s="387">
        <f t="shared" si="2231"/>
        <v>0.89630939319190972</v>
      </c>
      <c r="CG722" s="387">
        <f t="shared" si="2232"/>
        <v>-0.87848951854548063</v>
      </c>
      <c r="CH722" s="387">
        <f t="shared" si="2233"/>
        <v>-0.91420748602813062</v>
      </c>
      <c r="CI722" s="208">
        <f t="shared" si="2234"/>
        <v>10685.843520000002</v>
      </c>
      <c r="CJ722" s="207">
        <f t="shared" si="2235"/>
        <v>16570.902960000003</v>
      </c>
      <c r="CK722" s="208">
        <f t="shared" si="2306"/>
        <v>21836.624882979861</v>
      </c>
      <c r="CL722" s="208">
        <f t="shared" si="2306"/>
        <v>67206.817999999985</v>
      </c>
      <c r="CM722" s="387">
        <f t="shared" si="2212"/>
        <v>3.0777108806948941</v>
      </c>
      <c r="CN722" s="387">
        <f>CJ722/CJ7</f>
        <v>1.5033254842494518E-3</v>
      </c>
      <c r="CO722" s="208">
        <v>0</v>
      </c>
      <c r="CP722" s="208">
        <v>0</v>
      </c>
      <c r="CQ722" s="208">
        <v>905</v>
      </c>
      <c r="CR722" s="208">
        <f t="shared" si="2306"/>
        <v>50226.733800000016</v>
      </c>
      <c r="CS722" s="387">
        <f t="shared" si="2222"/>
        <v>2.3001143294423803</v>
      </c>
      <c r="CT722" s="387">
        <f t="shared" si="2223"/>
        <v>1.0523305524953854</v>
      </c>
      <c r="CU722" s="387">
        <f t="shared" si="2213"/>
        <v>-0.87219206491999413</v>
      </c>
      <c r="CV722" s="208">
        <f t="shared" ref="CV722:CW722" si="2308">+SUM(CV723:CV755)</f>
        <v>16337.940968000001</v>
      </c>
      <c r="CW722" s="207">
        <f t="shared" si="2308"/>
        <v>35181.26322666667</v>
      </c>
      <c r="CX722" s="208">
        <f t="shared" ref="CX722:CY722" si="2309">+SUM(CX723:CX755)</f>
        <v>0</v>
      </c>
      <c r="CY722" s="208">
        <f t="shared" si="2309"/>
        <v>0</v>
      </c>
      <c r="CZ722" s="387">
        <f t="shared" si="2216"/>
        <v>0</v>
      </c>
      <c r="DA722" s="387">
        <f>CW722/CW7</f>
        <v>3.5367181503251697E-3</v>
      </c>
      <c r="DB722" s="208">
        <v>0</v>
      </c>
      <c r="DC722" s="208">
        <v>0</v>
      </c>
      <c r="DD722" s="208">
        <f t="shared" ref="DD722:DE722" si="2310">+SUM(DD723:DD755)</f>
        <v>0</v>
      </c>
      <c r="DE722" s="208">
        <f t="shared" si="2310"/>
        <v>0</v>
      </c>
      <c r="DF722" s="387">
        <f t="shared" si="2224"/>
        <v>0</v>
      </c>
      <c r="DG722" s="387">
        <f t="shared" si="2217"/>
        <v>0</v>
      </c>
      <c r="DH722" s="387">
        <f t="shared" si="2218"/>
        <v>-0.85736829785705704</v>
      </c>
      <c r="DI722" s="208"/>
      <c r="DJ722" s="207"/>
      <c r="DK722" s="208">
        <f t="shared" ref="DK722:DL722" si="2311">+SUM(DK723:DK755)</f>
        <v>0</v>
      </c>
      <c r="DL722" s="208">
        <f t="shared" si="2311"/>
        <v>0</v>
      </c>
      <c r="DM722" s="387">
        <f t="shared" si="2219"/>
        <v>0</v>
      </c>
      <c r="DN722" s="387" t="e">
        <f>DJ722/DJ7</f>
        <v>#DIV/0!</v>
      </c>
      <c r="DO722" s="208">
        <v>0</v>
      </c>
      <c r="DP722" s="208">
        <v>0</v>
      </c>
      <c r="DQ722" s="208">
        <f t="shared" ref="DQ722:DR722" si="2312">+SUM(DQ723:DQ755)</f>
        <v>0</v>
      </c>
      <c r="DR722" s="208">
        <f t="shared" si="2312"/>
        <v>0</v>
      </c>
      <c r="DS722" s="387">
        <f t="shared" si="2225"/>
        <v>0</v>
      </c>
      <c r="DT722" s="387">
        <f t="shared" si="2220"/>
        <v>0</v>
      </c>
      <c r="DU722" s="387">
        <f t="shared" si="2221"/>
        <v>-0.91604045774382659</v>
      </c>
    </row>
    <row r="723" spans="1:125" x14ac:dyDescent="0.35">
      <c r="B723" s="5" t="s">
        <v>128</v>
      </c>
      <c r="C723" s="3"/>
      <c r="D723" s="18">
        <v>324003</v>
      </c>
      <c r="E723" s="5" t="s">
        <v>40</v>
      </c>
      <c r="F723" s="5" t="s">
        <v>36</v>
      </c>
      <c r="G723" s="5" t="s">
        <v>69</v>
      </c>
      <c r="H723" s="20">
        <v>366.66699999999997</v>
      </c>
      <c r="I723" s="16">
        <f t="shared" ref="I723" si="2313">+IFERROR(AI723/$H723,0)</f>
        <v>8.7338320601526735</v>
      </c>
      <c r="J723" s="16">
        <f t="shared" ref="J723" si="2314">+IFERROR(AJ723/$H723,0)</f>
        <v>11.549611500353183</v>
      </c>
      <c r="K723" s="16">
        <f t="shared" ref="K723" si="2315">+IFERROR(AK723/$H723,0)</f>
        <v>9.5807312902442838</v>
      </c>
      <c r="L723" s="33">
        <f t="shared" ref="L723" si="2316">+IFERROR(AL723/$H723,0)</f>
        <v>33.054269950663681</v>
      </c>
      <c r="M723" s="20">
        <f t="shared" ref="M723" si="2317">+IFERROR(AM723/$H723,0)</f>
        <v>37.308866082849022</v>
      </c>
      <c r="N723" s="20">
        <f t="shared" ref="N723" si="2318">+IFERROR(AN723/$H723,0)</f>
        <v>16.400685090286284</v>
      </c>
      <c r="O723" s="20">
        <f t="shared" ref="O723" si="2319">+IFERROR(AO723/$H723,0)</f>
        <v>32.496522457706867</v>
      </c>
      <c r="P723" s="20">
        <f t="shared" ref="P723" si="2320">+IFERROR(AP723/$H723,0)</f>
        <v>8.347999683636651</v>
      </c>
      <c r="Q723" s="20">
        <f t="shared" ref="Q723" si="2321">+IFERROR(AQ723/$H723,0)</f>
        <v>14.428295974276388</v>
      </c>
      <c r="R723" s="20">
        <f t="shared" ref="R723" si="2322">+IFERROR(AR723/$H723,0)</f>
        <v>4.1578587655852681</v>
      </c>
      <c r="S723" s="20">
        <f t="shared" ref="S723" si="2323">+IFERROR(AS723/$H723,0)</f>
        <v>0</v>
      </c>
      <c r="T723" s="20">
        <f t="shared" ref="T723" si="2324">+IFERROR(AT723/$H723,0)</f>
        <v>0</v>
      </c>
      <c r="U723" s="182">
        <f t="shared" ref="U723" si="2325">+SUM(I723:T723)</f>
        <v>176.05867285575431</v>
      </c>
      <c r="V723" s="33">
        <v>1</v>
      </c>
      <c r="W723" s="20">
        <v>2.2999999999999998</v>
      </c>
      <c r="X723" s="20">
        <v>6</v>
      </c>
      <c r="Y723" s="20">
        <v>8</v>
      </c>
      <c r="Z723" s="20">
        <v>1</v>
      </c>
      <c r="AA723" s="20">
        <v>2</v>
      </c>
      <c r="AB723" s="20">
        <v>8</v>
      </c>
      <c r="AC723" s="20">
        <v>2</v>
      </c>
      <c r="AD723" s="20">
        <v>58</v>
      </c>
      <c r="AE723" s="20">
        <v>0</v>
      </c>
      <c r="AF723" s="20">
        <v>0</v>
      </c>
      <c r="AG723" s="16">
        <v>0</v>
      </c>
      <c r="AH723" s="179">
        <f t="shared" si="2211"/>
        <v>88.3</v>
      </c>
      <c r="AI723" s="28">
        <v>3202.4080000000004</v>
      </c>
      <c r="AJ723" s="28">
        <v>4234.8614000000007</v>
      </c>
      <c r="AK723" s="28">
        <v>3512.9380000000006</v>
      </c>
      <c r="AL723" s="28">
        <v>12119.91</v>
      </c>
      <c r="AM723" s="28">
        <v>13679.93</v>
      </c>
      <c r="AN723" s="28">
        <v>6013.5900000000011</v>
      </c>
      <c r="AO723" s="28">
        <v>11915.402400000003</v>
      </c>
      <c r="AP723" s="28">
        <v>3060.9359999999997</v>
      </c>
      <c r="AQ723" s="28">
        <v>5290.38</v>
      </c>
      <c r="AR723" s="28">
        <v>1524.5496000008534</v>
      </c>
      <c r="AS723" s="28"/>
      <c r="AT723" s="28"/>
      <c r="AU723" s="329">
        <f t="shared" si="2265"/>
        <v>64554.905400000862</v>
      </c>
      <c r="AV723" s="33">
        <v>395.99280000000005</v>
      </c>
      <c r="AW723" s="20">
        <v>879.11784000000011</v>
      </c>
      <c r="AX723" s="20">
        <v>2316.5352000000003</v>
      </c>
      <c r="AY723" s="20">
        <v>3167.9424000000004</v>
      </c>
      <c r="AZ723" s="20">
        <v>395.99280000000005</v>
      </c>
      <c r="BA723" s="20">
        <v>791.98560000000009</v>
      </c>
      <c r="BB723" s="20">
        <v>3167.9424000000004</v>
      </c>
      <c r="BC723" s="20">
        <v>760.32</v>
      </c>
      <c r="BD723" s="20">
        <v>22967.582400000003</v>
      </c>
      <c r="BE723" s="20">
        <v>0</v>
      </c>
      <c r="BF723" s="20">
        <v>0</v>
      </c>
      <c r="BG723" s="20">
        <v>0</v>
      </c>
      <c r="BH723" s="329">
        <f t="shared" si="2266"/>
        <v>34843.411440000003</v>
      </c>
      <c r="BI723" s="193">
        <f t="shared" ref="BI723:BI749" si="2326">+AVERAGE(AW723:BB723)</f>
        <v>1786.5860400000001</v>
      </c>
      <c r="BJ723" s="193">
        <f t="shared" ref="BJ723:BJ749" si="2327">+AVERAGE(AZ723:BB723)</f>
        <v>1451.9736000000003</v>
      </c>
      <c r="BK723" s="20">
        <v>7368.7581544902087</v>
      </c>
      <c r="BL723" s="33">
        <v>760.32</v>
      </c>
      <c r="BM723" s="226">
        <f t="shared" si="2226"/>
        <v>0.10318156520535191</v>
      </c>
      <c r="BN723" s="4">
        <f>BJ723/$BJ$722</f>
        <v>0.31260477940578074</v>
      </c>
      <c r="BO723" s="4">
        <v>0</v>
      </c>
      <c r="BP723" s="4">
        <v>0</v>
      </c>
      <c r="BQ723" s="195">
        <v>20</v>
      </c>
      <c r="BR723" s="196">
        <f t="shared" ref="BR723:BR749" si="2328">BQ723*H723*1.08*(1-BO723)</f>
        <v>7920.0072</v>
      </c>
      <c r="BS723" s="224">
        <f t="shared" si="2236"/>
        <v>1.0748089479872376</v>
      </c>
      <c r="BT723" s="4">
        <f t="shared" si="2227"/>
        <v>-0.75160539129207526</v>
      </c>
      <c r="BU723" s="229">
        <f t="shared" si="2210"/>
        <v>-0.79432223731552032</v>
      </c>
      <c r="BV723" s="193">
        <f t="shared" si="2228"/>
        <v>1484.4786300000001</v>
      </c>
      <c r="BW723" s="193">
        <f t="shared" si="2229"/>
        <v>1573.4160000000002</v>
      </c>
      <c r="BX723" s="20">
        <v>1934.7664986844527</v>
      </c>
      <c r="BY723" s="19">
        <v>22967.582400000003</v>
      </c>
      <c r="BZ723" s="441">
        <f t="shared" si="2230"/>
        <v>11.870984129411401</v>
      </c>
      <c r="CA723" s="4">
        <f t="shared" ref="CA723:CA749" si="2329">BW723/$BW$722</f>
        <v>0.24941509631864781</v>
      </c>
      <c r="CB723" s="1">
        <v>0</v>
      </c>
      <c r="CC723" s="1">
        <v>1</v>
      </c>
      <c r="CD723" s="19">
        <v>2</v>
      </c>
      <c r="CE723" s="196">
        <v>792.00072</v>
      </c>
      <c r="CF723" s="275">
        <f t="shared" si="2231"/>
        <v>0.40935209522106264</v>
      </c>
      <c r="CG723" s="1">
        <f t="shared" si="2232"/>
        <v>-0.85029417168520971</v>
      </c>
      <c r="CH723" s="229">
        <f t="shared" si="2233"/>
        <v>-0.44719633900591127</v>
      </c>
      <c r="CI723" s="193">
        <f t="shared" si="2234"/>
        <v>3871.4901600000003</v>
      </c>
      <c r="CJ723" s="193">
        <f t="shared" si="2235"/>
        <v>8965.2816000000003</v>
      </c>
      <c r="CK723" s="20">
        <v>12059.761639021046</v>
      </c>
      <c r="CL723" s="33">
        <v>8217.6519999999982</v>
      </c>
      <c r="CM723" s="475">
        <f t="shared" si="2212"/>
        <v>0.68141081440703066</v>
      </c>
      <c r="CN723" s="4">
        <f t="shared" ref="CN723:CN755" si="2330">CJ723/$CJ$722</f>
        <v>0.54102553262432473</v>
      </c>
      <c r="CO723" s="1">
        <v>0</v>
      </c>
      <c r="CP723" s="1">
        <v>1</v>
      </c>
      <c r="CQ723" s="19">
        <v>20</v>
      </c>
      <c r="CR723" s="7">
        <v>11880.010799999998</v>
      </c>
      <c r="CS723" s="224">
        <f t="shared" si="2222"/>
        <v>0.98509499238861908</v>
      </c>
      <c r="CT723" s="1">
        <f t="shared" si="2223"/>
        <v>6.7924724784246759</v>
      </c>
      <c r="CU723" s="229">
        <f t="shared" si="2213"/>
        <v>-0.27622197026719864</v>
      </c>
      <c r="CV723" s="193">
        <f t="shared" si="2214"/>
        <v>4306.1063439999998</v>
      </c>
      <c r="CW723" s="193">
        <f t="shared" si="2215"/>
        <v>10648.518133333333</v>
      </c>
      <c r="CX723" s="20"/>
      <c r="CY723" s="33"/>
      <c r="CZ723" s="475">
        <f t="shared" si="2216"/>
        <v>0</v>
      </c>
      <c r="DA723" s="4">
        <f t="shared" ref="DA723:DA755" si="2331">CW723/$CW$722</f>
        <v>0.30267583243747703</v>
      </c>
      <c r="DE723" s="7">
        <f t="shared" ref="DE723" si="2332">DD723*$H723*1.08*(1-DB723)</f>
        <v>0</v>
      </c>
      <c r="DF723" s="224">
        <f t="shared" si="2224"/>
        <v>0</v>
      </c>
      <c r="DG723" s="1">
        <f t="shared" si="2217"/>
        <v>0</v>
      </c>
      <c r="DH723" s="229">
        <f t="shared" si="2218"/>
        <v>-0.33295443354488408</v>
      </c>
      <c r="DI723" s="193"/>
      <c r="DJ723" s="193"/>
      <c r="DK723" s="20"/>
      <c r="DL723" s="33"/>
      <c r="DM723" s="475">
        <f t="shared" si="2219"/>
        <v>0</v>
      </c>
      <c r="DN723" s="4" t="e">
        <f t="shared" ref="DN723:DN755" si="2333">DJ723/$DJ$722</f>
        <v>#DIV/0!</v>
      </c>
      <c r="DR723" s="7">
        <f t="shared" ref="DR723:DR758" si="2334">DQ723*$H723*1.08*(1-DO723)</f>
        <v>0</v>
      </c>
      <c r="DS723" s="224">
        <f t="shared" si="2225"/>
        <v>0</v>
      </c>
      <c r="DT723" s="1">
        <f t="shared" si="2220"/>
        <v>0</v>
      </c>
      <c r="DU723" s="229">
        <f t="shared" si="2221"/>
        <v>-0.46025152970018079</v>
      </c>
    </row>
    <row r="724" spans="1:125" hidden="1" outlineLevel="1" x14ac:dyDescent="0.35">
      <c r="B724" s="5" t="s">
        <v>128</v>
      </c>
      <c r="C724" s="3"/>
      <c r="D724" s="18">
        <v>320015</v>
      </c>
      <c r="E724" s="5" t="s">
        <v>41</v>
      </c>
      <c r="F724" s="5" t="s">
        <v>32</v>
      </c>
      <c r="G724" s="5" t="s">
        <v>70</v>
      </c>
      <c r="H724" s="20">
        <v>332.45499999999998</v>
      </c>
      <c r="I724" s="16">
        <f t="shared" ref="I724:I754" si="2335">+IFERROR(AI724/$H724,0)</f>
        <v>10.509416311982074</v>
      </c>
      <c r="J724" s="16">
        <f t="shared" ref="J724:J754" si="2336">+IFERROR(AJ724/$H724,0)</f>
        <v>15.379555428554243</v>
      </c>
      <c r="K724" s="16">
        <f t="shared" ref="K724:K754" si="2337">+IFERROR(AK724/$H724,0)</f>
        <v>11.990656780616925</v>
      </c>
      <c r="L724" s="33">
        <f t="shared" ref="L724:L754" si="2338">+IFERROR(AL724/$H724,0)</f>
        <v>26.400615421636004</v>
      </c>
      <c r="M724" s="20">
        <f t="shared" ref="M724:M754" si="2339">+IFERROR(AM724/$H724,0)</f>
        <v>21.849830503376392</v>
      </c>
      <c r="N724" s="20">
        <f t="shared" ref="N724:N754" si="2340">+IFERROR(AN724/$H724,0)</f>
        <v>120.28130002556738</v>
      </c>
      <c r="O724" s="20">
        <f t="shared" ref="O724:O754" si="2341">+IFERROR(AO724/$H724,0)</f>
        <v>16.513859620098962</v>
      </c>
      <c r="P724" s="20">
        <f t="shared" ref="P724:P754" si="2342">+IFERROR(AP724/$H724,0)</f>
        <v>26.141226932968369</v>
      </c>
      <c r="Q724" s="20">
        <f t="shared" ref="Q724:Q754" si="2343">+IFERROR(AQ724/$H724,0)</f>
        <v>19.692120738145018</v>
      </c>
      <c r="R724" s="20">
        <f t="shared" ref="R724:R754" si="2344">+IFERROR(AR724/$H724,0)</f>
        <v>14.461614353874484</v>
      </c>
      <c r="S724" s="20">
        <f t="shared" ref="S724:S754" si="2345">+IFERROR(AS724/$H724,0)</f>
        <v>0</v>
      </c>
      <c r="T724" s="20">
        <f t="shared" ref="T724:T754" si="2346">+IFERROR(AT724/$H724,0)</f>
        <v>0</v>
      </c>
      <c r="U724" s="182">
        <f t="shared" ref="U724:U758" si="2347">+SUM(I724:T724)</f>
        <v>283.22019611681986</v>
      </c>
      <c r="V724" s="33">
        <v>1.0833333333333333</v>
      </c>
      <c r="W724" s="20">
        <v>2</v>
      </c>
      <c r="X724" s="20">
        <v>1</v>
      </c>
      <c r="Y724" s="20">
        <v>1</v>
      </c>
      <c r="Z724" s="20">
        <v>0</v>
      </c>
      <c r="AA724" s="20">
        <v>1</v>
      </c>
      <c r="AB724" s="20">
        <v>3</v>
      </c>
      <c r="AC724" s="20">
        <v>1</v>
      </c>
      <c r="AD724" s="20">
        <v>7</v>
      </c>
      <c r="AE724" s="20">
        <v>0</v>
      </c>
      <c r="AF724" s="20">
        <v>0</v>
      </c>
      <c r="AG724" s="16">
        <v>0</v>
      </c>
      <c r="AH724" s="179">
        <f t="shared" si="2211"/>
        <v>17.083333333333332</v>
      </c>
      <c r="AI724" s="28">
        <v>3493.9079999999999</v>
      </c>
      <c r="AJ724" s="28">
        <v>5113.0101000000004</v>
      </c>
      <c r="AK724" s="28">
        <v>3986.3537999999999</v>
      </c>
      <c r="AL724" s="28">
        <v>8777.0165999999972</v>
      </c>
      <c r="AM724" s="28">
        <v>7264.0853999999981</v>
      </c>
      <c r="AN724" s="28">
        <v>39988.119599999998</v>
      </c>
      <c r="AO724" s="28">
        <v>5490.1152000000002</v>
      </c>
      <c r="AP724" s="28">
        <v>8690.7815999999984</v>
      </c>
      <c r="AQ724" s="28">
        <v>6546.7440000000015</v>
      </c>
      <c r="AR724" s="28">
        <v>4807.8360000173416</v>
      </c>
      <c r="AS724" s="28"/>
      <c r="AT724" s="28"/>
      <c r="AU724" s="329">
        <f t="shared" si="2265"/>
        <v>94157.970300017332</v>
      </c>
      <c r="AV724" s="33">
        <v>354.60720000000003</v>
      </c>
      <c r="AW724" s="20">
        <v>658.88640000000009</v>
      </c>
      <c r="AX724" s="20">
        <v>326.00880000000001</v>
      </c>
      <c r="AY724" s="20">
        <v>326.00880000000001</v>
      </c>
      <c r="AZ724" s="20">
        <v>0</v>
      </c>
      <c r="BA724" s="20">
        <v>326.00880000000001</v>
      </c>
      <c r="BB724" s="20">
        <v>984.89520000000005</v>
      </c>
      <c r="BC724" s="20">
        <v>326.00880000000001</v>
      </c>
      <c r="BD724" s="20">
        <v>2371.3559999999998</v>
      </c>
      <c r="BE724" s="20">
        <v>0</v>
      </c>
      <c r="BF724" s="20">
        <v>0</v>
      </c>
      <c r="BG724" s="20">
        <v>0</v>
      </c>
      <c r="BH724" s="329">
        <f t="shared" si="2266"/>
        <v>5673.7800000000007</v>
      </c>
      <c r="BI724" s="193">
        <f t="shared" si="2326"/>
        <v>436.96800000000007</v>
      </c>
      <c r="BJ724" s="193">
        <f t="shared" si="2327"/>
        <v>436.96800000000002</v>
      </c>
      <c r="BK724" s="20">
        <v>14229.777891555941</v>
      </c>
      <c r="BL724" s="33">
        <v>326.00880000000001</v>
      </c>
      <c r="BM724" s="226">
        <f t="shared" si="2226"/>
        <v>2.2910322457911036E-2</v>
      </c>
      <c r="BN724" s="4">
        <f t="shared" ref="BN724:BN758" si="2348">BJ724/$BJ$722</f>
        <v>9.4077664530116248E-2</v>
      </c>
      <c r="BO724" s="4">
        <v>0</v>
      </c>
      <c r="BP724" s="4">
        <v>0</v>
      </c>
      <c r="BQ724" s="195">
        <v>50</v>
      </c>
      <c r="BR724" s="196">
        <f t="shared" si="2328"/>
        <v>17952.57</v>
      </c>
      <c r="BS724" s="224">
        <f t="shared" si="2236"/>
        <v>1.2616198324959935</v>
      </c>
      <c r="BT724" s="4">
        <f t="shared" ref="BT724:BT749" si="2349">IFERROR(BR724/AP724-1,0)</f>
        <v>1.0657025830680182</v>
      </c>
      <c r="BU724" s="229">
        <f t="shared" ref="BU724:BU749" si="2350">IFERROR((SUM(AV724:BB724)+BR724)/SUM(AI724:AP724)-1,0)</f>
        <v>-0.74724482748624843</v>
      </c>
      <c r="BV724" s="193">
        <f t="shared" si="2228"/>
        <v>412.80300000000005</v>
      </c>
      <c r="BW724" s="193">
        <f t="shared" si="2229"/>
        <v>545.63760000000002</v>
      </c>
      <c r="BX724" s="20">
        <v>670.94865496638386</v>
      </c>
      <c r="BY724" s="19">
        <v>2371.3559999999998</v>
      </c>
      <c r="BZ724" s="441">
        <f t="shared" si="2230"/>
        <v>3.5343330409072964</v>
      </c>
      <c r="CA724" s="4">
        <f t="shared" si="2329"/>
        <v>8.6493498578300854E-2</v>
      </c>
      <c r="CB724" s="1">
        <v>0.2</v>
      </c>
      <c r="CC724" s="1">
        <v>1.3</v>
      </c>
      <c r="CD724" s="19">
        <v>2</v>
      </c>
      <c r="CE724" s="196">
        <v>574.48224000000005</v>
      </c>
      <c r="CF724" s="275">
        <f t="shared" si="2231"/>
        <v>0.85622384924340145</v>
      </c>
      <c r="CG724" s="1">
        <f t="shared" si="2232"/>
        <v>-0.91224916691411795</v>
      </c>
      <c r="CH724" s="229">
        <f t="shared" si="2233"/>
        <v>-0.93649947988942195</v>
      </c>
      <c r="CI724" s="193">
        <f t="shared" si="2234"/>
        <v>630.42000000000007</v>
      </c>
      <c r="CJ724" s="193">
        <f t="shared" si="2235"/>
        <v>1227.4199999999998</v>
      </c>
      <c r="CK724" s="20">
        <v>1651.0794965957577</v>
      </c>
      <c r="CL724" s="33">
        <v>3071.4560000000001</v>
      </c>
      <c r="CM724" s="475">
        <f t="shared" si="2212"/>
        <v>1.8602714202028519</v>
      </c>
      <c r="CN724" s="4">
        <f t="shared" si="2330"/>
        <v>7.4070797648313522E-2</v>
      </c>
      <c r="CO724" s="1">
        <v>0</v>
      </c>
      <c r="CP724" s="1">
        <v>1</v>
      </c>
      <c r="CQ724" s="19">
        <v>40</v>
      </c>
      <c r="CR724" s="7">
        <v>7181.0280000000002</v>
      </c>
      <c r="CS724" s="224">
        <f t="shared" si="2222"/>
        <v>4.3492926989924143</v>
      </c>
      <c r="CT724" s="1">
        <f t="shared" si="2223"/>
        <v>0.49360918300335088</v>
      </c>
      <c r="CU724" s="229">
        <f t="shared" si="2213"/>
        <v>-0.86347615651611354</v>
      </c>
      <c r="CV724" s="193">
        <f t="shared" si="2214"/>
        <v>874.5236000000001</v>
      </c>
      <c r="CW724" s="193">
        <f t="shared" si="2215"/>
        <v>1922.9402666666665</v>
      </c>
      <c r="CX724" s="20"/>
      <c r="CY724" s="33"/>
      <c r="CZ724" s="475">
        <f t="shared" si="2216"/>
        <v>0</v>
      </c>
      <c r="DA724" s="4">
        <f t="shared" si="2331"/>
        <v>5.4658079054111894E-2</v>
      </c>
      <c r="DE724" s="7">
        <f t="shared" ref="DE724:DE757" si="2351">DD724*$H724*1.08*(1-DB724)</f>
        <v>0</v>
      </c>
      <c r="DF724" s="224">
        <f t="shared" si="2224"/>
        <v>0</v>
      </c>
      <c r="DG724" s="1">
        <f t="shared" si="2217"/>
        <v>0</v>
      </c>
      <c r="DH724" s="229">
        <f t="shared" si="2218"/>
        <v>-0.90712165977946546</v>
      </c>
      <c r="DI724" s="193"/>
      <c r="DJ724" s="193"/>
      <c r="DK724" s="20"/>
      <c r="DL724" s="33"/>
      <c r="DM724" s="475">
        <f t="shared" si="2219"/>
        <v>0</v>
      </c>
      <c r="DN724" s="4" t="e">
        <f t="shared" si="2333"/>
        <v>#DIV/0!</v>
      </c>
      <c r="DR724" s="7">
        <f t="shared" si="2334"/>
        <v>0</v>
      </c>
      <c r="DS724" s="224">
        <f t="shared" si="2225"/>
        <v>0</v>
      </c>
      <c r="DT724" s="1">
        <f t="shared" si="2220"/>
        <v>0</v>
      </c>
      <c r="DU724" s="229">
        <f t="shared" si="2221"/>
        <v>-0.93974190414341419</v>
      </c>
    </row>
    <row r="725" spans="1:125" hidden="1" outlineLevel="1" x14ac:dyDescent="0.35">
      <c r="B725" s="5" t="s">
        <v>128</v>
      </c>
      <c r="C725" s="3"/>
      <c r="D725" s="18">
        <v>320107</v>
      </c>
      <c r="E725" s="5" t="s">
        <v>41</v>
      </c>
      <c r="F725" s="5" t="s">
        <v>33</v>
      </c>
      <c r="G725" s="5" t="s">
        <v>70</v>
      </c>
      <c r="H725" s="20">
        <v>317.77800000000002</v>
      </c>
      <c r="I725" s="16">
        <f t="shared" si="2335"/>
        <v>20.777731623963902</v>
      </c>
      <c r="J725" s="16">
        <f t="shared" si="2336"/>
        <v>12.670883446934653</v>
      </c>
      <c r="K725" s="16">
        <f t="shared" si="2337"/>
        <v>14.859751147027168</v>
      </c>
      <c r="L725" s="33">
        <f t="shared" si="2338"/>
        <v>25.605951324509565</v>
      </c>
      <c r="M725" s="20">
        <f t="shared" si="2339"/>
        <v>20.183316655023315</v>
      </c>
      <c r="N725" s="20">
        <f t="shared" si="2340"/>
        <v>168.68428242357868</v>
      </c>
      <c r="O725" s="20">
        <f t="shared" si="2341"/>
        <v>16.414784660989746</v>
      </c>
      <c r="P725" s="20">
        <f t="shared" si="2342"/>
        <v>17.840197873987496</v>
      </c>
      <c r="Q725" s="20">
        <f t="shared" si="2343"/>
        <v>20.720306629156202</v>
      </c>
      <c r="R725" s="20">
        <f t="shared" si="2344"/>
        <v>12.397273568348163</v>
      </c>
      <c r="S725" s="20">
        <f t="shared" si="2345"/>
        <v>0</v>
      </c>
      <c r="T725" s="20">
        <f t="shared" si="2346"/>
        <v>0</v>
      </c>
      <c r="U725" s="182">
        <f t="shared" si="2347"/>
        <v>330.15447935351892</v>
      </c>
      <c r="V725" s="33">
        <v>1</v>
      </c>
      <c r="W725" s="20">
        <v>0</v>
      </c>
      <c r="X725" s="20">
        <v>2</v>
      </c>
      <c r="Y725" s="20">
        <v>1</v>
      </c>
      <c r="Z725" s="20">
        <v>0</v>
      </c>
      <c r="AA725" s="20">
        <v>1.5</v>
      </c>
      <c r="AB725" s="20">
        <v>6</v>
      </c>
      <c r="AC725" s="20">
        <v>1</v>
      </c>
      <c r="AD725" s="20">
        <v>7</v>
      </c>
      <c r="AE725" s="20">
        <v>0</v>
      </c>
      <c r="AF725" s="20">
        <v>0</v>
      </c>
      <c r="AG725" s="16">
        <v>0</v>
      </c>
      <c r="AH725" s="179">
        <f t="shared" si="2211"/>
        <v>19.5</v>
      </c>
      <c r="AI725" s="28">
        <v>6602.706000000001</v>
      </c>
      <c r="AJ725" s="28">
        <v>4026.5280000000002</v>
      </c>
      <c r="AK725" s="28">
        <v>4722.1019999999999</v>
      </c>
      <c r="AL725" s="28">
        <v>8137.0080000000016</v>
      </c>
      <c r="AM725" s="28">
        <v>6413.8139999999994</v>
      </c>
      <c r="AN725" s="28">
        <v>53604.15389999999</v>
      </c>
      <c r="AO725" s="28">
        <v>5216.2574399999994</v>
      </c>
      <c r="AP725" s="28">
        <v>5669.2223999999987</v>
      </c>
      <c r="AQ725" s="28">
        <v>6584.4575999999997</v>
      </c>
      <c r="AR725" s="28">
        <v>3939.5808000025427</v>
      </c>
      <c r="AS725" s="28"/>
      <c r="AT725" s="28"/>
      <c r="AU725" s="329">
        <f t="shared" si="2265"/>
        <v>104915.83014000252</v>
      </c>
      <c r="AV725" s="33">
        <v>326.00880000000001</v>
      </c>
      <c r="AW725" s="20">
        <v>0</v>
      </c>
      <c r="AX725" s="20">
        <v>652.01760000000002</v>
      </c>
      <c r="AY725" s="20">
        <v>326.00880000000001</v>
      </c>
      <c r="AZ725" s="20">
        <v>0</v>
      </c>
      <c r="BA725" s="20">
        <v>497.5992</v>
      </c>
      <c r="BB725" s="20">
        <v>2028.1751999999999</v>
      </c>
      <c r="BC725" s="20">
        <v>326.00880000000001</v>
      </c>
      <c r="BD725" s="20">
        <v>2371.3560000000002</v>
      </c>
      <c r="BE725" s="20">
        <v>0</v>
      </c>
      <c r="BF725" s="20">
        <v>0</v>
      </c>
      <c r="BG725" s="20">
        <v>0</v>
      </c>
      <c r="BH725" s="329">
        <f t="shared" si="2266"/>
        <v>6527.1743999999999</v>
      </c>
      <c r="BI725" s="193">
        <f t="shared" si="2326"/>
        <v>583.96680000000003</v>
      </c>
      <c r="BJ725" s="193">
        <f t="shared" si="2327"/>
        <v>841.92479999999989</v>
      </c>
      <c r="BK725" s="20">
        <v>8403.8279302715</v>
      </c>
      <c r="BL725" s="33">
        <v>326.00880000000001</v>
      </c>
      <c r="BM725" s="226">
        <f t="shared" si="2226"/>
        <v>3.879289327494212E-2</v>
      </c>
      <c r="BN725" s="4">
        <f t="shared" si="2348"/>
        <v>0.18126343094685468</v>
      </c>
      <c r="BO725" s="4">
        <v>0</v>
      </c>
      <c r="BP725" s="4">
        <v>0</v>
      </c>
      <c r="BQ725" s="195">
        <v>40</v>
      </c>
      <c r="BR725" s="196">
        <f t="shared" si="2328"/>
        <v>13728.009600000001</v>
      </c>
      <c r="BS725" s="224">
        <f t="shared" si="2236"/>
        <v>1.6335424420757381</v>
      </c>
      <c r="BT725" s="4">
        <f t="shared" si="2349"/>
        <v>1.4214978054133147</v>
      </c>
      <c r="BU725" s="229">
        <f t="shared" si="2350"/>
        <v>-0.81398997861633338</v>
      </c>
      <c r="BV725" s="193">
        <f t="shared" si="2228"/>
        <v>519.4772999999999</v>
      </c>
      <c r="BW725" s="193">
        <f t="shared" si="2229"/>
        <v>950.59439999999995</v>
      </c>
      <c r="BX725" s="20">
        <v>1168.9077770640745</v>
      </c>
      <c r="BY725" s="19">
        <v>2371.3560000000002</v>
      </c>
      <c r="BZ725" s="441">
        <f t="shared" si="2230"/>
        <v>2.028693834133001</v>
      </c>
      <c r="CA725" s="4">
        <f t="shared" si="2329"/>
        <v>0.15068652780699268</v>
      </c>
      <c r="CB725" s="1">
        <v>0.2</v>
      </c>
      <c r="CC725" s="1">
        <v>1.3</v>
      </c>
      <c r="CD725" s="19">
        <v>2</v>
      </c>
      <c r="CE725" s="196">
        <v>549.12038400000017</v>
      </c>
      <c r="CF725" s="275">
        <f t="shared" si="2231"/>
        <v>0.4697722051086155</v>
      </c>
      <c r="CG725" s="1">
        <f t="shared" si="2232"/>
        <v>-0.91660355076172106</v>
      </c>
      <c r="CH725" s="229">
        <f t="shared" si="2233"/>
        <v>-0.93535931030650421</v>
      </c>
      <c r="CI725" s="193">
        <f t="shared" si="2234"/>
        <v>725.24159999999995</v>
      </c>
      <c r="CJ725" s="193">
        <f t="shared" si="2235"/>
        <v>1575.18</v>
      </c>
      <c r="CK725" s="20">
        <v>2118.8732475010238</v>
      </c>
      <c r="CL725" s="33">
        <v>7189.6260000000002</v>
      </c>
      <c r="CM725" s="475">
        <f t="shared" si="2212"/>
        <v>3.393136426862422</v>
      </c>
      <c r="CN725" s="4">
        <f t="shared" si="2330"/>
        <v>9.5056980527994092E-2</v>
      </c>
      <c r="CO725" s="1">
        <v>0</v>
      </c>
      <c r="CP725" s="1">
        <v>1</v>
      </c>
      <c r="CQ725" s="19">
        <v>20</v>
      </c>
      <c r="CR725" s="7">
        <v>6864.0048000000006</v>
      </c>
      <c r="CS725" s="224">
        <f t="shared" si="2222"/>
        <v>3.2394598440918227</v>
      </c>
      <c r="CT725" s="1">
        <f t="shared" si="2223"/>
        <v>0.74231857358924347</v>
      </c>
      <c r="CU725" s="229">
        <f t="shared" si="2213"/>
        <v>-0.87236264363413563</v>
      </c>
      <c r="CV725" s="193">
        <f t="shared" si="2214"/>
        <v>1371.68004</v>
      </c>
      <c r="CW725" s="193">
        <f t="shared" si="2215"/>
        <v>3295.6635999999999</v>
      </c>
      <c r="CX725" s="20"/>
      <c r="CY725" s="33"/>
      <c r="CZ725" s="475">
        <f t="shared" si="2216"/>
        <v>0</v>
      </c>
      <c r="DA725" s="4">
        <f t="shared" si="2331"/>
        <v>9.3676670413072469E-2</v>
      </c>
      <c r="DE725" s="7">
        <f t="shared" si="2351"/>
        <v>0</v>
      </c>
      <c r="DF725" s="224">
        <f t="shared" si="2224"/>
        <v>0</v>
      </c>
      <c r="DG725" s="1">
        <f t="shared" si="2217"/>
        <v>0</v>
      </c>
      <c r="DH725" s="229">
        <f t="shared" si="2218"/>
        <v>-0.86925900141383883</v>
      </c>
      <c r="DI725" s="193"/>
      <c r="DJ725" s="193"/>
      <c r="DK725" s="20"/>
      <c r="DL725" s="33"/>
      <c r="DM725" s="475">
        <f t="shared" si="2219"/>
        <v>0</v>
      </c>
      <c r="DN725" s="4" t="e">
        <f t="shared" si="2333"/>
        <v>#DIV/0!</v>
      </c>
      <c r="DR725" s="7">
        <f t="shared" si="2334"/>
        <v>0</v>
      </c>
      <c r="DS725" s="224">
        <f t="shared" si="2225"/>
        <v>0</v>
      </c>
      <c r="DT725" s="1">
        <f t="shared" si="2220"/>
        <v>0</v>
      </c>
      <c r="DU725" s="229">
        <f t="shared" si="2221"/>
        <v>-0.93778656289246376</v>
      </c>
    </row>
    <row r="726" spans="1:125" hidden="1" outlineLevel="1" x14ac:dyDescent="0.35">
      <c r="B726" s="5" t="s">
        <v>128</v>
      </c>
      <c r="C726" s="3"/>
      <c r="D726" s="18">
        <v>320926</v>
      </c>
      <c r="E726" s="5" t="s">
        <v>42</v>
      </c>
      <c r="F726" s="5" t="s">
        <v>48</v>
      </c>
      <c r="G726" s="5" t="s">
        <v>70</v>
      </c>
      <c r="H726" s="20">
        <v>332.45499999999998</v>
      </c>
      <c r="I726" s="16">
        <f t="shared" si="2335"/>
        <v>0</v>
      </c>
      <c r="J726" s="16">
        <f t="shared" si="2336"/>
        <v>0</v>
      </c>
      <c r="K726" s="16">
        <f t="shared" si="2337"/>
        <v>0</v>
      </c>
      <c r="L726" s="33">
        <f t="shared" si="2338"/>
        <v>0</v>
      </c>
      <c r="M726" s="20">
        <f t="shared" si="2339"/>
        <v>0</v>
      </c>
      <c r="N726" s="20">
        <f t="shared" si="2340"/>
        <v>0</v>
      </c>
      <c r="O726" s="20">
        <f t="shared" si="2341"/>
        <v>0</v>
      </c>
      <c r="P726" s="20">
        <f t="shared" si="2342"/>
        <v>0</v>
      </c>
      <c r="Q726" s="20">
        <f t="shared" si="2343"/>
        <v>0</v>
      </c>
      <c r="R726" s="20">
        <f t="shared" si="2344"/>
        <v>0</v>
      </c>
      <c r="S726" s="20">
        <f t="shared" si="2345"/>
        <v>0</v>
      </c>
      <c r="T726" s="20">
        <f t="shared" si="2346"/>
        <v>0</v>
      </c>
      <c r="U726" s="182">
        <f t="shared" si="2347"/>
        <v>0</v>
      </c>
      <c r="V726" s="33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0</v>
      </c>
      <c r="AB726" s="20">
        <v>0</v>
      </c>
      <c r="AC726" s="20">
        <v>0</v>
      </c>
      <c r="AD726" s="20">
        <v>0</v>
      </c>
      <c r="AE726" s="20">
        <v>0</v>
      </c>
      <c r="AF726" s="20">
        <v>0</v>
      </c>
      <c r="AG726" s="16">
        <v>0</v>
      </c>
      <c r="AH726" s="179">
        <f t="shared" si="2211"/>
        <v>0</v>
      </c>
      <c r="AI726" s="28"/>
      <c r="AJ726" s="28"/>
      <c r="AK726" s="28"/>
      <c r="AL726" s="28"/>
      <c r="AM726" s="28"/>
      <c r="AN726" s="28"/>
      <c r="AO726" s="28"/>
      <c r="AP726" s="28"/>
      <c r="AQ726" s="28"/>
      <c r="AR726" s="23"/>
      <c r="AS726" s="23"/>
      <c r="AT726" s="23"/>
      <c r="AU726" s="329">
        <f t="shared" si="2265"/>
        <v>0</v>
      </c>
      <c r="AV726" s="33">
        <v>0</v>
      </c>
      <c r="AW726" s="20">
        <v>0</v>
      </c>
      <c r="AX726" s="20">
        <v>0</v>
      </c>
      <c r="AY726" s="20">
        <v>0</v>
      </c>
      <c r="AZ726" s="20">
        <v>0</v>
      </c>
      <c r="BA726" s="20">
        <v>0</v>
      </c>
      <c r="BB726" s="20">
        <v>0</v>
      </c>
      <c r="BC726" s="20">
        <v>0</v>
      </c>
      <c r="BD726" s="20">
        <v>0</v>
      </c>
      <c r="BE726" s="20">
        <v>0</v>
      </c>
      <c r="BF726" s="20">
        <v>0</v>
      </c>
      <c r="BG726" s="20">
        <v>0</v>
      </c>
      <c r="BH726" s="329">
        <f t="shared" si="2266"/>
        <v>0</v>
      </c>
      <c r="BI726" s="193">
        <f t="shared" si="2326"/>
        <v>0</v>
      </c>
      <c r="BJ726" s="193">
        <f t="shared" si="2327"/>
        <v>0</v>
      </c>
      <c r="BK726" s="20">
        <v>1524.619059809565</v>
      </c>
      <c r="BL726" s="33">
        <v>0</v>
      </c>
      <c r="BM726" s="226">
        <f t="shared" si="2226"/>
        <v>0</v>
      </c>
      <c r="BN726" s="4">
        <f t="shared" si="2348"/>
        <v>0</v>
      </c>
      <c r="BO726" s="4">
        <v>0</v>
      </c>
      <c r="BP726" s="4">
        <v>0</v>
      </c>
      <c r="BQ726" s="195">
        <v>10</v>
      </c>
      <c r="BR726" s="196">
        <f t="shared" si="2328"/>
        <v>3590.5140000000001</v>
      </c>
      <c r="BS726" s="224">
        <f t="shared" si="2236"/>
        <v>2.355023687325855</v>
      </c>
      <c r="BT726" s="4">
        <f t="shared" si="2349"/>
        <v>0</v>
      </c>
      <c r="BU726" s="229">
        <f t="shared" si="2350"/>
        <v>0</v>
      </c>
      <c r="BV726" s="193">
        <f t="shared" si="2228"/>
        <v>0</v>
      </c>
      <c r="BW726" s="193">
        <f t="shared" si="2229"/>
        <v>0</v>
      </c>
      <c r="BX726" s="20">
        <v>0</v>
      </c>
      <c r="BY726" s="19">
        <v>0</v>
      </c>
      <c r="BZ726" s="441">
        <f t="shared" si="2230"/>
        <v>0</v>
      </c>
      <c r="CA726" s="4">
        <f t="shared" si="2329"/>
        <v>0</v>
      </c>
      <c r="CB726" s="1">
        <v>0</v>
      </c>
      <c r="CC726" s="1">
        <v>1</v>
      </c>
      <c r="CD726" s="19"/>
      <c r="CE726" s="196">
        <v>0</v>
      </c>
      <c r="CF726" s="275">
        <f t="shared" si="2231"/>
        <v>0</v>
      </c>
      <c r="CG726" s="1">
        <f t="shared" si="2232"/>
        <v>0</v>
      </c>
      <c r="CH726" s="229">
        <f t="shared" si="2233"/>
        <v>0</v>
      </c>
      <c r="CI726" s="193">
        <f t="shared" si="2234"/>
        <v>0</v>
      </c>
      <c r="CJ726" s="193">
        <f t="shared" si="2235"/>
        <v>0</v>
      </c>
      <c r="CK726" s="20">
        <v>0</v>
      </c>
      <c r="CL726" s="33">
        <v>1795.2840000000001</v>
      </c>
      <c r="CM726" s="475">
        <f t="shared" si="2212"/>
        <v>0</v>
      </c>
      <c r="CN726" s="4">
        <f t="shared" si="2330"/>
        <v>0</v>
      </c>
      <c r="CO726" s="1">
        <v>0</v>
      </c>
      <c r="CP726" s="1">
        <v>1</v>
      </c>
      <c r="CQ726" s="19">
        <v>20</v>
      </c>
      <c r="CR726" s="7">
        <v>718.1028</v>
      </c>
      <c r="CS726" s="224">
        <f t="shared" si="2222"/>
        <v>0</v>
      </c>
      <c r="CT726" s="1">
        <f t="shared" si="2223"/>
        <v>0</v>
      </c>
      <c r="CU726" s="229">
        <f t="shared" si="2213"/>
        <v>0</v>
      </c>
      <c r="CV726" s="193">
        <f t="shared" si="2214"/>
        <v>179.5284</v>
      </c>
      <c r="CW726" s="193">
        <f t="shared" si="2215"/>
        <v>598.428</v>
      </c>
      <c r="CX726" s="20"/>
      <c r="CY726" s="33"/>
      <c r="CZ726" s="475">
        <f t="shared" si="2216"/>
        <v>0</v>
      </c>
      <c r="DA726" s="4">
        <f t="shared" si="2331"/>
        <v>1.7009849707340922E-2</v>
      </c>
      <c r="DE726" s="7">
        <f t="shared" si="2351"/>
        <v>0</v>
      </c>
      <c r="DF726" s="224">
        <f t="shared" si="2224"/>
        <v>0</v>
      </c>
      <c r="DG726" s="1">
        <f t="shared" si="2217"/>
        <v>0</v>
      </c>
      <c r="DH726" s="229">
        <f t="shared" si="2218"/>
        <v>0</v>
      </c>
      <c r="DI726" s="193"/>
      <c r="DJ726" s="193"/>
      <c r="DK726" s="20"/>
      <c r="DL726" s="33"/>
      <c r="DM726" s="475">
        <f t="shared" si="2219"/>
        <v>0</v>
      </c>
      <c r="DN726" s="4" t="e">
        <f t="shared" si="2333"/>
        <v>#DIV/0!</v>
      </c>
      <c r="DR726" s="7">
        <f t="shared" si="2334"/>
        <v>0</v>
      </c>
      <c r="DS726" s="224">
        <f t="shared" si="2225"/>
        <v>0</v>
      </c>
      <c r="DT726" s="1">
        <f t="shared" si="2220"/>
        <v>0</v>
      </c>
      <c r="DU726" s="229">
        <f t="shared" si="2221"/>
        <v>0</v>
      </c>
    </row>
    <row r="727" spans="1:125" hidden="1" outlineLevel="1" x14ac:dyDescent="0.35">
      <c r="B727" s="5" t="s">
        <v>128</v>
      </c>
      <c r="C727" s="3"/>
      <c r="D727" s="18">
        <v>324903</v>
      </c>
      <c r="E727" s="5" t="s">
        <v>43</v>
      </c>
      <c r="F727" s="5" t="s">
        <v>49</v>
      </c>
      <c r="G727" s="5" t="s">
        <v>69</v>
      </c>
      <c r="H727" s="20">
        <v>382.63600000000002</v>
      </c>
      <c r="I727" s="16">
        <f t="shared" si="2335"/>
        <v>0</v>
      </c>
      <c r="J727" s="16">
        <f t="shared" si="2336"/>
        <v>0</v>
      </c>
      <c r="K727" s="16">
        <f t="shared" si="2337"/>
        <v>0</v>
      </c>
      <c r="L727" s="33">
        <f t="shared" si="2338"/>
        <v>0</v>
      </c>
      <c r="M727" s="20">
        <f t="shared" si="2339"/>
        <v>0</v>
      </c>
      <c r="N727" s="20">
        <f t="shared" si="2340"/>
        <v>0</v>
      </c>
      <c r="O727" s="20">
        <f t="shared" si="2341"/>
        <v>0</v>
      </c>
      <c r="P727" s="20">
        <f t="shared" si="2342"/>
        <v>0</v>
      </c>
      <c r="Q727" s="20">
        <f t="shared" si="2343"/>
        <v>0</v>
      </c>
      <c r="R727" s="20">
        <f t="shared" si="2344"/>
        <v>0</v>
      </c>
      <c r="S727" s="20">
        <f t="shared" si="2345"/>
        <v>0</v>
      </c>
      <c r="T727" s="20">
        <f t="shared" si="2346"/>
        <v>0</v>
      </c>
      <c r="U727" s="182">
        <f t="shared" si="2347"/>
        <v>0</v>
      </c>
      <c r="V727" s="33">
        <v>0</v>
      </c>
      <c r="W727" s="20">
        <v>0</v>
      </c>
      <c r="X727" s="20">
        <v>0</v>
      </c>
      <c r="Y727" s="20">
        <v>0</v>
      </c>
      <c r="Z727" s="20">
        <v>0</v>
      </c>
      <c r="AA727" s="20">
        <v>0</v>
      </c>
      <c r="AB727" s="20">
        <v>0</v>
      </c>
      <c r="AC727" s="20">
        <v>0</v>
      </c>
      <c r="AD727" s="20">
        <v>0</v>
      </c>
      <c r="AE727" s="20">
        <v>0</v>
      </c>
      <c r="AF727" s="20">
        <v>0</v>
      </c>
      <c r="AG727" s="16">
        <v>0</v>
      </c>
      <c r="AH727" s="179">
        <f t="shared" si="2211"/>
        <v>0</v>
      </c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329">
        <f t="shared" si="2265"/>
        <v>0</v>
      </c>
      <c r="AV727" s="33">
        <v>0</v>
      </c>
      <c r="AW727" s="20">
        <v>0</v>
      </c>
      <c r="AX727" s="20">
        <v>0</v>
      </c>
      <c r="AY727" s="20">
        <v>0</v>
      </c>
      <c r="AZ727" s="20">
        <v>0</v>
      </c>
      <c r="BA727" s="20">
        <v>0</v>
      </c>
      <c r="BB727" s="20">
        <v>0</v>
      </c>
      <c r="BC727" s="20">
        <v>0</v>
      </c>
      <c r="BD727" s="20">
        <v>0</v>
      </c>
      <c r="BE727" s="20">
        <v>0</v>
      </c>
      <c r="BF727" s="20">
        <v>0</v>
      </c>
      <c r="BG727" s="20">
        <v>0</v>
      </c>
      <c r="BH727" s="329">
        <f t="shared" si="2266"/>
        <v>0</v>
      </c>
      <c r="BI727" s="193">
        <f t="shared" si="2326"/>
        <v>0</v>
      </c>
      <c r="BJ727" s="193">
        <f t="shared" si="2327"/>
        <v>0</v>
      </c>
      <c r="BK727" s="20">
        <v>0</v>
      </c>
      <c r="BL727" s="33">
        <v>0</v>
      </c>
      <c r="BM727" s="226">
        <f t="shared" si="2226"/>
        <v>0</v>
      </c>
      <c r="BN727" s="4">
        <f t="shared" si="2348"/>
        <v>0</v>
      </c>
      <c r="BO727" s="4">
        <v>0</v>
      </c>
      <c r="BP727" s="4">
        <v>0</v>
      </c>
      <c r="BQ727" s="195">
        <v>0</v>
      </c>
      <c r="BR727" s="196">
        <f t="shared" si="2328"/>
        <v>0</v>
      </c>
      <c r="BS727" s="224">
        <f t="shared" si="2236"/>
        <v>0</v>
      </c>
      <c r="BT727" s="4">
        <f t="shared" si="2349"/>
        <v>0</v>
      </c>
      <c r="BU727" s="229">
        <f t="shared" si="2350"/>
        <v>0</v>
      </c>
      <c r="BV727" s="193">
        <f t="shared" si="2228"/>
        <v>0</v>
      </c>
      <c r="BW727" s="193">
        <f t="shared" si="2229"/>
        <v>0</v>
      </c>
      <c r="BX727" s="20">
        <v>0</v>
      </c>
      <c r="BY727" s="19">
        <v>0</v>
      </c>
      <c r="BZ727" s="441">
        <f t="shared" si="2230"/>
        <v>0</v>
      </c>
      <c r="CA727" s="4">
        <f t="shared" si="2329"/>
        <v>0</v>
      </c>
      <c r="CB727" s="1">
        <v>0</v>
      </c>
      <c r="CC727" s="1">
        <v>1</v>
      </c>
      <c r="CD727" s="19"/>
      <c r="CE727" s="196">
        <v>0</v>
      </c>
      <c r="CF727" s="275">
        <f t="shared" si="2231"/>
        <v>0</v>
      </c>
      <c r="CG727" s="1">
        <f t="shared" si="2232"/>
        <v>0</v>
      </c>
      <c r="CH727" s="229">
        <f t="shared" si="2233"/>
        <v>0</v>
      </c>
      <c r="CI727" s="193">
        <f t="shared" si="2234"/>
        <v>0</v>
      </c>
      <c r="CJ727" s="193">
        <f t="shared" si="2235"/>
        <v>0</v>
      </c>
      <c r="CK727" s="20">
        <v>0</v>
      </c>
      <c r="CL727" s="33">
        <v>1653.0050000000001</v>
      </c>
      <c r="CM727" s="475">
        <f t="shared" si="2212"/>
        <v>0</v>
      </c>
      <c r="CN727" s="4">
        <f t="shared" si="2330"/>
        <v>0</v>
      </c>
      <c r="CO727" s="1">
        <v>0</v>
      </c>
      <c r="CP727" s="1">
        <v>1</v>
      </c>
      <c r="CQ727" s="19">
        <v>10</v>
      </c>
      <c r="CR727" s="7">
        <v>826.49376000000007</v>
      </c>
      <c r="CS727" s="224">
        <f t="shared" si="2222"/>
        <v>0</v>
      </c>
      <c r="CT727" s="1">
        <f t="shared" si="2223"/>
        <v>0</v>
      </c>
      <c r="CU727" s="229">
        <f t="shared" si="2213"/>
        <v>0</v>
      </c>
      <c r="CV727" s="193">
        <f t="shared" si="2214"/>
        <v>165.3005</v>
      </c>
      <c r="CW727" s="193">
        <f t="shared" si="2215"/>
        <v>551.00166666666667</v>
      </c>
      <c r="CX727" s="20"/>
      <c r="CY727" s="33"/>
      <c r="CZ727" s="475">
        <f t="shared" si="2216"/>
        <v>0</v>
      </c>
      <c r="DA727" s="4">
        <f t="shared" si="2331"/>
        <v>1.5661793128821447E-2</v>
      </c>
      <c r="DE727" s="7">
        <f t="shared" si="2351"/>
        <v>0</v>
      </c>
      <c r="DF727" s="224">
        <f t="shared" si="2224"/>
        <v>0</v>
      </c>
      <c r="DG727" s="1">
        <f t="shared" si="2217"/>
        <v>0</v>
      </c>
      <c r="DH727" s="229">
        <f t="shared" si="2218"/>
        <v>0</v>
      </c>
      <c r="DI727" s="193"/>
      <c r="DJ727" s="193"/>
      <c r="DK727" s="20"/>
      <c r="DL727" s="33"/>
      <c r="DM727" s="475">
        <f t="shared" si="2219"/>
        <v>0</v>
      </c>
      <c r="DN727" s="4" t="e">
        <f t="shared" si="2333"/>
        <v>#DIV/0!</v>
      </c>
      <c r="DR727" s="7">
        <f t="shared" si="2334"/>
        <v>0</v>
      </c>
      <c r="DS727" s="224">
        <f t="shared" si="2225"/>
        <v>0</v>
      </c>
      <c r="DT727" s="1">
        <f t="shared" si="2220"/>
        <v>0</v>
      </c>
      <c r="DU727" s="229">
        <f t="shared" si="2221"/>
        <v>0</v>
      </c>
    </row>
    <row r="728" spans="1:125" hidden="1" outlineLevel="1" x14ac:dyDescent="0.35">
      <c r="B728" s="5" t="s">
        <v>128</v>
      </c>
      <c r="C728" s="3"/>
      <c r="D728" s="18">
        <v>320023</v>
      </c>
      <c r="E728" s="5" t="s">
        <v>41</v>
      </c>
      <c r="F728" s="5" t="s">
        <v>30</v>
      </c>
      <c r="G728" s="5" t="s">
        <v>71</v>
      </c>
      <c r="H728" s="20">
        <v>220.79999999999995</v>
      </c>
      <c r="I728" s="16">
        <f t="shared" si="2335"/>
        <v>507.93197849637374</v>
      </c>
      <c r="J728" s="16">
        <f t="shared" si="2336"/>
        <v>228.84951384961428</v>
      </c>
      <c r="K728" s="16">
        <f t="shared" si="2337"/>
        <v>20.032063398571417</v>
      </c>
      <c r="L728" s="33">
        <f t="shared" si="2338"/>
        <v>100.90004484150796</v>
      </c>
      <c r="M728" s="20">
        <f t="shared" si="2339"/>
        <v>66.075074411225017</v>
      </c>
      <c r="N728" s="20">
        <f t="shared" si="2340"/>
        <v>725.62333772645115</v>
      </c>
      <c r="O728" s="20">
        <f t="shared" si="2341"/>
        <v>76.506272608693379</v>
      </c>
      <c r="P728" s="20">
        <f t="shared" si="2342"/>
        <v>50.263261956523557</v>
      </c>
      <c r="Q728" s="20">
        <f t="shared" si="2343"/>
        <v>45.473343297073718</v>
      </c>
      <c r="R728" s="20">
        <f t="shared" si="2344"/>
        <v>15.444469565254888</v>
      </c>
      <c r="S728" s="20">
        <f t="shared" si="2345"/>
        <v>0</v>
      </c>
      <c r="T728" s="20">
        <f t="shared" si="2346"/>
        <v>0</v>
      </c>
      <c r="U728" s="182">
        <f t="shared" si="2347"/>
        <v>1837.0993601512889</v>
      </c>
      <c r="V728" s="33">
        <v>3</v>
      </c>
      <c r="W728" s="20">
        <v>5</v>
      </c>
      <c r="X728" s="20">
        <v>13.166666666666668</v>
      </c>
      <c r="Y728" s="20">
        <v>1</v>
      </c>
      <c r="Z728" s="20">
        <v>0</v>
      </c>
      <c r="AA728" s="20">
        <v>1</v>
      </c>
      <c r="AB728" s="20">
        <v>4</v>
      </c>
      <c r="AC728" s="20">
        <v>3</v>
      </c>
      <c r="AD728" s="20">
        <v>4</v>
      </c>
      <c r="AE728" s="20">
        <v>0</v>
      </c>
      <c r="AF728" s="20">
        <v>0</v>
      </c>
      <c r="AG728" s="16">
        <v>0</v>
      </c>
      <c r="AH728" s="179">
        <f t="shared" si="2211"/>
        <v>34.166666666666671</v>
      </c>
      <c r="AI728" s="28">
        <v>112151.3808519993</v>
      </c>
      <c r="AJ728" s="28">
        <v>50529.972657994826</v>
      </c>
      <c r="AK728" s="28">
        <v>4423.0795984045681</v>
      </c>
      <c r="AL728" s="28">
        <v>22278.729901004954</v>
      </c>
      <c r="AM728" s="28">
        <v>14589.37642999848</v>
      </c>
      <c r="AN728" s="28">
        <v>160217.63297000038</v>
      </c>
      <c r="AO728" s="28">
        <v>16892.584991999494</v>
      </c>
      <c r="AP728" s="28">
        <v>11098.128240000398</v>
      </c>
      <c r="AQ728" s="28">
        <v>10040.514199993875</v>
      </c>
      <c r="AR728" s="28">
        <v>3410.1388800082786</v>
      </c>
      <c r="AS728" s="28"/>
      <c r="AT728" s="28"/>
      <c r="AU728" s="329">
        <f t="shared" si="2265"/>
        <v>405631.53872140462</v>
      </c>
      <c r="AV728" s="33">
        <v>648.94607999999994</v>
      </c>
      <c r="AW728" s="20">
        <v>1097.5111199999999</v>
      </c>
      <c r="AX728" s="20">
        <v>2861.4351600000009</v>
      </c>
      <c r="AY728" s="20">
        <v>216.31536</v>
      </c>
      <c r="AZ728" s="20">
        <v>0</v>
      </c>
      <c r="BA728" s="20">
        <v>216.31536</v>
      </c>
      <c r="BB728" s="20">
        <v>869.81039999999996</v>
      </c>
      <c r="BC728" s="20">
        <v>651.22055999999998</v>
      </c>
      <c r="BD728" s="20">
        <v>892.58111999999994</v>
      </c>
      <c r="BE728" s="20">
        <v>0</v>
      </c>
      <c r="BF728" s="20">
        <v>0</v>
      </c>
      <c r="BG728" s="20">
        <v>0</v>
      </c>
      <c r="BH728" s="329">
        <f t="shared" si="2266"/>
        <v>7454.1351599999998</v>
      </c>
      <c r="BI728" s="193">
        <f t="shared" si="2326"/>
        <v>876.89790000000005</v>
      </c>
      <c r="BJ728" s="193">
        <f t="shared" si="2327"/>
        <v>362.04191999999995</v>
      </c>
      <c r="BK728" s="20">
        <v>3600.2695198482866</v>
      </c>
      <c r="BL728" s="33">
        <v>651.22055999999998</v>
      </c>
      <c r="BM728" s="226">
        <f t="shared" si="2226"/>
        <v>0.18088105804574378</v>
      </c>
      <c r="BN728" s="4">
        <f t="shared" si="2348"/>
        <v>7.7946344573513793E-2</v>
      </c>
      <c r="BO728" s="4">
        <v>0</v>
      </c>
      <c r="BP728" s="4">
        <v>2.5</v>
      </c>
      <c r="BQ728" s="195">
        <v>50</v>
      </c>
      <c r="BR728" s="196">
        <f t="shared" si="2328"/>
        <v>11923.199999999999</v>
      </c>
      <c r="BS728" s="224">
        <f t="shared" si="2236"/>
        <v>3.3117520603019845</v>
      </c>
      <c r="BT728" s="4">
        <f t="shared" si="2349"/>
        <v>7.4343325483106071E-2</v>
      </c>
      <c r="BU728" s="229">
        <f t="shared" si="2350"/>
        <v>-0.95452727521170833</v>
      </c>
      <c r="BV728" s="193">
        <f t="shared" si="2228"/>
        <v>820.194255</v>
      </c>
      <c r="BW728" s="193">
        <f t="shared" si="2229"/>
        <v>579.11543999999992</v>
      </c>
      <c r="BX728" s="20">
        <v>712.11501102245438</v>
      </c>
      <c r="BY728" s="19">
        <v>892.58111999999994</v>
      </c>
      <c r="BZ728" s="441">
        <f t="shared" si="2230"/>
        <v>1.2534227002439289</v>
      </c>
      <c r="CA728" s="4">
        <f t="shared" si="2329"/>
        <v>9.1800346028778193E-2</v>
      </c>
      <c r="CB728" s="1">
        <v>0.2</v>
      </c>
      <c r="CC728" s="1">
        <v>1.3</v>
      </c>
      <c r="CD728" s="19">
        <v>4</v>
      </c>
      <c r="CE728" s="196">
        <v>763.08479999999997</v>
      </c>
      <c r="CF728" s="275">
        <f t="shared" si="2231"/>
        <v>1.0715752205593352</v>
      </c>
      <c r="CG728" s="1">
        <f t="shared" si="2232"/>
        <v>-0.92399943022833775</v>
      </c>
      <c r="CH728" s="229">
        <f t="shared" si="2233"/>
        <v>-0.98146758187669947</v>
      </c>
      <c r="CI728" s="193">
        <f t="shared" si="2234"/>
        <v>828.23723999999993</v>
      </c>
      <c r="CJ728" s="193">
        <f t="shared" si="2235"/>
        <v>804.53735999999992</v>
      </c>
      <c r="CK728" s="20">
        <v>1082.2335788412117</v>
      </c>
      <c r="CL728" s="33">
        <v>3560.73</v>
      </c>
      <c r="CM728" s="475">
        <f t="shared" si="2212"/>
        <v>3.2901677323786309</v>
      </c>
      <c r="CN728" s="4">
        <f t="shared" si="2330"/>
        <v>4.8551208219736013E-2</v>
      </c>
      <c r="CO728" s="1">
        <v>0</v>
      </c>
      <c r="CP728" s="1">
        <v>1</v>
      </c>
      <c r="CQ728" s="19">
        <v>50</v>
      </c>
      <c r="CR728" s="7">
        <v>4769.28</v>
      </c>
      <c r="CS728" s="224">
        <f t="shared" si="2222"/>
        <v>4.4068859932313753</v>
      </c>
      <c r="CT728" s="1">
        <f t="shared" si="2223"/>
        <v>0.39855887628495101</v>
      </c>
      <c r="CU728" s="229">
        <f t="shared" si="2213"/>
        <v>-0.96986571803925914</v>
      </c>
      <c r="CV728" s="193">
        <f t="shared" si="2214"/>
        <v>1101.4865159999999</v>
      </c>
      <c r="CW728" s="193">
        <f t="shared" si="2215"/>
        <v>1701.5105599999999</v>
      </c>
      <c r="CX728" s="20"/>
      <c r="CY728" s="33"/>
      <c r="CZ728" s="475">
        <f t="shared" si="2216"/>
        <v>0</v>
      </c>
      <c r="DA728" s="4">
        <f t="shared" si="2331"/>
        <v>4.8364112142235134E-2</v>
      </c>
      <c r="DE728" s="7">
        <f t="shared" si="2351"/>
        <v>0</v>
      </c>
      <c r="DF728" s="224">
        <f t="shared" si="2224"/>
        <v>0</v>
      </c>
      <c r="DG728" s="1">
        <f t="shared" si="2217"/>
        <v>0</v>
      </c>
      <c r="DH728" s="229">
        <f t="shared" si="2218"/>
        <v>-0.97284514612764073</v>
      </c>
      <c r="DI728" s="193"/>
      <c r="DJ728" s="193"/>
      <c r="DK728" s="20"/>
      <c r="DL728" s="33"/>
      <c r="DM728" s="475">
        <f t="shared" si="2219"/>
        <v>0</v>
      </c>
      <c r="DN728" s="4" t="e">
        <f t="shared" si="2333"/>
        <v>#DIV/0!</v>
      </c>
      <c r="DR728" s="7">
        <f t="shared" si="2334"/>
        <v>0</v>
      </c>
      <c r="DS728" s="224">
        <f t="shared" si="2225"/>
        <v>0</v>
      </c>
      <c r="DT728" s="1">
        <f t="shared" si="2220"/>
        <v>0</v>
      </c>
      <c r="DU728" s="229">
        <f t="shared" si="2221"/>
        <v>-0.98162338366613144</v>
      </c>
    </row>
    <row r="729" spans="1:125" hidden="1" outlineLevel="1" x14ac:dyDescent="0.35">
      <c r="B729" s="5" t="s">
        <v>128</v>
      </c>
      <c r="C729" s="3"/>
      <c r="D729" s="18">
        <v>320118</v>
      </c>
      <c r="E729" s="5" t="s">
        <v>41</v>
      </c>
      <c r="F729" s="5" t="s">
        <v>31</v>
      </c>
      <c r="G729" s="5" t="s">
        <v>71</v>
      </c>
      <c r="H729" s="20">
        <v>210.833</v>
      </c>
      <c r="I729" s="16">
        <f t="shared" si="2335"/>
        <v>5.2910379304947517</v>
      </c>
      <c r="J729" s="16">
        <f t="shared" si="2336"/>
        <v>5.2580430957203106</v>
      </c>
      <c r="K729" s="16">
        <f t="shared" si="2337"/>
        <v>13.915055043565289</v>
      </c>
      <c r="L729" s="33">
        <f t="shared" si="2338"/>
        <v>57.629485896420391</v>
      </c>
      <c r="M729" s="20">
        <f t="shared" si="2339"/>
        <v>60.907463252906332</v>
      </c>
      <c r="N729" s="20">
        <f t="shared" si="2340"/>
        <v>11.737082904478902</v>
      </c>
      <c r="O729" s="20">
        <f t="shared" si="2341"/>
        <v>30.434697414541365</v>
      </c>
      <c r="P729" s="20">
        <f t="shared" si="2342"/>
        <v>17.73373390313661</v>
      </c>
      <c r="Q729" s="20">
        <f t="shared" si="2343"/>
        <v>12.627352644035803</v>
      </c>
      <c r="R729" s="20">
        <f t="shared" si="2344"/>
        <v>7.3367137023144213</v>
      </c>
      <c r="S729" s="20">
        <f t="shared" si="2345"/>
        <v>0</v>
      </c>
      <c r="T729" s="20">
        <f t="shared" si="2346"/>
        <v>0</v>
      </c>
      <c r="U729" s="182">
        <f t="shared" si="2347"/>
        <v>222.87066578761417</v>
      </c>
      <c r="V729" s="33">
        <v>4</v>
      </c>
      <c r="W729" s="20">
        <v>3</v>
      </c>
      <c r="X729" s="20">
        <v>8</v>
      </c>
      <c r="Y729" s="20">
        <v>3</v>
      </c>
      <c r="Z729" s="20">
        <v>2</v>
      </c>
      <c r="AA729" s="20">
        <v>0</v>
      </c>
      <c r="AB729" s="20">
        <v>3</v>
      </c>
      <c r="AC729" s="20">
        <v>3</v>
      </c>
      <c r="AD729" s="20">
        <v>10</v>
      </c>
      <c r="AE729" s="20">
        <v>0</v>
      </c>
      <c r="AF729" s="20">
        <v>0</v>
      </c>
      <c r="AG729" s="16">
        <v>0</v>
      </c>
      <c r="AH729" s="179">
        <f t="shared" si="2211"/>
        <v>36</v>
      </c>
      <c r="AI729" s="28">
        <v>1115.5254</v>
      </c>
      <c r="AJ729" s="28">
        <v>1108.5690000000002</v>
      </c>
      <c r="AK729" s="28">
        <v>2933.7528000000007</v>
      </c>
      <c r="AL729" s="28">
        <v>12150.197400000001</v>
      </c>
      <c r="AM729" s="28">
        <v>12841.3032</v>
      </c>
      <c r="AN729" s="28">
        <v>2474.5644000000002</v>
      </c>
      <c r="AO729" s="28">
        <v>6416.6385599999994</v>
      </c>
      <c r="AP729" s="28">
        <v>3738.8563200000008</v>
      </c>
      <c r="AQ729" s="28">
        <v>2662.2626400000004</v>
      </c>
      <c r="AR729" s="28">
        <v>1546.8213600000563</v>
      </c>
      <c r="AS729" s="28"/>
      <c r="AT729" s="28"/>
      <c r="AU729" s="329">
        <f t="shared" si="2265"/>
        <v>46988.491080000051</v>
      </c>
      <c r="AV729" s="33">
        <v>876.64679999999998</v>
      </c>
      <c r="AW729" s="20">
        <v>653.49504000000002</v>
      </c>
      <c r="AX729" s="20">
        <v>1810.2203999999999</v>
      </c>
      <c r="AY729" s="20">
        <v>662.60591999999997</v>
      </c>
      <c r="AZ729" s="20">
        <v>432.63072</v>
      </c>
      <c r="BA729" s="20">
        <v>0</v>
      </c>
      <c r="BB729" s="20">
        <v>651.22055999999998</v>
      </c>
      <c r="BC729" s="20">
        <v>651.22055999999998</v>
      </c>
      <c r="BD729" s="20">
        <v>2258.7854400000001</v>
      </c>
      <c r="BE729" s="20">
        <v>0</v>
      </c>
      <c r="BF729" s="20">
        <v>0</v>
      </c>
      <c r="BG729" s="20">
        <v>0</v>
      </c>
      <c r="BH729" s="329">
        <f t="shared" si="2266"/>
        <v>7996.8254399999987</v>
      </c>
      <c r="BI729" s="193">
        <f t="shared" si="2326"/>
        <v>701.69543999999996</v>
      </c>
      <c r="BJ729" s="193">
        <f t="shared" si="2327"/>
        <v>361.28375999999997</v>
      </c>
      <c r="BK729" s="20">
        <v>2922.089131007463</v>
      </c>
      <c r="BL729" s="33">
        <v>651.22055999999998</v>
      </c>
      <c r="BM729" s="226">
        <f t="shared" si="2226"/>
        <v>0.2228612923163899</v>
      </c>
      <c r="BN729" s="4">
        <f t="shared" si="2348"/>
        <v>7.7783115407670647E-2</v>
      </c>
      <c r="BO729" s="4">
        <v>0</v>
      </c>
      <c r="BP729" s="4">
        <v>2.5</v>
      </c>
      <c r="BQ729" s="195">
        <v>40</v>
      </c>
      <c r="BR729" s="196">
        <f t="shared" si="2328"/>
        <v>9107.9856</v>
      </c>
      <c r="BS729" s="224">
        <f t="shared" si="2236"/>
        <v>3.116943115578338</v>
      </c>
      <c r="BT729" s="4">
        <f t="shared" si="2349"/>
        <v>1.4360351991274163</v>
      </c>
      <c r="BU729" s="229">
        <f t="shared" si="2350"/>
        <v>-0.66818602666804416</v>
      </c>
      <c r="BV729" s="193">
        <f t="shared" si="2228"/>
        <v>717.25499999999988</v>
      </c>
      <c r="BW729" s="193">
        <f t="shared" si="2229"/>
        <v>434.14704</v>
      </c>
      <c r="BX729" s="20">
        <v>533.85318853692786</v>
      </c>
      <c r="BY729" s="19">
        <v>2258.7854400000001</v>
      </c>
      <c r="BZ729" s="441">
        <f t="shared" si="2230"/>
        <v>4.2310985276502748</v>
      </c>
      <c r="CA729" s="4">
        <f t="shared" si="2329"/>
        <v>6.8820213979046765E-2</v>
      </c>
      <c r="CB729" s="1">
        <v>0</v>
      </c>
      <c r="CC729" s="1">
        <v>1</v>
      </c>
      <c r="CD729" s="19">
        <v>3</v>
      </c>
      <c r="CE729" s="196">
        <v>683.09892000000002</v>
      </c>
      <c r="CF729" s="275">
        <f t="shared" si="2231"/>
        <v>1.2795632482257779</v>
      </c>
      <c r="CG729" s="1">
        <f t="shared" si="2232"/>
        <v>-0.74341415090436014</v>
      </c>
      <c r="CH729" s="229">
        <f t="shared" si="2233"/>
        <v>-0.8240199911386531</v>
      </c>
      <c r="CI729" s="193">
        <f t="shared" si="2234"/>
        <v>888.53615999999988</v>
      </c>
      <c r="CJ729" s="193">
        <f t="shared" si="2235"/>
        <v>1187.0755200000001</v>
      </c>
      <c r="CK729" s="20">
        <v>1596.8096103882517</v>
      </c>
      <c r="CL729" s="33">
        <v>10223.760999999999</v>
      </c>
      <c r="CM729" s="475">
        <f t="shared" si="2212"/>
        <v>6.4026174025306446</v>
      </c>
      <c r="CN729" s="4">
        <f t="shared" si="2330"/>
        <v>7.1636139736346624E-2</v>
      </c>
      <c r="CO729" s="1">
        <v>0</v>
      </c>
      <c r="CP729" s="1">
        <v>1</v>
      </c>
      <c r="CQ729" s="19">
        <v>30</v>
      </c>
      <c r="CR729" s="7">
        <v>4553.9928</v>
      </c>
      <c r="CS729" s="224">
        <f t="shared" si="2222"/>
        <v>2.8519322343586926</v>
      </c>
      <c r="CT729" s="1">
        <f t="shared" si="2223"/>
        <v>1.9440974360477115</v>
      </c>
      <c r="CU729" s="229">
        <f t="shared" si="2213"/>
        <v>-0.73289590809307636</v>
      </c>
      <c r="CV729" s="193">
        <f t="shared" si="2214"/>
        <v>1822.058644</v>
      </c>
      <c r="CW729" s="193">
        <f t="shared" si="2215"/>
        <v>4377.922333333333</v>
      </c>
      <c r="CX729" s="20"/>
      <c r="CY729" s="33"/>
      <c r="CZ729" s="475">
        <f t="shared" si="2216"/>
        <v>0</v>
      </c>
      <c r="DA729" s="4">
        <f t="shared" si="2331"/>
        <v>0.12443903179732781</v>
      </c>
      <c r="DE729" s="7">
        <f t="shared" si="2351"/>
        <v>0</v>
      </c>
      <c r="DF729" s="224">
        <f t="shared" si="2224"/>
        <v>0</v>
      </c>
      <c r="DG729" s="1">
        <f t="shared" si="2217"/>
        <v>0</v>
      </c>
      <c r="DH729" s="229">
        <f t="shared" si="2218"/>
        <v>-0.61223299533116271</v>
      </c>
      <c r="DI729" s="193"/>
      <c r="DJ729" s="193"/>
      <c r="DK729" s="20"/>
      <c r="DL729" s="33"/>
      <c r="DM729" s="475">
        <f t="shared" si="2219"/>
        <v>0</v>
      </c>
      <c r="DN729" s="4" t="e">
        <f t="shared" si="2333"/>
        <v>#DIV/0!</v>
      </c>
      <c r="DR729" s="7">
        <f t="shared" si="2334"/>
        <v>0</v>
      </c>
      <c r="DS729" s="224">
        <f t="shared" si="2225"/>
        <v>0</v>
      </c>
      <c r="DT729" s="1">
        <f t="shared" si="2220"/>
        <v>0</v>
      </c>
      <c r="DU729" s="229">
        <f t="shared" si="2221"/>
        <v>-0.82981310409851128</v>
      </c>
    </row>
    <row r="730" spans="1:125" hidden="1" outlineLevel="1" x14ac:dyDescent="0.35">
      <c r="B730" s="5" t="s">
        <v>128</v>
      </c>
      <c r="C730" s="3"/>
      <c r="D730" s="18">
        <v>320028</v>
      </c>
      <c r="E730" s="5" t="s">
        <v>41</v>
      </c>
      <c r="F730" s="5" t="s">
        <v>34</v>
      </c>
      <c r="G730" s="5" t="s">
        <v>72</v>
      </c>
      <c r="H730" s="20">
        <v>167.22200000000001</v>
      </c>
      <c r="I730" s="16">
        <f t="shared" si="2335"/>
        <v>7.3603936324167876</v>
      </c>
      <c r="J730" s="16">
        <f t="shared" si="2336"/>
        <v>9.8420891461649784</v>
      </c>
      <c r="K730" s="16">
        <f t="shared" si="2337"/>
        <v>15.296308275226945</v>
      </c>
      <c r="L730" s="33">
        <f t="shared" si="2338"/>
        <v>56.993059544796722</v>
      </c>
      <c r="M730" s="20">
        <f t="shared" si="2339"/>
        <v>43.277561505065115</v>
      </c>
      <c r="N730" s="20">
        <f t="shared" si="2340"/>
        <v>11.387385870280227</v>
      </c>
      <c r="O730" s="20">
        <f t="shared" si="2341"/>
        <v>24.094992721053444</v>
      </c>
      <c r="P730" s="20">
        <f t="shared" si="2342"/>
        <v>24.365147982920909</v>
      </c>
      <c r="Q730" s="20">
        <f t="shared" si="2343"/>
        <v>9.4499838537991394</v>
      </c>
      <c r="R730" s="20">
        <f t="shared" si="2344"/>
        <v>3.1427740369070953</v>
      </c>
      <c r="S730" s="20">
        <f t="shared" si="2345"/>
        <v>0</v>
      </c>
      <c r="T730" s="20">
        <f t="shared" si="2346"/>
        <v>0</v>
      </c>
      <c r="U730" s="182">
        <f t="shared" si="2347"/>
        <v>205.20969656863139</v>
      </c>
      <c r="V730" s="33">
        <v>5</v>
      </c>
      <c r="W730" s="20">
        <v>0</v>
      </c>
      <c r="X730" s="20">
        <v>0</v>
      </c>
      <c r="Y730" s="20">
        <v>2</v>
      </c>
      <c r="Z730" s="20">
        <v>-1</v>
      </c>
      <c r="AA730" s="20">
        <v>0</v>
      </c>
      <c r="AB730" s="20">
        <v>2</v>
      </c>
      <c r="AC730" s="20">
        <v>2</v>
      </c>
      <c r="AD730" s="20">
        <v>0</v>
      </c>
      <c r="AE730" s="20">
        <v>0</v>
      </c>
      <c r="AF730" s="20">
        <v>0</v>
      </c>
      <c r="AG730" s="16">
        <v>0</v>
      </c>
      <c r="AH730" s="179">
        <f t="shared" si="2211"/>
        <v>10</v>
      </c>
      <c r="AI730" s="28">
        <v>1230.8197440000001</v>
      </c>
      <c r="AJ730" s="28">
        <v>1645.8138312000001</v>
      </c>
      <c r="AK730" s="28">
        <v>2557.8792624000002</v>
      </c>
      <c r="AL730" s="28">
        <v>9530.4934031999983</v>
      </c>
      <c r="AM730" s="28">
        <v>7236.9603899999993</v>
      </c>
      <c r="AN730" s="28">
        <v>1904.22144</v>
      </c>
      <c r="AO730" s="28">
        <v>4029.2128727999993</v>
      </c>
      <c r="AP730" s="28">
        <v>4074.3887760000007</v>
      </c>
      <c r="AQ730" s="28">
        <v>1580.2451999999998</v>
      </c>
      <c r="AR730" s="28">
        <v>525.54095999967831</v>
      </c>
      <c r="AS730" s="28"/>
      <c r="AT730" s="28"/>
      <c r="AU730" s="329">
        <f t="shared" si="2265"/>
        <v>34315.575879599673</v>
      </c>
      <c r="AV730" s="33">
        <v>866.88143999999988</v>
      </c>
      <c r="AW730" s="20">
        <v>0</v>
      </c>
      <c r="AX730" s="20">
        <v>0</v>
      </c>
      <c r="AY730" s="20">
        <v>343.14191999999997</v>
      </c>
      <c r="AZ730" s="20">
        <v>-180.5976</v>
      </c>
      <c r="BA730" s="20">
        <v>0</v>
      </c>
      <c r="BB730" s="20">
        <v>343.14191999999997</v>
      </c>
      <c r="BC730" s="20">
        <v>343.14191999999997</v>
      </c>
      <c r="BD730" s="20">
        <v>0</v>
      </c>
      <c r="BE730" s="20">
        <v>0</v>
      </c>
      <c r="BF730" s="20">
        <v>0</v>
      </c>
      <c r="BG730" s="20">
        <v>0</v>
      </c>
      <c r="BH730" s="329">
        <f t="shared" si="2266"/>
        <v>1715.7095999999999</v>
      </c>
      <c r="BI730" s="193">
        <f t="shared" si="2326"/>
        <v>84.28103999999999</v>
      </c>
      <c r="BJ730" s="193">
        <f t="shared" si="2327"/>
        <v>54.181439999999988</v>
      </c>
      <c r="BK730" s="20">
        <v>3746.3365573836659</v>
      </c>
      <c r="BL730" s="33">
        <v>343.14191999999997</v>
      </c>
      <c r="BM730" s="226">
        <f t="shared" si="2226"/>
        <v>9.1593991822144366E-2</v>
      </c>
      <c r="BN730" s="4">
        <f t="shared" si="2348"/>
        <v>1.1665072353304178E-2</v>
      </c>
      <c r="BO730" s="4">
        <v>0.15</v>
      </c>
      <c r="BP730" s="4">
        <v>3.5</v>
      </c>
      <c r="BQ730" s="195">
        <v>65</v>
      </c>
      <c r="BR730" s="196">
        <f t="shared" si="2328"/>
        <v>9978.1367399999999</v>
      </c>
      <c r="BS730" s="224">
        <f t="shared" si="2236"/>
        <v>2.6634384250219219</v>
      </c>
      <c r="BT730" s="4">
        <f t="shared" si="2349"/>
        <v>1.4489898457348387</v>
      </c>
      <c r="BU730" s="229">
        <f t="shared" si="2350"/>
        <v>-0.64760079097650936</v>
      </c>
      <c r="BV730" s="193">
        <f t="shared" si="2228"/>
        <v>214.46369999999999</v>
      </c>
      <c r="BW730" s="193">
        <f t="shared" si="2229"/>
        <v>228.76127999999997</v>
      </c>
      <c r="BX730" s="20">
        <v>281.29856359676882</v>
      </c>
      <c r="BY730" s="19">
        <v>0</v>
      </c>
      <c r="BZ730" s="441">
        <f t="shared" si="2230"/>
        <v>0</v>
      </c>
      <c r="CA730" s="4">
        <f t="shared" si="2329"/>
        <v>3.6262829846129156E-2</v>
      </c>
      <c r="CB730" s="1">
        <v>0.3</v>
      </c>
      <c r="CC730" s="1">
        <v>1.3</v>
      </c>
      <c r="CD730" s="19">
        <v>3</v>
      </c>
      <c r="CE730" s="196">
        <v>379.25949600000001</v>
      </c>
      <c r="CF730" s="275">
        <f t="shared" si="2231"/>
        <v>1.3482454057023008</v>
      </c>
      <c r="CG730" s="1">
        <f t="shared" si="2232"/>
        <v>-0.7599995899370553</v>
      </c>
      <c r="CH730" s="229">
        <f t="shared" si="2233"/>
        <v>-0.94922439103474265</v>
      </c>
      <c r="CI730" s="193">
        <f t="shared" si="2234"/>
        <v>190.6344</v>
      </c>
      <c r="CJ730" s="193">
        <f t="shared" si="2235"/>
        <v>228.76127999999997</v>
      </c>
      <c r="CK730" s="20">
        <v>307.72112155822884</v>
      </c>
      <c r="CL730" s="33">
        <v>7223.9039999999986</v>
      </c>
      <c r="CM730" s="475">
        <f t="shared" si="2212"/>
        <v>23.475489636264854</v>
      </c>
      <c r="CN730" s="4">
        <f t="shared" si="2330"/>
        <v>1.3804997865970239E-2</v>
      </c>
      <c r="CO730" s="1">
        <v>0</v>
      </c>
      <c r="CP730" s="1">
        <v>1</v>
      </c>
      <c r="CQ730" s="19">
        <v>30</v>
      </c>
      <c r="CR730" s="7">
        <v>1805.9976000000001</v>
      </c>
      <c r="CS730" s="224">
        <f t="shared" si="2222"/>
        <v>5.8689426024929467</v>
      </c>
      <c r="CT730" s="1">
        <f t="shared" si="2223"/>
        <v>2.4364545058507061</v>
      </c>
      <c r="CU730" s="229">
        <f t="shared" si="2213"/>
        <v>-0.8973729244015507</v>
      </c>
      <c r="CV730" s="193">
        <f t="shared" si="2214"/>
        <v>893.9613599999999</v>
      </c>
      <c r="CW730" s="193">
        <f t="shared" si="2215"/>
        <v>2522.3486399999997</v>
      </c>
      <c r="CX730" s="20"/>
      <c r="CY730" s="33"/>
      <c r="CZ730" s="475">
        <f t="shared" si="2216"/>
        <v>0</v>
      </c>
      <c r="DA730" s="4">
        <f t="shared" si="2331"/>
        <v>7.1695795109713731E-2</v>
      </c>
      <c r="DE730" s="7">
        <f t="shared" si="2351"/>
        <v>0</v>
      </c>
      <c r="DF730" s="224">
        <f t="shared" si="2224"/>
        <v>0</v>
      </c>
      <c r="DG730" s="1">
        <f t="shared" si="2217"/>
        <v>0</v>
      </c>
      <c r="DH730" s="229">
        <f t="shared" si="2218"/>
        <v>-0.7394881662086713</v>
      </c>
      <c r="DI730" s="193"/>
      <c r="DJ730" s="193"/>
      <c r="DK730" s="20"/>
      <c r="DL730" s="33"/>
      <c r="DM730" s="475">
        <f t="shared" si="2219"/>
        <v>0</v>
      </c>
      <c r="DN730" s="4" t="e">
        <f t="shared" si="2333"/>
        <v>#DIV/0!</v>
      </c>
      <c r="DR730" s="7">
        <f t="shared" si="2334"/>
        <v>0</v>
      </c>
      <c r="DS730" s="224">
        <f t="shared" si="2225"/>
        <v>0</v>
      </c>
      <c r="DT730" s="1">
        <f t="shared" si="2220"/>
        <v>0</v>
      </c>
      <c r="DU730" s="229">
        <f t="shared" si="2221"/>
        <v>-0.95000201640153803</v>
      </c>
    </row>
    <row r="731" spans="1:125" hidden="1" outlineLevel="1" x14ac:dyDescent="0.35">
      <c r="B731" s="5" t="s">
        <v>128</v>
      </c>
      <c r="C731" s="3"/>
      <c r="D731" s="18">
        <v>320120</v>
      </c>
      <c r="E731" s="5" t="s">
        <v>41</v>
      </c>
      <c r="F731" s="5" t="s">
        <v>35</v>
      </c>
      <c r="G731" s="5" t="s">
        <v>72</v>
      </c>
      <c r="H731" s="20">
        <v>167.22200000000001</v>
      </c>
      <c r="I731" s="16">
        <f t="shared" si="2335"/>
        <v>0</v>
      </c>
      <c r="J731" s="16">
        <f t="shared" si="2336"/>
        <v>0</v>
      </c>
      <c r="K731" s="16">
        <f t="shared" si="2337"/>
        <v>0</v>
      </c>
      <c r="L731" s="33">
        <f t="shared" si="2338"/>
        <v>0</v>
      </c>
      <c r="M731" s="20">
        <f t="shared" si="2339"/>
        <v>0</v>
      </c>
      <c r="N731" s="20">
        <f t="shared" si="2340"/>
        <v>0</v>
      </c>
      <c r="O731" s="20">
        <f t="shared" si="2341"/>
        <v>0</v>
      </c>
      <c r="P731" s="20">
        <f t="shared" si="2342"/>
        <v>0</v>
      </c>
      <c r="Q731" s="20">
        <f t="shared" si="2343"/>
        <v>0</v>
      </c>
      <c r="R731" s="20">
        <f t="shared" si="2344"/>
        <v>0</v>
      </c>
      <c r="S731" s="20">
        <f t="shared" si="2345"/>
        <v>0</v>
      </c>
      <c r="T731" s="20">
        <f t="shared" si="2346"/>
        <v>0</v>
      </c>
      <c r="U731" s="182">
        <f t="shared" si="2347"/>
        <v>0</v>
      </c>
      <c r="V731" s="33">
        <v>0</v>
      </c>
      <c r="W731" s="20">
        <v>0</v>
      </c>
      <c r="X731" s="20">
        <v>0</v>
      </c>
      <c r="Y731" s="20">
        <v>0</v>
      </c>
      <c r="Z731" s="20">
        <v>0</v>
      </c>
      <c r="AA731" s="20">
        <v>0</v>
      </c>
      <c r="AB731" s="20">
        <v>0</v>
      </c>
      <c r="AC731" s="20">
        <v>0</v>
      </c>
      <c r="AD731" s="20">
        <v>0</v>
      </c>
      <c r="AE731" s="20">
        <v>0</v>
      </c>
      <c r="AF731" s="20">
        <v>0</v>
      </c>
      <c r="AG731" s="16">
        <v>0</v>
      </c>
      <c r="AH731" s="179">
        <f t="shared" si="2211"/>
        <v>0</v>
      </c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329">
        <f t="shared" si="2265"/>
        <v>0</v>
      </c>
      <c r="AV731" s="33">
        <v>0</v>
      </c>
      <c r="AW731" s="20">
        <v>0</v>
      </c>
      <c r="AX731" s="20">
        <v>0</v>
      </c>
      <c r="AY731" s="20">
        <v>0</v>
      </c>
      <c r="AZ731" s="20">
        <v>0</v>
      </c>
      <c r="BA731" s="20">
        <v>0</v>
      </c>
      <c r="BB731" s="20">
        <v>0</v>
      </c>
      <c r="BC731" s="20">
        <v>0</v>
      </c>
      <c r="BD731" s="20">
        <v>0</v>
      </c>
      <c r="BE731" s="20">
        <v>0</v>
      </c>
      <c r="BF731" s="20">
        <v>0</v>
      </c>
      <c r="BG731" s="20">
        <v>0</v>
      </c>
      <c r="BH731" s="329">
        <f t="shared" si="2266"/>
        <v>0</v>
      </c>
      <c r="BI731" s="193">
        <f t="shared" si="2326"/>
        <v>0</v>
      </c>
      <c r="BJ731" s="193">
        <f t="shared" si="2327"/>
        <v>0</v>
      </c>
      <c r="BK731" s="20">
        <v>0</v>
      </c>
      <c r="BL731" s="33">
        <v>0</v>
      </c>
      <c r="BM731" s="226">
        <f t="shared" si="2226"/>
        <v>0</v>
      </c>
      <c r="BN731" s="4">
        <f t="shared" si="2348"/>
        <v>0</v>
      </c>
      <c r="BO731" s="4">
        <v>0</v>
      </c>
      <c r="BP731" s="4">
        <v>0</v>
      </c>
      <c r="BQ731" s="195">
        <v>0</v>
      </c>
      <c r="BR731" s="196">
        <f t="shared" si="2328"/>
        <v>0</v>
      </c>
      <c r="BS731" s="224">
        <f t="shared" si="2236"/>
        <v>0</v>
      </c>
      <c r="BT731" s="4">
        <f t="shared" si="2349"/>
        <v>0</v>
      </c>
      <c r="BU731" s="229">
        <f t="shared" si="2350"/>
        <v>0</v>
      </c>
      <c r="BV731" s="193">
        <f t="shared" si="2228"/>
        <v>0</v>
      </c>
      <c r="BW731" s="193">
        <f t="shared" si="2229"/>
        <v>0</v>
      </c>
      <c r="BX731" s="20">
        <v>0</v>
      </c>
      <c r="BY731" s="19">
        <v>0</v>
      </c>
      <c r="BZ731" s="441">
        <f t="shared" si="2230"/>
        <v>0</v>
      </c>
      <c r="CA731" s="4">
        <f t="shared" si="2329"/>
        <v>0</v>
      </c>
      <c r="CB731" s="1">
        <v>0</v>
      </c>
      <c r="CC731" s="1">
        <v>0</v>
      </c>
      <c r="CD731" s="19">
        <v>0</v>
      </c>
      <c r="CE731" s="196">
        <v>0</v>
      </c>
      <c r="CF731" s="275">
        <f t="shared" si="2231"/>
        <v>0</v>
      </c>
      <c r="CG731" s="1">
        <f t="shared" si="2232"/>
        <v>0</v>
      </c>
      <c r="CH731" s="229">
        <f t="shared" si="2233"/>
        <v>0</v>
      </c>
      <c r="CI731" s="193">
        <f t="shared" si="2234"/>
        <v>0</v>
      </c>
      <c r="CJ731" s="193">
        <f t="shared" si="2235"/>
        <v>0</v>
      </c>
      <c r="CK731" s="20">
        <v>0</v>
      </c>
      <c r="CL731" s="33">
        <v>0</v>
      </c>
      <c r="CM731" s="475">
        <f t="shared" si="2212"/>
        <v>0</v>
      </c>
      <c r="CN731" s="4">
        <f t="shared" si="2330"/>
        <v>0</v>
      </c>
      <c r="CO731" s="1">
        <v>0</v>
      </c>
      <c r="CP731" s="1">
        <v>0</v>
      </c>
      <c r="CQ731" s="19">
        <v>0</v>
      </c>
      <c r="CR731" s="7">
        <v>0</v>
      </c>
      <c r="CS731" s="224">
        <f t="shared" si="2222"/>
        <v>0</v>
      </c>
      <c r="CT731" s="1">
        <f t="shared" si="2223"/>
        <v>0</v>
      </c>
      <c r="CU731" s="229">
        <f t="shared" si="2213"/>
        <v>0</v>
      </c>
      <c r="CV731" s="193">
        <f t="shared" si="2214"/>
        <v>0</v>
      </c>
      <c r="CW731" s="193">
        <f t="shared" si="2215"/>
        <v>0</v>
      </c>
      <c r="CX731" s="20"/>
      <c r="CY731" s="33"/>
      <c r="CZ731" s="475">
        <f t="shared" si="2216"/>
        <v>0</v>
      </c>
      <c r="DA731" s="4">
        <f t="shared" si="2331"/>
        <v>0</v>
      </c>
      <c r="DE731" s="7">
        <f t="shared" si="2351"/>
        <v>0</v>
      </c>
      <c r="DF731" s="224">
        <f t="shared" si="2224"/>
        <v>0</v>
      </c>
      <c r="DG731" s="1">
        <f t="shared" si="2217"/>
        <v>0</v>
      </c>
      <c r="DH731" s="229">
        <f t="shared" si="2218"/>
        <v>0</v>
      </c>
      <c r="DI731" s="193"/>
      <c r="DJ731" s="193"/>
      <c r="DK731" s="20"/>
      <c r="DL731" s="33"/>
      <c r="DM731" s="475">
        <f t="shared" si="2219"/>
        <v>0</v>
      </c>
      <c r="DN731" s="4" t="e">
        <f t="shared" si="2333"/>
        <v>#DIV/0!</v>
      </c>
      <c r="DR731" s="7">
        <f t="shared" si="2334"/>
        <v>0</v>
      </c>
      <c r="DS731" s="224">
        <f t="shared" si="2225"/>
        <v>0</v>
      </c>
      <c r="DT731" s="1">
        <f t="shared" si="2220"/>
        <v>0</v>
      </c>
      <c r="DU731" s="229">
        <f t="shared" si="2221"/>
        <v>0</v>
      </c>
    </row>
    <row r="732" spans="1:125" hidden="1" outlineLevel="1" x14ac:dyDescent="0.35">
      <c r="B732" s="5" t="s">
        <v>128</v>
      </c>
      <c r="C732" s="3"/>
      <c r="D732" s="18">
        <v>320100</v>
      </c>
      <c r="E732" s="5" t="s">
        <v>44</v>
      </c>
      <c r="F732" s="5" t="s">
        <v>50</v>
      </c>
      <c r="G732" s="5" t="s">
        <v>73</v>
      </c>
      <c r="H732" s="20">
        <v>225.81800000000001</v>
      </c>
      <c r="I732" s="16">
        <f t="shared" si="2335"/>
        <v>0</v>
      </c>
      <c r="J732" s="16">
        <f t="shared" si="2336"/>
        <v>0</v>
      </c>
      <c r="K732" s="16">
        <f t="shared" si="2337"/>
        <v>0</v>
      </c>
      <c r="L732" s="33">
        <f t="shared" si="2338"/>
        <v>0</v>
      </c>
      <c r="M732" s="20">
        <f t="shared" si="2339"/>
        <v>0</v>
      </c>
      <c r="N732" s="20">
        <f t="shared" si="2340"/>
        <v>0</v>
      </c>
      <c r="O732" s="20">
        <f t="shared" si="2341"/>
        <v>0</v>
      </c>
      <c r="P732" s="20">
        <f t="shared" si="2342"/>
        <v>6.275399835265568</v>
      </c>
      <c r="Q732" s="20">
        <f t="shared" si="2343"/>
        <v>2.0735494956115099</v>
      </c>
      <c r="R732" s="20">
        <f t="shared" si="2344"/>
        <v>2.0519703478022135</v>
      </c>
      <c r="S732" s="20">
        <f t="shared" si="2345"/>
        <v>0</v>
      </c>
      <c r="T732" s="20">
        <f t="shared" si="2346"/>
        <v>0</v>
      </c>
      <c r="U732" s="182">
        <f t="shared" si="2347"/>
        <v>10.400919678679291</v>
      </c>
      <c r="V732" s="33">
        <v>1</v>
      </c>
      <c r="W732" s="20">
        <v>2</v>
      </c>
      <c r="X732" s="20">
        <v>0</v>
      </c>
      <c r="Y732" s="20">
        <v>0</v>
      </c>
      <c r="Z732" s="20">
        <v>0</v>
      </c>
      <c r="AA732" s="20">
        <v>0</v>
      </c>
      <c r="AB732" s="20">
        <v>0</v>
      </c>
      <c r="AC732" s="20">
        <v>0</v>
      </c>
      <c r="AD732" s="20">
        <v>0</v>
      </c>
      <c r="AE732" s="20">
        <v>0</v>
      </c>
      <c r="AF732" s="20">
        <v>0</v>
      </c>
      <c r="AG732" s="16">
        <v>0</v>
      </c>
      <c r="AH732" s="179">
        <f t="shared" si="2211"/>
        <v>3</v>
      </c>
      <c r="AI732" s="23"/>
      <c r="AJ732" s="23"/>
      <c r="AK732" s="23"/>
      <c r="AL732" s="23"/>
      <c r="AM732" s="23"/>
      <c r="AN732" s="23"/>
      <c r="AO732" s="28"/>
      <c r="AP732" s="28">
        <v>1417.09824</v>
      </c>
      <c r="AQ732" s="28">
        <v>468.24479999999994</v>
      </c>
      <c r="AR732" s="28">
        <v>463.37184000000025</v>
      </c>
      <c r="AS732" s="28"/>
      <c r="AT732" s="28"/>
      <c r="AU732" s="329">
        <f t="shared" si="2265"/>
        <v>2348.7148800000004</v>
      </c>
      <c r="AV732" s="33">
        <v>243.88128</v>
      </c>
      <c r="AW732" s="20">
        <v>468.2448</v>
      </c>
      <c r="AX732" s="20">
        <v>0</v>
      </c>
      <c r="AY732" s="20">
        <v>0</v>
      </c>
      <c r="AZ732" s="20">
        <v>0</v>
      </c>
      <c r="BA732" s="20">
        <v>0</v>
      </c>
      <c r="BB732" s="20">
        <v>0</v>
      </c>
      <c r="BC732" s="20">
        <v>0</v>
      </c>
      <c r="BD732" s="20">
        <v>0</v>
      </c>
      <c r="BE732" s="20">
        <v>0</v>
      </c>
      <c r="BF732" s="20">
        <v>0</v>
      </c>
      <c r="BG732" s="20">
        <v>0</v>
      </c>
      <c r="BH732" s="329">
        <f t="shared" si="2266"/>
        <v>712.12608</v>
      </c>
      <c r="BI732" s="193">
        <f t="shared" si="2326"/>
        <v>78.040800000000004</v>
      </c>
      <c r="BJ732" s="193">
        <f t="shared" si="2327"/>
        <v>0</v>
      </c>
      <c r="BK732" s="20">
        <v>2761.5703703381746</v>
      </c>
      <c r="BL732" s="33">
        <v>0</v>
      </c>
      <c r="BM732" s="226">
        <f t="shared" si="2226"/>
        <v>0</v>
      </c>
      <c r="BN732" s="4">
        <f t="shared" si="2348"/>
        <v>0</v>
      </c>
      <c r="BO732" s="4">
        <v>0</v>
      </c>
      <c r="BP732" s="4">
        <v>1.7</v>
      </c>
      <c r="BQ732" s="195">
        <v>5</v>
      </c>
      <c r="BR732" s="196">
        <f t="shared" si="2328"/>
        <v>1219.4172000000003</v>
      </c>
      <c r="BS732" s="224">
        <f t="shared" si="2236"/>
        <v>0.44156658584465974</v>
      </c>
      <c r="BT732" s="4">
        <f t="shared" si="2349"/>
        <v>-0.13949706126231565</v>
      </c>
      <c r="BU732" s="229">
        <f t="shared" si="2350"/>
        <v>0.36302708272363682</v>
      </c>
      <c r="BV732" s="193">
        <f t="shared" si="2228"/>
        <v>89.01576</v>
      </c>
      <c r="BW732" s="193">
        <f t="shared" si="2229"/>
        <v>0</v>
      </c>
      <c r="BX732" s="20">
        <v>0</v>
      </c>
      <c r="BY732" s="19">
        <v>0</v>
      </c>
      <c r="BZ732" s="441">
        <f t="shared" si="2230"/>
        <v>0</v>
      </c>
      <c r="CA732" s="4">
        <f t="shared" si="2329"/>
        <v>0</v>
      </c>
      <c r="CB732" s="1">
        <v>0.25</v>
      </c>
      <c r="CC732" s="1">
        <v>1.3</v>
      </c>
      <c r="CD732" s="19"/>
      <c r="CE732" s="196">
        <v>0</v>
      </c>
      <c r="CF732" s="275">
        <f t="shared" si="2231"/>
        <v>0</v>
      </c>
      <c r="CG732" s="1">
        <f t="shared" si="2232"/>
        <v>-1</v>
      </c>
      <c r="CH732" s="229">
        <f t="shared" si="2233"/>
        <v>-0.62228301964612232</v>
      </c>
      <c r="CI732" s="193">
        <f t="shared" si="2234"/>
        <v>79.125119999999995</v>
      </c>
      <c r="CJ732" s="193">
        <f t="shared" si="2235"/>
        <v>0</v>
      </c>
      <c r="CK732" s="20">
        <v>0</v>
      </c>
      <c r="CL732" s="33">
        <v>0</v>
      </c>
      <c r="CM732" s="475">
        <f t="shared" si="2212"/>
        <v>0</v>
      </c>
      <c r="CN732" s="4">
        <f t="shared" si="2330"/>
        <v>0</v>
      </c>
      <c r="CO732" s="1">
        <v>0</v>
      </c>
      <c r="CP732" s="1">
        <v>1</v>
      </c>
      <c r="CQ732" s="19">
        <v>6.4722222222222214</v>
      </c>
      <c r="CR732" s="7">
        <v>1219.4172000000003</v>
      </c>
      <c r="CS732" s="224">
        <f t="shared" si="2222"/>
        <v>0</v>
      </c>
      <c r="CT732" s="1">
        <f t="shared" si="2223"/>
        <v>1.631616975256847</v>
      </c>
      <c r="CU732" s="229">
        <f t="shared" si="2213"/>
        <v>-0.17761696132312155</v>
      </c>
      <c r="CV732" s="193">
        <f t="shared" si="2214"/>
        <v>71.212608000000003</v>
      </c>
      <c r="CW732" s="193">
        <f t="shared" si="2215"/>
        <v>0</v>
      </c>
      <c r="CX732" s="20"/>
      <c r="CY732" s="33"/>
      <c r="CZ732" s="475">
        <f t="shared" si="2216"/>
        <v>0</v>
      </c>
      <c r="DA732" s="4">
        <f t="shared" si="2331"/>
        <v>0</v>
      </c>
      <c r="DE732" s="7">
        <f t="shared" si="2351"/>
        <v>0</v>
      </c>
      <c r="DF732" s="224">
        <f t="shared" si="2224"/>
        <v>0</v>
      </c>
      <c r="DG732" s="1">
        <f t="shared" si="2217"/>
        <v>0</v>
      </c>
      <c r="DH732" s="229">
        <f t="shared" si="2218"/>
        <v>-0.69680181870351166</v>
      </c>
      <c r="DI732" s="193"/>
      <c r="DJ732" s="193"/>
      <c r="DK732" s="20"/>
      <c r="DL732" s="33"/>
      <c r="DM732" s="475">
        <f t="shared" si="2219"/>
        <v>0</v>
      </c>
      <c r="DN732" s="4" t="e">
        <f t="shared" si="2333"/>
        <v>#DIV/0!</v>
      </c>
      <c r="DR732" s="7">
        <f t="shared" si="2334"/>
        <v>0</v>
      </c>
      <c r="DS732" s="224">
        <f t="shared" si="2225"/>
        <v>0</v>
      </c>
      <c r="DT732" s="1">
        <f t="shared" si="2220"/>
        <v>0</v>
      </c>
      <c r="DU732" s="229">
        <f t="shared" si="2221"/>
        <v>-0.69680181870351166</v>
      </c>
    </row>
    <row r="733" spans="1:125" hidden="1" outlineLevel="1" x14ac:dyDescent="0.35">
      <c r="B733" s="5" t="s">
        <v>128</v>
      </c>
      <c r="C733" s="3"/>
      <c r="D733" s="18">
        <v>320400</v>
      </c>
      <c r="E733" s="5" t="s">
        <v>44</v>
      </c>
      <c r="F733" s="5" t="s">
        <v>51</v>
      </c>
      <c r="G733" s="5" t="s">
        <v>73</v>
      </c>
      <c r="H733" s="20">
        <v>225.81800000000001</v>
      </c>
      <c r="I733" s="16">
        <f t="shared" si="2335"/>
        <v>0</v>
      </c>
      <c r="J733" s="16">
        <f t="shared" si="2336"/>
        <v>0</v>
      </c>
      <c r="K733" s="16">
        <f t="shared" si="2337"/>
        <v>0</v>
      </c>
      <c r="L733" s="33">
        <f t="shared" si="2338"/>
        <v>0</v>
      </c>
      <c r="M733" s="20">
        <f t="shared" si="2339"/>
        <v>0</v>
      </c>
      <c r="N733" s="20">
        <f t="shared" si="2340"/>
        <v>0</v>
      </c>
      <c r="O733" s="20">
        <f t="shared" si="2341"/>
        <v>0</v>
      </c>
      <c r="P733" s="20">
        <f t="shared" si="2342"/>
        <v>6.2754572266161235</v>
      </c>
      <c r="Q733" s="20">
        <f t="shared" si="2343"/>
        <v>3.1211712086724708</v>
      </c>
      <c r="R733" s="20">
        <f t="shared" si="2344"/>
        <v>4.428344947232869E-6</v>
      </c>
      <c r="S733" s="20">
        <f t="shared" si="2345"/>
        <v>0</v>
      </c>
      <c r="T733" s="20">
        <f t="shared" si="2346"/>
        <v>0</v>
      </c>
      <c r="U733" s="182">
        <f t="shared" si="2347"/>
        <v>9.3966328636335419</v>
      </c>
      <c r="V733" s="33">
        <v>0</v>
      </c>
      <c r="W733" s="20">
        <v>1</v>
      </c>
      <c r="X733" s="20">
        <v>0</v>
      </c>
      <c r="Y733" s="20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0">
        <v>0</v>
      </c>
      <c r="AF733" s="20">
        <v>0</v>
      </c>
      <c r="AG733" s="16">
        <v>0</v>
      </c>
      <c r="AH733" s="179">
        <f t="shared" si="2211"/>
        <v>1</v>
      </c>
      <c r="AI733" s="23"/>
      <c r="AJ733" s="23"/>
      <c r="AK733" s="23"/>
      <c r="AL733" s="23"/>
      <c r="AM733" s="23"/>
      <c r="AN733" s="23"/>
      <c r="AO733" s="28"/>
      <c r="AP733" s="28">
        <v>1417.1111999999998</v>
      </c>
      <c r="AQ733" s="28">
        <v>704.81664000000001</v>
      </c>
      <c r="AR733" s="28">
        <v>9.9999999929423211E-4</v>
      </c>
      <c r="AS733" s="28"/>
      <c r="AT733" s="28"/>
      <c r="AU733" s="329">
        <f t="shared" si="2265"/>
        <v>2121.9288399999991</v>
      </c>
      <c r="AV733" s="33">
        <v>0</v>
      </c>
      <c r="AW733" s="20">
        <v>234.1224</v>
      </c>
      <c r="AX733" s="20">
        <v>0</v>
      </c>
      <c r="AY733" s="20">
        <v>0</v>
      </c>
      <c r="AZ733" s="20">
        <v>0</v>
      </c>
      <c r="BA733" s="20">
        <v>0</v>
      </c>
      <c r="BB733" s="20">
        <v>0</v>
      </c>
      <c r="BC733" s="20">
        <v>0</v>
      </c>
      <c r="BD733" s="20">
        <v>0</v>
      </c>
      <c r="BE733" s="20">
        <v>0</v>
      </c>
      <c r="BF733" s="20">
        <v>0</v>
      </c>
      <c r="BG733" s="20">
        <v>0</v>
      </c>
      <c r="BH733" s="329">
        <f t="shared" si="2266"/>
        <v>234.1224</v>
      </c>
      <c r="BI733" s="193">
        <f t="shared" si="2326"/>
        <v>39.020400000000002</v>
      </c>
      <c r="BJ733" s="193">
        <f t="shared" si="2327"/>
        <v>0</v>
      </c>
      <c r="BK733" s="20">
        <v>2416.3740740459025</v>
      </c>
      <c r="BL733" s="33">
        <v>0</v>
      </c>
      <c r="BM733" s="226">
        <f t="shared" si="2226"/>
        <v>0</v>
      </c>
      <c r="BN733" s="4">
        <f t="shared" si="2348"/>
        <v>0</v>
      </c>
      <c r="BO733" s="4">
        <v>0</v>
      </c>
      <c r="BP733" s="4">
        <v>1.7</v>
      </c>
      <c r="BQ733" s="195">
        <v>5</v>
      </c>
      <c r="BR733" s="196">
        <f t="shared" si="2328"/>
        <v>1219.4172000000003</v>
      </c>
      <c r="BS733" s="224">
        <f t="shared" si="2236"/>
        <v>0.50464752667961121</v>
      </c>
      <c r="BT733" s="4">
        <f t="shared" si="2349"/>
        <v>-0.13950493087627813</v>
      </c>
      <c r="BU733" s="229">
        <f t="shared" si="2350"/>
        <v>2.5706098434618685E-2</v>
      </c>
      <c r="BV733" s="193">
        <f t="shared" si="2228"/>
        <v>29.2653</v>
      </c>
      <c r="BW733" s="193">
        <f t="shared" si="2229"/>
        <v>0</v>
      </c>
      <c r="BX733" s="20">
        <v>0</v>
      </c>
      <c r="BY733" s="19">
        <v>0</v>
      </c>
      <c r="BZ733" s="441">
        <f t="shared" si="2230"/>
        <v>0</v>
      </c>
      <c r="CA733" s="4">
        <f t="shared" si="2329"/>
        <v>0</v>
      </c>
      <c r="CB733" s="1">
        <v>0.25</v>
      </c>
      <c r="CC733" s="1">
        <v>1.3</v>
      </c>
      <c r="CD733" s="19"/>
      <c r="CE733" s="196">
        <v>0</v>
      </c>
      <c r="CF733" s="275">
        <f t="shared" si="2231"/>
        <v>0</v>
      </c>
      <c r="CG733" s="1">
        <f t="shared" si="2232"/>
        <v>-1</v>
      </c>
      <c r="CH733" s="229">
        <f t="shared" si="2233"/>
        <v>-0.88966523951163201</v>
      </c>
      <c r="CI733" s="193">
        <f t="shared" si="2234"/>
        <v>26.0136</v>
      </c>
      <c r="CJ733" s="193">
        <f t="shared" si="2235"/>
        <v>0</v>
      </c>
      <c r="CK733" s="20">
        <v>0</v>
      </c>
      <c r="CL733" s="33">
        <v>0</v>
      </c>
      <c r="CM733" s="475">
        <f t="shared" si="2212"/>
        <v>0</v>
      </c>
      <c r="CN733" s="4">
        <f t="shared" si="2330"/>
        <v>0</v>
      </c>
      <c r="CO733" s="1">
        <v>0</v>
      </c>
      <c r="CP733" s="1">
        <v>1</v>
      </c>
      <c r="CQ733" s="19">
        <v>6.1666666666666661</v>
      </c>
      <c r="CR733" s="7">
        <v>1219.4172000000003</v>
      </c>
      <c r="CS733" s="224">
        <f t="shared" si="2222"/>
        <v>0</v>
      </c>
      <c r="CT733" s="1">
        <f t="shared" si="2223"/>
        <v>1219416.2008606258</v>
      </c>
      <c r="CU733" s="229">
        <f t="shared" si="2213"/>
        <v>-0.31499135475249918</v>
      </c>
      <c r="CV733" s="193">
        <f t="shared" si="2214"/>
        <v>23.412240000000001</v>
      </c>
      <c r="CW733" s="193">
        <f t="shared" si="2215"/>
        <v>0</v>
      </c>
      <c r="CX733" s="20"/>
      <c r="CY733" s="33"/>
      <c r="CZ733" s="475">
        <f t="shared" si="2216"/>
        <v>0</v>
      </c>
      <c r="DA733" s="4">
        <f t="shared" si="2331"/>
        <v>0</v>
      </c>
      <c r="DE733" s="7">
        <f t="shared" si="2351"/>
        <v>0</v>
      </c>
      <c r="DF733" s="224">
        <f t="shared" si="2224"/>
        <v>0</v>
      </c>
      <c r="DG733" s="1">
        <f t="shared" si="2217"/>
        <v>0</v>
      </c>
      <c r="DH733" s="229">
        <f t="shared" si="2218"/>
        <v>-0.88966529150902152</v>
      </c>
      <c r="DI733" s="193"/>
      <c r="DJ733" s="193"/>
      <c r="DK733" s="20"/>
      <c r="DL733" s="33"/>
      <c r="DM733" s="475">
        <f t="shared" si="2219"/>
        <v>0</v>
      </c>
      <c r="DN733" s="4" t="e">
        <f t="shared" si="2333"/>
        <v>#DIV/0!</v>
      </c>
      <c r="DR733" s="7">
        <f t="shared" si="2334"/>
        <v>0</v>
      </c>
      <c r="DS733" s="224">
        <f t="shared" si="2225"/>
        <v>0</v>
      </c>
      <c r="DT733" s="1">
        <f t="shared" si="2220"/>
        <v>0</v>
      </c>
      <c r="DU733" s="229">
        <f t="shared" si="2221"/>
        <v>-0.88966529150902152</v>
      </c>
    </row>
    <row r="734" spans="1:125" hidden="1" outlineLevel="1" x14ac:dyDescent="0.35">
      <c r="B734" s="5" t="s">
        <v>128</v>
      </c>
      <c r="C734" s="3"/>
      <c r="D734" s="18">
        <v>320026</v>
      </c>
      <c r="E734" s="5" t="s">
        <v>41</v>
      </c>
      <c r="F734" s="5" t="s">
        <v>52</v>
      </c>
      <c r="G734" s="5" t="s">
        <v>74</v>
      </c>
      <c r="H734" s="20">
        <f>223309/1000</f>
        <v>223.309</v>
      </c>
      <c r="I734" s="16">
        <f t="shared" si="2335"/>
        <v>29.405021741174785</v>
      </c>
      <c r="J734" s="16">
        <f t="shared" si="2336"/>
        <v>63.41911091805526</v>
      </c>
      <c r="K734" s="16">
        <f t="shared" si="2337"/>
        <v>23.255890268641206</v>
      </c>
      <c r="L734" s="33">
        <f t="shared" si="2338"/>
        <v>61.041300941744403</v>
      </c>
      <c r="M734" s="20">
        <f t="shared" si="2339"/>
        <v>39.409249067435702</v>
      </c>
      <c r="N734" s="20">
        <f t="shared" si="2340"/>
        <v>39.011196145251652</v>
      </c>
      <c r="O734" s="20">
        <f t="shared" si="2341"/>
        <v>27.192965442503439</v>
      </c>
      <c r="P734" s="20">
        <f t="shared" si="2342"/>
        <v>41.675428397422401</v>
      </c>
      <c r="Q734" s="20">
        <f t="shared" si="2343"/>
        <v>42.388228687603267</v>
      </c>
      <c r="R734" s="20">
        <f t="shared" si="2344"/>
        <v>22.62749177149152</v>
      </c>
      <c r="S734" s="20">
        <f t="shared" si="2345"/>
        <v>0</v>
      </c>
      <c r="T734" s="20">
        <f t="shared" si="2346"/>
        <v>0</v>
      </c>
      <c r="U734" s="182">
        <f t="shared" si="2347"/>
        <v>389.42588338132367</v>
      </c>
      <c r="V734" s="33">
        <v>5</v>
      </c>
      <c r="W734" s="20">
        <v>2</v>
      </c>
      <c r="X734" s="20">
        <v>6.375</v>
      </c>
      <c r="Y734" s="20">
        <v>4</v>
      </c>
      <c r="Z734" s="20">
        <v>3</v>
      </c>
      <c r="AA734" s="20">
        <v>0</v>
      </c>
      <c r="AB734" s="20">
        <v>0</v>
      </c>
      <c r="AC734" s="20">
        <v>5</v>
      </c>
      <c r="AD734" s="20">
        <v>8</v>
      </c>
      <c r="AE734" s="20">
        <v>0</v>
      </c>
      <c r="AF734" s="20">
        <v>0</v>
      </c>
      <c r="AG734" s="16">
        <v>0</v>
      </c>
      <c r="AH734" s="179">
        <f t="shared" si="2211"/>
        <v>33.375</v>
      </c>
      <c r="AI734" s="28">
        <v>6566.4059999999999</v>
      </c>
      <c r="AJ734" s="28">
        <v>14162.058240000002</v>
      </c>
      <c r="AK734" s="28">
        <v>5193.2495999999992</v>
      </c>
      <c r="AL734" s="28">
        <v>13631.071872</v>
      </c>
      <c r="AM734" s="28">
        <v>8800.4399999999987</v>
      </c>
      <c r="AN734" s="28">
        <v>8711.5512000000017</v>
      </c>
      <c r="AO734" s="28">
        <v>6072.4339200000004</v>
      </c>
      <c r="AP734" s="28">
        <v>9306.498239999999</v>
      </c>
      <c r="AQ734" s="28">
        <v>9465.6729599999981</v>
      </c>
      <c r="AR734" s="28">
        <v>5052.92256</v>
      </c>
      <c r="AS734" s="28"/>
      <c r="AT734" s="28"/>
      <c r="AU734" s="329">
        <f t="shared" si="2265"/>
        <v>86962.304592</v>
      </c>
      <c r="AV734" s="33">
        <v>1113.9638400000001</v>
      </c>
      <c r="AW734" s="20">
        <v>463.08672000000001</v>
      </c>
      <c r="AX734" s="20">
        <v>1468.5850800000003</v>
      </c>
      <c r="AY734" s="20">
        <v>909.11808000000008</v>
      </c>
      <c r="AZ734" s="20">
        <v>654.58367999999996</v>
      </c>
      <c r="BA734" s="20">
        <v>0</v>
      </c>
      <c r="BB734" s="20">
        <v>0</v>
      </c>
      <c r="BC734" s="20">
        <v>1117.6704</v>
      </c>
      <c r="BD734" s="20">
        <v>801.67968000000178</v>
      </c>
      <c r="BE734" s="20">
        <v>0</v>
      </c>
      <c r="BF734" s="20">
        <v>0</v>
      </c>
      <c r="BG734" s="20">
        <v>0</v>
      </c>
      <c r="BH734" s="329">
        <f t="shared" si="2266"/>
        <v>6528.6874800000023</v>
      </c>
      <c r="BI734" s="193">
        <f t="shared" si="2326"/>
        <v>582.56226000000004</v>
      </c>
      <c r="BJ734" s="193">
        <f t="shared" si="2327"/>
        <v>218.19456</v>
      </c>
      <c r="BK734" s="20">
        <v>1273.8346480484329</v>
      </c>
      <c r="BL734" s="33">
        <v>1117.6704</v>
      </c>
      <c r="BM734" s="226">
        <f t="shared" si="2226"/>
        <v>0.87740618589101582</v>
      </c>
      <c r="BN734" s="4">
        <f t="shared" si="2348"/>
        <v>4.6976516857015434E-2</v>
      </c>
      <c r="BO734" s="4">
        <v>0</v>
      </c>
      <c r="BP734" s="4">
        <v>3.5</v>
      </c>
      <c r="BQ734" s="195">
        <v>30</v>
      </c>
      <c r="BR734" s="196">
        <f t="shared" si="2328"/>
        <v>7235.2115999999996</v>
      </c>
      <c r="BS734" s="224">
        <f t="shared" si="2236"/>
        <v>5.6798671719949221</v>
      </c>
      <c r="BT734" s="4">
        <f t="shared" si="2349"/>
        <v>-0.22256348054711494</v>
      </c>
      <c r="BU734" s="229">
        <f t="shared" si="2350"/>
        <v>-0.83649996456934583</v>
      </c>
      <c r="BV734" s="193">
        <f t="shared" si="2228"/>
        <v>715.87597500000004</v>
      </c>
      <c r="BW734" s="193">
        <f t="shared" si="2229"/>
        <v>372.55680000000001</v>
      </c>
      <c r="BX734" s="20">
        <v>458.11814262539843</v>
      </c>
      <c r="BY734" s="19">
        <v>801.67968000000178</v>
      </c>
      <c r="BZ734" s="441">
        <f t="shared" si="2230"/>
        <v>1.7499409113241176</v>
      </c>
      <c r="CA734" s="4">
        <f t="shared" si="2329"/>
        <v>5.905703905144425E-2</v>
      </c>
      <c r="CB734" s="1">
        <v>0</v>
      </c>
      <c r="CC734" s="1">
        <v>1</v>
      </c>
      <c r="CD734" s="19">
        <v>5</v>
      </c>
      <c r="CE734" s="196">
        <v>1205.8686000000002</v>
      </c>
      <c r="CF734" s="275">
        <f t="shared" si="2231"/>
        <v>2.6322218829609518</v>
      </c>
      <c r="CG734" s="1">
        <f t="shared" si="2232"/>
        <v>-0.8726061416767984</v>
      </c>
      <c r="CH734" s="229">
        <f t="shared" si="2233"/>
        <v>-0.92029377687833847</v>
      </c>
      <c r="CI734" s="193">
        <f t="shared" si="2234"/>
        <v>725.40972000000022</v>
      </c>
      <c r="CJ734" s="193">
        <f t="shared" si="2235"/>
        <v>639.78336000000058</v>
      </c>
      <c r="CK734" s="20">
        <v>860.6126574107833</v>
      </c>
      <c r="CL734" s="33">
        <v>3812.9880000000003</v>
      </c>
      <c r="CM734" s="475">
        <f t="shared" si="2212"/>
        <v>4.4305506863815554</v>
      </c>
      <c r="CN734" s="4">
        <f t="shared" si="2330"/>
        <v>3.8608841144284901E-2</v>
      </c>
      <c r="CO734" s="1">
        <v>0</v>
      </c>
      <c r="CP734" s="1">
        <v>1</v>
      </c>
      <c r="CQ734" s="19">
        <v>20</v>
      </c>
      <c r="CR734" s="7">
        <v>2411.7372000000005</v>
      </c>
      <c r="CS734" s="224">
        <f t="shared" si="2222"/>
        <v>2.8023492092899143</v>
      </c>
      <c r="CT734" s="1">
        <f t="shared" si="2223"/>
        <v>-0.52270449994784784</v>
      </c>
      <c r="CU734" s="229">
        <f t="shared" si="2213"/>
        <v>-0.89719195320379685</v>
      </c>
      <c r="CV734" s="193">
        <f t="shared" si="2214"/>
        <v>1034.1675480000001</v>
      </c>
      <c r="CW734" s="193">
        <f t="shared" si="2215"/>
        <v>1910.7793600000007</v>
      </c>
      <c r="CX734" s="20"/>
      <c r="CY734" s="33"/>
      <c r="CZ734" s="475">
        <f t="shared" si="2216"/>
        <v>0</v>
      </c>
      <c r="DA734" s="4">
        <f t="shared" si="2331"/>
        <v>5.4312414755808697E-2</v>
      </c>
      <c r="DE734" s="7">
        <f t="shared" si="2351"/>
        <v>0</v>
      </c>
      <c r="DF734" s="224">
        <f t="shared" si="2224"/>
        <v>0</v>
      </c>
      <c r="DG734" s="1">
        <f t="shared" si="2217"/>
        <v>0</v>
      </c>
      <c r="DH734" s="229">
        <f t="shared" si="2218"/>
        <v>-0.88107864058433227</v>
      </c>
      <c r="DI734" s="193"/>
      <c r="DJ734" s="193"/>
      <c r="DK734" s="20"/>
      <c r="DL734" s="33"/>
      <c r="DM734" s="475">
        <f t="shared" si="2219"/>
        <v>0</v>
      </c>
      <c r="DN734" s="4" t="e">
        <f t="shared" si="2333"/>
        <v>#DIV/0!</v>
      </c>
      <c r="DR734" s="7">
        <f t="shared" si="2334"/>
        <v>0</v>
      </c>
      <c r="DS734" s="224">
        <f t="shared" si="2225"/>
        <v>0</v>
      </c>
      <c r="DT734" s="1">
        <f t="shared" si="2220"/>
        <v>0</v>
      </c>
      <c r="DU734" s="229">
        <f t="shared" si="2221"/>
        <v>-0.92492508667254658</v>
      </c>
    </row>
    <row r="735" spans="1:125" hidden="1" outlineLevel="1" x14ac:dyDescent="0.35">
      <c r="B735" s="5" t="s">
        <v>128</v>
      </c>
      <c r="C735" s="3"/>
      <c r="D735" s="18">
        <v>320110</v>
      </c>
      <c r="E735" s="5" t="s">
        <v>41</v>
      </c>
      <c r="F735" s="5" t="s">
        <v>53</v>
      </c>
      <c r="G735" s="5" t="s">
        <v>74</v>
      </c>
      <c r="H735" s="20">
        <f>223309/1000</f>
        <v>223.309</v>
      </c>
      <c r="I735" s="16">
        <f t="shared" si="2335"/>
        <v>4.0435414604874858</v>
      </c>
      <c r="J735" s="16">
        <f t="shared" si="2336"/>
        <v>933.83934746920204</v>
      </c>
      <c r="K735" s="16">
        <f t="shared" si="2337"/>
        <v>10.203253787352951</v>
      </c>
      <c r="L735" s="33">
        <f t="shared" si="2338"/>
        <v>13.220038601220731</v>
      </c>
      <c r="M735" s="20">
        <f t="shared" si="2339"/>
        <v>15.241868442382527</v>
      </c>
      <c r="N735" s="20">
        <f t="shared" si="2340"/>
        <v>6.0864147884769526</v>
      </c>
      <c r="O735" s="20">
        <f t="shared" si="2341"/>
        <v>15.992332060060274</v>
      </c>
      <c r="P735" s="20">
        <f t="shared" si="2342"/>
        <v>5.9242165788212739</v>
      </c>
      <c r="Q735" s="20">
        <f t="shared" si="2343"/>
        <v>6.9660819760959027</v>
      </c>
      <c r="R735" s="20">
        <f t="shared" si="2344"/>
        <v>3.9494777192141832</v>
      </c>
      <c r="S735" s="20">
        <f t="shared" si="2345"/>
        <v>0</v>
      </c>
      <c r="T735" s="20">
        <f t="shared" si="2346"/>
        <v>0</v>
      </c>
      <c r="U735" s="182">
        <f t="shared" si="2347"/>
        <v>1015.4665728833144</v>
      </c>
      <c r="V735" s="33">
        <v>4</v>
      </c>
      <c r="W735" s="20">
        <v>5</v>
      </c>
      <c r="X735" s="20">
        <v>3.5</v>
      </c>
      <c r="Y735" s="20">
        <v>2</v>
      </c>
      <c r="Z735" s="20">
        <v>2</v>
      </c>
      <c r="AA735" s="20">
        <v>0</v>
      </c>
      <c r="AB735" s="20">
        <v>6</v>
      </c>
      <c r="AC735" s="20">
        <v>3</v>
      </c>
      <c r="AD735" s="20">
        <v>9</v>
      </c>
      <c r="AE735" s="20">
        <v>0</v>
      </c>
      <c r="AF735" s="20">
        <v>0</v>
      </c>
      <c r="AG735" s="16">
        <v>0</v>
      </c>
      <c r="AH735" s="179">
        <f t="shared" si="2211"/>
        <v>34.5</v>
      </c>
      <c r="AI735" s="28">
        <v>902.95920000000001</v>
      </c>
      <c r="AJ735" s="28">
        <v>208534.73084400003</v>
      </c>
      <c r="AK735" s="28">
        <v>2278.4784</v>
      </c>
      <c r="AL735" s="28">
        <v>2952.1536000000001</v>
      </c>
      <c r="AM735" s="28">
        <v>3403.6463999999996</v>
      </c>
      <c r="AN735" s="28">
        <v>1359.1511999999998</v>
      </c>
      <c r="AO735" s="28">
        <v>3571.2316799999999</v>
      </c>
      <c r="AP735" s="28">
        <v>1322.9308799999999</v>
      </c>
      <c r="AQ735" s="28">
        <v>1555.5888</v>
      </c>
      <c r="AR735" s="28">
        <v>881.95392000000004</v>
      </c>
      <c r="AS735" s="28"/>
      <c r="AT735" s="28"/>
      <c r="AU735" s="329">
        <f t="shared" si="2265"/>
        <v>226762.82492400002</v>
      </c>
      <c r="AV735" s="33">
        <v>872.7782400000001</v>
      </c>
      <c r="AW735" s="20">
        <v>1117.6704</v>
      </c>
      <c r="AX735" s="20">
        <v>821.15855999999997</v>
      </c>
      <c r="AY735" s="20">
        <v>436.38912000000005</v>
      </c>
      <c r="AZ735" s="20">
        <v>436.38912000000005</v>
      </c>
      <c r="BA735" s="20">
        <v>0</v>
      </c>
      <c r="BB735" s="20">
        <v>1447.1136000000001</v>
      </c>
      <c r="BC735" s="20">
        <v>667.93248000000006</v>
      </c>
      <c r="BD735" s="20">
        <v>667.67328000000043</v>
      </c>
      <c r="BE735" s="20">
        <v>0</v>
      </c>
      <c r="BF735" s="20">
        <v>0</v>
      </c>
      <c r="BG735" s="20">
        <v>0</v>
      </c>
      <c r="BH735" s="329">
        <f t="shared" si="2266"/>
        <v>6467.104800000001</v>
      </c>
      <c r="BI735" s="193">
        <f t="shared" si="2326"/>
        <v>709.78679999999986</v>
      </c>
      <c r="BJ735" s="193">
        <f t="shared" si="2327"/>
        <v>627.83424000000002</v>
      </c>
      <c r="BK735" s="20">
        <v>1018.2152927744384</v>
      </c>
      <c r="BL735" s="33">
        <v>667.93248000000006</v>
      </c>
      <c r="BM735" s="226">
        <f t="shared" si="2226"/>
        <v>0.6559835476247996</v>
      </c>
      <c r="BN735" s="4">
        <f t="shared" si="2348"/>
        <v>0.13517049077104157</v>
      </c>
      <c r="BO735" s="4">
        <v>0</v>
      </c>
      <c r="BP735" s="4">
        <v>3.5</v>
      </c>
      <c r="BQ735" s="195">
        <v>20</v>
      </c>
      <c r="BR735" s="196">
        <f t="shared" si="2328"/>
        <v>4823.474400000001</v>
      </c>
      <c r="BS735" s="224">
        <f t="shared" si="2236"/>
        <v>4.737185184929773</v>
      </c>
      <c r="BT735" s="4">
        <f t="shared" si="2349"/>
        <v>2.6460517120894491</v>
      </c>
      <c r="BU735" s="229">
        <f t="shared" si="2350"/>
        <v>-0.95562259705106711</v>
      </c>
      <c r="BV735" s="193">
        <f t="shared" si="2228"/>
        <v>724.92894000000013</v>
      </c>
      <c r="BW735" s="193">
        <f t="shared" si="2229"/>
        <v>705.01535999999999</v>
      </c>
      <c r="BX735" s="20">
        <v>866.92908905588774</v>
      </c>
      <c r="BY735" s="19">
        <v>667.67328000000043</v>
      </c>
      <c r="BZ735" s="441">
        <f t="shared" si="2230"/>
        <v>0.77015904579591055</v>
      </c>
      <c r="CA735" s="4">
        <f t="shared" si="2329"/>
        <v>0.11175777665952688</v>
      </c>
      <c r="CB735" s="1">
        <v>0</v>
      </c>
      <c r="CC735" s="1">
        <v>1</v>
      </c>
      <c r="CD735" s="19">
        <v>3</v>
      </c>
      <c r="CE735" s="196">
        <v>723.52116000000012</v>
      </c>
      <c r="CF735" s="275">
        <f t="shared" si="2231"/>
        <v>0.83457940116871243</v>
      </c>
      <c r="CG735" s="1">
        <f t="shared" si="2232"/>
        <v>-0.53488919436807458</v>
      </c>
      <c r="CH735" s="229">
        <f t="shared" si="2233"/>
        <v>-0.97136940028938756</v>
      </c>
      <c r="CI735" s="193">
        <f t="shared" si="2234"/>
        <v>718.56720000000007</v>
      </c>
      <c r="CJ735" s="193">
        <f t="shared" si="2235"/>
        <v>927.57312000000013</v>
      </c>
      <c r="CK735" s="20">
        <v>1247.7366834704965</v>
      </c>
      <c r="CL735" s="33">
        <v>6224.8440000000001</v>
      </c>
      <c r="CM735" s="475">
        <f t="shared" si="2212"/>
        <v>4.988908383046021</v>
      </c>
      <c r="CN735" s="4">
        <f t="shared" si="2330"/>
        <v>5.5976015443397413E-2</v>
      </c>
      <c r="CO735" s="1">
        <v>0</v>
      </c>
      <c r="CP735" s="1">
        <v>1</v>
      </c>
      <c r="CQ735" s="19">
        <v>10</v>
      </c>
      <c r="CR735" s="7">
        <v>2411.7372000000005</v>
      </c>
      <c r="CS735" s="224">
        <f t="shared" si="2222"/>
        <v>1.9328895526994638</v>
      </c>
      <c r="CT735" s="1">
        <f t="shared" si="2223"/>
        <v>1.7345387840670865</v>
      </c>
      <c r="CU735" s="229">
        <f t="shared" si="2213"/>
        <v>-0.96084524876167088</v>
      </c>
      <c r="CV735" s="193">
        <f t="shared" si="2214"/>
        <v>1269.1948800000002</v>
      </c>
      <c r="CW735" s="193">
        <f t="shared" si="2215"/>
        <v>2520.1499200000003</v>
      </c>
      <c r="CX735" s="20"/>
      <c r="CY735" s="33"/>
      <c r="CZ735" s="475">
        <f t="shared" si="2216"/>
        <v>0</v>
      </c>
      <c r="DA735" s="4">
        <f t="shared" si="2331"/>
        <v>7.1633298206580001E-2</v>
      </c>
      <c r="DE735" s="7">
        <f t="shared" si="2351"/>
        <v>0</v>
      </c>
      <c r="DF735" s="224">
        <f t="shared" si="2224"/>
        <v>0</v>
      </c>
      <c r="DG735" s="1">
        <f t="shared" si="2217"/>
        <v>0</v>
      </c>
      <c r="DH735" s="229">
        <f t="shared" si="2218"/>
        <v>-0.9440298523170465</v>
      </c>
      <c r="DI735" s="193"/>
      <c r="DJ735" s="193"/>
      <c r="DK735" s="20"/>
      <c r="DL735" s="33"/>
      <c r="DM735" s="475">
        <f t="shared" si="2219"/>
        <v>0</v>
      </c>
      <c r="DN735" s="4" t="e">
        <f t="shared" si="2333"/>
        <v>#DIV/0!</v>
      </c>
      <c r="DR735" s="7">
        <f t="shared" si="2334"/>
        <v>0</v>
      </c>
      <c r="DS735" s="224">
        <f t="shared" si="2225"/>
        <v>0</v>
      </c>
      <c r="DT735" s="1">
        <f t="shared" si="2220"/>
        <v>0</v>
      </c>
      <c r="DU735" s="229">
        <f t="shared" si="2221"/>
        <v>-0.97148075394559286</v>
      </c>
    </row>
    <row r="736" spans="1:125" hidden="1" outlineLevel="1" x14ac:dyDescent="0.35">
      <c r="B736" s="5" t="s">
        <v>128</v>
      </c>
      <c r="C736" s="3"/>
      <c r="D736" s="18">
        <v>320108</v>
      </c>
      <c r="E736" s="5" t="s">
        <v>44</v>
      </c>
      <c r="F736" s="5" t="s">
        <v>54</v>
      </c>
      <c r="G736" s="5" t="s">
        <v>75</v>
      </c>
      <c r="H736" s="20">
        <v>319.90899999999999</v>
      </c>
      <c r="I736" s="16">
        <f t="shared" si="2335"/>
        <v>0</v>
      </c>
      <c r="J736" s="16">
        <f t="shared" si="2336"/>
        <v>0</v>
      </c>
      <c r="K736" s="16">
        <f t="shared" si="2337"/>
        <v>0</v>
      </c>
      <c r="L736" s="33">
        <f t="shared" si="2338"/>
        <v>0</v>
      </c>
      <c r="M736" s="20">
        <f t="shared" si="2339"/>
        <v>0</v>
      </c>
      <c r="N736" s="20">
        <f t="shared" si="2340"/>
        <v>0</v>
      </c>
      <c r="O736" s="20">
        <f t="shared" si="2341"/>
        <v>0</v>
      </c>
      <c r="P736" s="20">
        <f t="shared" si="2342"/>
        <v>0</v>
      </c>
      <c r="Q736" s="20">
        <f t="shared" si="2343"/>
        <v>0</v>
      </c>
      <c r="R736" s="20">
        <f t="shared" si="2344"/>
        <v>0</v>
      </c>
      <c r="S736" s="20">
        <f t="shared" si="2345"/>
        <v>0</v>
      </c>
      <c r="T736" s="20">
        <f t="shared" si="2346"/>
        <v>0</v>
      </c>
      <c r="U736" s="182">
        <f t="shared" si="2347"/>
        <v>0</v>
      </c>
      <c r="V736" s="33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20">
        <v>0</v>
      </c>
      <c r="AD736" s="20">
        <v>0</v>
      </c>
      <c r="AE736" s="20">
        <v>0</v>
      </c>
      <c r="AF736" s="20">
        <v>0</v>
      </c>
      <c r="AG736" s="16">
        <v>0</v>
      </c>
      <c r="AH736" s="179">
        <f t="shared" si="2211"/>
        <v>0</v>
      </c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329">
        <f t="shared" si="2265"/>
        <v>0</v>
      </c>
      <c r="AV736" s="33">
        <v>0</v>
      </c>
      <c r="AW736" s="20">
        <v>0</v>
      </c>
      <c r="AX736" s="20">
        <v>0</v>
      </c>
      <c r="AY736" s="20">
        <v>0</v>
      </c>
      <c r="AZ736" s="20">
        <v>0</v>
      </c>
      <c r="BA736" s="20">
        <v>0</v>
      </c>
      <c r="BB736" s="20">
        <v>0</v>
      </c>
      <c r="BC736" s="20">
        <v>0</v>
      </c>
      <c r="BD736" s="20">
        <v>0</v>
      </c>
      <c r="BE736" s="20">
        <v>0</v>
      </c>
      <c r="BF736" s="20">
        <v>0</v>
      </c>
      <c r="BG736" s="20">
        <v>0</v>
      </c>
      <c r="BH736" s="329">
        <f t="shared" si="2266"/>
        <v>0</v>
      </c>
      <c r="BI736" s="193">
        <f t="shared" si="2326"/>
        <v>0</v>
      </c>
      <c r="BJ736" s="193">
        <f t="shared" si="2327"/>
        <v>0</v>
      </c>
      <c r="BK736" s="20">
        <v>3423.1966048983613</v>
      </c>
      <c r="BL736" s="33">
        <v>0</v>
      </c>
      <c r="BM736" s="226">
        <f t="shared" si="2226"/>
        <v>0</v>
      </c>
      <c r="BN736" s="4">
        <f t="shared" si="2348"/>
        <v>0</v>
      </c>
      <c r="BO736" s="4">
        <v>0</v>
      </c>
      <c r="BP736" s="4">
        <v>0</v>
      </c>
      <c r="BQ736" s="195">
        <v>0</v>
      </c>
      <c r="BR736" s="196">
        <f t="shared" si="2328"/>
        <v>0</v>
      </c>
      <c r="BS736" s="224">
        <f t="shared" si="2236"/>
        <v>0</v>
      </c>
      <c r="BT736" s="4">
        <f t="shared" si="2349"/>
        <v>0</v>
      </c>
      <c r="BU736" s="229">
        <f t="shared" si="2350"/>
        <v>0</v>
      </c>
      <c r="BV736" s="193">
        <f t="shared" si="2228"/>
        <v>0</v>
      </c>
      <c r="BW736" s="193">
        <f t="shared" si="2229"/>
        <v>0</v>
      </c>
      <c r="BX736" s="20">
        <v>0</v>
      </c>
      <c r="BY736" s="19">
        <v>0</v>
      </c>
      <c r="BZ736" s="441">
        <f t="shared" si="2230"/>
        <v>0</v>
      </c>
      <c r="CA736" s="4">
        <f t="shared" si="2329"/>
        <v>0</v>
      </c>
      <c r="CB736" s="1">
        <v>0</v>
      </c>
      <c r="CC736" s="1">
        <v>0</v>
      </c>
      <c r="CD736" s="19">
        <v>0</v>
      </c>
      <c r="CE736" s="196">
        <v>0</v>
      </c>
      <c r="CF736" s="275">
        <f t="shared" si="2231"/>
        <v>0</v>
      </c>
      <c r="CG736" s="1">
        <f t="shared" si="2232"/>
        <v>0</v>
      </c>
      <c r="CH736" s="229">
        <f t="shared" si="2233"/>
        <v>0</v>
      </c>
      <c r="CI736" s="193">
        <f t="shared" si="2234"/>
        <v>0</v>
      </c>
      <c r="CJ736" s="193">
        <f t="shared" si="2235"/>
        <v>0</v>
      </c>
      <c r="CK736" s="20">
        <v>0</v>
      </c>
      <c r="CL736" s="33">
        <v>0</v>
      </c>
      <c r="CM736" s="475">
        <f t="shared" si="2212"/>
        <v>0</v>
      </c>
      <c r="CN736" s="4">
        <f t="shared" si="2330"/>
        <v>0</v>
      </c>
      <c r="CO736" s="1">
        <v>0</v>
      </c>
      <c r="CP736" s="1">
        <v>0</v>
      </c>
      <c r="CQ736" s="19">
        <v>0</v>
      </c>
      <c r="CR736" s="7">
        <v>0</v>
      </c>
      <c r="CS736" s="224">
        <f t="shared" si="2222"/>
        <v>0</v>
      </c>
      <c r="CT736" s="1">
        <f t="shared" si="2223"/>
        <v>0</v>
      </c>
      <c r="CU736" s="229">
        <f t="shared" si="2213"/>
        <v>0</v>
      </c>
      <c r="CV736" s="193">
        <f t="shared" si="2214"/>
        <v>0</v>
      </c>
      <c r="CW736" s="193">
        <f t="shared" si="2215"/>
        <v>0</v>
      </c>
      <c r="CX736" s="20"/>
      <c r="CY736" s="33"/>
      <c r="CZ736" s="475">
        <f t="shared" si="2216"/>
        <v>0</v>
      </c>
      <c r="DA736" s="4">
        <f t="shared" si="2331"/>
        <v>0</v>
      </c>
      <c r="DE736" s="7">
        <f t="shared" si="2351"/>
        <v>0</v>
      </c>
      <c r="DF736" s="224">
        <f t="shared" si="2224"/>
        <v>0</v>
      </c>
      <c r="DG736" s="1">
        <f t="shared" si="2217"/>
        <v>0</v>
      </c>
      <c r="DH736" s="229">
        <f t="shared" si="2218"/>
        <v>0</v>
      </c>
      <c r="DI736" s="193"/>
      <c r="DJ736" s="193"/>
      <c r="DK736" s="20"/>
      <c r="DL736" s="33"/>
      <c r="DM736" s="475">
        <f t="shared" si="2219"/>
        <v>0</v>
      </c>
      <c r="DN736" s="4" t="e">
        <f t="shared" si="2333"/>
        <v>#DIV/0!</v>
      </c>
      <c r="DR736" s="7">
        <f t="shared" si="2334"/>
        <v>0</v>
      </c>
      <c r="DS736" s="224">
        <f t="shared" si="2225"/>
        <v>0</v>
      </c>
      <c r="DT736" s="1">
        <f t="shared" si="2220"/>
        <v>0</v>
      </c>
      <c r="DU736" s="229">
        <f t="shared" si="2221"/>
        <v>0</v>
      </c>
    </row>
    <row r="737" spans="2:125" hidden="1" outlineLevel="1" x14ac:dyDescent="0.35">
      <c r="B737" s="5" t="s">
        <v>128</v>
      </c>
      <c r="C737" s="3"/>
      <c r="D737" s="18">
        <v>322901</v>
      </c>
      <c r="E737" s="5" t="s">
        <v>42</v>
      </c>
      <c r="F737" s="5" t="s">
        <v>55</v>
      </c>
      <c r="G737" s="5" t="s">
        <v>76</v>
      </c>
      <c r="H737" s="20">
        <v>203.864</v>
      </c>
      <c r="I737" s="16">
        <f t="shared" si="2335"/>
        <v>0</v>
      </c>
      <c r="J737" s="16">
        <f t="shared" si="2336"/>
        <v>0</v>
      </c>
      <c r="K737" s="16">
        <f t="shared" si="2337"/>
        <v>0</v>
      </c>
      <c r="L737" s="33">
        <f t="shared" si="2338"/>
        <v>0</v>
      </c>
      <c r="M737" s="20">
        <f t="shared" si="2339"/>
        <v>0</v>
      </c>
      <c r="N737" s="20">
        <f t="shared" si="2340"/>
        <v>0</v>
      </c>
      <c r="O737" s="20">
        <f t="shared" si="2341"/>
        <v>0</v>
      </c>
      <c r="P737" s="20">
        <f t="shared" si="2342"/>
        <v>0</v>
      </c>
      <c r="Q737" s="20">
        <f t="shared" si="2343"/>
        <v>0</v>
      </c>
      <c r="R737" s="20">
        <f t="shared" si="2344"/>
        <v>0</v>
      </c>
      <c r="S737" s="20">
        <f t="shared" si="2345"/>
        <v>0</v>
      </c>
      <c r="T737" s="20">
        <f t="shared" si="2346"/>
        <v>0</v>
      </c>
      <c r="U737" s="182">
        <f t="shared" si="2347"/>
        <v>0</v>
      </c>
      <c r="V737" s="33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0</v>
      </c>
      <c r="AB737" s="20">
        <v>0</v>
      </c>
      <c r="AC737" s="20">
        <v>0</v>
      </c>
      <c r="AD737" s="20">
        <v>0</v>
      </c>
      <c r="AE737" s="20">
        <v>0</v>
      </c>
      <c r="AF737" s="20">
        <v>0</v>
      </c>
      <c r="AG737" s="16">
        <v>0</v>
      </c>
      <c r="AH737" s="179">
        <f t="shared" si="2211"/>
        <v>0</v>
      </c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329">
        <f t="shared" si="2265"/>
        <v>0</v>
      </c>
      <c r="AV737" s="33">
        <v>0</v>
      </c>
      <c r="AW737" s="20">
        <v>0</v>
      </c>
      <c r="AX737" s="20">
        <v>0</v>
      </c>
      <c r="AY737" s="20">
        <v>0</v>
      </c>
      <c r="AZ737" s="20">
        <v>0</v>
      </c>
      <c r="BA737" s="20">
        <v>0</v>
      </c>
      <c r="BB737" s="20">
        <v>0</v>
      </c>
      <c r="BC737" s="20">
        <v>0</v>
      </c>
      <c r="BD737" s="20">
        <v>0</v>
      </c>
      <c r="BE737" s="20">
        <v>0</v>
      </c>
      <c r="BF737" s="20">
        <v>0</v>
      </c>
      <c r="BG737" s="20">
        <v>0</v>
      </c>
      <c r="BH737" s="329">
        <f t="shared" si="2266"/>
        <v>0</v>
      </c>
      <c r="BI737" s="193">
        <f t="shared" si="2326"/>
        <v>0</v>
      </c>
      <c r="BJ737" s="193">
        <f t="shared" si="2327"/>
        <v>0</v>
      </c>
      <c r="BK737" s="20">
        <v>0</v>
      </c>
      <c r="BL737" s="33">
        <v>0</v>
      </c>
      <c r="BM737" s="226">
        <f t="shared" si="2226"/>
        <v>0</v>
      </c>
      <c r="BN737" s="4">
        <f t="shared" si="2348"/>
        <v>0</v>
      </c>
      <c r="BO737" s="4">
        <v>0</v>
      </c>
      <c r="BP737" s="4">
        <v>0</v>
      </c>
      <c r="BQ737" s="195">
        <v>0</v>
      </c>
      <c r="BR737" s="196">
        <f t="shared" si="2328"/>
        <v>0</v>
      </c>
      <c r="BS737" s="224">
        <f t="shared" si="2236"/>
        <v>0</v>
      </c>
      <c r="BT737" s="4">
        <f t="shared" si="2349"/>
        <v>0</v>
      </c>
      <c r="BU737" s="229">
        <f t="shared" si="2350"/>
        <v>0</v>
      </c>
      <c r="BV737" s="193">
        <f t="shared" si="2228"/>
        <v>0</v>
      </c>
      <c r="BW737" s="193">
        <f t="shared" si="2229"/>
        <v>0</v>
      </c>
      <c r="BX737" s="20">
        <v>0</v>
      </c>
      <c r="BY737" s="19">
        <v>0</v>
      </c>
      <c r="BZ737" s="441">
        <f t="shared" si="2230"/>
        <v>0</v>
      </c>
      <c r="CA737" s="4">
        <f t="shared" si="2329"/>
        <v>0</v>
      </c>
      <c r="CB737" s="1">
        <v>0</v>
      </c>
      <c r="CC737" s="1">
        <v>0</v>
      </c>
      <c r="CD737" s="19">
        <v>0</v>
      </c>
      <c r="CE737" s="196">
        <v>0</v>
      </c>
      <c r="CF737" s="275">
        <f t="shared" si="2231"/>
        <v>0</v>
      </c>
      <c r="CG737" s="1">
        <f t="shared" si="2232"/>
        <v>0</v>
      </c>
      <c r="CH737" s="229">
        <f t="shared" si="2233"/>
        <v>0</v>
      </c>
      <c r="CI737" s="193">
        <f t="shared" si="2234"/>
        <v>0</v>
      </c>
      <c r="CJ737" s="193">
        <f t="shared" si="2235"/>
        <v>0</v>
      </c>
      <c r="CK737" s="20">
        <v>0</v>
      </c>
      <c r="CL737" s="33">
        <v>0</v>
      </c>
      <c r="CM737" s="475">
        <f t="shared" si="2212"/>
        <v>0</v>
      </c>
      <c r="CN737" s="4">
        <f t="shared" si="2330"/>
        <v>0</v>
      </c>
      <c r="CO737" s="1">
        <v>0</v>
      </c>
      <c r="CP737" s="1">
        <v>0</v>
      </c>
      <c r="CQ737" s="19">
        <v>0</v>
      </c>
      <c r="CR737" s="7">
        <v>0</v>
      </c>
      <c r="CS737" s="224">
        <f t="shared" si="2222"/>
        <v>0</v>
      </c>
      <c r="CT737" s="1">
        <f t="shared" si="2223"/>
        <v>0</v>
      </c>
      <c r="CU737" s="229">
        <f t="shared" si="2213"/>
        <v>0</v>
      </c>
      <c r="CV737" s="193">
        <f t="shared" si="2214"/>
        <v>0</v>
      </c>
      <c r="CW737" s="193">
        <f t="shared" si="2215"/>
        <v>0</v>
      </c>
      <c r="CX737" s="20"/>
      <c r="CY737" s="33"/>
      <c r="CZ737" s="475">
        <f t="shared" si="2216"/>
        <v>0</v>
      </c>
      <c r="DA737" s="4">
        <f t="shared" si="2331"/>
        <v>0</v>
      </c>
      <c r="DE737" s="7">
        <f t="shared" si="2351"/>
        <v>0</v>
      </c>
      <c r="DF737" s="224">
        <f t="shared" si="2224"/>
        <v>0</v>
      </c>
      <c r="DG737" s="1">
        <f t="shared" si="2217"/>
        <v>0</v>
      </c>
      <c r="DH737" s="229">
        <f t="shared" si="2218"/>
        <v>0</v>
      </c>
      <c r="DI737" s="193"/>
      <c r="DJ737" s="193"/>
      <c r="DK737" s="20"/>
      <c r="DL737" s="33"/>
      <c r="DM737" s="475">
        <f t="shared" si="2219"/>
        <v>0</v>
      </c>
      <c r="DN737" s="4" t="e">
        <f t="shared" si="2333"/>
        <v>#DIV/0!</v>
      </c>
      <c r="DR737" s="7">
        <f t="shared" si="2334"/>
        <v>0</v>
      </c>
      <c r="DS737" s="224">
        <f t="shared" si="2225"/>
        <v>0</v>
      </c>
      <c r="DT737" s="1">
        <f t="shared" si="2220"/>
        <v>0</v>
      </c>
      <c r="DU737" s="229">
        <f t="shared" si="2221"/>
        <v>0</v>
      </c>
    </row>
    <row r="738" spans="2:125" hidden="1" outlineLevel="1" x14ac:dyDescent="0.35">
      <c r="B738" s="5" t="s">
        <v>128</v>
      </c>
      <c r="C738" s="3"/>
      <c r="D738" s="18">
        <v>320030</v>
      </c>
      <c r="E738" s="5" t="s">
        <v>42</v>
      </c>
      <c r="F738" s="5" t="s">
        <v>56</v>
      </c>
      <c r="G738" s="5" t="s">
        <v>74</v>
      </c>
      <c r="H738" s="20">
        <v>223.309</v>
      </c>
      <c r="I738" s="16">
        <f t="shared" si="2335"/>
        <v>0</v>
      </c>
      <c r="J738" s="16">
        <f t="shared" si="2336"/>
        <v>0</v>
      </c>
      <c r="K738" s="16">
        <f t="shared" si="2337"/>
        <v>0</v>
      </c>
      <c r="L738" s="33">
        <f t="shared" si="2338"/>
        <v>0</v>
      </c>
      <c r="M738" s="20">
        <f t="shared" si="2339"/>
        <v>0</v>
      </c>
      <c r="N738" s="20">
        <f t="shared" si="2340"/>
        <v>0</v>
      </c>
      <c r="O738" s="20">
        <f t="shared" si="2341"/>
        <v>0</v>
      </c>
      <c r="P738" s="20">
        <f t="shared" si="2342"/>
        <v>0</v>
      </c>
      <c r="Q738" s="20">
        <f t="shared" si="2343"/>
        <v>0</v>
      </c>
      <c r="R738" s="20">
        <f t="shared" si="2344"/>
        <v>0</v>
      </c>
      <c r="S738" s="20">
        <f t="shared" si="2345"/>
        <v>0</v>
      </c>
      <c r="T738" s="20">
        <f t="shared" si="2346"/>
        <v>0</v>
      </c>
      <c r="U738" s="182">
        <f t="shared" si="2347"/>
        <v>0</v>
      </c>
      <c r="V738" s="33">
        <v>0</v>
      </c>
      <c r="W738" s="20">
        <v>0</v>
      </c>
      <c r="X738" s="20">
        <v>0</v>
      </c>
      <c r="Y738" s="20">
        <v>0</v>
      </c>
      <c r="Z738" s="20">
        <v>0</v>
      </c>
      <c r="AA738" s="20">
        <v>0</v>
      </c>
      <c r="AB738" s="20">
        <v>0</v>
      </c>
      <c r="AC738" s="20">
        <v>0</v>
      </c>
      <c r="AD738" s="20">
        <v>0</v>
      </c>
      <c r="AE738" s="20">
        <v>0</v>
      </c>
      <c r="AF738" s="20">
        <v>0</v>
      </c>
      <c r="AG738" s="16">
        <v>0</v>
      </c>
      <c r="AH738" s="179">
        <f t="shared" si="2211"/>
        <v>0</v>
      </c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329">
        <f t="shared" si="2265"/>
        <v>0</v>
      </c>
      <c r="AV738" s="33">
        <v>0</v>
      </c>
      <c r="AW738" s="20">
        <v>0</v>
      </c>
      <c r="AX738" s="20">
        <v>0</v>
      </c>
      <c r="AY738" s="20">
        <v>0</v>
      </c>
      <c r="AZ738" s="20">
        <v>0</v>
      </c>
      <c r="BA738" s="20">
        <v>0</v>
      </c>
      <c r="BB738" s="20">
        <v>0</v>
      </c>
      <c r="BC738" s="20">
        <v>0</v>
      </c>
      <c r="BD738" s="20">
        <v>0</v>
      </c>
      <c r="BE738" s="20">
        <v>0</v>
      </c>
      <c r="BF738" s="20">
        <v>0</v>
      </c>
      <c r="BG738" s="20">
        <v>0</v>
      </c>
      <c r="BH738" s="329">
        <f t="shared" si="2266"/>
        <v>0</v>
      </c>
      <c r="BI738" s="193">
        <f t="shared" si="2326"/>
        <v>0</v>
      </c>
      <c r="BJ738" s="193">
        <f t="shared" si="2327"/>
        <v>0</v>
      </c>
      <c r="BK738" s="20">
        <v>0</v>
      </c>
      <c r="BL738" s="33">
        <v>0</v>
      </c>
      <c r="BM738" s="226">
        <f t="shared" si="2226"/>
        <v>0</v>
      </c>
      <c r="BN738" s="4">
        <f t="shared" si="2348"/>
        <v>0</v>
      </c>
      <c r="BO738" s="4">
        <v>0</v>
      </c>
      <c r="BP738" s="4">
        <v>0</v>
      </c>
      <c r="BQ738" s="195">
        <v>5</v>
      </c>
      <c r="BR738" s="196">
        <f t="shared" si="2328"/>
        <v>1205.8686000000002</v>
      </c>
      <c r="BS738" s="224">
        <f t="shared" si="2236"/>
        <v>0</v>
      </c>
      <c r="BT738" s="4">
        <f t="shared" si="2349"/>
        <v>0</v>
      </c>
      <c r="BU738" s="229">
        <f t="shared" si="2350"/>
        <v>0</v>
      </c>
      <c r="BV738" s="193">
        <f t="shared" si="2228"/>
        <v>0</v>
      </c>
      <c r="BW738" s="193">
        <f t="shared" si="2229"/>
        <v>0</v>
      </c>
      <c r="BX738" s="20">
        <v>0</v>
      </c>
      <c r="BY738" s="19">
        <v>0</v>
      </c>
      <c r="BZ738" s="441">
        <f t="shared" si="2230"/>
        <v>0</v>
      </c>
      <c r="CA738" s="4">
        <f t="shared" si="2329"/>
        <v>0</v>
      </c>
      <c r="CB738" s="1">
        <v>0</v>
      </c>
      <c r="CC738" s="1">
        <v>1</v>
      </c>
      <c r="CD738" s="19"/>
      <c r="CE738" s="196">
        <v>0</v>
      </c>
      <c r="CF738" s="275">
        <f t="shared" si="2231"/>
        <v>0</v>
      </c>
      <c r="CG738" s="1">
        <f t="shared" si="2232"/>
        <v>0</v>
      </c>
      <c r="CH738" s="229">
        <f t="shared" si="2233"/>
        <v>0</v>
      </c>
      <c r="CI738" s="193">
        <f t="shared" si="2234"/>
        <v>0</v>
      </c>
      <c r="CJ738" s="193">
        <f t="shared" si="2235"/>
        <v>0</v>
      </c>
      <c r="CK738" s="20">
        <v>0</v>
      </c>
      <c r="CL738" s="33">
        <v>1688.299</v>
      </c>
      <c r="CM738" s="475">
        <f t="shared" si="2212"/>
        <v>0</v>
      </c>
      <c r="CN738" s="4">
        <f t="shared" si="2330"/>
        <v>0</v>
      </c>
      <c r="CO738" s="1">
        <v>0</v>
      </c>
      <c r="CP738" s="1">
        <v>1</v>
      </c>
      <c r="CQ738" s="19">
        <v>10</v>
      </c>
      <c r="CR738" s="7">
        <v>723.52116000000012</v>
      </c>
      <c r="CS738" s="224">
        <f t="shared" si="2222"/>
        <v>0</v>
      </c>
      <c r="CT738" s="1">
        <f t="shared" si="2223"/>
        <v>0</v>
      </c>
      <c r="CU738" s="229">
        <f t="shared" si="2213"/>
        <v>0</v>
      </c>
      <c r="CV738" s="193">
        <f t="shared" si="2214"/>
        <v>168.82990000000001</v>
      </c>
      <c r="CW738" s="193">
        <f t="shared" si="2215"/>
        <v>562.76633333333336</v>
      </c>
      <c r="CX738" s="20"/>
      <c r="CY738" s="33"/>
      <c r="CZ738" s="475">
        <f t="shared" si="2216"/>
        <v>0</v>
      </c>
      <c r="DA738" s="4">
        <f t="shared" si="2331"/>
        <v>1.5996194613807049E-2</v>
      </c>
      <c r="DE738" s="7">
        <f t="shared" si="2351"/>
        <v>0</v>
      </c>
      <c r="DF738" s="224">
        <f t="shared" si="2224"/>
        <v>0</v>
      </c>
      <c r="DG738" s="1">
        <f t="shared" si="2217"/>
        <v>0</v>
      </c>
      <c r="DH738" s="229">
        <f t="shared" si="2218"/>
        <v>0</v>
      </c>
      <c r="DI738" s="193"/>
      <c r="DJ738" s="193"/>
      <c r="DK738" s="20"/>
      <c r="DL738" s="33"/>
      <c r="DM738" s="475">
        <f t="shared" si="2219"/>
        <v>0</v>
      </c>
      <c r="DN738" s="4" t="e">
        <f t="shared" si="2333"/>
        <v>#DIV/0!</v>
      </c>
      <c r="DR738" s="7">
        <f t="shared" si="2334"/>
        <v>0</v>
      </c>
      <c r="DS738" s="224">
        <f t="shared" si="2225"/>
        <v>0</v>
      </c>
      <c r="DT738" s="1">
        <f t="shared" si="2220"/>
        <v>0</v>
      </c>
      <c r="DU738" s="229">
        <f t="shared" si="2221"/>
        <v>0</v>
      </c>
    </row>
    <row r="739" spans="2:125" hidden="1" outlineLevel="1" x14ac:dyDescent="0.35">
      <c r="B739" s="5" t="s">
        <v>128</v>
      </c>
      <c r="C739" s="3"/>
      <c r="D739" s="18">
        <v>322110</v>
      </c>
      <c r="E739" s="5" t="s">
        <v>45</v>
      </c>
      <c r="F739" s="5" t="s">
        <v>57</v>
      </c>
      <c r="G739" s="5" t="s">
        <v>77</v>
      </c>
      <c r="H739" s="20">
        <v>281.01799999999997</v>
      </c>
      <c r="I739" s="16">
        <f t="shared" si="2335"/>
        <v>0</v>
      </c>
      <c r="J739" s="16">
        <f t="shared" si="2336"/>
        <v>0</v>
      </c>
      <c r="K739" s="16">
        <f t="shared" si="2337"/>
        <v>0</v>
      </c>
      <c r="L739" s="33">
        <f t="shared" si="2338"/>
        <v>0</v>
      </c>
      <c r="M739" s="20">
        <f t="shared" si="2339"/>
        <v>0</v>
      </c>
      <c r="N739" s="20">
        <f t="shared" si="2340"/>
        <v>0</v>
      </c>
      <c r="O739" s="20">
        <f t="shared" si="2341"/>
        <v>0</v>
      </c>
      <c r="P739" s="20">
        <f t="shared" si="2342"/>
        <v>6.5206299952316229</v>
      </c>
      <c r="Q739" s="20">
        <f t="shared" si="2343"/>
        <v>1.3095218099908192</v>
      </c>
      <c r="R739" s="20">
        <f t="shared" si="2344"/>
        <v>1.3230113373520564</v>
      </c>
      <c r="S739" s="20">
        <f t="shared" si="2345"/>
        <v>0</v>
      </c>
      <c r="T739" s="20">
        <f t="shared" si="2346"/>
        <v>0</v>
      </c>
      <c r="U739" s="182">
        <f t="shared" si="2347"/>
        <v>9.153163142574499</v>
      </c>
      <c r="V739" s="33">
        <v>0</v>
      </c>
      <c r="W739" s="20">
        <v>0</v>
      </c>
      <c r="X739" s="20">
        <v>0</v>
      </c>
      <c r="Y739" s="20">
        <v>0</v>
      </c>
      <c r="Z739" s="20">
        <v>0</v>
      </c>
      <c r="AA739" s="20">
        <v>0</v>
      </c>
      <c r="AB739" s="20">
        <v>0</v>
      </c>
      <c r="AC739" s="20">
        <v>0</v>
      </c>
      <c r="AD739" s="20">
        <v>0</v>
      </c>
      <c r="AE739" s="20">
        <v>0</v>
      </c>
      <c r="AF739" s="20">
        <v>0</v>
      </c>
      <c r="AG739" s="16">
        <v>0</v>
      </c>
      <c r="AH739" s="179">
        <f t="shared" si="2211"/>
        <v>0</v>
      </c>
      <c r="AI739" s="28"/>
      <c r="AJ739" s="28"/>
      <c r="AK739" s="28"/>
      <c r="AL739" s="28"/>
      <c r="AM739" s="28"/>
      <c r="AN739" s="28"/>
      <c r="AO739" s="28"/>
      <c r="AP739" s="28">
        <v>1832.4144000000001</v>
      </c>
      <c r="AQ739" s="28">
        <v>367.99920000000003</v>
      </c>
      <c r="AR739" s="28">
        <v>371.79000000000019</v>
      </c>
      <c r="AS739" s="28"/>
      <c r="AT739" s="28"/>
      <c r="AU739" s="329">
        <f t="shared" si="2265"/>
        <v>2572.2036000000007</v>
      </c>
      <c r="AV739" s="33">
        <v>0</v>
      </c>
      <c r="AW739" s="20">
        <v>0</v>
      </c>
      <c r="AX739" s="20">
        <v>0</v>
      </c>
      <c r="AY739" s="20">
        <v>0</v>
      </c>
      <c r="AZ739" s="20">
        <v>0</v>
      </c>
      <c r="BA739" s="20">
        <v>0</v>
      </c>
      <c r="BB739" s="20">
        <v>0</v>
      </c>
      <c r="BC739" s="20">
        <v>0</v>
      </c>
      <c r="BD739" s="20">
        <v>0</v>
      </c>
      <c r="BE739" s="20">
        <v>0</v>
      </c>
      <c r="BF739" s="20">
        <v>0</v>
      </c>
      <c r="BG739" s="20">
        <v>0</v>
      </c>
      <c r="BH739" s="329">
        <f t="shared" si="2266"/>
        <v>0</v>
      </c>
      <c r="BI739" s="193">
        <f t="shared" si="2326"/>
        <v>0</v>
      </c>
      <c r="BJ739" s="193">
        <f t="shared" si="2327"/>
        <v>0</v>
      </c>
      <c r="BK739" s="20">
        <v>207.19030126511075</v>
      </c>
      <c r="BL739" s="33">
        <v>0</v>
      </c>
      <c r="BM739" s="226">
        <f t="shared" si="2226"/>
        <v>0</v>
      </c>
      <c r="BN739" s="4">
        <f t="shared" si="2348"/>
        <v>0</v>
      </c>
      <c r="BO739" s="4">
        <v>0</v>
      </c>
      <c r="BP739" s="4">
        <v>0</v>
      </c>
      <c r="BQ739" s="195">
        <v>0</v>
      </c>
      <c r="BR739" s="196">
        <f t="shared" si="2328"/>
        <v>0</v>
      </c>
      <c r="BS739" s="224">
        <f t="shared" si="2236"/>
        <v>0</v>
      </c>
      <c r="BT739" s="4">
        <f t="shared" si="2349"/>
        <v>-1</v>
      </c>
      <c r="BU739" s="229">
        <f t="shared" si="2350"/>
        <v>-1</v>
      </c>
      <c r="BV739" s="193">
        <f t="shared" si="2228"/>
        <v>0</v>
      </c>
      <c r="BW739" s="193">
        <f t="shared" si="2229"/>
        <v>0</v>
      </c>
      <c r="BX739" s="20">
        <v>0</v>
      </c>
      <c r="BY739" s="19">
        <v>0</v>
      </c>
      <c r="BZ739" s="441">
        <f t="shared" si="2230"/>
        <v>0</v>
      </c>
      <c r="CA739" s="4">
        <f t="shared" si="2329"/>
        <v>0</v>
      </c>
      <c r="CB739" s="1">
        <v>0</v>
      </c>
      <c r="CC739" s="1">
        <v>1</v>
      </c>
      <c r="CD739" s="19">
        <v>0</v>
      </c>
      <c r="CE739" s="196">
        <v>0</v>
      </c>
      <c r="CF739" s="275">
        <f t="shared" si="2231"/>
        <v>0</v>
      </c>
      <c r="CG739" s="1">
        <f t="shared" si="2232"/>
        <v>-1</v>
      </c>
      <c r="CH739" s="229">
        <f t="shared" si="2233"/>
        <v>-1</v>
      </c>
      <c r="CI739" s="193">
        <f t="shared" si="2234"/>
        <v>0</v>
      </c>
      <c r="CJ739" s="193">
        <f t="shared" si="2235"/>
        <v>0</v>
      </c>
      <c r="CK739" s="20">
        <v>0</v>
      </c>
      <c r="CL739" s="33">
        <v>0</v>
      </c>
      <c r="CM739" s="475">
        <f t="shared" si="2212"/>
        <v>0</v>
      </c>
      <c r="CN739" s="4">
        <f t="shared" si="2330"/>
        <v>0</v>
      </c>
      <c r="CO739" s="1">
        <v>0</v>
      </c>
      <c r="CP739" s="1">
        <v>1</v>
      </c>
      <c r="CQ739" s="19">
        <v>0</v>
      </c>
      <c r="CR739" s="7">
        <v>0</v>
      </c>
      <c r="CS739" s="224">
        <f t="shared" si="2222"/>
        <v>0</v>
      </c>
      <c r="CT739" s="1">
        <f t="shared" si="2223"/>
        <v>-1</v>
      </c>
      <c r="CU739" s="229">
        <f t="shared" si="2213"/>
        <v>-1</v>
      </c>
      <c r="CV739" s="193">
        <f t="shared" si="2214"/>
        <v>0</v>
      </c>
      <c r="CW739" s="193">
        <f t="shared" si="2215"/>
        <v>0</v>
      </c>
      <c r="CX739" s="20"/>
      <c r="CY739" s="33"/>
      <c r="CZ739" s="475">
        <f t="shared" si="2216"/>
        <v>0</v>
      </c>
      <c r="DA739" s="4">
        <f t="shared" si="2331"/>
        <v>0</v>
      </c>
      <c r="DE739" s="7">
        <f t="shared" si="2351"/>
        <v>0</v>
      </c>
      <c r="DF739" s="224">
        <f t="shared" si="2224"/>
        <v>0</v>
      </c>
      <c r="DG739" s="1">
        <f t="shared" si="2217"/>
        <v>0</v>
      </c>
      <c r="DH739" s="229">
        <f t="shared" si="2218"/>
        <v>-1</v>
      </c>
      <c r="DI739" s="193"/>
      <c r="DJ739" s="193"/>
      <c r="DK739" s="20"/>
      <c r="DL739" s="33"/>
      <c r="DM739" s="475">
        <f t="shared" si="2219"/>
        <v>0</v>
      </c>
      <c r="DN739" s="4" t="e">
        <f t="shared" si="2333"/>
        <v>#DIV/0!</v>
      </c>
      <c r="DR739" s="7">
        <f t="shared" si="2334"/>
        <v>0</v>
      </c>
      <c r="DS739" s="224">
        <f t="shared" si="2225"/>
        <v>0</v>
      </c>
      <c r="DT739" s="1">
        <f t="shared" si="2220"/>
        <v>0</v>
      </c>
      <c r="DU739" s="229">
        <f t="shared" si="2221"/>
        <v>-1</v>
      </c>
    </row>
    <row r="740" spans="2:125" hidden="1" outlineLevel="1" x14ac:dyDescent="0.35">
      <c r="B740" s="5" t="s">
        <v>128</v>
      </c>
      <c r="C740" s="3"/>
      <c r="D740" s="18">
        <v>322231</v>
      </c>
      <c r="E740" s="5" t="s">
        <v>45</v>
      </c>
      <c r="F740" s="5" t="s">
        <v>58</v>
      </c>
      <c r="G740" s="5" t="s">
        <v>77</v>
      </c>
      <c r="H740" s="20">
        <v>281.01799999999997</v>
      </c>
      <c r="I740" s="16">
        <f t="shared" si="2335"/>
        <v>0</v>
      </c>
      <c r="J740" s="16">
        <f t="shared" si="2336"/>
        <v>0</v>
      </c>
      <c r="K740" s="16">
        <f t="shared" si="2337"/>
        <v>0</v>
      </c>
      <c r="L740" s="33">
        <f t="shared" si="2338"/>
        <v>0</v>
      </c>
      <c r="M740" s="20">
        <f t="shared" si="2339"/>
        <v>0</v>
      </c>
      <c r="N740" s="20">
        <f t="shared" si="2340"/>
        <v>0</v>
      </c>
      <c r="O740" s="20">
        <f t="shared" si="2341"/>
        <v>0</v>
      </c>
      <c r="P740" s="20">
        <f t="shared" si="2342"/>
        <v>9.1396736152132618</v>
      </c>
      <c r="Q740" s="20">
        <f t="shared" si="2343"/>
        <v>1.3095218099908192</v>
      </c>
      <c r="R740" s="20">
        <f t="shared" si="2344"/>
        <v>1.3230113373520558</v>
      </c>
      <c r="S740" s="20">
        <f t="shared" si="2345"/>
        <v>0</v>
      </c>
      <c r="T740" s="20">
        <f t="shared" si="2346"/>
        <v>0</v>
      </c>
      <c r="U740" s="182">
        <f t="shared" si="2347"/>
        <v>11.772206762556138</v>
      </c>
      <c r="V740" s="33">
        <v>0</v>
      </c>
      <c r="W740" s="20">
        <v>0</v>
      </c>
      <c r="X740" s="20">
        <v>0</v>
      </c>
      <c r="Y740" s="20">
        <v>0</v>
      </c>
      <c r="Z740" s="20">
        <v>0</v>
      </c>
      <c r="AA740" s="20">
        <v>0</v>
      </c>
      <c r="AB740" s="20">
        <v>0</v>
      </c>
      <c r="AC740" s="20">
        <v>0</v>
      </c>
      <c r="AD740" s="20">
        <v>0</v>
      </c>
      <c r="AE740" s="20">
        <v>0</v>
      </c>
      <c r="AF740" s="20">
        <v>0</v>
      </c>
      <c r="AG740" s="16">
        <v>0</v>
      </c>
      <c r="AH740" s="179">
        <f t="shared" si="2211"/>
        <v>0</v>
      </c>
      <c r="AI740" s="28"/>
      <c r="AJ740" s="28"/>
      <c r="AK740" s="28"/>
      <c r="AL740" s="28"/>
      <c r="AM740" s="28"/>
      <c r="AN740" s="28"/>
      <c r="AO740" s="28"/>
      <c r="AP740" s="28">
        <v>2568.4128000000001</v>
      </c>
      <c r="AQ740" s="28">
        <v>367.99920000000003</v>
      </c>
      <c r="AR740" s="28">
        <v>371.78999999999996</v>
      </c>
      <c r="AS740" s="28"/>
      <c r="AT740" s="28"/>
      <c r="AU740" s="329">
        <f t="shared" si="2265"/>
        <v>3308.2020000000002</v>
      </c>
      <c r="AV740" s="33">
        <v>0</v>
      </c>
      <c r="AW740" s="20">
        <v>0</v>
      </c>
      <c r="AX740" s="20">
        <v>0</v>
      </c>
      <c r="AY740" s="20">
        <v>0</v>
      </c>
      <c r="AZ740" s="20">
        <v>0</v>
      </c>
      <c r="BA740" s="20">
        <v>0</v>
      </c>
      <c r="BB740" s="20">
        <v>0</v>
      </c>
      <c r="BC740" s="20">
        <v>0</v>
      </c>
      <c r="BD740" s="20">
        <v>0</v>
      </c>
      <c r="BE740" s="20">
        <v>0</v>
      </c>
      <c r="BF740" s="20">
        <v>0</v>
      </c>
      <c r="BG740" s="20">
        <v>0</v>
      </c>
      <c r="BH740" s="329">
        <f t="shared" si="2266"/>
        <v>0</v>
      </c>
      <c r="BI740" s="193">
        <f t="shared" si="2326"/>
        <v>0</v>
      </c>
      <c r="BJ740" s="193">
        <f t="shared" si="2327"/>
        <v>0</v>
      </c>
      <c r="BK740" s="20">
        <v>220.87397047836473</v>
      </c>
      <c r="BL740" s="33">
        <v>0</v>
      </c>
      <c r="BM740" s="226">
        <f t="shared" si="2226"/>
        <v>0</v>
      </c>
      <c r="BN740" s="4">
        <f t="shared" si="2348"/>
        <v>0</v>
      </c>
      <c r="BO740" s="4">
        <v>0</v>
      </c>
      <c r="BP740" s="4">
        <v>0</v>
      </c>
      <c r="BQ740" s="195">
        <v>0</v>
      </c>
      <c r="BR740" s="196">
        <f t="shared" si="2328"/>
        <v>0</v>
      </c>
      <c r="BS740" s="224">
        <f t="shared" si="2236"/>
        <v>0</v>
      </c>
      <c r="BT740" s="4">
        <f t="shared" si="2349"/>
        <v>-1</v>
      </c>
      <c r="BU740" s="229">
        <f t="shared" si="2350"/>
        <v>-1</v>
      </c>
      <c r="BV740" s="193">
        <f t="shared" si="2228"/>
        <v>0</v>
      </c>
      <c r="BW740" s="193">
        <f t="shared" si="2229"/>
        <v>0</v>
      </c>
      <c r="BX740" s="20">
        <v>0</v>
      </c>
      <c r="BY740" s="19">
        <v>0</v>
      </c>
      <c r="BZ740" s="441">
        <f t="shared" si="2230"/>
        <v>0</v>
      </c>
      <c r="CA740" s="4">
        <f t="shared" si="2329"/>
        <v>0</v>
      </c>
      <c r="CB740" s="1">
        <v>0</v>
      </c>
      <c r="CC740" s="1">
        <v>1</v>
      </c>
      <c r="CD740" s="19">
        <v>0</v>
      </c>
      <c r="CE740" s="196">
        <v>0</v>
      </c>
      <c r="CF740" s="275">
        <f t="shared" si="2231"/>
        <v>0</v>
      </c>
      <c r="CG740" s="1">
        <f t="shared" si="2232"/>
        <v>-1</v>
      </c>
      <c r="CH740" s="229">
        <f t="shared" si="2233"/>
        <v>-1</v>
      </c>
      <c r="CI740" s="193">
        <f t="shared" si="2234"/>
        <v>0</v>
      </c>
      <c r="CJ740" s="193">
        <f t="shared" si="2235"/>
        <v>0</v>
      </c>
      <c r="CK740" s="20">
        <v>0</v>
      </c>
      <c r="CL740" s="33">
        <v>0</v>
      </c>
      <c r="CM740" s="475">
        <f t="shared" si="2212"/>
        <v>0</v>
      </c>
      <c r="CN740" s="4">
        <f t="shared" si="2330"/>
        <v>0</v>
      </c>
      <c r="CO740" s="1">
        <v>0</v>
      </c>
      <c r="CP740" s="1">
        <v>1</v>
      </c>
      <c r="CQ740" s="19">
        <v>0</v>
      </c>
      <c r="CR740" s="7">
        <v>0</v>
      </c>
      <c r="CS740" s="224">
        <f t="shared" si="2222"/>
        <v>0</v>
      </c>
      <c r="CT740" s="1">
        <f t="shared" si="2223"/>
        <v>-1</v>
      </c>
      <c r="CU740" s="229">
        <f t="shared" si="2213"/>
        <v>-1</v>
      </c>
      <c r="CV740" s="193">
        <f t="shared" si="2214"/>
        <v>0</v>
      </c>
      <c r="CW740" s="193">
        <f t="shared" si="2215"/>
        <v>0</v>
      </c>
      <c r="CX740" s="20"/>
      <c r="CY740" s="33"/>
      <c r="CZ740" s="475">
        <f t="shared" si="2216"/>
        <v>0</v>
      </c>
      <c r="DA740" s="4">
        <f t="shared" si="2331"/>
        <v>0</v>
      </c>
      <c r="DE740" s="7">
        <f t="shared" si="2351"/>
        <v>0</v>
      </c>
      <c r="DF740" s="224">
        <f t="shared" si="2224"/>
        <v>0</v>
      </c>
      <c r="DG740" s="1">
        <f t="shared" si="2217"/>
        <v>0</v>
      </c>
      <c r="DH740" s="229">
        <f t="shared" si="2218"/>
        <v>-1</v>
      </c>
      <c r="DI740" s="193"/>
      <c r="DJ740" s="193"/>
      <c r="DK740" s="20"/>
      <c r="DL740" s="33"/>
      <c r="DM740" s="475">
        <f t="shared" si="2219"/>
        <v>0</v>
      </c>
      <c r="DN740" s="4" t="e">
        <f t="shared" si="2333"/>
        <v>#DIV/0!</v>
      </c>
      <c r="DR740" s="7">
        <f t="shared" si="2334"/>
        <v>0</v>
      </c>
      <c r="DS740" s="224">
        <f t="shared" si="2225"/>
        <v>0</v>
      </c>
      <c r="DT740" s="1">
        <f t="shared" si="2220"/>
        <v>0</v>
      </c>
      <c r="DU740" s="229">
        <f t="shared" si="2221"/>
        <v>-1</v>
      </c>
    </row>
    <row r="741" spans="2:125" hidden="1" outlineLevel="1" x14ac:dyDescent="0.35">
      <c r="B741" s="5" t="s">
        <v>128</v>
      </c>
      <c r="C741" s="3"/>
      <c r="D741" s="18">
        <v>322000</v>
      </c>
      <c r="E741" s="5" t="s">
        <v>45</v>
      </c>
      <c r="F741" s="5" t="s">
        <v>59</v>
      </c>
      <c r="G741" s="5" t="s">
        <v>77</v>
      </c>
      <c r="H741" s="20">
        <v>281.01799999999997</v>
      </c>
      <c r="I741" s="16">
        <f t="shared" si="2335"/>
        <v>0</v>
      </c>
      <c r="J741" s="16">
        <f t="shared" si="2336"/>
        <v>0</v>
      </c>
      <c r="K741" s="16">
        <f t="shared" si="2337"/>
        <v>0</v>
      </c>
      <c r="L741" s="33">
        <f t="shared" si="2338"/>
        <v>0</v>
      </c>
      <c r="M741" s="20">
        <f t="shared" si="2339"/>
        <v>0</v>
      </c>
      <c r="N741" s="20">
        <f t="shared" si="2340"/>
        <v>0</v>
      </c>
      <c r="O741" s="20">
        <f t="shared" si="2341"/>
        <v>0</v>
      </c>
      <c r="P741" s="20">
        <f t="shared" si="2342"/>
        <v>0</v>
      </c>
      <c r="Q741" s="20">
        <f t="shared" si="2343"/>
        <v>2.0952348959853113</v>
      </c>
      <c r="R741" s="20">
        <f t="shared" si="2344"/>
        <v>1.0584090698816448</v>
      </c>
      <c r="S741" s="20">
        <f t="shared" si="2345"/>
        <v>0</v>
      </c>
      <c r="T741" s="20">
        <f t="shared" si="2346"/>
        <v>0</v>
      </c>
      <c r="U741" s="182">
        <f t="shared" si="2347"/>
        <v>3.1536439658669559</v>
      </c>
      <c r="V741" s="33">
        <v>1</v>
      </c>
      <c r="W741" s="20">
        <v>2</v>
      </c>
      <c r="X741" s="20">
        <v>1</v>
      </c>
      <c r="Y741" s="20">
        <v>0</v>
      </c>
      <c r="Z741" s="20">
        <v>0</v>
      </c>
      <c r="AA741" s="20">
        <v>0</v>
      </c>
      <c r="AB741" s="20">
        <v>1</v>
      </c>
      <c r="AC741" s="20">
        <v>1</v>
      </c>
      <c r="AD741" s="20">
        <v>1</v>
      </c>
      <c r="AE741" s="20">
        <v>0</v>
      </c>
      <c r="AF741" s="20">
        <v>0</v>
      </c>
      <c r="AG741" s="16">
        <v>0</v>
      </c>
      <c r="AH741" s="179">
        <f t="shared" si="2211"/>
        <v>7</v>
      </c>
      <c r="AI741" s="23"/>
      <c r="AJ741" s="23"/>
      <c r="AK741" s="23"/>
      <c r="AL741" s="23"/>
      <c r="AM741" s="23"/>
      <c r="AN741" s="23"/>
      <c r="AO741" s="23"/>
      <c r="AP741" s="23"/>
      <c r="AQ741" s="28">
        <v>588.79872000000012</v>
      </c>
      <c r="AR741" s="28">
        <v>297.43200000000002</v>
      </c>
      <c r="AS741" s="28"/>
      <c r="AT741" s="28"/>
      <c r="AU741" s="329">
        <f t="shared" si="2265"/>
        <v>886.23072000000013</v>
      </c>
      <c r="AV741" s="33">
        <v>288.33407999999997</v>
      </c>
      <c r="AW741" s="20">
        <v>579.70079999999996</v>
      </c>
      <c r="AX741" s="20">
        <v>288.33407999999997</v>
      </c>
      <c r="AY741" s="20">
        <v>0</v>
      </c>
      <c r="AZ741" s="20">
        <v>0</v>
      </c>
      <c r="BA741" s="20">
        <v>0</v>
      </c>
      <c r="BB741" s="20">
        <v>288.33407999999997</v>
      </c>
      <c r="BC741" s="20">
        <v>291.36671999999999</v>
      </c>
      <c r="BD741" s="20">
        <v>288.33407999999997</v>
      </c>
      <c r="BE741" s="20">
        <v>0</v>
      </c>
      <c r="BF741" s="20">
        <v>0</v>
      </c>
      <c r="BG741" s="20">
        <v>0</v>
      </c>
      <c r="BH741" s="329">
        <f t="shared" si="2266"/>
        <v>2024.4038399999999</v>
      </c>
      <c r="BI741" s="193">
        <f t="shared" si="2326"/>
        <v>192.72815999999997</v>
      </c>
      <c r="BJ741" s="193">
        <f t="shared" si="2327"/>
        <v>96.111359999999991</v>
      </c>
      <c r="BK741" s="20">
        <v>2061.9725431858405</v>
      </c>
      <c r="BL741" s="33">
        <v>291.36671999999999</v>
      </c>
      <c r="BM741" s="226">
        <f t="shared" si="2226"/>
        <v>0.1413048495543133</v>
      </c>
      <c r="BN741" s="4">
        <f t="shared" si="2348"/>
        <v>2.0692435793040295E-2</v>
      </c>
      <c r="BO741" s="4">
        <v>0</v>
      </c>
      <c r="BP741" s="4">
        <v>0</v>
      </c>
      <c r="BQ741" s="195">
        <v>15</v>
      </c>
      <c r="BR741" s="196">
        <f t="shared" si="2328"/>
        <v>4552.4915999999994</v>
      </c>
      <c r="BS741" s="224">
        <f t="shared" si="2236"/>
        <v>2.2078332784035011</v>
      </c>
      <c r="BT741" s="4">
        <f t="shared" si="2349"/>
        <v>0</v>
      </c>
      <c r="BU741" s="229">
        <f t="shared" si="2350"/>
        <v>0</v>
      </c>
      <c r="BV741" s="193">
        <f t="shared" si="2228"/>
        <v>217.00871999999998</v>
      </c>
      <c r="BW741" s="193">
        <f t="shared" si="2229"/>
        <v>193.2336</v>
      </c>
      <c r="BX741" s="20">
        <v>237.61160157275128</v>
      </c>
      <c r="BY741" s="19">
        <v>288.33407999999997</v>
      </c>
      <c r="BZ741" s="441">
        <f t="shared" si="2230"/>
        <v>1.2134680213066895</v>
      </c>
      <c r="CA741" s="4">
        <f t="shared" si="2329"/>
        <v>3.0631045417104603E-2</v>
      </c>
      <c r="CB741" s="1">
        <v>0</v>
      </c>
      <c r="CC741" s="1">
        <v>1</v>
      </c>
      <c r="CD741" s="19">
        <v>1</v>
      </c>
      <c r="CE741" s="196">
        <v>303.49943999999999</v>
      </c>
      <c r="CF741" s="275">
        <f t="shared" si="2231"/>
        <v>1.2772921776173263</v>
      </c>
      <c r="CG741" s="1">
        <f t="shared" si="2232"/>
        <v>-0.48454466748840774</v>
      </c>
      <c r="CH741" s="229">
        <f t="shared" si="2233"/>
        <v>2.4381933438985728</v>
      </c>
      <c r="CI741" s="193">
        <f t="shared" si="2234"/>
        <v>224.93376000000001</v>
      </c>
      <c r="CJ741" s="193">
        <f t="shared" si="2235"/>
        <v>289.34495999999996</v>
      </c>
      <c r="CK741" s="20">
        <v>389.21602295817218</v>
      </c>
      <c r="CL741" s="33">
        <v>3338.47</v>
      </c>
      <c r="CM741" s="475">
        <f t="shared" si="2212"/>
        <v>8.5774217994072011</v>
      </c>
      <c r="CN741" s="4">
        <f t="shared" si="2330"/>
        <v>1.7461025551742167E-2</v>
      </c>
      <c r="CO741" s="1">
        <v>0</v>
      </c>
      <c r="CP741" s="1">
        <v>1</v>
      </c>
      <c r="CQ741" s="19">
        <v>10</v>
      </c>
      <c r="CR741" s="7">
        <v>3034.9944</v>
      </c>
      <c r="CS741" s="224">
        <f t="shared" si="2222"/>
        <v>7.7977118643087344</v>
      </c>
      <c r="CT741" s="1">
        <f t="shared" si="2223"/>
        <v>9.2039941902687001</v>
      </c>
      <c r="CU741" s="229">
        <f t="shared" si="2213"/>
        <v>4.7088951283476153</v>
      </c>
      <c r="CV741" s="193">
        <f t="shared" si="2214"/>
        <v>536.28738399999997</v>
      </c>
      <c r="CW741" s="193">
        <f t="shared" si="2215"/>
        <v>1306.0569333333333</v>
      </c>
      <c r="CX741" s="20"/>
      <c r="CY741" s="33"/>
      <c r="CZ741" s="475">
        <f t="shared" si="2216"/>
        <v>0</v>
      </c>
      <c r="DA741" s="4">
        <f t="shared" si="2331"/>
        <v>3.7123650874007534E-2</v>
      </c>
      <c r="DE741" s="7">
        <f t="shared" si="2351"/>
        <v>0</v>
      </c>
      <c r="DF741" s="224">
        <f t="shared" si="2224"/>
        <v>0</v>
      </c>
      <c r="DG741" s="1">
        <f t="shared" si="2217"/>
        <v>0</v>
      </c>
      <c r="DH741" s="229">
        <f t="shared" si="2218"/>
        <v>5.0513292069135218</v>
      </c>
      <c r="DI741" s="193"/>
      <c r="DJ741" s="193"/>
      <c r="DK741" s="20"/>
      <c r="DL741" s="33"/>
      <c r="DM741" s="475">
        <f t="shared" si="2219"/>
        <v>0</v>
      </c>
      <c r="DN741" s="4" t="e">
        <f t="shared" si="2333"/>
        <v>#DIV/0!</v>
      </c>
      <c r="DR741" s="7">
        <f t="shared" si="2334"/>
        <v>0</v>
      </c>
      <c r="DS741" s="224">
        <f t="shared" si="2225"/>
        <v>0</v>
      </c>
      <c r="DT741" s="1">
        <f t="shared" si="2220"/>
        <v>0</v>
      </c>
      <c r="DU741" s="229">
        <f t="shared" si="2221"/>
        <v>1.2842853382469066</v>
      </c>
    </row>
    <row r="742" spans="2:125" hidden="1" outlineLevel="1" x14ac:dyDescent="0.35">
      <c r="B742" s="5" t="s">
        <v>128</v>
      </c>
      <c r="C742" s="3"/>
      <c r="D742" s="18">
        <v>322002</v>
      </c>
      <c r="E742" s="5" t="s">
        <v>45</v>
      </c>
      <c r="F742" s="5" t="s">
        <v>60</v>
      </c>
      <c r="G742" s="5" t="s">
        <v>72</v>
      </c>
      <c r="H742" s="20">
        <v>100.364</v>
      </c>
      <c r="I742" s="16">
        <f t="shared" si="2335"/>
        <v>0</v>
      </c>
      <c r="J742" s="16">
        <f t="shared" si="2336"/>
        <v>0</v>
      </c>
      <c r="K742" s="16">
        <f t="shared" si="2337"/>
        <v>0</v>
      </c>
      <c r="L742" s="33">
        <f t="shared" si="2338"/>
        <v>0</v>
      </c>
      <c r="M742" s="20">
        <f t="shared" si="2339"/>
        <v>0</v>
      </c>
      <c r="N742" s="20">
        <f t="shared" si="2340"/>
        <v>0</v>
      </c>
      <c r="O742" s="20">
        <f t="shared" si="2341"/>
        <v>0</v>
      </c>
      <c r="P742" s="20">
        <f t="shared" si="2342"/>
        <v>0</v>
      </c>
      <c r="Q742" s="20">
        <f t="shared" si="2343"/>
        <v>0</v>
      </c>
      <c r="R742" s="20">
        <f t="shared" si="2344"/>
        <v>0</v>
      </c>
      <c r="S742" s="20">
        <f t="shared" si="2345"/>
        <v>0</v>
      </c>
      <c r="T742" s="20">
        <f t="shared" si="2346"/>
        <v>0</v>
      </c>
      <c r="U742" s="182">
        <f t="shared" si="2347"/>
        <v>0</v>
      </c>
      <c r="V742" s="33">
        <v>0</v>
      </c>
      <c r="W742" s="20">
        <v>0</v>
      </c>
      <c r="X742" s="20">
        <v>0</v>
      </c>
      <c r="Y742" s="20">
        <v>0</v>
      </c>
      <c r="Z742" s="20">
        <v>0</v>
      </c>
      <c r="AA742" s="20">
        <v>0</v>
      </c>
      <c r="AB742" s="20">
        <v>0</v>
      </c>
      <c r="AC742" s="20">
        <v>0</v>
      </c>
      <c r="AD742" s="20">
        <v>0</v>
      </c>
      <c r="AE742" s="20">
        <v>0</v>
      </c>
      <c r="AF742" s="20">
        <v>0</v>
      </c>
      <c r="AG742" s="16">
        <v>0</v>
      </c>
      <c r="AH742" s="179">
        <f t="shared" si="2211"/>
        <v>0</v>
      </c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329">
        <f t="shared" si="2265"/>
        <v>0</v>
      </c>
      <c r="AV742" s="33">
        <v>0</v>
      </c>
      <c r="AW742" s="20">
        <v>0</v>
      </c>
      <c r="AX742" s="20">
        <v>0</v>
      </c>
      <c r="AY742" s="20">
        <v>0</v>
      </c>
      <c r="AZ742" s="20">
        <v>0</v>
      </c>
      <c r="BA742" s="20">
        <v>0</v>
      </c>
      <c r="BB742" s="20">
        <v>0</v>
      </c>
      <c r="BC742" s="20">
        <v>0</v>
      </c>
      <c r="BD742" s="20">
        <v>0</v>
      </c>
      <c r="BE742" s="20">
        <v>0</v>
      </c>
      <c r="BF742" s="20">
        <v>0</v>
      </c>
      <c r="BG742" s="20">
        <v>0</v>
      </c>
      <c r="BH742" s="329">
        <f t="shared" si="2266"/>
        <v>0</v>
      </c>
      <c r="BI742" s="193">
        <f t="shared" si="2326"/>
        <v>0</v>
      </c>
      <c r="BJ742" s="193">
        <f t="shared" si="2327"/>
        <v>0</v>
      </c>
      <c r="BK742" s="20">
        <v>5116.3138728767235</v>
      </c>
      <c r="BL742" s="33">
        <v>0</v>
      </c>
      <c r="BM742" s="226">
        <f t="shared" si="2226"/>
        <v>0</v>
      </c>
      <c r="BN742" s="4">
        <f t="shared" si="2348"/>
        <v>0</v>
      </c>
      <c r="BO742" s="4">
        <v>0</v>
      </c>
      <c r="BP742" s="4">
        <v>0</v>
      </c>
      <c r="BQ742" s="195">
        <v>0</v>
      </c>
      <c r="BR742" s="196">
        <f t="shared" si="2328"/>
        <v>0</v>
      </c>
      <c r="BS742" s="224">
        <f t="shared" si="2236"/>
        <v>0</v>
      </c>
      <c r="BT742" s="4">
        <f t="shared" si="2349"/>
        <v>0</v>
      </c>
      <c r="BU742" s="229">
        <f t="shared" si="2350"/>
        <v>0</v>
      </c>
      <c r="BV742" s="193">
        <f t="shared" si="2228"/>
        <v>0</v>
      </c>
      <c r="BW742" s="193">
        <f t="shared" si="2229"/>
        <v>0</v>
      </c>
      <c r="BX742" s="20">
        <v>0</v>
      </c>
      <c r="BY742" s="19">
        <v>0</v>
      </c>
      <c r="BZ742" s="441">
        <f t="shared" si="2230"/>
        <v>0</v>
      </c>
      <c r="CA742" s="4">
        <f t="shared" si="2329"/>
        <v>0</v>
      </c>
      <c r="CB742" s="1">
        <v>0</v>
      </c>
      <c r="CC742" s="1">
        <v>0</v>
      </c>
      <c r="CD742" s="19">
        <v>0</v>
      </c>
      <c r="CE742" s="196">
        <v>0</v>
      </c>
      <c r="CF742" s="275">
        <f t="shared" si="2231"/>
        <v>0</v>
      </c>
      <c r="CG742" s="1">
        <f t="shared" si="2232"/>
        <v>0</v>
      </c>
      <c r="CH742" s="229">
        <f t="shared" si="2233"/>
        <v>0</v>
      </c>
      <c r="CI742" s="193">
        <f t="shared" si="2234"/>
        <v>0</v>
      </c>
      <c r="CJ742" s="193">
        <f t="shared" si="2235"/>
        <v>0</v>
      </c>
      <c r="CK742" s="20">
        <v>0</v>
      </c>
      <c r="CL742" s="33">
        <v>0</v>
      </c>
      <c r="CM742" s="475">
        <f t="shared" si="2212"/>
        <v>0</v>
      </c>
      <c r="CN742" s="4">
        <f t="shared" si="2330"/>
        <v>0</v>
      </c>
      <c r="CO742" s="1">
        <v>0</v>
      </c>
      <c r="CP742" s="1">
        <v>0</v>
      </c>
      <c r="CQ742" s="19">
        <v>0</v>
      </c>
      <c r="CR742" s="7">
        <v>0</v>
      </c>
      <c r="CS742" s="224">
        <f t="shared" si="2222"/>
        <v>0</v>
      </c>
      <c r="CT742" s="1">
        <f t="shared" si="2223"/>
        <v>0</v>
      </c>
      <c r="CU742" s="229">
        <f t="shared" si="2213"/>
        <v>0</v>
      </c>
      <c r="CV742" s="193">
        <f t="shared" si="2214"/>
        <v>0</v>
      </c>
      <c r="CW742" s="193">
        <f t="shared" si="2215"/>
        <v>0</v>
      </c>
      <c r="CX742" s="20"/>
      <c r="CY742" s="33"/>
      <c r="CZ742" s="475">
        <f t="shared" si="2216"/>
        <v>0</v>
      </c>
      <c r="DA742" s="4">
        <f t="shared" si="2331"/>
        <v>0</v>
      </c>
      <c r="DE742" s="7">
        <f t="shared" si="2351"/>
        <v>0</v>
      </c>
      <c r="DF742" s="224">
        <f t="shared" si="2224"/>
        <v>0</v>
      </c>
      <c r="DG742" s="1">
        <f t="shared" si="2217"/>
        <v>0</v>
      </c>
      <c r="DH742" s="229">
        <f t="shared" si="2218"/>
        <v>0</v>
      </c>
      <c r="DI742" s="193"/>
      <c r="DJ742" s="193"/>
      <c r="DK742" s="20"/>
      <c r="DL742" s="33"/>
      <c r="DM742" s="475">
        <f t="shared" si="2219"/>
        <v>0</v>
      </c>
      <c r="DN742" s="4" t="e">
        <f t="shared" si="2333"/>
        <v>#DIV/0!</v>
      </c>
      <c r="DR742" s="7">
        <f t="shared" si="2334"/>
        <v>0</v>
      </c>
      <c r="DS742" s="224">
        <f t="shared" si="2225"/>
        <v>0</v>
      </c>
      <c r="DT742" s="1">
        <f t="shared" si="2220"/>
        <v>0</v>
      </c>
      <c r="DU742" s="229">
        <f t="shared" si="2221"/>
        <v>0</v>
      </c>
    </row>
    <row r="743" spans="2:125" hidden="1" outlineLevel="1" x14ac:dyDescent="0.35">
      <c r="B743" s="5" t="s">
        <v>128</v>
      </c>
      <c r="C743" s="3"/>
      <c r="D743" s="18">
        <v>322100</v>
      </c>
      <c r="E743" s="5" t="s">
        <v>45</v>
      </c>
      <c r="F743" s="5" t="s">
        <v>61</v>
      </c>
      <c r="G743" s="5" t="s">
        <v>72</v>
      </c>
      <c r="H743" s="20">
        <v>100.364</v>
      </c>
      <c r="I743" s="16">
        <f t="shared" si="2335"/>
        <v>0</v>
      </c>
      <c r="J743" s="16">
        <f t="shared" si="2336"/>
        <v>0</v>
      </c>
      <c r="K743" s="16">
        <f t="shared" si="2337"/>
        <v>0</v>
      </c>
      <c r="L743" s="33">
        <f t="shared" si="2338"/>
        <v>0</v>
      </c>
      <c r="M743" s="20">
        <f t="shared" si="2339"/>
        <v>0</v>
      </c>
      <c r="N743" s="20">
        <f t="shared" si="2340"/>
        <v>0</v>
      </c>
      <c r="O743" s="20">
        <f t="shared" si="2341"/>
        <v>0</v>
      </c>
      <c r="P743" s="20">
        <f t="shared" si="2342"/>
        <v>0</v>
      </c>
      <c r="Q743" s="20">
        <f t="shared" si="2343"/>
        <v>0</v>
      </c>
      <c r="R743" s="20">
        <f t="shared" si="2344"/>
        <v>0</v>
      </c>
      <c r="S743" s="20">
        <f t="shared" si="2345"/>
        <v>0</v>
      </c>
      <c r="T743" s="20">
        <f t="shared" si="2346"/>
        <v>0</v>
      </c>
      <c r="U743" s="182">
        <f t="shared" si="2347"/>
        <v>0</v>
      </c>
      <c r="V743" s="33">
        <v>0</v>
      </c>
      <c r="W743" s="20">
        <v>0</v>
      </c>
      <c r="X743" s="20">
        <v>0</v>
      </c>
      <c r="Y743" s="20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0">
        <v>0</v>
      </c>
      <c r="AF743" s="20">
        <v>0</v>
      </c>
      <c r="AG743" s="16">
        <v>0</v>
      </c>
      <c r="AH743" s="179">
        <f t="shared" si="2211"/>
        <v>0</v>
      </c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329">
        <f t="shared" si="2265"/>
        <v>0</v>
      </c>
      <c r="AV743" s="33">
        <v>0</v>
      </c>
      <c r="AW743" s="20">
        <v>0</v>
      </c>
      <c r="AX743" s="20">
        <v>0</v>
      </c>
      <c r="AY743" s="20">
        <v>0</v>
      </c>
      <c r="AZ743" s="20">
        <v>0</v>
      </c>
      <c r="BA743" s="20">
        <v>0</v>
      </c>
      <c r="BB743" s="20">
        <v>0</v>
      </c>
      <c r="BC743" s="20">
        <v>0</v>
      </c>
      <c r="BD743" s="20">
        <v>0</v>
      </c>
      <c r="BE743" s="20">
        <v>0</v>
      </c>
      <c r="BF743" s="20">
        <v>0</v>
      </c>
      <c r="BG743" s="20">
        <v>0</v>
      </c>
      <c r="BH743" s="329">
        <f t="shared" si="2266"/>
        <v>0</v>
      </c>
      <c r="BI743" s="193">
        <f t="shared" si="2326"/>
        <v>0</v>
      </c>
      <c r="BJ743" s="193">
        <f t="shared" si="2327"/>
        <v>0</v>
      </c>
      <c r="BK743" s="20">
        <v>395.85788135219929</v>
      </c>
      <c r="BL743" s="33">
        <v>0</v>
      </c>
      <c r="BM743" s="226">
        <f t="shared" si="2226"/>
        <v>0</v>
      </c>
      <c r="BN743" s="4">
        <f t="shared" si="2348"/>
        <v>0</v>
      </c>
      <c r="BO743" s="4">
        <v>0</v>
      </c>
      <c r="BP743" s="4">
        <v>0</v>
      </c>
      <c r="BQ743" s="195">
        <v>0</v>
      </c>
      <c r="BR743" s="196">
        <f t="shared" si="2328"/>
        <v>0</v>
      </c>
      <c r="BS743" s="224">
        <f t="shared" si="2236"/>
        <v>0</v>
      </c>
      <c r="BT743" s="4">
        <f t="shared" si="2349"/>
        <v>0</v>
      </c>
      <c r="BU743" s="229">
        <f t="shared" si="2350"/>
        <v>0</v>
      </c>
      <c r="BV743" s="193">
        <f t="shared" si="2228"/>
        <v>0</v>
      </c>
      <c r="BW743" s="193">
        <f t="shared" si="2229"/>
        <v>0</v>
      </c>
      <c r="BX743" s="20">
        <v>0</v>
      </c>
      <c r="BY743" s="19">
        <v>0</v>
      </c>
      <c r="BZ743" s="441">
        <f t="shared" si="2230"/>
        <v>0</v>
      </c>
      <c r="CA743" s="4">
        <f t="shared" si="2329"/>
        <v>0</v>
      </c>
      <c r="CB743" s="1">
        <v>0</v>
      </c>
      <c r="CC743" s="1">
        <v>0</v>
      </c>
      <c r="CD743" s="19">
        <v>0</v>
      </c>
      <c r="CE743" s="196">
        <v>0</v>
      </c>
      <c r="CF743" s="275">
        <f t="shared" si="2231"/>
        <v>0</v>
      </c>
      <c r="CG743" s="1">
        <f t="shared" si="2232"/>
        <v>0</v>
      </c>
      <c r="CH743" s="229">
        <f t="shared" si="2233"/>
        <v>0</v>
      </c>
      <c r="CI743" s="193">
        <f t="shared" si="2234"/>
        <v>0</v>
      </c>
      <c r="CJ743" s="193">
        <f t="shared" si="2235"/>
        <v>0</v>
      </c>
      <c r="CK743" s="20">
        <v>0</v>
      </c>
      <c r="CL743" s="33">
        <v>0</v>
      </c>
      <c r="CM743" s="475">
        <f t="shared" si="2212"/>
        <v>0</v>
      </c>
      <c r="CN743" s="4">
        <f t="shared" si="2330"/>
        <v>0</v>
      </c>
      <c r="CO743" s="1">
        <v>0</v>
      </c>
      <c r="CP743" s="1">
        <v>0</v>
      </c>
      <c r="CQ743" s="19">
        <v>0</v>
      </c>
      <c r="CR743" s="7">
        <v>0</v>
      </c>
      <c r="CS743" s="224">
        <f t="shared" si="2222"/>
        <v>0</v>
      </c>
      <c r="CT743" s="1">
        <f t="shared" si="2223"/>
        <v>0</v>
      </c>
      <c r="CU743" s="229">
        <f t="shared" si="2213"/>
        <v>0</v>
      </c>
      <c r="CV743" s="193">
        <f t="shared" si="2214"/>
        <v>0</v>
      </c>
      <c r="CW743" s="193">
        <f t="shared" si="2215"/>
        <v>0</v>
      </c>
      <c r="CX743" s="20"/>
      <c r="CY743" s="33"/>
      <c r="CZ743" s="475">
        <f t="shared" si="2216"/>
        <v>0</v>
      </c>
      <c r="DA743" s="4">
        <f t="shared" si="2331"/>
        <v>0</v>
      </c>
      <c r="DE743" s="7">
        <f t="shared" si="2351"/>
        <v>0</v>
      </c>
      <c r="DF743" s="224">
        <f t="shared" si="2224"/>
        <v>0</v>
      </c>
      <c r="DG743" s="1">
        <f t="shared" si="2217"/>
        <v>0</v>
      </c>
      <c r="DH743" s="229">
        <f t="shared" si="2218"/>
        <v>0</v>
      </c>
      <c r="DI743" s="193"/>
      <c r="DJ743" s="193"/>
      <c r="DK743" s="20"/>
      <c r="DL743" s="33"/>
      <c r="DM743" s="475">
        <f t="shared" si="2219"/>
        <v>0</v>
      </c>
      <c r="DN743" s="4" t="e">
        <f t="shared" si="2333"/>
        <v>#DIV/0!</v>
      </c>
      <c r="DR743" s="7">
        <f t="shared" si="2334"/>
        <v>0</v>
      </c>
      <c r="DS743" s="224">
        <f t="shared" si="2225"/>
        <v>0</v>
      </c>
      <c r="DT743" s="1">
        <f t="shared" si="2220"/>
        <v>0</v>
      </c>
      <c r="DU743" s="229">
        <f t="shared" si="2221"/>
        <v>0</v>
      </c>
    </row>
    <row r="744" spans="2:125" hidden="1" outlineLevel="1" x14ac:dyDescent="0.35">
      <c r="B744" s="5" t="s">
        <v>128</v>
      </c>
      <c r="C744" s="3"/>
      <c r="D744" s="18">
        <v>322001</v>
      </c>
      <c r="E744" s="5" t="s">
        <v>45</v>
      </c>
      <c r="F744" s="5" t="s">
        <v>62</v>
      </c>
      <c r="G744" s="5" t="s">
        <v>78</v>
      </c>
      <c r="H744" s="20">
        <v>203.864</v>
      </c>
      <c r="I744" s="16">
        <f t="shared" si="2335"/>
        <v>0</v>
      </c>
      <c r="J744" s="16">
        <f t="shared" si="2336"/>
        <v>0</v>
      </c>
      <c r="K744" s="16">
        <f t="shared" si="2337"/>
        <v>0</v>
      </c>
      <c r="L744" s="33">
        <f t="shared" si="2338"/>
        <v>0</v>
      </c>
      <c r="M744" s="20">
        <f t="shared" si="2339"/>
        <v>0</v>
      </c>
      <c r="N744" s="20">
        <f t="shared" si="2340"/>
        <v>0</v>
      </c>
      <c r="O744" s="20">
        <f t="shared" si="2341"/>
        <v>0</v>
      </c>
      <c r="P744" s="20">
        <f t="shared" si="2342"/>
        <v>0</v>
      </c>
      <c r="Q744" s="20">
        <f t="shared" si="2343"/>
        <v>0</v>
      </c>
      <c r="R744" s="20">
        <f t="shared" si="2344"/>
        <v>0</v>
      </c>
      <c r="S744" s="20">
        <f t="shared" si="2345"/>
        <v>0</v>
      </c>
      <c r="T744" s="20">
        <f t="shared" si="2346"/>
        <v>0</v>
      </c>
      <c r="U744" s="182">
        <f t="shared" si="2347"/>
        <v>0</v>
      </c>
      <c r="V744" s="33">
        <v>0</v>
      </c>
      <c r="W744" s="20">
        <v>0</v>
      </c>
      <c r="X744" s="20">
        <v>0</v>
      </c>
      <c r="Y744" s="20">
        <v>0</v>
      </c>
      <c r="Z744" s="20">
        <v>0</v>
      </c>
      <c r="AA744" s="20">
        <v>0</v>
      </c>
      <c r="AB744" s="20">
        <v>0</v>
      </c>
      <c r="AC744" s="20">
        <v>0</v>
      </c>
      <c r="AD744" s="20">
        <v>0</v>
      </c>
      <c r="AE744" s="20">
        <v>0</v>
      </c>
      <c r="AF744" s="20">
        <v>0</v>
      </c>
      <c r="AG744" s="16">
        <v>0</v>
      </c>
      <c r="AH744" s="179">
        <f t="shared" si="2211"/>
        <v>0</v>
      </c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329">
        <f t="shared" si="2265"/>
        <v>0</v>
      </c>
      <c r="AV744" s="33">
        <v>0</v>
      </c>
      <c r="AW744" s="20">
        <v>0</v>
      </c>
      <c r="AX744" s="20">
        <v>0</v>
      </c>
      <c r="AY744" s="20">
        <v>0</v>
      </c>
      <c r="AZ744" s="20">
        <v>0</v>
      </c>
      <c r="BA744" s="20">
        <v>0</v>
      </c>
      <c r="BB744" s="20">
        <v>0</v>
      </c>
      <c r="BC744" s="20">
        <v>0</v>
      </c>
      <c r="BD744" s="20">
        <v>0</v>
      </c>
      <c r="BE744" s="20">
        <v>0</v>
      </c>
      <c r="BF744" s="20">
        <v>0</v>
      </c>
      <c r="BG744" s="20">
        <v>0</v>
      </c>
      <c r="BH744" s="329">
        <f t="shared" si="2266"/>
        <v>0</v>
      </c>
      <c r="BI744" s="193">
        <f t="shared" si="2326"/>
        <v>0</v>
      </c>
      <c r="BJ744" s="193">
        <f t="shared" si="2327"/>
        <v>0</v>
      </c>
      <c r="BK744" s="20">
        <v>614.7590282056741</v>
      </c>
      <c r="BL744" s="33">
        <v>0</v>
      </c>
      <c r="BM744" s="226">
        <f t="shared" si="2226"/>
        <v>0</v>
      </c>
      <c r="BN744" s="4">
        <f t="shared" si="2348"/>
        <v>0</v>
      </c>
      <c r="BO744" s="4">
        <v>0</v>
      </c>
      <c r="BP744" s="4">
        <v>0</v>
      </c>
      <c r="BQ744" s="195">
        <v>0</v>
      </c>
      <c r="BR744" s="196">
        <f t="shared" si="2328"/>
        <v>0</v>
      </c>
      <c r="BS744" s="224">
        <f t="shared" si="2236"/>
        <v>0</v>
      </c>
      <c r="BT744" s="4">
        <f t="shared" si="2349"/>
        <v>0</v>
      </c>
      <c r="BU744" s="229">
        <f t="shared" si="2350"/>
        <v>0</v>
      </c>
      <c r="BV744" s="193">
        <f t="shared" si="2228"/>
        <v>0</v>
      </c>
      <c r="BW744" s="193">
        <f t="shared" si="2229"/>
        <v>0</v>
      </c>
      <c r="BX744" s="20">
        <v>0</v>
      </c>
      <c r="BY744" s="19">
        <v>0</v>
      </c>
      <c r="BZ744" s="441">
        <f t="shared" si="2230"/>
        <v>0</v>
      </c>
      <c r="CA744" s="4">
        <f t="shared" si="2329"/>
        <v>0</v>
      </c>
      <c r="CB744" s="1">
        <v>0</v>
      </c>
      <c r="CC744" s="1">
        <v>0</v>
      </c>
      <c r="CD744" s="19">
        <v>0</v>
      </c>
      <c r="CE744" s="196">
        <v>0</v>
      </c>
      <c r="CF744" s="275">
        <f t="shared" si="2231"/>
        <v>0</v>
      </c>
      <c r="CG744" s="1">
        <f t="shared" si="2232"/>
        <v>0</v>
      </c>
      <c r="CH744" s="229">
        <f t="shared" si="2233"/>
        <v>0</v>
      </c>
      <c r="CI744" s="193">
        <f t="shared" si="2234"/>
        <v>0</v>
      </c>
      <c r="CJ744" s="193">
        <f t="shared" si="2235"/>
        <v>0</v>
      </c>
      <c r="CK744" s="20">
        <v>0</v>
      </c>
      <c r="CL744" s="33">
        <v>0</v>
      </c>
      <c r="CM744" s="475">
        <f t="shared" si="2212"/>
        <v>0</v>
      </c>
      <c r="CN744" s="4">
        <f t="shared" si="2330"/>
        <v>0</v>
      </c>
      <c r="CO744" s="1">
        <v>0</v>
      </c>
      <c r="CP744" s="1">
        <v>0</v>
      </c>
      <c r="CQ744" s="19">
        <v>0</v>
      </c>
      <c r="CR744" s="7">
        <v>0</v>
      </c>
      <c r="CS744" s="224">
        <f t="shared" si="2222"/>
        <v>0</v>
      </c>
      <c r="CT744" s="1">
        <f t="shared" si="2223"/>
        <v>0</v>
      </c>
      <c r="CU744" s="229">
        <f t="shared" si="2213"/>
        <v>0</v>
      </c>
      <c r="CV744" s="193">
        <f t="shared" si="2214"/>
        <v>0</v>
      </c>
      <c r="CW744" s="193">
        <f t="shared" si="2215"/>
        <v>0</v>
      </c>
      <c r="CX744" s="20"/>
      <c r="CY744" s="33"/>
      <c r="CZ744" s="475">
        <f t="shared" si="2216"/>
        <v>0</v>
      </c>
      <c r="DA744" s="4">
        <f t="shared" si="2331"/>
        <v>0</v>
      </c>
      <c r="DE744" s="7">
        <f t="shared" si="2351"/>
        <v>0</v>
      </c>
      <c r="DF744" s="224">
        <f t="shared" si="2224"/>
        <v>0</v>
      </c>
      <c r="DG744" s="1">
        <f t="shared" si="2217"/>
        <v>0</v>
      </c>
      <c r="DH744" s="229">
        <f t="shared" si="2218"/>
        <v>0</v>
      </c>
      <c r="DI744" s="193"/>
      <c r="DJ744" s="193"/>
      <c r="DK744" s="20"/>
      <c r="DL744" s="33"/>
      <c r="DM744" s="475">
        <f t="shared" si="2219"/>
        <v>0</v>
      </c>
      <c r="DN744" s="4" t="e">
        <f t="shared" si="2333"/>
        <v>#DIV/0!</v>
      </c>
      <c r="DR744" s="7">
        <f t="shared" si="2334"/>
        <v>0</v>
      </c>
      <c r="DS744" s="224">
        <f t="shared" si="2225"/>
        <v>0</v>
      </c>
      <c r="DT744" s="1">
        <f t="shared" si="2220"/>
        <v>0</v>
      </c>
      <c r="DU744" s="229">
        <f t="shared" si="2221"/>
        <v>0</v>
      </c>
    </row>
    <row r="745" spans="2:125" hidden="1" outlineLevel="1" x14ac:dyDescent="0.35">
      <c r="B745" s="5" t="s">
        <v>128</v>
      </c>
      <c r="C745" s="3"/>
      <c r="D745" s="18">
        <v>323004</v>
      </c>
      <c r="E745" s="5" t="s">
        <v>46</v>
      </c>
      <c r="F745" s="5" t="s">
        <v>38</v>
      </c>
      <c r="G745" s="5" t="s">
        <v>79</v>
      </c>
      <c r="H745" s="20">
        <v>281.01799999999997</v>
      </c>
      <c r="I745" s="16">
        <f t="shared" si="2335"/>
        <v>0</v>
      </c>
      <c r="J745" s="16">
        <f t="shared" si="2336"/>
        <v>0</v>
      </c>
      <c r="K745" s="16">
        <f t="shared" si="2337"/>
        <v>0</v>
      </c>
      <c r="L745" s="33">
        <f t="shared" si="2338"/>
        <v>0</v>
      </c>
      <c r="M745" s="20">
        <f t="shared" si="2339"/>
        <v>0</v>
      </c>
      <c r="N745" s="20">
        <f t="shared" si="2340"/>
        <v>0</v>
      </c>
      <c r="O745" s="20">
        <f t="shared" si="2341"/>
        <v>0</v>
      </c>
      <c r="P745" s="20">
        <f t="shared" si="2342"/>
        <v>5.2380872399632779</v>
      </c>
      <c r="Q745" s="20">
        <f t="shared" si="2343"/>
        <v>6.9974536577728133</v>
      </c>
      <c r="R745" s="20">
        <f t="shared" si="2344"/>
        <v>1.4725750283137819E-13</v>
      </c>
      <c r="S745" s="20">
        <f t="shared" si="2345"/>
        <v>0</v>
      </c>
      <c r="T745" s="20">
        <f t="shared" si="2346"/>
        <v>0</v>
      </c>
      <c r="U745" s="182">
        <f t="shared" si="2347"/>
        <v>12.235540897736238</v>
      </c>
      <c r="V745" s="33">
        <v>1</v>
      </c>
      <c r="W745" s="20">
        <v>1</v>
      </c>
      <c r="X745" s="20">
        <v>1</v>
      </c>
      <c r="Y745" s="20">
        <v>0</v>
      </c>
      <c r="Z745" s="20">
        <v>0</v>
      </c>
      <c r="AA745" s="20">
        <v>0</v>
      </c>
      <c r="AB745" s="20">
        <v>2</v>
      </c>
      <c r="AC745" s="20">
        <v>1</v>
      </c>
      <c r="AD745" s="20">
        <v>0</v>
      </c>
      <c r="AE745" s="20">
        <v>0</v>
      </c>
      <c r="AF745" s="20">
        <v>0</v>
      </c>
      <c r="AG745" s="16">
        <v>0</v>
      </c>
      <c r="AH745" s="179">
        <f t="shared" si="2211"/>
        <v>6</v>
      </c>
      <c r="AI745" s="28"/>
      <c r="AJ745" s="28"/>
      <c r="AK745" s="28"/>
      <c r="AL745" s="28"/>
      <c r="AM745" s="28"/>
      <c r="AN745" s="28"/>
      <c r="AO745" s="28"/>
      <c r="AP745" s="28">
        <v>1471.9968000000003</v>
      </c>
      <c r="AQ745" s="28">
        <v>1966.4104320000001</v>
      </c>
      <c r="AR745" s="28">
        <v>4.1382008930668235E-11</v>
      </c>
      <c r="AS745" s="28"/>
      <c r="AT745" s="28"/>
      <c r="AU745" s="329">
        <f t="shared" si="2265"/>
        <v>3438.4072320000419</v>
      </c>
      <c r="AV745" s="33">
        <v>288.33407999999997</v>
      </c>
      <c r="AW745" s="20">
        <v>291.36671999999999</v>
      </c>
      <c r="AX745" s="20">
        <v>288.33407999999997</v>
      </c>
      <c r="AY745" s="20">
        <v>0</v>
      </c>
      <c r="AZ745" s="20">
        <v>0</v>
      </c>
      <c r="BA745" s="20">
        <v>0</v>
      </c>
      <c r="BB745" s="20">
        <v>582.73343999999997</v>
      </c>
      <c r="BC745" s="20">
        <v>291.36671999999999</v>
      </c>
      <c r="BD745" s="20">
        <v>0</v>
      </c>
      <c r="BE745" s="20">
        <v>0</v>
      </c>
      <c r="BF745" s="20">
        <v>0</v>
      </c>
      <c r="BG745" s="20">
        <v>0</v>
      </c>
      <c r="BH745" s="329">
        <f t="shared" si="2266"/>
        <v>1742.1350399999999</v>
      </c>
      <c r="BI745" s="193">
        <f t="shared" si="2326"/>
        <v>193.73904000000002</v>
      </c>
      <c r="BJ745" s="193">
        <f t="shared" si="2327"/>
        <v>194.24447999999998</v>
      </c>
      <c r="BK745" s="20">
        <v>1655.6629637376595</v>
      </c>
      <c r="BL745" s="33">
        <v>291.36671999999999</v>
      </c>
      <c r="BM745" s="226">
        <f t="shared" si="2226"/>
        <v>0.17598190355254401</v>
      </c>
      <c r="BN745" s="4">
        <f t="shared" si="2348"/>
        <v>4.1820149361662347E-2</v>
      </c>
      <c r="BO745" s="4">
        <v>0</v>
      </c>
      <c r="BP745" s="4">
        <v>0</v>
      </c>
      <c r="BQ745" s="195">
        <v>0</v>
      </c>
      <c r="BR745" s="196">
        <f t="shared" si="2328"/>
        <v>0</v>
      </c>
      <c r="BS745" s="224">
        <f t="shared" si="2236"/>
        <v>0</v>
      </c>
      <c r="BT745" s="4">
        <f t="shared" si="2349"/>
        <v>-1</v>
      </c>
      <c r="BU745" s="229">
        <f t="shared" si="2350"/>
        <v>-1.4421553090333106E-2</v>
      </c>
      <c r="BV745" s="193">
        <f t="shared" si="2228"/>
        <v>217.76687999999999</v>
      </c>
      <c r="BW745" s="193">
        <f t="shared" si="2229"/>
        <v>291.36671999999999</v>
      </c>
      <c r="BX745" s="20">
        <v>358.28196019843017</v>
      </c>
      <c r="BY745" s="19">
        <v>0</v>
      </c>
      <c r="BZ745" s="441">
        <f t="shared" si="2230"/>
        <v>0</v>
      </c>
      <c r="CA745" s="4">
        <f t="shared" si="2329"/>
        <v>4.6186932465952089E-2</v>
      </c>
      <c r="CB745" s="1">
        <v>0</v>
      </c>
      <c r="CC745" s="1">
        <v>1</v>
      </c>
      <c r="CD745" s="19">
        <v>1</v>
      </c>
      <c r="CE745" s="196">
        <v>303.49943999999999</v>
      </c>
      <c r="CF745" s="275">
        <f t="shared" si="2231"/>
        <v>0.84709662700268373</v>
      </c>
      <c r="CG745" s="1">
        <f t="shared" si="2232"/>
        <v>-0.84565814182987409</v>
      </c>
      <c r="CH745" s="229">
        <f t="shared" si="2233"/>
        <v>-0.49333080043963806</v>
      </c>
      <c r="CI745" s="193">
        <f t="shared" si="2234"/>
        <v>193.57056</v>
      </c>
      <c r="CJ745" s="193">
        <f t="shared" si="2235"/>
        <v>291.36671999999999</v>
      </c>
      <c r="CK745" s="20">
        <v>391.93561892616805</v>
      </c>
      <c r="CL745" s="33">
        <v>2731.4760000000001</v>
      </c>
      <c r="CM745" s="475">
        <f t="shared" si="2212"/>
        <v>6.9691956232091004</v>
      </c>
      <c r="CN745" s="4">
        <f t="shared" si="2330"/>
        <v>1.7583032180160683E-2</v>
      </c>
      <c r="CO745" s="1">
        <v>0</v>
      </c>
      <c r="CP745" s="1">
        <v>1</v>
      </c>
      <c r="CQ745" s="19">
        <f>CR745/(281*1.08)</f>
        <v>2.0001281138790032</v>
      </c>
      <c r="CR745" s="7">
        <v>606.99887999999999</v>
      </c>
      <c r="CS745" s="224">
        <f t="shared" si="2222"/>
        <v>1.5487208885557939</v>
      </c>
      <c r="CT745" s="704">
        <f t="shared" si="2223"/>
        <v>14668183002350.844</v>
      </c>
      <c r="CU745" s="229">
        <f t="shared" si="2213"/>
        <v>-0.31679589952654819</v>
      </c>
      <c r="CV745" s="193">
        <f t="shared" si="2214"/>
        <v>447.36110399999995</v>
      </c>
      <c r="CW745" s="193">
        <f t="shared" si="2215"/>
        <v>1007.61424</v>
      </c>
      <c r="CX745" s="20"/>
      <c r="CY745" s="33"/>
      <c r="CZ745" s="475">
        <f t="shared" si="2216"/>
        <v>0</v>
      </c>
      <c r="DA745" s="4">
        <f t="shared" si="2331"/>
        <v>2.8640649811466953E-2</v>
      </c>
      <c r="DE745" s="7">
        <f t="shared" si="2351"/>
        <v>0</v>
      </c>
      <c r="DF745" s="224">
        <f t="shared" si="2224"/>
        <v>0</v>
      </c>
      <c r="DG745" s="1">
        <f t="shared" si="2217"/>
        <v>0</v>
      </c>
      <c r="DH745" s="229">
        <f t="shared" si="2218"/>
        <v>0.30107073948823793</v>
      </c>
      <c r="DI745" s="193"/>
      <c r="DJ745" s="193"/>
      <c r="DK745" s="20"/>
      <c r="DL745" s="33"/>
      <c r="DM745" s="475">
        <f t="shared" si="2219"/>
        <v>0</v>
      </c>
      <c r="DN745" s="4" t="e">
        <f t="shared" si="2333"/>
        <v>#DIV/0!</v>
      </c>
      <c r="DR745" s="7">
        <f t="shared" si="2334"/>
        <v>0</v>
      </c>
      <c r="DS745" s="224">
        <f t="shared" si="2225"/>
        <v>0</v>
      </c>
      <c r="DT745" s="1">
        <f t="shared" si="2220"/>
        <v>0</v>
      </c>
      <c r="DU745" s="229">
        <f t="shared" si="2221"/>
        <v>-0.49333080043964417</v>
      </c>
    </row>
    <row r="746" spans="2:125" hidden="1" outlineLevel="1" x14ac:dyDescent="0.35">
      <c r="B746" s="5" t="s">
        <v>128</v>
      </c>
      <c r="C746" s="3"/>
      <c r="D746" s="18">
        <v>323103</v>
      </c>
      <c r="E746" s="5" t="s">
        <v>46</v>
      </c>
      <c r="F746" s="5" t="s">
        <v>39</v>
      </c>
      <c r="G746" s="5" t="s">
        <v>79</v>
      </c>
      <c r="H746" s="20">
        <v>281.01799999999997</v>
      </c>
      <c r="I746" s="16">
        <f t="shared" si="2335"/>
        <v>0</v>
      </c>
      <c r="J746" s="16">
        <f t="shared" si="2336"/>
        <v>0</v>
      </c>
      <c r="K746" s="16">
        <f t="shared" si="2337"/>
        <v>0</v>
      </c>
      <c r="L746" s="33">
        <f t="shared" si="2338"/>
        <v>0</v>
      </c>
      <c r="M746" s="20">
        <f t="shared" si="2339"/>
        <v>0</v>
      </c>
      <c r="N746" s="20">
        <f t="shared" si="2340"/>
        <v>0</v>
      </c>
      <c r="O746" s="20">
        <f t="shared" si="2341"/>
        <v>0</v>
      </c>
      <c r="P746" s="20">
        <f t="shared" si="2342"/>
        <v>5.2380872399632779</v>
      </c>
      <c r="Q746" s="20">
        <f t="shared" si="2343"/>
        <v>6.9974536577728133</v>
      </c>
      <c r="R746" s="20">
        <f t="shared" si="2344"/>
        <v>8.091071584141659E-16</v>
      </c>
      <c r="S746" s="20">
        <f t="shared" si="2345"/>
        <v>0</v>
      </c>
      <c r="T746" s="20">
        <f t="shared" si="2346"/>
        <v>0</v>
      </c>
      <c r="U746" s="182">
        <f t="shared" si="2347"/>
        <v>12.23554089773609</v>
      </c>
      <c r="V746" s="33">
        <v>2</v>
      </c>
      <c r="W746" s="20">
        <v>1</v>
      </c>
      <c r="X746" s="20">
        <v>1</v>
      </c>
      <c r="Y746" s="20">
        <v>0</v>
      </c>
      <c r="Z746" s="20">
        <v>0</v>
      </c>
      <c r="AA746" s="20">
        <v>0</v>
      </c>
      <c r="AB746" s="20">
        <v>0</v>
      </c>
      <c r="AC746" s="20">
        <v>1</v>
      </c>
      <c r="AD746" s="20">
        <v>0</v>
      </c>
      <c r="AE746" s="20">
        <v>0</v>
      </c>
      <c r="AF746" s="20">
        <v>0</v>
      </c>
      <c r="AG746" s="16">
        <v>0</v>
      </c>
      <c r="AH746" s="179">
        <f t="shared" si="2211"/>
        <v>5</v>
      </c>
      <c r="AI746" s="28"/>
      <c r="AJ746" s="28"/>
      <c r="AK746" s="28"/>
      <c r="AL746" s="28"/>
      <c r="AM746" s="28"/>
      <c r="AN746" s="28"/>
      <c r="AO746" s="28"/>
      <c r="AP746" s="28">
        <v>1471.9968000000003</v>
      </c>
      <c r="AQ746" s="28">
        <v>1966.4104320000001</v>
      </c>
      <c r="AR746" s="28">
        <v>2.2737367544323206E-13</v>
      </c>
      <c r="AS746" s="28"/>
      <c r="AT746" s="28"/>
      <c r="AU746" s="329">
        <f t="shared" si="2265"/>
        <v>3438.4072320000005</v>
      </c>
      <c r="AV746" s="33">
        <v>591.83136000000002</v>
      </c>
      <c r="AW746" s="20">
        <v>291.36671999999999</v>
      </c>
      <c r="AX746" s="20">
        <v>288.33407999999997</v>
      </c>
      <c r="AY746" s="20">
        <v>0</v>
      </c>
      <c r="AZ746" s="20">
        <v>0</v>
      </c>
      <c r="BA746" s="20">
        <v>0</v>
      </c>
      <c r="BB746" s="20">
        <v>0</v>
      </c>
      <c r="BC746" s="20">
        <v>291.36671999999999</v>
      </c>
      <c r="BD746" s="20">
        <v>0</v>
      </c>
      <c r="BE746" s="20">
        <v>0</v>
      </c>
      <c r="BF746" s="20">
        <v>0</v>
      </c>
      <c r="BG746" s="20">
        <v>0</v>
      </c>
      <c r="BH746" s="329">
        <f t="shared" si="2266"/>
        <v>1462.89888</v>
      </c>
      <c r="BI746" s="193">
        <f t="shared" si="2326"/>
        <v>96.616799999999998</v>
      </c>
      <c r="BJ746" s="193">
        <f t="shared" si="2327"/>
        <v>0</v>
      </c>
      <c r="BK746" s="20">
        <v>345.4676594259297</v>
      </c>
      <c r="BL746" s="33">
        <v>291.36671999999999</v>
      </c>
      <c r="BM746" s="226">
        <f t="shared" si="2226"/>
        <v>0.84339796229890152</v>
      </c>
      <c r="BN746" s="4">
        <f t="shared" si="2348"/>
        <v>0</v>
      </c>
      <c r="BO746" s="4">
        <v>0</v>
      </c>
      <c r="BP746" s="4">
        <v>0</v>
      </c>
      <c r="BQ746" s="195">
        <v>0</v>
      </c>
      <c r="BR746" s="196">
        <f t="shared" si="2328"/>
        <v>0</v>
      </c>
      <c r="BS746" s="224">
        <f t="shared" si="2236"/>
        <v>0</v>
      </c>
      <c r="BT746" s="4">
        <f t="shared" si="2349"/>
        <v>-1</v>
      </c>
      <c r="BU746" s="229">
        <f t="shared" si="2350"/>
        <v>-0.2041204437400953</v>
      </c>
      <c r="BV746" s="193">
        <f t="shared" si="2228"/>
        <v>182.86236</v>
      </c>
      <c r="BW746" s="193">
        <f t="shared" si="2229"/>
        <v>97.122239999999991</v>
      </c>
      <c r="BX746" s="20">
        <v>119.42732006614339</v>
      </c>
      <c r="BY746" s="19">
        <v>0</v>
      </c>
      <c r="BZ746" s="441">
        <f t="shared" si="2230"/>
        <v>0</v>
      </c>
      <c r="CA746" s="4">
        <f t="shared" si="2329"/>
        <v>1.5395644155317363E-2</v>
      </c>
      <c r="CB746" s="1">
        <v>0</v>
      </c>
      <c r="CC746" s="1">
        <v>1</v>
      </c>
      <c r="CD746" s="19">
        <v>1</v>
      </c>
      <c r="CE746" s="196">
        <v>303.49943999999999</v>
      </c>
      <c r="CF746" s="275">
        <f t="shared" si="2231"/>
        <v>2.5412898810080513</v>
      </c>
      <c r="CG746" s="1">
        <f t="shared" si="2232"/>
        <v>-0.84565814182987409</v>
      </c>
      <c r="CH746" s="229">
        <f t="shared" si="2233"/>
        <v>-0.57454170454699649</v>
      </c>
      <c r="CI746" s="193">
        <f t="shared" si="2234"/>
        <v>162.54432</v>
      </c>
      <c r="CJ746" s="193">
        <f t="shared" si="2235"/>
        <v>97.122239999999991</v>
      </c>
      <c r="CK746" s="20">
        <v>130.64520630872269</v>
      </c>
      <c r="CL746" s="33">
        <v>2731.4760000000001</v>
      </c>
      <c r="CM746" s="475">
        <f t="shared" si="2212"/>
        <v>20.907586869627298</v>
      </c>
      <c r="CN746" s="4">
        <f t="shared" si="2330"/>
        <v>5.8610107267202281E-3</v>
      </c>
      <c r="CO746" s="1">
        <v>0</v>
      </c>
      <c r="CP746" s="1">
        <v>1</v>
      </c>
      <c r="CQ746" s="19">
        <v>0</v>
      </c>
      <c r="CR746" s="7">
        <v>0</v>
      </c>
      <c r="CS746" s="224">
        <f t="shared" si="2222"/>
        <v>0</v>
      </c>
      <c r="CT746" s="1">
        <f t="shared" si="2223"/>
        <v>-1</v>
      </c>
      <c r="CU746" s="229">
        <f t="shared" si="2213"/>
        <v>-0.57454170454699649</v>
      </c>
      <c r="CV746" s="193">
        <f t="shared" si="2214"/>
        <v>419.43748800000003</v>
      </c>
      <c r="CW746" s="193">
        <f t="shared" si="2215"/>
        <v>1007.61424</v>
      </c>
      <c r="CX746" s="20"/>
      <c r="CY746" s="33"/>
      <c r="CZ746" s="475">
        <f t="shared" si="2216"/>
        <v>0</v>
      </c>
      <c r="DA746" s="4">
        <f t="shared" si="2331"/>
        <v>2.8640649811466953E-2</v>
      </c>
      <c r="DE746" s="7">
        <f t="shared" si="2351"/>
        <v>0</v>
      </c>
      <c r="DF746" s="224">
        <f t="shared" si="2224"/>
        <v>0</v>
      </c>
      <c r="DG746" s="1">
        <f t="shared" si="2217"/>
        <v>0</v>
      </c>
      <c r="DH746" s="229">
        <f t="shared" si="2218"/>
        <v>0.21985983538089515</v>
      </c>
      <c r="DI746" s="193"/>
      <c r="DJ746" s="193"/>
      <c r="DK746" s="20"/>
      <c r="DL746" s="33"/>
      <c r="DM746" s="475">
        <f t="shared" si="2219"/>
        <v>0</v>
      </c>
      <c r="DN746" s="4" t="e">
        <f t="shared" si="2333"/>
        <v>#DIV/0!</v>
      </c>
      <c r="DR746" s="7">
        <f t="shared" si="2334"/>
        <v>0</v>
      </c>
      <c r="DS746" s="224">
        <f t="shared" si="2225"/>
        <v>0</v>
      </c>
      <c r="DT746" s="1">
        <f t="shared" si="2220"/>
        <v>0</v>
      </c>
      <c r="DU746" s="229">
        <f t="shared" si="2221"/>
        <v>-0.57454170454699649</v>
      </c>
    </row>
    <row r="747" spans="2:125" hidden="1" outlineLevel="1" x14ac:dyDescent="0.35">
      <c r="B747" s="5" t="s">
        <v>128</v>
      </c>
      <c r="C747" s="3"/>
      <c r="D747" s="18">
        <v>323900</v>
      </c>
      <c r="E747" s="5" t="s">
        <v>46</v>
      </c>
      <c r="F747" s="5" t="s">
        <v>37</v>
      </c>
      <c r="G747" s="5" t="s">
        <v>79</v>
      </c>
      <c r="H747" s="20">
        <v>281.01799999999997</v>
      </c>
      <c r="I747" s="16">
        <f t="shared" si="2335"/>
        <v>0</v>
      </c>
      <c r="J747" s="16">
        <f t="shared" si="2336"/>
        <v>0</v>
      </c>
      <c r="K747" s="16">
        <f t="shared" si="2337"/>
        <v>0</v>
      </c>
      <c r="L747" s="33">
        <f t="shared" si="2338"/>
        <v>0</v>
      </c>
      <c r="M747" s="20">
        <f t="shared" si="2339"/>
        <v>0</v>
      </c>
      <c r="N747" s="20">
        <f t="shared" si="2340"/>
        <v>0</v>
      </c>
      <c r="O747" s="20">
        <f t="shared" si="2341"/>
        <v>0</v>
      </c>
      <c r="P747" s="20">
        <f t="shared" si="2342"/>
        <v>5.2380872399632779</v>
      </c>
      <c r="Q747" s="20">
        <f t="shared" si="2343"/>
        <v>4.902218761787501</v>
      </c>
      <c r="R747" s="20">
        <f t="shared" si="2344"/>
        <v>1.0476174479926534</v>
      </c>
      <c r="S747" s="20">
        <f t="shared" si="2345"/>
        <v>0</v>
      </c>
      <c r="T747" s="20">
        <f t="shared" si="2346"/>
        <v>0</v>
      </c>
      <c r="U747" s="182">
        <f t="shared" si="2347"/>
        <v>11.187923449743433</v>
      </c>
      <c r="V747" s="33">
        <v>2</v>
      </c>
      <c r="W747" s="20">
        <v>0</v>
      </c>
      <c r="X747" s="20">
        <v>1</v>
      </c>
      <c r="Y747" s="20">
        <v>0</v>
      </c>
      <c r="Z747" s="20">
        <v>0</v>
      </c>
      <c r="AA747" s="20">
        <v>0</v>
      </c>
      <c r="AB747" s="20">
        <v>0</v>
      </c>
      <c r="AC747" s="20">
        <v>0</v>
      </c>
      <c r="AD747" s="20">
        <v>0</v>
      </c>
      <c r="AE747" s="20">
        <v>0</v>
      </c>
      <c r="AF747" s="20">
        <v>0</v>
      </c>
      <c r="AG747" s="16">
        <v>0</v>
      </c>
      <c r="AH747" s="179">
        <f t="shared" si="2211"/>
        <v>3</v>
      </c>
      <c r="AI747" s="28"/>
      <c r="AJ747" s="28"/>
      <c r="AK747" s="28"/>
      <c r="AL747" s="28"/>
      <c r="AM747" s="28"/>
      <c r="AN747" s="28"/>
      <c r="AO747" s="28"/>
      <c r="AP747" s="28">
        <v>1471.9968000000003</v>
      </c>
      <c r="AQ747" s="28">
        <v>1377.6117119999999</v>
      </c>
      <c r="AR747" s="28">
        <v>294.39935999999943</v>
      </c>
      <c r="AS747" s="28"/>
      <c r="AT747" s="28"/>
      <c r="AU747" s="329">
        <f t="shared" si="2265"/>
        <v>3144.0078719999997</v>
      </c>
      <c r="AV747" s="33">
        <v>591.83136000000002</v>
      </c>
      <c r="AW747" s="20">
        <v>0</v>
      </c>
      <c r="AX747" s="20">
        <v>288.33407999999997</v>
      </c>
      <c r="AY747" s="20">
        <v>0</v>
      </c>
      <c r="AZ747" s="20">
        <v>0</v>
      </c>
      <c r="BA747" s="20">
        <v>0</v>
      </c>
      <c r="BB747" s="20">
        <v>0</v>
      </c>
      <c r="BC747" s="20">
        <v>0</v>
      </c>
      <c r="BD747" s="20">
        <v>0</v>
      </c>
      <c r="BE747" s="20">
        <v>0</v>
      </c>
      <c r="BF747" s="20">
        <v>0</v>
      </c>
      <c r="BG747" s="20">
        <v>0</v>
      </c>
      <c r="BH747" s="329">
        <f t="shared" si="2266"/>
        <v>880.16543999999999</v>
      </c>
      <c r="BI747" s="193">
        <f t="shared" si="2326"/>
        <v>48.055679999999995</v>
      </c>
      <c r="BJ747" s="193">
        <f t="shared" si="2327"/>
        <v>0</v>
      </c>
      <c r="BK747" s="20">
        <v>321.42934907904657</v>
      </c>
      <c r="BL747" s="33">
        <v>0</v>
      </c>
      <c r="BM747" s="226">
        <f t="shared" si="2226"/>
        <v>0</v>
      </c>
      <c r="BN747" s="4">
        <f t="shared" si="2348"/>
        <v>0</v>
      </c>
      <c r="BO747" s="4">
        <v>0</v>
      </c>
      <c r="BP747" s="4">
        <v>0</v>
      </c>
      <c r="BQ747" s="195">
        <v>0</v>
      </c>
      <c r="BR747" s="196">
        <f t="shared" si="2328"/>
        <v>0</v>
      </c>
      <c r="BS747" s="224">
        <f t="shared" si="2236"/>
        <v>0</v>
      </c>
      <c r="BT747" s="4">
        <f t="shared" si="2349"/>
        <v>-1</v>
      </c>
      <c r="BU747" s="229">
        <f t="shared" si="2350"/>
        <v>-0.40206022187004764</v>
      </c>
      <c r="BV747" s="193">
        <f t="shared" si="2228"/>
        <v>110.02068</v>
      </c>
      <c r="BW747" s="193">
        <f t="shared" si="2229"/>
        <v>0</v>
      </c>
      <c r="BX747" s="20">
        <v>0</v>
      </c>
      <c r="BY747" s="19">
        <v>0</v>
      </c>
      <c r="BZ747" s="441">
        <f t="shared" si="2230"/>
        <v>0</v>
      </c>
      <c r="CA747" s="4">
        <f t="shared" si="2329"/>
        <v>0</v>
      </c>
      <c r="CB747" s="1">
        <v>0</v>
      </c>
      <c r="CC747" s="1">
        <v>1</v>
      </c>
      <c r="CD747" s="19">
        <v>0</v>
      </c>
      <c r="CE747" s="196">
        <v>0</v>
      </c>
      <c r="CF747" s="275">
        <f t="shared" si="2231"/>
        <v>0</v>
      </c>
      <c r="CG747" s="1">
        <f t="shared" si="2232"/>
        <v>-1</v>
      </c>
      <c r="CH747" s="229">
        <f t="shared" si="2233"/>
        <v>-0.69112759303829596</v>
      </c>
      <c r="CI747" s="193">
        <f t="shared" si="2234"/>
        <v>97.79616</v>
      </c>
      <c r="CJ747" s="193">
        <f t="shared" si="2235"/>
        <v>0</v>
      </c>
      <c r="CK747" s="20">
        <v>0</v>
      </c>
      <c r="CL747" s="33">
        <v>2731.4760000000001</v>
      </c>
      <c r="CM747" s="475">
        <f t="shared" si="2212"/>
        <v>0</v>
      </c>
      <c r="CN747" s="4">
        <f t="shared" si="2330"/>
        <v>0</v>
      </c>
      <c r="CO747" s="1">
        <v>0</v>
      </c>
      <c r="CP747" s="1">
        <v>1</v>
      </c>
      <c r="CQ747" s="19">
        <v>0</v>
      </c>
      <c r="CR747" s="7">
        <v>0</v>
      </c>
      <c r="CS747" s="224">
        <f t="shared" si="2222"/>
        <v>0</v>
      </c>
      <c r="CT747" s="1">
        <f t="shared" si="2223"/>
        <v>-1</v>
      </c>
      <c r="CU747" s="229">
        <f t="shared" si="2213"/>
        <v>-0.72004986124920234</v>
      </c>
      <c r="CV747" s="193">
        <f t="shared" si="2214"/>
        <v>361.16414400000002</v>
      </c>
      <c r="CW747" s="193">
        <f t="shared" si="2215"/>
        <v>910.49200000000008</v>
      </c>
      <c r="CX747" s="20"/>
      <c r="CY747" s="33"/>
      <c r="CZ747" s="475">
        <f t="shared" si="2216"/>
        <v>0</v>
      </c>
      <c r="DA747" s="4">
        <f t="shared" si="2331"/>
        <v>2.5880025800491039E-2</v>
      </c>
      <c r="DE747" s="7">
        <f t="shared" si="2351"/>
        <v>0</v>
      </c>
      <c r="DF747" s="224">
        <f t="shared" si="2224"/>
        <v>0</v>
      </c>
      <c r="DG747" s="1">
        <f t="shared" si="2217"/>
        <v>0</v>
      </c>
      <c r="DH747" s="229">
        <f t="shared" si="2218"/>
        <v>0.1487380398009388</v>
      </c>
      <c r="DI747" s="193"/>
      <c r="DJ747" s="193"/>
      <c r="DK747" s="20"/>
      <c r="DL747" s="33"/>
      <c r="DM747" s="475">
        <f t="shared" si="2219"/>
        <v>0</v>
      </c>
      <c r="DN747" s="4" t="e">
        <f t="shared" si="2333"/>
        <v>#DIV/0!</v>
      </c>
      <c r="DR747" s="7">
        <f t="shared" si="2334"/>
        <v>0</v>
      </c>
      <c r="DS747" s="224">
        <f t="shared" si="2225"/>
        <v>0</v>
      </c>
      <c r="DT747" s="1">
        <f t="shared" si="2220"/>
        <v>0</v>
      </c>
      <c r="DU747" s="229">
        <f t="shared" si="2221"/>
        <v>-0.72004986124920234</v>
      </c>
    </row>
    <row r="748" spans="2:125" hidden="1" outlineLevel="1" x14ac:dyDescent="0.35">
      <c r="B748" s="5" t="s">
        <v>128</v>
      </c>
      <c r="C748" s="3"/>
      <c r="D748" s="18">
        <v>323104</v>
      </c>
      <c r="E748" s="5" t="s">
        <v>46</v>
      </c>
      <c r="F748" s="5" t="s">
        <v>63</v>
      </c>
      <c r="G748" s="5" t="s">
        <v>76</v>
      </c>
      <c r="H748" s="20">
        <f>200727/1000</f>
        <v>200.727</v>
      </c>
      <c r="I748" s="16">
        <f t="shared" si="2335"/>
        <v>0</v>
      </c>
      <c r="J748" s="16">
        <f t="shared" si="2336"/>
        <v>0</v>
      </c>
      <c r="K748" s="16">
        <f t="shared" si="2337"/>
        <v>0</v>
      </c>
      <c r="L748" s="33">
        <f t="shared" si="2338"/>
        <v>0</v>
      </c>
      <c r="M748" s="20">
        <f t="shared" si="2339"/>
        <v>0</v>
      </c>
      <c r="N748" s="20">
        <f t="shared" si="2340"/>
        <v>0</v>
      </c>
      <c r="O748" s="20">
        <f t="shared" si="2341"/>
        <v>0</v>
      </c>
      <c r="P748" s="20">
        <f t="shared" si="2342"/>
        <v>0</v>
      </c>
      <c r="Q748" s="20">
        <f t="shared" si="2343"/>
        <v>0</v>
      </c>
      <c r="R748" s="20">
        <f t="shared" si="2344"/>
        <v>0</v>
      </c>
      <c r="S748" s="20">
        <f t="shared" si="2345"/>
        <v>0</v>
      </c>
      <c r="T748" s="20">
        <f t="shared" si="2346"/>
        <v>0</v>
      </c>
      <c r="U748" s="182">
        <f t="shared" si="2347"/>
        <v>0</v>
      </c>
      <c r="V748" s="33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0">
        <v>0</v>
      </c>
      <c r="AF748" s="20">
        <v>0</v>
      </c>
      <c r="AG748" s="16">
        <v>0</v>
      </c>
      <c r="AH748" s="179">
        <f t="shared" si="2211"/>
        <v>0</v>
      </c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329">
        <f t="shared" si="2265"/>
        <v>0</v>
      </c>
      <c r="AV748" s="33">
        <v>0</v>
      </c>
      <c r="AW748" s="20">
        <v>0</v>
      </c>
      <c r="AX748" s="20">
        <v>0</v>
      </c>
      <c r="AY748" s="20">
        <v>0</v>
      </c>
      <c r="AZ748" s="20">
        <v>0</v>
      </c>
      <c r="BA748" s="20">
        <v>0</v>
      </c>
      <c r="BB748" s="20">
        <v>0</v>
      </c>
      <c r="BC748" s="20">
        <v>0</v>
      </c>
      <c r="BD748" s="20">
        <v>0</v>
      </c>
      <c r="BE748" s="20">
        <v>0</v>
      </c>
      <c r="BF748" s="20">
        <v>0</v>
      </c>
      <c r="BG748" s="20">
        <v>0</v>
      </c>
      <c r="BH748" s="329">
        <f t="shared" si="2266"/>
        <v>0</v>
      </c>
      <c r="BI748" s="193">
        <f t="shared" si="2326"/>
        <v>0</v>
      </c>
      <c r="BJ748" s="193">
        <f t="shared" si="2327"/>
        <v>0</v>
      </c>
      <c r="BK748" s="20">
        <v>0</v>
      </c>
      <c r="BL748" s="33">
        <v>0</v>
      </c>
      <c r="BM748" s="226">
        <f t="shared" si="2226"/>
        <v>0</v>
      </c>
      <c r="BN748" s="4">
        <f t="shared" si="2348"/>
        <v>0</v>
      </c>
      <c r="BO748" s="4">
        <v>0</v>
      </c>
      <c r="BP748" s="4">
        <v>0</v>
      </c>
      <c r="BQ748" s="195">
        <v>0</v>
      </c>
      <c r="BR748" s="196">
        <f t="shared" si="2328"/>
        <v>0</v>
      </c>
      <c r="BS748" s="224">
        <f t="shared" si="2236"/>
        <v>0</v>
      </c>
      <c r="BT748" s="4">
        <f t="shared" si="2349"/>
        <v>0</v>
      </c>
      <c r="BU748" s="229">
        <f t="shared" si="2350"/>
        <v>0</v>
      </c>
      <c r="BV748" s="193">
        <f t="shared" si="2228"/>
        <v>0</v>
      </c>
      <c r="BW748" s="193">
        <f t="shared" si="2229"/>
        <v>0</v>
      </c>
      <c r="BX748" s="20">
        <v>0</v>
      </c>
      <c r="BY748" s="19">
        <v>0</v>
      </c>
      <c r="BZ748" s="441">
        <f t="shared" si="2230"/>
        <v>0</v>
      </c>
      <c r="CA748" s="4">
        <f t="shared" si="2329"/>
        <v>0</v>
      </c>
      <c r="CB748" s="1">
        <v>0</v>
      </c>
      <c r="CC748" s="1">
        <v>0</v>
      </c>
      <c r="CD748" s="19">
        <v>0</v>
      </c>
      <c r="CE748" s="196">
        <v>0</v>
      </c>
      <c r="CF748" s="275">
        <f t="shared" si="2231"/>
        <v>0</v>
      </c>
      <c r="CG748" s="1">
        <f t="shared" si="2232"/>
        <v>0</v>
      </c>
      <c r="CH748" s="229">
        <f t="shared" si="2233"/>
        <v>0</v>
      </c>
      <c r="CI748" s="193">
        <f t="shared" si="2234"/>
        <v>0</v>
      </c>
      <c r="CJ748" s="193">
        <f t="shared" si="2235"/>
        <v>0</v>
      </c>
      <c r="CK748" s="20">
        <v>0</v>
      </c>
      <c r="CL748" s="33">
        <v>0</v>
      </c>
      <c r="CM748" s="475">
        <f t="shared" si="2212"/>
        <v>0</v>
      </c>
      <c r="CN748" s="4">
        <f t="shared" si="2330"/>
        <v>0</v>
      </c>
      <c r="CO748" s="1">
        <v>0</v>
      </c>
      <c r="CP748" s="1">
        <v>0</v>
      </c>
      <c r="CQ748" s="19">
        <v>0</v>
      </c>
      <c r="CR748" s="7">
        <v>0</v>
      </c>
      <c r="CS748" s="224">
        <f t="shared" si="2222"/>
        <v>0</v>
      </c>
      <c r="CT748" s="1">
        <f t="shared" si="2223"/>
        <v>0</v>
      </c>
      <c r="CU748" s="229">
        <f t="shared" si="2213"/>
        <v>0</v>
      </c>
      <c r="CV748" s="193">
        <f t="shared" si="2214"/>
        <v>0</v>
      </c>
      <c r="CW748" s="193">
        <f t="shared" si="2215"/>
        <v>0</v>
      </c>
      <c r="CX748" s="20"/>
      <c r="CY748" s="33"/>
      <c r="CZ748" s="475">
        <f t="shared" si="2216"/>
        <v>0</v>
      </c>
      <c r="DA748" s="4">
        <f t="shared" si="2331"/>
        <v>0</v>
      </c>
      <c r="DE748" s="7">
        <f t="shared" si="2351"/>
        <v>0</v>
      </c>
      <c r="DF748" s="224">
        <f t="shared" si="2224"/>
        <v>0</v>
      </c>
      <c r="DG748" s="1">
        <f t="shared" si="2217"/>
        <v>0</v>
      </c>
      <c r="DH748" s="229">
        <f t="shared" si="2218"/>
        <v>0</v>
      </c>
      <c r="DI748" s="193"/>
      <c r="DJ748" s="193"/>
      <c r="DK748" s="20"/>
      <c r="DL748" s="33"/>
      <c r="DM748" s="475">
        <f t="shared" si="2219"/>
        <v>0</v>
      </c>
      <c r="DN748" s="4" t="e">
        <f t="shared" si="2333"/>
        <v>#DIV/0!</v>
      </c>
      <c r="DR748" s="7">
        <f t="shared" si="2334"/>
        <v>0</v>
      </c>
      <c r="DS748" s="224">
        <f t="shared" si="2225"/>
        <v>0</v>
      </c>
      <c r="DT748" s="1">
        <f t="shared" si="2220"/>
        <v>0</v>
      </c>
      <c r="DU748" s="229">
        <f t="shared" si="2221"/>
        <v>0</v>
      </c>
    </row>
    <row r="749" spans="2:125" hidden="1" outlineLevel="1" x14ac:dyDescent="0.35">
      <c r="B749" s="5" t="s">
        <v>128</v>
      </c>
      <c r="C749" s="3"/>
      <c r="D749" s="18">
        <v>323901</v>
      </c>
      <c r="E749" s="5" t="s">
        <v>46</v>
      </c>
      <c r="F749" s="5" t="s">
        <v>64</v>
      </c>
      <c r="G749" s="5" t="s">
        <v>76</v>
      </c>
      <c r="H749" s="20">
        <f>200727/1000</f>
        <v>200.727</v>
      </c>
      <c r="I749" s="16">
        <f t="shared" si="2335"/>
        <v>0</v>
      </c>
      <c r="J749" s="16">
        <f t="shared" si="2336"/>
        <v>0</v>
      </c>
      <c r="K749" s="16">
        <f t="shared" si="2337"/>
        <v>0</v>
      </c>
      <c r="L749" s="33">
        <f t="shared" si="2338"/>
        <v>0</v>
      </c>
      <c r="M749" s="20">
        <f t="shared" si="2339"/>
        <v>0</v>
      </c>
      <c r="N749" s="20">
        <f t="shared" si="2340"/>
        <v>0</v>
      </c>
      <c r="O749" s="20">
        <f t="shared" si="2341"/>
        <v>0</v>
      </c>
      <c r="P749" s="20">
        <f t="shared" si="2342"/>
        <v>0</v>
      </c>
      <c r="Q749" s="20">
        <f t="shared" si="2343"/>
        <v>0</v>
      </c>
      <c r="R749" s="20">
        <f t="shared" si="2344"/>
        <v>0</v>
      </c>
      <c r="S749" s="20">
        <f t="shared" si="2345"/>
        <v>0</v>
      </c>
      <c r="T749" s="20">
        <f t="shared" si="2346"/>
        <v>0</v>
      </c>
      <c r="U749" s="182">
        <f t="shared" si="2347"/>
        <v>0</v>
      </c>
      <c r="V749" s="33">
        <v>0</v>
      </c>
      <c r="W749" s="20">
        <v>0</v>
      </c>
      <c r="X749" s="20">
        <v>0</v>
      </c>
      <c r="Y749" s="20">
        <v>0</v>
      </c>
      <c r="Z749" s="20">
        <v>0</v>
      </c>
      <c r="AA749" s="20">
        <v>0</v>
      </c>
      <c r="AB749" s="20">
        <v>0</v>
      </c>
      <c r="AC749" s="20">
        <v>0</v>
      </c>
      <c r="AD749" s="20">
        <v>0</v>
      </c>
      <c r="AE749" s="20">
        <v>0</v>
      </c>
      <c r="AF749" s="20">
        <v>0</v>
      </c>
      <c r="AG749" s="16">
        <v>0</v>
      </c>
      <c r="AH749" s="179">
        <f t="shared" si="2211"/>
        <v>0</v>
      </c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329">
        <f t="shared" si="2265"/>
        <v>0</v>
      </c>
      <c r="AV749" s="33">
        <v>0</v>
      </c>
      <c r="AW749" s="20">
        <v>0</v>
      </c>
      <c r="AX749" s="20">
        <v>0</v>
      </c>
      <c r="AY749" s="20">
        <v>0</v>
      </c>
      <c r="AZ749" s="20">
        <v>0</v>
      </c>
      <c r="BA749" s="20">
        <v>0</v>
      </c>
      <c r="BB749" s="20">
        <v>0</v>
      </c>
      <c r="BC749" s="20">
        <v>0</v>
      </c>
      <c r="BD749" s="20">
        <v>0</v>
      </c>
      <c r="BE749" s="20">
        <v>0</v>
      </c>
      <c r="BF749" s="20">
        <v>0</v>
      </c>
      <c r="BG749" s="20">
        <v>0</v>
      </c>
      <c r="BH749" s="329">
        <f t="shared" si="2266"/>
        <v>0</v>
      </c>
      <c r="BI749" s="193">
        <f t="shared" si="2326"/>
        <v>0</v>
      </c>
      <c r="BJ749" s="193">
        <f t="shared" si="2327"/>
        <v>0</v>
      </c>
      <c r="BK749" s="20">
        <v>0</v>
      </c>
      <c r="BL749" s="33">
        <v>0</v>
      </c>
      <c r="BM749" s="226">
        <f t="shared" si="2226"/>
        <v>0</v>
      </c>
      <c r="BN749" s="4">
        <f t="shared" si="2348"/>
        <v>0</v>
      </c>
      <c r="BO749" s="4">
        <v>0</v>
      </c>
      <c r="BP749" s="4">
        <v>0</v>
      </c>
      <c r="BQ749" s="195">
        <v>0</v>
      </c>
      <c r="BR749" s="196">
        <f t="shared" si="2328"/>
        <v>0</v>
      </c>
      <c r="BS749" s="224">
        <f t="shared" si="2236"/>
        <v>0</v>
      </c>
      <c r="BT749" s="4">
        <f t="shared" si="2349"/>
        <v>0</v>
      </c>
      <c r="BU749" s="229">
        <f t="shared" si="2350"/>
        <v>0</v>
      </c>
      <c r="BV749" s="193">
        <f t="shared" si="2228"/>
        <v>0</v>
      </c>
      <c r="BW749" s="193">
        <f t="shared" si="2229"/>
        <v>0</v>
      </c>
      <c r="BX749" s="20">
        <v>0</v>
      </c>
      <c r="BY749" s="19">
        <v>0</v>
      </c>
      <c r="BZ749" s="441">
        <f t="shared" si="2230"/>
        <v>0</v>
      </c>
      <c r="CA749" s="4">
        <f t="shared" si="2329"/>
        <v>0</v>
      </c>
      <c r="CB749" s="1">
        <v>0</v>
      </c>
      <c r="CC749" s="1">
        <v>0</v>
      </c>
      <c r="CD749" s="19">
        <v>0</v>
      </c>
      <c r="CE749" s="196">
        <v>0</v>
      </c>
      <c r="CF749" s="275">
        <f t="shared" si="2231"/>
        <v>0</v>
      </c>
      <c r="CG749" s="1">
        <f t="shared" si="2232"/>
        <v>0</v>
      </c>
      <c r="CH749" s="229">
        <f t="shared" si="2233"/>
        <v>0</v>
      </c>
      <c r="CI749" s="193">
        <f t="shared" si="2234"/>
        <v>0</v>
      </c>
      <c r="CJ749" s="193">
        <f t="shared" si="2235"/>
        <v>0</v>
      </c>
      <c r="CK749" s="20">
        <v>0</v>
      </c>
      <c r="CL749" s="33">
        <v>0</v>
      </c>
      <c r="CM749" s="475">
        <f t="shared" si="2212"/>
        <v>0</v>
      </c>
      <c r="CN749" s="4">
        <f t="shared" si="2330"/>
        <v>0</v>
      </c>
      <c r="CO749" s="1">
        <v>0</v>
      </c>
      <c r="CP749" s="1">
        <v>0</v>
      </c>
      <c r="CQ749" s="19">
        <v>0</v>
      </c>
      <c r="CR749" s="7">
        <v>0</v>
      </c>
      <c r="CS749" s="224">
        <f t="shared" si="2222"/>
        <v>0</v>
      </c>
      <c r="CT749" s="1">
        <f t="shared" si="2223"/>
        <v>0</v>
      </c>
      <c r="CU749" s="229">
        <f t="shared" si="2213"/>
        <v>0</v>
      </c>
      <c r="CV749" s="193">
        <f t="shared" si="2214"/>
        <v>0</v>
      </c>
      <c r="CW749" s="193">
        <f t="shared" si="2215"/>
        <v>0</v>
      </c>
      <c r="CX749" s="20"/>
      <c r="CY749" s="33"/>
      <c r="CZ749" s="475">
        <f t="shared" si="2216"/>
        <v>0</v>
      </c>
      <c r="DA749" s="4">
        <f t="shared" si="2331"/>
        <v>0</v>
      </c>
      <c r="DE749" s="7">
        <f t="shared" si="2351"/>
        <v>0</v>
      </c>
      <c r="DF749" s="224">
        <f t="shared" si="2224"/>
        <v>0</v>
      </c>
      <c r="DG749" s="1">
        <f t="shared" si="2217"/>
        <v>0</v>
      </c>
      <c r="DH749" s="229">
        <f t="shared" si="2218"/>
        <v>0</v>
      </c>
      <c r="DI749" s="193"/>
      <c r="DJ749" s="193"/>
      <c r="DK749" s="20"/>
      <c r="DL749" s="33"/>
      <c r="DM749" s="475">
        <f t="shared" si="2219"/>
        <v>0</v>
      </c>
      <c r="DN749" s="4" t="e">
        <f t="shared" si="2333"/>
        <v>#DIV/0!</v>
      </c>
      <c r="DR749" s="7">
        <f t="shared" si="2334"/>
        <v>0</v>
      </c>
      <c r="DS749" s="224">
        <f t="shared" si="2225"/>
        <v>0</v>
      </c>
      <c r="DT749" s="1">
        <f t="shared" si="2220"/>
        <v>0</v>
      </c>
      <c r="DU749" s="229">
        <f t="shared" si="2221"/>
        <v>0</v>
      </c>
    </row>
    <row r="750" spans="2:125" hidden="1" outlineLevel="1" x14ac:dyDescent="0.35">
      <c r="B750" s="5" t="s">
        <v>128</v>
      </c>
      <c r="C750" s="3"/>
      <c r="D750" s="18">
        <v>320022</v>
      </c>
      <c r="E750" s="5" t="s">
        <v>47</v>
      </c>
      <c r="F750" s="5" t="s">
        <v>65</v>
      </c>
      <c r="G750" s="5" t="s">
        <v>80</v>
      </c>
      <c r="H750" s="20">
        <v>259.25925925925924</v>
      </c>
      <c r="I750" s="16">
        <f t="shared" si="2335"/>
        <v>0</v>
      </c>
      <c r="J750" s="16">
        <f t="shared" si="2336"/>
        <v>0</v>
      </c>
      <c r="K750" s="16">
        <f t="shared" si="2337"/>
        <v>0</v>
      </c>
      <c r="L750" s="33">
        <f t="shared" si="2338"/>
        <v>0</v>
      </c>
      <c r="M750" s="20">
        <f t="shared" si="2339"/>
        <v>0</v>
      </c>
      <c r="N750" s="20">
        <f t="shared" si="2340"/>
        <v>0</v>
      </c>
      <c r="O750" s="20">
        <f t="shared" si="2341"/>
        <v>0</v>
      </c>
      <c r="P750" s="20">
        <f t="shared" si="2342"/>
        <v>0</v>
      </c>
      <c r="Q750" s="20">
        <f t="shared" si="2343"/>
        <v>0</v>
      </c>
      <c r="R750" s="20">
        <f t="shared" si="2344"/>
        <v>0</v>
      </c>
      <c r="S750" s="20">
        <f t="shared" si="2345"/>
        <v>0</v>
      </c>
      <c r="T750" s="20">
        <f t="shared" si="2346"/>
        <v>0</v>
      </c>
      <c r="U750" s="182">
        <f t="shared" si="2347"/>
        <v>0</v>
      </c>
      <c r="V750" s="33">
        <v>0</v>
      </c>
      <c r="W750" s="20">
        <v>0</v>
      </c>
      <c r="X750" s="20">
        <v>0</v>
      </c>
      <c r="Y750" s="20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0">
        <v>0</v>
      </c>
      <c r="AF750" s="20">
        <v>0</v>
      </c>
      <c r="AG750" s="16">
        <v>0</v>
      </c>
      <c r="AH750" s="179">
        <f t="shared" si="2211"/>
        <v>0</v>
      </c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329">
        <f t="shared" si="2265"/>
        <v>0</v>
      </c>
      <c r="AV750" s="33">
        <v>0</v>
      </c>
      <c r="AW750" s="20">
        <v>0</v>
      </c>
      <c r="AX750" s="20">
        <v>0</v>
      </c>
      <c r="AY750" s="20">
        <v>0</v>
      </c>
      <c r="AZ750" s="20">
        <v>0</v>
      </c>
      <c r="BA750" s="20">
        <v>0</v>
      </c>
      <c r="BB750" s="20">
        <v>0</v>
      </c>
      <c r="BC750" s="20">
        <v>0</v>
      </c>
      <c r="BD750" s="20">
        <v>0</v>
      </c>
      <c r="BE750" s="20">
        <v>0</v>
      </c>
      <c r="BF750" s="20">
        <v>0</v>
      </c>
      <c r="BG750" s="20">
        <v>0</v>
      </c>
      <c r="BH750" s="329">
        <f t="shared" si="2266"/>
        <v>0</v>
      </c>
      <c r="BI750" s="193"/>
      <c r="BJ750" s="193"/>
      <c r="BK750" s="20"/>
      <c r="BL750" s="33">
        <v>0</v>
      </c>
      <c r="BM750" s="226"/>
      <c r="BN750" s="4"/>
      <c r="BO750" s="4"/>
      <c r="BP750" s="4"/>
      <c r="BQ750" s="195"/>
      <c r="BR750" s="196"/>
      <c r="BS750" s="224"/>
      <c r="BT750" s="4"/>
      <c r="BU750" s="229"/>
      <c r="BV750" s="193">
        <f t="shared" si="2228"/>
        <v>0</v>
      </c>
      <c r="BW750" s="193">
        <f t="shared" si="2229"/>
        <v>0</v>
      </c>
      <c r="BX750" s="20">
        <v>0</v>
      </c>
      <c r="BY750" s="19">
        <v>0</v>
      </c>
      <c r="BZ750" s="441">
        <f t="shared" si="2230"/>
        <v>0</v>
      </c>
      <c r="CA750" s="4"/>
      <c r="CB750" s="1">
        <v>0</v>
      </c>
      <c r="CC750" s="1">
        <v>0</v>
      </c>
      <c r="CD750" s="19">
        <v>0</v>
      </c>
      <c r="CE750" s="196">
        <v>0</v>
      </c>
      <c r="CF750" s="275">
        <f t="shared" si="2231"/>
        <v>0</v>
      </c>
      <c r="CG750" s="1">
        <f t="shared" si="2232"/>
        <v>0</v>
      </c>
      <c r="CH750" s="229">
        <f t="shared" si="2233"/>
        <v>0</v>
      </c>
      <c r="CI750" s="193">
        <f t="shared" si="2234"/>
        <v>0</v>
      </c>
      <c r="CJ750" s="193">
        <f t="shared" si="2235"/>
        <v>0</v>
      </c>
      <c r="CK750" s="20">
        <v>0</v>
      </c>
      <c r="CL750" s="33">
        <v>0</v>
      </c>
      <c r="CM750" s="475">
        <f t="shared" si="2212"/>
        <v>0</v>
      </c>
      <c r="CN750" s="4">
        <f t="shared" si="2330"/>
        <v>0</v>
      </c>
      <c r="CO750" s="1">
        <v>0</v>
      </c>
      <c r="CP750" s="1">
        <v>0</v>
      </c>
      <c r="CQ750" s="19">
        <v>0</v>
      </c>
      <c r="CR750" s="7">
        <v>0</v>
      </c>
      <c r="CS750" s="224">
        <f t="shared" si="2222"/>
        <v>0</v>
      </c>
      <c r="CT750" s="1">
        <f t="shared" si="2223"/>
        <v>0</v>
      </c>
      <c r="CU750" s="229">
        <f t="shared" si="2213"/>
        <v>0</v>
      </c>
      <c r="CV750" s="193">
        <f t="shared" si="2214"/>
        <v>0</v>
      </c>
      <c r="CW750" s="193">
        <f t="shared" si="2215"/>
        <v>0</v>
      </c>
      <c r="CX750" s="20"/>
      <c r="CY750" s="33"/>
      <c r="CZ750" s="475">
        <f t="shared" si="2216"/>
        <v>0</v>
      </c>
      <c r="DA750" s="4">
        <f t="shared" si="2331"/>
        <v>0</v>
      </c>
      <c r="DE750" s="7">
        <f t="shared" si="2351"/>
        <v>0</v>
      </c>
      <c r="DF750" s="224">
        <f t="shared" si="2224"/>
        <v>0</v>
      </c>
      <c r="DG750" s="1">
        <f t="shared" si="2217"/>
        <v>0</v>
      </c>
      <c r="DH750" s="229">
        <f t="shared" si="2218"/>
        <v>0</v>
      </c>
      <c r="DI750" s="193"/>
      <c r="DJ750" s="193"/>
      <c r="DK750" s="20"/>
      <c r="DL750" s="33"/>
      <c r="DM750" s="475">
        <f t="shared" si="2219"/>
        <v>0</v>
      </c>
      <c r="DN750" s="4" t="e">
        <f t="shared" si="2333"/>
        <v>#DIV/0!</v>
      </c>
      <c r="DR750" s="7">
        <f t="shared" si="2334"/>
        <v>0</v>
      </c>
      <c r="DS750" s="224">
        <f t="shared" si="2225"/>
        <v>0</v>
      </c>
      <c r="DT750" s="1">
        <f t="shared" si="2220"/>
        <v>0</v>
      </c>
      <c r="DU750" s="229">
        <f t="shared" si="2221"/>
        <v>0</v>
      </c>
    </row>
    <row r="751" spans="2:125" hidden="1" outlineLevel="1" x14ac:dyDescent="0.35">
      <c r="B751" s="5" t="s">
        <v>128</v>
      </c>
      <c r="C751" s="3"/>
      <c r="D751" s="18">
        <v>320117</v>
      </c>
      <c r="E751" s="5" t="s">
        <v>47</v>
      </c>
      <c r="F751" s="5" t="s">
        <v>66</v>
      </c>
      <c r="G751" s="5" t="s">
        <v>80</v>
      </c>
      <c r="H751" s="20">
        <v>259.25925925925924</v>
      </c>
      <c r="I751" s="16">
        <f t="shared" si="2335"/>
        <v>0</v>
      </c>
      <c r="J751" s="16">
        <f t="shared" si="2336"/>
        <v>0</v>
      </c>
      <c r="K751" s="16">
        <f t="shared" si="2337"/>
        <v>0</v>
      </c>
      <c r="L751" s="33">
        <f t="shared" si="2338"/>
        <v>0</v>
      </c>
      <c r="M751" s="20">
        <f t="shared" si="2339"/>
        <v>0</v>
      </c>
      <c r="N751" s="20">
        <f t="shared" si="2340"/>
        <v>0</v>
      </c>
      <c r="O751" s="20">
        <f t="shared" si="2341"/>
        <v>0</v>
      </c>
      <c r="P751" s="20">
        <f t="shared" si="2342"/>
        <v>0</v>
      </c>
      <c r="Q751" s="20">
        <f t="shared" si="2343"/>
        <v>0</v>
      </c>
      <c r="R751" s="20">
        <f t="shared" si="2344"/>
        <v>0</v>
      </c>
      <c r="S751" s="20">
        <f t="shared" si="2345"/>
        <v>0</v>
      </c>
      <c r="T751" s="20">
        <f t="shared" si="2346"/>
        <v>0</v>
      </c>
      <c r="U751" s="182">
        <f t="shared" si="2347"/>
        <v>0</v>
      </c>
      <c r="V751" s="33">
        <v>0</v>
      </c>
      <c r="W751" s="20">
        <v>0</v>
      </c>
      <c r="X751" s="20">
        <v>0</v>
      </c>
      <c r="Y751" s="20">
        <v>0</v>
      </c>
      <c r="Z751" s="20">
        <v>0</v>
      </c>
      <c r="AA751" s="20">
        <v>0</v>
      </c>
      <c r="AB751" s="20">
        <v>0</v>
      </c>
      <c r="AC751" s="20">
        <v>0</v>
      </c>
      <c r="AD751" s="20">
        <v>0</v>
      </c>
      <c r="AE751" s="20">
        <v>0</v>
      </c>
      <c r="AF751" s="20">
        <v>0</v>
      </c>
      <c r="AG751" s="16">
        <v>0</v>
      </c>
      <c r="AH751" s="179">
        <f t="shared" si="2211"/>
        <v>0</v>
      </c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329">
        <f t="shared" si="2265"/>
        <v>0</v>
      </c>
      <c r="AV751" s="33">
        <v>0</v>
      </c>
      <c r="AW751" s="20">
        <v>0</v>
      </c>
      <c r="AX751" s="20">
        <v>0</v>
      </c>
      <c r="AY751" s="20">
        <v>0</v>
      </c>
      <c r="AZ751" s="20">
        <v>0</v>
      </c>
      <c r="BA751" s="20">
        <v>0</v>
      </c>
      <c r="BB751" s="20">
        <v>0</v>
      </c>
      <c r="BC751" s="20">
        <v>0</v>
      </c>
      <c r="BD751" s="20">
        <v>0</v>
      </c>
      <c r="BE751" s="20">
        <v>0</v>
      </c>
      <c r="BF751" s="20">
        <v>0</v>
      </c>
      <c r="BG751" s="20">
        <v>0</v>
      </c>
      <c r="BH751" s="329">
        <f t="shared" si="2266"/>
        <v>0</v>
      </c>
      <c r="BI751" s="193"/>
      <c r="BJ751" s="193"/>
      <c r="BK751" s="20"/>
      <c r="BL751" s="33">
        <v>0</v>
      </c>
      <c r="BM751" s="226"/>
      <c r="BN751" s="4"/>
      <c r="BO751" s="4"/>
      <c r="BP751" s="4"/>
      <c r="BQ751" s="195"/>
      <c r="BR751" s="196"/>
      <c r="BS751" s="224"/>
      <c r="BT751" s="4"/>
      <c r="BU751" s="229"/>
      <c r="BV751" s="193">
        <f t="shared" si="2228"/>
        <v>0</v>
      </c>
      <c r="BW751" s="193">
        <f t="shared" si="2229"/>
        <v>0</v>
      </c>
      <c r="BX751" s="20">
        <v>0</v>
      </c>
      <c r="BY751" s="19">
        <v>0</v>
      </c>
      <c r="BZ751" s="441">
        <f t="shared" si="2230"/>
        <v>0</v>
      </c>
      <c r="CA751" s="4"/>
      <c r="CB751" s="1">
        <v>0</v>
      </c>
      <c r="CC751" s="1">
        <v>0</v>
      </c>
      <c r="CD751" s="19">
        <v>0</v>
      </c>
      <c r="CE751" s="196">
        <v>0</v>
      </c>
      <c r="CF751" s="275">
        <f t="shared" si="2231"/>
        <v>0</v>
      </c>
      <c r="CG751" s="1">
        <f t="shared" si="2232"/>
        <v>0</v>
      </c>
      <c r="CH751" s="229">
        <f t="shared" si="2233"/>
        <v>0</v>
      </c>
      <c r="CI751" s="193">
        <f t="shared" si="2234"/>
        <v>0</v>
      </c>
      <c r="CJ751" s="193">
        <f t="shared" si="2235"/>
        <v>0</v>
      </c>
      <c r="CK751" s="20">
        <v>0</v>
      </c>
      <c r="CL751" s="33">
        <v>0</v>
      </c>
      <c r="CM751" s="475">
        <f t="shared" si="2212"/>
        <v>0</v>
      </c>
      <c r="CN751" s="4">
        <f t="shared" si="2330"/>
        <v>0</v>
      </c>
      <c r="CO751" s="1">
        <v>0</v>
      </c>
      <c r="CP751" s="1">
        <v>0</v>
      </c>
      <c r="CQ751" s="19">
        <v>0</v>
      </c>
      <c r="CR751" s="7">
        <v>0</v>
      </c>
      <c r="CS751" s="224">
        <f t="shared" si="2222"/>
        <v>0</v>
      </c>
      <c r="CT751" s="1">
        <f t="shared" si="2223"/>
        <v>0</v>
      </c>
      <c r="CU751" s="229">
        <f t="shared" si="2213"/>
        <v>0</v>
      </c>
      <c r="CV751" s="193">
        <f t="shared" si="2214"/>
        <v>0</v>
      </c>
      <c r="CW751" s="193">
        <f t="shared" si="2215"/>
        <v>0</v>
      </c>
      <c r="CX751" s="20"/>
      <c r="CY751" s="33"/>
      <c r="CZ751" s="475">
        <f t="shared" si="2216"/>
        <v>0</v>
      </c>
      <c r="DA751" s="4">
        <f t="shared" si="2331"/>
        <v>0</v>
      </c>
      <c r="DE751" s="7">
        <f t="shared" si="2351"/>
        <v>0</v>
      </c>
      <c r="DF751" s="224">
        <f t="shared" si="2224"/>
        <v>0</v>
      </c>
      <c r="DG751" s="1">
        <f t="shared" si="2217"/>
        <v>0</v>
      </c>
      <c r="DH751" s="229">
        <f t="shared" si="2218"/>
        <v>0</v>
      </c>
      <c r="DI751" s="193"/>
      <c r="DJ751" s="193"/>
      <c r="DK751" s="20"/>
      <c r="DL751" s="33"/>
      <c r="DM751" s="475">
        <f t="shared" si="2219"/>
        <v>0</v>
      </c>
      <c r="DN751" s="4" t="e">
        <f t="shared" si="2333"/>
        <v>#DIV/0!</v>
      </c>
      <c r="DR751" s="7">
        <f t="shared" si="2334"/>
        <v>0</v>
      </c>
      <c r="DS751" s="224">
        <f t="shared" si="2225"/>
        <v>0</v>
      </c>
      <c r="DT751" s="1">
        <f t="shared" si="2220"/>
        <v>0</v>
      </c>
      <c r="DU751" s="229">
        <f t="shared" si="2221"/>
        <v>0</v>
      </c>
    </row>
    <row r="752" spans="2:125" hidden="1" outlineLevel="1" x14ac:dyDescent="0.35">
      <c r="B752" s="5" t="s">
        <v>128</v>
      </c>
      <c r="C752" s="3"/>
      <c r="D752" s="18">
        <v>320927</v>
      </c>
      <c r="E752" s="5" t="s">
        <v>47</v>
      </c>
      <c r="F752" s="5" t="s">
        <v>67</v>
      </c>
      <c r="G752" s="5" t="s">
        <v>80</v>
      </c>
      <c r="H752" s="20">
        <v>229.58199999999999</v>
      </c>
      <c r="I752" s="16">
        <f t="shared" si="2335"/>
        <v>0</v>
      </c>
      <c r="J752" s="16">
        <f t="shared" si="2336"/>
        <v>0</v>
      </c>
      <c r="K752" s="16">
        <f t="shared" si="2337"/>
        <v>0</v>
      </c>
      <c r="L752" s="33">
        <f t="shared" si="2338"/>
        <v>0</v>
      </c>
      <c r="M752" s="20">
        <f t="shared" si="2339"/>
        <v>0</v>
      </c>
      <c r="N752" s="20">
        <f t="shared" si="2340"/>
        <v>0</v>
      </c>
      <c r="O752" s="20">
        <f t="shared" si="2341"/>
        <v>0</v>
      </c>
      <c r="P752" s="20">
        <f t="shared" si="2342"/>
        <v>0</v>
      </c>
      <c r="Q752" s="20">
        <f t="shared" si="2343"/>
        <v>0</v>
      </c>
      <c r="R752" s="20">
        <f t="shared" si="2344"/>
        <v>0</v>
      </c>
      <c r="S752" s="20">
        <f t="shared" si="2345"/>
        <v>0</v>
      </c>
      <c r="T752" s="20">
        <f t="shared" si="2346"/>
        <v>0</v>
      </c>
      <c r="U752" s="182">
        <f t="shared" si="2347"/>
        <v>0</v>
      </c>
      <c r="V752" s="33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0</v>
      </c>
      <c r="AB752" s="20">
        <v>0</v>
      </c>
      <c r="AC752" s="20">
        <v>0</v>
      </c>
      <c r="AD752" s="20">
        <v>0</v>
      </c>
      <c r="AE752" s="20">
        <v>0</v>
      </c>
      <c r="AF752" s="20">
        <v>0</v>
      </c>
      <c r="AG752" s="16">
        <v>0</v>
      </c>
      <c r="AH752" s="179">
        <f t="shared" si="2211"/>
        <v>0</v>
      </c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329">
        <f t="shared" si="2265"/>
        <v>0</v>
      </c>
      <c r="AV752" s="33">
        <v>0</v>
      </c>
      <c r="AW752" s="20">
        <v>0</v>
      </c>
      <c r="AX752" s="20">
        <v>0</v>
      </c>
      <c r="AY752" s="20">
        <v>0</v>
      </c>
      <c r="AZ752" s="20">
        <v>0</v>
      </c>
      <c r="BA752" s="20">
        <v>0</v>
      </c>
      <c r="BB752" s="20">
        <v>0</v>
      </c>
      <c r="BC752" s="20">
        <v>0</v>
      </c>
      <c r="BD752" s="20">
        <v>0</v>
      </c>
      <c r="BE752" s="20">
        <v>0</v>
      </c>
      <c r="BF752" s="20">
        <v>0</v>
      </c>
      <c r="BG752" s="20">
        <v>0</v>
      </c>
      <c r="BH752" s="329">
        <f t="shared" si="2266"/>
        <v>0</v>
      </c>
      <c r="BI752" s="193"/>
      <c r="BJ752" s="193"/>
      <c r="BK752" s="20"/>
      <c r="BL752" s="33">
        <v>0</v>
      </c>
      <c r="BM752" s="226"/>
      <c r="BN752" s="4"/>
      <c r="BO752" s="4"/>
      <c r="BP752" s="4"/>
      <c r="BQ752" s="195"/>
      <c r="BR752" s="196"/>
      <c r="BS752" s="224"/>
      <c r="BT752" s="4"/>
      <c r="BU752" s="229"/>
      <c r="BV752" s="193">
        <f t="shared" si="2228"/>
        <v>0</v>
      </c>
      <c r="BW752" s="193">
        <f t="shared" si="2229"/>
        <v>0</v>
      </c>
      <c r="BX752" s="20">
        <v>0</v>
      </c>
      <c r="BY752" s="19">
        <v>0</v>
      </c>
      <c r="BZ752" s="441">
        <f t="shared" si="2230"/>
        <v>0</v>
      </c>
      <c r="CA752" s="4"/>
      <c r="CB752" s="1">
        <v>0</v>
      </c>
      <c r="CC752" s="1">
        <v>0</v>
      </c>
      <c r="CD752" s="19">
        <v>0</v>
      </c>
      <c r="CE752" s="196">
        <v>0</v>
      </c>
      <c r="CF752" s="275">
        <f t="shared" si="2231"/>
        <v>0</v>
      </c>
      <c r="CG752" s="1">
        <f t="shared" si="2232"/>
        <v>0</v>
      </c>
      <c r="CH752" s="229">
        <f t="shared" si="2233"/>
        <v>0</v>
      </c>
      <c r="CI752" s="193">
        <f t="shared" si="2234"/>
        <v>0</v>
      </c>
      <c r="CJ752" s="193">
        <f t="shared" si="2235"/>
        <v>0</v>
      </c>
      <c r="CK752" s="20">
        <v>0</v>
      </c>
      <c r="CL752" s="33">
        <v>0</v>
      </c>
      <c r="CM752" s="475">
        <f t="shared" si="2212"/>
        <v>0</v>
      </c>
      <c r="CN752" s="4">
        <f t="shared" si="2330"/>
        <v>0</v>
      </c>
      <c r="CO752" s="1">
        <v>0</v>
      </c>
      <c r="CP752" s="1">
        <v>0</v>
      </c>
      <c r="CQ752" s="19">
        <v>0</v>
      </c>
      <c r="CR752" s="7">
        <v>0</v>
      </c>
      <c r="CS752" s="224">
        <f t="shared" si="2222"/>
        <v>0</v>
      </c>
      <c r="CT752" s="1">
        <f t="shared" si="2223"/>
        <v>0</v>
      </c>
      <c r="CU752" s="229">
        <f t="shared" si="2213"/>
        <v>0</v>
      </c>
      <c r="CV752" s="193">
        <f t="shared" si="2214"/>
        <v>0</v>
      </c>
      <c r="CW752" s="193">
        <f t="shared" si="2215"/>
        <v>0</v>
      </c>
      <c r="CX752" s="20"/>
      <c r="CY752" s="33"/>
      <c r="CZ752" s="475">
        <f t="shared" si="2216"/>
        <v>0</v>
      </c>
      <c r="DA752" s="4">
        <f t="shared" si="2331"/>
        <v>0</v>
      </c>
      <c r="DE752" s="7">
        <f t="shared" si="2351"/>
        <v>0</v>
      </c>
      <c r="DF752" s="224">
        <f t="shared" si="2224"/>
        <v>0</v>
      </c>
      <c r="DG752" s="1">
        <f t="shared" si="2217"/>
        <v>0</v>
      </c>
      <c r="DH752" s="229">
        <f t="shared" si="2218"/>
        <v>0</v>
      </c>
      <c r="DI752" s="193"/>
      <c r="DJ752" s="193"/>
      <c r="DK752" s="20"/>
      <c r="DL752" s="33"/>
      <c r="DM752" s="475">
        <f t="shared" si="2219"/>
        <v>0</v>
      </c>
      <c r="DN752" s="4" t="e">
        <f t="shared" si="2333"/>
        <v>#DIV/0!</v>
      </c>
      <c r="DR752" s="7">
        <f t="shared" si="2334"/>
        <v>0</v>
      </c>
      <c r="DS752" s="224">
        <f t="shared" si="2225"/>
        <v>0</v>
      </c>
      <c r="DT752" s="1">
        <f t="shared" si="2220"/>
        <v>0</v>
      </c>
      <c r="DU752" s="229">
        <f t="shared" si="2221"/>
        <v>0</v>
      </c>
    </row>
    <row r="753" spans="2:125" hidden="1" outlineLevel="1" x14ac:dyDescent="0.35">
      <c r="B753" s="5" t="s">
        <v>128</v>
      </c>
      <c r="C753" s="3"/>
      <c r="D753" s="18">
        <v>320029</v>
      </c>
      <c r="E753" s="5" t="s">
        <v>47</v>
      </c>
      <c r="F753" s="5" t="s">
        <v>68</v>
      </c>
      <c r="G753" s="5" t="s">
        <v>81</v>
      </c>
      <c r="H753" s="20">
        <v>255.55600000000001</v>
      </c>
      <c r="I753" s="16">
        <f t="shared" si="2335"/>
        <v>0</v>
      </c>
      <c r="J753" s="16">
        <f t="shared" si="2336"/>
        <v>0</v>
      </c>
      <c r="K753" s="16">
        <f t="shared" si="2337"/>
        <v>0</v>
      </c>
      <c r="L753" s="33">
        <f t="shared" si="2338"/>
        <v>0</v>
      </c>
      <c r="M753" s="20">
        <f t="shared" si="2339"/>
        <v>0</v>
      </c>
      <c r="N753" s="20">
        <f t="shared" si="2340"/>
        <v>0</v>
      </c>
      <c r="O753" s="20">
        <f t="shared" si="2341"/>
        <v>0</v>
      </c>
      <c r="P753" s="20">
        <f t="shared" si="2342"/>
        <v>0</v>
      </c>
      <c r="Q753" s="20">
        <f t="shared" si="2343"/>
        <v>0</v>
      </c>
      <c r="R753" s="20">
        <f t="shared" si="2344"/>
        <v>0</v>
      </c>
      <c r="S753" s="20">
        <f t="shared" si="2345"/>
        <v>0</v>
      </c>
      <c r="T753" s="20">
        <f t="shared" si="2346"/>
        <v>0</v>
      </c>
      <c r="U753" s="182">
        <f t="shared" si="2347"/>
        <v>0</v>
      </c>
      <c r="V753" s="33">
        <v>0</v>
      </c>
      <c r="W753" s="20">
        <v>0</v>
      </c>
      <c r="X753" s="20">
        <v>0</v>
      </c>
      <c r="Y753" s="20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0">
        <v>0</v>
      </c>
      <c r="AF753" s="20">
        <v>0</v>
      </c>
      <c r="AG753" s="16">
        <v>0</v>
      </c>
      <c r="AH753" s="179">
        <f t="shared" si="2211"/>
        <v>0</v>
      </c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329">
        <f t="shared" si="2265"/>
        <v>0</v>
      </c>
      <c r="AV753" s="33">
        <v>0</v>
      </c>
      <c r="AW753" s="20">
        <v>0</v>
      </c>
      <c r="AX753" s="20">
        <v>0</v>
      </c>
      <c r="AY753" s="20">
        <v>0</v>
      </c>
      <c r="AZ753" s="20">
        <v>0</v>
      </c>
      <c r="BA753" s="20">
        <v>0</v>
      </c>
      <c r="BB753" s="20">
        <v>0</v>
      </c>
      <c r="BC753" s="20">
        <v>0</v>
      </c>
      <c r="BD753" s="20">
        <v>0</v>
      </c>
      <c r="BE753" s="20">
        <v>0</v>
      </c>
      <c r="BF753" s="20">
        <v>0</v>
      </c>
      <c r="BG753" s="20">
        <v>0</v>
      </c>
      <c r="BH753" s="329">
        <f t="shared" si="2266"/>
        <v>0</v>
      </c>
      <c r="BI753" s="193"/>
      <c r="BJ753" s="193"/>
      <c r="BK753" s="20"/>
      <c r="BL753" s="33">
        <v>0</v>
      </c>
      <c r="BM753" s="226"/>
      <c r="BN753" s="4"/>
      <c r="BO753" s="4"/>
      <c r="BP753" s="4"/>
      <c r="BQ753" s="195"/>
      <c r="BR753" s="196"/>
      <c r="BS753" s="224"/>
      <c r="BT753" s="4"/>
      <c r="BU753" s="229"/>
      <c r="BV753" s="193">
        <f t="shared" si="2228"/>
        <v>0</v>
      </c>
      <c r="BW753" s="193">
        <f t="shared" si="2229"/>
        <v>0</v>
      </c>
      <c r="BX753" s="20">
        <v>0</v>
      </c>
      <c r="BY753" s="19">
        <v>0</v>
      </c>
      <c r="BZ753" s="441">
        <f t="shared" si="2230"/>
        <v>0</v>
      </c>
      <c r="CA753" s="4"/>
      <c r="CB753" s="1">
        <v>0</v>
      </c>
      <c r="CC753" s="1">
        <v>0</v>
      </c>
      <c r="CD753" s="19">
        <v>0</v>
      </c>
      <c r="CE753" s="196">
        <v>0</v>
      </c>
      <c r="CF753" s="275">
        <f t="shared" si="2231"/>
        <v>0</v>
      </c>
      <c r="CG753" s="1">
        <f t="shared" si="2232"/>
        <v>0</v>
      </c>
      <c r="CH753" s="229">
        <f t="shared" si="2233"/>
        <v>0</v>
      </c>
      <c r="CI753" s="193">
        <f t="shared" si="2234"/>
        <v>0</v>
      </c>
      <c r="CJ753" s="193">
        <f t="shared" si="2235"/>
        <v>0</v>
      </c>
      <c r="CK753" s="20">
        <v>0</v>
      </c>
      <c r="CL753" s="33">
        <v>0</v>
      </c>
      <c r="CM753" s="475">
        <f t="shared" si="2212"/>
        <v>0</v>
      </c>
      <c r="CN753" s="4">
        <f t="shared" si="2330"/>
        <v>0</v>
      </c>
      <c r="CO753" s="1">
        <v>0</v>
      </c>
      <c r="CP753" s="1">
        <v>0</v>
      </c>
      <c r="CQ753" s="19">
        <v>0</v>
      </c>
      <c r="CR753" s="7">
        <v>0</v>
      </c>
      <c r="CS753" s="224">
        <f t="shared" si="2222"/>
        <v>0</v>
      </c>
      <c r="CT753" s="1">
        <f t="shared" si="2223"/>
        <v>0</v>
      </c>
      <c r="CU753" s="229">
        <f t="shared" si="2213"/>
        <v>0</v>
      </c>
      <c r="CV753" s="193">
        <f t="shared" si="2214"/>
        <v>0</v>
      </c>
      <c r="CW753" s="193">
        <f t="shared" si="2215"/>
        <v>0</v>
      </c>
      <c r="CX753" s="20"/>
      <c r="CY753" s="33"/>
      <c r="CZ753" s="475">
        <f t="shared" si="2216"/>
        <v>0</v>
      </c>
      <c r="DA753" s="4">
        <f t="shared" si="2331"/>
        <v>0</v>
      </c>
      <c r="DE753" s="7">
        <f t="shared" si="2351"/>
        <v>0</v>
      </c>
      <c r="DF753" s="224">
        <f t="shared" si="2224"/>
        <v>0</v>
      </c>
      <c r="DG753" s="1">
        <f t="shared" si="2217"/>
        <v>0</v>
      </c>
      <c r="DH753" s="229">
        <f t="shared" si="2218"/>
        <v>0</v>
      </c>
      <c r="DI753" s="193"/>
      <c r="DJ753" s="193"/>
      <c r="DK753" s="20"/>
      <c r="DL753" s="33"/>
      <c r="DM753" s="475">
        <f t="shared" si="2219"/>
        <v>0</v>
      </c>
      <c r="DN753" s="4" t="e">
        <f t="shared" si="2333"/>
        <v>#DIV/0!</v>
      </c>
      <c r="DR753" s="7">
        <f t="shared" si="2334"/>
        <v>0</v>
      </c>
      <c r="DS753" s="224">
        <f t="shared" si="2225"/>
        <v>0</v>
      </c>
      <c r="DT753" s="1">
        <f t="shared" si="2220"/>
        <v>0</v>
      </c>
      <c r="DU753" s="229">
        <f t="shared" si="2221"/>
        <v>0</v>
      </c>
    </row>
    <row r="754" spans="2:125" hidden="1" outlineLevel="1" x14ac:dyDescent="0.35">
      <c r="B754" s="5" t="s">
        <v>128</v>
      </c>
      <c r="C754" s="3"/>
      <c r="D754" s="18">
        <v>320020</v>
      </c>
      <c r="E754" s="5" t="s">
        <v>47</v>
      </c>
      <c r="F754" s="5" t="s">
        <v>29</v>
      </c>
      <c r="G754" s="5" t="s">
        <v>130</v>
      </c>
      <c r="H754" s="20">
        <v>317.77800000000002</v>
      </c>
      <c r="I754" s="16">
        <f t="shared" si="2335"/>
        <v>131.73499809300833</v>
      </c>
      <c r="J754" s="16">
        <f t="shared" si="2336"/>
        <v>6.2039999999999997</v>
      </c>
      <c r="K754" s="16">
        <f t="shared" si="2337"/>
        <v>1.0780053999962238</v>
      </c>
      <c r="L754" s="33">
        <f t="shared" si="2338"/>
        <v>7.3040382153578909</v>
      </c>
      <c r="M754" s="20">
        <f t="shared" si="2339"/>
        <v>0.94864475199667675</v>
      </c>
      <c r="N754" s="20">
        <f t="shared" si="2340"/>
        <v>0</v>
      </c>
      <c r="O754" s="20">
        <f t="shared" si="2341"/>
        <v>0</v>
      </c>
      <c r="P754" s="20">
        <f t="shared" si="2342"/>
        <v>0</v>
      </c>
      <c r="Q754" s="20">
        <f t="shared" si="2343"/>
        <v>0</v>
      </c>
      <c r="R754" s="20">
        <f t="shared" si="2344"/>
        <v>0</v>
      </c>
      <c r="S754" s="20">
        <f t="shared" si="2345"/>
        <v>0</v>
      </c>
      <c r="T754" s="20">
        <f t="shared" si="2346"/>
        <v>0</v>
      </c>
      <c r="U754" s="182">
        <f t="shared" si="2347"/>
        <v>147.26968646035911</v>
      </c>
      <c r="V754" s="33">
        <v>0</v>
      </c>
      <c r="W754" s="20">
        <v>40</v>
      </c>
      <c r="X754" s="20">
        <v>0</v>
      </c>
      <c r="Y754" s="20">
        <v>0</v>
      </c>
      <c r="Z754" s="20">
        <v>0</v>
      </c>
      <c r="AA754" s="20">
        <v>0</v>
      </c>
      <c r="AB754" s="20">
        <v>0</v>
      </c>
      <c r="AC754" s="20">
        <v>0</v>
      </c>
      <c r="AD754" s="20">
        <v>0</v>
      </c>
      <c r="AE754" s="20">
        <v>0</v>
      </c>
      <c r="AF754" s="20">
        <v>0</v>
      </c>
      <c r="AG754" s="16">
        <v>0</v>
      </c>
      <c r="AH754" s="179">
        <f t="shared" ref="AH754" si="2352">+SUM(V754:AG754)</f>
        <v>40</v>
      </c>
      <c r="AI754" s="28">
        <v>41862.484224</v>
      </c>
      <c r="AJ754" s="28">
        <v>1971.4947119999999</v>
      </c>
      <c r="AK754" s="28">
        <v>342.56640000000004</v>
      </c>
      <c r="AL754" s="28">
        <v>2321.0626560000001</v>
      </c>
      <c r="AM754" s="28">
        <v>301.45843199999996</v>
      </c>
      <c r="AN754" s="28"/>
      <c r="AO754" s="28"/>
      <c r="AP754" s="28"/>
      <c r="AQ754" s="28"/>
      <c r="AR754" s="28"/>
      <c r="AS754" s="28"/>
      <c r="AT754" s="28"/>
      <c r="AU754" s="329">
        <f t="shared" si="2265"/>
        <v>46799.066424000004</v>
      </c>
      <c r="AV754" s="33">
        <v>0</v>
      </c>
      <c r="AW754" s="20">
        <v>10542.96</v>
      </c>
      <c r="AX754" s="20">
        <v>0</v>
      </c>
      <c r="AY754" s="20">
        <v>0</v>
      </c>
      <c r="AZ754" s="20">
        <v>0</v>
      </c>
      <c r="BA754" s="20">
        <v>0</v>
      </c>
      <c r="BB754" s="20">
        <v>0</v>
      </c>
      <c r="BC754" s="20">
        <v>0</v>
      </c>
      <c r="BD754" s="20">
        <v>0</v>
      </c>
      <c r="BE754" s="20">
        <v>0</v>
      </c>
      <c r="BF754" s="20">
        <v>0</v>
      </c>
      <c r="BG754" s="20">
        <v>0</v>
      </c>
      <c r="BH754" s="329">
        <f t="shared" si="2266"/>
        <v>10542.96</v>
      </c>
      <c r="BI754" s="193"/>
      <c r="BJ754" s="193"/>
      <c r="BK754" s="20"/>
      <c r="BL754" s="33">
        <v>0</v>
      </c>
      <c r="BM754" s="226"/>
      <c r="BN754" s="4"/>
      <c r="BO754" s="4"/>
      <c r="BP754" s="4"/>
      <c r="BQ754" s="195"/>
      <c r="BR754" s="196"/>
      <c r="BS754" s="224"/>
      <c r="BT754" s="4"/>
      <c r="BU754" s="229"/>
      <c r="BV754" s="193">
        <f t="shared" si="2228"/>
        <v>1317.87</v>
      </c>
      <c r="BW754" s="193">
        <f t="shared" si="2229"/>
        <v>0</v>
      </c>
      <c r="BX754" s="20">
        <v>0</v>
      </c>
      <c r="BY754" s="19">
        <v>0</v>
      </c>
      <c r="BZ754" s="441">
        <f t="shared" si="2230"/>
        <v>0</v>
      </c>
      <c r="CA754" s="4"/>
      <c r="CB754" s="1">
        <v>0</v>
      </c>
      <c r="CC754" s="1">
        <v>0</v>
      </c>
      <c r="CD754" s="19">
        <v>0</v>
      </c>
      <c r="CE754" s="196">
        <v>0</v>
      </c>
      <c r="CF754" s="275">
        <f t="shared" si="2231"/>
        <v>0</v>
      </c>
      <c r="CG754" s="1">
        <f t="shared" si="2232"/>
        <v>0</v>
      </c>
      <c r="CH754" s="229">
        <f t="shared" si="2233"/>
        <v>-0.77471858296315832</v>
      </c>
      <c r="CI754" s="193">
        <f t="shared" si="2234"/>
        <v>1171.4399999999998</v>
      </c>
      <c r="CJ754" s="193">
        <f t="shared" si="2235"/>
        <v>0</v>
      </c>
      <c r="CK754" s="20">
        <v>0</v>
      </c>
      <c r="CL754" s="33">
        <v>0</v>
      </c>
      <c r="CM754" s="475">
        <f t="shared" si="2212"/>
        <v>0</v>
      </c>
      <c r="CN754" s="4">
        <f t="shared" si="2330"/>
        <v>0</v>
      </c>
      <c r="CO754" s="1">
        <v>0</v>
      </c>
      <c r="CP754" s="1">
        <v>0</v>
      </c>
      <c r="CQ754" s="19">
        <v>0</v>
      </c>
      <c r="CR754" s="7">
        <v>0</v>
      </c>
      <c r="CS754" s="224">
        <f t="shared" si="2222"/>
        <v>0</v>
      </c>
      <c r="CT754" s="1">
        <f t="shared" si="2223"/>
        <v>0</v>
      </c>
      <c r="CU754" s="229">
        <f t="shared" si="2213"/>
        <v>-0.77471858296315832</v>
      </c>
      <c r="CV754" s="193">
        <f t="shared" si="2214"/>
        <v>1054.2959999999998</v>
      </c>
      <c r="CW754" s="193">
        <f t="shared" si="2215"/>
        <v>0</v>
      </c>
      <c r="CX754" s="20"/>
      <c r="CY754" s="33"/>
      <c r="CZ754" s="475">
        <f t="shared" si="2216"/>
        <v>0</v>
      </c>
      <c r="DA754" s="4">
        <f t="shared" si="2331"/>
        <v>0</v>
      </c>
      <c r="DE754" s="7">
        <f t="shared" si="2351"/>
        <v>0</v>
      </c>
      <c r="DF754" s="224">
        <f t="shared" si="2224"/>
        <v>0</v>
      </c>
      <c r="DG754" s="1">
        <f t="shared" si="2217"/>
        <v>0</v>
      </c>
      <c r="DH754" s="229">
        <f t="shared" si="2218"/>
        <v>-0.77471858296315832</v>
      </c>
      <c r="DI754" s="193"/>
      <c r="DJ754" s="193"/>
      <c r="DK754" s="20"/>
      <c r="DL754" s="33"/>
      <c r="DM754" s="475">
        <f t="shared" si="2219"/>
        <v>0</v>
      </c>
      <c r="DN754" s="4" t="e">
        <f t="shared" si="2333"/>
        <v>#DIV/0!</v>
      </c>
      <c r="DR754" s="7">
        <f t="shared" si="2334"/>
        <v>0</v>
      </c>
      <c r="DS754" s="224">
        <f t="shared" si="2225"/>
        <v>0</v>
      </c>
      <c r="DT754" s="1">
        <f t="shared" si="2220"/>
        <v>0</v>
      </c>
      <c r="DU754" s="229">
        <f t="shared" si="2221"/>
        <v>-0.77471858296315832</v>
      </c>
    </row>
    <row r="755" spans="2:125" collapsed="1" x14ac:dyDescent="0.35">
      <c r="B755" s="5" t="s">
        <v>128</v>
      </c>
      <c r="C755" s="3"/>
      <c r="D755" s="18"/>
      <c r="E755" s="5" t="s">
        <v>194</v>
      </c>
      <c r="F755" s="14" t="s">
        <v>82</v>
      </c>
      <c r="G755" s="5"/>
      <c r="H755" s="2"/>
      <c r="I755" s="27">
        <f>+SUM(I756:I758)</f>
        <v>5.4996884617563193</v>
      </c>
      <c r="J755" s="27">
        <f t="shared" ref="J755:U755" si="2353">+SUM(J756:J758)</f>
        <v>5.4857211638313537</v>
      </c>
      <c r="K755" s="27">
        <f t="shared" si="2353"/>
        <v>0</v>
      </c>
      <c r="L755" s="34">
        <f t="shared" si="2353"/>
        <v>0</v>
      </c>
      <c r="M755" s="26">
        <f t="shared" si="2353"/>
        <v>0</v>
      </c>
      <c r="N755" s="26">
        <f t="shared" si="2353"/>
        <v>0</v>
      </c>
      <c r="O755" s="26">
        <f t="shared" si="2353"/>
        <v>0</v>
      </c>
      <c r="P755" s="26">
        <f t="shared" si="2353"/>
        <v>18.88469920302569</v>
      </c>
      <c r="Q755" s="26">
        <f t="shared" si="2353"/>
        <v>8.2612465305968321</v>
      </c>
      <c r="R755" s="26">
        <f t="shared" si="2353"/>
        <v>3.0993183920851965</v>
      </c>
      <c r="S755" s="26">
        <f t="shared" si="2353"/>
        <v>0</v>
      </c>
      <c r="T755" s="26">
        <f t="shared" si="2353"/>
        <v>0</v>
      </c>
      <c r="U755" s="182">
        <f t="shared" si="2353"/>
        <v>41.230673751295399</v>
      </c>
      <c r="V755" s="34">
        <f>+SUM(V756:V758)</f>
        <v>1</v>
      </c>
      <c r="W755" s="26">
        <f t="shared" ref="W755:AH755" si="2354">+SUM(W756:W758)</f>
        <v>0</v>
      </c>
      <c r="X755" s="26">
        <f t="shared" si="2354"/>
        <v>-0.65000000000000036</v>
      </c>
      <c r="Y755" s="26">
        <f t="shared" si="2354"/>
        <v>0.83333333333333337</v>
      </c>
      <c r="Z755" s="26">
        <f t="shared" si="2354"/>
        <v>0</v>
      </c>
      <c r="AA755" s="26">
        <f t="shared" si="2354"/>
        <v>0</v>
      </c>
      <c r="AB755" s="26">
        <f t="shared" si="2354"/>
        <v>3</v>
      </c>
      <c r="AC755" s="26">
        <f t="shared" si="2354"/>
        <v>0</v>
      </c>
      <c r="AD755" s="26">
        <f t="shared" si="2354"/>
        <v>0</v>
      </c>
      <c r="AE755" s="26">
        <f t="shared" si="2354"/>
        <v>0</v>
      </c>
      <c r="AF755" s="26">
        <f t="shared" si="2354"/>
        <v>0</v>
      </c>
      <c r="AG755" s="27">
        <f t="shared" si="2354"/>
        <v>0</v>
      </c>
      <c r="AH755" s="179">
        <f t="shared" si="2354"/>
        <v>4.1833333333333336</v>
      </c>
      <c r="AI755" s="23">
        <f t="shared" ref="AI755:AT755" si="2355">SUM(AI756:AI758)</f>
        <v>1747.6799999999998</v>
      </c>
      <c r="AJ755" s="23">
        <f t="shared" si="2355"/>
        <v>1743.2415000000001</v>
      </c>
      <c r="AK755" s="23">
        <f t="shared" si="2355"/>
        <v>0</v>
      </c>
      <c r="AL755" s="23">
        <f t="shared" si="2355"/>
        <v>0</v>
      </c>
      <c r="AM755" s="23">
        <f t="shared" si="2355"/>
        <v>0</v>
      </c>
      <c r="AN755" s="23">
        <f t="shared" si="2355"/>
        <v>0</v>
      </c>
      <c r="AO755" s="23">
        <f t="shared" si="2355"/>
        <v>0</v>
      </c>
      <c r="AP755" s="23">
        <f t="shared" si="2355"/>
        <v>6015.8375999999989</v>
      </c>
      <c r="AQ755" s="23">
        <f t="shared" si="2355"/>
        <v>2625.2424000000001</v>
      </c>
      <c r="AR755" s="23">
        <f t="shared" si="2355"/>
        <v>984.89519999999584</v>
      </c>
      <c r="AS755" s="23">
        <f t="shared" si="2355"/>
        <v>0</v>
      </c>
      <c r="AT755" s="23">
        <f t="shared" si="2355"/>
        <v>0</v>
      </c>
      <c r="AU755" s="329">
        <f t="shared" si="2265"/>
        <v>13116.896699999994</v>
      </c>
      <c r="AV755" s="34">
        <f t="shared" ref="AV755" si="2356">+SUM(AV756:AV758)</f>
        <v>343.18079999999998</v>
      </c>
      <c r="AW755" s="26">
        <f t="shared" ref="AW755" si="2357">+SUM(AW756:AW758)</f>
        <v>0</v>
      </c>
      <c r="AX755" s="26">
        <f t="shared" ref="AX755" si="2358">+SUM(AX756:AX758)</f>
        <v>-274.58351999999991</v>
      </c>
      <c r="AY755" s="26">
        <f t="shared" ref="AY755" si="2359">+SUM(AY756:AY758)</f>
        <v>285.98400000000004</v>
      </c>
      <c r="AZ755" s="26">
        <f t="shared" ref="AZ755" si="2360">+SUM(AZ756:AZ758)</f>
        <v>0</v>
      </c>
      <c r="BA755" s="26">
        <f t="shared" ref="BA755" si="2361">+SUM(BA756:BA758)</f>
        <v>0</v>
      </c>
      <c r="BB755" s="26">
        <f t="shared" ref="BB755" si="2362">+SUM(BB756:BB758)</f>
        <v>1012.3704</v>
      </c>
      <c r="BC755" s="26">
        <v>0</v>
      </c>
      <c r="BD755" s="26">
        <v>0</v>
      </c>
      <c r="BE755" s="26">
        <f t="shared" ref="BE755" si="2363">+SUM(BE756:BE758)</f>
        <v>0</v>
      </c>
      <c r="BF755" s="26">
        <f t="shared" ref="BF755" si="2364">+SUM(BF756:BF758)</f>
        <v>0</v>
      </c>
      <c r="BG755" s="26">
        <f t="shared" ref="BG755" si="2365">+SUM(BG756:BG758)</f>
        <v>0</v>
      </c>
      <c r="BH755" s="329">
        <f t="shared" si="2266"/>
        <v>1366.9516800000001</v>
      </c>
      <c r="BI755" s="193"/>
      <c r="BJ755" s="193"/>
      <c r="BK755" s="20"/>
      <c r="BL755" s="33">
        <v>0</v>
      </c>
      <c r="BM755" s="226"/>
      <c r="BN755" s="4"/>
      <c r="BO755" s="4"/>
      <c r="BP755" s="4"/>
      <c r="BQ755" s="195"/>
      <c r="BR755" s="196"/>
      <c r="BS755" s="224"/>
      <c r="BT755" s="4"/>
      <c r="BU755" s="229"/>
      <c r="BV755" s="193"/>
      <c r="BW755" s="193">
        <f t="shared" si="2229"/>
        <v>337.45679999999999</v>
      </c>
      <c r="BX755" s="20">
        <v>0</v>
      </c>
      <c r="BY755" s="19">
        <v>0</v>
      </c>
      <c r="BZ755" s="441">
        <f t="shared" si="2230"/>
        <v>0</v>
      </c>
      <c r="CA755" s="4"/>
      <c r="CB755" s="1">
        <v>0</v>
      </c>
      <c r="CC755" s="1">
        <v>0</v>
      </c>
      <c r="CD755" s="19">
        <v>0</v>
      </c>
      <c r="CE755" s="196">
        <v>0</v>
      </c>
      <c r="CF755" s="275">
        <f t="shared" si="2231"/>
        <v>0</v>
      </c>
      <c r="CG755" s="1">
        <f t="shared" si="2232"/>
        <v>-1</v>
      </c>
      <c r="CH755" s="229">
        <f t="shared" si="2233"/>
        <v>-0.88732677950954753</v>
      </c>
      <c r="CI755" s="193">
        <f t="shared" si="2234"/>
        <v>151.88352</v>
      </c>
      <c r="CJ755" s="193">
        <f t="shared" si="2235"/>
        <v>337.45679999999999</v>
      </c>
      <c r="CK755" s="20">
        <v>0</v>
      </c>
      <c r="CL755" s="33">
        <f>CL756</f>
        <v>1012.371</v>
      </c>
      <c r="CM755" s="475">
        <f t="shared" si="2212"/>
        <v>0</v>
      </c>
      <c r="CN755" s="4">
        <f t="shared" si="2330"/>
        <v>2.0364418331009278E-2</v>
      </c>
      <c r="CO755" s="1">
        <v>0</v>
      </c>
      <c r="CP755" s="1">
        <v>0</v>
      </c>
      <c r="CQ755" s="19">
        <v>0</v>
      </c>
      <c r="CR755" s="7">
        <v>0</v>
      </c>
      <c r="CS755" s="224">
        <f t="shared" si="2222"/>
        <v>0</v>
      </c>
      <c r="CT755" s="1">
        <f t="shared" si="2223"/>
        <v>-1</v>
      </c>
      <c r="CU755" s="229">
        <f t="shared" si="2213"/>
        <v>-0.89578696003605784</v>
      </c>
      <c r="CV755" s="193">
        <f t="shared" si="2214"/>
        <v>237.93226800000002</v>
      </c>
      <c r="CW755" s="193">
        <f t="shared" si="2215"/>
        <v>337.45699999999999</v>
      </c>
      <c r="CX755" s="20"/>
      <c r="CY755" s="33"/>
      <c r="CZ755" s="475">
        <f t="shared" si="2216"/>
        <v>0</v>
      </c>
      <c r="DA755" s="4">
        <f t="shared" si="2331"/>
        <v>9.5919523362712738E-3</v>
      </c>
      <c r="DE755" s="7">
        <f t="shared" si="2351"/>
        <v>0</v>
      </c>
      <c r="DF755" s="224">
        <f t="shared" si="2224"/>
        <v>0</v>
      </c>
      <c r="DG755" s="1">
        <f t="shared" si="2217"/>
        <v>0</v>
      </c>
      <c r="DH755" s="229">
        <f t="shared" si="2218"/>
        <v>-0.81860628055414963</v>
      </c>
      <c r="DI755" s="193"/>
      <c r="DJ755" s="193"/>
      <c r="DK755" s="20"/>
      <c r="DL755" s="33"/>
      <c r="DM755" s="475">
        <f t="shared" si="2219"/>
        <v>0</v>
      </c>
      <c r="DN755" s="4" t="e">
        <f t="shared" si="2333"/>
        <v>#DIV/0!</v>
      </c>
      <c r="DR755" s="7">
        <f t="shared" si="2334"/>
        <v>0</v>
      </c>
      <c r="DS755" s="224">
        <f t="shared" si="2225"/>
        <v>0</v>
      </c>
      <c r="DT755" s="1">
        <f t="shared" si="2220"/>
        <v>0</v>
      </c>
      <c r="DU755" s="229">
        <f t="shared" si="2221"/>
        <v>-0.89578696003605784</v>
      </c>
    </row>
    <row r="756" spans="2:125" hidden="1" outlineLevel="1" x14ac:dyDescent="0.35">
      <c r="B756" s="5" t="s">
        <v>128</v>
      </c>
      <c r="C756" s="3"/>
      <c r="D756" s="18">
        <v>320917</v>
      </c>
      <c r="E756" s="5" t="s">
        <v>194</v>
      </c>
      <c r="F756" s="5" t="s">
        <v>84</v>
      </c>
      <c r="G756" s="5" t="s">
        <v>70</v>
      </c>
      <c r="H756" s="20">
        <v>317.77800000000002</v>
      </c>
      <c r="I756" s="16">
        <f t="shared" ref="I756" si="2366">+IFERROR(AI756/$H756,0)</f>
        <v>5.4996884617563193</v>
      </c>
      <c r="J756" s="16">
        <f t="shared" ref="J756" si="2367">+IFERROR(AJ756/$H756,0)</f>
        <v>5.4857211638313537</v>
      </c>
      <c r="K756" s="16">
        <f t="shared" ref="K756" si="2368">+IFERROR(AK756/$H756,0)</f>
        <v>0</v>
      </c>
      <c r="L756" s="33">
        <f t="shared" ref="L756" si="2369">+IFERROR(AL756/$H756,0)</f>
        <v>0</v>
      </c>
      <c r="M756" s="20">
        <f t="shared" ref="M756" si="2370">+IFERROR(AM756/$H756,0)</f>
        <v>0</v>
      </c>
      <c r="N756" s="20">
        <f t="shared" ref="N756" si="2371">+IFERROR(AN756/$H756,0)</f>
        <v>0</v>
      </c>
      <c r="O756" s="20">
        <f t="shared" ref="O756" si="2372">+IFERROR(AO756/$H756,0)</f>
        <v>0</v>
      </c>
      <c r="P756" s="20">
        <f t="shared" ref="P756" si="2373">+IFERROR(AP756/$H756,0)</f>
        <v>17.883428053546812</v>
      </c>
      <c r="Q756" s="20">
        <f t="shared" ref="Q756" si="2374">+IFERROR(AQ756/$H756,0)</f>
        <v>8.2612465305968321</v>
      </c>
      <c r="R756" s="20">
        <f t="shared" ref="R756" si="2375">+IFERROR(AR756/$H756,0)</f>
        <v>3.0993183920846938</v>
      </c>
      <c r="S756" s="20">
        <f t="shared" ref="S756" si="2376">+IFERROR(AS756/$H756,0)</f>
        <v>0</v>
      </c>
      <c r="T756" s="20">
        <f t="shared" ref="T756" si="2377">+IFERROR(AT756/$H756,0)</f>
        <v>0</v>
      </c>
      <c r="U756" s="182">
        <f t="shared" si="2347"/>
        <v>40.22940260181602</v>
      </c>
      <c r="V756" s="33">
        <v>1</v>
      </c>
      <c r="W756" s="20">
        <v>0</v>
      </c>
      <c r="X756" s="20">
        <v>-0.65000000000000036</v>
      </c>
      <c r="Y756" s="20">
        <v>0.83333333333333337</v>
      </c>
      <c r="Z756" s="20">
        <v>0</v>
      </c>
      <c r="AA756" s="20">
        <v>0</v>
      </c>
      <c r="AB756" s="20">
        <v>3</v>
      </c>
      <c r="AC756" s="20">
        <v>0</v>
      </c>
      <c r="AD756" s="20">
        <v>0</v>
      </c>
      <c r="AE756" s="20">
        <v>0</v>
      </c>
      <c r="AF756" s="20">
        <v>0</v>
      </c>
      <c r="AG756" s="16">
        <v>0</v>
      </c>
      <c r="AH756" s="179">
        <f t="shared" si="2211"/>
        <v>4.1833333333333336</v>
      </c>
      <c r="AI756" s="28">
        <v>1747.6799999999998</v>
      </c>
      <c r="AJ756" s="28">
        <v>1743.2415000000001</v>
      </c>
      <c r="AK756" s="28"/>
      <c r="AL756" s="28"/>
      <c r="AM756" s="28"/>
      <c r="AN756" s="28"/>
      <c r="AO756" s="28"/>
      <c r="AP756" s="28">
        <v>5682.9599999999991</v>
      </c>
      <c r="AQ756" s="28">
        <v>2625.2424000000001</v>
      </c>
      <c r="AR756" s="28">
        <v>984.89519999988988</v>
      </c>
      <c r="AS756" s="28"/>
      <c r="AT756" s="28"/>
      <c r="AU756" s="329">
        <f t="shared" si="2265"/>
        <v>12784.019099999889</v>
      </c>
      <c r="AV756" s="33">
        <v>343.18079999999998</v>
      </c>
      <c r="AW756" s="20">
        <v>0</v>
      </c>
      <c r="AX756" s="20">
        <v>-274.58351999999991</v>
      </c>
      <c r="AY756" s="20">
        <v>285.98400000000004</v>
      </c>
      <c r="AZ756" s="20">
        <v>0</v>
      </c>
      <c r="BA756" s="20">
        <v>0</v>
      </c>
      <c r="BB756" s="20">
        <v>1012.3704</v>
      </c>
      <c r="BC756" s="20">
        <v>0</v>
      </c>
      <c r="BD756" s="20">
        <v>0</v>
      </c>
      <c r="BE756" s="20">
        <v>0</v>
      </c>
      <c r="BF756" s="20">
        <v>0</v>
      </c>
      <c r="BG756" s="20">
        <v>0</v>
      </c>
      <c r="BH756" s="329">
        <f t="shared" si="2266"/>
        <v>1366.9516800000001</v>
      </c>
      <c r="BI756" s="193"/>
      <c r="BJ756" s="193"/>
      <c r="BK756" s="20"/>
      <c r="BL756" s="33"/>
      <c r="BM756" s="226">
        <f t="shared" si="2226"/>
        <v>0</v>
      </c>
      <c r="BN756" s="4">
        <f t="shared" si="2348"/>
        <v>0</v>
      </c>
      <c r="BO756" s="4">
        <v>0</v>
      </c>
      <c r="BP756" s="4">
        <v>0</v>
      </c>
      <c r="BQ756" s="195">
        <v>0</v>
      </c>
      <c r="BR756" s="196">
        <f>BQ756*H756*1.08*(1-BO756)</f>
        <v>0</v>
      </c>
      <c r="BS756" s="224">
        <f t="shared" si="2236"/>
        <v>0</v>
      </c>
      <c r="BT756" s="4">
        <f>IFERROR(BR756/AP756-1,0)</f>
        <v>-1</v>
      </c>
      <c r="BU756" s="3"/>
      <c r="BV756" s="193"/>
      <c r="BW756" s="193"/>
      <c r="BX756" s="20"/>
      <c r="BY756" s="19">
        <v>0</v>
      </c>
      <c r="BZ756" s="186"/>
      <c r="CA756" s="4"/>
      <c r="CB756" s="1">
        <v>0</v>
      </c>
      <c r="CC756" s="1">
        <v>0</v>
      </c>
      <c r="CD756" s="19">
        <v>0</v>
      </c>
      <c r="CE756" s="196">
        <v>0</v>
      </c>
      <c r="CF756" s="196"/>
      <c r="CH756" s="3"/>
      <c r="CI756" s="193">
        <f t="shared" si="2234"/>
        <v>151.88352</v>
      </c>
      <c r="CJ756" s="193">
        <f t="shared" si="2235"/>
        <v>337.45679999999999</v>
      </c>
      <c r="CK756" s="20">
        <v>0</v>
      </c>
      <c r="CL756" s="33">
        <v>1012.371</v>
      </c>
      <c r="CM756" s="475">
        <f t="shared" si="2212"/>
        <v>0</v>
      </c>
      <c r="CN756" s="4"/>
      <c r="CO756" s="1">
        <v>0</v>
      </c>
      <c r="CP756" s="1">
        <v>0</v>
      </c>
      <c r="CQ756" s="19">
        <v>0</v>
      </c>
      <c r="CR756" s="7">
        <f t="shared" si="2267"/>
        <v>0</v>
      </c>
      <c r="CS756" s="7">
        <f t="shared" si="2222"/>
        <v>0</v>
      </c>
      <c r="CT756" s="1">
        <f t="shared" si="2223"/>
        <v>-1</v>
      </c>
      <c r="CU756" s="229">
        <f t="shared" si="2213"/>
        <v>-0.89307340130616575</v>
      </c>
      <c r="CV756" s="193">
        <f t="shared" si="2214"/>
        <v>237.93226800000002</v>
      </c>
      <c r="CW756" s="193">
        <f t="shared" si="2215"/>
        <v>337.45699999999999</v>
      </c>
      <c r="CX756" s="20">
        <v>0</v>
      </c>
      <c r="CY756" s="33"/>
      <c r="CZ756" s="475">
        <f t="shared" si="2216"/>
        <v>0</v>
      </c>
      <c r="DA756" s="4"/>
      <c r="DE756" s="7">
        <f t="shared" si="2351"/>
        <v>0</v>
      </c>
      <c r="DF756" s="7">
        <f t="shared" si="2224"/>
        <v>0</v>
      </c>
      <c r="DG756" s="1">
        <f t="shared" si="2217"/>
        <v>0</v>
      </c>
      <c r="DH756" s="229">
        <f t="shared" si="2218"/>
        <v>-0.81388304715533311</v>
      </c>
      <c r="DI756" s="193"/>
      <c r="DJ756" s="193"/>
      <c r="DK756" s="20">
        <v>0</v>
      </c>
      <c r="DL756" s="33"/>
      <c r="DM756" s="475">
        <f t="shared" si="2219"/>
        <v>0</v>
      </c>
      <c r="DN756" s="4"/>
      <c r="DR756" s="7">
        <f t="shared" si="2334"/>
        <v>0</v>
      </c>
      <c r="DS756" s="7">
        <f t="shared" si="2225"/>
        <v>0</v>
      </c>
      <c r="DT756" s="1">
        <f t="shared" si="2220"/>
        <v>0</v>
      </c>
      <c r="DU756" s="229">
        <f t="shared" si="2221"/>
        <v>-0.89307340130616575</v>
      </c>
    </row>
    <row r="757" spans="2:125" hidden="1" outlineLevel="1" x14ac:dyDescent="0.35">
      <c r="B757" s="5" t="s">
        <v>128</v>
      </c>
      <c r="C757" s="3"/>
      <c r="D757" s="18">
        <v>320921</v>
      </c>
      <c r="E757" s="5" t="s">
        <v>194</v>
      </c>
      <c r="F757" s="5" t="s">
        <v>85</v>
      </c>
      <c r="G757" s="5" t="s">
        <v>70</v>
      </c>
      <c r="H757" s="20">
        <v>332.45499999999998</v>
      </c>
      <c r="I757" s="16">
        <f t="shared" ref="I757:I758" si="2378">+IFERROR(AI757/$H757,0)</f>
        <v>0</v>
      </c>
      <c r="J757" s="16">
        <f t="shared" ref="J757:J758" si="2379">+IFERROR(AJ757/$H757,0)</f>
        <v>0</v>
      </c>
      <c r="K757" s="16">
        <f t="shared" ref="K757:K758" si="2380">+IFERROR(AK757/$H757,0)</f>
        <v>0</v>
      </c>
      <c r="L757" s="33">
        <f t="shared" ref="L757:L758" si="2381">+IFERROR(AL757/$H757,0)</f>
        <v>0</v>
      </c>
      <c r="M757" s="20">
        <f t="shared" ref="M757:M758" si="2382">+IFERROR(AM757/$H757,0)</f>
        <v>0</v>
      </c>
      <c r="N757" s="20">
        <f t="shared" ref="N757:N758" si="2383">+IFERROR(AN757/$H757,0)</f>
        <v>0</v>
      </c>
      <c r="O757" s="20">
        <f t="shared" ref="O757:O758" si="2384">+IFERROR(AO757/$H757,0)</f>
        <v>0</v>
      </c>
      <c r="P757" s="20">
        <f t="shared" ref="P757:P758" si="2385">+IFERROR(AP757/$H757,0)</f>
        <v>1.0012711494788769</v>
      </c>
      <c r="Q757" s="20">
        <f t="shared" ref="Q757:Q758" si="2386">+IFERROR(AQ757/$H757,0)</f>
        <v>0</v>
      </c>
      <c r="R757" s="20">
        <f t="shared" ref="R757:R758" si="2387">+IFERROR(AR757/$H757,0)</f>
        <v>0</v>
      </c>
      <c r="S757" s="20">
        <f t="shared" ref="S757:S758" si="2388">+IFERROR(AS757/$H757,0)</f>
        <v>0</v>
      </c>
      <c r="T757" s="20">
        <f t="shared" ref="T757:T758" si="2389">+IFERROR(AT757/$H757,0)</f>
        <v>0</v>
      </c>
      <c r="U757" s="182">
        <f t="shared" si="2347"/>
        <v>1.0012711494788769</v>
      </c>
      <c r="V757" s="33">
        <v>0</v>
      </c>
      <c r="W757" s="20">
        <v>0</v>
      </c>
      <c r="X757" s="20">
        <v>0</v>
      </c>
      <c r="Y757" s="20">
        <v>0</v>
      </c>
      <c r="Z757" s="20">
        <v>0</v>
      </c>
      <c r="AA757" s="20">
        <v>0</v>
      </c>
      <c r="AB757" s="20">
        <v>0</v>
      </c>
      <c r="AC757" s="20">
        <v>0</v>
      </c>
      <c r="AD757" s="20">
        <v>0</v>
      </c>
      <c r="AE757" s="20">
        <v>0</v>
      </c>
      <c r="AF757" s="20">
        <v>0</v>
      </c>
      <c r="AG757" s="16">
        <v>0</v>
      </c>
      <c r="AH757" s="179">
        <f t="shared" si="2211"/>
        <v>0</v>
      </c>
      <c r="AI757" s="23"/>
      <c r="AJ757" s="23"/>
      <c r="AK757" s="23"/>
      <c r="AL757" s="23"/>
      <c r="AM757" s="23"/>
      <c r="AN757" s="23"/>
      <c r="AO757" s="23"/>
      <c r="AP757" s="23">
        <v>332.87759999999997</v>
      </c>
      <c r="AQ757" s="23"/>
      <c r="AR757" s="23"/>
      <c r="AS757" s="23"/>
      <c r="AT757" s="23"/>
      <c r="AU757" s="329">
        <f t="shared" si="2265"/>
        <v>332.87759999999997</v>
      </c>
      <c r="AV757" s="33">
        <v>0</v>
      </c>
      <c r="AW757" s="20">
        <v>0</v>
      </c>
      <c r="AX757" s="20">
        <v>0</v>
      </c>
      <c r="AY757" s="20">
        <v>0</v>
      </c>
      <c r="AZ757" s="20">
        <v>0</v>
      </c>
      <c r="BA757" s="20">
        <v>0</v>
      </c>
      <c r="BB757" s="20">
        <v>0</v>
      </c>
      <c r="BC757" s="20">
        <v>0</v>
      </c>
      <c r="BD757" s="20">
        <v>0</v>
      </c>
      <c r="BE757" s="20">
        <v>0</v>
      </c>
      <c r="BF757" s="20">
        <v>0</v>
      </c>
      <c r="BG757" s="20">
        <v>0</v>
      </c>
      <c r="BH757" s="329">
        <f t="shared" si="2266"/>
        <v>0</v>
      </c>
      <c r="BI757" s="193"/>
      <c r="BJ757" s="193"/>
      <c r="BK757" s="20"/>
      <c r="BL757" s="33"/>
      <c r="BM757" s="226">
        <f t="shared" si="2226"/>
        <v>0</v>
      </c>
      <c r="BN757" s="4">
        <f t="shared" si="2348"/>
        <v>0</v>
      </c>
      <c r="BO757" s="4">
        <v>0</v>
      </c>
      <c r="BP757" s="4">
        <v>0</v>
      </c>
      <c r="BQ757" s="195">
        <v>0</v>
      </c>
      <c r="BR757" s="196">
        <f>BQ757*H757*1.08*(1-BO757)</f>
        <v>0</v>
      </c>
      <c r="BS757" s="224">
        <f t="shared" si="2236"/>
        <v>0</v>
      </c>
      <c r="BT757" s="4">
        <f>IFERROR(BR757/AP757-1,0)</f>
        <v>-1</v>
      </c>
      <c r="BU757" s="3"/>
      <c r="BV757" s="193"/>
      <c r="BW757" s="193"/>
      <c r="BX757" s="20"/>
      <c r="BY757" s="19">
        <v>0</v>
      </c>
      <c r="BZ757" s="186"/>
      <c r="CA757" s="4"/>
      <c r="CB757" s="1">
        <v>0</v>
      </c>
      <c r="CC757" s="1">
        <v>1</v>
      </c>
      <c r="CD757" s="19">
        <v>0</v>
      </c>
      <c r="CE757" s="196">
        <v>0</v>
      </c>
      <c r="CF757" s="196"/>
      <c r="CH757" s="3"/>
      <c r="CI757" s="193">
        <f t="shared" si="2234"/>
        <v>0</v>
      </c>
      <c r="CJ757" s="193">
        <f t="shared" si="2235"/>
        <v>0</v>
      </c>
      <c r="CK757" s="20">
        <v>0</v>
      </c>
      <c r="CL757" s="33"/>
      <c r="CM757" s="475">
        <f t="shared" si="2212"/>
        <v>0</v>
      </c>
      <c r="CN757" s="4"/>
      <c r="CO757" s="1">
        <v>0</v>
      </c>
      <c r="CP757" s="1">
        <v>1</v>
      </c>
      <c r="CQ757" s="19">
        <v>0</v>
      </c>
      <c r="CR757" s="7">
        <f t="shared" si="2267"/>
        <v>0</v>
      </c>
      <c r="CS757" s="7">
        <f t="shared" si="2222"/>
        <v>0</v>
      </c>
      <c r="CT757" s="1">
        <f t="shared" si="2223"/>
        <v>0</v>
      </c>
      <c r="CU757" s="229">
        <f t="shared" si="2213"/>
        <v>-1</v>
      </c>
      <c r="CV757" s="193">
        <f t="shared" si="2214"/>
        <v>0</v>
      </c>
      <c r="CW757" s="193">
        <f t="shared" si="2215"/>
        <v>0</v>
      </c>
      <c r="CX757" s="20">
        <v>0</v>
      </c>
      <c r="CY757" s="33"/>
      <c r="CZ757" s="475">
        <f t="shared" si="2216"/>
        <v>0</v>
      </c>
      <c r="DA757" s="4"/>
      <c r="DE757" s="7">
        <f t="shared" si="2351"/>
        <v>0</v>
      </c>
      <c r="DF757" s="7">
        <f t="shared" si="2224"/>
        <v>0</v>
      </c>
      <c r="DG757" s="1">
        <f t="shared" si="2217"/>
        <v>0</v>
      </c>
      <c r="DH757" s="229">
        <f t="shared" si="2218"/>
        <v>-1</v>
      </c>
      <c r="DI757" s="193"/>
      <c r="DJ757" s="193"/>
      <c r="DK757" s="20">
        <v>0</v>
      </c>
      <c r="DL757" s="33"/>
      <c r="DM757" s="475">
        <f t="shared" si="2219"/>
        <v>0</v>
      </c>
      <c r="DN757" s="4"/>
      <c r="DR757" s="7">
        <f t="shared" si="2334"/>
        <v>0</v>
      </c>
      <c r="DS757" s="7">
        <f t="shared" si="2225"/>
        <v>0</v>
      </c>
      <c r="DT757" s="1">
        <f t="shared" si="2220"/>
        <v>0</v>
      </c>
      <c r="DU757" s="229">
        <f t="shared" si="2221"/>
        <v>-1</v>
      </c>
    </row>
    <row r="758" spans="2:125" hidden="1" outlineLevel="1" x14ac:dyDescent="0.35">
      <c r="B758" s="36" t="s">
        <v>128</v>
      </c>
      <c r="C758" s="31"/>
      <c r="D758" s="49">
        <v>320925</v>
      </c>
      <c r="E758" s="36" t="s">
        <v>194</v>
      </c>
      <c r="F758" s="36" t="s">
        <v>86</v>
      </c>
      <c r="G758" s="36" t="s">
        <v>71</v>
      </c>
      <c r="H758" s="50">
        <v>210.833</v>
      </c>
      <c r="I758" s="48">
        <f t="shared" si="2378"/>
        <v>0</v>
      </c>
      <c r="J758" s="48">
        <f t="shared" si="2379"/>
        <v>0</v>
      </c>
      <c r="K758" s="48">
        <f t="shared" si="2380"/>
        <v>0</v>
      </c>
      <c r="L758" s="51">
        <f t="shared" si="2381"/>
        <v>0</v>
      </c>
      <c r="M758" s="50">
        <f t="shared" si="2382"/>
        <v>0</v>
      </c>
      <c r="N758" s="50">
        <f t="shared" si="2383"/>
        <v>0</v>
      </c>
      <c r="O758" s="50">
        <f t="shared" si="2384"/>
        <v>0</v>
      </c>
      <c r="P758" s="50">
        <f t="shared" si="2385"/>
        <v>0</v>
      </c>
      <c r="Q758" s="50">
        <f t="shared" si="2386"/>
        <v>0</v>
      </c>
      <c r="R758" s="50">
        <f t="shared" si="2387"/>
        <v>5.025595270026331E-13</v>
      </c>
      <c r="S758" s="50">
        <f t="shared" si="2388"/>
        <v>0</v>
      </c>
      <c r="T758" s="50">
        <f t="shared" si="2389"/>
        <v>0</v>
      </c>
      <c r="U758" s="184">
        <f t="shared" si="2347"/>
        <v>5.025595270026331E-13</v>
      </c>
      <c r="V758" s="51">
        <v>0</v>
      </c>
      <c r="W758" s="50">
        <v>0</v>
      </c>
      <c r="X758" s="50">
        <v>0</v>
      </c>
      <c r="Y758" s="50">
        <v>0</v>
      </c>
      <c r="Z758" s="50">
        <v>0</v>
      </c>
      <c r="AA758" s="50">
        <v>0</v>
      </c>
      <c r="AB758" s="50">
        <v>0</v>
      </c>
      <c r="AC758" s="50">
        <v>0</v>
      </c>
      <c r="AD758" s="50">
        <v>0</v>
      </c>
      <c r="AE758" s="50">
        <v>0</v>
      </c>
      <c r="AF758" s="50">
        <v>0</v>
      </c>
      <c r="AG758" s="48">
        <v>0</v>
      </c>
      <c r="AH758" s="180">
        <f t="shared" si="2211"/>
        <v>0</v>
      </c>
      <c r="AI758" s="52"/>
      <c r="AJ758" s="52"/>
      <c r="AK758" s="52"/>
      <c r="AL758" s="52"/>
      <c r="AM758" s="52"/>
      <c r="AN758" s="52"/>
      <c r="AO758" s="52"/>
      <c r="AP758" s="52"/>
      <c r="AQ758" s="52">
        <v>0</v>
      </c>
      <c r="AR758" s="52">
        <v>1.0595613275654614E-10</v>
      </c>
      <c r="AS758" s="52"/>
      <c r="AT758" s="52"/>
      <c r="AU758" s="331">
        <f t="shared" si="2265"/>
        <v>1.0595613275654614E-10</v>
      </c>
      <c r="AV758" s="51">
        <v>0</v>
      </c>
      <c r="AW758" s="50">
        <v>0</v>
      </c>
      <c r="AX758" s="50">
        <v>0</v>
      </c>
      <c r="AY758" s="50">
        <v>0</v>
      </c>
      <c r="AZ758" s="50">
        <v>0</v>
      </c>
      <c r="BA758" s="50">
        <v>0</v>
      </c>
      <c r="BB758" s="50">
        <v>0</v>
      </c>
      <c r="BC758" s="50">
        <v>0</v>
      </c>
      <c r="BD758" s="50">
        <v>0</v>
      </c>
      <c r="BE758" s="50">
        <v>0</v>
      </c>
      <c r="BF758" s="50">
        <v>0</v>
      </c>
      <c r="BG758" s="50">
        <v>0</v>
      </c>
      <c r="BH758" s="331">
        <f t="shared" si="2266"/>
        <v>0</v>
      </c>
      <c r="BI758" s="192"/>
      <c r="BJ758" s="192"/>
      <c r="BK758" s="50"/>
      <c r="BL758" s="51"/>
      <c r="BM758" s="227">
        <f t="shared" si="2226"/>
        <v>0</v>
      </c>
      <c r="BN758" s="4">
        <f t="shared" si="2348"/>
        <v>0</v>
      </c>
      <c r="BO758" s="53">
        <v>0</v>
      </c>
      <c r="BP758" s="53">
        <v>0</v>
      </c>
      <c r="BQ758" s="197">
        <v>0</v>
      </c>
      <c r="BR758" s="198">
        <f>BQ758*H758*1.08*(1-BO758)</f>
        <v>0</v>
      </c>
      <c r="BS758" s="224">
        <f t="shared" si="2236"/>
        <v>0</v>
      </c>
      <c r="BT758" s="53">
        <f>IFERROR(BR758/AP758-1,0)</f>
        <v>0</v>
      </c>
      <c r="BU758" s="31"/>
      <c r="BV758" s="192"/>
      <c r="BW758" s="192"/>
      <c r="BX758" s="50"/>
      <c r="BY758" s="51">
        <v>0</v>
      </c>
      <c r="BZ758" s="187"/>
      <c r="CA758" s="53"/>
      <c r="CB758" s="53">
        <v>0</v>
      </c>
      <c r="CC758" s="53">
        <v>0</v>
      </c>
      <c r="CD758" s="51">
        <v>0</v>
      </c>
      <c r="CE758" s="198">
        <v>0</v>
      </c>
      <c r="CF758" s="198"/>
      <c r="CG758" s="30"/>
      <c r="CH758" s="31"/>
      <c r="CI758" s="192">
        <f t="shared" si="2234"/>
        <v>0</v>
      </c>
      <c r="CJ758" s="192">
        <f t="shared" si="2235"/>
        <v>0</v>
      </c>
      <c r="CK758" s="50">
        <v>0</v>
      </c>
      <c r="CL758" s="51"/>
      <c r="CM758" s="699">
        <f t="shared" si="2212"/>
        <v>0</v>
      </c>
      <c r="CN758" s="53"/>
      <c r="CO758" s="53">
        <v>0</v>
      </c>
      <c r="CP758" s="53">
        <v>0</v>
      </c>
      <c r="CQ758" s="51">
        <v>0</v>
      </c>
      <c r="CR758" s="54">
        <f t="shared" si="2267"/>
        <v>0</v>
      </c>
      <c r="CS758" s="54">
        <f t="shared" si="2222"/>
        <v>0</v>
      </c>
      <c r="CT758" s="53">
        <f t="shared" si="2223"/>
        <v>-1</v>
      </c>
      <c r="CU758" s="452">
        <f t="shared" si="2213"/>
        <v>-1</v>
      </c>
      <c r="CV758" s="192">
        <f t="shared" si="2214"/>
        <v>0</v>
      </c>
      <c r="CW758" s="192">
        <f t="shared" si="2215"/>
        <v>0</v>
      </c>
      <c r="CX758" s="50">
        <v>0</v>
      </c>
      <c r="CY758" s="51"/>
      <c r="CZ758" s="699">
        <f t="shared" si="2216"/>
        <v>0</v>
      </c>
      <c r="DA758" s="53"/>
      <c r="DB758" s="53"/>
      <c r="DC758" s="53"/>
      <c r="DD758" s="51">
        <v>0</v>
      </c>
      <c r="DE758" s="54">
        <f t="shared" ref="DE758" si="2390">DD758*$H758*1.08*(1-DB758)</f>
        <v>0</v>
      </c>
      <c r="DF758" s="54">
        <f t="shared" si="2224"/>
        <v>0</v>
      </c>
      <c r="DG758" s="53">
        <f t="shared" si="2217"/>
        <v>0</v>
      </c>
      <c r="DH758" s="452">
        <f t="shared" si="2218"/>
        <v>-1</v>
      </c>
      <c r="DI758" s="192"/>
      <c r="DJ758" s="192"/>
      <c r="DK758" s="50">
        <v>0</v>
      </c>
      <c r="DL758" s="51"/>
      <c r="DM758" s="699">
        <f t="shared" si="2219"/>
        <v>0</v>
      </c>
      <c r="DN758" s="53"/>
      <c r="DO758" s="53"/>
      <c r="DP758" s="53"/>
      <c r="DQ758" s="51">
        <v>0</v>
      </c>
      <c r="DR758" s="54">
        <f t="shared" si="2334"/>
        <v>0</v>
      </c>
      <c r="DS758" s="54">
        <f t="shared" si="2225"/>
        <v>0</v>
      </c>
      <c r="DT758" s="53">
        <f t="shared" si="2220"/>
        <v>0</v>
      </c>
      <c r="DU758" s="452">
        <f t="shared" si="2221"/>
        <v>-1</v>
      </c>
    </row>
    <row r="759" spans="2:125" collapsed="1" x14ac:dyDescent="0.35">
      <c r="B759" t="s">
        <v>129</v>
      </c>
      <c r="C759" t="s">
        <v>129</v>
      </c>
      <c r="D759" t="s">
        <v>129</v>
      </c>
      <c r="E759" t="s">
        <v>129</v>
      </c>
      <c r="F759" t="s">
        <v>129</v>
      </c>
      <c r="G759" t="s">
        <v>129</v>
      </c>
      <c r="H759" t="s">
        <v>129</v>
      </c>
      <c r="I759" t="s">
        <v>129</v>
      </c>
      <c r="J759" t="s">
        <v>129</v>
      </c>
      <c r="K759" t="s">
        <v>129</v>
      </c>
      <c r="L759" t="s">
        <v>129</v>
      </c>
      <c r="M759" t="s">
        <v>129</v>
      </c>
      <c r="N759" t="s">
        <v>129</v>
      </c>
      <c r="O759" t="s">
        <v>129</v>
      </c>
      <c r="P759" t="s">
        <v>129</v>
      </c>
      <c r="Q759" t="s">
        <v>129</v>
      </c>
      <c r="R759" t="s">
        <v>129</v>
      </c>
      <c r="S759" t="s">
        <v>129</v>
      </c>
      <c r="T759" t="s">
        <v>129</v>
      </c>
      <c r="U759" s="12" t="s">
        <v>129</v>
      </c>
      <c r="V759" s="19" t="s">
        <v>129</v>
      </c>
      <c r="W759" s="19" t="s">
        <v>129</v>
      </c>
      <c r="X759" s="19" t="s">
        <v>129</v>
      </c>
      <c r="Y759" s="19" t="s">
        <v>129</v>
      </c>
      <c r="Z759" s="19" t="s">
        <v>129</v>
      </c>
      <c r="AA759" s="19" t="s">
        <v>129</v>
      </c>
      <c r="AB759" s="19" t="s">
        <v>129</v>
      </c>
      <c r="AC759" s="19" t="s">
        <v>129</v>
      </c>
      <c r="AD759" s="19" t="s">
        <v>129</v>
      </c>
      <c r="AE759" s="19" t="s">
        <v>129</v>
      </c>
      <c r="AF759" s="19" t="s">
        <v>129</v>
      </c>
      <c r="AG759" s="19" t="s">
        <v>129</v>
      </c>
      <c r="AH759" s="177" t="s">
        <v>129</v>
      </c>
      <c r="AU759" s="160" t="s">
        <v>129</v>
      </c>
      <c r="AV759" s="19" t="s">
        <v>129</v>
      </c>
      <c r="AW759" s="19" t="s">
        <v>129</v>
      </c>
      <c r="AX759" s="19" t="s">
        <v>129</v>
      </c>
      <c r="AY759" s="19" t="s">
        <v>129</v>
      </c>
      <c r="AZ759" s="19" t="s">
        <v>129</v>
      </c>
      <c r="BA759" s="19" t="s">
        <v>129</v>
      </c>
      <c r="BB759" s="19" t="s">
        <v>129</v>
      </c>
      <c r="BC759" s="19" t="s">
        <v>129</v>
      </c>
      <c r="BD759" s="19" t="s">
        <v>129</v>
      </c>
      <c r="BE759" s="19" t="s">
        <v>129</v>
      </c>
      <c r="BF759" s="19" t="s">
        <v>129</v>
      </c>
      <c r="BG759" s="19" t="s">
        <v>129</v>
      </c>
      <c r="BH759" s="162" t="s">
        <v>129</v>
      </c>
      <c r="BI759" t="s">
        <v>129</v>
      </c>
      <c r="BJ759" t="s">
        <v>129</v>
      </c>
      <c r="BK759" t="s">
        <v>129</v>
      </c>
      <c r="BL759" t="s">
        <v>129</v>
      </c>
      <c r="BM759" s="228" t="s">
        <v>129</v>
      </c>
      <c r="BN759" s="1" t="s">
        <v>129</v>
      </c>
      <c r="BO759" s="1" t="s">
        <v>129</v>
      </c>
      <c r="BP759" s="1" t="s">
        <v>129</v>
      </c>
      <c r="BQ759" s="146" t="s">
        <v>129</v>
      </c>
      <c r="BR759" s="29" t="s">
        <v>129</v>
      </c>
      <c r="BS759" s="29" t="s">
        <v>129</v>
      </c>
      <c r="BT759" s="146" t="s">
        <v>129</v>
      </c>
      <c r="BU759" s="19" t="s">
        <v>129</v>
      </c>
      <c r="BV759" s="33" t="s">
        <v>129</v>
      </c>
      <c r="BW759" s="33" t="s">
        <v>129</v>
      </c>
      <c r="BX759" s="19"/>
      <c r="BY759" s="1" t="s">
        <v>129</v>
      </c>
      <c r="BZ759" s="175" t="s">
        <v>129</v>
      </c>
      <c r="CA759" s="1" t="s">
        <v>129</v>
      </c>
      <c r="CB759" s="1" t="s">
        <v>129</v>
      </c>
      <c r="CC759" s="1" t="s">
        <v>129</v>
      </c>
      <c r="CD759" s="146" t="s">
        <v>129</v>
      </c>
      <c r="CE759" s="218" t="s">
        <v>129</v>
      </c>
      <c r="CG759" t="s">
        <v>129</v>
      </c>
      <c r="CH759" t="s">
        <v>129</v>
      </c>
      <c r="CI759" s="33" t="s">
        <v>129</v>
      </c>
      <c r="CJ759" s="33" t="s">
        <v>129</v>
      </c>
      <c r="CK759" s="19" t="s">
        <v>129</v>
      </c>
      <c r="CL759" s="1" t="s">
        <v>129</v>
      </c>
      <c r="CM759" t="s">
        <v>129</v>
      </c>
      <c r="CO759" s="1" t="s">
        <v>129</v>
      </c>
      <c r="CP759" s="1" t="s">
        <v>129</v>
      </c>
      <c r="CQ759" s="19" t="s">
        <v>129</v>
      </c>
      <c r="CR759" s="220" t="s">
        <v>129</v>
      </c>
      <c r="CS759" s="220" t="s">
        <v>129</v>
      </c>
      <c r="CT759" t="s">
        <v>129</v>
      </c>
      <c r="CU759" t="s">
        <v>129</v>
      </c>
      <c r="CV759" s="33" t="s">
        <v>129</v>
      </c>
      <c r="CW759" s="33" t="s">
        <v>129</v>
      </c>
      <c r="CX759" s="19" t="s">
        <v>129</v>
      </c>
      <c r="CY759" s="1" t="s">
        <v>129</v>
      </c>
      <c r="CZ759" t="s">
        <v>129</v>
      </c>
      <c r="DB759" s="1" t="s">
        <v>129</v>
      </c>
      <c r="DC759" s="1" t="s">
        <v>129</v>
      </c>
      <c r="DD759" s="19" t="s">
        <v>129</v>
      </c>
      <c r="DE759" s="220" t="s">
        <v>129</v>
      </c>
      <c r="DF759" s="220" t="s">
        <v>129</v>
      </c>
      <c r="DG759" t="s">
        <v>129</v>
      </c>
      <c r="DH759" t="s">
        <v>129</v>
      </c>
      <c r="DI759" s="33" t="s">
        <v>129</v>
      </c>
      <c r="DJ759" s="33" t="s">
        <v>129</v>
      </c>
      <c r="DK759" s="19" t="s">
        <v>129</v>
      </c>
      <c r="DL759" s="1" t="s">
        <v>129</v>
      </c>
      <c r="DM759" t="s">
        <v>129</v>
      </c>
      <c r="DO759" s="1" t="s">
        <v>129</v>
      </c>
      <c r="DP759" s="1" t="s">
        <v>129</v>
      </c>
      <c r="DQ759" s="19" t="s">
        <v>129</v>
      </c>
      <c r="DR759" s="220" t="s">
        <v>129</v>
      </c>
      <c r="DS759" s="220" t="s">
        <v>129</v>
      </c>
      <c r="DT759" t="s">
        <v>129</v>
      </c>
      <c r="DU759" t="s">
        <v>129</v>
      </c>
    </row>
    <row r="760" spans="2:125" x14ac:dyDescent="0.35">
      <c r="AI760" s="24">
        <v>178.87627742000018</v>
      </c>
      <c r="AJ760" s="24">
        <v>295.4407230851948</v>
      </c>
      <c r="AK760" s="24">
        <v>29.950399860803969</v>
      </c>
      <c r="AL760" s="24">
        <v>91.897643432205541</v>
      </c>
      <c r="AM760" s="24">
        <v>74.531014251999551</v>
      </c>
      <c r="AN760" s="24">
        <v>274.27298470999858</v>
      </c>
      <c r="AO760" s="24">
        <v>74.734305134400145</v>
      </c>
      <c r="AP760" s="24">
        <v>120.40165123199974</v>
      </c>
      <c r="AQ760" s="24">
        <v>110.2235716479998</v>
      </c>
      <c r="AS760" s="24">
        <v>0</v>
      </c>
      <c r="AT760" s="24">
        <v>0</v>
      </c>
      <c r="BS760" s="224"/>
    </row>
    <row r="761" spans="2:125" x14ac:dyDescent="0.35">
      <c r="CL761" s="542"/>
      <c r="CV761" s="705">
        <f>SUM(CV722,CV686,CV649,CV613,CV577,CV539,CV502,CV465,CV429,CV392,CV355,CV317,CV281,CV245,CV209,CV173,CV134,CV95,CV52)</f>
        <v>10168957.566044997</v>
      </c>
      <c r="CW761" s="705">
        <f>SUM(CW722,CW686,CW649,CW613,CW577,CW539,CW502,CW465,CW429,CW392,CW355,CW317,CW281,CW245,CW209,CW173,CW134,CW95,CW52)</f>
        <v>9947431.9782683477</v>
      </c>
      <c r="CY761" s="542"/>
      <c r="DI761" s="705">
        <f>SUM(DI722,DI686,DI649,DI613,DI577,DI539,DI502,DI465,DI429,DI392,DI355,DI317,DI281,DI245,DI209,DI173,DI134,DI95,DI52)</f>
        <v>0</v>
      </c>
      <c r="DJ761" s="705">
        <f>SUM(DJ722,DJ686,DJ649,DJ613,DJ577,DJ539,DJ502,DJ465,DJ429,DJ392,DJ355,DJ317,DJ281,DJ245,DJ209,DJ173,DJ134,DJ95,DJ52)</f>
        <v>0</v>
      </c>
      <c r="DL761" s="542"/>
    </row>
    <row r="762" spans="2:125" s="55" customFormat="1" x14ac:dyDescent="0.35">
      <c r="D762" s="56"/>
      <c r="U762" s="17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177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332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332"/>
      <c r="BK762" s="60"/>
      <c r="BL762" s="60"/>
      <c r="BM762" s="160"/>
      <c r="BN762" s="59"/>
      <c r="BO762" s="59"/>
      <c r="BP762" s="59"/>
      <c r="BQ762" s="194"/>
      <c r="BR762" s="29"/>
      <c r="BS762" s="223"/>
      <c r="BV762" s="255"/>
      <c r="BW762" s="255"/>
      <c r="BY762" s="57"/>
      <c r="BZ762" s="175"/>
      <c r="CA762" s="59"/>
      <c r="CB762" s="59"/>
      <c r="CC762" s="59"/>
      <c r="CD762" s="194"/>
      <c r="CE762" s="218"/>
      <c r="CF762" s="218"/>
      <c r="CI762" s="255"/>
      <c r="CJ762" s="255"/>
      <c r="CL762" s="703"/>
      <c r="CN762" s="59"/>
      <c r="CO762" s="59"/>
      <c r="CP762" s="59"/>
      <c r="CQ762" s="57"/>
      <c r="CR762" s="6"/>
      <c r="CS762" s="6"/>
      <c r="CV762" s="705"/>
      <c r="CW762" s="705"/>
      <c r="CY762" s="703"/>
      <c r="DA762" s="59"/>
      <c r="DB762" s="59"/>
      <c r="DC762" s="59"/>
      <c r="DD762" s="57"/>
      <c r="DE762" s="6"/>
      <c r="DF762" s="6"/>
      <c r="DI762" s="705"/>
      <c r="DJ762" s="705"/>
      <c r="DL762" s="703"/>
      <c r="DN762" s="59"/>
      <c r="DO762" s="59"/>
      <c r="DP762" s="59"/>
      <c r="DQ762" s="57"/>
      <c r="DR762" s="6"/>
      <c r="DS762" s="6"/>
    </row>
    <row r="763" spans="2:125" x14ac:dyDescent="0.35">
      <c r="CV763" s="705">
        <f>CV761-CV7</f>
        <v>0</v>
      </c>
      <c r="CW763" s="705">
        <f>CW761-CW7</f>
        <v>0</v>
      </c>
      <c r="DI763" s="705">
        <f>DI761-DI7</f>
        <v>0</v>
      </c>
      <c r="DJ763" s="705">
        <f>DJ761-DJ7</f>
        <v>0</v>
      </c>
    </row>
  </sheetData>
  <mergeCells count="10">
    <mergeCell ref="BI5:BJ5"/>
    <mergeCell ref="CI5:CJ5"/>
    <mergeCell ref="BV5:BW5"/>
    <mergeCell ref="BK5:BU5"/>
    <mergeCell ref="BX5:CH5"/>
    <mergeCell ref="CX5:DH5"/>
    <mergeCell ref="CV5:CW5"/>
    <mergeCell ref="DI5:DJ5"/>
    <mergeCell ref="DK5:DU5"/>
    <mergeCell ref="CK5:CU5"/>
  </mergeCells>
  <conditionalFormatting sqref="BO1:BO5 BO7:BO1048576">
    <cfRule type="cellIs" dxfId="45" priority="28" operator="greaterThan">
      <formula>0.01</formula>
    </cfRule>
  </conditionalFormatting>
  <conditionalFormatting sqref="BY759">
    <cfRule type="cellIs" dxfId="44" priority="11" operator="greaterThan">
      <formula>0.01</formula>
    </cfRule>
  </conditionalFormatting>
  <conditionalFormatting sqref="CB1:CB5 CO1:CO5">
    <cfRule type="cellIs" dxfId="43" priority="27" operator="greaterThan">
      <formula>0.01</formula>
    </cfRule>
  </conditionalFormatting>
  <conditionalFormatting sqref="CB7:CB1048576">
    <cfRule type="cellIs" dxfId="42" priority="18" operator="greaterThan">
      <formula>0.01</formula>
    </cfRule>
  </conditionalFormatting>
  <conditionalFormatting sqref="CL759">
    <cfRule type="cellIs" dxfId="41" priority="10" operator="greaterThan">
      <formula>0.01</formula>
    </cfRule>
  </conditionalFormatting>
  <conditionalFormatting sqref="CO7:CO1048576">
    <cfRule type="cellIs" dxfId="40" priority="7" operator="greaterThan">
      <formula>0.01</formula>
    </cfRule>
  </conditionalFormatting>
  <conditionalFormatting sqref="DB1:DB5">
    <cfRule type="cellIs" dxfId="39" priority="6" operator="greaterThan">
      <formula>0.01</formula>
    </cfRule>
  </conditionalFormatting>
  <conditionalFormatting sqref="CY759">
    <cfRule type="cellIs" dxfId="38" priority="5" operator="greaterThan">
      <formula>0.01</formula>
    </cfRule>
  </conditionalFormatting>
  <conditionalFormatting sqref="DB7:DB1048576">
    <cfRule type="cellIs" dxfId="37" priority="4" operator="greaterThan">
      <formula>0.01</formula>
    </cfRule>
  </conditionalFormatting>
  <conditionalFormatting sqref="DO1:DO5">
    <cfRule type="cellIs" dxfId="36" priority="3" operator="greaterThan">
      <formula>0.01</formula>
    </cfRule>
  </conditionalFormatting>
  <conditionalFormatting sqref="DL759">
    <cfRule type="cellIs" dxfId="35" priority="2" operator="greaterThan">
      <formula>0.01</formula>
    </cfRule>
  </conditionalFormatting>
  <conditionalFormatting sqref="DO7:DO1048576">
    <cfRule type="cellIs" dxfId="34" priority="1" operator="greaterThan">
      <formula>0.01</formula>
    </cfRule>
  </conditionalFormatting>
  <pageMargins left="0.7" right="0.7" top="0.75" bottom="0.75" header="0.3" footer="0.3"/>
  <pageSetup paperSize="9" orientation="portrait" horizontalDpi="0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Z51"/>
  <sheetViews>
    <sheetView zoomScale="70" zoomScaleNormal="70" workbookViewId="0">
      <selection activeCell="H14" sqref="H14"/>
    </sheetView>
  </sheetViews>
  <sheetFormatPr defaultRowHeight="14.5" x14ac:dyDescent="0.35"/>
  <cols>
    <col min="1" max="1" width="1.1796875" customWidth="1"/>
    <col min="2" max="2" width="20.26953125" style="333" customWidth="1"/>
    <col min="3" max="3" width="11" style="333" bestFit="1" customWidth="1"/>
    <col min="4" max="4" width="11.1796875" style="333" bestFit="1" customWidth="1"/>
    <col min="5" max="5" width="12.54296875" style="333" bestFit="1" customWidth="1"/>
    <col min="6" max="6" width="11.7265625" style="333" bestFit="1" customWidth="1"/>
    <col min="7" max="7" width="13" style="333" bestFit="1" customWidth="1"/>
    <col min="8" max="8" width="12.453125" style="333" bestFit="1" customWidth="1"/>
    <col min="9" max="9" width="12.1796875" style="333" bestFit="1" customWidth="1"/>
    <col min="10" max="10" width="13" style="333" bestFit="1" customWidth="1"/>
    <col min="11" max="11" width="12.54296875" style="333" bestFit="1" customWidth="1"/>
    <col min="12" max="12" width="13" style="333" bestFit="1" customWidth="1"/>
    <col min="13" max="13" width="12.54296875" style="333" bestFit="1" customWidth="1"/>
    <col min="14" max="14" width="12.453125" style="333" bestFit="1" customWidth="1"/>
    <col min="15" max="15" width="13.453125" style="333" bestFit="1" customWidth="1"/>
    <col min="16" max="16" width="13.1796875" bestFit="1" customWidth="1"/>
    <col min="17" max="17" width="12.81640625" bestFit="1" customWidth="1"/>
    <col min="18" max="18" width="26.81640625" bestFit="1" customWidth="1"/>
    <col min="19" max="19" width="12" bestFit="1" customWidth="1"/>
    <col min="20" max="20" width="11.54296875" bestFit="1" customWidth="1"/>
    <col min="21" max="21" width="12.81640625" bestFit="1" customWidth="1"/>
    <col min="22" max="22" width="12.54296875" bestFit="1" customWidth="1"/>
    <col min="23" max="23" width="13" bestFit="1" customWidth="1"/>
    <col min="24" max="24" width="13.81640625" bestFit="1" customWidth="1"/>
    <col min="26" max="26" width="4.81640625" customWidth="1"/>
  </cols>
  <sheetData>
    <row r="2" spans="2:18" x14ac:dyDescent="0.35">
      <c r="C2" s="333">
        <v>1</v>
      </c>
      <c r="D2" s="333">
        <v>2</v>
      </c>
      <c r="E2" s="333">
        <v>3</v>
      </c>
      <c r="F2" s="333">
        <v>4</v>
      </c>
      <c r="G2" s="333">
        <v>5</v>
      </c>
      <c r="H2" s="333">
        <v>6</v>
      </c>
      <c r="I2" s="333">
        <v>7</v>
      </c>
      <c r="J2" s="333">
        <v>8</v>
      </c>
      <c r="K2" s="333">
        <v>9</v>
      </c>
      <c r="L2" s="333">
        <v>10</v>
      </c>
      <c r="M2" s="333">
        <v>11</v>
      </c>
      <c r="N2" s="333">
        <v>12</v>
      </c>
    </row>
    <row r="3" spans="2:18" x14ac:dyDescent="0.35">
      <c r="B3" s="357" t="s">
        <v>297</v>
      </c>
      <c r="C3" s="344">
        <f>SUM(C4:C9)</f>
        <v>55086.504000000001</v>
      </c>
      <c r="D3" s="344">
        <f t="shared" ref="D3:N3" si="0">SUM(D4:D9)</f>
        <v>85446.767999999996</v>
      </c>
      <c r="E3" s="344">
        <f t="shared" si="0"/>
        <v>84138.912000000011</v>
      </c>
      <c r="F3" s="344">
        <f t="shared" si="0"/>
        <v>92253.084000000003</v>
      </c>
      <c r="G3" s="344">
        <f t="shared" si="0"/>
        <v>74507.004000000001</v>
      </c>
      <c r="H3" s="344">
        <f t="shared" si="0"/>
        <v>108554.424</v>
      </c>
      <c r="I3" s="344">
        <f t="shared" si="0"/>
        <v>117674.98699999999</v>
      </c>
      <c r="J3" s="344">
        <f t="shared" si="0"/>
        <v>125381.909</v>
      </c>
      <c r="K3" s="344">
        <f t="shared" si="0"/>
        <v>112038.16399999999</v>
      </c>
      <c r="L3" s="344">
        <f t="shared" si="0"/>
        <v>148858.94939999998</v>
      </c>
      <c r="M3" s="344">
        <f t="shared" si="0"/>
        <v>68122.684799999988</v>
      </c>
      <c r="N3" s="344">
        <f t="shared" si="0"/>
        <v>132325.8768</v>
      </c>
      <c r="O3" s="351">
        <f>SUM(C3:N3)</f>
        <v>1204389.267</v>
      </c>
      <c r="P3" s="358">
        <f>O3-O8-O9</f>
        <v>1130970.615</v>
      </c>
    </row>
    <row r="4" spans="2:18" x14ac:dyDescent="0.35">
      <c r="B4" s="352" t="s">
        <v>36</v>
      </c>
      <c r="C4" s="341">
        <v>14920.619999999999</v>
      </c>
      <c r="D4" s="341">
        <v>37503.18</v>
      </c>
      <c r="E4" s="341">
        <v>29841.239999999998</v>
      </c>
      <c r="F4" s="341">
        <v>36293.4</v>
      </c>
      <c r="G4" s="341">
        <v>26615.16</v>
      </c>
      <c r="H4" s="341">
        <v>44358.600000000006</v>
      </c>
      <c r="I4" s="341">
        <v>49095.072</v>
      </c>
      <c r="J4" s="341">
        <v>53846.207999999999</v>
      </c>
      <c r="K4" s="341">
        <v>10175.35</v>
      </c>
      <c r="L4" s="341">
        <v>41968.367999999995</v>
      </c>
      <c r="M4" s="341">
        <v>28902.744000000002</v>
      </c>
      <c r="N4" s="341">
        <v>31674.240000000002</v>
      </c>
      <c r="O4" s="353">
        <f>SUM(C4:N4)</f>
        <v>405194.18199999997</v>
      </c>
      <c r="P4" s="1">
        <f>O4/P3</f>
        <v>0.35827118461428814</v>
      </c>
    </row>
    <row r="5" spans="2:18" x14ac:dyDescent="0.35">
      <c r="B5" s="352" t="s">
        <v>32</v>
      </c>
      <c r="C5" s="341">
        <v>20972.16</v>
      </c>
      <c r="D5" s="341">
        <v>22719.84</v>
      </c>
      <c r="E5" s="341">
        <v>32840.676000000007</v>
      </c>
      <c r="F5" s="341">
        <v>29152.464</v>
      </c>
      <c r="G5" s="341">
        <v>24467.52</v>
      </c>
      <c r="H5" s="341">
        <v>39148.031999999999</v>
      </c>
      <c r="I5" s="341">
        <v>32602.175999999999</v>
      </c>
      <c r="J5" s="341">
        <v>39074.010999999999</v>
      </c>
      <c r="K5" s="341">
        <v>17593.784</v>
      </c>
      <c r="L5" s="341">
        <v>68938.904999999999</v>
      </c>
      <c r="M5" s="341">
        <v>14362.271999999995</v>
      </c>
      <c r="N5" s="349">
        <v>81864.950400000002</v>
      </c>
      <c r="O5" s="353">
        <f>SUM(C5:N5)</f>
        <v>423736.79039999994</v>
      </c>
      <c r="P5" s="1">
        <f>O5/P3</f>
        <v>0.37466648980972855</v>
      </c>
    </row>
    <row r="6" spans="2:18" x14ac:dyDescent="0.35">
      <c r="B6" s="352" t="s">
        <v>30</v>
      </c>
      <c r="C6" s="341">
        <v>9508.884</v>
      </c>
      <c r="D6" s="341">
        <v>15538.908000000001</v>
      </c>
      <c r="E6" s="341">
        <v>12060.047999999999</v>
      </c>
      <c r="F6" s="341">
        <v>15306.984</v>
      </c>
      <c r="G6" s="341">
        <v>14379.288000000002</v>
      </c>
      <c r="H6" s="341">
        <v>16002.756000000001</v>
      </c>
      <c r="I6" s="341">
        <v>24136.964</v>
      </c>
      <c r="J6" s="341">
        <v>20393.207999999999</v>
      </c>
      <c r="K6" s="341">
        <v>8346.24</v>
      </c>
      <c r="L6" s="341">
        <v>28615.68</v>
      </c>
      <c r="M6" s="341">
        <v>15977.088</v>
      </c>
      <c r="N6" s="341">
        <v>12638.592000000001</v>
      </c>
      <c r="O6" s="353">
        <f t="shared" ref="O6:O9" si="1">SUM(C6:N6)</f>
        <v>192904.63999999998</v>
      </c>
      <c r="P6" s="1">
        <f>O6/P3</f>
        <v>0.17056556327946681</v>
      </c>
    </row>
    <row r="7" spans="2:18" x14ac:dyDescent="0.35">
      <c r="B7" s="352" t="s">
        <v>31</v>
      </c>
      <c r="C7" s="341">
        <v>8581.1880000000001</v>
      </c>
      <c r="D7" s="341">
        <v>8581.1879999999983</v>
      </c>
      <c r="E7" s="341">
        <v>7189.6439999999993</v>
      </c>
      <c r="F7" s="341">
        <v>11132.352000000003</v>
      </c>
      <c r="G7" s="341">
        <v>9045.0360000000019</v>
      </c>
      <c r="H7" s="341">
        <v>9045.0360000000001</v>
      </c>
      <c r="I7" s="341">
        <v>11840.775</v>
      </c>
      <c r="J7" s="341">
        <v>12068.482</v>
      </c>
      <c r="K7" s="341">
        <v>7286.63</v>
      </c>
      <c r="L7" s="341">
        <v>9335.9964</v>
      </c>
      <c r="M7" s="341">
        <v>8880.5808000000034</v>
      </c>
      <c r="N7" s="341">
        <v>6148.0944</v>
      </c>
      <c r="O7" s="353">
        <f t="shared" si="1"/>
        <v>109135.00260000001</v>
      </c>
      <c r="P7" s="1">
        <f>O7/P3</f>
        <v>9.6496762296516436E-2</v>
      </c>
      <c r="Q7" s="135">
        <f>SUM(C4:J7)</f>
        <v>738261.09999999986</v>
      </c>
    </row>
    <row r="8" spans="2:18" x14ac:dyDescent="0.35">
      <c r="B8" s="352" t="s">
        <v>34</v>
      </c>
      <c r="C8" s="350">
        <v>1103.652</v>
      </c>
      <c r="D8" s="350">
        <v>1103.652</v>
      </c>
      <c r="E8" s="350">
        <v>2207.3040000000001</v>
      </c>
      <c r="F8" s="350">
        <v>367.88400000000001</v>
      </c>
      <c r="G8" s="341">
        <v>0</v>
      </c>
      <c r="H8" s="341">
        <v>0</v>
      </c>
      <c r="I8" s="341">
        <v>0</v>
      </c>
      <c r="J8" s="341">
        <v>0</v>
      </c>
      <c r="K8" s="341">
        <v>0</v>
      </c>
      <c r="L8" s="341">
        <v>0</v>
      </c>
      <c r="M8" s="341">
        <v>0</v>
      </c>
      <c r="N8" s="341">
        <v>0</v>
      </c>
      <c r="O8" s="353">
        <f t="shared" si="1"/>
        <v>4782.4920000000002</v>
      </c>
    </row>
    <row r="9" spans="2:18" x14ac:dyDescent="0.35">
      <c r="B9" s="354" t="s">
        <v>84</v>
      </c>
      <c r="C9" s="343"/>
      <c r="D9" s="343"/>
      <c r="E9" s="343"/>
      <c r="F9" s="343"/>
      <c r="G9" s="343"/>
      <c r="H9" s="343"/>
      <c r="I9" s="343"/>
      <c r="J9" s="343"/>
      <c r="K9" s="355">
        <v>68636.160000000003</v>
      </c>
      <c r="L9" s="343"/>
      <c r="M9" s="343"/>
      <c r="N9" s="343"/>
      <c r="O9" s="356">
        <f t="shared" si="1"/>
        <v>68636.160000000003</v>
      </c>
    </row>
    <row r="10" spans="2:18" x14ac:dyDescent="0.35">
      <c r="B10" s="357" t="s">
        <v>298</v>
      </c>
      <c r="C10" s="344">
        <f>SUM(C11:C16)</f>
        <v>38058.076799999995</v>
      </c>
      <c r="D10" s="344">
        <f t="shared" ref="D10:J10" si="2">SUM(D11:D16)</f>
        <v>51149.750400000004</v>
      </c>
      <c r="E10" s="344">
        <f t="shared" si="2"/>
        <v>53416.972799999996</v>
      </c>
      <c r="F10" s="344">
        <f t="shared" si="2"/>
        <v>74206.108800000002</v>
      </c>
      <c r="G10" s="344">
        <f t="shared" si="2"/>
        <v>85181.803200000009</v>
      </c>
      <c r="H10" s="344">
        <f t="shared" si="2"/>
        <v>61763.018399999994</v>
      </c>
      <c r="I10" s="344">
        <f t="shared" si="2"/>
        <v>77771.793600000005</v>
      </c>
      <c r="J10" s="344">
        <f t="shared" si="2"/>
        <v>82644.121799999994</v>
      </c>
      <c r="K10" s="345"/>
      <c r="L10" s="345"/>
      <c r="M10" s="345"/>
      <c r="N10" s="345"/>
      <c r="O10" s="346"/>
    </row>
    <row r="11" spans="2:18" x14ac:dyDescent="0.35">
      <c r="B11" s="352" t="s">
        <v>36</v>
      </c>
      <c r="C11" s="341">
        <v>19400.472000000002</v>
      </c>
      <c r="D11" s="341">
        <v>24547.536</v>
      </c>
      <c r="E11" s="341">
        <v>26131.248</v>
      </c>
      <c r="F11" s="341">
        <v>28506.815999999999</v>
      </c>
      <c r="G11" s="341">
        <v>22171.968000000001</v>
      </c>
      <c r="H11" s="341">
        <v>13461.552</v>
      </c>
      <c r="I11" s="341">
        <v>17420.831999999999</v>
      </c>
      <c r="J11" s="341">
        <v>19800.018</v>
      </c>
      <c r="O11" s="347"/>
      <c r="Q11" s="135">
        <f>SUM(C11:J14)</f>
        <v>514445.20740000001</v>
      </c>
    </row>
    <row r="12" spans="2:18" x14ac:dyDescent="0.35">
      <c r="B12" s="352" t="s">
        <v>32</v>
      </c>
      <c r="C12" s="349"/>
      <c r="D12" s="349"/>
      <c r="E12" s="341">
        <v>7181.1359999999995</v>
      </c>
      <c r="F12" s="341">
        <v>23697.748799999998</v>
      </c>
      <c r="G12" s="341">
        <v>33913.857600000003</v>
      </c>
      <c r="H12" s="341">
        <v>28365.487199999996</v>
      </c>
      <c r="I12" s="341">
        <v>35905.68</v>
      </c>
      <c r="J12" s="341">
        <v>35905.14</v>
      </c>
      <c r="O12" s="347"/>
      <c r="Q12" s="1">
        <f>Q11/Q7-1</f>
        <v>-0.30316630877612261</v>
      </c>
      <c r="R12" t="s">
        <v>296</v>
      </c>
    </row>
    <row r="13" spans="2:18" x14ac:dyDescent="0.35">
      <c r="B13" s="352" t="s">
        <v>30</v>
      </c>
      <c r="C13" s="341">
        <v>9777.0239999999994</v>
      </c>
      <c r="D13" s="341">
        <v>19315.584000000003</v>
      </c>
      <c r="E13" s="341">
        <v>11207.808000000001</v>
      </c>
      <c r="F13" s="341">
        <v>12877.056</v>
      </c>
      <c r="G13" s="341">
        <v>15738.624</v>
      </c>
      <c r="H13" s="341">
        <v>12877.056</v>
      </c>
      <c r="I13" s="341">
        <v>16930.944</v>
      </c>
      <c r="J13" s="341">
        <v>16692.479999999996</v>
      </c>
      <c r="O13" s="347"/>
    </row>
    <row r="14" spans="2:18" x14ac:dyDescent="0.35">
      <c r="B14" s="352" t="s">
        <v>31</v>
      </c>
      <c r="C14" s="341">
        <v>8880.5807999999997</v>
      </c>
      <c r="D14" s="341">
        <v>7286.6304</v>
      </c>
      <c r="E14" s="341">
        <v>5464.9728000000005</v>
      </c>
      <c r="F14" s="341">
        <v>5692.68</v>
      </c>
      <c r="G14" s="341">
        <v>10474.531199999999</v>
      </c>
      <c r="H14" s="341">
        <v>7058.9231999999993</v>
      </c>
      <c r="I14" s="341">
        <v>7514.3375999999998</v>
      </c>
      <c r="J14" s="341">
        <v>10246.483800000002</v>
      </c>
      <c r="O14" s="347"/>
      <c r="P14" s="135"/>
      <c r="Q14" s="135"/>
    </row>
    <row r="15" spans="2:18" x14ac:dyDescent="0.35">
      <c r="B15" s="352" t="s">
        <v>34</v>
      </c>
      <c r="O15" s="347"/>
      <c r="Q15" s="1"/>
    </row>
    <row r="16" spans="2:18" x14ac:dyDescent="0.35">
      <c r="B16" s="354" t="s">
        <v>84</v>
      </c>
      <c r="C16" s="343"/>
      <c r="D16" s="343"/>
      <c r="E16" s="355">
        <v>3431.808</v>
      </c>
      <c r="F16" s="355">
        <v>3431.808</v>
      </c>
      <c r="G16" s="355">
        <v>2882.8224</v>
      </c>
      <c r="H16" s="343"/>
      <c r="I16" s="343"/>
      <c r="J16" s="343"/>
      <c r="K16" s="343"/>
      <c r="L16" s="343"/>
      <c r="M16" s="343"/>
      <c r="N16" s="343"/>
      <c r="O16" s="348"/>
    </row>
    <row r="19" spans="2:26" s="333" customFormat="1" ht="12" x14ac:dyDescent="0.3">
      <c r="C19" s="333">
        <v>1</v>
      </c>
      <c r="D19" s="333">
        <v>2</v>
      </c>
      <c r="E19" s="333">
        <v>3</v>
      </c>
      <c r="F19" s="333">
        <v>4</v>
      </c>
      <c r="G19" s="333">
        <v>5</v>
      </c>
      <c r="H19" s="333">
        <v>6</v>
      </c>
      <c r="I19" s="333">
        <v>7</v>
      </c>
      <c r="J19" s="333">
        <v>8</v>
      </c>
      <c r="K19" s="333">
        <v>9</v>
      </c>
      <c r="L19" s="333">
        <v>10</v>
      </c>
      <c r="M19" s="333">
        <v>11</v>
      </c>
      <c r="N19" s="333">
        <v>12</v>
      </c>
      <c r="P19" s="333">
        <v>1</v>
      </c>
      <c r="Q19" s="333">
        <v>2</v>
      </c>
      <c r="R19" s="333">
        <v>3</v>
      </c>
      <c r="S19" s="333">
        <v>4</v>
      </c>
      <c r="T19" s="333">
        <v>5</v>
      </c>
      <c r="U19" s="333">
        <v>6</v>
      </c>
      <c r="V19" s="333">
        <v>7</v>
      </c>
      <c r="W19" s="375">
        <v>8</v>
      </c>
      <c r="X19" s="373"/>
    </row>
    <row r="20" spans="2:26" s="333" customFormat="1" ht="12" x14ac:dyDescent="0.3">
      <c r="B20" s="368" t="s">
        <v>295</v>
      </c>
      <c r="C20" s="334">
        <v>897120.23800000001</v>
      </c>
      <c r="D20" s="334">
        <v>867494.13499999989</v>
      </c>
      <c r="E20" s="334">
        <v>2724315.7969999998</v>
      </c>
      <c r="F20" s="334">
        <v>1721874.5270000002</v>
      </c>
      <c r="G20" s="334">
        <v>2569047.5660000001</v>
      </c>
      <c r="H20" s="334">
        <v>1875229.61769</v>
      </c>
      <c r="I20" s="334">
        <v>1202870.72</v>
      </c>
      <c r="J20" s="334">
        <v>3443206.7959999992</v>
      </c>
      <c r="K20" s="334">
        <v>1750162.8345199998</v>
      </c>
      <c r="L20" s="334">
        <v>3140507.3840000001</v>
      </c>
      <c r="M20" s="334">
        <v>3075410.6257200004</v>
      </c>
      <c r="N20" s="334">
        <v>1706073.83944</v>
      </c>
      <c r="O20" s="335" t="s">
        <v>299</v>
      </c>
      <c r="P20" s="340">
        <v>2975009.5549600003</v>
      </c>
      <c r="Q20" s="360">
        <v>1238694.3455599998</v>
      </c>
      <c r="R20" s="360">
        <v>728632.4922000001</v>
      </c>
      <c r="S20" s="360">
        <v>1348717.0799199997</v>
      </c>
      <c r="T20" s="360">
        <v>2110119.1279600002</v>
      </c>
      <c r="U20" s="360">
        <v>1920041.75816</v>
      </c>
      <c r="V20" s="360">
        <v>1912030.5383599997</v>
      </c>
      <c r="W20" s="376">
        <v>2390357.7211199999</v>
      </c>
      <c r="X20" s="335" t="s">
        <v>300</v>
      </c>
      <c r="Y20" s="333" t="s">
        <v>294</v>
      </c>
      <c r="Z20" s="333" t="s">
        <v>15</v>
      </c>
    </row>
    <row r="21" spans="2:26" s="333" customFormat="1" ht="12" x14ac:dyDescent="0.3">
      <c r="B21" s="383" t="s">
        <v>295</v>
      </c>
      <c r="C21" s="362">
        <f>SUM(C22:C38)</f>
        <v>937950.321</v>
      </c>
      <c r="D21" s="362">
        <f t="shared" ref="D21:O21" si="3">SUM(D22:D38)</f>
        <v>772843.70199999993</v>
      </c>
      <c r="E21" s="362">
        <f t="shared" si="3"/>
        <v>2521178.568</v>
      </c>
      <c r="F21" s="362">
        <f t="shared" si="3"/>
        <v>1615165.7109999999</v>
      </c>
      <c r="G21" s="362">
        <f t="shared" si="3"/>
        <v>2444406.5109999999</v>
      </c>
      <c r="H21" s="362">
        <f t="shared" si="3"/>
        <v>1857340.6259999999</v>
      </c>
      <c r="I21" s="362">
        <f t="shared" si="3"/>
        <v>970246.87300000002</v>
      </c>
      <c r="J21" s="362">
        <f t="shared" si="3"/>
        <v>3191020.919999999</v>
      </c>
      <c r="K21" s="362">
        <f t="shared" si="3"/>
        <v>1566869.4559999998</v>
      </c>
      <c r="L21" s="362">
        <f t="shared" si="3"/>
        <v>3047843.3190000001</v>
      </c>
      <c r="M21" s="362">
        <f t="shared" si="3"/>
        <v>2015037.5499199999</v>
      </c>
      <c r="N21" s="362">
        <f t="shared" si="3"/>
        <v>859550.16864000005</v>
      </c>
      <c r="O21" s="362">
        <f t="shared" si="3"/>
        <v>14310153.232000001</v>
      </c>
      <c r="P21" s="362">
        <f>SUM(P22:P38)</f>
        <v>2088943.5513200001</v>
      </c>
      <c r="Q21" s="362">
        <f t="shared" ref="Q21:X21" si="4">SUM(Q22:Q38)</f>
        <v>1063227.61396</v>
      </c>
      <c r="R21" s="362">
        <f t="shared" si="4"/>
        <v>684115.50780000014</v>
      </c>
      <c r="S21" s="362">
        <f t="shared" si="4"/>
        <v>1439160.9433199998</v>
      </c>
      <c r="T21" s="362">
        <f t="shared" si="4"/>
        <v>2111552.1471600002</v>
      </c>
      <c r="U21" s="362">
        <f t="shared" si="4"/>
        <v>1920041.75816</v>
      </c>
      <c r="V21" s="362">
        <f t="shared" si="4"/>
        <v>1952398.9083599998</v>
      </c>
      <c r="W21" s="362">
        <f t="shared" si="4"/>
        <v>2390657.7211199999</v>
      </c>
      <c r="X21" s="362">
        <f t="shared" si="4"/>
        <v>13650098.151200004</v>
      </c>
      <c r="Y21" s="379">
        <f>X21/O21-1</f>
        <v>-4.6124948496288565E-2</v>
      </c>
    </row>
    <row r="22" spans="2:26" s="333" customFormat="1" ht="12" x14ac:dyDescent="0.3">
      <c r="B22" s="336" t="s">
        <v>36</v>
      </c>
      <c r="C22" s="337">
        <v>221833.535</v>
      </c>
      <c r="D22" s="337">
        <v>100833.425</v>
      </c>
      <c r="E22" s="337">
        <v>281930.25599999999</v>
      </c>
      <c r="F22" s="337">
        <v>173433.49100000001</v>
      </c>
      <c r="G22" s="337">
        <v>225866.87200000003</v>
      </c>
      <c r="H22" s="337">
        <v>500133.788</v>
      </c>
      <c r="I22" s="337">
        <v>0</v>
      </c>
      <c r="J22" s="337">
        <v>15840.014999999999</v>
      </c>
      <c r="K22" s="337">
        <v>273240.24800000002</v>
      </c>
      <c r="L22" s="337">
        <v>178200.16200000001</v>
      </c>
      <c r="M22" s="337">
        <v>112860.10319999998</v>
      </c>
      <c r="N22" s="337">
        <v>269260.44459999999</v>
      </c>
      <c r="O22" s="338">
        <f>SUM(C22:J22)</f>
        <v>1519871.382</v>
      </c>
      <c r="P22" s="341">
        <v>201564.182</v>
      </c>
      <c r="Q22" s="342">
        <v>152460.13859999998</v>
      </c>
      <c r="R22" s="342">
        <v>174636</v>
      </c>
      <c r="S22" s="342">
        <v>27720.025199999996</v>
      </c>
      <c r="T22" s="342">
        <v>239976.21815999993</v>
      </c>
      <c r="U22" s="342">
        <v>170280.15500000003</v>
      </c>
      <c r="V22" s="342">
        <v>166320.15119999996</v>
      </c>
      <c r="W22" s="377">
        <v>289080.26279999997</v>
      </c>
      <c r="X22" s="374">
        <f>SUM(P22:W22)</f>
        <v>1422037.1329599998</v>
      </c>
      <c r="Y22" s="380">
        <f>IFERROR(X22/O22-1,0)</f>
        <v>-6.437008433651803E-2</v>
      </c>
      <c r="Z22" s="384">
        <f>X22/$X$21</f>
        <v>0.10417779544207791</v>
      </c>
    </row>
    <row r="23" spans="2:26" s="333" customFormat="1" ht="12" x14ac:dyDescent="0.3">
      <c r="B23" s="336" t="s">
        <v>32</v>
      </c>
      <c r="C23" s="337">
        <v>178273.45799999998</v>
      </c>
      <c r="D23" s="337">
        <v>89136.729000000007</v>
      </c>
      <c r="E23" s="337">
        <v>294448.33199999994</v>
      </c>
      <c r="F23" s="337">
        <v>306036.10200000001</v>
      </c>
      <c r="G23" s="337">
        <v>223715.712</v>
      </c>
      <c r="H23" s="337">
        <v>307609.10399999999</v>
      </c>
      <c r="I23" s="337">
        <v>178464.12400000001</v>
      </c>
      <c r="J23" s="337">
        <v>474989.13199999998</v>
      </c>
      <c r="K23" s="337">
        <v>0</v>
      </c>
      <c r="L23" s="337">
        <v>333917.80099999998</v>
      </c>
      <c r="M23" s="337">
        <v>242359.69499999998</v>
      </c>
      <c r="N23" s="337">
        <v>127104.19900000001</v>
      </c>
      <c r="O23" s="338">
        <f t="shared" ref="O23:O50" si="5">SUM(C23:J23)</f>
        <v>2052672.693</v>
      </c>
      <c r="P23" s="341">
        <v>305193.69200000004</v>
      </c>
      <c r="Q23" s="342">
        <v>136439.53200000001</v>
      </c>
      <c r="R23" s="342">
        <v>70015.023000000001</v>
      </c>
      <c r="S23" s="342">
        <v>201068.78399999996</v>
      </c>
      <c r="T23" s="342">
        <v>280060.092</v>
      </c>
      <c r="U23" s="342">
        <v>236973.92399999997</v>
      </c>
      <c r="V23" s="342">
        <v>163368.38700000002</v>
      </c>
      <c r="W23" s="377">
        <v>344689.34400000004</v>
      </c>
      <c r="X23" s="374">
        <f t="shared" ref="X23:X50" si="6">SUM(P23:W23)</f>
        <v>1737808.7779999999</v>
      </c>
      <c r="Y23" s="380">
        <f t="shared" ref="Y23:Y50" si="7">IFERROR(X23/O23-1,0)</f>
        <v>-0.15339216820769586</v>
      </c>
      <c r="Z23" s="384">
        <f t="shared" ref="Z23:Z38" si="8">X23/$X$21</f>
        <v>0.12731108294977542</v>
      </c>
    </row>
    <row r="24" spans="2:26" s="333" customFormat="1" ht="12" x14ac:dyDescent="0.3">
      <c r="B24" s="336" t="s">
        <v>33</v>
      </c>
      <c r="C24" s="337">
        <v>0</v>
      </c>
      <c r="D24" s="337">
        <v>0</v>
      </c>
      <c r="E24" s="337">
        <v>148561.217</v>
      </c>
      <c r="F24" s="337">
        <v>133705.09399999998</v>
      </c>
      <c r="G24" s="337">
        <v>132831.20400000003</v>
      </c>
      <c r="H24" s="337">
        <v>167786.78400000001</v>
      </c>
      <c r="I24" s="337">
        <v>102960.072</v>
      </c>
      <c r="J24" s="337">
        <v>155469.70800000001</v>
      </c>
      <c r="K24" s="337">
        <v>236808.16400000002</v>
      </c>
      <c r="L24" s="337">
        <v>164736.11499999999</v>
      </c>
      <c r="M24" s="337">
        <v>73101.651719999994</v>
      </c>
      <c r="N24" s="337">
        <v>100815.0692</v>
      </c>
      <c r="O24" s="338">
        <f t="shared" si="5"/>
        <v>841314.07900000003</v>
      </c>
      <c r="P24" s="341">
        <v>169884.11900000001</v>
      </c>
      <c r="Q24" s="342">
        <v>51480.036000000007</v>
      </c>
      <c r="R24" s="342">
        <v>44616.031200000005</v>
      </c>
      <c r="S24" s="342">
        <v>78936.055200000003</v>
      </c>
      <c r="T24" s="342">
        <v>171600.12</v>
      </c>
      <c r="U24" s="342">
        <v>102960.07239999999</v>
      </c>
      <c r="V24" s="342">
        <v>145860.10200000001</v>
      </c>
      <c r="W24" s="377">
        <v>192192.13440000004</v>
      </c>
      <c r="X24" s="374">
        <f t="shared" si="6"/>
        <v>957528.67020000005</v>
      </c>
      <c r="Y24" s="379">
        <f t="shared" si="7"/>
        <v>0.13813460882306239</v>
      </c>
      <c r="Z24" s="384">
        <f t="shared" si="8"/>
        <v>7.0148116122946857E-2</v>
      </c>
    </row>
    <row r="25" spans="2:26" s="333" customFormat="1" ht="12" x14ac:dyDescent="0.3">
      <c r="B25" s="336" t="s">
        <v>48</v>
      </c>
      <c r="C25" s="337">
        <v>0</v>
      </c>
      <c r="D25" s="337">
        <v>0</v>
      </c>
      <c r="E25" s="337">
        <v>0</v>
      </c>
      <c r="F25" s="337">
        <v>0</v>
      </c>
      <c r="G25" s="337">
        <v>0</v>
      </c>
      <c r="H25" s="337">
        <v>0</v>
      </c>
      <c r="I25" s="337">
        <v>0</v>
      </c>
      <c r="J25" s="337">
        <v>0</v>
      </c>
      <c r="K25" s="337">
        <v>0</v>
      </c>
      <c r="L25" s="337">
        <v>0</v>
      </c>
      <c r="M25" s="337">
        <v>0</v>
      </c>
      <c r="N25" s="337">
        <v>0</v>
      </c>
      <c r="O25" s="338">
        <f t="shared" si="5"/>
        <v>0</v>
      </c>
      <c r="P25" s="341">
        <v>0</v>
      </c>
      <c r="Q25" s="342">
        <v>0</v>
      </c>
      <c r="R25" s="342">
        <v>0</v>
      </c>
      <c r="S25" s="342">
        <v>0</v>
      </c>
      <c r="T25" s="342">
        <v>0</v>
      </c>
      <c r="U25" s="342">
        <v>0</v>
      </c>
      <c r="V25" s="342">
        <v>79440.042600000001</v>
      </c>
      <c r="W25" s="377">
        <v>201068.78400000001</v>
      </c>
      <c r="X25" s="374">
        <f t="shared" si="6"/>
        <v>280508.82660000003</v>
      </c>
      <c r="Y25" s="379">
        <f t="shared" si="7"/>
        <v>0</v>
      </c>
      <c r="Z25" s="384">
        <f t="shared" si="8"/>
        <v>2.0549949421084568E-2</v>
      </c>
    </row>
    <row r="26" spans="2:26" s="333" customFormat="1" ht="12" x14ac:dyDescent="0.3">
      <c r="B26" s="336" t="s">
        <v>49</v>
      </c>
      <c r="C26" s="337">
        <v>0</v>
      </c>
      <c r="D26" s="337">
        <v>0</v>
      </c>
      <c r="E26" s="337">
        <v>0</v>
      </c>
      <c r="F26" s="337">
        <v>0</v>
      </c>
      <c r="G26" s="337">
        <v>0</v>
      </c>
      <c r="H26" s="337">
        <v>0</v>
      </c>
      <c r="I26" s="337">
        <v>0</v>
      </c>
      <c r="J26" s="337">
        <v>0</v>
      </c>
      <c r="K26" s="337">
        <v>0</v>
      </c>
      <c r="L26" s="337">
        <v>0</v>
      </c>
      <c r="M26" s="337">
        <v>0</v>
      </c>
      <c r="N26" s="337">
        <v>0</v>
      </c>
      <c r="O26" s="338">
        <f t="shared" si="5"/>
        <v>0</v>
      </c>
      <c r="P26" s="341">
        <v>0</v>
      </c>
      <c r="Q26" s="342">
        <v>0</v>
      </c>
      <c r="R26" s="342">
        <v>0</v>
      </c>
      <c r="S26" s="342">
        <v>0</v>
      </c>
      <c r="T26" s="342">
        <v>0</v>
      </c>
      <c r="U26" s="342">
        <v>0</v>
      </c>
      <c r="V26" s="342">
        <v>110750.23619999998</v>
      </c>
      <c r="W26" s="377">
        <v>264478.00320000009</v>
      </c>
      <c r="X26" s="374">
        <f t="shared" si="6"/>
        <v>375228.23940000008</v>
      </c>
      <c r="Y26" s="379">
        <f t="shared" si="7"/>
        <v>0</v>
      </c>
      <c r="Z26" s="384">
        <f t="shared" si="8"/>
        <v>2.7489050645911516E-2</v>
      </c>
    </row>
    <row r="27" spans="2:26" s="333" customFormat="1" ht="12" x14ac:dyDescent="0.3">
      <c r="B27" s="336" t="s">
        <v>30</v>
      </c>
      <c r="C27" s="337">
        <v>153760.508</v>
      </c>
      <c r="D27" s="337">
        <v>248382.35800000001</v>
      </c>
      <c r="E27" s="337">
        <v>1053259.4669999999</v>
      </c>
      <c r="F27" s="337">
        <v>764071.44299999997</v>
      </c>
      <c r="G27" s="337">
        <v>1028224.1090000001</v>
      </c>
      <c r="H27" s="337">
        <v>240265.288</v>
      </c>
      <c r="I27" s="337">
        <v>224511.848</v>
      </c>
      <c r="J27" s="337">
        <v>1268674.084</v>
      </c>
      <c r="K27" s="337">
        <v>0</v>
      </c>
      <c r="L27" s="337">
        <v>1051864.7050000001</v>
      </c>
      <c r="M27" s="337">
        <v>852508.79799999995</v>
      </c>
      <c r="N27" s="337">
        <v>-246.71199999999999</v>
      </c>
      <c r="O27" s="338">
        <f t="shared" si="5"/>
        <v>4981149.1050000004</v>
      </c>
      <c r="P27" s="341">
        <v>700321.07620000001</v>
      </c>
      <c r="Q27" s="342">
        <v>11923.2</v>
      </c>
      <c r="R27" s="342">
        <v>240371.71199999997</v>
      </c>
      <c r="S27" s="342">
        <v>608560.12799999991</v>
      </c>
      <c r="T27" s="342">
        <v>403004.16000000003</v>
      </c>
      <c r="U27" s="342">
        <v>553236.48099999991</v>
      </c>
      <c r="V27" s="342">
        <v>671991.55200000003</v>
      </c>
      <c r="W27" s="377">
        <v>119231.99999999997</v>
      </c>
      <c r="X27" s="374">
        <f t="shared" si="6"/>
        <v>3308640.3092</v>
      </c>
      <c r="Y27" s="380">
        <f t="shared" si="7"/>
        <v>-0.33576766335325359</v>
      </c>
      <c r="Z27" s="384">
        <f t="shared" si="8"/>
        <v>0.24238948852606834</v>
      </c>
    </row>
    <row r="28" spans="2:26" s="333" customFormat="1" ht="12" x14ac:dyDescent="0.3">
      <c r="B28" s="336" t="s">
        <v>31</v>
      </c>
      <c r="C28" s="337">
        <v>11595.815000000001</v>
      </c>
      <c r="D28" s="337">
        <v>127553.965</v>
      </c>
      <c r="E28" s="337">
        <v>196665.022</v>
      </c>
      <c r="F28" s="337">
        <v>73749.384000000005</v>
      </c>
      <c r="G28" s="337">
        <v>112247.48999999999</v>
      </c>
      <c r="H28" s="337">
        <v>273197.40100000001</v>
      </c>
      <c r="I28" s="337">
        <v>6830.9889999999996</v>
      </c>
      <c r="J28" s="337">
        <v>81971.871000000014</v>
      </c>
      <c r="K28" s="337">
        <v>300563.52300000004</v>
      </c>
      <c r="L28" s="337">
        <v>48272.322999999997</v>
      </c>
      <c r="M28" s="337">
        <v>167700.842</v>
      </c>
      <c r="N28" s="337">
        <v>188945.15943999999</v>
      </c>
      <c r="O28" s="338">
        <f t="shared" si="5"/>
        <v>883811.93700000003</v>
      </c>
      <c r="P28" s="341">
        <v>124665.55300000001</v>
      </c>
      <c r="Q28" s="342">
        <v>109295.82732000001</v>
      </c>
      <c r="R28" s="342">
        <v>10246.4838</v>
      </c>
      <c r="S28" s="342">
        <v>273238.92</v>
      </c>
      <c r="T28" s="342">
        <v>110434.1094</v>
      </c>
      <c r="U28" s="342">
        <v>129333.12340000001</v>
      </c>
      <c r="V28" s="342">
        <v>188990.38583999997</v>
      </c>
      <c r="W28" s="377">
        <v>68309.892000000007</v>
      </c>
      <c r="X28" s="374">
        <f t="shared" si="6"/>
        <v>1014514.29476</v>
      </c>
      <c r="Y28" s="379">
        <f t="shared" si="7"/>
        <v>0.1478848070367258</v>
      </c>
      <c r="Z28" s="384">
        <f t="shared" si="8"/>
        <v>7.4322857134240625E-2</v>
      </c>
    </row>
    <row r="29" spans="2:26" s="333" customFormat="1" ht="12" x14ac:dyDescent="0.3">
      <c r="B29" s="336" t="s">
        <v>34</v>
      </c>
      <c r="C29" s="337">
        <v>372487.005</v>
      </c>
      <c r="D29" s="337">
        <v>206937.22500000001</v>
      </c>
      <c r="E29" s="337">
        <v>546314.27399999998</v>
      </c>
      <c r="F29" s="337">
        <v>164170.19699999999</v>
      </c>
      <c r="G29" s="337">
        <v>721521.12399999995</v>
      </c>
      <c r="H29" s="337">
        <v>368348.261</v>
      </c>
      <c r="I29" s="337">
        <v>0</v>
      </c>
      <c r="J29" s="337">
        <v>499809.83700000006</v>
      </c>
      <c r="K29" s="337">
        <v>287153.61899999995</v>
      </c>
      <c r="L29" s="337">
        <v>585143.22499999998</v>
      </c>
      <c r="M29" s="337">
        <v>365715.75599999999</v>
      </c>
      <c r="N29" s="337">
        <v>-6704.7644</v>
      </c>
      <c r="O29" s="338">
        <f t="shared" si="5"/>
        <v>2879587.9229999995</v>
      </c>
      <c r="P29" s="341">
        <v>155315.79400000002</v>
      </c>
      <c r="Q29" s="342">
        <v>223943.7022</v>
      </c>
      <c r="R29" s="342">
        <v>18059.976000000002</v>
      </c>
      <c r="S29" s="342">
        <v>149018.32332000002</v>
      </c>
      <c r="T29" s="342">
        <v>390096.64799999999</v>
      </c>
      <c r="U29" s="342">
        <v>216719.71599999999</v>
      </c>
      <c r="V29" s="342">
        <v>23116.838400000001</v>
      </c>
      <c r="W29" s="377">
        <v>726011.03519999993</v>
      </c>
      <c r="X29" s="374">
        <f t="shared" si="6"/>
        <v>1902282.0331200003</v>
      </c>
      <c r="Y29" s="380">
        <f t="shared" si="7"/>
        <v>-0.33939088370041037</v>
      </c>
      <c r="Z29" s="384">
        <f t="shared" si="8"/>
        <v>0.13936031902838497</v>
      </c>
    </row>
    <row r="30" spans="2:26" s="333" customFormat="1" ht="12" x14ac:dyDescent="0.3">
      <c r="B30" s="336" t="s">
        <v>35</v>
      </c>
      <c r="C30" s="337">
        <v>0</v>
      </c>
      <c r="D30" s="337">
        <v>0</v>
      </c>
      <c r="E30" s="337">
        <v>0</v>
      </c>
      <c r="F30" s="337">
        <v>0</v>
      </c>
      <c r="G30" s="337">
        <v>0</v>
      </c>
      <c r="H30" s="337">
        <v>0</v>
      </c>
      <c r="I30" s="337">
        <v>0</v>
      </c>
      <c r="J30" s="337">
        <v>0</v>
      </c>
      <c r="K30" s="337">
        <v>0</v>
      </c>
      <c r="L30" s="337">
        <v>79644.494000000006</v>
      </c>
      <c r="M30" s="337">
        <v>90390.085000000006</v>
      </c>
      <c r="N30" s="337">
        <v>6320.9913999999999</v>
      </c>
      <c r="O30" s="338">
        <f t="shared" si="5"/>
        <v>0</v>
      </c>
      <c r="P30" s="341">
        <v>46955.9378</v>
      </c>
      <c r="Q30" s="342">
        <v>31604.958000000002</v>
      </c>
      <c r="R30" s="342">
        <v>21671.9712</v>
      </c>
      <c r="S30" s="342">
        <v>8126.9892</v>
      </c>
      <c r="T30" s="342">
        <v>20949.6348</v>
      </c>
      <c r="U30" s="342">
        <v>44608.14</v>
      </c>
      <c r="V30" s="342">
        <v>31641.172559999999</v>
      </c>
      <c r="W30" s="377">
        <v>12100.183919999999</v>
      </c>
      <c r="X30" s="374">
        <f t="shared" si="6"/>
        <v>217658.98748000001</v>
      </c>
      <c r="Y30" s="379">
        <f t="shared" si="7"/>
        <v>0</v>
      </c>
      <c r="Z30" s="384">
        <f t="shared" si="8"/>
        <v>1.5945598710648483E-2</v>
      </c>
    </row>
    <row r="31" spans="2:26" s="333" customFormat="1" ht="12" x14ac:dyDescent="0.3">
      <c r="B31" s="336" t="s">
        <v>50</v>
      </c>
      <c r="C31" s="337">
        <v>0</v>
      </c>
      <c r="D31" s="337">
        <v>0</v>
      </c>
      <c r="E31" s="337">
        <v>0</v>
      </c>
      <c r="F31" s="337">
        <v>0</v>
      </c>
      <c r="G31" s="337">
        <v>0</v>
      </c>
      <c r="H31" s="337">
        <v>0</v>
      </c>
      <c r="I31" s="337">
        <v>122917.254</v>
      </c>
      <c r="J31" s="337">
        <v>241566.54699999996</v>
      </c>
      <c r="K31" s="337">
        <v>25607.760999999999</v>
      </c>
      <c r="L31" s="337">
        <v>92870.812000000005</v>
      </c>
      <c r="M31" s="337">
        <v>38655.525200000004</v>
      </c>
      <c r="N31" s="337">
        <v>10365.046</v>
      </c>
      <c r="O31" s="338">
        <f t="shared" si="5"/>
        <v>364483.80099999998</v>
      </c>
      <c r="P31" s="341">
        <v>124868.32</v>
      </c>
      <c r="Q31" s="342">
        <v>117064.05120000003</v>
      </c>
      <c r="R31" s="342">
        <v>731.65032000000008</v>
      </c>
      <c r="S31" s="342">
        <v>1707.1840800000002</v>
      </c>
      <c r="T31" s="342">
        <v>95114.541600000026</v>
      </c>
      <c r="U31" s="342">
        <v>65848.527200000011</v>
      </c>
      <c r="V31" s="342">
        <v>76335.516720000014</v>
      </c>
      <c r="W31" s="377">
        <v>18291.258000000002</v>
      </c>
      <c r="X31" s="374">
        <f t="shared" si="6"/>
        <v>499961.0491200001</v>
      </c>
      <c r="Y31" s="379">
        <f t="shared" si="7"/>
        <v>0.37169621187088131</v>
      </c>
      <c r="Z31" s="384">
        <f t="shared" si="8"/>
        <v>3.6626919717500171E-2</v>
      </c>
    </row>
    <row r="32" spans="2:26" s="333" customFormat="1" ht="12" x14ac:dyDescent="0.3">
      <c r="B32" s="336" t="s">
        <v>51</v>
      </c>
      <c r="C32" s="337">
        <v>0</v>
      </c>
      <c r="D32" s="337">
        <v>0</v>
      </c>
      <c r="E32" s="337">
        <v>0</v>
      </c>
      <c r="F32" s="337">
        <v>0</v>
      </c>
      <c r="G32" s="337">
        <v>0</v>
      </c>
      <c r="H32" s="337">
        <v>0</v>
      </c>
      <c r="I32" s="337">
        <v>133160.35699999999</v>
      </c>
      <c r="J32" s="337">
        <v>232177.03399999999</v>
      </c>
      <c r="K32" s="337">
        <v>25607.760999999999</v>
      </c>
      <c r="L32" s="337">
        <v>135989.40299999999</v>
      </c>
      <c r="M32" s="337">
        <v>47313.388200000009</v>
      </c>
      <c r="N32" s="337">
        <v>5154.0109999999995</v>
      </c>
      <c r="O32" s="338">
        <f t="shared" si="5"/>
        <v>365337.39099999995</v>
      </c>
      <c r="P32" s="341">
        <v>99016.676000000007</v>
      </c>
      <c r="Q32" s="342">
        <v>121941.72000000003</v>
      </c>
      <c r="R32" s="342">
        <v>0</v>
      </c>
      <c r="S32" s="342">
        <v>1707.1840800000002</v>
      </c>
      <c r="T32" s="342">
        <v>90236.872800000026</v>
      </c>
      <c r="U32" s="342">
        <v>70726.196400000001</v>
      </c>
      <c r="V32" s="342">
        <v>81700.952400000009</v>
      </c>
      <c r="W32" s="377">
        <v>18291.258000000002</v>
      </c>
      <c r="X32" s="374">
        <f t="shared" si="6"/>
        <v>483620.85968000011</v>
      </c>
      <c r="Y32" s="379">
        <f t="shared" si="7"/>
        <v>0.32376502267187912</v>
      </c>
      <c r="Z32" s="384">
        <f t="shared" si="8"/>
        <v>3.5429844849685872E-2</v>
      </c>
    </row>
    <row r="33" spans="2:26" s="333" customFormat="1" ht="12" x14ac:dyDescent="0.3">
      <c r="B33" s="336" t="s">
        <v>59</v>
      </c>
      <c r="C33" s="337">
        <v>0</v>
      </c>
      <c r="D33" s="337">
        <v>0</v>
      </c>
      <c r="E33" s="337">
        <v>0</v>
      </c>
      <c r="F33" s="337">
        <v>0</v>
      </c>
      <c r="G33" s="337">
        <v>0</v>
      </c>
      <c r="H33" s="337">
        <v>0</v>
      </c>
      <c r="I33" s="337">
        <v>0</v>
      </c>
      <c r="J33" s="337">
        <v>0</v>
      </c>
      <c r="K33" s="337">
        <v>141491.44</v>
      </c>
      <c r="L33" s="337">
        <v>111748.495</v>
      </c>
      <c r="M33" s="337">
        <v>4552.4920000000002</v>
      </c>
      <c r="N33" s="337">
        <v>85192.364599999986</v>
      </c>
      <c r="O33" s="338">
        <f t="shared" si="5"/>
        <v>0</v>
      </c>
      <c r="P33" s="341">
        <v>44007.418399999995</v>
      </c>
      <c r="Q33" s="342">
        <v>20637.961919999998</v>
      </c>
      <c r="R33" s="342">
        <v>26009.945640000002</v>
      </c>
      <c r="S33" s="342">
        <v>38240.929439999993</v>
      </c>
      <c r="T33" s="342">
        <v>60396.388559999992</v>
      </c>
      <c r="U33" s="342">
        <v>45160.743519999996</v>
      </c>
      <c r="V33" s="342">
        <v>91292.723999999987</v>
      </c>
      <c r="W33" s="377">
        <v>36419.932800000002</v>
      </c>
      <c r="X33" s="374">
        <f t="shared" si="6"/>
        <v>362166.04427999997</v>
      </c>
      <c r="Y33" s="379">
        <f t="shared" si="7"/>
        <v>0</v>
      </c>
      <c r="Z33" s="384">
        <f t="shared" si="8"/>
        <v>2.6532120155352973E-2</v>
      </c>
    </row>
    <row r="34" spans="2:26" s="333" customFormat="1" ht="12" x14ac:dyDescent="0.3">
      <c r="B34" s="336" t="s">
        <v>61</v>
      </c>
      <c r="C34" s="337">
        <v>0</v>
      </c>
      <c r="D34" s="337">
        <v>0</v>
      </c>
      <c r="E34" s="337">
        <v>0</v>
      </c>
      <c r="F34" s="337">
        <v>0</v>
      </c>
      <c r="G34" s="337">
        <v>0</v>
      </c>
      <c r="H34" s="337">
        <v>0</v>
      </c>
      <c r="I34" s="337">
        <v>0</v>
      </c>
      <c r="J34" s="337">
        <v>0</v>
      </c>
      <c r="K34" s="337">
        <v>0</v>
      </c>
      <c r="L34" s="337">
        <v>0</v>
      </c>
      <c r="M34" s="337">
        <v>0</v>
      </c>
      <c r="N34" s="337">
        <v>0</v>
      </c>
      <c r="O34" s="338">
        <f t="shared" si="5"/>
        <v>0</v>
      </c>
      <c r="P34" s="341">
        <v>0</v>
      </c>
      <c r="Q34" s="342">
        <v>0</v>
      </c>
      <c r="R34" s="342">
        <v>0</v>
      </c>
      <c r="S34" s="342">
        <v>21245.112000000001</v>
      </c>
      <c r="T34" s="342">
        <v>33764.553</v>
      </c>
      <c r="U34" s="342">
        <v>34143.929999999993</v>
      </c>
      <c r="V34" s="342">
        <v>29266.142400000004</v>
      </c>
      <c r="W34" s="377">
        <v>8671.4496000000017</v>
      </c>
      <c r="X34" s="374">
        <f t="shared" si="6"/>
        <v>127091.18700000002</v>
      </c>
      <c r="Y34" s="379">
        <f t="shared" si="7"/>
        <v>0</v>
      </c>
      <c r="Z34" s="384">
        <f t="shared" si="8"/>
        <v>9.3106427215563434E-3</v>
      </c>
    </row>
    <row r="35" spans="2:26" s="333" customFormat="1" ht="12" x14ac:dyDescent="0.3">
      <c r="B35" s="336" t="s">
        <v>62</v>
      </c>
      <c r="C35" s="337">
        <v>0</v>
      </c>
      <c r="D35" s="337">
        <v>0</v>
      </c>
      <c r="E35" s="337">
        <v>0</v>
      </c>
      <c r="F35" s="337">
        <v>0</v>
      </c>
      <c r="G35" s="337">
        <v>0</v>
      </c>
      <c r="H35" s="337">
        <v>0</v>
      </c>
      <c r="I35" s="337">
        <v>0</v>
      </c>
      <c r="J35" s="337">
        <v>0</v>
      </c>
      <c r="K35" s="337">
        <v>0</v>
      </c>
      <c r="L35" s="337">
        <v>0</v>
      </c>
      <c r="M35" s="337">
        <v>0</v>
      </c>
      <c r="N35" s="337">
        <v>0</v>
      </c>
      <c r="O35" s="338">
        <f t="shared" si="5"/>
        <v>0</v>
      </c>
      <c r="P35" s="341">
        <v>0</v>
      </c>
      <c r="Q35" s="342">
        <v>0</v>
      </c>
      <c r="R35" s="342">
        <v>0</v>
      </c>
      <c r="S35" s="342">
        <v>29591.308799999999</v>
      </c>
      <c r="T35" s="342">
        <v>77523.064199999993</v>
      </c>
      <c r="U35" s="342">
        <v>135934.96059999999</v>
      </c>
      <c r="V35" s="342">
        <v>0</v>
      </c>
      <c r="W35" s="377">
        <v>22017.312000000002</v>
      </c>
      <c r="X35" s="374">
        <f t="shared" si="6"/>
        <v>265066.64559999999</v>
      </c>
      <c r="Y35" s="379">
        <f t="shared" si="7"/>
        <v>0</v>
      </c>
      <c r="Z35" s="384">
        <f t="shared" si="8"/>
        <v>1.9418662244322215E-2</v>
      </c>
    </row>
    <row r="36" spans="2:26" s="333" customFormat="1" ht="12" x14ac:dyDescent="0.3">
      <c r="B36" s="336" t="s">
        <v>38</v>
      </c>
      <c r="C36" s="337">
        <v>0</v>
      </c>
      <c r="D36" s="337">
        <v>0</v>
      </c>
      <c r="E36" s="337">
        <v>0</v>
      </c>
      <c r="F36" s="337">
        <v>0</v>
      </c>
      <c r="G36" s="337">
        <v>0</v>
      </c>
      <c r="H36" s="337">
        <v>0</v>
      </c>
      <c r="I36" s="337">
        <v>67134.077000000005</v>
      </c>
      <c r="J36" s="337">
        <v>73507.563999999998</v>
      </c>
      <c r="K36" s="337">
        <v>112385.84400000001</v>
      </c>
      <c r="L36" s="337">
        <v>96224.497000000003</v>
      </c>
      <c r="M36" s="337">
        <v>13809.2248</v>
      </c>
      <c r="N36" s="337">
        <v>68211.425799999997</v>
      </c>
      <c r="O36" s="338">
        <f t="shared" si="5"/>
        <v>140641.641</v>
      </c>
      <c r="P36" s="341">
        <v>64645.37999999999</v>
      </c>
      <c r="Q36" s="342">
        <v>44432.238959999995</v>
      </c>
      <c r="R36" s="342">
        <v>38878.357320000003</v>
      </c>
      <c r="S36" s="342">
        <v>0</v>
      </c>
      <c r="T36" s="342">
        <v>69197.87231999998</v>
      </c>
      <c r="U36" s="342">
        <v>57057.894119999997</v>
      </c>
      <c r="V36" s="342">
        <v>51018.356519999994</v>
      </c>
      <c r="W36" s="377">
        <v>18209.966399999998</v>
      </c>
      <c r="X36" s="374">
        <f t="shared" si="6"/>
        <v>343440.06563999993</v>
      </c>
      <c r="Y36" s="379">
        <f t="shared" si="7"/>
        <v>1.441951496001102</v>
      </c>
      <c r="Z36" s="384">
        <f t="shared" si="8"/>
        <v>2.5160263452743564E-2</v>
      </c>
    </row>
    <row r="37" spans="2:26" s="333" customFormat="1" ht="12" x14ac:dyDescent="0.3">
      <c r="B37" s="336" t="s">
        <v>39</v>
      </c>
      <c r="C37" s="337">
        <v>0</v>
      </c>
      <c r="D37" s="337">
        <v>0</v>
      </c>
      <c r="E37" s="337">
        <v>0</v>
      </c>
      <c r="F37" s="337">
        <v>0</v>
      </c>
      <c r="G37" s="337">
        <v>0</v>
      </c>
      <c r="H37" s="337">
        <v>0</v>
      </c>
      <c r="I37" s="337">
        <v>67134.076000000001</v>
      </c>
      <c r="J37" s="337">
        <v>73507.563999999998</v>
      </c>
      <c r="K37" s="337">
        <v>82005.54800000001</v>
      </c>
      <c r="L37" s="337">
        <v>83325.770999999993</v>
      </c>
      <c r="M37" s="337">
        <v>6069.9887999999992</v>
      </c>
      <c r="N37" s="337">
        <v>2579.7449999999999</v>
      </c>
      <c r="O37" s="338">
        <f t="shared" si="5"/>
        <v>140641.64000000001</v>
      </c>
      <c r="P37" s="341">
        <v>49470.408919999994</v>
      </c>
      <c r="Q37" s="342">
        <v>37148.265359999998</v>
      </c>
      <c r="R37" s="342">
        <v>5311.2510000000002</v>
      </c>
      <c r="S37" s="342">
        <v>0</v>
      </c>
      <c r="T37" s="342">
        <v>64645.380719999986</v>
      </c>
      <c r="U37" s="342">
        <v>7587.4856</v>
      </c>
      <c r="V37" s="342">
        <v>34932.847320000001</v>
      </c>
      <c r="W37" s="377">
        <v>40972.424399999996</v>
      </c>
      <c r="X37" s="374">
        <f t="shared" si="6"/>
        <v>240068.06331999999</v>
      </c>
      <c r="Y37" s="379">
        <f t="shared" si="7"/>
        <v>0.70694869115576275</v>
      </c>
      <c r="Z37" s="384">
        <f t="shared" si="8"/>
        <v>1.758727744378125E-2</v>
      </c>
    </row>
    <row r="38" spans="2:26" s="333" customFormat="1" ht="12" x14ac:dyDescent="0.3">
      <c r="B38" s="336" t="s">
        <v>37</v>
      </c>
      <c r="C38" s="337">
        <v>0</v>
      </c>
      <c r="D38" s="337">
        <v>0</v>
      </c>
      <c r="E38" s="337">
        <v>0</v>
      </c>
      <c r="F38" s="337">
        <v>0</v>
      </c>
      <c r="G38" s="337">
        <v>0</v>
      </c>
      <c r="H38" s="337">
        <v>0</v>
      </c>
      <c r="I38" s="337">
        <v>67134.076000000001</v>
      </c>
      <c r="J38" s="337">
        <v>73507.563999999998</v>
      </c>
      <c r="K38" s="337">
        <v>82005.54800000001</v>
      </c>
      <c r="L38" s="337">
        <v>85905.516000000003</v>
      </c>
      <c r="M38" s="337">
        <v>0</v>
      </c>
      <c r="N38" s="337">
        <v>2553.1890000000021</v>
      </c>
      <c r="O38" s="338">
        <f t="shared" si="5"/>
        <v>140641.64000000001</v>
      </c>
      <c r="P38" s="341">
        <v>3034.9940000000001</v>
      </c>
      <c r="Q38" s="342">
        <v>4855.9823999999999</v>
      </c>
      <c r="R38" s="342">
        <v>33567.106319999999</v>
      </c>
      <c r="S38" s="342">
        <v>0</v>
      </c>
      <c r="T38" s="342">
        <v>4552.4915999999994</v>
      </c>
      <c r="U38" s="342">
        <v>49470.408919999994</v>
      </c>
      <c r="V38" s="342">
        <v>6373.5011999999997</v>
      </c>
      <c r="W38" s="377">
        <v>10622.4804</v>
      </c>
      <c r="X38" s="374">
        <f t="shared" si="6"/>
        <v>112476.96484</v>
      </c>
      <c r="Y38" s="380">
        <f t="shared" si="7"/>
        <v>-0.20025843811263866</v>
      </c>
      <c r="Z38" s="384">
        <f t="shared" si="8"/>
        <v>8.2400114339186599E-3</v>
      </c>
    </row>
    <row r="39" spans="2:26" s="368" customFormat="1" ht="12" x14ac:dyDescent="0.3">
      <c r="B39" s="363" t="s">
        <v>68</v>
      </c>
      <c r="C39" s="364">
        <v>0</v>
      </c>
      <c r="D39" s="364">
        <v>0</v>
      </c>
      <c r="E39" s="364">
        <v>0</v>
      </c>
      <c r="F39" s="364">
        <v>0</v>
      </c>
      <c r="G39" s="364">
        <v>0</v>
      </c>
      <c r="H39" s="364">
        <v>0</v>
      </c>
      <c r="I39" s="364">
        <v>0</v>
      </c>
      <c r="J39" s="364">
        <v>0</v>
      </c>
      <c r="K39" s="364">
        <v>0</v>
      </c>
      <c r="L39" s="364">
        <v>0</v>
      </c>
      <c r="M39" s="364">
        <v>0</v>
      </c>
      <c r="N39" s="364">
        <v>304704.53000000003</v>
      </c>
      <c r="O39" s="365">
        <f t="shared" si="5"/>
        <v>0</v>
      </c>
      <c r="P39" s="366">
        <v>136896.23800000001</v>
      </c>
      <c r="Q39" s="367">
        <v>2760.0047999999997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78"/>
      <c r="X39" s="381">
        <f t="shared" si="6"/>
        <v>139656.24280000001</v>
      </c>
      <c r="Y39" s="382">
        <f t="shared" si="7"/>
        <v>0</v>
      </c>
    </row>
    <row r="40" spans="2:26" s="368" customFormat="1" ht="12" x14ac:dyDescent="0.3">
      <c r="B40" s="363" t="s">
        <v>29</v>
      </c>
      <c r="C40" s="364">
        <v>0</v>
      </c>
      <c r="D40" s="364">
        <v>0</v>
      </c>
      <c r="E40" s="364">
        <v>0</v>
      </c>
      <c r="F40" s="364">
        <v>0</v>
      </c>
      <c r="G40" s="364">
        <v>0</v>
      </c>
      <c r="H40" s="364">
        <v>0</v>
      </c>
      <c r="I40" s="364">
        <v>0</v>
      </c>
      <c r="J40" s="364">
        <v>0</v>
      </c>
      <c r="K40" s="364">
        <v>0</v>
      </c>
      <c r="L40" s="364">
        <v>0</v>
      </c>
      <c r="M40" s="364">
        <v>474988.94680000003</v>
      </c>
      <c r="N40" s="364">
        <v>317940.70200000005</v>
      </c>
      <c r="O40" s="365">
        <f t="shared" si="5"/>
        <v>0</v>
      </c>
      <c r="P40" s="366">
        <v>530999.2678400001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78"/>
      <c r="X40" s="381">
        <f t="shared" si="6"/>
        <v>530999.2678400001</v>
      </c>
      <c r="Y40" s="382">
        <f t="shared" si="7"/>
        <v>0</v>
      </c>
    </row>
    <row r="41" spans="2:26" s="368" customFormat="1" ht="12" x14ac:dyDescent="0.3">
      <c r="B41" s="369" t="s">
        <v>82</v>
      </c>
      <c r="C41" s="370">
        <f t="shared" ref="C41:V41" si="9">+SUM(C42:C48)</f>
        <v>11827.731</v>
      </c>
      <c r="D41" s="370">
        <f t="shared" si="9"/>
        <v>94650.433000000005</v>
      </c>
      <c r="E41" s="370">
        <f t="shared" si="9"/>
        <v>203137.22899999999</v>
      </c>
      <c r="F41" s="370">
        <f t="shared" si="9"/>
        <v>148623.908</v>
      </c>
      <c r="G41" s="370">
        <f t="shared" si="9"/>
        <v>151828.05499999999</v>
      </c>
      <c r="H41" s="370">
        <f t="shared" si="9"/>
        <v>116260.79300000001</v>
      </c>
      <c r="I41" s="370">
        <f t="shared" si="9"/>
        <v>232715.85099999997</v>
      </c>
      <c r="J41" s="370">
        <f t="shared" si="9"/>
        <v>252185.87600000002</v>
      </c>
      <c r="K41" s="370">
        <f t="shared" si="9"/>
        <v>190155.72000000003</v>
      </c>
      <c r="L41" s="370">
        <f t="shared" si="9"/>
        <v>92664.065000000002</v>
      </c>
      <c r="M41" s="370">
        <f t="shared" si="9"/>
        <v>594519.88100000005</v>
      </c>
      <c r="N41" s="370">
        <f t="shared" si="9"/>
        <v>224274.50280000002</v>
      </c>
      <c r="O41" s="365">
        <f t="shared" si="5"/>
        <v>1211229.8759999999</v>
      </c>
      <c r="P41" s="371">
        <f t="shared" si="9"/>
        <v>218170.49780000001</v>
      </c>
      <c r="Q41" s="372">
        <f t="shared" si="9"/>
        <v>177277.20479999998</v>
      </c>
      <c r="R41" s="372">
        <f t="shared" si="9"/>
        <v>44516.984400000001</v>
      </c>
      <c r="S41" s="372">
        <f t="shared" si="9"/>
        <v>75850.446599999996</v>
      </c>
      <c r="T41" s="372">
        <f t="shared" si="9"/>
        <v>51991.507799999999</v>
      </c>
      <c r="U41" s="372">
        <f t="shared" si="9"/>
        <v>0</v>
      </c>
      <c r="V41" s="372">
        <f t="shared" si="9"/>
        <v>0</v>
      </c>
      <c r="W41" s="378"/>
      <c r="X41" s="381">
        <f t="shared" si="6"/>
        <v>567806.64139999996</v>
      </c>
      <c r="Y41" s="382">
        <f t="shared" si="7"/>
        <v>-0.53121479856892173</v>
      </c>
    </row>
    <row r="42" spans="2:26" s="333" customFormat="1" ht="12" x14ac:dyDescent="0.3">
      <c r="B42" s="336" t="s">
        <v>84</v>
      </c>
      <c r="C42" s="337">
        <v>0</v>
      </c>
      <c r="D42" s="337">
        <v>5942.4489999999996</v>
      </c>
      <c r="E42" s="337">
        <v>101615.872</v>
      </c>
      <c r="F42" s="337">
        <v>79628.810999999987</v>
      </c>
      <c r="G42" s="337">
        <v>80397.834000000003</v>
      </c>
      <c r="H42" s="337">
        <v>62920.044000000002</v>
      </c>
      <c r="I42" s="337">
        <v>96096.066999999995</v>
      </c>
      <c r="J42" s="337">
        <v>120120.084</v>
      </c>
      <c r="K42" s="337">
        <v>52852.837</v>
      </c>
      <c r="L42" s="337">
        <v>92664.065000000002</v>
      </c>
      <c r="M42" s="337">
        <v>49420.834600000002</v>
      </c>
      <c r="N42" s="337">
        <v>30883.062000000002</v>
      </c>
      <c r="O42" s="338">
        <f t="shared" si="5"/>
        <v>546721.16099999996</v>
      </c>
      <c r="P42" s="341">
        <v>82368.056999999986</v>
      </c>
      <c r="Q42" s="342">
        <v>41184.028800000007</v>
      </c>
      <c r="R42" s="342">
        <v>24024.016800000001</v>
      </c>
      <c r="S42" s="342">
        <v>29172.020400000001</v>
      </c>
      <c r="T42" s="342">
        <v>39468.027600000001</v>
      </c>
      <c r="U42" s="342">
        <v>0</v>
      </c>
      <c r="V42" s="342">
        <v>0</v>
      </c>
      <c r="W42" s="377"/>
      <c r="X42" s="374">
        <f t="shared" si="6"/>
        <v>216216.15060000002</v>
      </c>
      <c r="Y42" s="379">
        <f t="shared" si="7"/>
        <v>-0.60452207446201256</v>
      </c>
    </row>
    <row r="43" spans="2:26" s="333" customFormat="1" ht="12" x14ac:dyDescent="0.3">
      <c r="B43" s="336" t="s">
        <v>85</v>
      </c>
      <c r="C43" s="337">
        <v>0</v>
      </c>
      <c r="D43" s="337">
        <v>0</v>
      </c>
      <c r="E43" s="337">
        <v>0</v>
      </c>
      <c r="F43" s="337">
        <v>0</v>
      </c>
      <c r="G43" s="337">
        <v>0</v>
      </c>
      <c r="H43" s="337">
        <v>0</v>
      </c>
      <c r="I43" s="337">
        <v>0</v>
      </c>
      <c r="J43" s="337">
        <v>0</v>
      </c>
      <c r="K43" s="337">
        <v>0</v>
      </c>
      <c r="L43" s="337">
        <v>0</v>
      </c>
      <c r="M43" s="337">
        <v>0</v>
      </c>
      <c r="N43" s="337">
        <v>0</v>
      </c>
      <c r="O43" s="338">
        <f t="shared" si="5"/>
        <v>0</v>
      </c>
      <c r="P43" s="341">
        <v>0</v>
      </c>
      <c r="Q43" s="342">
        <v>0</v>
      </c>
      <c r="R43" s="342">
        <v>0</v>
      </c>
      <c r="S43" s="342">
        <v>0</v>
      </c>
      <c r="T43" s="342">
        <v>0</v>
      </c>
      <c r="U43" s="342">
        <v>0</v>
      </c>
      <c r="V43" s="342">
        <v>0</v>
      </c>
      <c r="W43" s="377"/>
      <c r="X43" s="374">
        <f t="shared" si="6"/>
        <v>0</v>
      </c>
      <c r="Y43" s="379">
        <f t="shared" si="7"/>
        <v>0</v>
      </c>
    </row>
    <row r="44" spans="2:26" s="333" customFormat="1" ht="12" x14ac:dyDescent="0.3">
      <c r="B44" s="336" t="s">
        <v>86</v>
      </c>
      <c r="C44" s="337">
        <v>11827.731</v>
      </c>
      <c r="D44" s="337">
        <v>88707.984000000011</v>
      </c>
      <c r="E44" s="337">
        <v>101521.35699999999</v>
      </c>
      <c r="F44" s="337">
        <v>68995.097000000009</v>
      </c>
      <c r="G44" s="337">
        <v>71430.221000000005</v>
      </c>
      <c r="H44" s="337">
        <v>53340.748999999996</v>
      </c>
      <c r="I44" s="337">
        <v>136619.78399999999</v>
      </c>
      <c r="J44" s="337">
        <v>132065.79200000002</v>
      </c>
      <c r="K44" s="337">
        <v>137302.88300000003</v>
      </c>
      <c r="L44" s="337">
        <v>0</v>
      </c>
      <c r="M44" s="337">
        <v>51232.455999999998</v>
      </c>
      <c r="N44" s="337">
        <v>147663.21480000002</v>
      </c>
      <c r="O44" s="338">
        <f t="shared" si="5"/>
        <v>664508.71499999997</v>
      </c>
      <c r="P44" s="341">
        <v>85501.214000000007</v>
      </c>
      <c r="Q44" s="342">
        <v>18215.9712</v>
      </c>
      <c r="R44" s="342">
        <v>20492.9676</v>
      </c>
      <c r="S44" s="342">
        <v>46678.426200000002</v>
      </c>
      <c r="T44" s="342">
        <v>12523.4802</v>
      </c>
      <c r="U44" s="342">
        <v>0</v>
      </c>
      <c r="V44" s="342">
        <v>0</v>
      </c>
      <c r="W44" s="377"/>
      <c r="X44" s="374">
        <f t="shared" si="6"/>
        <v>183412.05920000002</v>
      </c>
      <c r="Y44" s="379">
        <f t="shared" si="7"/>
        <v>-0.72398848192683218</v>
      </c>
    </row>
    <row r="45" spans="2:26" s="333" customFormat="1" ht="12" x14ac:dyDescent="0.3">
      <c r="B45" s="336" t="s">
        <v>131</v>
      </c>
      <c r="C45" s="337">
        <v>0</v>
      </c>
      <c r="D45" s="337">
        <v>0</v>
      </c>
      <c r="E45" s="337">
        <v>0</v>
      </c>
      <c r="F45" s="337">
        <v>0</v>
      </c>
      <c r="G45" s="337">
        <v>0</v>
      </c>
      <c r="H45" s="337">
        <v>0</v>
      </c>
      <c r="I45" s="337">
        <v>0</v>
      </c>
      <c r="J45" s="337">
        <v>0</v>
      </c>
      <c r="K45" s="337">
        <v>0</v>
      </c>
      <c r="L45" s="337">
        <v>0</v>
      </c>
      <c r="M45" s="337">
        <v>123466.6476</v>
      </c>
      <c r="N45" s="337">
        <v>15242.742</v>
      </c>
      <c r="O45" s="338">
        <f t="shared" si="5"/>
        <v>0</v>
      </c>
      <c r="P45" s="341">
        <v>10669.957200000001</v>
      </c>
      <c r="Q45" s="342">
        <v>29469.301199999998</v>
      </c>
      <c r="R45" s="342">
        <v>0</v>
      </c>
      <c r="S45" s="342">
        <v>0</v>
      </c>
      <c r="T45" s="342">
        <v>0</v>
      </c>
      <c r="U45" s="342">
        <v>0</v>
      </c>
      <c r="V45" s="342">
        <v>0</v>
      </c>
      <c r="W45" s="377"/>
      <c r="X45" s="374">
        <f t="shared" si="6"/>
        <v>40139.258399999999</v>
      </c>
      <c r="Y45" s="379">
        <f t="shared" si="7"/>
        <v>0</v>
      </c>
    </row>
    <row r="46" spans="2:26" s="333" customFormat="1" ht="12" x14ac:dyDescent="0.3">
      <c r="B46" s="336" t="s">
        <v>132</v>
      </c>
      <c r="C46" s="337">
        <v>0</v>
      </c>
      <c r="D46" s="337">
        <v>0</v>
      </c>
      <c r="E46" s="337">
        <v>0</v>
      </c>
      <c r="F46" s="337">
        <v>0</v>
      </c>
      <c r="G46" s="337">
        <v>0</v>
      </c>
      <c r="H46" s="337">
        <v>0</v>
      </c>
      <c r="I46" s="337">
        <v>0</v>
      </c>
      <c r="J46" s="337">
        <v>0</v>
      </c>
      <c r="K46" s="337">
        <v>0</v>
      </c>
      <c r="L46" s="337">
        <v>0</v>
      </c>
      <c r="M46" s="337">
        <v>123466.6476</v>
      </c>
      <c r="N46" s="337">
        <v>0</v>
      </c>
      <c r="O46" s="338">
        <f t="shared" si="5"/>
        <v>0</v>
      </c>
      <c r="P46" s="341">
        <v>10669.957200000001</v>
      </c>
      <c r="Q46" s="342">
        <v>29469.301199999998</v>
      </c>
      <c r="R46" s="342">
        <v>0</v>
      </c>
      <c r="S46" s="342">
        <v>0</v>
      </c>
      <c r="T46" s="342">
        <v>0</v>
      </c>
      <c r="U46" s="342">
        <v>0</v>
      </c>
      <c r="V46" s="342">
        <v>0</v>
      </c>
      <c r="W46" s="377"/>
      <c r="X46" s="374">
        <f t="shared" si="6"/>
        <v>40139.258399999999</v>
      </c>
      <c r="Y46" s="379">
        <f t="shared" si="7"/>
        <v>0</v>
      </c>
    </row>
    <row r="47" spans="2:26" s="333" customFormat="1" ht="12" x14ac:dyDescent="0.3">
      <c r="B47" s="336" t="s">
        <v>133</v>
      </c>
      <c r="C47" s="337">
        <v>0</v>
      </c>
      <c r="D47" s="337">
        <v>0</v>
      </c>
      <c r="E47" s="337">
        <v>0</v>
      </c>
      <c r="F47" s="337">
        <v>0</v>
      </c>
      <c r="G47" s="337">
        <v>0</v>
      </c>
      <c r="H47" s="337">
        <v>0</v>
      </c>
      <c r="I47" s="337">
        <v>0</v>
      </c>
      <c r="J47" s="337">
        <v>0</v>
      </c>
      <c r="K47" s="337">
        <v>0</v>
      </c>
      <c r="L47" s="337">
        <v>0</v>
      </c>
      <c r="M47" s="337">
        <v>123466.6476</v>
      </c>
      <c r="N47" s="337">
        <v>15242.742</v>
      </c>
      <c r="O47" s="338">
        <f t="shared" si="5"/>
        <v>0</v>
      </c>
      <c r="P47" s="341">
        <v>10669.957200000001</v>
      </c>
      <c r="Q47" s="342">
        <v>29469.301199999998</v>
      </c>
      <c r="R47" s="342">
        <v>0</v>
      </c>
      <c r="S47" s="342">
        <v>0</v>
      </c>
      <c r="T47" s="342">
        <v>0</v>
      </c>
      <c r="U47" s="342">
        <v>0</v>
      </c>
      <c r="V47" s="342">
        <v>0</v>
      </c>
      <c r="W47" s="377"/>
      <c r="X47" s="374">
        <f t="shared" si="6"/>
        <v>40139.258399999999</v>
      </c>
      <c r="Y47" s="379">
        <f t="shared" si="7"/>
        <v>0</v>
      </c>
    </row>
    <row r="48" spans="2:26" s="333" customFormat="1" ht="12" x14ac:dyDescent="0.3">
      <c r="B48" s="336" t="s">
        <v>134</v>
      </c>
      <c r="C48" s="337">
        <v>0</v>
      </c>
      <c r="D48" s="337">
        <v>0</v>
      </c>
      <c r="E48" s="337">
        <v>0</v>
      </c>
      <c r="F48" s="337">
        <v>0</v>
      </c>
      <c r="G48" s="337">
        <v>0</v>
      </c>
      <c r="H48" s="337">
        <v>0</v>
      </c>
      <c r="I48" s="337">
        <v>0</v>
      </c>
      <c r="J48" s="337">
        <v>0</v>
      </c>
      <c r="K48" s="337">
        <v>0</v>
      </c>
      <c r="L48" s="337">
        <v>0</v>
      </c>
      <c r="M48" s="337">
        <v>123466.6476</v>
      </c>
      <c r="N48" s="337">
        <v>15242.742</v>
      </c>
      <c r="O48" s="338">
        <f t="shared" si="5"/>
        <v>0</v>
      </c>
      <c r="P48" s="341">
        <v>18291.355199999998</v>
      </c>
      <c r="Q48" s="342">
        <v>29469.301199999998</v>
      </c>
      <c r="R48" s="342">
        <v>0</v>
      </c>
      <c r="S48" s="342">
        <v>0</v>
      </c>
      <c r="T48" s="342">
        <v>0</v>
      </c>
      <c r="U48" s="342">
        <v>0</v>
      </c>
      <c r="V48" s="342">
        <v>0</v>
      </c>
      <c r="W48" s="377"/>
      <c r="X48" s="374">
        <f t="shared" si="6"/>
        <v>47760.656399999993</v>
      </c>
      <c r="Y48" s="379">
        <f t="shared" si="7"/>
        <v>0</v>
      </c>
    </row>
    <row r="49" spans="2:25" s="333" customFormat="1" ht="12" x14ac:dyDescent="0.3">
      <c r="B49" s="361" t="s">
        <v>88</v>
      </c>
      <c r="C49" s="339"/>
      <c r="D49" s="339"/>
      <c r="E49" s="339"/>
      <c r="F49" s="339"/>
      <c r="G49" s="339"/>
      <c r="H49" s="339">
        <v>-75555.801309999995</v>
      </c>
      <c r="I49" s="339"/>
      <c r="J49" s="339"/>
      <c r="K49" s="339"/>
      <c r="L49" s="339"/>
      <c r="M49" s="339"/>
      <c r="N49" s="339"/>
      <c r="O49" s="338">
        <f t="shared" si="5"/>
        <v>-75555.801309999995</v>
      </c>
      <c r="P49" s="341">
        <v>0</v>
      </c>
      <c r="Q49" s="342">
        <v>0</v>
      </c>
      <c r="R49" s="342">
        <v>0</v>
      </c>
      <c r="S49" s="342">
        <v>0</v>
      </c>
      <c r="T49" s="342">
        <v>0</v>
      </c>
      <c r="U49" s="342">
        <v>0</v>
      </c>
      <c r="V49" s="342">
        <v>0</v>
      </c>
      <c r="W49" s="377"/>
      <c r="X49" s="374">
        <f t="shared" si="6"/>
        <v>0</v>
      </c>
      <c r="Y49" s="379">
        <f t="shared" si="7"/>
        <v>-1</v>
      </c>
    </row>
    <row r="50" spans="2:25" s="333" customFormat="1" ht="12" x14ac:dyDescent="0.3">
      <c r="B50" s="361" t="s">
        <v>89</v>
      </c>
      <c r="C50" s="339">
        <v>-52657.813999999998</v>
      </c>
      <c r="D50" s="339"/>
      <c r="E50" s="339"/>
      <c r="F50" s="339">
        <v>-41915.091999999713</v>
      </c>
      <c r="G50" s="339">
        <v>-27187</v>
      </c>
      <c r="H50" s="339">
        <v>-22816</v>
      </c>
      <c r="I50" s="339">
        <v>-92.004000000000005</v>
      </c>
      <c r="J50" s="339"/>
      <c r="K50" s="339">
        <v>-6862.3414800000028</v>
      </c>
      <c r="L50" s="339"/>
      <c r="M50" s="339">
        <v>-9135.7519999999986</v>
      </c>
      <c r="N50" s="339">
        <v>-396.06400000000002</v>
      </c>
      <c r="O50" s="338">
        <f t="shared" si="5"/>
        <v>-144667.90999999971</v>
      </c>
      <c r="P50" s="341">
        <v>0</v>
      </c>
      <c r="Q50" s="342">
        <v>-4570.4780000000064</v>
      </c>
      <c r="R50" s="342">
        <v>0</v>
      </c>
      <c r="S50" s="342">
        <v>-166294.31000000003</v>
      </c>
      <c r="T50" s="342">
        <v>-53424.527000000002</v>
      </c>
      <c r="U50" s="342">
        <v>0</v>
      </c>
      <c r="V50" s="342">
        <v>-40368.369999999995</v>
      </c>
      <c r="W50" s="377"/>
      <c r="X50" s="374">
        <f t="shared" si="6"/>
        <v>-264657.68500000006</v>
      </c>
      <c r="Y50" s="379">
        <f t="shared" si="7"/>
        <v>0.82941527944933036</v>
      </c>
    </row>
    <row r="51" spans="2:25" s="333" customFormat="1" ht="12" x14ac:dyDescent="0.3">
      <c r="W51" s="375"/>
      <c r="X51" s="37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777"/>
  <sheetViews>
    <sheetView showGridLines="0" topLeftCell="A4" zoomScale="70" zoomScaleNormal="70" workbookViewId="0">
      <pane xSplit="5" ySplit="4" topLeftCell="AF735" activePane="bottomRight" state="frozen"/>
      <selection activeCell="AM426" sqref="AM426"/>
      <selection pane="topRight" activeCell="AM426" sqref="AM426"/>
      <selection pane="bottomLeft" activeCell="AM426" sqref="AM426"/>
      <selection pane="bottomRight" activeCell="BD748" sqref="BD748"/>
    </sheetView>
  </sheetViews>
  <sheetFormatPr defaultColWidth="8.7265625" defaultRowHeight="14.5" outlineLevelRow="1" outlineLevelCol="1" x14ac:dyDescent="0.35"/>
  <cols>
    <col min="1" max="1" width="8.7265625" hidden="1" customWidth="1"/>
    <col min="2" max="2" width="6.81640625" hidden="1" customWidth="1"/>
    <col min="3" max="3" width="18.1796875" customWidth="1"/>
    <col min="4" max="4" width="25.1796875" customWidth="1"/>
    <col min="5" max="5" width="8.1796875" hidden="1" customWidth="1"/>
    <col min="6" max="12" width="10.453125" style="24" hidden="1" customWidth="1" outlineLevel="1"/>
    <col min="13" max="13" width="11.453125" style="24" hidden="1" customWidth="1" outlineLevel="1"/>
    <col min="14" max="14" width="10.453125" style="24" hidden="1" customWidth="1" outlineLevel="1"/>
    <col min="15" max="16" width="11.453125" style="24" hidden="1" customWidth="1" outlineLevel="1"/>
    <col min="17" max="17" width="10.453125" style="24" hidden="1" customWidth="1" outlineLevel="1"/>
    <col min="18" max="18" width="17.26953125" style="11" hidden="1" customWidth="1" collapsed="1"/>
    <col min="19" max="19" width="15" style="19" hidden="1" customWidth="1" outlineLevel="1"/>
    <col min="20" max="22" width="10.1796875" style="19" hidden="1" customWidth="1" outlineLevel="1"/>
    <col min="23" max="26" width="11.1796875" style="19" hidden="1" customWidth="1" outlineLevel="1"/>
    <col min="27" max="27" width="10.1796875" style="19" hidden="1" customWidth="1" outlineLevel="1"/>
    <col min="28" max="30" width="7.453125" style="19" hidden="1" customWidth="1" outlineLevel="1"/>
    <col min="31" max="31" width="12.1796875" style="159" hidden="1" customWidth="1" collapsed="1"/>
    <col min="32" max="32" width="6" style="136" bestFit="1" customWidth="1"/>
    <col min="33" max="33" width="7.81640625" style="458" bestFit="1" customWidth="1"/>
    <col min="34" max="34" width="11.26953125" customWidth="1"/>
    <col min="35" max="35" width="11.1796875" bestFit="1" customWidth="1"/>
    <col min="36" max="36" width="8.1796875" style="467" customWidth="1"/>
    <col min="37" max="37" width="11.1796875" style="19" customWidth="1"/>
    <col min="38" max="38" width="12.453125" style="19" customWidth="1"/>
    <col min="39" max="39" width="20.54296875" style="19" customWidth="1"/>
    <col min="40" max="40" width="18.1796875" style="19" customWidth="1"/>
    <col min="41" max="41" width="21" style="19" customWidth="1"/>
    <col min="42" max="42" width="20.453125" style="19" customWidth="1"/>
    <col min="43" max="43" width="13.54296875" style="540" customWidth="1"/>
    <col min="44" max="44" width="10.7265625" style="389" hidden="1" customWidth="1" outlineLevel="1"/>
    <col min="45" max="45" width="16" style="19" hidden="1" customWidth="1" outlineLevel="1"/>
    <col min="46" max="46" width="14.54296875" style="19" hidden="1" customWidth="1" outlineLevel="1"/>
    <col min="47" max="47" width="16" style="19" hidden="1" customWidth="1" outlineLevel="1"/>
    <col min="48" max="49" width="15" style="19" hidden="1" customWidth="1" outlineLevel="1"/>
    <col min="50" max="50" width="15.7265625" style="19" hidden="1" customWidth="1" outlineLevel="1"/>
    <col min="51" max="51" width="15.26953125" style="19" hidden="1" customWidth="1" outlineLevel="1"/>
    <col min="52" max="52" width="16.7265625" style="19" hidden="1" customWidth="1" outlineLevel="1"/>
    <col min="53" max="53" width="17.7265625" style="19" hidden="1" customWidth="1" outlineLevel="1"/>
    <col min="54" max="54" width="11.7265625" style="542" hidden="1" customWidth="1" outlineLevel="1"/>
    <col min="55" max="55" width="20" customWidth="1" collapsed="1"/>
    <col min="57" max="57" width="12" bestFit="1" customWidth="1"/>
  </cols>
  <sheetData>
    <row r="1" spans="3:57" hidden="1" x14ac:dyDescent="0.35"/>
    <row r="2" spans="3:57" hidden="1" x14ac:dyDescent="0.35"/>
    <row r="3" spans="3:57" hidden="1" x14ac:dyDescent="0.35">
      <c r="E3" s="19"/>
    </row>
    <row r="4" spans="3:57" x14ac:dyDescent="0.35">
      <c r="C4" s="55"/>
      <c r="D4" s="55"/>
      <c r="E4" s="55"/>
      <c r="F4" s="58">
        <v>3</v>
      </c>
      <c r="G4" s="58">
        <v>4</v>
      </c>
      <c r="H4" s="58">
        <v>5</v>
      </c>
      <c r="I4" s="58">
        <v>6</v>
      </c>
      <c r="J4" s="58">
        <v>7</v>
      </c>
      <c r="K4" s="58">
        <v>8</v>
      </c>
      <c r="L4" s="58">
        <v>9</v>
      </c>
      <c r="M4" s="58">
        <v>10</v>
      </c>
      <c r="N4" s="58">
        <v>11</v>
      </c>
      <c r="O4" s="58">
        <v>12</v>
      </c>
      <c r="P4" s="58">
        <v>13</v>
      </c>
      <c r="Q4" s="58">
        <v>14</v>
      </c>
      <c r="S4" s="57">
        <v>1</v>
      </c>
      <c r="T4" s="57">
        <v>2</v>
      </c>
      <c r="U4" s="57">
        <v>3</v>
      </c>
      <c r="V4" s="57">
        <v>4</v>
      </c>
      <c r="W4" s="57">
        <v>5</v>
      </c>
      <c r="X4" s="57">
        <v>6</v>
      </c>
      <c r="Y4" s="57">
        <v>7</v>
      </c>
      <c r="Z4" s="57">
        <v>8</v>
      </c>
      <c r="AA4" s="57">
        <v>9</v>
      </c>
      <c r="AB4" s="57">
        <v>10</v>
      </c>
      <c r="AC4" s="57">
        <v>11</v>
      </c>
      <c r="AD4" s="57">
        <v>12</v>
      </c>
      <c r="AH4" s="135" t="s">
        <v>18</v>
      </c>
      <c r="AI4" s="135" t="s">
        <v>367</v>
      </c>
    </row>
    <row r="5" spans="3:57" x14ac:dyDescent="0.35">
      <c r="C5" s="13"/>
      <c r="D5" s="13"/>
      <c r="E5" s="13"/>
      <c r="F5" s="32" t="s">
        <v>0</v>
      </c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454"/>
      <c r="AF5" s="245"/>
      <c r="AG5" s="459"/>
      <c r="AH5" s="455"/>
      <c r="AI5" s="257"/>
      <c r="AJ5" s="468"/>
      <c r="AK5" s="245"/>
      <c r="AL5" s="245"/>
      <c r="AM5" s="433"/>
      <c r="AN5" s="433" t="s">
        <v>376</v>
      </c>
      <c r="AO5" s="433" t="s">
        <v>344</v>
      </c>
      <c r="AP5" s="434"/>
      <c r="AS5" s="725" t="s">
        <v>11</v>
      </c>
      <c r="AT5" s="726"/>
      <c r="AU5" s="726"/>
      <c r="AV5" s="726"/>
      <c r="AW5" s="726"/>
      <c r="AX5" s="726"/>
      <c r="AY5" s="726"/>
      <c r="AZ5" s="726"/>
      <c r="BA5" s="727"/>
    </row>
    <row r="6" spans="3:57" ht="29" x14ac:dyDescent="0.35">
      <c r="C6" s="8" t="s">
        <v>8</v>
      </c>
      <c r="D6" s="8" t="s">
        <v>9</v>
      </c>
      <c r="E6" s="8" t="s">
        <v>28</v>
      </c>
      <c r="F6" s="138" t="s">
        <v>23</v>
      </c>
      <c r="G6" s="139" t="s">
        <v>24</v>
      </c>
      <c r="H6" s="139" t="s">
        <v>25</v>
      </c>
      <c r="I6" s="139" t="s">
        <v>26</v>
      </c>
      <c r="J6" s="139" t="s">
        <v>27</v>
      </c>
      <c r="K6" s="139" t="s">
        <v>17</v>
      </c>
      <c r="L6" s="139" t="s">
        <v>19</v>
      </c>
      <c r="M6" s="139" t="s">
        <v>16</v>
      </c>
      <c r="N6" s="139" t="s">
        <v>18</v>
      </c>
      <c r="O6" s="139" t="s">
        <v>20</v>
      </c>
      <c r="P6" s="139" t="s">
        <v>21</v>
      </c>
      <c r="Q6" s="140" t="s">
        <v>22</v>
      </c>
      <c r="R6" s="154" t="s">
        <v>4</v>
      </c>
      <c r="S6" s="138" t="s">
        <v>23</v>
      </c>
      <c r="T6" s="139" t="s">
        <v>24</v>
      </c>
      <c r="U6" s="139" t="s">
        <v>25</v>
      </c>
      <c r="V6" s="139" t="s">
        <v>26</v>
      </c>
      <c r="W6" s="139" t="s">
        <v>27</v>
      </c>
      <c r="X6" s="139" t="s">
        <v>17</v>
      </c>
      <c r="Y6" s="139" t="s">
        <v>19</v>
      </c>
      <c r="Z6" s="139" t="s">
        <v>16</v>
      </c>
      <c r="AA6" s="139" t="s">
        <v>18</v>
      </c>
      <c r="AB6" s="139" t="s">
        <v>20</v>
      </c>
      <c r="AC6" s="139" t="s">
        <v>21</v>
      </c>
      <c r="AD6" s="140" t="s">
        <v>22</v>
      </c>
      <c r="AE6" s="154" t="s">
        <v>5</v>
      </c>
      <c r="AF6" s="163" t="s">
        <v>2</v>
      </c>
      <c r="AG6" s="460" t="s">
        <v>14</v>
      </c>
      <c r="AH6" s="152" t="s">
        <v>366</v>
      </c>
      <c r="AI6" s="152" t="s">
        <v>1</v>
      </c>
      <c r="AJ6" s="469" t="s">
        <v>2</v>
      </c>
      <c r="AK6" s="185" t="s">
        <v>16</v>
      </c>
      <c r="AL6" s="185" t="s">
        <v>192</v>
      </c>
      <c r="AM6" s="185" t="s">
        <v>20</v>
      </c>
      <c r="AN6" s="185" t="s">
        <v>375</v>
      </c>
      <c r="AO6" s="185" t="s">
        <v>21</v>
      </c>
      <c r="AP6" s="185" t="s">
        <v>22</v>
      </c>
      <c r="AS6" s="390" t="s">
        <v>23</v>
      </c>
      <c r="AT6" s="391" t="s">
        <v>24</v>
      </c>
      <c r="AU6" s="391" t="s">
        <v>25</v>
      </c>
      <c r="AV6" s="391" t="s">
        <v>26</v>
      </c>
      <c r="AW6" s="391" t="s">
        <v>27</v>
      </c>
      <c r="AX6" s="391" t="s">
        <v>17</v>
      </c>
      <c r="AY6" s="391" t="s">
        <v>19</v>
      </c>
      <c r="AZ6" s="392" t="s">
        <v>304</v>
      </c>
      <c r="BA6" s="393" t="s">
        <v>305</v>
      </c>
    </row>
    <row r="7" spans="3:57" x14ac:dyDescent="0.35">
      <c r="C7" s="141" t="s">
        <v>13</v>
      </c>
      <c r="D7" s="141"/>
      <c r="E7" s="141"/>
      <c r="F7" s="142">
        <v>4983360</v>
      </c>
      <c r="G7" s="142">
        <v>6809904.7567251939</v>
      </c>
      <c r="H7" s="142">
        <v>8286823.7138548018</v>
      </c>
      <c r="I7" s="142">
        <v>7828643.1169502027</v>
      </c>
      <c r="J7" s="142">
        <v>8875636.7938080002</v>
      </c>
      <c r="K7" s="142">
        <v>9412621.8768419996</v>
      </c>
      <c r="L7" s="142">
        <v>9155243.7108536027</v>
      </c>
      <c r="M7" s="142">
        <v>12827304.338828001</v>
      </c>
      <c r="N7" s="142">
        <v>9874443.1651920006</v>
      </c>
      <c r="O7" s="142">
        <v>11413568.284268025</v>
      </c>
      <c r="P7" s="142">
        <v>12614797.475600004</v>
      </c>
      <c r="Q7" s="142">
        <v>9941314.5443999972</v>
      </c>
      <c r="R7" s="155">
        <v>112023661.77732182</v>
      </c>
      <c r="S7" s="143">
        <v>12761116.303115999</v>
      </c>
      <c r="T7" s="144">
        <v>6809499.9646600066</v>
      </c>
      <c r="U7" s="144">
        <v>9594452.1097400319</v>
      </c>
      <c r="V7" s="144">
        <v>9167490.3938399907</v>
      </c>
      <c r="W7" s="144">
        <v>10374254.200039996</v>
      </c>
      <c r="X7" s="144">
        <v>10958113.609159999</v>
      </c>
      <c r="Y7" s="144">
        <v>11474018.389760025</v>
      </c>
      <c r="Z7" s="144">
        <f>+SUM(Z8:Z39,Z40,Z49,Z50)</f>
        <v>11878421.246720016</v>
      </c>
      <c r="AA7" s="144">
        <f>+SUM(AA8:AA39,AA40,AA49,AA50)</f>
        <v>9716053.7808450256</v>
      </c>
      <c r="AB7" s="144">
        <v>0</v>
      </c>
      <c r="AC7" s="144">
        <v>0</v>
      </c>
      <c r="AD7" s="144">
        <v>0</v>
      </c>
      <c r="AE7" s="155">
        <f>+SUM(S7:AD7)</f>
        <v>92733419.9978811</v>
      </c>
      <c r="AF7" s="154" t="s">
        <v>193</v>
      </c>
      <c r="AG7" s="461" t="s">
        <v>368</v>
      </c>
      <c r="AH7" s="145">
        <f>SUM(AH8:AH50)</f>
        <v>10173305.701137898</v>
      </c>
      <c r="AI7" s="145">
        <f>SUM(AI8:AI50)</f>
        <v>11282728.819241684</v>
      </c>
      <c r="AJ7" s="469" t="s">
        <v>343</v>
      </c>
      <c r="AK7" s="185">
        <v>14262441.828511786</v>
      </c>
      <c r="AL7" s="185">
        <v>14337627.49995465</v>
      </c>
      <c r="AM7" s="185">
        <v>15177105.000000009</v>
      </c>
      <c r="AN7" s="185">
        <v>15177105.000000009</v>
      </c>
      <c r="AO7" s="185">
        <v>16041658.101471351</v>
      </c>
      <c r="AP7" s="185">
        <v>17054684.999999985</v>
      </c>
      <c r="AS7" s="394">
        <f>SUM(AS8:AS50)</f>
        <v>12624636</v>
      </c>
      <c r="AT7" s="395">
        <f t="shared" ref="AT7:BA7" si="0">SUM(AT8:AT50)</f>
        <v>6108307.283640096</v>
      </c>
      <c r="AU7" s="395">
        <f t="shared" si="0"/>
        <v>12097423.397896104</v>
      </c>
      <c r="AV7" s="395">
        <f t="shared" si="0"/>
        <v>8649064.2257591598</v>
      </c>
      <c r="AW7" s="395">
        <f t="shared" si="0"/>
        <v>11115010.168086056</v>
      </c>
      <c r="AX7" s="395">
        <f t="shared" si="0"/>
        <v>14441699.000000002</v>
      </c>
      <c r="AY7" s="395">
        <f t="shared" si="0"/>
        <v>14910901.314465616</v>
      </c>
      <c r="AZ7" s="395">
        <f t="shared" si="0"/>
        <v>108547110.71831349</v>
      </c>
      <c r="BA7" s="396">
        <f t="shared" si="0"/>
        <v>156820558.81978479</v>
      </c>
    </row>
    <row r="8" spans="3:57" outlineLevel="1" x14ac:dyDescent="0.35">
      <c r="C8" s="5" t="s">
        <v>40</v>
      </c>
      <c r="D8" s="5" t="s">
        <v>36</v>
      </c>
      <c r="E8" s="5" t="s">
        <v>69</v>
      </c>
      <c r="F8" s="28">
        <v>543940.93620000011</v>
      </c>
      <c r="G8" s="28">
        <v>1401740.6688000001</v>
      </c>
      <c r="H8" s="28">
        <v>792470.321</v>
      </c>
      <c r="I8" s="28">
        <v>981332.36460000009</v>
      </c>
      <c r="J8" s="28">
        <v>1299320.6043000002</v>
      </c>
      <c r="K8" s="28">
        <v>2014890.2660000003</v>
      </c>
      <c r="L8" s="28">
        <v>2134704.5474000014</v>
      </c>
      <c r="M8" s="28">
        <v>2476198.5690000011</v>
      </c>
      <c r="N8" s="28">
        <v>1892092.5082000003</v>
      </c>
      <c r="O8" s="28">
        <v>2144352.9286000007</v>
      </c>
      <c r="P8" s="28">
        <v>1720496.0851600007</v>
      </c>
      <c r="Q8" s="28">
        <v>2063244.9207200003</v>
      </c>
      <c r="R8" s="37">
        <v>19464784.719980005</v>
      </c>
      <c r="S8" s="33">
        <v>2375259.6339199999</v>
      </c>
      <c r="T8" s="20">
        <v>1697454.0501600001</v>
      </c>
      <c r="U8" s="20">
        <v>1952919.1962000011</v>
      </c>
      <c r="V8" s="20">
        <v>1996681.5359999998</v>
      </c>
      <c r="W8" s="20">
        <v>2158134.3378800014</v>
      </c>
      <c r="X8" s="20">
        <v>2224788.3706400003</v>
      </c>
      <c r="Y8" s="20">
        <v>2529984.7821600009</v>
      </c>
      <c r="Z8" s="20">
        <f>+SUMIFS($Z$52:$Z$773,$D$52:$D$773,$D8)</f>
        <v>2249585.2862</v>
      </c>
      <c r="AA8" s="20">
        <f t="shared" ref="AA8:AA39" si="1">+SUMIFS($AA$52:$AA$773,$D$52:$D$773,$D8)</f>
        <v>1606897.7283600005</v>
      </c>
      <c r="AB8" s="20">
        <v>0</v>
      </c>
      <c r="AC8" s="20">
        <v>0</v>
      </c>
      <c r="AD8" s="20">
        <v>0</v>
      </c>
      <c r="AE8" s="37">
        <f t="shared" ref="AE8:AE71" si="2">+SUM(S8:AD8)</f>
        <v>18791704.921520006</v>
      </c>
      <c r="AF8" s="148">
        <f>AE8/$AE$7</f>
        <v>0.2026422073288075</v>
      </c>
      <c r="AG8" s="462">
        <f>IFERROR(SUM(S8:Z8)/SUM(F8:M8)-1,0)</f>
        <v>0.47577501464005789</v>
      </c>
      <c r="AH8" s="149">
        <f>SUMIFS($AH$51:$AH$771,$D$51:$D$771,$D8)</f>
        <v>2088297.2075022231</v>
      </c>
      <c r="AI8" s="149">
        <f>SUMIFS($AI$51:$AI$771,$D$51:$D$771,$D8)</f>
        <v>2132782.5269066668</v>
      </c>
      <c r="AJ8" s="457">
        <f>AI8/$AI$7</f>
        <v>0.18903073547858362</v>
      </c>
      <c r="AK8" s="16">
        <f>$AK$7*AJ8</f>
        <v>2696039.8685640977</v>
      </c>
      <c r="AL8" s="16">
        <v>2870992.80642774</v>
      </c>
      <c r="AM8" s="16">
        <f>$AM$7*AJ8</f>
        <v>2868939.3205856904</v>
      </c>
      <c r="AN8" s="16">
        <v>2868939.3205856904</v>
      </c>
      <c r="AO8" s="16">
        <f>$AO$7*AJ8</f>
        <v>3032366.429217109</v>
      </c>
      <c r="AP8" s="16">
        <f>$AP$7*AJ8</f>
        <v>3223859.648905565</v>
      </c>
      <c r="AS8" s="20">
        <f t="shared" ref="AS8:AY23" si="3">SUMIFS(AS$51:AS$772,$D$51:$D$772,$D8)</f>
        <v>1749656.8485999175</v>
      </c>
      <c r="AT8" s="33">
        <f t="shared" si="3"/>
        <v>1174887.2726192162</v>
      </c>
      <c r="AU8" s="33">
        <f t="shared" si="3"/>
        <v>2321757.123823388</v>
      </c>
      <c r="AV8" s="33">
        <f t="shared" si="3"/>
        <v>1146777.1682611022</v>
      </c>
      <c r="AW8" s="33">
        <f t="shared" si="3"/>
        <v>2300939.4515242246</v>
      </c>
      <c r="AX8" s="33">
        <f t="shared" si="3"/>
        <v>2825576.1672257315</v>
      </c>
      <c r="AY8" s="33">
        <f t="shared" si="3"/>
        <v>2390287.6075239452</v>
      </c>
      <c r="AZ8" s="33">
        <f>SUM(AS8:AY8,AK8,AL8)</f>
        <v>19476914.314569365</v>
      </c>
      <c r="BA8" s="397">
        <f>SUM(AS8:AY8,AK8,AL8,AN8,AO8,AP8)</f>
        <v>28602079.713277727</v>
      </c>
      <c r="BC8" s="135"/>
      <c r="BE8" s="19"/>
    </row>
    <row r="9" spans="3:57" outlineLevel="1" x14ac:dyDescent="0.35">
      <c r="C9" s="5" t="s">
        <v>41</v>
      </c>
      <c r="D9" s="5" t="s">
        <v>32</v>
      </c>
      <c r="E9" s="5" t="s">
        <v>70</v>
      </c>
      <c r="F9" s="28">
        <v>1015644.7682000003</v>
      </c>
      <c r="G9" s="28">
        <v>982790.02580000157</v>
      </c>
      <c r="H9" s="28">
        <v>1358303.0966000012</v>
      </c>
      <c r="I9" s="28">
        <v>1518744.723800001</v>
      </c>
      <c r="J9" s="28">
        <v>1266947.2063999996</v>
      </c>
      <c r="K9" s="28">
        <v>1711442.8304000015</v>
      </c>
      <c r="L9" s="28">
        <v>1479877.7517600008</v>
      </c>
      <c r="M9" s="28">
        <v>2214924.087079999</v>
      </c>
      <c r="N9" s="28">
        <v>1516957.0963599999</v>
      </c>
      <c r="O9" s="28">
        <v>1943287.729200016</v>
      </c>
      <c r="P9" s="28">
        <v>2208237.6771200025</v>
      </c>
      <c r="Q9" s="28">
        <v>1559503.1111600001</v>
      </c>
      <c r="R9" s="37">
        <v>18776660.103880022</v>
      </c>
      <c r="S9" s="33">
        <v>1548817.0091560064</v>
      </c>
      <c r="T9" s="20">
        <v>1065603.1193600069</v>
      </c>
      <c r="U9" s="20">
        <v>1382777.1154800088</v>
      </c>
      <c r="V9" s="20">
        <v>1366447.2875999997</v>
      </c>
      <c r="W9" s="20">
        <v>1591144.2962000046</v>
      </c>
      <c r="X9" s="20">
        <v>1862999.2209999999</v>
      </c>
      <c r="Y9" s="20">
        <v>1647235.7370000118</v>
      </c>
      <c r="Z9" s="20">
        <f t="shared" ref="Z9:Z50" si="4">+SUMIFS($Z$52:$Z$773,$D$52:$D$773,$D9)</f>
        <v>2020324.0158000137</v>
      </c>
      <c r="AA9" s="20">
        <f t="shared" si="1"/>
        <v>1661029.7529600114</v>
      </c>
      <c r="AB9" s="20">
        <v>0</v>
      </c>
      <c r="AC9" s="20">
        <v>0</v>
      </c>
      <c r="AD9" s="20">
        <v>0</v>
      </c>
      <c r="AE9" s="37">
        <f t="shared" si="2"/>
        <v>14146377.554556064</v>
      </c>
      <c r="AF9" s="148">
        <f t="shared" ref="AF9:AF72" si="5">AE9/$AE$7</f>
        <v>0.15254886053894379</v>
      </c>
      <c r="AG9" s="462">
        <f t="shared" ref="AG9:AG72" si="6">IFERROR(SUM(S9:Z9)/SUM(F9:M9)-1,0)</f>
        <v>8.1106564425542427E-2</v>
      </c>
      <c r="AH9" s="149">
        <f t="shared" ref="AH9:AH32" si="7">SUMIFS($AH$51:$AH$771,$D$51:$D$771,$D9)</f>
        <v>1571909.0982840073</v>
      </c>
      <c r="AI9" s="149">
        <f t="shared" ref="AI9:AI32" si="8">SUMIFS($AI$51:$AI$771,$D$51:$D$771,$D9)</f>
        <v>1777268.9419200125</v>
      </c>
      <c r="AJ9" s="457">
        <f t="shared" ref="AJ9:AJ50" si="9">AI9/$AI$7</f>
        <v>0.15752119636953779</v>
      </c>
      <c r="AK9" s="16">
        <f t="shared" ref="AK9:AK50" si="10">$AK$7*AJ9</f>
        <v>2246636.8999781148</v>
      </c>
      <c r="AL9" s="16">
        <v>2266902.1249533831</v>
      </c>
      <c r="AM9" s="16">
        <f t="shared" ref="AM9:AM50" si="11">$AM$7*AJ9</f>
        <v>2390715.7370260954</v>
      </c>
      <c r="AN9" s="16">
        <v>2390715.7370260954</v>
      </c>
      <c r="AO9" s="16">
        <f t="shared" ref="AO9:AO50" si="12">$AO$7*AJ9</f>
        <v>2526901.1758948555</v>
      </c>
      <c r="AP9" s="16">
        <f t="shared" ref="AP9:AP50" si="13">$AP$7*AJ9</f>
        <v>2686474.3849056084</v>
      </c>
      <c r="AS9" s="20">
        <f t="shared" si="3"/>
        <v>1464864.4866296989</v>
      </c>
      <c r="AT9" s="33">
        <f t="shared" si="3"/>
        <v>748131.40486651089</v>
      </c>
      <c r="AU9" s="33">
        <f t="shared" si="3"/>
        <v>1606320.0711896671</v>
      </c>
      <c r="AV9" s="33">
        <f t="shared" si="3"/>
        <v>1405289.5822636371</v>
      </c>
      <c r="AW9" s="33">
        <f t="shared" si="3"/>
        <v>1283014.3999999999</v>
      </c>
      <c r="AX9" s="33">
        <f t="shared" si="3"/>
        <v>1783580.9079494458</v>
      </c>
      <c r="AY9" s="33">
        <f t="shared" si="3"/>
        <v>1704872.9254417433</v>
      </c>
      <c r="AZ9" s="33">
        <f t="shared" ref="AZ9:AZ39" si="14">SUM(AS9:AY9,AK9,AL9)</f>
        <v>14509612.803272201</v>
      </c>
      <c r="BA9" s="397">
        <f t="shared" ref="BA9:BA72" si="15">SUM(AS9:AY9,AK9,AL9,AN9,AO9,AP9)</f>
        <v>22113704.101098761</v>
      </c>
      <c r="BC9" s="135"/>
      <c r="BE9" s="19"/>
    </row>
    <row r="10" spans="3:57" outlineLevel="1" x14ac:dyDescent="0.35">
      <c r="C10" s="5" t="s">
        <v>41</v>
      </c>
      <c r="D10" s="5" t="s">
        <v>33</v>
      </c>
      <c r="E10" s="5" t="s">
        <v>70</v>
      </c>
      <c r="F10" s="28">
        <v>431097.43579999992</v>
      </c>
      <c r="G10" s="28">
        <v>520831.84200000012</v>
      </c>
      <c r="H10" s="28">
        <v>684825.96059999999</v>
      </c>
      <c r="I10" s="28">
        <v>775046.6292000002</v>
      </c>
      <c r="J10" s="28">
        <v>637878.19599999988</v>
      </c>
      <c r="K10" s="28">
        <v>868163.44460000016</v>
      </c>
      <c r="L10" s="28">
        <v>755332.09048000048</v>
      </c>
      <c r="M10" s="28">
        <v>938459.88884000049</v>
      </c>
      <c r="N10" s="28">
        <v>956402.37208</v>
      </c>
      <c r="O10" s="28">
        <v>838385.72616000252</v>
      </c>
      <c r="P10" s="28">
        <v>1034932.3785200003</v>
      </c>
      <c r="Q10" s="28">
        <v>825024.32207999984</v>
      </c>
      <c r="R10" s="37">
        <v>9266380.2863600031</v>
      </c>
      <c r="S10" s="33">
        <v>965102.33991999959</v>
      </c>
      <c r="T10" s="20">
        <v>291124.94336000015</v>
      </c>
      <c r="U10" s="20">
        <v>678796.25508000003</v>
      </c>
      <c r="V10" s="20">
        <v>667408.24476000073</v>
      </c>
      <c r="W10" s="20">
        <v>804389.21952000062</v>
      </c>
      <c r="X10" s="20">
        <v>802554.40028000111</v>
      </c>
      <c r="Y10" s="20">
        <v>913319.80056000047</v>
      </c>
      <c r="Z10" s="20">
        <f t="shared" si="4"/>
        <v>940967.9150799996</v>
      </c>
      <c r="AA10" s="20">
        <f t="shared" si="1"/>
        <v>653518.00944000017</v>
      </c>
      <c r="AB10" s="20">
        <v>0</v>
      </c>
      <c r="AC10" s="20">
        <v>0</v>
      </c>
      <c r="AD10" s="20">
        <v>0</v>
      </c>
      <c r="AE10" s="37">
        <f t="shared" si="2"/>
        <v>6717181.1280000024</v>
      </c>
      <c r="AF10" s="148">
        <f t="shared" si="5"/>
        <v>7.2435386596908485E-2</v>
      </c>
      <c r="AG10" s="462">
        <f t="shared" si="6"/>
        <v>8.0551851959252962E-2</v>
      </c>
      <c r="AH10" s="149">
        <f t="shared" si="7"/>
        <v>746353.45866666699</v>
      </c>
      <c r="AI10" s="149">
        <f t="shared" si="8"/>
        <v>835935.24169333361</v>
      </c>
      <c r="AJ10" s="457">
        <f t="shared" si="9"/>
        <v>7.4089810637628803E-2</v>
      </c>
      <c r="AK10" s="16">
        <f t="shared" si="10"/>
        <v>1056701.6143046345</v>
      </c>
      <c r="AL10" s="16">
        <v>1089004.0349947573</v>
      </c>
      <c r="AM10" s="16">
        <f t="shared" si="11"/>
        <v>1124468.8354774099</v>
      </c>
      <c r="AN10" s="16">
        <v>1124468.8354774099</v>
      </c>
      <c r="AO10" s="16">
        <f t="shared" si="12"/>
        <v>1188523.4110515965</v>
      </c>
      <c r="AP10" s="16">
        <f t="shared" si="13"/>
        <v>1263578.3821344073</v>
      </c>
      <c r="AS10" s="20">
        <f t="shared" si="3"/>
        <v>817658.77126932354</v>
      </c>
      <c r="AT10" s="33">
        <f t="shared" si="3"/>
        <v>376485.99733905541</v>
      </c>
      <c r="AU10" s="33">
        <f t="shared" si="3"/>
        <v>784508.38419050514</v>
      </c>
      <c r="AV10" s="33">
        <f t="shared" si="3"/>
        <v>838317.37530666671</v>
      </c>
      <c r="AW10" s="33">
        <f t="shared" si="3"/>
        <v>672816.88377406576</v>
      </c>
      <c r="AX10" s="33">
        <f t="shared" si="3"/>
        <v>896671.68411537306</v>
      </c>
      <c r="AY10" s="33">
        <f t="shared" si="3"/>
        <v>1004480.0019440089</v>
      </c>
      <c r="AZ10" s="33">
        <f t="shared" si="14"/>
        <v>7536644.747238392</v>
      </c>
      <c r="BA10" s="397">
        <f t="shared" si="15"/>
        <v>11113215.375901807</v>
      </c>
      <c r="BC10" s="135"/>
      <c r="BE10" s="19"/>
    </row>
    <row r="11" spans="3:57" outlineLevel="1" x14ac:dyDescent="0.35">
      <c r="C11" s="5" t="s">
        <v>42</v>
      </c>
      <c r="D11" s="5" t="s">
        <v>48</v>
      </c>
      <c r="E11" s="5" t="s">
        <v>70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37">
        <v>0</v>
      </c>
      <c r="S11" s="33">
        <v>0</v>
      </c>
      <c r="T11" s="20">
        <v>0</v>
      </c>
      <c r="U11" s="20">
        <v>0</v>
      </c>
      <c r="V11" s="20">
        <v>0</v>
      </c>
      <c r="W11" s="20">
        <v>0</v>
      </c>
      <c r="X11" s="20">
        <v>0</v>
      </c>
      <c r="Y11" s="20">
        <v>88603.356599999999</v>
      </c>
      <c r="Z11" s="20">
        <f t="shared" si="4"/>
        <v>315006.31264000002</v>
      </c>
      <c r="AA11" s="20">
        <f t="shared" si="1"/>
        <v>77243.538600000014</v>
      </c>
      <c r="AB11" s="20">
        <v>0</v>
      </c>
      <c r="AC11" s="20">
        <v>0</v>
      </c>
      <c r="AD11" s="20">
        <v>0</v>
      </c>
      <c r="AE11" s="37">
        <f t="shared" si="2"/>
        <v>480853.20784000005</v>
      </c>
      <c r="AF11" s="148">
        <f t="shared" si="5"/>
        <v>5.1853280926227813E-3</v>
      </c>
      <c r="AG11" s="462">
        <f t="shared" si="6"/>
        <v>0</v>
      </c>
      <c r="AH11" s="149">
        <f t="shared" si="7"/>
        <v>53428.134204444454</v>
      </c>
      <c r="AI11" s="149">
        <f t="shared" si="8"/>
        <v>160284.40261333337</v>
      </c>
      <c r="AJ11" s="457">
        <f t="shared" si="9"/>
        <v>1.4206173451584042E-2</v>
      </c>
      <c r="AK11" s="16">
        <f t="shared" si="10"/>
        <v>202614.72245896587</v>
      </c>
      <c r="AL11" s="16">
        <v>165434.20315853422</v>
      </c>
      <c r="AM11" s="16">
        <f t="shared" si="11"/>
        <v>215608.58612290354</v>
      </c>
      <c r="AN11" s="16">
        <v>215608.58612290354</v>
      </c>
      <c r="AO11" s="16">
        <f t="shared" si="12"/>
        <v>227890.57744051039</v>
      </c>
      <c r="AP11" s="16">
        <f t="shared" si="13"/>
        <v>242281.81327212838</v>
      </c>
      <c r="AS11" s="20">
        <f t="shared" si="3"/>
        <v>957.25558798401357</v>
      </c>
      <c r="AT11" s="33">
        <f t="shared" si="3"/>
        <v>544.28001329869824</v>
      </c>
      <c r="AU11" s="33">
        <f t="shared" si="3"/>
        <v>1198.3617600000002</v>
      </c>
      <c r="AV11" s="33">
        <f t="shared" si="3"/>
        <v>0</v>
      </c>
      <c r="AW11" s="33">
        <f t="shared" si="3"/>
        <v>0</v>
      </c>
      <c r="AX11" s="33">
        <f t="shared" si="3"/>
        <v>0</v>
      </c>
      <c r="AY11" s="33">
        <f t="shared" si="3"/>
        <v>1020851.6318757448</v>
      </c>
      <c r="AZ11" s="33">
        <f t="shared" si="14"/>
        <v>1391600.4548545275</v>
      </c>
      <c r="BA11" s="397">
        <f t="shared" si="15"/>
        <v>2077381.4316900698</v>
      </c>
      <c r="BC11" s="135"/>
      <c r="BE11" s="19"/>
    </row>
    <row r="12" spans="3:57" outlineLevel="1" x14ac:dyDescent="0.35">
      <c r="C12" s="5" t="s">
        <v>43</v>
      </c>
      <c r="D12" s="5" t="s">
        <v>49</v>
      </c>
      <c r="E12" s="5" t="s">
        <v>69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0</v>
      </c>
      <c r="R12" s="37">
        <v>0</v>
      </c>
      <c r="S12" s="33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116122.44563999999</v>
      </c>
      <c r="Z12" s="20">
        <f t="shared" si="4"/>
        <v>481849.90268000012</v>
      </c>
      <c r="AA12" s="20">
        <f t="shared" si="1"/>
        <v>146833.21871999998</v>
      </c>
      <c r="AB12" s="20">
        <v>0</v>
      </c>
      <c r="AC12" s="20">
        <v>0</v>
      </c>
      <c r="AD12" s="20">
        <v>0</v>
      </c>
      <c r="AE12" s="37">
        <f t="shared" si="2"/>
        <v>744805.56704000011</v>
      </c>
      <c r="AF12" s="148">
        <f t="shared" si="5"/>
        <v>8.0316844462009328E-3</v>
      </c>
      <c r="AG12" s="462">
        <f t="shared" si="6"/>
        <v>0</v>
      </c>
      <c r="AH12" s="149">
        <f t="shared" si="7"/>
        <v>82756.174115555565</v>
      </c>
      <c r="AI12" s="149">
        <f t="shared" si="8"/>
        <v>248268.52234666666</v>
      </c>
      <c r="AJ12" s="457">
        <f t="shared" si="9"/>
        <v>2.200429757057237E-2</v>
      </c>
      <c r="AK12" s="16">
        <f t="shared" si="10"/>
        <v>313835.0140775516</v>
      </c>
      <c r="AL12" s="16">
        <v>245100.86475736159</v>
      </c>
      <c r="AM12" s="16">
        <f t="shared" si="11"/>
        <v>333961.53467982198</v>
      </c>
      <c r="AN12" s="16">
        <v>333961.53467982198</v>
      </c>
      <c r="AO12" s="16">
        <f t="shared" si="12"/>
        <v>352985.41839015862</v>
      </c>
      <c r="AP12" s="16">
        <f t="shared" si="13"/>
        <v>375276.36371237668</v>
      </c>
      <c r="AS12" s="20">
        <f t="shared" si="3"/>
        <v>0</v>
      </c>
      <c r="AT12" s="33">
        <f t="shared" si="3"/>
        <v>0</v>
      </c>
      <c r="AU12" s="33">
        <f t="shared" si="3"/>
        <v>0</v>
      </c>
      <c r="AV12" s="33">
        <f t="shared" si="3"/>
        <v>0</v>
      </c>
      <c r="AW12" s="33">
        <f t="shared" si="3"/>
        <v>0</v>
      </c>
      <c r="AX12" s="33">
        <f t="shared" si="3"/>
        <v>0</v>
      </c>
      <c r="AY12" s="33">
        <f t="shared" si="3"/>
        <v>1144511.8976213445</v>
      </c>
      <c r="AZ12" s="33">
        <f t="shared" si="14"/>
        <v>1703447.7764562578</v>
      </c>
      <c r="BA12" s="397">
        <f t="shared" si="15"/>
        <v>2765671.0932386154</v>
      </c>
      <c r="BC12" s="135"/>
      <c r="BE12" s="19"/>
    </row>
    <row r="13" spans="3:57" outlineLevel="1" x14ac:dyDescent="0.35">
      <c r="C13" s="5" t="s">
        <v>41</v>
      </c>
      <c r="D13" s="5" t="s">
        <v>30</v>
      </c>
      <c r="E13" s="5" t="s">
        <v>71</v>
      </c>
      <c r="F13" s="28">
        <v>1331592.6347519953</v>
      </c>
      <c r="G13" s="28">
        <v>1804695.4886879933</v>
      </c>
      <c r="H13" s="28">
        <v>2331584.5851384015</v>
      </c>
      <c r="I13" s="28">
        <v>2439302.9816210005</v>
      </c>
      <c r="J13" s="28">
        <v>2690009.866419998</v>
      </c>
      <c r="K13" s="28">
        <v>2404550.2121899985</v>
      </c>
      <c r="L13" s="28">
        <v>2168674.9319999986</v>
      </c>
      <c r="M13" s="28">
        <v>3314597.0564840031</v>
      </c>
      <c r="N13" s="28">
        <v>2151835.6101919981</v>
      </c>
      <c r="O13" s="28">
        <v>2941347.316000009</v>
      </c>
      <c r="P13" s="28">
        <v>3174456.1050399989</v>
      </c>
      <c r="Q13" s="28">
        <v>1598645.9293599997</v>
      </c>
      <c r="R13" s="37">
        <v>28351292.717885394</v>
      </c>
      <c r="S13" s="33">
        <v>2731605.7500399952</v>
      </c>
      <c r="T13" s="20">
        <v>903054.0615599961</v>
      </c>
      <c r="U13" s="20">
        <v>2181174.361200016</v>
      </c>
      <c r="V13" s="20">
        <v>2300208.7967999941</v>
      </c>
      <c r="W13" s="20">
        <v>2368907.1211599978</v>
      </c>
      <c r="X13" s="20">
        <v>2618241.5973999901</v>
      </c>
      <c r="Y13" s="20">
        <v>2822484.2202000069</v>
      </c>
      <c r="Z13" s="20">
        <f t="shared" si="4"/>
        <v>2213791.6822800054</v>
      </c>
      <c r="AA13" s="20">
        <f t="shared" si="1"/>
        <v>2400859.0555200111</v>
      </c>
      <c r="AB13" s="20">
        <v>0</v>
      </c>
      <c r="AC13" s="20">
        <v>0</v>
      </c>
      <c r="AD13" s="20">
        <v>0</v>
      </c>
      <c r="AE13" s="37">
        <f t="shared" si="2"/>
        <v>20540326.646160014</v>
      </c>
      <c r="AF13" s="148">
        <f t="shared" si="5"/>
        <v>0.22149864252423071</v>
      </c>
      <c r="AG13" s="462">
        <f t="shared" si="6"/>
        <v>-1.8692995490740438E-2</v>
      </c>
      <c r="AH13" s="149">
        <f t="shared" si="7"/>
        <v>2282258.5162400017</v>
      </c>
      <c r="AI13" s="149">
        <f t="shared" si="8"/>
        <v>2479044.9860000079</v>
      </c>
      <c r="AJ13" s="457">
        <f t="shared" si="9"/>
        <v>0.21972033766975049</v>
      </c>
      <c r="AK13" s="16">
        <f t="shared" si="10"/>
        <v>3133748.534555783</v>
      </c>
      <c r="AL13" s="16">
        <v>3137484.3064096845</v>
      </c>
      <c r="AM13" s="16">
        <f t="shared" si="11"/>
        <v>3334718.6354492605</v>
      </c>
      <c r="AN13" s="16">
        <v>3334718.6354492605</v>
      </c>
      <c r="AO13" s="16">
        <f t="shared" si="12"/>
        <v>3524678.5348379738</v>
      </c>
      <c r="AP13" s="16">
        <f t="shared" si="13"/>
        <v>3747261.1470512254</v>
      </c>
      <c r="AS13" s="20">
        <f t="shared" si="3"/>
        <v>2701655.2862492534</v>
      </c>
      <c r="AT13" s="33">
        <f t="shared" si="3"/>
        <v>1242056.129556447</v>
      </c>
      <c r="AU13" s="33">
        <f t="shared" si="3"/>
        <v>2188572.4233756876</v>
      </c>
      <c r="AV13" s="33">
        <f t="shared" si="3"/>
        <v>1866871.9027395244</v>
      </c>
      <c r="AW13" s="33">
        <f t="shared" si="3"/>
        <v>2143776.1897999975</v>
      </c>
      <c r="AX13" s="33">
        <f t="shared" si="3"/>
        <v>3499714.8470337442</v>
      </c>
      <c r="AY13" s="33">
        <f t="shared" si="3"/>
        <v>2844826.4505855436</v>
      </c>
      <c r="AZ13" s="33">
        <f t="shared" si="14"/>
        <v>22758706.070305664</v>
      </c>
      <c r="BA13" s="397">
        <f t="shared" si="15"/>
        <v>33365364.387644123</v>
      </c>
      <c r="BC13" s="135"/>
      <c r="BE13" s="19"/>
    </row>
    <row r="14" spans="3:57" outlineLevel="1" x14ac:dyDescent="0.35">
      <c r="C14" s="5" t="s">
        <v>41</v>
      </c>
      <c r="D14" s="5" t="s">
        <v>31</v>
      </c>
      <c r="E14" s="5" t="s">
        <v>71</v>
      </c>
      <c r="F14" s="28">
        <v>363960.95964000002</v>
      </c>
      <c r="G14" s="28">
        <v>457010.97740000003</v>
      </c>
      <c r="H14" s="28">
        <v>560243.93940000003</v>
      </c>
      <c r="I14" s="28">
        <v>544467.90619999997</v>
      </c>
      <c r="J14" s="28">
        <v>524183.82570000004</v>
      </c>
      <c r="K14" s="28">
        <v>840225.00259999989</v>
      </c>
      <c r="L14" s="28">
        <v>484710.68067999993</v>
      </c>
      <c r="M14" s="28">
        <v>550463.41388000001</v>
      </c>
      <c r="N14" s="28">
        <v>941539.52924000006</v>
      </c>
      <c r="O14" s="28">
        <v>651317.96214000008</v>
      </c>
      <c r="P14" s="28">
        <v>1258681.6267600004</v>
      </c>
      <c r="Q14" s="28">
        <v>437812.81772000005</v>
      </c>
      <c r="R14" s="37">
        <v>7614618.6413599998</v>
      </c>
      <c r="S14" s="33">
        <v>456903.81999999989</v>
      </c>
      <c r="T14" s="20">
        <v>426089.79800000001</v>
      </c>
      <c r="U14" s="20">
        <v>430114.43340000027</v>
      </c>
      <c r="V14" s="20">
        <v>774270.83519999997</v>
      </c>
      <c r="W14" s="20">
        <v>681722.9278399999</v>
      </c>
      <c r="X14" s="20">
        <v>791471.27164000005</v>
      </c>
      <c r="Y14" s="20">
        <v>956139.2247599999</v>
      </c>
      <c r="Z14" s="20">
        <f t="shared" si="4"/>
        <v>681004.3605999999</v>
      </c>
      <c r="AA14" s="20">
        <f t="shared" si="1"/>
        <v>895643.69652000011</v>
      </c>
      <c r="AB14" s="20">
        <v>0</v>
      </c>
      <c r="AC14" s="20">
        <v>0</v>
      </c>
      <c r="AD14" s="20">
        <v>0</v>
      </c>
      <c r="AE14" s="37">
        <f t="shared" si="2"/>
        <v>6093360.3679600004</v>
      </c>
      <c r="AF14" s="148">
        <f t="shared" si="5"/>
        <v>6.5708353774714984E-2</v>
      </c>
      <c r="AG14" s="462">
        <f t="shared" si="6"/>
        <v>0.2017100968202945</v>
      </c>
      <c r="AH14" s="149">
        <f t="shared" si="7"/>
        <v>677040.04088444449</v>
      </c>
      <c r="AI14" s="149">
        <f t="shared" si="8"/>
        <v>844262.42729333311</v>
      </c>
      <c r="AJ14" s="457">
        <f t="shared" si="9"/>
        <v>7.4827857765536215E-2</v>
      </c>
      <c r="AK14" s="16">
        <f t="shared" si="10"/>
        <v>1067227.9685331141</v>
      </c>
      <c r="AL14" s="16">
        <v>995456.73522470251</v>
      </c>
      <c r="AM14" s="16">
        <f t="shared" si="11"/>
        <v>1135670.2542326092</v>
      </c>
      <c r="AN14" s="16">
        <v>1135670.2542326092</v>
      </c>
      <c r="AO14" s="16">
        <f t="shared" si="12"/>
        <v>1200362.91074026</v>
      </c>
      <c r="AP14" s="16">
        <f t="shared" si="13"/>
        <v>1276165.5434160228</v>
      </c>
      <c r="AS14" s="20">
        <f t="shared" si="3"/>
        <v>752225.82081270171</v>
      </c>
      <c r="AT14" s="33">
        <f t="shared" si="3"/>
        <v>310265.54055817932</v>
      </c>
      <c r="AU14" s="33">
        <f t="shared" si="3"/>
        <v>560522.17495057289</v>
      </c>
      <c r="AV14" s="33">
        <f t="shared" si="3"/>
        <v>603967.05500000005</v>
      </c>
      <c r="AW14" s="33">
        <f t="shared" si="3"/>
        <v>678046.03252727271</v>
      </c>
      <c r="AX14" s="33">
        <f t="shared" si="3"/>
        <v>1287236.1917185376</v>
      </c>
      <c r="AY14" s="33">
        <f t="shared" si="3"/>
        <v>964792.40588275658</v>
      </c>
      <c r="AZ14" s="33">
        <f t="shared" si="14"/>
        <v>7219739.9252078375</v>
      </c>
      <c r="BA14" s="397">
        <f t="shared" si="15"/>
        <v>10831938.633596729</v>
      </c>
      <c r="BC14" s="135"/>
      <c r="BE14" s="19"/>
    </row>
    <row r="15" spans="3:57" outlineLevel="1" x14ac:dyDescent="0.35">
      <c r="C15" s="5" t="s">
        <v>41</v>
      </c>
      <c r="D15" s="5" t="s">
        <v>34</v>
      </c>
      <c r="E15" s="5" t="s">
        <v>72</v>
      </c>
      <c r="F15" s="28">
        <v>1166038.8477599998</v>
      </c>
      <c r="G15" s="28">
        <v>1514146.6413411989</v>
      </c>
      <c r="H15" s="28">
        <v>1769465.4436163988</v>
      </c>
      <c r="I15" s="28">
        <v>1240362.9083011996</v>
      </c>
      <c r="J15" s="28">
        <v>2066986.3536560026</v>
      </c>
      <c r="K15" s="28">
        <v>1514718.0426619991</v>
      </c>
      <c r="L15" s="28">
        <v>1314774.3864735966</v>
      </c>
      <c r="M15" s="28">
        <v>1917766.9448639969</v>
      </c>
      <c r="N15" s="28">
        <v>1344287.8323840008</v>
      </c>
      <c r="O15" s="28">
        <v>1477804.6843279991</v>
      </c>
      <c r="P15" s="28">
        <v>1038686.9583199975</v>
      </c>
      <c r="Q15" s="28">
        <v>627969.06055999827</v>
      </c>
      <c r="R15" s="37">
        <v>16993008.104266386</v>
      </c>
      <c r="S15" s="33">
        <v>1123962.7846399914</v>
      </c>
      <c r="T15" s="20">
        <v>973863.10312000068</v>
      </c>
      <c r="U15" s="20">
        <v>680666.8129200018</v>
      </c>
      <c r="V15" s="20">
        <v>1023468.5167199962</v>
      </c>
      <c r="W15" s="20">
        <v>1349474.1030399895</v>
      </c>
      <c r="X15" s="20">
        <v>1331044.7745599984</v>
      </c>
      <c r="Y15" s="20">
        <v>930502.04435999843</v>
      </c>
      <c r="Z15" s="20">
        <f t="shared" si="4"/>
        <v>1828455.8849999912</v>
      </c>
      <c r="AA15" s="20">
        <f t="shared" si="1"/>
        <v>1113851.6485200021</v>
      </c>
      <c r="AB15" s="20">
        <v>0</v>
      </c>
      <c r="AC15" s="20">
        <v>0</v>
      </c>
      <c r="AD15" s="20">
        <v>0</v>
      </c>
      <c r="AE15" s="37">
        <f t="shared" si="2"/>
        <v>10355289.67287997</v>
      </c>
      <c r="AF15" s="148">
        <f t="shared" si="5"/>
        <v>0.11166728966877941</v>
      </c>
      <c r="AG15" s="462">
        <f t="shared" si="6"/>
        <v>-0.26093680528581065</v>
      </c>
      <c r="AH15" s="149">
        <f t="shared" si="7"/>
        <v>1150974.021431108</v>
      </c>
      <c r="AI15" s="149">
        <f t="shared" si="8"/>
        <v>1295571.8859599973</v>
      </c>
      <c r="AJ15" s="457">
        <f t="shared" si="9"/>
        <v>0.11482788487750548</v>
      </c>
      <c r="AK15" s="16">
        <f t="shared" si="10"/>
        <v>1637726.0283564699</v>
      </c>
      <c r="AL15" s="16">
        <v>1676437.3844495497</v>
      </c>
      <c r="AM15" s="16">
        <f t="shared" si="11"/>
        <v>1742754.8657138138</v>
      </c>
      <c r="AN15" s="16">
        <v>1742754.8657138138</v>
      </c>
      <c r="AO15" s="16">
        <f t="shared" si="12"/>
        <v>1842029.6697200553</v>
      </c>
      <c r="AP15" s="16">
        <f t="shared" si="13"/>
        <v>1958353.4058021177</v>
      </c>
      <c r="AS15" s="20">
        <f t="shared" si="3"/>
        <v>793399.70589051594</v>
      </c>
      <c r="AT15" s="33">
        <f t="shared" si="3"/>
        <v>647746.68799100909</v>
      </c>
      <c r="AU15" s="33">
        <f t="shared" si="3"/>
        <v>1327816.0342848974</v>
      </c>
      <c r="AV15" s="33">
        <f t="shared" si="3"/>
        <v>1030269.5700031342</v>
      </c>
      <c r="AW15" s="33">
        <f t="shared" si="3"/>
        <v>1322456.7193874391</v>
      </c>
      <c r="AX15" s="33">
        <f t="shared" si="3"/>
        <v>1715598.2599179551</v>
      </c>
      <c r="AY15" s="33">
        <f t="shared" si="3"/>
        <v>1335478.6639492568</v>
      </c>
      <c r="AZ15" s="33">
        <f t="shared" si="14"/>
        <v>11486929.054230226</v>
      </c>
      <c r="BA15" s="397">
        <f t="shared" si="15"/>
        <v>17030066.995466214</v>
      </c>
      <c r="BC15" s="135"/>
      <c r="BE15" s="19"/>
    </row>
    <row r="16" spans="3:57" outlineLevel="1" x14ac:dyDescent="0.35">
      <c r="C16" s="5" t="s">
        <v>41</v>
      </c>
      <c r="D16" s="5" t="s">
        <v>35</v>
      </c>
      <c r="E16" s="5" t="s">
        <v>72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79644.494000000006</v>
      </c>
      <c r="P16" s="28">
        <v>90390.085000000006</v>
      </c>
      <c r="Q16" s="28">
        <v>6320.9913999999999</v>
      </c>
      <c r="R16" s="37">
        <v>176355.57040000003</v>
      </c>
      <c r="S16" s="33">
        <v>46955.9378</v>
      </c>
      <c r="T16" s="20">
        <v>31604.958000000002</v>
      </c>
      <c r="U16" s="20">
        <v>21671.9712</v>
      </c>
      <c r="V16" s="20">
        <v>8126.9892</v>
      </c>
      <c r="W16" s="20">
        <v>20949.6348</v>
      </c>
      <c r="X16" s="20">
        <v>44608.14</v>
      </c>
      <c r="Y16" s="20">
        <v>31641.172559999999</v>
      </c>
      <c r="Z16" s="20">
        <f t="shared" si="4"/>
        <v>9391.1880000000019</v>
      </c>
      <c r="AA16" s="20">
        <f t="shared" si="1"/>
        <v>0</v>
      </c>
      <c r="AB16" s="20">
        <v>0</v>
      </c>
      <c r="AC16" s="20">
        <v>0</v>
      </c>
      <c r="AD16" s="20">
        <v>0</v>
      </c>
      <c r="AE16" s="37">
        <f t="shared" si="2"/>
        <v>214949.99155999999</v>
      </c>
      <c r="AF16" s="148">
        <f t="shared" si="5"/>
        <v>2.3179344789064338E-3</v>
      </c>
      <c r="AG16" s="462">
        <f t="shared" si="6"/>
        <v>0</v>
      </c>
      <c r="AH16" s="149">
        <f t="shared" si="7"/>
        <v>23883.332395555553</v>
      </c>
      <c r="AI16" s="149">
        <f t="shared" si="8"/>
        <v>13677.453520000001</v>
      </c>
      <c r="AJ16" s="457">
        <f t="shared" si="9"/>
        <v>1.212246943015623E-3</v>
      </c>
      <c r="AK16" s="16">
        <f t="shared" si="10"/>
        <v>17289.601506551564</v>
      </c>
      <c r="AL16" s="16">
        <v>35102.895316952643</v>
      </c>
      <c r="AM16" s="16">
        <f t="shared" si="11"/>
        <v>18398.399140077137</v>
      </c>
      <c r="AN16" s="16">
        <v>18398.399140077137</v>
      </c>
      <c r="AO16" s="16">
        <f t="shared" si="12"/>
        <v>19446.450994410447</v>
      </c>
      <c r="AP16" s="16">
        <f t="shared" si="13"/>
        <v>20674.489755344381</v>
      </c>
      <c r="AS16" s="20">
        <f t="shared" si="3"/>
        <v>400921.4280853442</v>
      </c>
      <c r="AT16" s="33">
        <f t="shared" si="3"/>
        <v>145170.67356920004</v>
      </c>
      <c r="AU16" s="33">
        <f t="shared" si="3"/>
        <v>375535.27712892508</v>
      </c>
      <c r="AV16" s="33">
        <f t="shared" si="3"/>
        <v>255949.37200000006</v>
      </c>
      <c r="AW16" s="33">
        <f t="shared" si="3"/>
        <v>278755.38460000011</v>
      </c>
      <c r="AX16" s="33">
        <f t="shared" si="3"/>
        <v>283797.73439999996</v>
      </c>
      <c r="AY16" s="33">
        <f t="shared" si="3"/>
        <v>388373.25032000022</v>
      </c>
      <c r="AZ16" s="33">
        <f t="shared" si="14"/>
        <v>2180895.6169269742</v>
      </c>
      <c r="BA16" s="397">
        <f t="shared" si="15"/>
        <v>2239414.9568168065</v>
      </c>
      <c r="BC16" s="135"/>
      <c r="BE16" s="19"/>
    </row>
    <row r="17" spans="3:57" outlineLevel="1" x14ac:dyDescent="0.35">
      <c r="C17" s="5" t="s">
        <v>44</v>
      </c>
      <c r="D17" s="5" t="s">
        <v>50</v>
      </c>
      <c r="E17" s="5" t="s">
        <v>73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123466.978</v>
      </c>
      <c r="M17" s="28">
        <v>253088.36023999995</v>
      </c>
      <c r="N17" s="28">
        <v>78538.771599999993</v>
      </c>
      <c r="O17" s="28">
        <v>162139.70551200002</v>
      </c>
      <c r="P17" s="28">
        <v>87788.989360000007</v>
      </c>
      <c r="Q17" s="28">
        <v>213327.54124000002</v>
      </c>
      <c r="R17" s="37">
        <v>918350.345952</v>
      </c>
      <c r="S17" s="33">
        <v>357240.84107999998</v>
      </c>
      <c r="T17" s="20">
        <v>267579.0904000001</v>
      </c>
      <c r="U17" s="20">
        <v>525000.92651999253</v>
      </c>
      <c r="V17" s="20">
        <v>204143.96520000073</v>
      </c>
      <c r="W17" s="20">
        <v>252511.79328000027</v>
      </c>
      <c r="X17" s="20">
        <v>244147.21652000007</v>
      </c>
      <c r="Y17" s="20">
        <v>234440.98272000023</v>
      </c>
      <c r="Z17" s="20">
        <f t="shared" si="4"/>
        <v>221987.40712000025</v>
      </c>
      <c r="AA17" s="20">
        <f t="shared" si="1"/>
        <v>179946.48204000012</v>
      </c>
      <c r="AB17" s="20">
        <v>0</v>
      </c>
      <c r="AC17" s="20">
        <v>0</v>
      </c>
      <c r="AD17" s="20">
        <v>0</v>
      </c>
      <c r="AE17" s="37">
        <f t="shared" si="2"/>
        <v>2486998.704879994</v>
      </c>
      <c r="AF17" s="148">
        <f t="shared" si="5"/>
        <v>2.6818796340486745E-2</v>
      </c>
      <c r="AG17" s="462">
        <f t="shared" si="6"/>
        <v>5.1267282350133074</v>
      </c>
      <c r="AH17" s="149">
        <f t="shared" si="7"/>
        <v>276333.18943111051</v>
      </c>
      <c r="AI17" s="149">
        <f t="shared" si="8"/>
        <v>212124.95729333354</v>
      </c>
      <c r="AJ17" s="457">
        <f t="shared" si="9"/>
        <v>1.8800855776270491E-2</v>
      </c>
      <c r="AK17" s="16">
        <f t="shared" si="10"/>
        <v>268146.11183529766</v>
      </c>
      <c r="AL17" s="16">
        <v>287156.56740511843</v>
      </c>
      <c r="AM17" s="16">
        <f t="shared" si="11"/>
        <v>285342.56220631395</v>
      </c>
      <c r="AN17" s="16">
        <v>285342.56220631395</v>
      </c>
      <c r="AO17" s="16">
        <f t="shared" si="12"/>
        <v>301596.90037800395</v>
      </c>
      <c r="AP17" s="16">
        <f t="shared" si="13"/>
        <v>320642.67299472343</v>
      </c>
      <c r="AS17" s="20">
        <f t="shared" si="3"/>
        <v>432502.14801067434</v>
      </c>
      <c r="AT17" s="33">
        <f t="shared" si="3"/>
        <v>191322.37833675576</v>
      </c>
      <c r="AU17" s="33">
        <f t="shared" si="3"/>
        <v>501648.68444636906</v>
      </c>
      <c r="AV17" s="33">
        <f t="shared" si="3"/>
        <v>162000</v>
      </c>
      <c r="AW17" s="33">
        <f t="shared" si="3"/>
        <v>425788.97739440366</v>
      </c>
      <c r="AX17" s="33">
        <f t="shared" si="3"/>
        <v>387687.54774870496</v>
      </c>
      <c r="AY17" s="33">
        <f t="shared" si="3"/>
        <v>361773.07489954465</v>
      </c>
      <c r="AZ17" s="33">
        <f t="shared" si="14"/>
        <v>3018025.4900768688</v>
      </c>
      <c r="BA17" s="397">
        <f t="shared" si="15"/>
        <v>3925607.62565591</v>
      </c>
      <c r="BC17" s="135"/>
      <c r="BE17" s="19"/>
    </row>
    <row r="18" spans="3:57" outlineLevel="1" x14ac:dyDescent="0.35">
      <c r="C18" s="5" t="s">
        <v>44</v>
      </c>
      <c r="D18" s="5" t="s">
        <v>51</v>
      </c>
      <c r="E18" s="5" t="s">
        <v>73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158098.20899999997</v>
      </c>
      <c r="M18" s="28">
        <v>264672.65019999997</v>
      </c>
      <c r="N18" s="28">
        <v>83570.208799999979</v>
      </c>
      <c r="O18" s="28">
        <v>222116.36264799995</v>
      </c>
      <c r="P18" s="28">
        <v>116136.23452</v>
      </c>
      <c r="Q18" s="28">
        <v>249918.28352</v>
      </c>
      <c r="R18" s="37">
        <v>1094511.948688</v>
      </c>
      <c r="S18" s="33">
        <v>360236.27163999999</v>
      </c>
      <c r="T18" s="20">
        <v>279867.68656000006</v>
      </c>
      <c r="U18" s="20">
        <v>511842.75947999291</v>
      </c>
      <c r="V18" s="20">
        <v>196745.13792000071</v>
      </c>
      <c r="W18" s="20">
        <v>194316.35616000005</v>
      </c>
      <c r="X18" s="20">
        <v>224783.18087999988</v>
      </c>
      <c r="Y18" s="20">
        <v>289738.0497600002</v>
      </c>
      <c r="Z18" s="20">
        <f t="shared" si="4"/>
        <v>239609.01496000009</v>
      </c>
      <c r="AA18" s="20">
        <f t="shared" si="1"/>
        <v>207922.23288000005</v>
      </c>
      <c r="AB18" s="20">
        <v>0</v>
      </c>
      <c r="AC18" s="20">
        <v>0</v>
      </c>
      <c r="AD18" s="20">
        <v>0</v>
      </c>
      <c r="AE18" s="37">
        <f t="shared" si="2"/>
        <v>2505060.6902399939</v>
      </c>
      <c r="AF18" s="148">
        <f t="shared" si="5"/>
        <v>2.7013569544800924E-2</v>
      </c>
      <c r="AG18" s="462">
        <f t="shared" si="6"/>
        <v>4.4335307350814546</v>
      </c>
      <c r="AH18" s="149">
        <f t="shared" si="7"/>
        <v>278340.07669333275</v>
      </c>
      <c r="AI18" s="149">
        <f t="shared" si="8"/>
        <v>245756.43253333346</v>
      </c>
      <c r="AJ18" s="457">
        <f t="shared" si="9"/>
        <v>2.1781648435458083E-2</v>
      </c>
      <c r="AK18" s="16">
        <f t="shared" si="10"/>
        <v>310659.49373981566</v>
      </c>
      <c r="AL18" s="16">
        <v>309107.8974730901</v>
      </c>
      <c r="AM18" s="16">
        <f t="shared" si="11"/>
        <v>330582.36537803325</v>
      </c>
      <c r="AN18" s="16">
        <v>330582.36537803325</v>
      </c>
      <c r="AO18" s="16">
        <f t="shared" si="12"/>
        <v>349413.75708806695</v>
      </c>
      <c r="AP18" s="16">
        <f t="shared" si="13"/>
        <v>371479.15284748015</v>
      </c>
      <c r="AS18" s="20">
        <f t="shared" si="3"/>
        <v>417104.62547518156</v>
      </c>
      <c r="AT18" s="33">
        <f t="shared" si="3"/>
        <v>180401.57240057248</v>
      </c>
      <c r="AU18" s="33">
        <f t="shared" si="3"/>
        <v>481215.45236921997</v>
      </c>
      <c r="AV18" s="33">
        <f t="shared" si="3"/>
        <v>162000</v>
      </c>
      <c r="AW18" s="33">
        <f t="shared" si="3"/>
        <v>412969.21364930074</v>
      </c>
      <c r="AX18" s="33">
        <f t="shared" si="3"/>
        <v>352810.5818974399</v>
      </c>
      <c r="AY18" s="33">
        <f t="shared" si="3"/>
        <v>306435.71790598083</v>
      </c>
      <c r="AZ18" s="33">
        <f t="shared" si="14"/>
        <v>2932704.554910602</v>
      </c>
      <c r="BA18" s="397">
        <f t="shared" si="15"/>
        <v>3984179.8302241825</v>
      </c>
      <c r="BC18" s="135"/>
      <c r="BE18" s="19"/>
    </row>
    <row r="19" spans="3:57" outlineLevel="1" x14ac:dyDescent="0.35">
      <c r="C19" s="5" t="s">
        <v>41</v>
      </c>
      <c r="D19" s="5" t="s">
        <v>52</v>
      </c>
      <c r="E19" s="5" t="s">
        <v>74</v>
      </c>
      <c r="F19" s="28">
        <v>50387.700000000012</v>
      </c>
      <c r="G19" s="28">
        <v>26670.299040000005</v>
      </c>
      <c r="H19" s="28">
        <v>30251.812799999996</v>
      </c>
      <c r="I19" s="28">
        <v>42371.722272000006</v>
      </c>
      <c r="J19" s="28">
        <v>27037.691999999999</v>
      </c>
      <c r="K19" s="28">
        <v>25166.248800000005</v>
      </c>
      <c r="L19" s="28">
        <v>30389.278679999999</v>
      </c>
      <c r="M19" s="28">
        <v>41037.707159999998</v>
      </c>
      <c r="N19" s="28">
        <v>36794.995199999998</v>
      </c>
      <c r="O19" s="28">
        <v>24562.854720000003</v>
      </c>
      <c r="P19" s="28">
        <v>0</v>
      </c>
      <c r="Q19" s="28">
        <v>0</v>
      </c>
      <c r="R19" s="37">
        <v>334670.31067200005</v>
      </c>
      <c r="S19" s="33">
        <v>16349.007600000001</v>
      </c>
      <c r="T19" s="20">
        <v>16747.119360000001</v>
      </c>
      <c r="U19" s="20">
        <v>14080.168440000001</v>
      </c>
      <c r="V19" s="20">
        <v>23567.954399999999</v>
      </c>
      <c r="W19" s="20">
        <v>7868.7676800000008</v>
      </c>
      <c r="X19" s="20">
        <v>556.95600000000002</v>
      </c>
      <c r="Y19" s="20">
        <v>10923.491520000001</v>
      </c>
      <c r="Z19" s="20">
        <f t="shared" si="4"/>
        <v>27294.806520000002</v>
      </c>
      <c r="AA19" s="20">
        <f t="shared" si="1"/>
        <v>35022.196800000005</v>
      </c>
      <c r="AB19" s="20">
        <v>0</v>
      </c>
      <c r="AC19" s="20">
        <v>0</v>
      </c>
      <c r="AD19" s="20">
        <v>0</v>
      </c>
      <c r="AE19" s="37">
        <f t="shared" si="2"/>
        <v>152410.46832000001</v>
      </c>
      <c r="AF19" s="148">
        <f t="shared" si="5"/>
        <v>1.6435333488561351E-3</v>
      </c>
      <c r="AG19" s="462">
        <f t="shared" si="6"/>
        <v>-0.5704979158395691</v>
      </c>
      <c r="AH19" s="149">
        <f t="shared" si="7"/>
        <v>17091.935280000002</v>
      </c>
      <c r="AI19" s="149">
        <f t="shared" si="8"/>
        <v>26302.763880000002</v>
      </c>
      <c r="AJ19" s="457">
        <f t="shared" si="9"/>
        <v>2.3312413425325791E-3</v>
      </c>
      <c r="AK19" s="16">
        <f t="shared" si="10"/>
        <v>33249.194036092624</v>
      </c>
      <c r="AL19" s="16">
        <v>15893.457821404929</v>
      </c>
      <c r="AM19" s="16">
        <f t="shared" si="11"/>
        <v>35381.494635957941</v>
      </c>
      <c r="AN19" s="16">
        <v>35381.494635957941</v>
      </c>
      <c r="AO19" s="16">
        <f t="shared" si="12"/>
        <v>37396.976568922699</v>
      </c>
      <c r="AP19" s="16">
        <f t="shared" si="13"/>
        <v>39758.586755870201</v>
      </c>
      <c r="AS19" s="20">
        <f t="shared" si="3"/>
        <v>20217.794824621684</v>
      </c>
      <c r="AT19" s="33">
        <f t="shared" si="3"/>
        <v>26634.240586124128</v>
      </c>
      <c r="AU19" s="33">
        <f t="shared" si="3"/>
        <v>121924.73986962075</v>
      </c>
      <c r="AV19" s="33">
        <f t="shared" si="3"/>
        <v>43506.262272</v>
      </c>
      <c r="AW19" s="33">
        <f t="shared" si="3"/>
        <v>120881.08320000001</v>
      </c>
      <c r="AX19" s="33">
        <f t="shared" si="3"/>
        <v>27147.64350218634</v>
      </c>
      <c r="AY19" s="33">
        <f t="shared" si="3"/>
        <v>41711.61353365043</v>
      </c>
      <c r="AZ19" s="33">
        <f t="shared" si="14"/>
        <v>451166.02964570082</v>
      </c>
      <c r="BA19" s="397">
        <f t="shared" si="15"/>
        <v>563703.08760645171</v>
      </c>
      <c r="BC19" s="135"/>
      <c r="BE19" s="19"/>
    </row>
    <row r="20" spans="3:57" outlineLevel="1" x14ac:dyDescent="0.35">
      <c r="C20" s="5" t="s">
        <v>41</v>
      </c>
      <c r="D20" s="5" t="s">
        <v>53</v>
      </c>
      <c r="E20" s="5" t="s">
        <v>74</v>
      </c>
      <c r="F20" s="28">
        <v>3625.8552</v>
      </c>
      <c r="G20" s="28">
        <v>213072.89084400004</v>
      </c>
      <c r="H20" s="28">
        <v>15256.56</v>
      </c>
      <c r="I20" s="28">
        <v>12028.473599999998</v>
      </c>
      <c r="J20" s="28">
        <v>9530.1624000000011</v>
      </c>
      <c r="K20" s="28">
        <v>5216.3231999999989</v>
      </c>
      <c r="L20" s="28">
        <v>10700.462880000001</v>
      </c>
      <c r="M20" s="28">
        <v>11707.633080000001</v>
      </c>
      <c r="N20" s="28">
        <v>10489.953600000001</v>
      </c>
      <c r="O20" s="28">
        <v>11633.181120000001</v>
      </c>
      <c r="P20" s="28">
        <v>0</v>
      </c>
      <c r="Q20" s="28">
        <v>0</v>
      </c>
      <c r="R20" s="37">
        <v>303261.49592400005</v>
      </c>
      <c r="S20" s="33">
        <v>1652.5166400000001</v>
      </c>
      <c r="T20" s="20">
        <v>6223.1004000000003</v>
      </c>
      <c r="U20" s="20">
        <v>5610.9801600000001</v>
      </c>
      <c r="V20" s="20">
        <v>5337.6019200000001</v>
      </c>
      <c r="W20" s="20">
        <v>1773.0835199999999</v>
      </c>
      <c r="X20" s="20">
        <v>556.95600000000002</v>
      </c>
      <c r="Y20" s="20">
        <v>4788.8495999999996</v>
      </c>
      <c r="Z20" s="20">
        <f t="shared" si="4"/>
        <v>8298.2296800000004</v>
      </c>
      <c r="AA20" s="20">
        <f t="shared" si="1"/>
        <v>21676.999680000001</v>
      </c>
      <c r="AB20" s="20">
        <v>0</v>
      </c>
      <c r="AC20" s="20">
        <v>0</v>
      </c>
      <c r="AD20" s="20">
        <v>0</v>
      </c>
      <c r="AE20" s="37">
        <f t="shared" si="2"/>
        <v>55918.317600000002</v>
      </c>
      <c r="AF20" s="148">
        <f t="shared" si="5"/>
        <v>6.0300070461412618E-4</v>
      </c>
      <c r="AG20" s="462">
        <f t="shared" si="6"/>
        <v>-0.87820474668288417</v>
      </c>
      <c r="AH20" s="149">
        <f t="shared" si="7"/>
        <v>6347.1384000000007</v>
      </c>
      <c r="AI20" s="149">
        <f t="shared" si="8"/>
        <v>13195.930320000003</v>
      </c>
      <c r="AJ20" s="457">
        <f t="shared" si="9"/>
        <v>1.1695690405583022E-3</v>
      </c>
      <c r="AK20" s="16">
        <f t="shared" si="10"/>
        <v>16680.910405391129</v>
      </c>
      <c r="AL20" s="16">
        <v>5592.5075052439506</v>
      </c>
      <c r="AM20" s="16">
        <f t="shared" si="11"/>
        <v>17750.672133302622</v>
      </c>
      <c r="AN20" s="16">
        <v>17750.672133302622</v>
      </c>
      <c r="AO20" s="16">
        <f t="shared" si="12"/>
        <v>18761.826674702166</v>
      </c>
      <c r="AP20" s="16">
        <f t="shared" si="13"/>
        <v>19946.631572474053</v>
      </c>
      <c r="AS20" s="20">
        <f t="shared" si="3"/>
        <v>4804.6908721606633</v>
      </c>
      <c r="AT20" s="33">
        <f t="shared" si="3"/>
        <v>9014.1380375263288</v>
      </c>
      <c r="AU20" s="33">
        <f t="shared" si="3"/>
        <v>8770.0633440000001</v>
      </c>
      <c r="AV20" s="33">
        <f t="shared" si="3"/>
        <v>14795.6952</v>
      </c>
      <c r="AW20" s="33">
        <f t="shared" si="3"/>
        <v>102479.96639999999</v>
      </c>
      <c r="AX20" s="33">
        <f t="shared" si="3"/>
        <v>8213.2101919669149</v>
      </c>
      <c r="AY20" s="33">
        <f t="shared" si="3"/>
        <v>13575.85226962844</v>
      </c>
      <c r="AZ20" s="33">
        <f t="shared" si="14"/>
        <v>183927.03422591742</v>
      </c>
      <c r="BA20" s="397">
        <f t="shared" si="15"/>
        <v>240386.16460639625</v>
      </c>
      <c r="BC20" s="135"/>
      <c r="BE20" s="19"/>
    </row>
    <row r="21" spans="3:57" outlineLevel="1" x14ac:dyDescent="0.35">
      <c r="C21" s="5" t="s">
        <v>44</v>
      </c>
      <c r="D21" s="5" t="s">
        <v>54</v>
      </c>
      <c r="E21" s="5" t="s">
        <v>75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20730.578720000001</v>
      </c>
      <c r="Q21" s="28">
        <v>37777.396240000002</v>
      </c>
      <c r="R21" s="37">
        <v>58507.974960000007</v>
      </c>
      <c r="S21" s="33">
        <v>65272.307840000009</v>
      </c>
      <c r="T21" s="20">
        <v>43148.490960000003</v>
      </c>
      <c r="U21" s="20">
        <v>33514.262999999999</v>
      </c>
      <c r="V21" s="20">
        <v>30274.415279999997</v>
      </c>
      <c r="W21" s="20">
        <v>41590.891799999998</v>
      </c>
      <c r="X21" s="20">
        <v>28634.43276</v>
      </c>
      <c r="Y21" s="20">
        <v>47238.6492</v>
      </c>
      <c r="Z21" s="20">
        <f t="shared" si="4"/>
        <v>28694.852360000001</v>
      </c>
      <c r="AA21" s="20">
        <f t="shared" si="1"/>
        <v>35286.054839999997</v>
      </c>
      <c r="AB21" s="20">
        <v>0</v>
      </c>
      <c r="AC21" s="20">
        <v>0</v>
      </c>
      <c r="AD21" s="20">
        <v>0</v>
      </c>
      <c r="AE21" s="37">
        <f t="shared" si="2"/>
        <v>353654.35804000002</v>
      </c>
      <c r="AF21" s="148">
        <f t="shared" si="5"/>
        <v>3.8136667239068805E-3</v>
      </c>
      <c r="AG21" s="462">
        <f t="shared" si="6"/>
        <v>0</v>
      </c>
      <c r="AH21" s="149">
        <f t="shared" si="7"/>
        <v>39294.928671111113</v>
      </c>
      <c r="AI21" s="149">
        <f t="shared" si="8"/>
        <v>37073.185466666662</v>
      </c>
      <c r="AJ21" s="457">
        <f t="shared" si="9"/>
        <v>3.2858350192235112E-3</v>
      </c>
      <c r="AK21" s="16">
        <f t="shared" si="10"/>
        <v>46864.030819762236</v>
      </c>
      <c r="AL21" s="16">
        <v>42860.99716772767</v>
      </c>
      <c r="AM21" s="16">
        <f t="shared" si="11"/>
        <v>49869.46309943228</v>
      </c>
      <c r="AN21" s="16">
        <v>49869.46309943228</v>
      </c>
      <c r="AO21" s="16">
        <f t="shared" si="12"/>
        <v>52710.241956225109</v>
      </c>
      <c r="AP21" s="16">
        <f t="shared" si="13"/>
        <v>56038.88121482588</v>
      </c>
      <c r="AS21" s="20">
        <f t="shared" si="3"/>
        <v>35018.736994697596</v>
      </c>
      <c r="AT21" s="33">
        <f t="shared" si="3"/>
        <v>15768.938781769468</v>
      </c>
      <c r="AU21" s="33">
        <f t="shared" si="3"/>
        <v>65940.303499999995</v>
      </c>
      <c r="AV21" s="33">
        <f t="shared" si="3"/>
        <v>24811.661</v>
      </c>
      <c r="AW21" s="33">
        <f t="shared" si="3"/>
        <v>24811.661</v>
      </c>
      <c r="AX21" s="33">
        <f t="shared" si="3"/>
        <v>53930.99405088542</v>
      </c>
      <c r="AY21" s="33">
        <f t="shared" si="3"/>
        <v>20925.531359999997</v>
      </c>
      <c r="AZ21" s="33">
        <f t="shared" si="14"/>
        <v>330932.85467484238</v>
      </c>
      <c r="BA21" s="397">
        <f t="shared" si="15"/>
        <v>489551.44094532571</v>
      </c>
      <c r="BC21" s="135"/>
      <c r="BE21" s="19"/>
    </row>
    <row r="22" spans="3:57" outlineLevel="1" x14ac:dyDescent="0.35">
      <c r="C22" s="5" t="s">
        <v>42</v>
      </c>
      <c r="D22" s="5" t="s">
        <v>55</v>
      </c>
      <c r="E22" s="5" t="s">
        <v>76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37">
        <v>0</v>
      </c>
      <c r="S22" s="33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3522.7699199999997</v>
      </c>
      <c r="Z22" s="20">
        <f t="shared" si="4"/>
        <v>12770.039200000003</v>
      </c>
      <c r="AA22" s="20">
        <f t="shared" si="1"/>
        <v>1541.2118399999999</v>
      </c>
      <c r="AB22" s="20">
        <v>0</v>
      </c>
      <c r="AC22" s="20">
        <v>0</v>
      </c>
      <c r="AD22" s="20">
        <v>0</v>
      </c>
      <c r="AE22" s="37">
        <f t="shared" si="2"/>
        <v>17834.020960000002</v>
      </c>
      <c r="AF22" s="148">
        <f t="shared" si="5"/>
        <v>1.9231492767556182E-4</v>
      </c>
      <c r="AG22" s="462">
        <f t="shared" si="6"/>
        <v>0</v>
      </c>
      <c r="AH22" s="149">
        <f t="shared" si="7"/>
        <v>1981.5578844444447</v>
      </c>
      <c r="AI22" s="149">
        <f t="shared" si="8"/>
        <v>5944.6736533333342</v>
      </c>
      <c r="AJ22" s="457">
        <f t="shared" si="9"/>
        <v>5.2688261399983535E-4</v>
      </c>
      <c r="AK22" s="16">
        <f t="shared" si="10"/>
        <v>7514.6326326268809</v>
      </c>
      <c r="AL22" s="16">
        <v>6678.2044618919435</v>
      </c>
      <c r="AM22" s="16">
        <f t="shared" si="11"/>
        <v>7996.552755349976</v>
      </c>
      <c r="AN22" s="16">
        <v>7996.552755349976</v>
      </c>
      <c r="AO22" s="16">
        <f t="shared" si="12"/>
        <v>8452.0707533948625</v>
      </c>
      <c r="AP22" s="16">
        <f t="shared" si="13"/>
        <v>8985.8170137437737</v>
      </c>
      <c r="AS22" s="20">
        <f t="shared" si="3"/>
        <v>0</v>
      </c>
      <c r="AT22" s="33">
        <f t="shared" si="3"/>
        <v>0</v>
      </c>
      <c r="AU22" s="33">
        <f t="shared" si="3"/>
        <v>0</v>
      </c>
      <c r="AV22" s="33">
        <f t="shared" si="3"/>
        <v>0</v>
      </c>
      <c r="AW22" s="33">
        <f t="shared" si="3"/>
        <v>0</v>
      </c>
      <c r="AX22" s="33">
        <f t="shared" si="3"/>
        <v>0</v>
      </c>
      <c r="AY22" s="33">
        <f t="shared" si="3"/>
        <v>0</v>
      </c>
      <c r="AZ22" s="33">
        <f t="shared" si="14"/>
        <v>14192.837094518825</v>
      </c>
      <c r="BA22" s="397">
        <f t="shared" si="15"/>
        <v>39627.277617007436</v>
      </c>
      <c r="BC22" s="135"/>
      <c r="BE22" s="19"/>
    </row>
    <row r="23" spans="3:57" outlineLevel="1" x14ac:dyDescent="0.35">
      <c r="C23" s="5" t="s">
        <v>42</v>
      </c>
      <c r="D23" s="5" t="s">
        <v>56</v>
      </c>
      <c r="E23" s="5" t="s">
        <v>74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37">
        <v>0</v>
      </c>
      <c r="S23" s="33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f t="shared" si="4"/>
        <v>6873.9840000000004</v>
      </c>
      <c r="AA23" s="20">
        <f t="shared" si="1"/>
        <v>5040.9215999999997</v>
      </c>
      <c r="AB23" s="20">
        <v>0</v>
      </c>
      <c r="AC23" s="20">
        <v>0</v>
      </c>
      <c r="AD23" s="20">
        <v>0</v>
      </c>
      <c r="AE23" s="37">
        <f t="shared" si="2"/>
        <v>11914.9056</v>
      </c>
      <c r="AF23" s="148">
        <f t="shared" si="5"/>
        <v>1.2848556216596183E-4</v>
      </c>
      <c r="AG23" s="462">
        <f t="shared" si="6"/>
        <v>0</v>
      </c>
      <c r="AH23" s="149">
        <f t="shared" si="7"/>
        <v>1323.8784000000001</v>
      </c>
      <c r="AI23" s="149">
        <f t="shared" si="8"/>
        <v>3971.6352000000002</v>
      </c>
      <c r="AJ23" s="457">
        <f t="shared" si="9"/>
        <v>3.5201016204756529E-4</v>
      </c>
      <c r="AK23" s="16">
        <f t="shared" si="10"/>
        <v>5020.5244592484069</v>
      </c>
      <c r="AL23" s="16">
        <v>2817.5540682805113</v>
      </c>
      <c r="AM23" s="16">
        <f t="shared" si="11"/>
        <v>5342.495190462917</v>
      </c>
      <c r="AN23" s="16">
        <v>5342.495190462917</v>
      </c>
      <c r="AO23" s="16">
        <f t="shared" si="12"/>
        <v>5646.8266678105692</v>
      </c>
      <c r="AP23" s="16">
        <f t="shared" si="13"/>
        <v>6003.422430520176</v>
      </c>
      <c r="AS23" s="20">
        <f t="shared" si="3"/>
        <v>0</v>
      </c>
      <c r="AT23" s="33">
        <f t="shared" si="3"/>
        <v>0</v>
      </c>
      <c r="AU23" s="33">
        <f t="shared" si="3"/>
        <v>0</v>
      </c>
      <c r="AV23" s="33">
        <f t="shared" si="3"/>
        <v>0</v>
      </c>
      <c r="AW23" s="33">
        <f t="shared" si="3"/>
        <v>0</v>
      </c>
      <c r="AX23" s="33">
        <f t="shared" si="3"/>
        <v>0</v>
      </c>
      <c r="AY23" s="33">
        <f t="shared" si="3"/>
        <v>0</v>
      </c>
      <c r="AZ23" s="33">
        <f t="shared" si="14"/>
        <v>7838.0785275289181</v>
      </c>
      <c r="BA23" s="397">
        <f t="shared" si="15"/>
        <v>24830.822816322579</v>
      </c>
      <c r="BC23" s="135"/>
      <c r="BE23" s="19"/>
    </row>
    <row r="24" spans="3:57" outlineLevel="1" x14ac:dyDescent="0.35">
      <c r="C24" s="5" t="s">
        <v>45</v>
      </c>
      <c r="D24" s="5" t="s">
        <v>57</v>
      </c>
      <c r="E24" s="5" t="s">
        <v>77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669.25400000000002</v>
      </c>
      <c r="M24" s="28">
        <v>3847.6784000000002</v>
      </c>
      <c r="N24" s="28">
        <v>3335.9532000000004</v>
      </c>
      <c r="O24" s="28">
        <v>3799.8407999999999</v>
      </c>
      <c r="P24" s="28">
        <v>2804.9692400000004</v>
      </c>
      <c r="Q24" s="28">
        <v>19615.255680000002</v>
      </c>
      <c r="R24" s="37">
        <v>34072.951320000007</v>
      </c>
      <c r="S24" s="33">
        <v>17569.501159999996</v>
      </c>
      <c r="T24" s="20">
        <v>7848.8218399999987</v>
      </c>
      <c r="U24" s="20">
        <v>4833.2289600000004</v>
      </c>
      <c r="V24" s="20">
        <v>6698.22804</v>
      </c>
      <c r="W24" s="20">
        <v>45100.086039999987</v>
      </c>
      <c r="X24" s="20">
        <v>8065.5027199999995</v>
      </c>
      <c r="Y24" s="20">
        <v>14156.226359999997</v>
      </c>
      <c r="Z24" s="20">
        <f t="shared" si="4"/>
        <v>12379.229999999998</v>
      </c>
      <c r="AA24" s="20">
        <f t="shared" si="1"/>
        <v>7906.1610599999976</v>
      </c>
      <c r="AB24" s="20">
        <v>0</v>
      </c>
      <c r="AC24" s="20">
        <v>0</v>
      </c>
      <c r="AD24" s="20">
        <v>0</v>
      </c>
      <c r="AE24" s="37">
        <f t="shared" si="2"/>
        <v>124556.98617999999</v>
      </c>
      <c r="AF24" s="148">
        <f t="shared" si="5"/>
        <v>1.3431725712569E-3</v>
      </c>
      <c r="AG24" s="462">
        <f t="shared" si="6"/>
        <v>24.825231548738692</v>
      </c>
      <c r="AH24" s="149">
        <f t="shared" si="7"/>
        <v>13839.665131111111</v>
      </c>
      <c r="AI24" s="149">
        <f t="shared" si="8"/>
        <v>11480.539139999999</v>
      </c>
      <c r="AJ24" s="457">
        <f t="shared" si="9"/>
        <v>1.0175321346393585E-3</v>
      </c>
      <c r="AK24" s="16">
        <f t="shared" si="10"/>
        <v>14512.492878935273</v>
      </c>
      <c r="AL24" s="16">
        <v>14182.470169011376</v>
      </c>
      <c r="AM24" s="16">
        <f t="shared" si="11"/>
        <v>15443.19204829569</v>
      </c>
      <c r="AN24" s="16">
        <v>15443.19204829569</v>
      </c>
      <c r="AO24" s="16">
        <f t="shared" si="12"/>
        <v>16322.902611144904</v>
      </c>
      <c r="AP24" s="16">
        <f t="shared" si="13"/>
        <v>17353.690033651834</v>
      </c>
      <c r="AS24" s="20">
        <f t="shared" ref="AS24:AY39" si="16">SUMIFS(AS$51:AS$772,$D$51:$D$772,$D24)</f>
        <v>15553.358009314019</v>
      </c>
      <c r="AT24" s="33">
        <f t="shared" si="16"/>
        <v>11945.695616292827</v>
      </c>
      <c r="AU24" s="33">
        <f t="shared" si="16"/>
        <v>28305.976063999999</v>
      </c>
      <c r="AV24" s="33">
        <f t="shared" si="16"/>
        <v>25805.976063999999</v>
      </c>
      <c r="AW24" s="33">
        <f t="shared" si="16"/>
        <v>24305.976064000002</v>
      </c>
      <c r="AX24" s="33">
        <f t="shared" si="16"/>
        <v>20612.741851615847</v>
      </c>
      <c r="AY24" s="33">
        <f t="shared" si="16"/>
        <v>21673.97161733334</v>
      </c>
      <c r="AZ24" s="33">
        <f t="shared" si="14"/>
        <v>176898.65833450269</v>
      </c>
      <c r="BA24" s="397">
        <f t="shared" si="15"/>
        <v>226018.44302759512</v>
      </c>
      <c r="BC24" s="135"/>
      <c r="BE24" s="19"/>
    </row>
    <row r="25" spans="3:57" outlineLevel="1" x14ac:dyDescent="0.35">
      <c r="C25" s="5" t="s">
        <v>45</v>
      </c>
      <c r="D25" s="5" t="s">
        <v>58</v>
      </c>
      <c r="E25" s="5" t="s">
        <v>77</v>
      </c>
      <c r="F25" s="28">
        <v>0</v>
      </c>
      <c r="G25" s="28">
        <v>0</v>
      </c>
      <c r="H25" s="28">
        <v>0</v>
      </c>
      <c r="I25" s="28">
        <v>0</v>
      </c>
      <c r="J25" s="28">
        <v>0</v>
      </c>
      <c r="K25" s="28">
        <v>0</v>
      </c>
      <c r="L25" s="28">
        <v>669.25400000000002</v>
      </c>
      <c r="M25" s="28">
        <v>5642.8847999999998</v>
      </c>
      <c r="N25" s="28">
        <v>3146.2672000000002</v>
      </c>
      <c r="O25" s="28">
        <v>2719.6090000000004</v>
      </c>
      <c r="P25" s="28">
        <v>5504.0964000000004</v>
      </c>
      <c r="Q25" s="28">
        <v>21702.197679999997</v>
      </c>
      <c r="R25" s="37">
        <v>39384.309079999999</v>
      </c>
      <c r="S25" s="33">
        <v>16911.483240000001</v>
      </c>
      <c r="T25" s="20">
        <v>10035.521640000001</v>
      </c>
      <c r="U25" s="20">
        <v>5815.8086400000011</v>
      </c>
      <c r="V25" s="20">
        <v>9142.9192800000001</v>
      </c>
      <c r="W25" s="20">
        <v>45638.797679999989</v>
      </c>
      <c r="X25" s="20">
        <v>5904.5795600000001</v>
      </c>
      <c r="Y25" s="20">
        <v>9380.6585999999988</v>
      </c>
      <c r="Z25" s="20">
        <f t="shared" si="4"/>
        <v>8464.8514400000004</v>
      </c>
      <c r="AA25" s="20">
        <f t="shared" si="1"/>
        <v>8825.5071449999959</v>
      </c>
      <c r="AB25" s="20">
        <v>0</v>
      </c>
      <c r="AC25" s="20">
        <v>0</v>
      </c>
      <c r="AD25" s="20">
        <v>0</v>
      </c>
      <c r="AE25" s="37">
        <f t="shared" si="2"/>
        <v>120120.12722499997</v>
      </c>
      <c r="AF25" s="148">
        <f t="shared" si="5"/>
        <v>1.2953272641917514E-3</v>
      </c>
      <c r="AG25" s="462">
        <f t="shared" si="6"/>
        <v>16.631839794143943</v>
      </c>
      <c r="AH25" s="149">
        <f t="shared" si="7"/>
        <v>13346.680802777777</v>
      </c>
      <c r="AI25" s="149">
        <f t="shared" si="8"/>
        <v>8890.3390616666657</v>
      </c>
      <c r="AJ25" s="457">
        <f t="shared" si="9"/>
        <v>7.8796000542927062E-4</v>
      </c>
      <c r="AK25" s="16">
        <f t="shared" si="10"/>
        <v>11238.233740628802</v>
      </c>
      <c r="AL25" s="16">
        <v>9734.8439528673134</v>
      </c>
      <c r="AM25" s="16">
        <f t="shared" si="11"/>
        <v>11958.951738200618</v>
      </c>
      <c r="AN25" s="16">
        <v>11958.951738200618</v>
      </c>
      <c r="AO25" s="16">
        <f t="shared" si="12"/>
        <v>12640.185004729869</v>
      </c>
      <c r="AP25" s="16">
        <f t="shared" si="13"/>
        <v>13438.409685194489</v>
      </c>
      <c r="AS25" s="20">
        <f t="shared" si="16"/>
        <v>16356.127141259007</v>
      </c>
      <c r="AT25" s="33">
        <f t="shared" si="16"/>
        <v>11993.524302154954</v>
      </c>
      <c r="AU25" s="33">
        <f t="shared" si="16"/>
        <v>28360.172624000003</v>
      </c>
      <c r="AV25" s="33">
        <f t="shared" si="16"/>
        <v>25860.172624000003</v>
      </c>
      <c r="AW25" s="33">
        <f t="shared" si="16"/>
        <v>24360.172623999999</v>
      </c>
      <c r="AX25" s="33">
        <f t="shared" si="16"/>
        <v>19933.409263937298</v>
      </c>
      <c r="AY25" s="33">
        <f t="shared" si="16"/>
        <v>21269.518488000002</v>
      </c>
      <c r="AZ25" s="33">
        <f t="shared" si="14"/>
        <v>169106.17476084741</v>
      </c>
      <c r="BA25" s="397">
        <f t="shared" si="15"/>
        <v>207143.72118897238</v>
      </c>
      <c r="BC25" s="135"/>
      <c r="BE25" s="19"/>
    </row>
    <row r="26" spans="3:57" outlineLevel="1" x14ac:dyDescent="0.35">
      <c r="C26" s="5" t="s">
        <v>45</v>
      </c>
      <c r="D26" s="5" t="s">
        <v>59</v>
      </c>
      <c r="E26" s="5" t="s">
        <v>77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148028.87872000001</v>
      </c>
      <c r="O26" s="28">
        <v>118874.73243999999</v>
      </c>
      <c r="P26" s="28">
        <v>9104.9824399999998</v>
      </c>
      <c r="Q26" s="28">
        <v>105036.70671999999</v>
      </c>
      <c r="R26" s="37">
        <v>381045.30031999992</v>
      </c>
      <c r="S26" s="33">
        <v>320256.9911200034</v>
      </c>
      <c r="T26" s="20">
        <v>256871.86384000207</v>
      </c>
      <c r="U26" s="20">
        <v>549546.67188000621</v>
      </c>
      <c r="V26" s="20">
        <v>267898.79844000185</v>
      </c>
      <c r="W26" s="20">
        <v>270606.96531999961</v>
      </c>
      <c r="X26" s="20">
        <v>170293.13279999985</v>
      </c>
      <c r="Y26" s="20">
        <v>249701.00039999961</v>
      </c>
      <c r="Z26" s="20">
        <f t="shared" si="4"/>
        <v>239714.40324000057</v>
      </c>
      <c r="AA26" s="20">
        <f t="shared" si="1"/>
        <v>292746.62520000205</v>
      </c>
      <c r="AB26" s="20">
        <v>0</v>
      </c>
      <c r="AC26" s="20">
        <v>0</v>
      </c>
      <c r="AD26" s="20">
        <v>0</v>
      </c>
      <c r="AE26" s="37">
        <f t="shared" si="2"/>
        <v>2617636.4522400149</v>
      </c>
      <c r="AF26" s="148">
        <f t="shared" si="5"/>
        <v>2.8227541400929958E-2</v>
      </c>
      <c r="AG26" s="462">
        <f t="shared" si="6"/>
        <v>0</v>
      </c>
      <c r="AH26" s="149">
        <f t="shared" si="7"/>
        <v>290848.49469333497</v>
      </c>
      <c r="AI26" s="149">
        <f t="shared" si="8"/>
        <v>260720.67628000074</v>
      </c>
      <c r="AJ26" s="457">
        <f t="shared" si="9"/>
        <v>2.3107944935746836E-2</v>
      </c>
      <c r="AK26" s="16">
        <f t="shared" si="10"/>
        <v>329575.72042254277</v>
      </c>
      <c r="AL26" s="16">
        <v>270405.7022428193</v>
      </c>
      <c r="AM26" s="16">
        <f t="shared" si="11"/>
        <v>350711.70662404818</v>
      </c>
      <c r="AN26" s="16">
        <v>350711.70662404818</v>
      </c>
      <c r="AO26" s="16">
        <f t="shared" si="12"/>
        <v>370689.75208687712</v>
      </c>
      <c r="AP26" s="16">
        <f t="shared" si="13"/>
        <v>394098.72187650716</v>
      </c>
      <c r="AS26" s="20">
        <f t="shared" si="16"/>
        <v>195368.91277156584</v>
      </c>
      <c r="AT26" s="33">
        <f t="shared" si="16"/>
        <v>151460.46854366048</v>
      </c>
      <c r="AU26" s="33">
        <f t="shared" si="16"/>
        <v>294175.71326857037</v>
      </c>
      <c r="AV26" s="33">
        <f t="shared" si="16"/>
        <v>45863.599191708337</v>
      </c>
      <c r="AW26" s="33">
        <f t="shared" si="16"/>
        <v>280203.04088179203</v>
      </c>
      <c r="AX26" s="33">
        <f t="shared" si="16"/>
        <v>437818.03469365666</v>
      </c>
      <c r="AY26" s="33">
        <f t="shared" si="16"/>
        <v>302928.87321452505</v>
      </c>
      <c r="AZ26" s="33">
        <f t="shared" si="14"/>
        <v>2307800.0652308408</v>
      </c>
      <c r="BA26" s="397">
        <f t="shared" si="15"/>
        <v>3423300.2458182736</v>
      </c>
      <c r="BC26" s="135"/>
      <c r="BE26" s="19"/>
    </row>
    <row r="27" spans="3:57" outlineLevel="1" x14ac:dyDescent="0.35">
      <c r="C27" s="5" t="s">
        <v>45</v>
      </c>
      <c r="D27" s="5" t="s">
        <v>60</v>
      </c>
      <c r="E27" s="5" t="s">
        <v>72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37">
        <v>0</v>
      </c>
      <c r="S27" s="33">
        <v>0</v>
      </c>
      <c r="T27" s="20">
        <v>0</v>
      </c>
      <c r="U27" s="20">
        <v>0</v>
      </c>
      <c r="V27" s="20">
        <v>3034.9728000000005</v>
      </c>
      <c r="W27" s="20">
        <v>56179.403280000013</v>
      </c>
      <c r="X27" s="20">
        <v>57226.318559999992</v>
      </c>
      <c r="Y27" s="20">
        <v>116835.8256</v>
      </c>
      <c r="Z27" s="20">
        <f t="shared" si="4"/>
        <v>85299.475399999996</v>
      </c>
      <c r="AA27" s="20">
        <f t="shared" si="1"/>
        <v>108444.70079999999</v>
      </c>
      <c r="AB27" s="20">
        <v>0</v>
      </c>
      <c r="AC27" s="20">
        <v>0</v>
      </c>
      <c r="AD27" s="20">
        <v>0</v>
      </c>
      <c r="AE27" s="37">
        <f t="shared" si="2"/>
        <v>427020.69643999997</v>
      </c>
      <c r="AF27" s="148">
        <f t="shared" si="5"/>
        <v>4.6048198853202776E-3</v>
      </c>
      <c r="AG27" s="462">
        <f t="shared" si="6"/>
        <v>0</v>
      </c>
      <c r="AH27" s="149">
        <f t="shared" si="7"/>
        <v>47446.744048888882</v>
      </c>
      <c r="AI27" s="149">
        <f t="shared" si="8"/>
        <v>103526.66726666666</v>
      </c>
      <c r="AJ27" s="457">
        <f t="shared" si="9"/>
        <v>9.1756762858743179E-3</v>
      </c>
      <c r="AK27" s="16">
        <f t="shared" si="10"/>
        <v>130867.54926453753</v>
      </c>
      <c r="AL27" s="16">
        <v>106308.85762130088</v>
      </c>
      <c r="AM27" s="16">
        <f t="shared" si="11"/>
        <v>139260.20243672462</v>
      </c>
      <c r="AN27" s="16">
        <v>139260.20243672462</v>
      </c>
      <c r="AO27" s="16">
        <f t="shared" si="12"/>
        <v>147193.06182777431</v>
      </c>
      <c r="AP27" s="16">
        <f t="shared" si="13"/>
        <v>156488.26871755632</v>
      </c>
      <c r="AS27" s="20">
        <f t="shared" si="16"/>
        <v>0</v>
      </c>
      <c r="AT27" s="33">
        <f t="shared" si="16"/>
        <v>0</v>
      </c>
      <c r="AU27" s="33">
        <f t="shared" si="16"/>
        <v>0</v>
      </c>
      <c r="AV27" s="33">
        <f t="shared" si="16"/>
        <v>5000</v>
      </c>
      <c r="AW27" s="33">
        <f t="shared" si="16"/>
        <v>70000</v>
      </c>
      <c r="AX27" s="33">
        <f t="shared" si="16"/>
        <v>58493.13092055828</v>
      </c>
      <c r="AY27" s="33">
        <f t="shared" si="16"/>
        <v>117726.13184727271</v>
      </c>
      <c r="AZ27" s="33">
        <f t="shared" si="14"/>
        <v>488395.66965366947</v>
      </c>
      <c r="BA27" s="397">
        <f t="shared" si="15"/>
        <v>931337.2026357248</v>
      </c>
      <c r="BC27" s="135"/>
      <c r="BE27" s="19"/>
    </row>
    <row r="28" spans="3:57" outlineLevel="1" x14ac:dyDescent="0.35">
      <c r="C28" s="5" t="s">
        <v>45</v>
      </c>
      <c r="D28" s="5" t="s">
        <v>61</v>
      </c>
      <c r="E28" s="5" t="s">
        <v>72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37">
        <v>0</v>
      </c>
      <c r="S28" s="33">
        <v>0</v>
      </c>
      <c r="T28" s="20">
        <v>0</v>
      </c>
      <c r="U28" s="20">
        <v>0</v>
      </c>
      <c r="V28" s="20">
        <v>21245.112000000001</v>
      </c>
      <c r="W28" s="20">
        <v>33764.553</v>
      </c>
      <c r="X28" s="20">
        <v>46250.079839999991</v>
      </c>
      <c r="Y28" s="20">
        <v>243524.45448000001</v>
      </c>
      <c r="Z28" s="20">
        <f t="shared" si="4"/>
        <v>66369.34659999999</v>
      </c>
      <c r="AA28" s="20">
        <f t="shared" si="1"/>
        <v>55095.694560000011</v>
      </c>
      <c r="AB28" s="20">
        <v>0</v>
      </c>
      <c r="AC28" s="20">
        <v>0</v>
      </c>
      <c r="AD28" s="20">
        <v>0</v>
      </c>
      <c r="AE28" s="37">
        <f t="shared" si="2"/>
        <v>466249.24048000004</v>
      </c>
      <c r="AF28" s="148">
        <f t="shared" si="5"/>
        <v>5.0278447671902272E-3</v>
      </c>
      <c r="AG28" s="462">
        <f t="shared" si="6"/>
        <v>0</v>
      </c>
      <c r="AH28" s="149">
        <f t="shared" si="7"/>
        <v>51805.471164444447</v>
      </c>
      <c r="AI28" s="149">
        <f t="shared" si="8"/>
        <v>121663.16521333334</v>
      </c>
      <c r="AJ28" s="457">
        <f t="shared" si="9"/>
        <v>1.0783132978065352E-2</v>
      </c>
      <c r="AK28" s="16">
        <f t="shared" si="10"/>
        <v>153793.80682876412</v>
      </c>
      <c r="AL28" s="16">
        <v>145978.61161436452</v>
      </c>
      <c r="AM28" s="16">
        <f t="shared" si="11"/>
        <v>163656.74143706064</v>
      </c>
      <c r="AN28" s="16">
        <v>163656.74143706064</v>
      </c>
      <c r="AO28" s="16">
        <f t="shared" si="12"/>
        <v>172979.33249682497</v>
      </c>
      <c r="AP28" s="16">
        <f t="shared" si="13"/>
        <v>183902.93625401633</v>
      </c>
      <c r="AS28" s="20">
        <f t="shared" si="16"/>
        <v>0</v>
      </c>
      <c r="AT28" s="33">
        <f t="shared" si="16"/>
        <v>0</v>
      </c>
      <c r="AU28" s="33">
        <f t="shared" si="16"/>
        <v>0</v>
      </c>
      <c r="AV28" s="33">
        <f t="shared" si="16"/>
        <v>87000.000000003027</v>
      </c>
      <c r="AW28" s="33">
        <f t="shared" si="16"/>
        <v>65000</v>
      </c>
      <c r="AX28" s="33">
        <f t="shared" si="16"/>
        <v>41710.283124017442</v>
      </c>
      <c r="AY28" s="33">
        <f t="shared" si="16"/>
        <v>212538.26069999998</v>
      </c>
      <c r="AZ28" s="33">
        <f t="shared" si="14"/>
        <v>706020.96226714912</v>
      </c>
      <c r="BA28" s="397">
        <f t="shared" si="15"/>
        <v>1226559.972455051</v>
      </c>
      <c r="BC28" s="135"/>
      <c r="BE28" s="19"/>
    </row>
    <row r="29" spans="3:57" outlineLevel="1" x14ac:dyDescent="0.35">
      <c r="C29" s="5" t="s">
        <v>45</v>
      </c>
      <c r="D29" s="5" t="s">
        <v>62</v>
      </c>
      <c r="E29" s="5" t="s">
        <v>78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37">
        <v>0</v>
      </c>
      <c r="S29" s="33">
        <v>0</v>
      </c>
      <c r="T29" s="20">
        <v>0</v>
      </c>
      <c r="U29" s="20">
        <v>0</v>
      </c>
      <c r="V29" s="20">
        <v>29591.308799999999</v>
      </c>
      <c r="W29" s="20">
        <v>77523.064199999993</v>
      </c>
      <c r="X29" s="20">
        <v>138162.20139999999</v>
      </c>
      <c r="Y29" s="20">
        <v>3431.6006400000006</v>
      </c>
      <c r="Z29" s="20">
        <f t="shared" si="4"/>
        <v>21411.835040000002</v>
      </c>
      <c r="AA29" s="20">
        <f t="shared" si="1"/>
        <v>49747.262400000007</v>
      </c>
      <c r="AB29" s="20">
        <v>0</v>
      </c>
      <c r="AC29" s="20">
        <v>0</v>
      </c>
      <c r="AD29" s="20">
        <v>0</v>
      </c>
      <c r="AE29" s="37">
        <f t="shared" si="2"/>
        <v>319867.27247999999</v>
      </c>
      <c r="AF29" s="148">
        <f t="shared" si="5"/>
        <v>3.4493203473710855E-3</v>
      </c>
      <c r="AG29" s="462">
        <f t="shared" si="6"/>
        <v>0</v>
      </c>
      <c r="AH29" s="149">
        <f t="shared" si="7"/>
        <v>35540.808053333327</v>
      </c>
      <c r="AI29" s="149">
        <f t="shared" si="8"/>
        <v>24863.566026666667</v>
      </c>
      <c r="AJ29" s="457">
        <f t="shared" si="9"/>
        <v>2.2036837386593998E-3</v>
      </c>
      <c r="AK29" s="16">
        <f t="shared" si="10"/>
        <v>31429.91113106706</v>
      </c>
      <c r="AL29" s="16">
        <v>66813.829637574163</v>
      </c>
      <c r="AM29" s="16">
        <f t="shared" si="11"/>
        <v>33445.539488426293</v>
      </c>
      <c r="AN29" s="16">
        <v>33445.539488426293</v>
      </c>
      <c r="AO29" s="16">
        <f t="shared" si="12"/>
        <v>35350.74109934624</v>
      </c>
      <c r="AP29" s="16">
        <f t="shared" si="13"/>
        <v>37583.132002458355</v>
      </c>
      <c r="AS29" s="20">
        <f t="shared" si="16"/>
        <v>0</v>
      </c>
      <c r="AT29" s="33">
        <f t="shared" si="16"/>
        <v>0</v>
      </c>
      <c r="AU29" s="33">
        <f t="shared" si="16"/>
        <v>184000</v>
      </c>
      <c r="AV29" s="33">
        <f t="shared" si="16"/>
        <v>69500</v>
      </c>
      <c r="AW29" s="33">
        <f t="shared" si="16"/>
        <v>365500</v>
      </c>
      <c r="AX29" s="33">
        <f t="shared" si="16"/>
        <v>84723.856749379192</v>
      </c>
      <c r="AY29" s="33">
        <f t="shared" si="16"/>
        <v>89484.158793333336</v>
      </c>
      <c r="AZ29" s="33">
        <f t="shared" si="14"/>
        <v>891451.75631135376</v>
      </c>
      <c r="BA29" s="397">
        <f t="shared" si="15"/>
        <v>997831.16890158458</v>
      </c>
      <c r="BC29" s="135"/>
      <c r="BE29" s="19"/>
    </row>
    <row r="30" spans="3:57" outlineLevel="1" x14ac:dyDescent="0.35">
      <c r="C30" s="5" t="s">
        <v>46</v>
      </c>
      <c r="D30" s="5" t="s">
        <v>38</v>
      </c>
      <c r="E30" s="5" t="s">
        <v>79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8">
        <v>0</v>
      </c>
      <c r="L30" s="28">
        <v>67818.197</v>
      </c>
      <c r="M30" s="28">
        <v>95414.473799999992</v>
      </c>
      <c r="N30" s="28">
        <v>163187.48443200003</v>
      </c>
      <c r="O30" s="28">
        <v>205081.27780000004</v>
      </c>
      <c r="P30" s="28">
        <v>102931.63459999999</v>
      </c>
      <c r="Q30" s="28">
        <v>158319.50367999999</v>
      </c>
      <c r="R30" s="37">
        <v>792752.57131200004</v>
      </c>
      <c r="S30" s="33">
        <v>181084.36943999998</v>
      </c>
      <c r="T30" s="20">
        <v>143325.28220000007</v>
      </c>
      <c r="U30" s="20">
        <v>730414.0634400124</v>
      </c>
      <c r="V30" s="20">
        <v>185657.78988000029</v>
      </c>
      <c r="W30" s="20">
        <v>234586.67655999982</v>
      </c>
      <c r="X30" s="20">
        <v>361152.25856000255</v>
      </c>
      <c r="Y30" s="20">
        <v>294561.04572000017</v>
      </c>
      <c r="Z30" s="20">
        <f t="shared" si="4"/>
        <v>377735.55332000408</v>
      </c>
      <c r="AA30" s="20">
        <f t="shared" si="1"/>
        <v>250411.94279999987</v>
      </c>
      <c r="AB30" s="20">
        <v>0</v>
      </c>
      <c r="AC30" s="20">
        <v>0</v>
      </c>
      <c r="AD30" s="20">
        <v>0</v>
      </c>
      <c r="AE30" s="37">
        <f t="shared" si="2"/>
        <v>2758928.9819200193</v>
      </c>
      <c r="AF30" s="148">
        <f t="shared" si="5"/>
        <v>2.9751183359602817E-2</v>
      </c>
      <c r="AG30" s="462">
        <f t="shared" si="6"/>
        <v>14.367738742653836</v>
      </c>
      <c r="AH30" s="149">
        <f t="shared" si="7"/>
        <v>306631.96945778001</v>
      </c>
      <c r="AI30" s="149">
        <f t="shared" si="8"/>
        <v>308581.17154666799</v>
      </c>
      <c r="AJ30" s="457">
        <f t="shared" si="9"/>
        <v>2.7349870451588841E-2</v>
      </c>
      <c r="AK30" s="16">
        <f t="shared" si="10"/>
        <v>390075.93633311923</v>
      </c>
      <c r="AL30" s="16">
        <v>423596.8592726934</v>
      </c>
      <c r="AM30" s="16">
        <f t="shared" si="11"/>
        <v>415091.8555801615</v>
      </c>
      <c r="AN30" s="16">
        <v>415091.8555801615</v>
      </c>
      <c r="AO30" s="16">
        <f t="shared" si="12"/>
        <v>438737.27090392204</v>
      </c>
      <c r="AP30" s="16">
        <f t="shared" si="13"/>
        <v>466443.42534265504</v>
      </c>
      <c r="AS30" s="20">
        <f t="shared" si="16"/>
        <v>212310.32944222813</v>
      </c>
      <c r="AT30" s="33">
        <f t="shared" si="16"/>
        <v>173883.14120800557</v>
      </c>
      <c r="AU30" s="33">
        <f t="shared" si="16"/>
        <v>296216.36883165676</v>
      </c>
      <c r="AV30" s="33">
        <f t="shared" si="16"/>
        <v>54972.759319708333</v>
      </c>
      <c r="AW30" s="33">
        <f t="shared" si="16"/>
        <v>279430.32236355986</v>
      </c>
      <c r="AX30" s="33">
        <f t="shared" si="16"/>
        <v>492446.18353726005</v>
      </c>
      <c r="AY30" s="33">
        <f t="shared" si="16"/>
        <v>328808.76939333347</v>
      </c>
      <c r="AZ30" s="33">
        <f t="shared" si="14"/>
        <v>2651740.6697015646</v>
      </c>
      <c r="BA30" s="397">
        <f t="shared" si="15"/>
        <v>3972013.2215283029</v>
      </c>
      <c r="BC30" s="135"/>
      <c r="BE30" s="19"/>
    </row>
    <row r="31" spans="3:57" outlineLevel="1" x14ac:dyDescent="0.35">
      <c r="C31" s="5" t="s">
        <v>46</v>
      </c>
      <c r="D31" s="5" t="s">
        <v>39</v>
      </c>
      <c r="E31" s="5" t="s">
        <v>79</v>
      </c>
      <c r="F31" s="28">
        <v>0</v>
      </c>
      <c r="G31" s="28">
        <v>0</v>
      </c>
      <c r="H31" s="28">
        <v>0</v>
      </c>
      <c r="I31" s="28">
        <v>0</v>
      </c>
      <c r="J31" s="28">
        <v>0</v>
      </c>
      <c r="K31" s="28">
        <v>0</v>
      </c>
      <c r="L31" s="28">
        <v>67134.076000000001</v>
      </c>
      <c r="M31" s="28">
        <v>76472.785959999994</v>
      </c>
      <c r="N31" s="28">
        <v>85455.056432000012</v>
      </c>
      <c r="O31" s="28">
        <v>104252.01699999999</v>
      </c>
      <c r="P31" s="28">
        <v>61540.060639999974</v>
      </c>
      <c r="Q31" s="28">
        <v>57767.882119999987</v>
      </c>
      <c r="R31" s="37">
        <v>452621.87815199996</v>
      </c>
      <c r="S31" s="33">
        <v>102214.26176000001</v>
      </c>
      <c r="T31" s="20">
        <v>55507.318759999995</v>
      </c>
      <c r="U31" s="20">
        <v>32264.078759999997</v>
      </c>
      <c r="V31" s="20">
        <v>76431.402359999993</v>
      </c>
      <c r="W31" s="20">
        <v>116582.63795999995</v>
      </c>
      <c r="X31" s="20">
        <v>55967.536759999974</v>
      </c>
      <c r="Y31" s="20">
        <v>87406.362359999941</v>
      </c>
      <c r="Z31" s="20">
        <f t="shared" si="4"/>
        <v>91599.158279999989</v>
      </c>
      <c r="AA31" s="20">
        <f t="shared" si="1"/>
        <v>62824.38407999996</v>
      </c>
      <c r="AB31" s="20">
        <v>0</v>
      </c>
      <c r="AC31" s="20">
        <v>0</v>
      </c>
      <c r="AD31" s="20">
        <v>0</v>
      </c>
      <c r="AE31" s="37">
        <f t="shared" si="2"/>
        <v>680797.14107999986</v>
      </c>
      <c r="AF31" s="148">
        <f t="shared" si="5"/>
        <v>7.3414432584882087E-3</v>
      </c>
      <c r="AG31" s="462">
        <f t="shared" si="6"/>
        <v>3.3032258247668471</v>
      </c>
      <c r="AH31" s="149">
        <f t="shared" si="7"/>
        <v>75644.126786666631</v>
      </c>
      <c r="AI31" s="149">
        <f t="shared" si="8"/>
        <v>80609.968239999958</v>
      </c>
      <c r="AJ31" s="457">
        <f t="shared" si="9"/>
        <v>7.1445453960150909E-3</v>
      </c>
      <c r="AK31" s="16">
        <f t="shared" si="10"/>
        <v>101898.66310182694</v>
      </c>
      <c r="AL31" s="16">
        <v>96312.312308797889</v>
      </c>
      <c r="AM31" s="16">
        <f t="shared" si="11"/>
        <v>108433.51565258768</v>
      </c>
      <c r="AN31" s="16">
        <v>108433.51565258768</v>
      </c>
      <c r="AO31" s="16">
        <f t="shared" si="12"/>
        <v>114610.35453331533</v>
      </c>
      <c r="AP31" s="16">
        <f t="shared" si="13"/>
        <v>121847.97119723752</v>
      </c>
      <c r="AS31" s="20">
        <f t="shared" si="16"/>
        <v>115599.13889406578</v>
      </c>
      <c r="AT31" s="33">
        <f t="shared" si="16"/>
        <v>90617.20595026399</v>
      </c>
      <c r="AU31" s="33">
        <f t="shared" si="16"/>
        <v>131936.99587165675</v>
      </c>
      <c r="AV31" s="33">
        <f t="shared" si="16"/>
        <v>115462.579208</v>
      </c>
      <c r="AW31" s="33">
        <f t="shared" si="16"/>
        <v>119737.346448</v>
      </c>
      <c r="AX31" s="33">
        <f t="shared" si="16"/>
        <v>87808.995346223615</v>
      </c>
      <c r="AY31" s="33">
        <f t="shared" si="16"/>
        <v>141744.02250000002</v>
      </c>
      <c r="AZ31" s="33">
        <f t="shared" si="14"/>
        <v>1001117.2596288348</v>
      </c>
      <c r="BA31" s="397">
        <f t="shared" si="15"/>
        <v>1346009.1010119754</v>
      </c>
      <c r="BC31" s="135"/>
      <c r="BE31" s="19"/>
    </row>
    <row r="32" spans="3:57" outlineLevel="1" x14ac:dyDescent="0.35">
      <c r="C32" s="5" t="s">
        <v>46</v>
      </c>
      <c r="D32" s="5" t="s">
        <v>37</v>
      </c>
      <c r="E32" s="5" t="s">
        <v>79</v>
      </c>
      <c r="F32" s="28">
        <v>0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67818.195999999996</v>
      </c>
      <c r="M32" s="28">
        <v>83135.275799999989</v>
      </c>
      <c r="N32" s="28">
        <v>84739.800712000011</v>
      </c>
      <c r="O32" s="28">
        <v>110061.05835999998</v>
      </c>
      <c r="P32" s="28">
        <v>45157.685199999985</v>
      </c>
      <c r="Q32" s="28">
        <v>60593.458439999995</v>
      </c>
      <c r="R32" s="37">
        <v>451505.47451199999</v>
      </c>
      <c r="S32" s="33">
        <v>31743.820519999987</v>
      </c>
      <c r="T32" s="20">
        <v>19664.079880000001</v>
      </c>
      <c r="U32" s="20">
        <v>53321.945759999995</v>
      </c>
      <c r="V32" s="20">
        <v>62976.545279999998</v>
      </c>
      <c r="W32" s="20">
        <v>36253.526399999981</v>
      </c>
      <c r="X32" s="20">
        <v>68561.275199999975</v>
      </c>
      <c r="Y32" s="20">
        <v>21826.171439999995</v>
      </c>
      <c r="Z32" s="20">
        <f t="shared" si="4"/>
        <v>37139.213119999986</v>
      </c>
      <c r="AA32" s="20">
        <f t="shared" si="1"/>
        <v>33814.895039999981</v>
      </c>
      <c r="AB32" s="20">
        <v>0</v>
      </c>
      <c r="AC32" s="20">
        <v>0</v>
      </c>
      <c r="AD32" s="20">
        <v>0</v>
      </c>
      <c r="AE32" s="37">
        <f t="shared" si="2"/>
        <v>365301.47263999988</v>
      </c>
      <c r="AF32" s="148">
        <f t="shared" si="5"/>
        <v>3.9392645353567976E-3</v>
      </c>
      <c r="AG32" s="462">
        <f t="shared" si="6"/>
        <v>1.1959519953220439</v>
      </c>
      <c r="AH32" s="149">
        <f t="shared" si="7"/>
        <v>40589.052515555544</v>
      </c>
      <c r="AI32" s="149">
        <f t="shared" si="8"/>
        <v>30926.759866666656</v>
      </c>
      <c r="AJ32" s="457">
        <f t="shared" si="9"/>
        <v>2.7410709201770261E-3</v>
      </c>
      <c r="AK32" s="16">
        <f t="shared" si="10"/>
        <v>39094.364546850105</v>
      </c>
      <c r="AL32" s="16">
        <v>52271.471539795915</v>
      </c>
      <c r="AM32" s="16">
        <f t="shared" si="11"/>
        <v>41601.521167973369</v>
      </c>
      <c r="AN32" s="16">
        <v>41601.521167973369</v>
      </c>
      <c r="AO32" s="16">
        <f t="shared" si="12"/>
        <v>43971.322533365324</v>
      </c>
      <c r="AP32" s="16">
        <f t="shared" si="13"/>
        <v>46748.101106279282</v>
      </c>
      <c r="AS32" s="20">
        <f t="shared" si="16"/>
        <v>105621.0561740658</v>
      </c>
      <c r="AT32" s="33">
        <f t="shared" si="16"/>
        <v>92417.739987722991</v>
      </c>
      <c r="AU32" s="33">
        <f t="shared" si="16"/>
        <v>135364.99139165675</v>
      </c>
      <c r="AV32" s="33">
        <f t="shared" si="16"/>
        <v>115462.579208</v>
      </c>
      <c r="AW32" s="33">
        <f t="shared" si="16"/>
        <v>119737.346448</v>
      </c>
      <c r="AX32" s="33">
        <f t="shared" si="16"/>
        <v>76186.594761380562</v>
      </c>
      <c r="AY32" s="33">
        <f t="shared" si="16"/>
        <v>131830.98279866666</v>
      </c>
      <c r="AZ32" s="33">
        <f t="shared" si="14"/>
        <v>867987.12685613881</v>
      </c>
      <c r="BA32" s="397">
        <f t="shared" si="15"/>
        <v>1000308.0716637569</v>
      </c>
      <c r="BC32" s="135"/>
      <c r="BE32" s="19"/>
    </row>
    <row r="33" spans="3:57" outlineLevel="1" x14ac:dyDescent="0.35">
      <c r="C33" s="5" t="s">
        <v>46</v>
      </c>
      <c r="D33" s="5" t="s">
        <v>63</v>
      </c>
      <c r="E33" s="5" t="s">
        <v>76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96983.244199999986</v>
      </c>
      <c r="R33" s="37">
        <v>96983.244199999986</v>
      </c>
      <c r="S33" s="33">
        <v>165879.16336000001</v>
      </c>
      <c r="T33" s="20">
        <v>44933.264000000003</v>
      </c>
      <c r="U33" s="20">
        <v>5248.6920000000009</v>
      </c>
      <c r="V33" s="20">
        <v>0</v>
      </c>
      <c r="W33" s="20">
        <v>0</v>
      </c>
      <c r="X33" s="20">
        <v>0</v>
      </c>
      <c r="Y33" s="20">
        <v>0</v>
      </c>
      <c r="Z33" s="20">
        <f t="shared" si="4"/>
        <v>0</v>
      </c>
      <c r="AA33" s="20">
        <f t="shared" si="1"/>
        <v>0</v>
      </c>
      <c r="AB33" s="20">
        <v>0</v>
      </c>
      <c r="AC33" s="20">
        <v>0</v>
      </c>
      <c r="AD33" s="20">
        <v>0</v>
      </c>
      <c r="AE33" s="37">
        <f t="shared" si="2"/>
        <v>216061.11936000001</v>
      </c>
      <c r="AF33" s="148">
        <f t="shared" si="5"/>
        <v>2.3299164353577911E-3</v>
      </c>
      <c r="AG33" s="462">
        <f t="shared" si="6"/>
        <v>0</v>
      </c>
      <c r="AH33" s="149"/>
      <c r="AI33" s="149">
        <f t="shared" ref="AI33:AI39" si="17">AVERAGE(Y33:AA33)</f>
        <v>0</v>
      </c>
      <c r="AJ33" s="457">
        <f t="shared" si="9"/>
        <v>0</v>
      </c>
      <c r="AK33" s="16">
        <f t="shared" si="10"/>
        <v>0</v>
      </c>
      <c r="AL33" s="16">
        <v>0</v>
      </c>
      <c r="AM33" s="16">
        <f t="shared" si="11"/>
        <v>0</v>
      </c>
      <c r="AN33" s="16">
        <v>0</v>
      </c>
      <c r="AO33" s="16">
        <f t="shared" si="12"/>
        <v>0</v>
      </c>
      <c r="AP33" s="16">
        <f t="shared" si="13"/>
        <v>0</v>
      </c>
      <c r="AS33" s="20">
        <f t="shared" si="16"/>
        <v>69182.347839999988</v>
      </c>
      <c r="AT33" s="33">
        <f t="shared" si="16"/>
        <v>0</v>
      </c>
      <c r="AU33" s="33">
        <f t="shared" si="16"/>
        <v>0</v>
      </c>
      <c r="AV33" s="33">
        <f t="shared" si="16"/>
        <v>0</v>
      </c>
      <c r="AW33" s="33">
        <f t="shared" si="16"/>
        <v>0</v>
      </c>
      <c r="AX33" s="33">
        <f t="shared" si="16"/>
        <v>0</v>
      </c>
      <c r="AY33" s="33">
        <f t="shared" si="16"/>
        <v>0</v>
      </c>
      <c r="AZ33" s="33">
        <f t="shared" si="14"/>
        <v>69182.347839999988</v>
      </c>
      <c r="BA33" s="397">
        <f t="shared" si="15"/>
        <v>69182.347839999988</v>
      </c>
      <c r="BC33" s="135"/>
      <c r="BE33" s="19"/>
    </row>
    <row r="34" spans="3:57" outlineLevel="1" x14ac:dyDescent="0.35">
      <c r="C34" s="5" t="s">
        <v>46</v>
      </c>
      <c r="D34" s="5" t="s">
        <v>64</v>
      </c>
      <c r="E34" s="5" t="s">
        <v>76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  <c r="P34" s="28">
        <v>0</v>
      </c>
      <c r="Q34" s="28">
        <v>84546.213199999969</v>
      </c>
      <c r="R34" s="37">
        <v>84546.213199999969</v>
      </c>
      <c r="S34" s="33">
        <v>165011.97204000002</v>
      </c>
      <c r="T34" s="20">
        <v>45150.049000000006</v>
      </c>
      <c r="U34" s="20">
        <v>5248.6920000000009</v>
      </c>
      <c r="V34" s="20">
        <v>0</v>
      </c>
      <c r="W34" s="20">
        <v>0</v>
      </c>
      <c r="X34" s="20">
        <v>0</v>
      </c>
      <c r="Y34" s="20">
        <v>0</v>
      </c>
      <c r="Z34" s="20">
        <f t="shared" si="4"/>
        <v>0</v>
      </c>
      <c r="AA34" s="20">
        <f t="shared" si="1"/>
        <v>0</v>
      </c>
      <c r="AB34" s="20">
        <v>0</v>
      </c>
      <c r="AC34" s="20">
        <v>0</v>
      </c>
      <c r="AD34" s="20">
        <v>0</v>
      </c>
      <c r="AE34" s="37">
        <f t="shared" si="2"/>
        <v>215410.71304000003</v>
      </c>
      <c r="AF34" s="148">
        <f t="shared" si="5"/>
        <v>2.3229027145221437E-3</v>
      </c>
      <c r="AG34" s="462">
        <f t="shared" si="6"/>
        <v>0</v>
      </c>
      <c r="AH34" s="149"/>
      <c r="AI34" s="149">
        <f t="shared" si="17"/>
        <v>0</v>
      </c>
      <c r="AJ34" s="457">
        <f t="shared" si="9"/>
        <v>0</v>
      </c>
      <c r="AK34" s="16">
        <f t="shared" si="10"/>
        <v>0</v>
      </c>
      <c r="AL34" s="16">
        <v>0</v>
      </c>
      <c r="AM34" s="16">
        <f t="shared" si="11"/>
        <v>0</v>
      </c>
      <c r="AN34" s="16">
        <v>0</v>
      </c>
      <c r="AO34" s="16">
        <f t="shared" si="12"/>
        <v>0</v>
      </c>
      <c r="AP34" s="16">
        <f t="shared" si="13"/>
        <v>0</v>
      </c>
      <c r="AS34" s="20">
        <f t="shared" si="16"/>
        <v>67881.638159999988</v>
      </c>
      <c r="AT34" s="33">
        <f t="shared" si="16"/>
        <v>0</v>
      </c>
      <c r="AU34" s="33">
        <f t="shared" si="16"/>
        <v>0</v>
      </c>
      <c r="AV34" s="33">
        <f t="shared" si="16"/>
        <v>0</v>
      </c>
      <c r="AW34" s="33">
        <f t="shared" si="16"/>
        <v>0</v>
      </c>
      <c r="AX34" s="33">
        <f t="shared" si="16"/>
        <v>0</v>
      </c>
      <c r="AY34" s="33">
        <f t="shared" si="16"/>
        <v>0</v>
      </c>
      <c r="AZ34" s="33">
        <f t="shared" si="14"/>
        <v>67881.638159999988</v>
      </c>
      <c r="BA34" s="397">
        <f t="shared" si="15"/>
        <v>67881.638159999988</v>
      </c>
      <c r="BC34" s="135"/>
      <c r="BE34" s="19"/>
    </row>
    <row r="35" spans="3:57" outlineLevel="1" x14ac:dyDescent="0.35">
      <c r="C35" s="5" t="s">
        <v>47</v>
      </c>
      <c r="D35" s="5" t="s">
        <v>65</v>
      </c>
      <c r="E35" s="5" t="s">
        <v>80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  <c r="P35" s="28">
        <v>0</v>
      </c>
      <c r="Q35" s="28">
        <v>72400.982280000011</v>
      </c>
      <c r="R35" s="37">
        <v>72400.982280000011</v>
      </c>
      <c r="S35" s="33">
        <v>87277.896080000006</v>
      </c>
      <c r="T35" s="20">
        <v>5702.817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f t="shared" si="4"/>
        <v>0</v>
      </c>
      <c r="AA35" s="20">
        <f t="shared" si="1"/>
        <v>0</v>
      </c>
      <c r="AB35" s="20">
        <v>0</v>
      </c>
      <c r="AC35" s="20">
        <v>0</v>
      </c>
      <c r="AD35" s="20">
        <v>0</v>
      </c>
      <c r="AE35" s="37">
        <f t="shared" si="2"/>
        <v>92980.713080000001</v>
      </c>
      <c r="AF35" s="148">
        <f t="shared" si="5"/>
        <v>1.0026667093926283E-3</v>
      </c>
      <c r="AG35" s="462">
        <f t="shared" si="6"/>
        <v>0</v>
      </c>
      <c r="AH35" s="149"/>
      <c r="AI35" s="149">
        <f t="shared" si="17"/>
        <v>0</v>
      </c>
      <c r="AJ35" s="457">
        <f t="shared" si="9"/>
        <v>0</v>
      </c>
      <c r="AK35" s="16">
        <f t="shared" si="10"/>
        <v>0</v>
      </c>
      <c r="AL35" s="16">
        <v>0</v>
      </c>
      <c r="AM35" s="16">
        <f t="shared" si="11"/>
        <v>0</v>
      </c>
      <c r="AN35" s="16">
        <v>0</v>
      </c>
      <c r="AO35" s="16">
        <f t="shared" si="12"/>
        <v>0</v>
      </c>
      <c r="AP35" s="16">
        <f t="shared" si="13"/>
        <v>0</v>
      </c>
      <c r="AS35" s="20">
        <f t="shared" si="16"/>
        <v>30000</v>
      </c>
      <c r="AT35" s="33">
        <f t="shared" si="16"/>
        <v>0</v>
      </c>
      <c r="AU35" s="33">
        <f t="shared" si="16"/>
        <v>0</v>
      </c>
      <c r="AV35" s="33">
        <f t="shared" si="16"/>
        <v>0</v>
      </c>
      <c r="AW35" s="33">
        <f t="shared" si="16"/>
        <v>0</v>
      </c>
      <c r="AX35" s="33">
        <f t="shared" si="16"/>
        <v>0</v>
      </c>
      <c r="AY35" s="33">
        <f t="shared" si="16"/>
        <v>0</v>
      </c>
      <c r="AZ35" s="33">
        <f t="shared" si="14"/>
        <v>30000</v>
      </c>
      <c r="BA35" s="397">
        <f t="shared" si="15"/>
        <v>30000</v>
      </c>
      <c r="BC35" s="135"/>
      <c r="BE35" s="19"/>
    </row>
    <row r="36" spans="3:57" outlineLevel="1" x14ac:dyDescent="0.35">
      <c r="C36" s="5" t="s">
        <v>47</v>
      </c>
      <c r="D36" s="5" t="s">
        <v>66</v>
      </c>
      <c r="E36" s="5" t="s">
        <v>80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70169.44472</v>
      </c>
      <c r="R36" s="37">
        <v>70169.44472</v>
      </c>
      <c r="S36" s="33">
        <v>85046.35772</v>
      </c>
      <c r="T36" s="20">
        <v>5454.8680000000004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f t="shared" si="4"/>
        <v>0</v>
      </c>
      <c r="AA36" s="20">
        <f t="shared" si="1"/>
        <v>0</v>
      </c>
      <c r="AB36" s="20">
        <v>0</v>
      </c>
      <c r="AC36" s="20">
        <v>0</v>
      </c>
      <c r="AD36" s="20">
        <v>0</v>
      </c>
      <c r="AE36" s="37">
        <f t="shared" si="2"/>
        <v>90501.225720000002</v>
      </c>
      <c r="AF36" s="148">
        <f t="shared" si="5"/>
        <v>9.7592891238205059E-4</v>
      </c>
      <c r="AG36" s="462">
        <f t="shared" si="6"/>
        <v>0</v>
      </c>
      <c r="AH36" s="149"/>
      <c r="AI36" s="149">
        <f t="shared" si="17"/>
        <v>0</v>
      </c>
      <c r="AJ36" s="457">
        <f t="shared" si="9"/>
        <v>0</v>
      </c>
      <c r="AK36" s="16">
        <f t="shared" si="10"/>
        <v>0</v>
      </c>
      <c r="AL36" s="16">
        <v>0</v>
      </c>
      <c r="AM36" s="16">
        <f t="shared" si="11"/>
        <v>0</v>
      </c>
      <c r="AN36" s="16">
        <v>0</v>
      </c>
      <c r="AO36" s="16">
        <f t="shared" si="12"/>
        <v>0</v>
      </c>
      <c r="AP36" s="16">
        <f t="shared" si="13"/>
        <v>0</v>
      </c>
      <c r="AS36" s="20">
        <f t="shared" si="16"/>
        <v>30000</v>
      </c>
      <c r="AT36" s="33">
        <f t="shared" si="16"/>
        <v>0</v>
      </c>
      <c r="AU36" s="33">
        <f t="shared" si="16"/>
        <v>0</v>
      </c>
      <c r="AV36" s="33">
        <f t="shared" si="16"/>
        <v>0</v>
      </c>
      <c r="AW36" s="33">
        <f t="shared" si="16"/>
        <v>0</v>
      </c>
      <c r="AX36" s="33">
        <f t="shared" si="16"/>
        <v>0</v>
      </c>
      <c r="AY36" s="33">
        <f t="shared" si="16"/>
        <v>0</v>
      </c>
      <c r="AZ36" s="33">
        <f t="shared" si="14"/>
        <v>30000</v>
      </c>
      <c r="BA36" s="397">
        <f t="shared" si="15"/>
        <v>30000</v>
      </c>
      <c r="BC36" s="135"/>
      <c r="BE36" s="19"/>
    </row>
    <row r="37" spans="3:57" outlineLevel="1" x14ac:dyDescent="0.35">
      <c r="C37" s="5" t="s">
        <v>47</v>
      </c>
      <c r="D37" s="5" t="s">
        <v>67</v>
      </c>
      <c r="E37" s="5" t="s">
        <v>80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37">
        <v>0</v>
      </c>
      <c r="S37" s="33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f t="shared" si="4"/>
        <v>0</v>
      </c>
      <c r="AA37" s="20">
        <f t="shared" si="1"/>
        <v>0</v>
      </c>
      <c r="AB37" s="20">
        <v>0</v>
      </c>
      <c r="AC37" s="20">
        <v>0</v>
      </c>
      <c r="AD37" s="20">
        <v>0</v>
      </c>
      <c r="AE37" s="37">
        <f t="shared" si="2"/>
        <v>0</v>
      </c>
      <c r="AF37" s="148">
        <f t="shared" si="5"/>
        <v>0</v>
      </c>
      <c r="AG37" s="462">
        <f t="shared" si="6"/>
        <v>0</v>
      </c>
      <c r="AH37" s="149"/>
      <c r="AI37" s="149">
        <f t="shared" si="17"/>
        <v>0</v>
      </c>
      <c r="AJ37" s="457">
        <f t="shared" si="9"/>
        <v>0</v>
      </c>
      <c r="AK37" s="16">
        <f t="shared" si="10"/>
        <v>0</v>
      </c>
      <c r="AL37" s="16">
        <v>0</v>
      </c>
      <c r="AM37" s="16">
        <f t="shared" si="11"/>
        <v>0</v>
      </c>
      <c r="AN37" s="16">
        <v>0</v>
      </c>
      <c r="AO37" s="16">
        <f t="shared" si="12"/>
        <v>0</v>
      </c>
      <c r="AP37" s="16">
        <f t="shared" si="13"/>
        <v>0</v>
      </c>
      <c r="AS37" s="20">
        <f t="shared" si="16"/>
        <v>0</v>
      </c>
      <c r="AT37" s="33">
        <f t="shared" si="16"/>
        <v>0</v>
      </c>
      <c r="AU37" s="33">
        <f t="shared" si="16"/>
        <v>0</v>
      </c>
      <c r="AV37" s="33">
        <f t="shared" si="16"/>
        <v>0</v>
      </c>
      <c r="AW37" s="33">
        <f t="shared" si="16"/>
        <v>0</v>
      </c>
      <c r="AX37" s="33">
        <f t="shared" si="16"/>
        <v>0</v>
      </c>
      <c r="AY37" s="33">
        <f t="shared" si="16"/>
        <v>0</v>
      </c>
      <c r="AZ37" s="33">
        <f t="shared" si="14"/>
        <v>0</v>
      </c>
      <c r="BA37" s="397">
        <f t="shared" si="15"/>
        <v>0</v>
      </c>
      <c r="BC37" s="135"/>
      <c r="BE37" s="19"/>
    </row>
    <row r="38" spans="3:57" outlineLevel="1" x14ac:dyDescent="0.35">
      <c r="C38" s="5" t="s">
        <v>47</v>
      </c>
      <c r="D38" s="5" t="s">
        <v>68</v>
      </c>
      <c r="E38" s="5" t="s">
        <v>81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304704.53000000003</v>
      </c>
      <c r="R38" s="37">
        <v>304704.53000000003</v>
      </c>
      <c r="S38" s="33">
        <v>136896.23800000001</v>
      </c>
      <c r="T38" s="20">
        <v>2760.0047999999997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f t="shared" si="4"/>
        <v>0</v>
      </c>
      <c r="AA38" s="20">
        <f t="shared" si="1"/>
        <v>0</v>
      </c>
      <c r="AB38" s="20">
        <v>0</v>
      </c>
      <c r="AC38" s="20">
        <v>0</v>
      </c>
      <c r="AD38" s="20">
        <v>0</v>
      </c>
      <c r="AE38" s="37">
        <f t="shared" si="2"/>
        <v>139656.24280000001</v>
      </c>
      <c r="AF38" s="148">
        <f t="shared" si="5"/>
        <v>1.505996897377354E-3</v>
      </c>
      <c r="AG38" s="462">
        <f t="shared" si="6"/>
        <v>0</v>
      </c>
      <c r="AH38" s="149"/>
      <c r="AI38" s="149">
        <f t="shared" si="17"/>
        <v>0</v>
      </c>
      <c r="AJ38" s="457">
        <f t="shared" si="9"/>
        <v>0</v>
      </c>
      <c r="AK38" s="16">
        <f t="shared" si="10"/>
        <v>0</v>
      </c>
      <c r="AL38" s="16">
        <v>0</v>
      </c>
      <c r="AM38" s="16">
        <f t="shared" si="11"/>
        <v>0</v>
      </c>
      <c r="AN38" s="16">
        <v>0</v>
      </c>
      <c r="AO38" s="16">
        <f t="shared" si="12"/>
        <v>0</v>
      </c>
      <c r="AP38" s="16">
        <f t="shared" si="13"/>
        <v>0</v>
      </c>
      <c r="AS38" s="20">
        <f t="shared" si="16"/>
        <v>357696.97200000001</v>
      </c>
      <c r="AT38" s="33">
        <f t="shared" si="16"/>
        <v>0</v>
      </c>
      <c r="AU38" s="33">
        <f t="shared" si="16"/>
        <v>0</v>
      </c>
      <c r="AV38" s="33">
        <f t="shared" si="16"/>
        <v>0</v>
      </c>
      <c r="AW38" s="33">
        <f t="shared" si="16"/>
        <v>0</v>
      </c>
      <c r="AX38" s="33">
        <f t="shared" si="16"/>
        <v>0</v>
      </c>
      <c r="AY38" s="33">
        <f t="shared" si="16"/>
        <v>0</v>
      </c>
      <c r="AZ38" s="33">
        <f t="shared" si="14"/>
        <v>357696.97200000001</v>
      </c>
      <c r="BA38" s="397">
        <f t="shared" si="15"/>
        <v>357696.97200000001</v>
      </c>
      <c r="BC38" s="135"/>
      <c r="BE38" s="19"/>
    </row>
    <row r="39" spans="3:57" outlineLevel="1" x14ac:dyDescent="0.35">
      <c r="C39" s="5" t="s">
        <v>47</v>
      </c>
      <c r="D39" s="5" t="s">
        <v>29</v>
      </c>
      <c r="E39" s="5" t="s">
        <v>130</v>
      </c>
      <c r="F39" s="28">
        <v>116439.20217600001</v>
      </c>
      <c r="G39" s="28">
        <v>4344.9735119999996</v>
      </c>
      <c r="H39" s="28">
        <v>342.56640000000004</v>
      </c>
      <c r="I39" s="28">
        <v>2999.1994560000003</v>
      </c>
      <c r="J39" s="28">
        <v>2674.9372319999998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474988.94680000003</v>
      </c>
      <c r="Q39" s="28">
        <v>919445.40488000005</v>
      </c>
      <c r="R39" s="37">
        <v>1521235.2304560002</v>
      </c>
      <c r="S39" s="33">
        <v>1191808.5340399998</v>
      </c>
      <c r="T39" s="20">
        <v>156855.32072000002</v>
      </c>
      <c r="U39" s="20">
        <v>9649.635839999999</v>
      </c>
      <c r="V39" s="20">
        <v>0</v>
      </c>
      <c r="W39" s="20">
        <v>0</v>
      </c>
      <c r="X39" s="20">
        <v>0</v>
      </c>
      <c r="Y39" s="20">
        <v>0</v>
      </c>
      <c r="Z39" s="20">
        <f t="shared" si="4"/>
        <v>0</v>
      </c>
      <c r="AA39" s="20">
        <f t="shared" si="1"/>
        <v>0</v>
      </c>
      <c r="AB39" s="20">
        <v>0</v>
      </c>
      <c r="AC39" s="20">
        <v>0</v>
      </c>
      <c r="AD39" s="20">
        <v>0</v>
      </c>
      <c r="AE39" s="37">
        <f t="shared" si="2"/>
        <v>1358313.4905999997</v>
      </c>
      <c r="AF39" s="148">
        <f t="shared" si="5"/>
        <v>1.4647507776926983E-2</v>
      </c>
      <c r="AG39" s="462">
        <f t="shared" si="6"/>
        <v>9.71217726337313</v>
      </c>
      <c r="AH39" s="149"/>
      <c r="AI39" s="149">
        <f t="shared" si="17"/>
        <v>0</v>
      </c>
      <c r="AJ39" s="457">
        <f t="shared" si="9"/>
        <v>0</v>
      </c>
      <c r="AK39" s="16">
        <f t="shared" si="10"/>
        <v>0</v>
      </c>
      <c r="AL39" s="16">
        <v>0</v>
      </c>
      <c r="AM39" s="16">
        <f t="shared" si="11"/>
        <v>0</v>
      </c>
      <c r="AN39" s="16">
        <v>0</v>
      </c>
      <c r="AO39" s="16">
        <f t="shared" si="12"/>
        <v>0</v>
      </c>
      <c r="AP39" s="16">
        <f t="shared" si="13"/>
        <v>0</v>
      </c>
      <c r="AS39" s="20">
        <f t="shared" si="16"/>
        <v>806188.02773195202</v>
      </c>
      <c r="AT39" s="33">
        <f t="shared" si="16"/>
        <v>3810.256761192355</v>
      </c>
      <c r="AU39" s="33">
        <f t="shared" si="16"/>
        <v>0</v>
      </c>
      <c r="AV39" s="33">
        <f t="shared" si="16"/>
        <v>0</v>
      </c>
      <c r="AW39" s="33">
        <f t="shared" si="16"/>
        <v>0</v>
      </c>
      <c r="AX39" s="33">
        <f t="shared" si="16"/>
        <v>0</v>
      </c>
      <c r="AY39" s="33">
        <f t="shared" si="16"/>
        <v>0</v>
      </c>
      <c r="AZ39" s="33">
        <f t="shared" si="14"/>
        <v>809998.28449314437</v>
      </c>
      <c r="BA39" s="397">
        <f t="shared" si="15"/>
        <v>809998.28449314437</v>
      </c>
      <c r="BC39" s="135"/>
      <c r="BE39" s="19"/>
    </row>
    <row r="40" spans="3:57" outlineLevel="1" x14ac:dyDescent="0.35">
      <c r="C40" s="5" t="s">
        <v>83</v>
      </c>
      <c r="D40" s="14" t="s">
        <v>82</v>
      </c>
      <c r="E40" s="5"/>
      <c r="F40" s="23">
        <v>76849.769352004281</v>
      </c>
      <c r="G40" s="23">
        <v>165795.51649999997</v>
      </c>
      <c r="H40" s="23">
        <v>878603.74350000022</v>
      </c>
      <c r="I40" s="23">
        <v>502639.69700000004</v>
      </c>
      <c r="J40" s="23">
        <v>408820.26250000007</v>
      </c>
      <c r="K40" s="23">
        <v>175542.71650000004</v>
      </c>
      <c r="L40" s="23">
        <v>564857.37939999998</v>
      </c>
      <c r="M40" s="23">
        <v>739572.23424000002</v>
      </c>
      <c r="N40" s="23">
        <v>604188.87620000006</v>
      </c>
      <c r="O40" s="23">
        <v>547639.16456000006</v>
      </c>
      <c r="P40" s="23">
        <v>1341933.7843600004</v>
      </c>
      <c r="Q40" s="23">
        <v>505089.07196000015</v>
      </c>
      <c r="R40" s="37">
        <v>6511532.2160720062</v>
      </c>
      <c r="S40" s="34">
        <v>404131.36244</v>
      </c>
      <c r="T40" s="26">
        <v>371233.69371999998</v>
      </c>
      <c r="U40" s="26">
        <v>238621.92300000004</v>
      </c>
      <c r="V40" s="26">
        <v>205774.07508000004</v>
      </c>
      <c r="W40" s="26">
        <v>185586.82740000001</v>
      </c>
      <c r="X40" s="26">
        <v>43684.748799999979</v>
      </c>
      <c r="Y40" s="26">
        <v>25824.672719999988</v>
      </c>
      <c r="Z40" s="26">
        <f>+SUM(Z41:Z48)</f>
        <v>-157305.2886</v>
      </c>
      <c r="AA40" s="26">
        <f>+SUM(AA41:AA48)</f>
        <v>12944.694239999999</v>
      </c>
      <c r="AB40" s="26">
        <v>0</v>
      </c>
      <c r="AC40" s="26">
        <v>0</v>
      </c>
      <c r="AD40" s="26">
        <v>0</v>
      </c>
      <c r="AE40" s="37">
        <f t="shared" si="2"/>
        <v>1330496.7087999999</v>
      </c>
      <c r="AF40" s="148">
        <f t="shared" si="5"/>
        <v>1.4347542761071476E-2</v>
      </c>
      <c r="AG40" s="462">
        <f t="shared" si="6"/>
        <v>-0.62491558586986107</v>
      </c>
      <c r="AH40" s="149"/>
      <c r="AI40" s="149"/>
      <c r="AJ40" s="457">
        <f t="shared" si="9"/>
        <v>0</v>
      </c>
      <c r="AK40" s="16">
        <f t="shared" si="10"/>
        <v>0</v>
      </c>
      <c r="AL40" s="16">
        <v>0</v>
      </c>
      <c r="AM40" s="16">
        <f t="shared" si="11"/>
        <v>0</v>
      </c>
      <c r="AN40" s="16">
        <v>0</v>
      </c>
      <c r="AO40" s="16">
        <f t="shared" si="12"/>
        <v>0</v>
      </c>
      <c r="AP40" s="16">
        <f t="shared" si="13"/>
        <v>0</v>
      </c>
      <c r="AS40" s="20">
        <f t="shared" ref="AS40:AY50" si="18">SUMIFS(AS$51:AS$772,$D$51:$D$772,$D40)</f>
        <v>0</v>
      </c>
      <c r="AT40" s="33">
        <f t="shared" si="18"/>
        <v>0</v>
      </c>
      <c r="AU40" s="33">
        <f t="shared" si="18"/>
        <v>0</v>
      </c>
      <c r="AV40" s="33">
        <f t="shared" si="18"/>
        <v>0</v>
      </c>
      <c r="AW40" s="33">
        <f t="shared" si="18"/>
        <v>0</v>
      </c>
      <c r="AX40" s="33">
        <f t="shared" si="18"/>
        <v>0</v>
      </c>
      <c r="AY40" s="33">
        <f t="shared" si="18"/>
        <v>0</v>
      </c>
      <c r="AZ40" s="33">
        <f t="shared" ref="AZ40:AZ50" si="19">SUM(AS40:AY40,AK40)</f>
        <v>0</v>
      </c>
      <c r="BA40" s="397">
        <f t="shared" si="15"/>
        <v>0</v>
      </c>
      <c r="BC40" s="135"/>
      <c r="BE40" s="19"/>
    </row>
    <row r="41" spans="3:57" outlineLevel="1" x14ac:dyDescent="0.35">
      <c r="C41" s="5" t="s">
        <v>83</v>
      </c>
      <c r="D41" s="5" t="s">
        <v>84</v>
      </c>
      <c r="E41" s="5" t="s">
        <v>70</v>
      </c>
      <c r="F41" s="28">
        <v>39703.394952004281</v>
      </c>
      <c r="G41" s="28">
        <v>66391.333499999993</v>
      </c>
      <c r="H41" s="28">
        <v>213918.48100000003</v>
      </c>
      <c r="I41" s="28">
        <v>176979.04</v>
      </c>
      <c r="J41" s="28">
        <v>157552.12050000002</v>
      </c>
      <c r="K41" s="28">
        <v>96603.978500000027</v>
      </c>
      <c r="L41" s="28">
        <v>204628.18240000002</v>
      </c>
      <c r="M41" s="28">
        <v>328997.55060000002</v>
      </c>
      <c r="N41" s="28">
        <v>175787.39780000001</v>
      </c>
      <c r="O41" s="28">
        <v>255316.23603999987</v>
      </c>
      <c r="P41" s="28">
        <v>200853.05588000009</v>
      </c>
      <c r="Q41" s="28">
        <v>169364.92964000002</v>
      </c>
      <c r="R41" s="37">
        <v>2086095.7008120043</v>
      </c>
      <c r="S41" s="33">
        <v>158702.27995999999</v>
      </c>
      <c r="T41" s="20">
        <v>100019.16432000001</v>
      </c>
      <c r="U41" s="20">
        <v>92499.342120000045</v>
      </c>
      <c r="V41" s="20">
        <v>94817.665800000032</v>
      </c>
      <c r="W41" s="20">
        <v>111256.74864000002</v>
      </c>
      <c r="X41" s="20">
        <v>41562.678399999983</v>
      </c>
      <c r="Y41" s="20">
        <v>25824.672719999988</v>
      </c>
      <c r="Z41" s="20">
        <f t="shared" si="4"/>
        <v>11513.108880000002</v>
      </c>
      <c r="AA41" s="20">
        <f t="shared" ref="AA41:AA50" si="20">+SUMIFS($AA$52:$AA$773,$D$52:$D$773,$D41)</f>
        <v>12944.694239999999</v>
      </c>
      <c r="AB41" s="20">
        <v>0</v>
      </c>
      <c r="AC41" s="20">
        <v>0</v>
      </c>
      <c r="AD41" s="20">
        <v>0</v>
      </c>
      <c r="AE41" s="37">
        <f t="shared" si="2"/>
        <v>649140.35508000001</v>
      </c>
      <c r="AF41" s="148"/>
      <c r="AG41" s="462">
        <f t="shared" si="6"/>
        <v>-0.50481904170965597</v>
      </c>
      <c r="AH41" s="149"/>
      <c r="AI41" s="149"/>
      <c r="AJ41" s="457">
        <f t="shared" si="9"/>
        <v>0</v>
      </c>
      <c r="AK41" s="16">
        <f t="shared" si="10"/>
        <v>0</v>
      </c>
      <c r="AL41" s="16">
        <v>0</v>
      </c>
      <c r="AM41" s="16">
        <f t="shared" si="11"/>
        <v>0</v>
      </c>
      <c r="AN41" s="16">
        <v>0</v>
      </c>
      <c r="AO41" s="16">
        <f t="shared" si="12"/>
        <v>0</v>
      </c>
      <c r="AP41" s="16">
        <f t="shared" si="13"/>
        <v>0</v>
      </c>
      <c r="AS41" s="20">
        <f t="shared" si="18"/>
        <v>228428.39808190588</v>
      </c>
      <c r="AT41" s="33">
        <f t="shared" si="18"/>
        <v>104552.09269834713</v>
      </c>
      <c r="AU41" s="33">
        <f t="shared" si="18"/>
        <v>100891.10291962713</v>
      </c>
      <c r="AV41" s="33">
        <f t="shared" si="18"/>
        <v>117972.83689399638</v>
      </c>
      <c r="AW41" s="33">
        <f t="shared" si="18"/>
        <v>0</v>
      </c>
      <c r="AX41" s="33">
        <f t="shared" si="18"/>
        <v>0</v>
      </c>
      <c r="AY41" s="33">
        <f t="shared" si="18"/>
        <v>0</v>
      </c>
      <c r="AZ41" s="33">
        <f t="shared" si="19"/>
        <v>551844.43059387652</v>
      </c>
      <c r="BA41" s="397">
        <f t="shared" si="15"/>
        <v>551844.43059387652</v>
      </c>
      <c r="BC41" s="135"/>
      <c r="BE41" s="19"/>
    </row>
    <row r="42" spans="3:57" outlineLevel="1" x14ac:dyDescent="0.35">
      <c r="C42" s="5" t="s">
        <v>83</v>
      </c>
      <c r="D42" s="5" t="s">
        <v>85</v>
      </c>
      <c r="E42" s="5" t="s">
        <v>70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19489.3776</v>
      </c>
      <c r="N42" s="28">
        <v>50503.5</v>
      </c>
      <c r="O42" s="28">
        <v>72446.399999999994</v>
      </c>
      <c r="P42" s="28">
        <v>31974.853600000002</v>
      </c>
      <c r="Q42" s="28">
        <v>68166.925000000017</v>
      </c>
      <c r="R42" s="37">
        <v>242581.05620000002</v>
      </c>
      <c r="S42" s="33">
        <v>42800.177200000006</v>
      </c>
      <c r="T42" s="20">
        <v>58569.290200000003</v>
      </c>
      <c r="U42" s="20">
        <v>29445.379200000003</v>
      </c>
      <c r="V42" s="20">
        <v>34667.746200000001</v>
      </c>
      <c r="W42" s="20">
        <v>45820.846799999999</v>
      </c>
      <c r="X42" s="20">
        <v>2122.0704000000001</v>
      </c>
      <c r="Y42" s="20">
        <v>0</v>
      </c>
      <c r="Z42" s="20">
        <f t="shared" si="4"/>
        <v>0</v>
      </c>
      <c r="AA42" s="20">
        <f t="shared" si="20"/>
        <v>0</v>
      </c>
      <c r="AB42" s="20">
        <v>0</v>
      </c>
      <c r="AC42" s="20">
        <v>0</v>
      </c>
      <c r="AD42" s="20">
        <v>0</v>
      </c>
      <c r="AE42" s="37">
        <f t="shared" si="2"/>
        <v>213425.51</v>
      </c>
      <c r="AF42" s="148"/>
      <c r="AG42" s="462">
        <f t="shared" si="6"/>
        <v>9.9508633051473137</v>
      </c>
      <c r="AH42" s="149"/>
      <c r="AI42" s="149"/>
      <c r="AJ42" s="457">
        <f t="shared" si="9"/>
        <v>0</v>
      </c>
      <c r="AK42" s="16">
        <f t="shared" si="10"/>
        <v>0</v>
      </c>
      <c r="AL42" s="16">
        <v>0</v>
      </c>
      <c r="AM42" s="16">
        <f t="shared" si="11"/>
        <v>0</v>
      </c>
      <c r="AN42" s="16">
        <v>0</v>
      </c>
      <c r="AO42" s="16">
        <f t="shared" si="12"/>
        <v>0</v>
      </c>
      <c r="AP42" s="16">
        <f t="shared" si="13"/>
        <v>0</v>
      </c>
      <c r="AS42" s="20">
        <f t="shared" si="18"/>
        <v>115491.07576348294</v>
      </c>
      <c r="AT42" s="33">
        <f t="shared" si="18"/>
        <v>64113.011293855394</v>
      </c>
      <c r="AU42" s="33">
        <f t="shared" si="18"/>
        <v>114385.43851774983</v>
      </c>
      <c r="AV42" s="33">
        <f t="shared" si="18"/>
        <v>61076.855000000003</v>
      </c>
      <c r="AW42" s="33">
        <f t="shared" si="18"/>
        <v>0</v>
      </c>
      <c r="AX42" s="33">
        <f t="shared" si="18"/>
        <v>0</v>
      </c>
      <c r="AY42" s="33">
        <f t="shared" si="18"/>
        <v>0</v>
      </c>
      <c r="AZ42" s="33">
        <f t="shared" si="19"/>
        <v>355066.38057508814</v>
      </c>
      <c r="BA42" s="397">
        <f t="shared" si="15"/>
        <v>355066.38057508814</v>
      </c>
      <c r="BC42" s="135"/>
      <c r="BE42" s="19"/>
    </row>
    <row r="43" spans="3:57" outlineLevel="1" x14ac:dyDescent="0.35">
      <c r="C43" s="5" t="s">
        <v>83</v>
      </c>
      <c r="D43" s="5" t="s">
        <v>86</v>
      </c>
      <c r="E43" s="5" t="s">
        <v>71</v>
      </c>
      <c r="F43" s="28">
        <v>37146.374400000001</v>
      </c>
      <c r="G43" s="28">
        <v>99404.18299999999</v>
      </c>
      <c r="H43" s="28">
        <v>664685.26250000019</v>
      </c>
      <c r="I43" s="28">
        <v>325660.65700000006</v>
      </c>
      <c r="J43" s="28">
        <v>251268.14200000005</v>
      </c>
      <c r="K43" s="28">
        <v>78938.737999999998</v>
      </c>
      <c r="L43" s="28">
        <v>360229.19699999993</v>
      </c>
      <c r="M43" s="28">
        <v>391085.30604</v>
      </c>
      <c r="N43" s="28">
        <v>377897.97840000008</v>
      </c>
      <c r="O43" s="28">
        <v>219876.52852000014</v>
      </c>
      <c r="P43" s="28">
        <v>615239.28448000015</v>
      </c>
      <c r="Q43" s="28">
        <v>221828.99132000003</v>
      </c>
      <c r="R43" s="37">
        <v>3643260.6426600004</v>
      </c>
      <c r="S43" s="33">
        <v>152327.67848</v>
      </c>
      <c r="T43" s="20">
        <v>94768.03439999999</v>
      </c>
      <c r="U43" s="20">
        <v>116677.20168</v>
      </c>
      <c r="V43" s="20">
        <v>76288.663079999998</v>
      </c>
      <c r="W43" s="20">
        <v>28509.231960000001</v>
      </c>
      <c r="X43" s="20">
        <v>0</v>
      </c>
      <c r="Y43" s="20">
        <v>0</v>
      </c>
      <c r="Z43" s="20">
        <f t="shared" si="4"/>
        <v>0</v>
      </c>
      <c r="AA43" s="20">
        <f t="shared" si="20"/>
        <v>0</v>
      </c>
      <c r="AB43" s="20">
        <v>0</v>
      </c>
      <c r="AC43" s="20">
        <v>0</v>
      </c>
      <c r="AD43" s="20">
        <v>0</v>
      </c>
      <c r="AE43" s="37">
        <f t="shared" si="2"/>
        <v>468570.80960000004</v>
      </c>
      <c r="AF43" s="148"/>
      <c r="AG43" s="462">
        <f t="shared" si="6"/>
        <v>-0.78782511312749004</v>
      </c>
      <c r="AH43" s="149"/>
      <c r="AI43" s="149"/>
      <c r="AJ43" s="457">
        <f t="shared" si="9"/>
        <v>0</v>
      </c>
      <c r="AK43" s="16">
        <f t="shared" si="10"/>
        <v>0</v>
      </c>
      <c r="AL43" s="16">
        <v>0</v>
      </c>
      <c r="AM43" s="16">
        <f t="shared" si="11"/>
        <v>0</v>
      </c>
      <c r="AN43" s="16">
        <v>0</v>
      </c>
      <c r="AO43" s="16">
        <f t="shared" si="12"/>
        <v>0</v>
      </c>
      <c r="AP43" s="16">
        <f t="shared" si="13"/>
        <v>0</v>
      </c>
      <c r="AS43" s="20">
        <f t="shared" si="18"/>
        <v>409929.07501765754</v>
      </c>
      <c r="AT43" s="33">
        <f t="shared" si="18"/>
        <v>125258.42651592195</v>
      </c>
      <c r="AU43" s="33">
        <f t="shared" si="18"/>
        <v>258180.33937433062</v>
      </c>
      <c r="AV43" s="33">
        <f t="shared" si="18"/>
        <v>370531.2242036786</v>
      </c>
      <c r="AW43" s="33">
        <f t="shared" si="18"/>
        <v>0</v>
      </c>
      <c r="AX43" s="33">
        <f t="shared" si="18"/>
        <v>0</v>
      </c>
      <c r="AY43" s="33">
        <f t="shared" si="18"/>
        <v>0</v>
      </c>
      <c r="AZ43" s="33">
        <f t="shared" si="19"/>
        <v>1163899.0651115887</v>
      </c>
      <c r="BA43" s="397">
        <f t="shared" si="15"/>
        <v>1163899.0651115887</v>
      </c>
      <c r="BC43" s="135"/>
      <c r="BE43" s="19"/>
    </row>
    <row r="44" spans="3:57" outlineLevel="1" x14ac:dyDescent="0.35">
      <c r="C44" s="5" t="s">
        <v>83</v>
      </c>
      <c r="D44" s="5" t="s">
        <v>131</v>
      </c>
      <c r="E44" s="5" t="s">
        <v>135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  <c r="P44" s="28">
        <v>123466.6476</v>
      </c>
      <c r="Q44" s="28">
        <v>15242.742</v>
      </c>
      <c r="R44" s="37">
        <v>138709.38959999999</v>
      </c>
      <c r="S44" s="33">
        <v>10669.957200000001</v>
      </c>
      <c r="T44" s="20">
        <v>29469.301199999998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f t="shared" si="4"/>
        <v>-38183.068440000003</v>
      </c>
      <c r="AA44" s="20">
        <f t="shared" si="20"/>
        <v>0</v>
      </c>
      <c r="AB44" s="20">
        <v>0</v>
      </c>
      <c r="AC44" s="20">
        <v>0</v>
      </c>
      <c r="AD44" s="20">
        <v>0</v>
      </c>
      <c r="AE44" s="37">
        <f t="shared" si="2"/>
        <v>1956.1899599999961</v>
      </c>
      <c r="AF44" s="148"/>
      <c r="AG44" s="462">
        <f t="shared" si="6"/>
        <v>0</v>
      </c>
      <c r="AH44" s="149"/>
      <c r="AI44" s="149"/>
      <c r="AJ44" s="457">
        <f t="shared" si="9"/>
        <v>0</v>
      </c>
      <c r="AK44" s="16">
        <f t="shared" si="10"/>
        <v>0</v>
      </c>
      <c r="AL44" s="16">
        <v>0</v>
      </c>
      <c r="AM44" s="16">
        <f t="shared" si="11"/>
        <v>0</v>
      </c>
      <c r="AN44" s="16">
        <v>0</v>
      </c>
      <c r="AO44" s="16">
        <f t="shared" si="12"/>
        <v>0</v>
      </c>
      <c r="AP44" s="16">
        <f t="shared" si="13"/>
        <v>0</v>
      </c>
      <c r="AS44" s="20">
        <f t="shared" si="18"/>
        <v>64510.48591760741</v>
      </c>
      <c r="AT44" s="33">
        <f t="shared" si="18"/>
        <v>52456.616526753438</v>
      </c>
      <c r="AU44" s="33">
        <f t="shared" si="18"/>
        <v>44969.301200000002</v>
      </c>
      <c r="AV44" s="33">
        <f t="shared" si="18"/>
        <v>0</v>
      </c>
      <c r="AW44" s="33">
        <f t="shared" si="18"/>
        <v>0</v>
      </c>
      <c r="AX44" s="33">
        <f t="shared" si="18"/>
        <v>0</v>
      </c>
      <c r="AY44" s="33">
        <f t="shared" si="18"/>
        <v>0</v>
      </c>
      <c r="AZ44" s="33">
        <f t="shared" si="19"/>
        <v>161936.40364436083</v>
      </c>
      <c r="BA44" s="397">
        <f t="shared" si="15"/>
        <v>161936.40364436083</v>
      </c>
      <c r="BC44" s="135"/>
      <c r="BE44" s="19"/>
    </row>
    <row r="45" spans="3:57" outlineLevel="1" x14ac:dyDescent="0.35">
      <c r="C45" s="5" t="s">
        <v>83</v>
      </c>
      <c r="D45" s="5" t="s">
        <v>132</v>
      </c>
      <c r="E45" s="5" t="s">
        <v>136</v>
      </c>
      <c r="F45" s="28">
        <v>0</v>
      </c>
      <c r="G45" s="28">
        <v>0</v>
      </c>
      <c r="H45" s="28">
        <v>0</v>
      </c>
      <c r="I45" s="28">
        <v>0</v>
      </c>
      <c r="J45" s="28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  <c r="P45" s="28">
        <v>123466.6476</v>
      </c>
      <c r="Q45" s="28">
        <v>0</v>
      </c>
      <c r="R45" s="37">
        <v>123466.6476</v>
      </c>
      <c r="S45" s="33">
        <v>10669.957200000001</v>
      </c>
      <c r="T45" s="20">
        <v>29469.301199999998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f t="shared" si="4"/>
        <v>-55371.851639999993</v>
      </c>
      <c r="AA45" s="20">
        <f t="shared" si="20"/>
        <v>0</v>
      </c>
      <c r="AB45" s="20">
        <v>0</v>
      </c>
      <c r="AC45" s="20">
        <v>0</v>
      </c>
      <c r="AD45" s="20">
        <v>0</v>
      </c>
      <c r="AE45" s="37">
        <f t="shared" si="2"/>
        <v>-15232.593239999995</v>
      </c>
      <c r="AF45" s="148"/>
      <c r="AG45" s="462">
        <f t="shared" si="6"/>
        <v>0</v>
      </c>
      <c r="AH45" s="149"/>
      <c r="AI45" s="149"/>
      <c r="AJ45" s="457">
        <f t="shared" si="9"/>
        <v>0</v>
      </c>
      <c r="AK45" s="16">
        <f t="shared" si="10"/>
        <v>0</v>
      </c>
      <c r="AL45" s="16">
        <v>0</v>
      </c>
      <c r="AM45" s="16">
        <f t="shared" si="11"/>
        <v>0</v>
      </c>
      <c r="AN45" s="16">
        <v>0</v>
      </c>
      <c r="AO45" s="16">
        <f t="shared" si="12"/>
        <v>0</v>
      </c>
      <c r="AP45" s="16">
        <f t="shared" si="13"/>
        <v>0</v>
      </c>
      <c r="AS45" s="20">
        <f t="shared" si="18"/>
        <v>64510.48591760741</v>
      </c>
      <c r="AT45" s="33">
        <f t="shared" si="18"/>
        <v>52456.616526753438</v>
      </c>
      <c r="AU45" s="33">
        <f t="shared" si="18"/>
        <v>44969.301200000002</v>
      </c>
      <c r="AV45" s="33">
        <f t="shared" si="18"/>
        <v>0</v>
      </c>
      <c r="AW45" s="33">
        <f t="shared" si="18"/>
        <v>0</v>
      </c>
      <c r="AX45" s="33">
        <f t="shared" si="18"/>
        <v>0</v>
      </c>
      <c r="AY45" s="33">
        <f t="shared" si="18"/>
        <v>0</v>
      </c>
      <c r="AZ45" s="33">
        <f t="shared" si="19"/>
        <v>161936.40364436083</v>
      </c>
      <c r="BA45" s="397">
        <f t="shared" si="15"/>
        <v>161936.40364436083</v>
      </c>
      <c r="BC45" s="135"/>
      <c r="BE45" s="19"/>
    </row>
    <row r="46" spans="3:57" outlineLevel="1" x14ac:dyDescent="0.35">
      <c r="C46" s="5" t="s">
        <v>83</v>
      </c>
      <c r="D46" s="5" t="s">
        <v>133</v>
      </c>
      <c r="E46" s="5" t="s">
        <v>137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123466.6476</v>
      </c>
      <c r="Q46" s="28">
        <v>15242.742</v>
      </c>
      <c r="R46" s="37">
        <v>138709.38959999999</v>
      </c>
      <c r="S46" s="33">
        <v>10669.957200000001</v>
      </c>
      <c r="T46" s="20">
        <v>29469.301199999998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 t="shared" si="4"/>
        <v>-29469.25044</v>
      </c>
      <c r="AA46" s="20">
        <f t="shared" si="20"/>
        <v>0</v>
      </c>
      <c r="AB46" s="20">
        <v>0</v>
      </c>
      <c r="AC46" s="20">
        <v>0</v>
      </c>
      <c r="AD46" s="20">
        <v>0</v>
      </c>
      <c r="AE46" s="37">
        <f t="shared" si="2"/>
        <v>10670.007959999999</v>
      </c>
      <c r="AF46" s="148"/>
      <c r="AG46" s="462">
        <f t="shared" si="6"/>
        <v>0</v>
      </c>
      <c r="AH46" s="149"/>
      <c r="AI46" s="149"/>
      <c r="AJ46" s="457">
        <f t="shared" si="9"/>
        <v>0</v>
      </c>
      <c r="AK46" s="16">
        <f t="shared" si="10"/>
        <v>0</v>
      </c>
      <c r="AL46" s="16">
        <v>0</v>
      </c>
      <c r="AM46" s="16">
        <f t="shared" si="11"/>
        <v>0</v>
      </c>
      <c r="AN46" s="16">
        <v>0</v>
      </c>
      <c r="AO46" s="16">
        <f t="shared" si="12"/>
        <v>0</v>
      </c>
      <c r="AP46" s="16">
        <f t="shared" si="13"/>
        <v>0</v>
      </c>
      <c r="AS46" s="20">
        <f t="shared" si="18"/>
        <v>64510.48591760741</v>
      </c>
      <c r="AT46" s="33">
        <f t="shared" si="18"/>
        <v>52456.616526753438</v>
      </c>
      <c r="AU46" s="33">
        <f t="shared" si="18"/>
        <v>44969.301200000002</v>
      </c>
      <c r="AV46" s="33">
        <f t="shared" si="18"/>
        <v>0</v>
      </c>
      <c r="AW46" s="33">
        <f t="shared" si="18"/>
        <v>0</v>
      </c>
      <c r="AX46" s="33">
        <f t="shared" si="18"/>
        <v>0</v>
      </c>
      <c r="AY46" s="33">
        <f t="shared" si="18"/>
        <v>0</v>
      </c>
      <c r="AZ46" s="33">
        <f t="shared" si="19"/>
        <v>161936.40364436083</v>
      </c>
      <c r="BA46" s="397">
        <f t="shared" si="15"/>
        <v>161936.40364436083</v>
      </c>
      <c r="BC46" s="135"/>
      <c r="BE46" s="19"/>
    </row>
    <row r="47" spans="3:57" outlineLevel="1" x14ac:dyDescent="0.35">
      <c r="C47" s="5" t="s">
        <v>83</v>
      </c>
      <c r="D47" s="5" t="s">
        <v>134</v>
      </c>
      <c r="E47" s="5" t="s">
        <v>138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  <c r="P47" s="28">
        <v>123466.6476</v>
      </c>
      <c r="Q47" s="28">
        <v>15242.742</v>
      </c>
      <c r="R47" s="37">
        <v>138709.38959999999</v>
      </c>
      <c r="S47" s="33">
        <v>18291.355199999998</v>
      </c>
      <c r="T47" s="20">
        <v>29469.301199999998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f t="shared" si="4"/>
        <v>-45794.22696</v>
      </c>
      <c r="AA47" s="20">
        <f t="shared" si="20"/>
        <v>0</v>
      </c>
      <c r="AB47" s="20">
        <v>0</v>
      </c>
      <c r="AC47" s="20">
        <v>0</v>
      </c>
      <c r="AD47" s="20">
        <v>0</v>
      </c>
      <c r="AE47" s="37">
        <f t="shared" si="2"/>
        <v>1966.4294399999926</v>
      </c>
      <c r="AF47" s="148"/>
      <c r="AG47" s="462">
        <f t="shared" si="6"/>
        <v>0</v>
      </c>
      <c r="AH47" s="149"/>
      <c r="AI47" s="149"/>
      <c r="AJ47" s="457">
        <f t="shared" si="9"/>
        <v>0</v>
      </c>
      <c r="AK47" s="16">
        <f t="shared" si="10"/>
        <v>0</v>
      </c>
      <c r="AL47" s="16">
        <v>0</v>
      </c>
      <c r="AM47" s="16">
        <f t="shared" si="11"/>
        <v>0</v>
      </c>
      <c r="AN47" s="16">
        <v>0</v>
      </c>
      <c r="AO47" s="16">
        <f t="shared" si="12"/>
        <v>0</v>
      </c>
      <c r="AP47" s="16">
        <f t="shared" si="13"/>
        <v>0</v>
      </c>
      <c r="AS47" s="20">
        <f t="shared" si="18"/>
        <v>64510.48591760741</v>
      </c>
      <c r="AT47" s="33">
        <f t="shared" si="18"/>
        <v>52456.616526753438</v>
      </c>
      <c r="AU47" s="33">
        <f t="shared" si="18"/>
        <v>44969.301200000002</v>
      </c>
      <c r="AV47" s="33">
        <f t="shared" si="18"/>
        <v>0</v>
      </c>
      <c r="AW47" s="33">
        <f t="shared" si="18"/>
        <v>0</v>
      </c>
      <c r="AX47" s="33">
        <f t="shared" si="18"/>
        <v>0</v>
      </c>
      <c r="AY47" s="33">
        <f t="shared" si="18"/>
        <v>0</v>
      </c>
      <c r="AZ47" s="33">
        <f t="shared" si="19"/>
        <v>161936.40364436083</v>
      </c>
      <c r="BA47" s="397">
        <f t="shared" si="15"/>
        <v>161936.40364436083</v>
      </c>
      <c r="BC47" s="135"/>
      <c r="BE47" s="19"/>
    </row>
    <row r="48" spans="3:57" outlineLevel="1" x14ac:dyDescent="0.35">
      <c r="C48" s="5" t="s">
        <v>83</v>
      </c>
      <c r="D48" s="5" t="s">
        <v>144</v>
      </c>
      <c r="E48" s="5" t="s">
        <v>70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37">
        <v>0</v>
      </c>
      <c r="S48" s="33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f t="shared" si="4"/>
        <v>0</v>
      </c>
      <c r="AA48" s="20">
        <f t="shared" si="20"/>
        <v>0</v>
      </c>
      <c r="AB48" s="20">
        <v>0</v>
      </c>
      <c r="AC48" s="20">
        <v>0</v>
      </c>
      <c r="AD48" s="20">
        <v>0</v>
      </c>
      <c r="AE48" s="37">
        <f t="shared" si="2"/>
        <v>0</v>
      </c>
      <c r="AF48" s="148"/>
      <c r="AG48" s="462">
        <f t="shared" si="6"/>
        <v>0</v>
      </c>
      <c r="AH48" s="149"/>
      <c r="AI48" s="149"/>
      <c r="AJ48" s="457">
        <f t="shared" si="9"/>
        <v>0</v>
      </c>
      <c r="AK48" s="16">
        <f t="shared" si="10"/>
        <v>0</v>
      </c>
      <c r="AL48" s="16">
        <v>0</v>
      </c>
      <c r="AM48" s="16">
        <f t="shared" si="11"/>
        <v>0</v>
      </c>
      <c r="AN48" s="16">
        <v>0</v>
      </c>
      <c r="AO48" s="16">
        <f t="shared" si="12"/>
        <v>0</v>
      </c>
      <c r="AP48" s="16">
        <f t="shared" si="13"/>
        <v>0</v>
      </c>
      <c r="AS48" s="20">
        <f t="shared" si="18"/>
        <v>0</v>
      </c>
      <c r="AT48" s="33">
        <f t="shared" si="18"/>
        <v>0</v>
      </c>
      <c r="AU48" s="33">
        <f t="shared" si="18"/>
        <v>0</v>
      </c>
      <c r="AV48" s="33">
        <f t="shared" si="18"/>
        <v>0</v>
      </c>
      <c r="AW48" s="33">
        <f t="shared" si="18"/>
        <v>0</v>
      </c>
      <c r="AX48" s="33">
        <f t="shared" si="18"/>
        <v>0</v>
      </c>
      <c r="AY48" s="33">
        <f t="shared" si="18"/>
        <v>0</v>
      </c>
      <c r="AZ48" s="33">
        <f t="shared" si="19"/>
        <v>0</v>
      </c>
      <c r="BA48" s="397">
        <f t="shared" si="15"/>
        <v>0</v>
      </c>
      <c r="BC48" s="135"/>
      <c r="BE48" s="19"/>
    </row>
    <row r="49" spans="1:57" outlineLevel="1" x14ac:dyDescent="0.35">
      <c r="C49" s="14" t="s">
        <v>190</v>
      </c>
      <c r="D49" s="14" t="s">
        <v>88</v>
      </c>
      <c r="E49" s="5"/>
      <c r="F49" s="23">
        <v>0</v>
      </c>
      <c r="G49" s="23">
        <v>-134985.33684000003</v>
      </c>
      <c r="H49" s="23">
        <v>-112563.5126</v>
      </c>
      <c r="I49" s="23">
        <v>-160351.03589999999</v>
      </c>
      <c r="J49" s="23">
        <v>0</v>
      </c>
      <c r="K49" s="23">
        <v>-75555.801309999995</v>
      </c>
      <c r="L49" s="23">
        <v>-213091.00670000003</v>
      </c>
      <c r="M49" s="23">
        <v>-117836.16480000001</v>
      </c>
      <c r="N49" s="23">
        <v>-126079.37388</v>
      </c>
      <c r="O49" s="23">
        <v>-118533.49919999998</v>
      </c>
      <c r="P49" s="23">
        <v>-108419.01731999998</v>
      </c>
      <c r="Q49" s="23">
        <v>-107142.49296</v>
      </c>
      <c r="R49" s="37">
        <v>-1274557.2415100001</v>
      </c>
      <c r="S49" s="33">
        <v>-194073.86807999999</v>
      </c>
      <c r="T49" s="20">
        <v>-313631.98397999996</v>
      </c>
      <c r="U49" s="20">
        <v>-457957.37462000008</v>
      </c>
      <c r="V49" s="20">
        <v>-117962.25912000002</v>
      </c>
      <c r="W49" s="20">
        <v>-131813.15868000002</v>
      </c>
      <c r="X49" s="20">
        <v>-160624.29816000001</v>
      </c>
      <c r="Y49" s="20">
        <v>-178946.83512</v>
      </c>
      <c r="Z49" s="20">
        <f t="shared" si="4"/>
        <v>-190291.41324000002</v>
      </c>
      <c r="AA49" s="20">
        <f t="shared" si="20"/>
        <v>-209020.83479999998</v>
      </c>
      <c r="AB49" s="20">
        <v>0</v>
      </c>
      <c r="AC49" s="20">
        <v>0</v>
      </c>
      <c r="AD49" s="20">
        <v>0</v>
      </c>
      <c r="AE49" s="37">
        <f t="shared" si="2"/>
        <v>-1954322.0258000002</v>
      </c>
      <c r="AF49" s="148">
        <f t="shared" si="5"/>
        <v>-2.1074624723693522E-2</v>
      </c>
      <c r="AG49" s="462">
        <f t="shared" si="6"/>
        <v>1.1430966695010363</v>
      </c>
      <c r="AH49" s="149"/>
      <c r="AI49" s="149"/>
      <c r="AJ49" s="457">
        <f t="shared" si="9"/>
        <v>0</v>
      </c>
      <c r="AK49" s="16">
        <f t="shared" si="10"/>
        <v>0</v>
      </c>
      <c r="AL49" s="16">
        <v>0</v>
      </c>
      <c r="AM49" s="16">
        <f t="shared" si="11"/>
        <v>0</v>
      </c>
      <c r="AN49" s="16">
        <v>0</v>
      </c>
      <c r="AO49" s="16">
        <f t="shared" si="12"/>
        <v>0</v>
      </c>
      <c r="AP49" s="16">
        <f t="shared" si="13"/>
        <v>0</v>
      </c>
      <c r="AS49" s="20">
        <f t="shared" si="18"/>
        <v>0</v>
      </c>
      <c r="AT49" s="33">
        <f t="shared" si="18"/>
        <v>0</v>
      </c>
      <c r="AU49" s="33">
        <f t="shared" si="18"/>
        <v>0</v>
      </c>
      <c r="AV49" s="33">
        <f t="shared" si="18"/>
        <v>0</v>
      </c>
      <c r="AW49" s="33">
        <f t="shared" si="18"/>
        <v>0</v>
      </c>
      <c r="AX49" s="33">
        <f t="shared" si="18"/>
        <v>0</v>
      </c>
      <c r="AY49" s="33">
        <f t="shared" si="18"/>
        <v>0</v>
      </c>
      <c r="AZ49" s="33">
        <f t="shared" si="19"/>
        <v>0</v>
      </c>
      <c r="BA49" s="397">
        <f t="shared" si="15"/>
        <v>0</v>
      </c>
      <c r="BC49" s="135"/>
      <c r="BE49" s="19"/>
    </row>
    <row r="50" spans="1:57" outlineLevel="1" x14ac:dyDescent="0.35">
      <c r="C50" s="14" t="s">
        <v>191</v>
      </c>
      <c r="D50" s="14" t="s">
        <v>89</v>
      </c>
      <c r="E50" s="5"/>
      <c r="F50" s="23">
        <v>-116218.10907999999</v>
      </c>
      <c r="G50" s="23">
        <v>-146209.23035999999</v>
      </c>
      <c r="H50" s="23">
        <v>-21960.802600000003</v>
      </c>
      <c r="I50" s="23">
        <v>-70302.453199999713</v>
      </c>
      <c r="J50" s="23">
        <v>-57752.3128</v>
      </c>
      <c r="K50" s="23">
        <v>-71737.408800000005</v>
      </c>
      <c r="L50" s="23">
        <v>-61360.956200000001</v>
      </c>
      <c r="M50" s="23">
        <v>-41861.140200000002</v>
      </c>
      <c r="N50" s="23">
        <v>-104068.65548</v>
      </c>
      <c r="O50" s="23">
        <v>-56918.860919999999</v>
      </c>
      <c r="P50" s="23">
        <v>-71286.385279999988</v>
      </c>
      <c r="Q50" s="23">
        <v>-47461.232199999999</v>
      </c>
      <c r="R50" s="37">
        <v>-867137.54711999977</v>
      </c>
      <c r="S50" s="33">
        <v>0</v>
      </c>
      <c r="T50" s="20">
        <v>-4570.4780000000064</v>
      </c>
      <c r="U50" s="20">
        <v>-724.49900000000002</v>
      </c>
      <c r="V50" s="20">
        <v>-179679.78</v>
      </c>
      <c r="W50" s="20">
        <v>-68537.712</v>
      </c>
      <c r="X50" s="20">
        <v>-10916.244559999999</v>
      </c>
      <c r="Y50" s="20">
        <v>-40368.369999999995</v>
      </c>
      <c r="Z50" s="20">
        <f t="shared" si="4"/>
        <v>0</v>
      </c>
      <c r="AA50" s="20">
        <f t="shared" si="20"/>
        <v>0</v>
      </c>
      <c r="AB50" s="20">
        <v>0</v>
      </c>
      <c r="AC50" s="20">
        <v>0</v>
      </c>
      <c r="AD50" s="20">
        <v>0</v>
      </c>
      <c r="AE50" s="37">
        <f t="shared" si="2"/>
        <v>-304797.08356</v>
      </c>
      <c r="AF50" s="148">
        <f t="shared" si="5"/>
        <v>-3.2868094756665334E-3</v>
      </c>
      <c r="AG50" s="462">
        <f t="shared" si="6"/>
        <v>-0.48111026327114093</v>
      </c>
      <c r="AH50" s="149"/>
      <c r="AI50" s="149"/>
      <c r="AJ50" s="457">
        <f t="shared" si="9"/>
        <v>0</v>
      </c>
      <c r="AK50" s="16">
        <f t="shared" si="10"/>
        <v>0</v>
      </c>
      <c r="AL50" s="16">
        <v>0</v>
      </c>
      <c r="AM50" s="16">
        <f t="shared" si="11"/>
        <v>0</v>
      </c>
      <c r="AN50" s="16">
        <v>0</v>
      </c>
      <c r="AO50" s="16">
        <f t="shared" si="12"/>
        <v>0</v>
      </c>
      <c r="AP50" s="16">
        <f t="shared" si="13"/>
        <v>0</v>
      </c>
      <c r="AS50" s="20">
        <f t="shared" si="18"/>
        <v>0</v>
      </c>
      <c r="AT50" s="33">
        <f t="shared" si="18"/>
        <v>0</v>
      </c>
      <c r="AU50" s="33">
        <f t="shared" si="18"/>
        <v>0</v>
      </c>
      <c r="AV50" s="33">
        <f t="shared" si="18"/>
        <v>0</v>
      </c>
      <c r="AW50" s="33">
        <f t="shared" si="18"/>
        <v>0</v>
      </c>
      <c r="AX50" s="33">
        <f t="shared" si="18"/>
        <v>0</v>
      </c>
      <c r="AY50" s="33">
        <f t="shared" si="18"/>
        <v>0</v>
      </c>
      <c r="AZ50" s="33">
        <f t="shared" si="19"/>
        <v>0</v>
      </c>
      <c r="BA50" s="397">
        <f t="shared" si="15"/>
        <v>0</v>
      </c>
      <c r="BC50" s="135"/>
      <c r="BE50" s="19"/>
    </row>
    <row r="51" spans="1:57" x14ac:dyDescent="0.35">
      <c r="C51" s="10" t="s">
        <v>90</v>
      </c>
      <c r="D51" s="10"/>
      <c r="E51" s="10"/>
      <c r="F51" s="22">
        <v>897120.23800000001</v>
      </c>
      <c r="G51" s="22">
        <v>867494.13499999989</v>
      </c>
      <c r="H51" s="22">
        <v>2724315.7969999998</v>
      </c>
      <c r="I51" s="22">
        <v>1721874.5270000002</v>
      </c>
      <c r="J51" s="22">
        <v>2569047.5660000001</v>
      </c>
      <c r="K51" s="22">
        <v>1875229.61769</v>
      </c>
      <c r="L51" s="22">
        <v>1202870.72</v>
      </c>
      <c r="M51" s="22">
        <v>3443206.7959999992</v>
      </c>
      <c r="N51" s="22">
        <v>1750162.8345199998</v>
      </c>
      <c r="O51" s="22">
        <v>3140507.3840000001</v>
      </c>
      <c r="P51" s="22">
        <v>3075410.6257200004</v>
      </c>
      <c r="Q51" s="22">
        <v>1706073.83944</v>
      </c>
      <c r="R51" s="156">
        <v>24973314.080370001</v>
      </c>
      <c r="S51" s="35">
        <v>2975009.5549600003</v>
      </c>
      <c r="T51" s="21">
        <v>1238694.3455599998</v>
      </c>
      <c r="U51" s="21">
        <v>728632.4922000001</v>
      </c>
      <c r="V51" s="21">
        <v>1348717.0799199997</v>
      </c>
      <c r="W51" s="21">
        <v>2110119.1279600002</v>
      </c>
      <c r="X51" s="21">
        <v>1920041.75816</v>
      </c>
      <c r="Y51" s="21">
        <v>1912030.5383599997</v>
      </c>
      <c r="Z51" s="21">
        <f>+SUM(Z52:Z84,Z92,Z93)</f>
        <v>2198149.87372</v>
      </c>
      <c r="AA51" s="21">
        <f>+SUM(AA52:AA84,AA92,AA93)</f>
        <v>1176373.7114399998</v>
      </c>
      <c r="AB51" s="21">
        <v>0</v>
      </c>
      <c r="AC51" s="21">
        <v>0</v>
      </c>
      <c r="AD51" s="21">
        <v>0</v>
      </c>
      <c r="AE51" s="156">
        <f t="shared" si="2"/>
        <v>15607768.482280001</v>
      </c>
      <c r="AF51" s="150">
        <f t="shared" si="5"/>
        <v>0.16830791404691672</v>
      </c>
      <c r="AG51" s="161">
        <f t="shared" si="6"/>
        <v>-5.6843053738669602E-2</v>
      </c>
      <c r="AH51" s="151">
        <f>SUM(AH52:AH93)</f>
        <v>1644753.6014133336</v>
      </c>
      <c r="AI51" s="151">
        <f>SUM(AI52:AI93)</f>
        <v>1831913.6303333333</v>
      </c>
      <c r="AJ51" s="456">
        <f>AI51/$AI$7</f>
        <v>0.16236441198596996</v>
      </c>
      <c r="AK51" s="25">
        <v>2655795.1147475364</v>
      </c>
      <c r="AL51" s="432">
        <v>2457450.2408121401</v>
      </c>
      <c r="AM51" s="466">
        <f>$AM$7*AJ51</f>
        <v>2464221.728974326</v>
      </c>
      <c r="AN51" s="466">
        <f>SUM(AN52:AN93)</f>
        <v>2354221.728974326</v>
      </c>
      <c r="AO51" s="25">
        <f>$AO$7*AJ51</f>
        <v>2604594.3849253673</v>
      </c>
      <c r="AP51" s="25">
        <f>$AP$7*AJ51</f>
        <v>2769073.9016309395</v>
      </c>
      <c r="AQ51" s="540">
        <f>AM51-AN51</f>
        <v>110000</v>
      </c>
      <c r="AS51" s="21">
        <f t="shared" ref="AS51:AY51" si="21">SUM(AS52:AS93)</f>
        <v>3736601.3619313613</v>
      </c>
      <c r="AT51" s="35">
        <f t="shared" si="21"/>
        <v>1370043.8847176055</v>
      </c>
      <c r="AU51" s="35">
        <f t="shared" si="21"/>
        <v>2699999.5501620201</v>
      </c>
      <c r="AV51" s="35">
        <f t="shared" si="21"/>
        <v>1883523.2181386824</v>
      </c>
      <c r="AW51" s="35">
        <f t="shared" si="21"/>
        <v>2242332.8390581068</v>
      </c>
      <c r="AX51" s="35">
        <f t="shared" si="21"/>
        <v>2368438.9999999991</v>
      </c>
      <c r="AY51" s="35">
        <f t="shared" si="21"/>
        <v>2556473.7898738189</v>
      </c>
      <c r="AZ51" s="35">
        <f>SUM(AS51:AY51,AK51)</f>
        <v>19513208.758629132</v>
      </c>
      <c r="BA51" s="22">
        <f t="shared" si="15"/>
        <v>29698549.014971904</v>
      </c>
      <c r="BC51" s="135"/>
    </row>
    <row r="52" spans="1:57" outlineLevel="1" x14ac:dyDescent="0.35">
      <c r="A52" t="s">
        <v>113</v>
      </c>
      <c r="B52">
        <v>324003</v>
      </c>
      <c r="C52" s="5" t="s">
        <v>40</v>
      </c>
      <c r="D52" s="5" t="s">
        <v>36</v>
      </c>
      <c r="E52" s="5" t="s">
        <v>69</v>
      </c>
      <c r="F52" s="28">
        <v>221833.535</v>
      </c>
      <c r="G52" s="28">
        <v>100833.425</v>
      </c>
      <c r="H52" s="28">
        <v>281930.25599999999</v>
      </c>
      <c r="I52" s="28">
        <v>173433.49100000001</v>
      </c>
      <c r="J52" s="28">
        <v>225866.87200000003</v>
      </c>
      <c r="K52" s="28">
        <v>500133.788</v>
      </c>
      <c r="L52" s="28">
        <v>0</v>
      </c>
      <c r="M52" s="28">
        <v>15840.014999999999</v>
      </c>
      <c r="N52" s="28">
        <v>273240.24800000002</v>
      </c>
      <c r="O52" s="28">
        <v>178200.16200000001</v>
      </c>
      <c r="P52" s="28">
        <v>112860.10319999998</v>
      </c>
      <c r="Q52" s="28">
        <v>269260.44459999999</v>
      </c>
      <c r="R52" s="37">
        <v>2353432.3397999997</v>
      </c>
      <c r="S52" s="33">
        <v>201564.182</v>
      </c>
      <c r="T52" s="20">
        <v>152460.13859999998</v>
      </c>
      <c r="U52" s="20">
        <v>174636</v>
      </c>
      <c r="V52" s="20">
        <v>27720.025199999996</v>
      </c>
      <c r="W52" s="20">
        <v>239976.21815999993</v>
      </c>
      <c r="X52" s="20">
        <v>170280.15500000003</v>
      </c>
      <c r="Y52" s="20">
        <v>166320.15119999996</v>
      </c>
      <c r="Z52" s="20">
        <v>179506.97819999998</v>
      </c>
      <c r="AA52" s="20">
        <v>259518.87755999994</v>
      </c>
      <c r="AB52" s="20">
        <v>0</v>
      </c>
      <c r="AC52" s="20">
        <v>0</v>
      </c>
      <c r="AD52" s="20">
        <v>0</v>
      </c>
      <c r="AE52" s="37">
        <f t="shared" si="2"/>
        <v>1571982.7259199999</v>
      </c>
      <c r="AF52" s="148">
        <f t="shared" si="5"/>
        <v>1.6951631094333831E-2</v>
      </c>
      <c r="AG52" s="462">
        <f t="shared" si="6"/>
        <v>-0.13646387194097453</v>
      </c>
      <c r="AH52" s="149">
        <f t="shared" ref="AH52:AH81" si="22">AVERAGE(S52:AA52)</f>
        <v>174664.74732444444</v>
      </c>
      <c r="AI52" s="149">
        <f t="shared" ref="AI52:AI81" si="23">AVERAGE(Y52:AA52)</f>
        <v>201782.00231999997</v>
      </c>
      <c r="AJ52" s="457">
        <f t="shared" ref="AJ52:AJ115" si="24">AI52/$AI$7</f>
        <v>1.7884148910490415E-2</v>
      </c>
      <c r="AK52" s="16">
        <v>222597.87589744068</v>
      </c>
      <c r="AL52" s="431">
        <v>191545.47040412476</v>
      </c>
      <c r="AM52" s="147">
        <f t="shared" ref="AM52:AM115" si="25">$AM$7*AJ52</f>
        <v>271429.60585014877</v>
      </c>
      <c r="AN52" s="147">
        <f>AM52-10000</f>
        <v>261429.60585014877</v>
      </c>
      <c r="AO52" s="147">
        <f t="shared" ref="AO52:AO115" si="26">$AO$7*AJ52</f>
        <v>286891.40225788858</v>
      </c>
      <c r="AP52" s="147">
        <f t="shared" ref="AP52:AP115" si="27">$AP$7*AJ52</f>
        <v>305008.52616150695</v>
      </c>
      <c r="AS52" s="20">
        <v>269260.44459999999</v>
      </c>
      <c r="AT52" s="33">
        <v>160660.35756201422</v>
      </c>
      <c r="AU52" s="33">
        <v>262861.531100958</v>
      </c>
      <c r="AV52" s="33">
        <v>84579.076799999995</v>
      </c>
      <c r="AW52" s="33">
        <v>225866.87200000003</v>
      </c>
      <c r="AX52" s="33">
        <v>500133.788</v>
      </c>
      <c r="AY52" s="33">
        <v>198000.18</v>
      </c>
      <c r="AZ52" s="33">
        <f>SUM(AS52:AY52,AK52)</f>
        <v>1923960.1259604127</v>
      </c>
      <c r="BA52" s="397">
        <f t="shared" si="15"/>
        <v>2968835.1306340815</v>
      </c>
    </row>
    <row r="53" spans="1:57" outlineLevel="1" x14ac:dyDescent="0.35">
      <c r="A53" t="s">
        <v>113</v>
      </c>
      <c r="B53">
        <v>320015</v>
      </c>
      <c r="C53" s="5" t="s">
        <v>41</v>
      </c>
      <c r="D53" s="5" t="s">
        <v>32</v>
      </c>
      <c r="E53" s="5" t="s">
        <v>70</v>
      </c>
      <c r="F53" s="28">
        <v>178273.45799999998</v>
      </c>
      <c r="G53" s="28">
        <v>89136.729000000007</v>
      </c>
      <c r="H53" s="28">
        <v>294448.33199999994</v>
      </c>
      <c r="I53" s="28">
        <v>306036.10200000001</v>
      </c>
      <c r="J53" s="28">
        <v>223715.712</v>
      </c>
      <c r="K53" s="28">
        <v>307609.10399999999</v>
      </c>
      <c r="L53" s="28">
        <v>178464.12400000001</v>
      </c>
      <c r="M53" s="28">
        <v>474989.13199999998</v>
      </c>
      <c r="N53" s="28">
        <v>0</v>
      </c>
      <c r="O53" s="28">
        <v>333917.80099999998</v>
      </c>
      <c r="P53" s="28">
        <v>242359.69499999998</v>
      </c>
      <c r="Q53" s="28">
        <v>127104.19900000001</v>
      </c>
      <c r="R53" s="37">
        <v>2756054.3879999998</v>
      </c>
      <c r="S53" s="33">
        <v>305193.69200000004</v>
      </c>
      <c r="T53" s="20">
        <v>136439.53200000001</v>
      </c>
      <c r="U53" s="20">
        <v>70015.023000000001</v>
      </c>
      <c r="V53" s="20">
        <v>201068.78399999996</v>
      </c>
      <c r="W53" s="20">
        <v>280060.092</v>
      </c>
      <c r="X53" s="20">
        <v>236973.92399999997</v>
      </c>
      <c r="Y53" s="20">
        <v>163368.38700000002</v>
      </c>
      <c r="Z53" s="20">
        <v>256506.32139999996</v>
      </c>
      <c r="AA53" s="20">
        <v>159777.87299999999</v>
      </c>
      <c r="AB53" s="20">
        <v>0</v>
      </c>
      <c r="AC53" s="20">
        <v>0</v>
      </c>
      <c r="AD53" s="20">
        <v>0</v>
      </c>
      <c r="AE53" s="37">
        <f t="shared" si="2"/>
        <v>1809403.6283999998</v>
      </c>
      <c r="AF53" s="148">
        <f t="shared" si="5"/>
        <v>1.9511882862093769E-2</v>
      </c>
      <c r="AG53" s="462">
        <f t="shared" si="6"/>
        <v>-0.19635226744841783</v>
      </c>
      <c r="AH53" s="149">
        <f t="shared" si="22"/>
        <v>201044.84759999998</v>
      </c>
      <c r="AI53" s="149">
        <f t="shared" si="23"/>
        <v>193217.52713333335</v>
      </c>
      <c r="AJ53" s="457">
        <f t="shared" si="24"/>
        <v>1.7125070559510229E-2</v>
      </c>
      <c r="AK53" s="16">
        <v>271378.62291818089</v>
      </c>
      <c r="AL53" s="431">
        <v>249233.46584209538</v>
      </c>
      <c r="AM53" s="147">
        <f t="shared" si="25"/>
        <v>259908.99401409566</v>
      </c>
      <c r="AN53" s="147">
        <f>AM53-10000</f>
        <v>249908.99401409566</v>
      </c>
      <c r="AO53" s="147">
        <f t="shared" si="26"/>
        <v>274714.52687923581</v>
      </c>
      <c r="AP53" s="147">
        <f t="shared" si="27"/>
        <v>292062.68399522046</v>
      </c>
      <c r="AS53" s="20">
        <v>293948.24525216239</v>
      </c>
      <c r="AT53" s="33">
        <v>58449.011844559878</v>
      </c>
      <c r="AU53" s="33">
        <v>239957.12365750689</v>
      </c>
      <c r="AV53" s="33">
        <v>217817.75199999998</v>
      </c>
      <c r="AW53" s="33">
        <v>223715.712</v>
      </c>
      <c r="AX53" s="33">
        <v>307609.10399999999</v>
      </c>
      <c r="AY53" s="33">
        <v>229074.79320000001</v>
      </c>
      <c r="AZ53" s="33">
        <f t="shared" ref="AZ53:AZ93" si="28">SUM(AS53:AY53,AK53)</f>
        <v>1841950.36487241</v>
      </c>
      <c r="BA53" s="397">
        <f t="shared" si="15"/>
        <v>2907870.0356030571</v>
      </c>
    </row>
    <row r="54" spans="1:57" outlineLevel="1" x14ac:dyDescent="0.35">
      <c r="A54" t="s">
        <v>113</v>
      </c>
      <c r="B54">
        <v>320107</v>
      </c>
      <c r="C54" s="5" t="s">
        <v>41</v>
      </c>
      <c r="D54" s="5" t="s">
        <v>33</v>
      </c>
      <c r="E54" s="5" t="s">
        <v>70</v>
      </c>
      <c r="F54" s="28">
        <v>0</v>
      </c>
      <c r="G54" s="28">
        <v>0</v>
      </c>
      <c r="H54" s="28">
        <v>148561.217</v>
      </c>
      <c r="I54" s="28">
        <v>133705.09399999998</v>
      </c>
      <c r="J54" s="28">
        <v>132831.20400000003</v>
      </c>
      <c r="K54" s="28">
        <v>167786.78400000001</v>
      </c>
      <c r="L54" s="28">
        <v>102960.072</v>
      </c>
      <c r="M54" s="28">
        <v>155469.70800000001</v>
      </c>
      <c r="N54" s="28">
        <v>236808.16400000002</v>
      </c>
      <c r="O54" s="28">
        <v>164736.11499999999</v>
      </c>
      <c r="P54" s="28">
        <v>73101.651719999994</v>
      </c>
      <c r="Q54" s="28">
        <v>100815.0692</v>
      </c>
      <c r="R54" s="37">
        <v>1416775.07892</v>
      </c>
      <c r="S54" s="33">
        <v>169884.11900000001</v>
      </c>
      <c r="T54" s="20">
        <v>51480.036000000007</v>
      </c>
      <c r="U54" s="20">
        <v>44616.031200000005</v>
      </c>
      <c r="V54" s="20">
        <v>78936.055200000003</v>
      </c>
      <c r="W54" s="20">
        <v>171600.12</v>
      </c>
      <c r="X54" s="20">
        <v>102960.07239999999</v>
      </c>
      <c r="Y54" s="20">
        <v>145860.10200000001</v>
      </c>
      <c r="Z54" s="20">
        <v>157048.30739999996</v>
      </c>
      <c r="AA54" s="20">
        <v>79622.455680000028</v>
      </c>
      <c r="AB54" s="20">
        <v>0</v>
      </c>
      <c r="AC54" s="20">
        <v>0</v>
      </c>
      <c r="AD54" s="20">
        <v>0</v>
      </c>
      <c r="AE54" s="37">
        <f t="shared" si="2"/>
        <v>1002007.2988799999</v>
      </c>
      <c r="AF54" s="148">
        <f t="shared" si="5"/>
        <v>1.0805244742433689E-2</v>
      </c>
      <c r="AG54" s="462">
        <f t="shared" si="6"/>
        <v>9.6362067655354045E-2</v>
      </c>
      <c r="AH54" s="149">
        <f t="shared" si="22"/>
        <v>111334.14431999999</v>
      </c>
      <c r="AI54" s="149">
        <f t="shared" si="23"/>
        <v>127510.28836000001</v>
      </c>
      <c r="AJ54" s="457">
        <f t="shared" si="24"/>
        <v>1.1301369589114171E-2</v>
      </c>
      <c r="AK54" s="16">
        <v>181578.58724815567</v>
      </c>
      <c r="AL54" s="147">
        <v>166360.06020415883</v>
      </c>
      <c r="AM54" s="147">
        <f t="shared" si="25"/>
        <v>171522.07289779274</v>
      </c>
      <c r="AN54" s="147">
        <v>171522.07289779274</v>
      </c>
      <c r="AO54" s="147">
        <f t="shared" si="26"/>
        <v>181292.7070269353</v>
      </c>
      <c r="AP54" s="147">
        <f t="shared" si="27"/>
        <v>192741.29841092144</v>
      </c>
      <c r="AS54" s="20">
        <v>175441.03466204475</v>
      </c>
      <c r="AT54" s="33">
        <v>54011.3127013548</v>
      </c>
      <c r="AU54" s="33">
        <v>145006.33467841599</v>
      </c>
      <c r="AV54" s="33">
        <v>165079.31466666664</v>
      </c>
      <c r="AW54" s="33">
        <v>132831.20400000003</v>
      </c>
      <c r="AX54" s="33">
        <v>167786.78400000001</v>
      </c>
      <c r="AY54" s="33">
        <v>122064.88528666667</v>
      </c>
      <c r="AZ54" s="33">
        <f t="shared" si="28"/>
        <v>1143799.4572433045</v>
      </c>
      <c r="BA54" s="397">
        <f t="shared" si="15"/>
        <v>1855715.5957831126</v>
      </c>
    </row>
    <row r="55" spans="1:57" outlineLevel="1" x14ac:dyDescent="0.35">
      <c r="A55" t="s">
        <v>113</v>
      </c>
      <c r="B55">
        <v>320926</v>
      </c>
      <c r="C55" s="5" t="s">
        <v>42</v>
      </c>
      <c r="D55" s="5" t="s">
        <v>48</v>
      </c>
      <c r="E55" s="5" t="s">
        <v>70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37">
        <v>0</v>
      </c>
      <c r="S55" s="33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79440.042600000001</v>
      </c>
      <c r="Z55" s="20">
        <v>184193.26012000002</v>
      </c>
      <c r="AA55" s="20">
        <v>5385.7709999999997</v>
      </c>
      <c r="AB55" s="20">
        <v>0</v>
      </c>
      <c r="AC55" s="20">
        <v>0</v>
      </c>
      <c r="AD55" s="20">
        <v>0</v>
      </c>
      <c r="AE55" s="37">
        <f t="shared" si="2"/>
        <v>269019.07372000004</v>
      </c>
      <c r="AF55" s="148">
        <f t="shared" si="5"/>
        <v>2.9009937703812386E-3</v>
      </c>
      <c r="AG55" s="462">
        <f t="shared" si="6"/>
        <v>0</v>
      </c>
      <c r="AH55" s="149">
        <f t="shared" si="22"/>
        <v>29891.008191111116</v>
      </c>
      <c r="AI55" s="149">
        <f t="shared" si="23"/>
        <v>89673.024573333343</v>
      </c>
      <c r="AJ55" s="457">
        <f t="shared" si="24"/>
        <v>7.9478135130221367E-3</v>
      </c>
      <c r="AK55" s="16">
        <v>145017.9516219029</v>
      </c>
      <c r="AL55" s="147">
        <v>108059.76339382865</v>
      </c>
      <c r="AM55" s="147">
        <f t="shared" si="25"/>
        <v>120624.80020755591</v>
      </c>
      <c r="AN55" s="147">
        <v>120624.80020755591</v>
      </c>
      <c r="AO55" s="147">
        <f t="shared" si="26"/>
        <v>127496.10703015504</v>
      </c>
      <c r="AP55" s="147">
        <f t="shared" si="27"/>
        <v>135547.45590333582</v>
      </c>
      <c r="AS55" s="20"/>
      <c r="AT55" s="33"/>
      <c r="AU55" s="33"/>
      <c r="AV55" s="33"/>
      <c r="AW55" s="33"/>
      <c r="AX55" s="33"/>
      <c r="AY55" s="33">
        <v>137875.73759999999</v>
      </c>
      <c r="AZ55" s="33">
        <f t="shared" si="28"/>
        <v>282893.68922190287</v>
      </c>
      <c r="BA55" s="397">
        <f t="shared" si="15"/>
        <v>774621.81575677823</v>
      </c>
    </row>
    <row r="56" spans="1:57" outlineLevel="1" x14ac:dyDescent="0.35">
      <c r="A56" t="s">
        <v>113</v>
      </c>
      <c r="B56">
        <v>324903</v>
      </c>
      <c r="C56" s="5" t="s">
        <v>43</v>
      </c>
      <c r="D56" s="5" t="s">
        <v>49</v>
      </c>
      <c r="E56" s="5" t="s">
        <v>69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37">
        <v>0</v>
      </c>
      <c r="S56" s="33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110750.23619999998</v>
      </c>
      <c r="Z56" s="20">
        <v>217533.24976000001</v>
      </c>
      <c r="AA56" s="20">
        <v>0</v>
      </c>
      <c r="AB56" s="20">
        <v>0</v>
      </c>
      <c r="AC56" s="20">
        <v>0</v>
      </c>
      <c r="AD56" s="20">
        <v>0</v>
      </c>
      <c r="AE56" s="37">
        <f t="shared" si="2"/>
        <v>328283.48595999996</v>
      </c>
      <c r="AF56" s="148">
        <f t="shared" si="5"/>
        <v>3.5400774172623098E-3</v>
      </c>
      <c r="AG56" s="462">
        <f t="shared" si="6"/>
        <v>0</v>
      </c>
      <c r="AH56" s="149">
        <f t="shared" si="22"/>
        <v>36475.942884444441</v>
      </c>
      <c r="AI56" s="149">
        <f t="shared" si="23"/>
        <v>109427.82865333332</v>
      </c>
      <c r="AJ56" s="457">
        <f t="shared" si="24"/>
        <v>9.6987023623854151E-3</v>
      </c>
      <c r="AK56" s="16">
        <v>156170.35502386949</v>
      </c>
      <c r="AL56" s="147">
        <v>134559.00848996828</v>
      </c>
      <c r="AM56" s="147">
        <f t="shared" si="25"/>
        <v>147198.22411767158</v>
      </c>
      <c r="AN56" s="147">
        <v>147198.22411767158</v>
      </c>
      <c r="AO56" s="147">
        <f t="shared" si="26"/>
        <v>155583.26732531932</v>
      </c>
      <c r="AP56" s="147">
        <f t="shared" si="27"/>
        <v>165408.31369923896</v>
      </c>
      <c r="AS56" s="20"/>
      <c r="AT56" s="33"/>
      <c r="AU56" s="33"/>
      <c r="AV56" s="33"/>
      <c r="AW56" s="33"/>
      <c r="AX56" s="33"/>
      <c r="AY56" s="33">
        <v>158686.80192</v>
      </c>
      <c r="AZ56" s="33">
        <f t="shared" si="28"/>
        <v>314857.15694386949</v>
      </c>
      <c r="BA56" s="397">
        <f t="shared" si="15"/>
        <v>917605.97057606769</v>
      </c>
    </row>
    <row r="57" spans="1:57" outlineLevel="1" x14ac:dyDescent="0.35">
      <c r="A57" t="s">
        <v>113</v>
      </c>
      <c r="B57">
        <v>320023</v>
      </c>
      <c r="C57" s="5" t="s">
        <v>41</v>
      </c>
      <c r="D57" s="5" t="s">
        <v>30</v>
      </c>
      <c r="E57" s="5" t="s">
        <v>71</v>
      </c>
      <c r="F57" s="28">
        <v>153760.508</v>
      </c>
      <c r="G57" s="28">
        <v>248382.35800000001</v>
      </c>
      <c r="H57" s="28">
        <v>1053259.4669999999</v>
      </c>
      <c r="I57" s="28">
        <v>764071.44299999997</v>
      </c>
      <c r="J57" s="28">
        <v>1028224.1090000001</v>
      </c>
      <c r="K57" s="28">
        <v>240265.288</v>
      </c>
      <c r="L57" s="28">
        <v>224511.848</v>
      </c>
      <c r="M57" s="28">
        <v>1268674.084</v>
      </c>
      <c r="N57" s="28">
        <v>0</v>
      </c>
      <c r="O57" s="28">
        <v>1051864.7050000001</v>
      </c>
      <c r="P57" s="28">
        <v>852508.79799999995</v>
      </c>
      <c r="Q57" s="28">
        <v>-246.71199999999999</v>
      </c>
      <c r="R57" s="37">
        <v>6885275.8960000006</v>
      </c>
      <c r="S57" s="33">
        <v>700321.07620000001</v>
      </c>
      <c r="T57" s="20">
        <v>11923.2</v>
      </c>
      <c r="U57" s="20">
        <v>240371.71199999997</v>
      </c>
      <c r="V57" s="20">
        <v>608560.12799999991</v>
      </c>
      <c r="W57" s="20">
        <v>403004.16000000003</v>
      </c>
      <c r="X57" s="20">
        <v>553236.48099999991</v>
      </c>
      <c r="Y57" s="20">
        <v>671991.55200000003</v>
      </c>
      <c r="Z57" s="20">
        <v>397495.63999999996</v>
      </c>
      <c r="AA57" s="20">
        <v>232740.864</v>
      </c>
      <c r="AB57" s="20">
        <v>0</v>
      </c>
      <c r="AC57" s="20">
        <v>0</v>
      </c>
      <c r="AD57" s="20">
        <v>0</v>
      </c>
      <c r="AE57" s="37">
        <f t="shared" si="2"/>
        <v>3819644.8132000002</v>
      </c>
      <c r="AF57" s="148">
        <f t="shared" si="5"/>
        <v>4.1189517363721478E-2</v>
      </c>
      <c r="AG57" s="462">
        <f t="shared" si="6"/>
        <v>-0.27990432055135206</v>
      </c>
      <c r="AH57" s="149">
        <f t="shared" si="22"/>
        <v>424404.97924444446</v>
      </c>
      <c r="AI57" s="149">
        <f t="shared" si="23"/>
        <v>434076.0186666667</v>
      </c>
      <c r="AJ57" s="457">
        <f t="shared" si="24"/>
        <v>3.84726093856292E-2</v>
      </c>
      <c r="AK57" s="16">
        <v>579760.24364859331</v>
      </c>
      <c r="AL57" s="431">
        <v>635132.72165839258</v>
      </c>
      <c r="AM57" s="147">
        <f>$AM$7*AJ57</f>
        <v>583902.83226968022</v>
      </c>
      <c r="AN57" s="472">
        <f>AM57-60000</f>
        <v>523902.83226968022</v>
      </c>
      <c r="AO57" s="147">
        <f t="shared" si="26"/>
        <v>617164.44603572146</v>
      </c>
      <c r="AP57" s="147">
        <f t="shared" si="27"/>
        <v>656138.23419994896</v>
      </c>
      <c r="AS57" s="20">
        <v>743069.12880057492</v>
      </c>
      <c r="AT57" s="33">
        <v>207068.39336887427</v>
      </c>
      <c r="AU57" s="33">
        <v>683846.25695972797</v>
      </c>
      <c r="AV57" s="33">
        <v>520713.88218657614</v>
      </c>
      <c r="AW57" s="33">
        <v>471526.109</v>
      </c>
      <c r="AX57" s="33">
        <v>374914.50078029576</v>
      </c>
      <c r="AY57" s="33">
        <v>432669.08159999998</v>
      </c>
      <c r="AZ57" s="33">
        <f t="shared" si="28"/>
        <v>4013567.5963446423</v>
      </c>
      <c r="BA57" s="397">
        <f t="shared" si="15"/>
        <v>6445905.8305083858</v>
      </c>
    </row>
    <row r="58" spans="1:57" outlineLevel="1" x14ac:dyDescent="0.35">
      <c r="A58" t="s">
        <v>113</v>
      </c>
      <c r="B58">
        <v>320118</v>
      </c>
      <c r="C58" s="5" t="s">
        <v>41</v>
      </c>
      <c r="D58" s="5" t="s">
        <v>31</v>
      </c>
      <c r="E58" s="5" t="s">
        <v>71</v>
      </c>
      <c r="F58" s="28">
        <v>11595.815000000001</v>
      </c>
      <c r="G58" s="28">
        <v>127553.965</v>
      </c>
      <c r="H58" s="28">
        <v>196665.022</v>
      </c>
      <c r="I58" s="28">
        <v>73749.384000000005</v>
      </c>
      <c r="J58" s="28">
        <v>112247.48999999999</v>
      </c>
      <c r="K58" s="28">
        <v>273197.40100000001</v>
      </c>
      <c r="L58" s="28">
        <v>6830.9889999999996</v>
      </c>
      <c r="M58" s="28">
        <v>81971.871000000014</v>
      </c>
      <c r="N58" s="28">
        <v>300563.52300000004</v>
      </c>
      <c r="O58" s="28">
        <v>48272.322999999997</v>
      </c>
      <c r="P58" s="28">
        <v>167700.842</v>
      </c>
      <c r="Q58" s="28">
        <v>188945.15943999999</v>
      </c>
      <c r="R58" s="37">
        <v>1589293.7844400001</v>
      </c>
      <c r="S58" s="33">
        <v>124665.55300000001</v>
      </c>
      <c r="T58" s="20">
        <v>109295.82732000001</v>
      </c>
      <c r="U58" s="20">
        <v>10246.4838</v>
      </c>
      <c r="V58" s="20">
        <v>273238.92</v>
      </c>
      <c r="W58" s="20">
        <v>110434.1094</v>
      </c>
      <c r="X58" s="20">
        <v>129333.12340000001</v>
      </c>
      <c r="Y58" s="20">
        <v>188990.38583999997</v>
      </c>
      <c r="Z58" s="20">
        <v>114008.96639999998</v>
      </c>
      <c r="AA58" s="20">
        <v>238628.65680000003</v>
      </c>
      <c r="AB58" s="20">
        <v>0</v>
      </c>
      <c r="AC58" s="20">
        <v>0</v>
      </c>
      <c r="AD58" s="20">
        <v>0</v>
      </c>
      <c r="AE58" s="37">
        <f t="shared" si="2"/>
        <v>1298842.02596</v>
      </c>
      <c r="AF58" s="148">
        <f t="shared" si="5"/>
        <v>1.4006191360026166E-2</v>
      </c>
      <c r="AG58" s="462">
        <f t="shared" si="6"/>
        <v>0.19959159270780469</v>
      </c>
      <c r="AH58" s="149">
        <f t="shared" si="22"/>
        <v>144315.78066222221</v>
      </c>
      <c r="AI58" s="149">
        <f t="shared" si="23"/>
        <v>180542.66967999996</v>
      </c>
      <c r="AJ58" s="457">
        <f t="shared" si="24"/>
        <v>1.6001684749535113E-2</v>
      </c>
      <c r="AK58" s="16">
        <v>174368.67463545513</v>
      </c>
      <c r="AL58" s="147">
        <v>177207.29719319497</v>
      </c>
      <c r="AM58" s="147">
        <f t="shared" si="25"/>
        <v>242859.24962059327</v>
      </c>
      <c r="AN58" s="147">
        <v>242859.24962059327</v>
      </c>
      <c r="AO58" s="147">
        <f t="shared" si="26"/>
        <v>256693.55579957052</v>
      </c>
      <c r="AP58" s="147">
        <f t="shared" si="27"/>
        <v>272903.69287262502</v>
      </c>
      <c r="AS58" s="20">
        <v>193157.60279999999</v>
      </c>
      <c r="AT58" s="33">
        <v>29597.301357449996</v>
      </c>
      <c r="AU58" s="33">
        <v>83666.083914929754</v>
      </c>
      <c r="AV58" s="33">
        <v>173749.38399999999</v>
      </c>
      <c r="AW58" s="33">
        <v>123749.38400000001</v>
      </c>
      <c r="AX58" s="33">
        <v>273197.40100000001</v>
      </c>
      <c r="AY58" s="33">
        <v>148642.32499200001</v>
      </c>
      <c r="AZ58" s="33">
        <f t="shared" si="28"/>
        <v>1200128.1566998349</v>
      </c>
      <c r="BA58" s="397">
        <f t="shared" si="15"/>
        <v>2149791.9521858185</v>
      </c>
    </row>
    <row r="59" spans="1:57" outlineLevel="1" x14ac:dyDescent="0.35">
      <c r="A59" t="s">
        <v>113</v>
      </c>
      <c r="B59">
        <v>320028</v>
      </c>
      <c r="C59" s="5" t="s">
        <v>41</v>
      </c>
      <c r="D59" s="5" t="s">
        <v>34</v>
      </c>
      <c r="E59" s="5" t="s">
        <v>72</v>
      </c>
      <c r="F59" s="28">
        <v>372487.005</v>
      </c>
      <c r="G59" s="28">
        <v>206937.22500000001</v>
      </c>
      <c r="H59" s="28">
        <v>546314.27399999998</v>
      </c>
      <c r="I59" s="28">
        <v>164170.19699999999</v>
      </c>
      <c r="J59" s="28">
        <v>721521.12399999995</v>
      </c>
      <c r="K59" s="28">
        <v>368348.261</v>
      </c>
      <c r="L59" s="28">
        <v>0</v>
      </c>
      <c r="M59" s="28">
        <v>499809.83700000006</v>
      </c>
      <c r="N59" s="28">
        <v>287153.61899999995</v>
      </c>
      <c r="O59" s="28">
        <v>585143.22499999998</v>
      </c>
      <c r="P59" s="28">
        <v>365715.75599999999</v>
      </c>
      <c r="Q59" s="28">
        <v>-6704.7644</v>
      </c>
      <c r="R59" s="37">
        <v>4110895.7585999994</v>
      </c>
      <c r="S59" s="33">
        <v>155315.79400000002</v>
      </c>
      <c r="T59" s="20">
        <v>223943.7022</v>
      </c>
      <c r="U59" s="20">
        <v>18059.976000000002</v>
      </c>
      <c r="V59" s="20">
        <v>149018.32332000002</v>
      </c>
      <c r="W59" s="20">
        <v>390096.64799999999</v>
      </c>
      <c r="X59" s="20">
        <v>216719.71599999999</v>
      </c>
      <c r="Y59" s="20">
        <v>23116.838400000001</v>
      </c>
      <c r="Z59" s="20">
        <v>713007.85431999993</v>
      </c>
      <c r="AA59" s="20">
        <v>0</v>
      </c>
      <c r="AB59" s="20">
        <v>0</v>
      </c>
      <c r="AC59" s="20">
        <v>0</v>
      </c>
      <c r="AD59" s="20">
        <v>0</v>
      </c>
      <c r="AE59" s="37">
        <f t="shared" si="2"/>
        <v>1889278.8522400002</v>
      </c>
      <c r="AF59" s="148">
        <f t="shared" si="5"/>
        <v>2.0373225232965298E-2</v>
      </c>
      <c r="AG59" s="462">
        <f t="shared" si="6"/>
        <v>-0.34390652316956516</v>
      </c>
      <c r="AH59" s="149">
        <f t="shared" si="22"/>
        <v>209919.87247111113</v>
      </c>
      <c r="AI59" s="149">
        <f t="shared" si="23"/>
        <v>245374.89757333332</v>
      </c>
      <c r="AJ59" s="457">
        <f t="shared" si="24"/>
        <v>2.1747832594794656E-2</v>
      </c>
      <c r="AK59" s="16">
        <v>334428.16065501346</v>
      </c>
      <c r="AL59" s="431">
        <v>360558.17415742815</v>
      </c>
      <c r="AM59" s="147">
        <f t="shared" si="25"/>
        <v>330069.13881362113</v>
      </c>
      <c r="AN59" s="472">
        <f>AM59-30000</f>
        <v>300069.13881362113</v>
      </c>
      <c r="AO59" s="147">
        <f t="shared" si="26"/>
        <v>348871.29493373045</v>
      </c>
      <c r="AP59" s="147">
        <f t="shared" si="27"/>
        <v>370902.43433695519</v>
      </c>
      <c r="AS59" s="20">
        <v>318767.48819143994</v>
      </c>
      <c r="AT59" s="33">
        <v>183188.98287773094</v>
      </c>
      <c r="AU59" s="33">
        <v>419780.02252493397</v>
      </c>
      <c r="AV59" s="33">
        <v>318767.48819143994</v>
      </c>
      <c r="AW59" s="33">
        <v>318767.48819143994</v>
      </c>
      <c r="AX59" s="33">
        <v>384529.88134411589</v>
      </c>
      <c r="AY59" s="33">
        <v>288960</v>
      </c>
      <c r="AZ59" s="33">
        <f t="shared" si="28"/>
        <v>2567189.511976114</v>
      </c>
      <c r="BA59" s="397">
        <f t="shared" si="15"/>
        <v>3947590.5542178489</v>
      </c>
    </row>
    <row r="60" spans="1:57" outlineLevel="1" x14ac:dyDescent="0.35">
      <c r="A60" t="s">
        <v>113</v>
      </c>
      <c r="B60">
        <v>320120</v>
      </c>
      <c r="C60" s="5" t="s">
        <v>41</v>
      </c>
      <c r="D60" s="5" t="s">
        <v>35</v>
      </c>
      <c r="E60" s="5" t="s">
        <v>72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79644.494000000006</v>
      </c>
      <c r="P60" s="28">
        <v>90390.085000000006</v>
      </c>
      <c r="Q60" s="28">
        <v>6320.9913999999999</v>
      </c>
      <c r="R60" s="37">
        <v>176355.57040000003</v>
      </c>
      <c r="S60" s="33">
        <v>46955.9378</v>
      </c>
      <c r="T60" s="20">
        <v>31604.958000000002</v>
      </c>
      <c r="U60" s="20">
        <v>21671.9712</v>
      </c>
      <c r="V60" s="20">
        <v>8126.9892</v>
      </c>
      <c r="W60" s="20">
        <v>20949.6348</v>
      </c>
      <c r="X60" s="20">
        <v>44608.14</v>
      </c>
      <c r="Y60" s="20">
        <v>31641.172559999999</v>
      </c>
      <c r="Z60" s="20">
        <v>9391.1880000000019</v>
      </c>
      <c r="AA60" s="20">
        <v>0</v>
      </c>
      <c r="AB60" s="20">
        <v>0</v>
      </c>
      <c r="AC60" s="20">
        <v>0</v>
      </c>
      <c r="AD60" s="20">
        <v>0</v>
      </c>
      <c r="AE60" s="37">
        <f t="shared" si="2"/>
        <v>214949.99155999999</v>
      </c>
      <c r="AF60" s="148">
        <f t="shared" si="5"/>
        <v>2.3179344789064338E-3</v>
      </c>
      <c r="AG60" s="462">
        <f t="shared" si="6"/>
        <v>0</v>
      </c>
      <c r="AH60" s="149">
        <f t="shared" si="22"/>
        <v>23883.332395555553</v>
      </c>
      <c r="AI60" s="149">
        <f t="shared" si="23"/>
        <v>13677.453520000001</v>
      </c>
      <c r="AJ60" s="457">
        <f t="shared" si="24"/>
        <v>1.212246943015623E-3</v>
      </c>
      <c r="AK60" s="16">
        <v>119438.62880536194</v>
      </c>
      <c r="AL60" s="147">
        <v>35102.895316952643</v>
      </c>
      <c r="AM60" s="147">
        <f t="shared" si="25"/>
        <v>18398.399140077137</v>
      </c>
      <c r="AN60" s="147">
        <v>18398.399140077137</v>
      </c>
      <c r="AO60" s="147">
        <f t="shared" si="26"/>
        <v>19446.450994410447</v>
      </c>
      <c r="AP60" s="147">
        <f t="shared" si="27"/>
        <v>20674.489755344381</v>
      </c>
      <c r="AS60" s="20">
        <v>78786.379531487168</v>
      </c>
      <c r="AT60" s="33">
        <v>40256.396839443485</v>
      </c>
      <c r="AU60" s="33">
        <v>105106.29372892498</v>
      </c>
      <c r="AV60" s="33"/>
      <c r="AW60" s="33"/>
      <c r="AX60" s="33">
        <v>72239.90400000001</v>
      </c>
      <c r="AY60" s="33">
        <v>72240</v>
      </c>
      <c r="AZ60" s="33">
        <f t="shared" si="28"/>
        <v>488067.60290521756</v>
      </c>
      <c r="BA60" s="397">
        <f t="shared" si="15"/>
        <v>581689.83811200212</v>
      </c>
    </row>
    <row r="61" spans="1:57" outlineLevel="1" x14ac:dyDescent="0.35">
      <c r="A61" t="s">
        <v>113</v>
      </c>
      <c r="B61">
        <v>320100</v>
      </c>
      <c r="C61" s="5" t="s">
        <v>44</v>
      </c>
      <c r="D61" s="5" t="s">
        <v>50</v>
      </c>
      <c r="E61" s="5" t="s">
        <v>73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0</v>
      </c>
      <c r="L61" s="28">
        <v>122917.254</v>
      </c>
      <c r="M61" s="28">
        <v>241566.54699999996</v>
      </c>
      <c r="N61" s="28">
        <v>25607.760999999999</v>
      </c>
      <c r="O61" s="28">
        <v>92870.812000000005</v>
      </c>
      <c r="P61" s="28">
        <v>38655.525200000004</v>
      </c>
      <c r="Q61" s="28">
        <v>10365.046</v>
      </c>
      <c r="R61" s="37">
        <v>531982.94519999996</v>
      </c>
      <c r="S61" s="33">
        <v>124868.32</v>
      </c>
      <c r="T61" s="20">
        <v>117064.05120000003</v>
      </c>
      <c r="U61" s="20">
        <v>731.65032000000008</v>
      </c>
      <c r="V61" s="20">
        <v>1707.1840800000002</v>
      </c>
      <c r="W61" s="20">
        <v>95114.541600000026</v>
      </c>
      <c r="X61" s="20">
        <v>65848.527200000011</v>
      </c>
      <c r="Y61" s="20">
        <v>76335.516720000014</v>
      </c>
      <c r="Z61" s="20">
        <v>39460.339600000007</v>
      </c>
      <c r="AA61" s="20">
        <v>43167.368880000009</v>
      </c>
      <c r="AB61" s="20">
        <v>0</v>
      </c>
      <c r="AC61" s="20">
        <v>0</v>
      </c>
      <c r="AD61" s="20">
        <v>0</v>
      </c>
      <c r="AE61" s="37">
        <f t="shared" si="2"/>
        <v>564297.4996000001</v>
      </c>
      <c r="AF61" s="148">
        <f t="shared" si="5"/>
        <v>6.0851578601640484E-3</v>
      </c>
      <c r="AG61" s="462">
        <f t="shared" si="6"/>
        <v>0.42977583445471201</v>
      </c>
      <c r="AH61" s="149">
        <f t="shared" si="22"/>
        <v>62699.722177777789</v>
      </c>
      <c r="AI61" s="149">
        <f t="shared" si="23"/>
        <v>52987.741733333351</v>
      </c>
      <c r="AJ61" s="457">
        <f t="shared" si="24"/>
        <v>4.6963587073871257E-3</v>
      </c>
      <c r="AK61" s="16">
        <v>69124.649063450968</v>
      </c>
      <c r="AL61" s="147">
        <v>74453.602418492912</v>
      </c>
      <c r="AM61" s="147">
        <f t="shared" si="25"/>
        <v>71277.129219678725</v>
      </c>
      <c r="AN61" s="147">
        <v>71277.129219678725</v>
      </c>
      <c r="AO61" s="147">
        <f t="shared" si="26"/>
        <v>75337.380705772215</v>
      </c>
      <c r="AP61" s="147">
        <f t="shared" si="27"/>
        <v>80094.918401494535</v>
      </c>
      <c r="AS61" s="20">
        <v>81076.471649037951</v>
      </c>
      <c r="AT61" s="33">
        <v>47595.239405804678</v>
      </c>
      <c r="AU61" s="33">
        <v>99620.310981333518</v>
      </c>
      <c r="AV61" s="33"/>
      <c r="AW61" s="33">
        <v>142917.25399999999</v>
      </c>
      <c r="AX61" s="33">
        <v>13406.817348422272</v>
      </c>
      <c r="AY61" s="33">
        <v>147500.70480000001</v>
      </c>
      <c r="AZ61" s="33">
        <f t="shared" si="28"/>
        <v>601241.44724804931</v>
      </c>
      <c r="BA61" s="397">
        <f t="shared" si="15"/>
        <v>902404.47799348761</v>
      </c>
    </row>
    <row r="62" spans="1:57" outlineLevel="1" x14ac:dyDescent="0.35">
      <c r="A62" t="s">
        <v>113</v>
      </c>
      <c r="B62">
        <v>320400</v>
      </c>
      <c r="C62" s="5" t="s">
        <v>44</v>
      </c>
      <c r="D62" s="5" t="s">
        <v>51</v>
      </c>
      <c r="E62" s="5" t="s">
        <v>73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0</v>
      </c>
      <c r="L62" s="28">
        <v>133160.35699999999</v>
      </c>
      <c r="M62" s="28">
        <v>232177.03399999999</v>
      </c>
      <c r="N62" s="28">
        <v>25607.760999999999</v>
      </c>
      <c r="O62" s="28">
        <v>135989.40299999999</v>
      </c>
      <c r="P62" s="28">
        <v>47313.388200000009</v>
      </c>
      <c r="Q62" s="28">
        <v>5154.0109999999995</v>
      </c>
      <c r="R62" s="37">
        <v>579401.95420000004</v>
      </c>
      <c r="S62" s="33">
        <v>99016.676000000007</v>
      </c>
      <c r="T62" s="20">
        <v>121941.72000000003</v>
      </c>
      <c r="U62" s="20">
        <v>0</v>
      </c>
      <c r="V62" s="20">
        <v>1707.1840800000002</v>
      </c>
      <c r="W62" s="20">
        <v>90236.872800000026</v>
      </c>
      <c r="X62" s="20">
        <v>70726.196400000001</v>
      </c>
      <c r="Y62" s="20">
        <v>81700.952400000009</v>
      </c>
      <c r="Z62" s="20">
        <v>34582.671400000007</v>
      </c>
      <c r="AA62" s="20">
        <v>46337.853600000009</v>
      </c>
      <c r="AB62" s="20">
        <v>0</v>
      </c>
      <c r="AC62" s="20">
        <v>0</v>
      </c>
      <c r="AD62" s="20">
        <v>0</v>
      </c>
      <c r="AE62" s="37">
        <f t="shared" si="2"/>
        <v>546250.1266800001</v>
      </c>
      <c r="AF62" s="148">
        <f t="shared" si="5"/>
        <v>5.8905422305408515E-3</v>
      </c>
      <c r="AG62" s="462">
        <f t="shared" si="6"/>
        <v>0.36835781224484676</v>
      </c>
      <c r="AH62" s="149">
        <f t="shared" si="22"/>
        <v>60694.458520000015</v>
      </c>
      <c r="AI62" s="149">
        <f t="shared" si="23"/>
        <v>54207.159133333342</v>
      </c>
      <c r="AJ62" s="457">
        <f t="shared" si="24"/>
        <v>4.8044369409010242E-3</v>
      </c>
      <c r="AK62" s="16">
        <v>69124.649063450968</v>
      </c>
      <c r="AL62" s="147">
        <v>76652.823124539864</v>
      </c>
      <c r="AM62" s="147">
        <f t="shared" si="25"/>
        <v>72917.443917933677</v>
      </c>
      <c r="AN62" s="147">
        <v>72917.443917933677</v>
      </c>
      <c r="AO62" s="147">
        <f t="shared" si="26"/>
        <v>77071.134776013147</v>
      </c>
      <c r="AP62" s="147">
        <f t="shared" si="27"/>
        <v>81938.158629430516</v>
      </c>
      <c r="AS62" s="20">
        <v>81076.471649037951</v>
      </c>
      <c r="AT62" s="33">
        <v>47595.239405804678</v>
      </c>
      <c r="AU62" s="33">
        <v>99620.310981333518</v>
      </c>
      <c r="AV62" s="33"/>
      <c r="AW62" s="33">
        <v>143160.35699999999</v>
      </c>
      <c r="AX62" s="33">
        <v>19698.562671883996</v>
      </c>
      <c r="AY62" s="33">
        <v>159792.42839999998</v>
      </c>
      <c r="AZ62" s="33">
        <f t="shared" si="28"/>
        <v>620068.01917151106</v>
      </c>
      <c r="BA62" s="397">
        <f t="shared" si="15"/>
        <v>928647.57961942814</v>
      </c>
    </row>
    <row r="63" spans="1:57" outlineLevel="1" x14ac:dyDescent="0.35">
      <c r="A63" t="s">
        <v>113</v>
      </c>
      <c r="B63">
        <v>320026</v>
      </c>
      <c r="C63" s="5" t="s">
        <v>41</v>
      </c>
      <c r="D63" s="5" t="s">
        <v>52</v>
      </c>
      <c r="E63" s="5" t="s">
        <v>74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37">
        <v>0</v>
      </c>
      <c r="S63" s="33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37">
        <f t="shared" si="2"/>
        <v>0</v>
      </c>
      <c r="AF63" s="148">
        <f t="shared" si="5"/>
        <v>0</v>
      </c>
      <c r="AG63" s="462">
        <f t="shared" si="6"/>
        <v>0</v>
      </c>
      <c r="AH63" s="149">
        <f t="shared" si="22"/>
        <v>0</v>
      </c>
      <c r="AI63" s="149">
        <f t="shared" si="23"/>
        <v>0</v>
      </c>
      <c r="AJ63" s="457">
        <f t="shared" si="24"/>
        <v>0</v>
      </c>
      <c r="AK63" s="16">
        <v>0</v>
      </c>
      <c r="AL63" s="147">
        <v>0</v>
      </c>
      <c r="AM63" s="147">
        <f t="shared" si="25"/>
        <v>0</v>
      </c>
      <c r="AN63" s="147">
        <v>0</v>
      </c>
      <c r="AO63" s="147">
        <f t="shared" si="26"/>
        <v>0</v>
      </c>
      <c r="AP63" s="147">
        <f t="shared" si="27"/>
        <v>0</v>
      </c>
      <c r="AS63" s="20"/>
      <c r="AT63" s="33"/>
      <c r="AU63" s="33"/>
      <c r="AV63" s="33"/>
      <c r="AW63" s="33"/>
      <c r="AX63" s="33"/>
      <c r="AY63" s="33"/>
      <c r="AZ63" s="33">
        <f t="shared" si="28"/>
        <v>0</v>
      </c>
      <c r="BA63" s="397">
        <f t="shared" si="15"/>
        <v>0</v>
      </c>
    </row>
    <row r="64" spans="1:57" outlineLevel="1" x14ac:dyDescent="0.35">
      <c r="A64" t="s">
        <v>113</v>
      </c>
      <c r="B64">
        <v>320110</v>
      </c>
      <c r="C64" s="5" t="s">
        <v>41</v>
      </c>
      <c r="D64" s="5" t="s">
        <v>53</v>
      </c>
      <c r="E64" s="5" t="s">
        <v>74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37">
        <v>0</v>
      </c>
      <c r="S64" s="33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20">
        <v>0</v>
      </c>
      <c r="AE64" s="37">
        <f t="shared" si="2"/>
        <v>0</v>
      </c>
      <c r="AF64" s="148">
        <f t="shared" si="5"/>
        <v>0</v>
      </c>
      <c r="AG64" s="462">
        <f t="shared" si="6"/>
        <v>0</v>
      </c>
      <c r="AH64" s="149">
        <f t="shared" si="22"/>
        <v>0</v>
      </c>
      <c r="AI64" s="149">
        <f t="shared" si="23"/>
        <v>0</v>
      </c>
      <c r="AJ64" s="457">
        <f t="shared" si="24"/>
        <v>0</v>
      </c>
      <c r="AK64" s="16">
        <v>0</v>
      </c>
      <c r="AL64" s="147">
        <v>0</v>
      </c>
      <c r="AM64" s="147">
        <f t="shared" si="25"/>
        <v>0</v>
      </c>
      <c r="AN64" s="147">
        <v>0</v>
      </c>
      <c r="AO64" s="147">
        <f t="shared" si="26"/>
        <v>0</v>
      </c>
      <c r="AP64" s="147">
        <f t="shared" si="27"/>
        <v>0</v>
      </c>
      <c r="AS64" s="20"/>
      <c r="AT64" s="33"/>
      <c r="AU64" s="33"/>
      <c r="AV64" s="33"/>
      <c r="AW64" s="33"/>
      <c r="AX64" s="33"/>
      <c r="AY64" s="33"/>
      <c r="AZ64" s="33">
        <f t="shared" si="28"/>
        <v>0</v>
      </c>
      <c r="BA64" s="397">
        <f t="shared" si="15"/>
        <v>0</v>
      </c>
    </row>
    <row r="65" spans="1:53" outlineLevel="1" x14ac:dyDescent="0.35">
      <c r="A65" t="s">
        <v>113</v>
      </c>
      <c r="B65">
        <v>320108</v>
      </c>
      <c r="C65" s="5" t="s">
        <v>44</v>
      </c>
      <c r="D65" s="5" t="s">
        <v>54</v>
      </c>
      <c r="E65" s="5" t="s">
        <v>75</v>
      </c>
      <c r="F65" s="28">
        <v>0</v>
      </c>
      <c r="G65" s="28">
        <v>0</v>
      </c>
      <c r="H65" s="28">
        <v>0</v>
      </c>
      <c r="I65" s="28">
        <v>0</v>
      </c>
      <c r="J65" s="28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  <c r="P65" s="28">
        <v>0</v>
      </c>
      <c r="Q65" s="28">
        <v>0</v>
      </c>
      <c r="R65" s="37">
        <v>0</v>
      </c>
      <c r="S65" s="33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37">
        <f t="shared" si="2"/>
        <v>0</v>
      </c>
      <c r="AF65" s="148">
        <f t="shared" si="5"/>
        <v>0</v>
      </c>
      <c r="AG65" s="462">
        <f t="shared" si="6"/>
        <v>0</v>
      </c>
      <c r="AH65" s="149">
        <f t="shared" si="22"/>
        <v>0</v>
      </c>
      <c r="AI65" s="149">
        <f t="shared" si="23"/>
        <v>0</v>
      </c>
      <c r="AJ65" s="457">
        <f t="shared" si="24"/>
        <v>0</v>
      </c>
      <c r="AK65" s="16">
        <v>0</v>
      </c>
      <c r="AL65" s="147">
        <v>0</v>
      </c>
      <c r="AM65" s="147">
        <f t="shared" si="25"/>
        <v>0</v>
      </c>
      <c r="AN65" s="147">
        <v>0</v>
      </c>
      <c r="AO65" s="147">
        <f t="shared" si="26"/>
        <v>0</v>
      </c>
      <c r="AP65" s="147">
        <f t="shared" si="27"/>
        <v>0</v>
      </c>
      <c r="AS65" s="20"/>
      <c r="AT65" s="33"/>
      <c r="AU65" s="33"/>
      <c r="AV65" s="33"/>
      <c r="AW65" s="33"/>
      <c r="AX65" s="33"/>
      <c r="AY65" s="33"/>
      <c r="AZ65" s="33">
        <f t="shared" si="28"/>
        <v>0</v>
      </c>
      <c r="BA65" s="397">
        <f t="shared" si="15"/>
        <v>0</v>
      </c>
    </row>
    <row r="66" spans="1:53" outlineLevel="1" x14ac:dyDescent="0.35">
      <c r="A66" t="s">
        <v>113</v>
      </c>
      <c r="B66">
        <v>322901</v>
      </c>
      <c r="C66" s="5" t="s">
        <v>42</v>
      </c>
      <c r="D66" s="5" t="s">
        <v>55</v>
      </c>
      <c r="E66" s="5" t="s">
        <v>76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  <c r="P66" s="28">
        <v>0</v>
      </c>
      <c r="Q66" s="28">
        <v>0</v>
      </c>
      <c r="R66" s="37">
        <v>0</v>
      </c>
      <c r="S66" s="33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0</v>
      </c>
      <c r="AB66" s="20">
        <v>0</v>
      </c>
      <c r="AC66" s="20">
        <v>0</v>
      </c>
      <c r="AD66" s="20">
        <v>0</v>
      </c>
      <c r="AE66" s="37">
        <f t="shared" si="2"/>
        <v>0</v>
      </c>
      <c r="AF66" s="148">
        <f t="shared" si="5"/>
        <v>0</v>
      </c>
      <c r="AG66" s="462">
        <f t="shared" si="6"/>
        <v>0</v>
      </c>
      <c r="AH66" s="149">
        <f t="shared" si="22"/>
        <v>0</v>
      </c>
      <c r="AI66" s="149">
        <f t="shared" si="23"/>
        <v>0</v>
      </c>
      <c r="AJ66" s="457">
        <f t="shared" si="24"/>
        <v>0</v>
      </c>
      <c r="AK66" s="16">
        <v>0</v>
      </c>
      <c r="AL66" s="147">
        <v>0</v>
      </c>
      <c r="AM66" s="147">
        <f t="shared" si="25"/>
        <v>0</v>
      </c>
      <c r="AN66" s="147">
        <v>0</v>
      </c>
      <c r="AO66" s="147">
        <f t="shared" si="26"/>
        <v>0</v>
      </c>
      <c r="AP66" s="147">
        <f t="shared" si="27"/>
        <v>0</v>
      </c>
      <c r="AS66" s="20"/>
      <c r="AT66" s="33"/>
      <c r="AU66" s="33"/>
      <c r="AV66" s="33"/>
      <c r="AW66" s="33"/>
      <c r="AX66" s="33"/>
      <c r="AY66" s="33"/>
      <c r="AZ66" s="33">
        <f t="shared" si="28"/>
        <v>0</v>
      </c>
      <c r="BA66" s="397">
        <f t="shared" si="15"/>
        <v>0</v>
      </c>
    </row>
    <row r="67" spans="1:53" outlineLevel="1" x14ac:dyDescent="0.35">
      <c r="A67" t="s">
        <v>113</v>
      </c>
      <c r="B67">
        <v>320030</v>
      </c>
      <c r="C67" s="5" t="s">
        <v>42</v>
      </c>
      <c r="D67" s="5" t="s">
        <v>56</v>
      </c>
      <c r="E67" s="5" t="s">
        <v>74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37">
        <v>0</v>
      </c>
      <c r="S67" s="33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  <c r="AB67" s="20">
        <v>0</v>
      </c>
      <c r="AC67" s="20">
        <v>0</v>
      </c>
      <c r="AD67" s="20">
        <v>0</v>
      </c>
      <c r="AE67" s="37">
        <f t="shared" si="2"/>
        <v>0</v>
      </c>
      <c r="AF67" s="148">
        <f t="shared" si="5"/>
        <v>0</v>
      </c>
      <c r="AG67" s="462">
        <f t="shared" si="6"/>
        <v>0</v>
      </c>
      <c r="AH67" s="149">
        <f t="shared" si="22"/>
        <v>0</v>
      </c>
      <c r="AI67" s="149">
        <f t="shared" si="23"/>
        <v>0</v>
      </c>
      <c r="AJ67" s="457">
        <f t="shared" si="24"/>
        <v>0</v>
      </c>
      <c r="AK67" s="16">
        <v>0</v>
      </c>
      <c r="AL67" s="147">
        <v>0</v>
      </c>
      <c r="AM67" s="147">
        <f t="shared" si="25"/>
        <v>0</v>
      </c>
      <c r="AN67" s="147">
        <v>0</v>
      </c>
      <c r="AO67" s="147">
        <f t="shared" si="26"/>
        <v>0</v>
      </c>
      <c r="AP67" s="147">
        <f t="shared" si="27"/>
        <v>0</v>
      </c>
      <c r="AS67" s="20"/>
      <c r="AT67" s="33"/>
      <c r="AU67" s="33"/>
      <c r="AV67" s="33"/>
      <c r="AW67" s="33"/>
      <c r="AX67" s="33"/>
      <c r="AY67" s="33"/>
      <c r="AZ67" s="33">
        <f t="shared" si="28"/>
        <v>0</v>
      </c>
      <c r="BA67" s="397">
        <f t="shared" si="15"/>
        <v>0</v>
      </c>
    </row>
    <row r="68" spans="1:53" outlineLevel="1" x14ac:dyDescent="0.35">
      <c r="A68" t="s">
        <v>113</v>
      </c>
      <c r="B68">
        <v>322110</v>
      </c>
      <c r="C68" s="5" t="s">
        <v>45</v>
      </c>
      <c r="D68" s="5" t="s">
        <v>57</v>
      </c>
      <c r="E68" s="5" t="s">
        <v>77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  <c r="P68" s="28">
        <v>0</v>
      </c>
      <c r="Q68" s="28">
        <v>0</v>
      </c>
      <c r="R68" s="37">
        <v>0</v>
      </c>
      <c r="S68" s="33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37">
        <f t="shared" si="2"/>
        <v>0</v>
      </c>
      <c r="AF68" s="148">
        <f t="shared" si="5"/>
        <v>0</v>
      </c>
      <c r="AG68" s="462">
        <f t="shared" si="6"/>
        <v>0</v>
      </c>
      <c r="AH68" s="149">
        <f t="shared" si="22"/>
        <v>0</v>
      </c>
      <c r="AI68" s="149">
        <f t="shared" si="23"/>
        <v>0</v>
      </c>
      <c r="AJ68" s="457">
        <f t="shared" si="24"/>
        <v>0</v>
      </c>
      <c r="AK68" s="16">
        <v>0</v>
      </c>
      <c r="AL68" s="147">
        <v>0</v>
      </c>
      <c r="AM68" s="147">
        <f t="shared" si="25"/>
        <v>0</v>
      </c>
      <c r="AN68" s="147">
        <v>0</v>
      </c>
      <c r="AO68" s="147">
        <f t="shared" si="26"/>
        <v>0</v>
      </c>
      <c r="AP68" s="147">
        <f t="shared" si="27"/>
        <v>0</v>
      </c>
      <c r="AS68" s="20"/>
      <c r="AT68" s="33"/>
      <c r="AU68" s="33"/>
      <c r="AV68" s="33"/>
      <c r="AW68" s="33"/>
      <c r="AX68" s="33"/>
      <c r="AY68" s="33"/>
      <c r="AZ68" s="33">
        <f t="shared" si="28"/>
        <v>0</v>
      </c>
      <c r="BA68" s="397">
        <f t="shared" si="15"/>
        <v>0</v>
      </c>
    </row>
    <row r="69" spans="1:53" outlineLevel="1" x14ac:dyDescent="0.35">
      <c r="A69" t="s">
        <v>113</v>
      </c>
      <c r="B69">
        <v>322231</v>
      </c>
      <c r="C69" s="5" t="s">
        <v>45</v>
      </c>
      <c r="D69" s="5" t="s">
        <v>58</v>
      </c>
      <c r="E69" s="5" t="s">
        <v>77</v>
      </c>
      <c r="F69" s="28">
        <v>0</v>
      </c>
      <c r="G69" s="28">
        <v>0</v>
      </c>
      <c r="H69" s="28">
        <v>0</v>
      </c>
      <c r="I69" s="28">
        <v>0</v>
      </c>
      <c r="J69" s="28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37">
        <v>0</v>
      </c>
      <c r="S69" s="33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0</v>
      </c>
      <c r="AD69" s="20">
        <v>0</v>
      </c>
      <c r="AE69" s="37">
        <f t="shared" si="2"/>
        <v>0</v>
      </c>
      <c r="AF69" s="148">
        <f t="shared" si="5"/>
        <v>0</v>
      </c>
      <c r="AG69" s="462">
        <f t="shared" si="6"/>
        <v>0</v>
      </c>
      <c r="AH69" s="149">
        <f t="shared" si="22"/>
        <v>0</v>
      </c>
      <c r="AI69" s="149">
        <f t="shared" si="23"/>
        <v>0</v>
      </c>
      <c r="AJ69" s="457">
        <f t="shared" si="24"/>
        <v>0</v>
      </c>
      <c r="AK69" s="16">
        <v>0</v>
      </c>
      <c r="AL69" s="147">
        <v>0</v>
      </c>
      <c r="AM69" s="147">
        <f t="shared" si="25"/>
        <v>0</v>
      </c>
      <c r="AN69" s="147">
        <v>0</v>
      </c>
      <c r="AO69" s="147">
        <f t="shared" si="26"/>
        <v>0</v>
      </c>
      <c r="AP69" s="147">
        <f t="shared" si="27"/>
        <v>0</v>
      </c>
      <c r="AS69" s="20"/>
      <c r="AT69" s="33"/>
      <c r="AU69" s="33"/>
      <c r="AV69" s="33"/>
      <c r="AW69" s="33"/>
      <c r="AX69" s="33"/>
      <c r="AY69" s="33"/>
      <c r="AZ69" s="33">
        <f t="shared" si="28"/>
        <v>0</v>
      </c>
      <c r="BA69" s="397">
        <f t="shared" si="15"/>
        <v>0</v>
      </c>
    </row>
    <row r="70" spans="1:53" outlineLevel="1" x14ac:dyDescent="0.35">
      <c r="A70" t="s">
        <v>113</v>
      </c>
      <c r="B70">
        <v>322000</v>
      </c>
      <c r="C70" s="5" t="s">
        <v>45</v>
      </c>
      <c r="D70" s="5" t="s">
        <v>59</v>
      </c>
      <c r="E70" s="5" t="s">
        <v>77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141491.44</v>
      </c>
      <c r="O70" s="28">
        <v>111748.495</v>
      </c>
      <c r="P70" s="28">
        <v>4552.4920000000002</v>
      </c>
      <c r="Q70" s="28">
        <v>85192.364599999986</v>
      </c>
      <c r="R70" s="37">
        <v>342984.7916</v>
      </c>
      <c r="S70" s="33">
        <v>44007.418399999995</v>
      </c>
      <c r="T70" s="20">
        <v>20637.961919999998</v>
      </c>
      <c r="U70" s="20">
        <v>26009.945640000002</v>
      </c>
      <c r="V70" s="20">
        <v>38240.929439999993</v>
      </c>
      <c r="W70" s="20">
        <v>60396.388559999992</v>
      </c>
      <c r="X70" s="20">
        <v>45160.743519999996</v>
      </c>
      <c r="Y70" s="20">
        <v>91292.723999999987</v>
      </c>
      <c r="Z70" s="20">
        <v>19666.762999999999</v>
      </c>
      <c r="AA70" s="20">
        <v>48863.409839999993</v>
      </c>
      <c r="AB70" s="20">
        <v>0</v>
      </c>
      <c r="AC70" s="20">
        <v>0</v>
      </c>
      <c r="AD70" s="20">
        <v>0</v>
      </c>
      <c r="AE70" s="37">
        <f t="shared" si="2"/>
        <v>394276.28431999992</v>
      </c>
      <c r="AF70" s="148">
        <f t="shared" si="5"/>
        <v>4.2517172808789853E-3</v>
      </c>
      <c r="AG70" s="462">
        <f t="shared" si="6"/>
        <v>0</v>
      </c>
      <c r="AH70" s="149">
        <f t="shared" si="22"/>
        <v>43808.476035555548</v>
      </c>
      <c r="AI70" s="149">
        <f t="shared" si="23"/>
        <v>53274.29894666667</v>
      </c>
      <c r="AJ70" s="457">
        <f t="shared" si="24"/>
        <v>4.7217565714964384E-3</v>
      </c>
      <c r="AK70" s="16">
        <v>32258.169562943844</v>
      </c>
      <c r="AL70" s="147">
        <v>63991.59361478252</v>
      </c>
      <c r="AM70" s="147">
        <f t="shared" si="25"/>
        <v>71662.595270041493</v>
      </c>
      <c r="AN70" s="147">
        <v>71662.595270041493</v>
      </c>
      <c r="AO70" s="147">
        <f t="shared" si="26"/>
        <v>75744.804558321441</v>
      </c>
      <c r="AP70" s="147">
        <f t="shared" si="27"/>
        <v>80528.070973551672</v>
      </c>
      <c r="AS70" s="20">
        <v>85192.364599999986</v>
      </c>
      <c r="AT70" s="33">
        <v>68515.743920074368</v>
      </c>
      <c r="AU70" s="33">
        <v>85615.837948570261</v>
      </c>
      <c r="AV70" s="33"/>
      <c r="AW70" s="33">
        <v>113396.229866667</v>
      </c>
      <c r="AX70" s="33">
        <v>41549.087879999999</v>
      </c>
      <c r="AY70" s="33">
        <v>84979.898181818338</v>
      </c>
      <c r="AZ70" s="33">
        <f t="shared" si="28"/>
        <v>511507.33196007379</v>
      </c>
      <c r="BA70" s="397">
        <f t="shared" si="15"/>
        <v>803434.39637677104</v>
      </c>
    </row>
    <row r="71" spans="1:53" outlineLevel="1" x14ac:dyDescent="0.35">
      <c r="A71" t="s">
        <v>113</v>
      </c>
      <c r="B71">
        <v>322002</v>
      </c>
      <c r="C71" s="5" t="s">
        <v>45</v>
      </c>
      <c r="D71" s="5" t="s">
        <v>60</v>
      </c>
      <c r="E71" s="5" t="s">
        <v>72</v>
      </c>
      <c r="F71" s="28">
        <v>0</v>
      </c>
      <c r="G71" s="28">
        <v>0</v>
      </c>
      <c r="H71" s="28">
        <v>0</v>
      </c>
      <c r="I71" s="28">
        <v>0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37">
        <v>0</v>
      </c>
      <c r="S71" s="33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20">
        <v>0</v>
      </c>
      <c r="AE71" s="37">
        <f t="shared" si="2"/>
        <v>0</v>
      </c>
      <c r="AF71" s="148">
        <f t="shared" si="5"/>
        <v>0</v>
      </c>
      <c r="AG71" s="462">
        <f t="shared" si="6"/>
        <v>0</v>
      </c>
      <c r="AH71" s="149">
        <f t="shared" si="22"/>
        <v>0</v>
      </c>
      <c r="AI71" s="149">
        <f t="shared" si="23"/>
        <v>0</v>
      </c>
      <c r="AJ71" s="457">
        <f t="shared" si="24"/>
        <v>0</v>
      </c>
      <c r="AK71" s="16">
        <v>0</v>
      </c>
      <c r="AL71" s="147">
        <v>0</v>
      </c>
      <c r="AM71" s="147">
        <f t="shared" si="25"/>
        <v>0</v>
      </c>
      <c r="AN71" s="147">
        <v>0</v>
      </c>
      <c r="AO71" s="147">
        <f t="shared" si="26"/>
        <v>0</v>
      </c>
      <c r="AP71" s="147">
        <f t="shared" si="27"/>
        <v>0</v>
      </c>
      <c r="AS71" s="20"/>
      <c r="AT71" s="33">
        <v>0</v>
      </c>
      <c r="AU71" s="33">
        <v>0</v>
      </c>
      <c r="AV71" s="33"/>
      <c r="AW71" s="33"/>
      <c r="AX71" s="33">
        <v>21897.960978621661</v>
      </c>
      <c r="AY71" s="33">
        <v>0</v>
      </c>
      <c r="AZ71" s="33">
        <f t="shared" si="28"/>
        <v>21897.960978621661</v>
      </c>
      <c r="BA71" s="397">
        <f t="shared" si="15"/>
        <v>21897.960978621661</v>
      </c>
    </row>
    <row r="72" spans="1:53" outlineLevel="1" x14ac:dyDescent="0.35">
      <c r="A72" t="s">
        <v>113</v>
      </c>
      <c r="B72">
        <v>322100</v>
      </c>
      <c r="C72" s="5" t="s">
        <v>45</v>
      </c>
      <c r="D72" s="5" t="s">
        <v>61</v>
      </c>
      <c r="E72" s="5" t="s">
        <v>72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  <c r="P72" s="28">
        <v>0</v>
      </c>
      <c r="Q72" s="28">
        <v>0</v>
      </c>
      <c r="R72" s="37">
        <v>0</v>
      </c>
      <c r="S72" s="33">
        <v>0</v>
      </c>
      <c r="T72" s="20">
        <v>0</v>
      </c>
      <c r="U72" s="20">
        <v>0</v>
      </c>
      <c r="V72" s="20">
        <v>21245.112000000001</v>
      </c>
      <c r="W72" s="20">
        <v>33764.553</v>
      </c>
      <c r="X72" s="20">
        <v>34143.929999999993</v>
      </c>
      <c r="Y72" s="20">
        <v>29266.142400000004</v>
      </c>
      <c r="Z72" s="20">
        <v>2167.8620000000001</v>
      </c>
      <c r="AA72" s="20">
        <v>1734.2899199999999</v>
      </c>
      <c r="AB72" s="20">
        <v>0</v>
      </c>
      <c r="AC72" s="20">
        <v>0</v>
      </c>
      <c r="AD72" s="20">
        <v>0</v>
      </c>
      <c r="AE72" s="37">
        <f t="shared" ref="AE72:AE135" si="29">+SUM(S72:AD72)</f>
        <v>122321.88932</v>
      </c>
      <c r="AF72" s="148">
        <f t="shared" si="5"/>
        <v>1.3190701833577904E-3</v>
      </c>
      <c r="AG72" s="462">
        <f t="shared" si="6"/>
        <v>0</v>
      </c>
      <c r="AH72" s="149">
        <f t="shared" si="22"/>
        <v>13591.321035555557</v>
      </c>
      <c r="AI72" s="149">
        <f t="shared" si="23"/>
        <v>11056.09810666667</v>
      </c>
      <c r="AJ72" s="457">
        <f t="shared" si="24"/>
        <v>9.7991348403335594E-4</v>
      </c>
      <c r="AK72" s="16">
        <v>41064.086676564228</v>
      </c>
      <c r="AL72" s="147">
        <v>26879.517883392295</v>
      </c>
      <c r="AM72" s="147">
        <f t="shared" si="25"/>
        <v>14872.249838090076</v>
      </c>
      <c r="AN72" s="147">
        <v>14872.249838090076</v>
      </c>
      <c r="AO72" s="147">
        <f t="shared" si="26"/>
        <v>15719.437079884701</v>
      </c>
      <c r="AP72" s="147">
        <f t="shared" si="27"/>
        <v>16712.115797441402</v>
      </c>
      <c r="AS72" s="20"/>
      <c r="AT72" s="33">
        <v>0</v>
      </c>
      <c r="AU72" s="33">
        <v>0</v>
      </c>
      <c r="AV72" s="33">
        <v>82000.000000003027</v>
      </c>
      <c r="AW72" s="33">
        <v>20000</v>
      </c>
      <c r="AX72" s="33">
        <v>41710.283124017442</v>
      </c>
      <c r="AY72" s="33">
        <v>32689.6515</v>
      </c>
      <c r="AZ72" s="33">
        <f t="shared" si="28"/>
        <v>217464.02130058472</v>
      </c>
      <c r="BA72" s="397">
        <f t="shared" si="15"/>
        <v>291647.34189939318</v>
      </c>
    </row>
    <row r="73" spans="1:53" outlineLevel="1" x14ac:dyDescent="0.35">
      <c r="A73" t="s">
        <v>113</v>
      </c>
      <c r="B73">
        <v>322001</v>
      </c>
      <c r="C73" s="5" t="s">
        <v>45</v>
      </c>
      <c r="D73" s="5" t="s">
        <v>62</v>
      </c>
      <c r="E73" s="5" t="s">
        <v>78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37">
        <v>0</v>
      </c>
      <c r="S73" s="33">
        <v>0</v>
      </c>
      <c r="T73" s="20">
        <v>0</v>
      </c>
      <c r="U73" s="20">
        <v>0</v>
      </c>
      <c r="V73" s="20">
        <v>29591.308799999999</v>
      </c>
      <c r="W73" s="20">
        <v>77523.064199999993</v>
      </c>
      <c r="X73" s="20">
        <v>135934.96059999999</v>
      </c>
      <c r="Y73" s="20">
        <v>0</v>
      </c>
      <c r="Z73" s="20">
        <v>0</v>
      </c>
      <c r="AA73" s="20">
        <v>16512.984</v>
      </c>
      <c r="AB73" s="20">
        <v>0</v>
      </c>
      <c r="AC73" s="20">
        <v>0</v>
      </c>
      <c r="AD73" s="20">
        <v>0</v>
      </c>
      <c r="AE73" s="37">
        <f t="shared" si="29"/>
        <v>259562.31759999998</v>
      </c>
      <c r="AF73" s="148">
        <f t="shared" ref="AF73:AF136" si="30">AE73/$AE$7</f>
        <v>2.799015906087911E-3</v>
      </c>
      <c r="AG73" s="462">
        <f t="shared" ref="AG73:AG136" si="31">IFERROR(SUM(S73:Z73)/SUM(F73:M73)-1,0)</f>
        <v>0</v>
      </c>
      <c r="AH73" s="149">
        <f t="shared" si="22"/>
        <v>28840.257511111107</v>
      </c>
      <c r="AI73" s="149">
        <f t="shared" si="23"/>
        <v>5504.3280000000004</v>
      </c>
      <c r="AJ73" s="457">
        <f t="shared" si="24"/>
        <v>4.8785432036732655E-4</v>
      </c>
      <c r="AK73" s="16">
        <v>111948.36171925062</v>
      </c>
      <c r="AL73" s="147">
        <v>55717.921551764019</v>
      </c>
      <c r="AM73" s="147">
        <f t="shared" si="25"/>
        <v>7404.216244918558</v>
      </c>
      <c r="AN73" s="147">
        <v>7404.216244918558</v>
      </c>
      <c r="AO73" s="147">
        <f t="shared" si="26"/>
        <v>7825.9922106583244</v>
      </c>
      <c r="AP73" s="147">
        <f t="shared" si="27"/>
        <v>8320.2017597538306</v>
      </c>
      <c r="AS73" s="20"/>
      <c r="AT73" s="33">
        <v>0</v>
      </c>
      <c r="AU73" s="33">
        <v>0</v>
      </c>
      <c r="AV73" s="33"/>
      <c r="AW73" s="33">
        <v>125000</v>
      </c>
      <c r="AX73" s="33">
        <v>84723.856749379192</v>
      </c>
      <c r="AY73" s="33">
        <v>88357.772793333337</v>
      </c>
      <c r="AZ73" s="33">
        <f t="shared" si="28"/>
        <v>410029.99126196315</v>
      </c>
      <c r="BA73" s="397">
        <f t="shared" ref="BA73:BA136" si="32">SUM(AS73:AY73,AK73,AL73,AN73,AO73,AP73)</f>
        <v>489298.32302905788</v>
      </c>
    </row>
    <row r="74" spans="1:53" outlineLevel="1" x14ac:dyDescent="0.35">
      <c r="A74" t="s">
        <v>113</v>
      </c>
      <c r="B74">
        <v>323004</v>
      </c>
      <c r="C74" s="5" t="s">
        <v>46</v>
      </c>
      <c r="D74" s="5" t="s">
        <v>38</v>
      </c>
      <c r="E74" s="5" t="s">
        <v>79</v>
      </c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28">
        <v>0</v>
      </c>
      <c r="L74" s="28">
        <v>67134.077000000005</v>
      </c>
      <c r="M74" s="28">
        <v>73507.563999999998</v>
      </c>
      <c r="N74" s="28">
        <v>112385.84400000001</v>
      </c>
      <c r="O74" s="28">
        <v>96224.497000000003</v>
      </c>
      <c r="P74" s="28">
        <v>13809.2248</v>
      </c>
      <c r="Q74" s="28">
        <v>68211.425799999997</v>
      </c>
      <c r="R74" s="37">
        <v>431272.63260000001</v>
      </c>
      <c r="S74" s="33">
        <v>64645.37999999999</v>
      </c>
      <c r="T74" s="20">
        <v>44432.238959999995</v>
      </c>
      <c r="U74" s="20">
        <v>38878.357320000003</v>
      </c>
      <c r="V74" s="20">
        <v>0</v>
      </c>
      <c r="W74" s="20">
        <v>69197.87231999998</v>
      </c>
      <c r="X74" s="20">
        <v>57057.894119999997</v>
      </c>
      <c r="Y74" s="20">
        <v>51018.356519999994</v>
      </c>
      <c r="Z74" s="20">
        <v>9985.1309999999994</v>
      </c>
      <c r="AA74" s="20">
        <v>18589.354200000002</v>
      </c>
      <c r="AB74" s="20">
        <v>0</v>
      </c>
      <c r="AC74" s="20">
        <v>0</v>
      </c>
      <c r="AD74" s="20">
        <v>0</v>
      </c>
      <c r="AE74" s="37">
        <f t="shared" si="29"/>
        <v>353804.58443999995</v>
      </c>
      <c r="AF74" s="148">
        <f t="shared" si="30"/>
        <v>3.8152867051391413E-3</v>
      </c>
      <c r="AG74" s="462">
        <f t="shared" si="31"/>
        <v>1.3834706979848161</v>
      </c>
      <c r="AH74" s="149">
        <f t="shared" si="22"/>
        <v>39311.620493333328</v>
      </c>
      <c r="AI74" s="149">
        <f t="shared" si="23"/>
        <v>26530.947239999998</v>
      </c>
      <c r="AJ74" s="457">
        <f t="shared" si="24"/>
        <v>2.3514654712567268E-3</v>
      </c>
      <c r="AK74" s="16">
        <v>75781.048004530647</v>
      </c>
      <c r="AL74" s="147">
        <v>48391.780683021665</v>
      </c>
      <c r="AM74" s="147">
        <f t="shared" si="25"/>
        <v>35688.438361137851</v>
      </c>
      <c r="AN74" s="147">
        <v>35688.438361137851</v>
      </c>
      <c r="AO74" s="147">
        <f t="shared" si="26"/>
        <v>37721.405127315622</v>
      </c>
      <c r="AP74" s="147">
        <f t="shared" si="27"/>
        <v>40103.502900659994</v>
      </c>
      <c r="AS74" s="20">
        <v>68211.425799999997</v>
      </c>
      <c r="AT74" s="33">
        <v>55163.897223635686</v>
      </c>
      <c r="AU74" s="33">
        <v>71708.148719656747</v>
      </c>
      <c r="AV74" s="33"/>
      <c r="AW74" s="33">
        <v>67134.077000000005</v>
      </c>
      <c r="AX74" s="33">
        <v>33051.130671927829</v>
      </c>
      <c r="AY74" s="33">
        <v>84979.843200000003</v>
      </c>
      <c r="AZ74" s="33">
        <f t="shared" si="28"/>
        <v>456029.57061975094</v>
      </c>
      <c r="BA74" s="397">
        <f t="shared" si="32"/>
        <v>617934.6976918861</v>
      </c>
    </row>
    <row r="75" spans="1:53" outlineLevel="1" x14ac:dyDescent="0.35">
      <c r="A75" t="s">
        <v>113</v>
      </c>
      <c r="B75">
        <v>323103</v>
      </c>
      <c r="C75" s="5" t="s">
        <v>46</v>
      </c>
      <c r="D75" s="5" t="s">
        <v>39</v>
      </c>
      <c r="E75" s="5" t="s">
        <v>79</v>
      </c>
      <c r="F75" s="28">
        <v>0</v>
      </c>
      <c r="G75" s="28">
        <v>0</v>
      </c>
      <c r="H75" s="28">
        <v>0</v>
      </c>
      <c r="I75" s="28">
        <v>0</v>
      </c>
      <c r="J75" s="28">
        <v>0</v>
      </c>
      <c r="K75" s="28">
        <v>0</v>
      </c>
      <c r="L75" s="28">
        <v>67134.076000000001</v>
      </c>
      <c r="M75" s="28">
        <v>73507.563999999998</v>
      </c>
      <c r="N75" s="28">
        <v>82005.54800000001</v>
      </c>
      <c r="O75" s="28">
        <v>83325.770999999993</v>
      </c>
      <c r="P75" s="28">
        <v>6069.9887999999992</v>
      </c>
      <c r="Q75" s="28">
        <v>2579.7449999999999</v>
      </c>
      <c r="R75" s="37">
        <v>314622.69280000002</v>
      </c>
      <c r="S75" s="33">
        <v>49470.408919999994</v>
      </c>
      <c r="T75" s="20">
        <v>37148.265359999998</v>
      </c>
      <c r="U75" s="20">
        <v>5311.2510000000002</v>
      </c>
      <c r="V75" s="20">
        <v>0</v>
      </c>
      <c r="W75" s="20">
        <v>64645.380719999986</v>
      </c>
      <c r="X75" s="20">
        <v>7587.4856</v>
      </c>
      <c r="Y75" s="20">
        <v>34932.847320000001</v>
      </c>
      <c r="Z75" s="20">
        <v>20000.6126</v>
      </c>
      <c r="AA75" s="20">
        <v>16388.969759999996</v>
      </c>
      <c r="AB75" s="20">
        <v>0</v>
      </c>
      <c r="AC75" s="20">
        <v>0</v>
      </c>
      <c r="AD75" s="20">
        <v>0</v>
      </c>
      <c r="AE75" s="37">
        <f t="shared" si="29"/>
        <v>235485.22128</v>
      </c>
      <c r="AF75" s="148">
        <f t="shared" si="30"/>
        <v>2.5393781582236552E-3</v>
      </c>
      <c r="AG75" s="462">
        <f t="shared" si="31"/>
        <v>0.55783345188523081</v>
      </c>
      <c r="AH75" s="149">
        <f t="shared" si="22"/>
        <v>26165.024586666666</v>
      </c>
      <c r="AI75" s="149">
        <f t="shared" si="23"/>
        <v>23774.143226666667</v>
      </c>
      <c r="AJ75" s="457">
        <f t="shared" si="24"/>
        <v>2.1071270618613111E-3</v>
      </c>
      <c r="AK75" s="16">
        <v>45367.96370351065</v>
      </c>
      <c r="AL75" s="147">
        <v>25626.49904373071</v>
      </c>
      <c r="AM75" s="147">
        <f t="shared" si="25"/>
        <v>31980.088666210635</v>
      </c>
      <c r="AN75" s="147">
        <v>31980.088666210635</v>
      </c>
      <c r="AO75" s="147">
        <f t="shared" si="26"/>
        <v>33801.811902737027</v>
      </c>
      <c r="AP75" s="147">
        <f t="shared" si="27"/>
        <v>35936.388295020144</v>
      </c>
      <c r="AS75" s="20">
        <v>68211.425799999997</v>
      </c>
      <c r="AT75" s="33">
        <v>55163.897223635686</v>
      </c>
      <c r="AU75" s="33">
        <v>71708.148719656747</v>
      </c>
      <c r="AV75" s="33">
        <v>68211.425799999997</v>
      </c>
      <c r="AW75" s="33">
        <v>67134.076000000001</v>
      </c>
      <c r="AX75" s="33">
        <v>12930.138491335523</v>
      </c>
      <c r="AY75" s="33">
        <v>84979.843200000003</v>
      </c>
      <c r="AZ75" s="33">
        <f t="shared" si="28"/>
        <v>473706.91893813858</v>
      </c>
      <c r="BA75" s="397">
        <f t="shared" si="32"/>
        <v>601051.70684583706</v>
      </c>
    </row>
    <row r="76" spans="1:53" outlineLevel="1" x14ac:dyDescent="0.35">
      <c r="A76" t="s">
        <v>113</v>
      </c>
      <c r="B76">
        <v>323900</v>
      </c>
      <c r="C76" s="5" t="s">
        <v>46</v>
      </c>
      <c r="D76" s="5" t="s">
        <v>37</v>
      </c>
      <c r="E76" s="5" t="s">
        <v>79</v>
      </c>
      <c r="F76" s="28">
        <v>0</v>
      </c>
      <c r="G76" s="28">
        <v>0</v>
      </c>
      <c r="H76" s="28">
        <v>0</v>
      </c>
      <c r="I76" s="28">
        <v>0</v>
      </c>
      <c r="J76" s="28">
        <v>0</v>
      </c>
      <c r="K76" s="28">
        <v>0</v>
      </c>
      <c r="L76" s="28">
        <v>67134.076000000001</v>
      </c>
      <c r="M76" s="28">
        <v>73507.563999999998</v>
      </c>
      <c r="N76" s="28">
        <v>82005.54800000001</v>
      </c>
      <c r="O76" s="28">
        <v>85905.516000000003</v>
      </c>
      <c r="P76" s="28">
        <v>0</v>
      </c>
      <c r="Q76" s="28">
        <v>2553.1890000000021</v>
      </c>
      <c r="R76" s="37">
        <v>311105.89300000004</v>
      </c>
      <c r="S76" s="33">
        <v>3034.9940000000001</v>
      </c>
      <c r="T76" s="20">
        <v>4855.9823999999999</v>
      </c>
      <c r="U76" s="20">
        <v>33567.106319999999</v>
      </c>
      <c r="V76" s="20">
        <v>0</v>
      </c>
      <c r="W76" s="20">
        <v>4552.4915999999994</v>
      </c>
      <c r="X76" s="20">
        <v>49470.408919999994</v>
      </c>
      <c r="Y76" s="20">
        <v>6373.5011999999997</v>
      </c>
      <c r="Z76" s="20">
        <v>12413.125999999998</v>
      </c>
      <c r="AA76" s="20">
        <v>9104.9831999999988</v>
      </c>
      <c r="AB76" s="20">
        <v>0</v>
      </c>
      <c r="AC76" s="20">
        <v>0</v>
      </c>
      <c r="AD76" s="20">
        <v>0</v>
      </c>
      <c r="AE76" s="37">
        <f t="shared" si="29"/>
        <v>123372.59364000001</v>
      </c>
      <c r="AF76" s="148">
        <f t="shared" si="30"/>
        <v>1.3304005572405179E-3</v>
      </c>
      <c r="AG76" s="462">
        <f t="shared" si="31"/>
        <v>-0.18752646485066593</v>
      </c>
      <c r="AH76" s="149">
        <f t="shared" si="22"/>
        <v>13708.06596</v>
      </c>
      <c r="AI76" s="149">
        <f t="shared" si="23"/>
        <v>9297.2034666666659</v>
      </c>
      <c r="AJ76" s="457">
        <f t="shared" si="24"/>
        <v>8.2402082116970836E-4</v>
      </c>
      <c r="AK76" s="16">
        <v>26387.086499860849</v>
      </c>
      <c r="AL76" s="147">
        <v>27977.645832267837</v>
      </c>
      <c r="AM76" s="147">
        <f t="shared" si="25"/>
        <v>12506.250525078894</v>
      </c>
      <c r="AN76" s="147">
        <v>12506.250525078894</v>
      </c>
      <c r="AO76" s="147">
        <f t="shared" si="26"/>
        <v>13218.660281698129</v>
      </c>
      <c r="AP76" s="147">
        <f t="shared" si="27"/>
        <v>14053.415538490695</v>
      </c>
      <c r="AS76" s="20">
        <v>68211.425799999997</v>
      </c>
      <c r="AT76" s="33">
        <v>55163.897223635686</v>
      </c>
      <c r="AU76" s="33">
        <v>71708.148719656747</v>
      </c>
      <c r="AV76" s="33">
        <v>68211.425799999997</v>
      </c>
      <c r="AW76" s="33">
        <v>67134.076000000001</v>
      </c>
      <c r="AX76" s="33">
        <v>19059.79896</v>
      </c>
      <c r="AY76" s="33">
        <v>84979.843200000003</v>
      </c>
      <c r="AZ76" s="33">
        <f t="shared" si="28"/>
        <v>460855.70220315328</v>
      </c>
      <c r="BA76" s="397">
        <f t="shared" si="32"/>
        <v>528611.67438068881</v>
      </c>
    </row>
    <row r="77" spans="1:53" outlineLevel="1" x14ac:dyDescent="0.35">
      <c r="A77" t="s">
        <v>113</v>
      </c>
      <c r="B77">
        <v>323104</v>
      </c>
      <c r="C77" s="5" t="s">
        <v>46</v>
      </c>
      <c r="D77" s="5" t="s">
        <v>63</v>
      </c>
      <c r="E77" s="5" t="s">
        <v>76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37">
        <v>0</v>
      </c>
      <c r="S77" s="33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v>0</v>
      </c>
      <c r="AD77" s="20">
        <v>0</v>
      </c>
      <c r="AE77" s="37">
        <f t="shared" si="29"/>
        <v>0</v>
      </c>
      <c r="AF77" s="148">
        <f t="shared" si="30"/>
        <v>0</v>
      </c>
      <c r="AG77" s="462">
        <f t="shared" si="31"/>
        <v>0</v>
      </c>
      <c r="AH77" s="149">
        <f t="shared" si="22"/>
        <v>0</v>
      </c>
      <c r="AI77" s="149">
        <f t="shared" si="23"/>
        <v>0</v>
      </c>
      <c r="AJ77" s="457">
        <f t="shared" si="24"/>
        <v>0</v>
      </c>
      <c r="AK77" s="16">
        <v>0</v>
      </c>
      <c r="AL77" s="147">
        <v>0</v>
      </c>
      <c r="AM77" s="147">
        <f t="shared" si="25"/>
        <v>0</v>
      </c>
      <c r="AN77" s="147">
        <v>0</v>
      </c>
      <c r="AO77" s="147">
        <f t="shared" si="26"/>
        <v>0</v>
      </c>
      <c r="AP77" s="147">
        <f t="shared" si="27"/>
        <v>0</v>
      </c>
      <c r="AS77" s="20"/>
      <c r="AT77" s="33"/>
      <c r="AU77" s="33"/>
      <c r="AV77" s="33"/>
      <c r="AW77" s="33"/>
      <c r="AX77" s="33"/>
      <c r="AY77" s="33"/>
      <c r="AZ77" s="33">
        <f t="shared" si="28"/>
        <v>0</v>
      </c>
      <c r="BA77" s="397">
        <f t="shared" si="32"/>
        <v>0</v>
      </c>
    </row>
    <row r="78" spans="1:53" outlineLevel="1" x14ac:dyDescent="0.35">
      <c r="A78" t="s">
        <v>113</v>
      </c>
      <c r="B78">
        <v>323901</v>
      </c>
      <c r="C78" s="5" t="s">
        <v>46</v>
      </c>
      <c r="D78" s="5" t="s">
        <v>64</v>
      </c>
      <c r="E78" s="5" t="s">
        <v>76</v>
      </c>
      <c r="F78" s="28">
        <v>0</v>
      </c>
      <c r="G78" s="28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37">
        <v>0</v>
      </c>
      <c r="S78" s="33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37">
        <f t="shared" si="29"/>
        <v>0</v>
      </c>
      <c r="AF78" s="148">
        <f t="shared" si="30"/>
        <v>0</v>
      </c>
      <c r="AG78" s="462">
        <f t="shared" si="31"/>
        <v>0</v>
      </c>
      <c r="AH78" s="149">
        <f t="shared" si="22"/>
        <v>0</v>
      </c>
      <c r="AI78" s="149">
        <f t="shared" si="23"/>
        <v>0</v>
      </c>
      <c r="AJ78" s="457">
        <f t="shared" si="24"/>
        <v>0</v>
      </c>
      <c r="AK78" s="16">
        <v>0</v>
      </c>
      <c r="AL78" s="147">
        <v>0</v>
      </c>
      <c r="AM78" s="147">
        <f t="shared" si="25"/>
        <v>0</v>
      </c>
      <c r="AN78" s="147">
        <v>0</v>
      </c>
      <c r="AO78" s="147">
        <f t="shared" si="26"/>
        <v>0</v>
      </c>
      <c r="AP78" s="147">
        <f t="shared" si="27"/>
        <v>0</v>
      </c>
      <c r="AS78" s="20"/>
      <c r="AT78" s="33"/>
      <c r="AU78" s="33"/>
      <c r="AV78" s="33"/>
      <c r="AW78" s="33"/>
      <c r="AX78" s="33"/>
      <c r="AY78" s="33"/>
      <c r="AZ78" s="33">
        <f t="shared" si="28"/>
        <v>0</v>
      </c>
      <c r="BA78" s="397">
        <f t="shared" si="32"/>
        <v>0</v>
      </c>
    </row>
    <row r="79" spans="1:53" outlineLevel="1" x14ac:dyDescent="0.35">
      <c r="A79" t="s">
        <v>113</v>
      </c>
      <c r="B79">
        <v>320022</v>
      </c>
      <c r="C79" s="5" t="s">
        <v>47</v>
      </c>
      <c r="D79" s="5" t="s">
        <v>65</v>
      </c>
      <c r="E79" s="5" t="s">
        <v>80</v>
      </c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37">
        <v>0</v>
      </c>
      <c r="S79" s="33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37">
        <f t="shared" si="29"/>
        <v>0</v>
      </c>
      <c r="AF79" s="148">
        <f t="shared" si="30"/>
        <v>0</v>
      </c>
      <c r="AG79" s="462">
        <f t="shared" si="31"/>
        <v>0</v>
      </c>
      <c r="AH79" s="149">
        <f t="shared" si="22"/>
        <v>0</v>
      </c>
      <c r="AI79" s="149">
        <f t="shared" si="23"/>
        <v>0</v>
      </c>
      <c r="AJ79" s="457">
        <f t="shared" si="24"/>
        <v>0</v>
      </c>
      <c r="AK79" s="16">
        <v>0</v>
      </c>
      <c r="AL79" s="147">
        <v>0</v>
      </c>
      <c r="AM79" s="147">
        <f t="shared" si="25"/>
        <v>0</v>
      </c>
      <c r="AN79" s="147">
        <v>0</v>
      </c>
      <c r="AO79" s="147">
        <f t="shared" si="26"/>
        <v>0</v>
      </c>
      <c r="AP79" s="147">
        <f t="shared" si="27"/>
        <v>0</v>
      </c>
      <c r="AS79" s="20"/>
      <c r="AT79" s="33"/>
      <c r="AU79" s="33"/>
      <c r="AV79" s="33"/>
      <c r="AW79" s="33"/>
      <c r="AX79" s="33"/>
      <c r="AY79" s="33"/>
      <c r="AZ79" s="33">
        <f t="shared" si="28"/>
        <v>0</v>
      </c>
      <c r="BA79" s="397">
        <f t="shared" si="32"/>
        <v>0</v>
      </c>
    </row>
    <row r="80" spans="1:53" outlineLevel="1" x14ac:dyDescent="0.35">
      <c r="A80" t="s">
        <v>113</v>
      </c>
      <c r="B80">
        <v>320117</v>
      </c>
      <c r="C80" s="5" t="s">
        <v>47</v>
      </c>
      <c r="D80" s="5" t="s">
        <v>66</v>
      </c>
      <c r="E80" s="5" t="s">
        <v>80</v>
      </c>
      <c r="F80" s="28">
        <v>0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28">
        <v>0</v>
      </c>
      <c r="P80" s="28">
        <v>0</v>
      </c>
      <c r="Q80" s="28">
        <v>0</v>
      </c>
      <c r="R80" s="37">
        <v>0</v>
      </c>
      <c r="S80" s="33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37">
        <f t="shared" si="29"/>
        <v>0</v>
      </c>
      <c r="AF80" s="148">
        <f t="shared" si="30"/>
        <v>0</v>
      </c>
      <c r="AG80" s="462">
        <f t="shared" si="31"/>
        <v>0</v>
      </c>
      <c r="AH80" s="149">
        <f t="shared" si="22"/>
        <v>0</v>
      </c>
      <c r="AI80" s="149">
        <f t="shared" si="23"/>
        <v>0</v>
      </c>
      <c r="AJ80" s="457">
        <f t="shared" si="24"/>
        <v>0</v>
      </c>
      <c r="AK80" s="16">
        <v>0</v>
      </c>
      <c r="AL80" s="147">
        <v>0</v>
      </c>
      <c r="AM80" s="147">
        <f t="shared" si="25"/>
        <v>0</v>
      </c>
      <c r="AN80" s="147">
        <v>0</v>
      </c>
      <c r="AO80" s="147">
        <f t="shared" si="26"/>
        <v>0</v>
      </c>
      <c r="AP80" s="147">
        <f t="shared" si="27"/>
        <v>0</v>
      </c>
      <c r="AS80" s="20"/>
      <c r="AT80" s="33"/>
      <c r="AU80" s="33"/>
      <c r="AV80" s="33"/>
      <c r="AW80" s="33"/>
      <c r="AX80" s="33"/>
      <c r="AY80" s="33"/>
      <c r="AZ80" s="33">
        <f t="shared" si="28"/>
        <v>0</v>
      </c>
      <c r="BA80" s="397">
        <f t="shared" si="32"/>
        <v>0</v>
      </c>
    </row>
    <row r="81" spans="1:53" outlineLevel="1" x14ac:dyDescent="0.35">
      <c r="A81" t="s">
        <v>113</v>
      </c>
      <c r="B81">
        <v>320927</v>
      </c>
      <c r="C81" s="5" t="s">
        <v>47</v>
      </c>
      <c r="D81" s="5" t="s">
        <v>67</v>
      </c>
      <c r="E81" s="5" t="s">
        <v>80</v>
      </c>
      <c r="F81" s="28">
        <v>0</v>
      </c>
      <c r="G81" s="28">
        <v>0</v>
      </c>
      <c r="H81" s="28">
        <v>0</v>
      </c>
      <c r="I81" s="28">
        <v>0</v>
      </c>
      <c r="J81" s="28">
        <v>0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0</v>
      </c>
      <c r="Q81" s="28">
        <v>0</v>
      </c>
      <c r="R81" s="37">
        <v>0</v>
      </c>
      <c r="S81" s="33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37">
        <f t="shared" si="29"/>
        <v>0</v>
      </c>
      <c r="AF81" s="148">
        <f t="shared" si="30"/>
        <v>0</v>
      </c>
      <c r="AG81" s="462">
        <f t="shared" si="31"/>
        <v>0</v>
      </c>
      <c r="AH81" s="149">
        <f t="shared" si="22"/>
        <v>0</v>
      </c>
      <c r="AI81" s="149">
        <f t="shared" si="23"/>
        <v>0</v>
      </c>
      <c r="AJ81" s="457">
        <f t="shared" si="24"/>
        <v>0</v>
      </c>
      <c r="AK81" s="16">
        <v>0</v>
      </c>
      <c r="AL81" s="147">
        <v>0</v>
      </c>
      <c r="AM81" s="147">
        <f t="shared" si="25"/>
        <v>0</v>
      </c>
      <c r="AN81" s="147">
        <v>0</v>
      </c>
      <c r="AO81" s="147">
        <f t="shared" si="26"/>
        <v>0</v>
      </c>
      <c r="AP81" s="147">
        <f t="shared" si="27"/>
        <v>0</v>
      </c>
      <c r="AS81" s="20"/>
      <c r="AT81" s="33"/>
      <c r="AU81" s="33"/>
      <c r="AV81" s="33"/>
      <c r="AW81" s="33"/>
      <c r="AX81" s="33"/>
      <c r="AY81" s="33"/>
      <c r="AZ81" s="33">
        <f t="shared" si="28"/>
        <v>0</v>
      </c>
      <c r="BA81" s="397">
        <f t="shared" si="32"/>
        <v>0</v>
      </c>
    </row>
    <row r="82" spans="1:53" outlineLevel="1" x14ac:dyDescent="0.35">
      <c r="A82" t="s">
        <v>113</v>
      </c>
      <c r="B82">
        <v>320029</v>
      </c>
      <c r="C82" s="5" t="s">
        <v>47</v>
      </c>
      <c r="D82" s="5" t="s">
        <v>68</v>
      </c>
      <c r="E82" s="5" t="s">
        <v>81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304704.53000000003</v>
      </c>
      <c r="R82" s="37">
        <v>304704.53000000003</v>
      </c>
      <c r="S82" s="33">
        <v>136896.23800000001</v>
      </c>
      <c r="T82" s="20">
        <v>2760.0047999999997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37">
        <f t="shared" si="29"/>
        <v>139656.24280000001</v>
      </c>
      <c r="AF82" s="148">
        <f t="shared" si="30"/>
        <v>1.505996897377354E-3</v>
      </c>
      <c r="AG82" s="462">
        <f t="shared" si="31"/>
        <v>0</v>
      </c>
      <c r="AH82" s="149"/>
      <c r="AI82" s="149"/>
      <c r="AJ82" s="457">
        <f t="shared" si="24"/>
        <v>0</v>
      </c>
      <c r="AK82" s="16">
        <v>0</v>
      </c>
      <c r="AL82" s="147">
        <v>0</v>
      </c>
      <c r="AM82" s="147">
        <f t="shared" si="25"/>
        <v>0</v>
      </c>
      <c r="AN82" s="147">
        <v>0</v>
      </c>
      <c r="AO82" s="147">
        <f t="shared" si="26"/>
        <v>0</v>
      </c>
      <c r="AP82" s="147">
        <f t="shared" si="27"/>
        <v>0</v>
      </c>
      <c r="AS82" s="20">
        <v>357696.97200000001</v>
      </c>
      <c r="AT82" s="33"/>
      <c r="AU82" s="33"/>
      <c r="AV82" s="33"/>
      <c r="AW82" s="33"/>
      <c r="AX82" s="33"/>
      <c r="AY82" s="33"/>
      <c r="AZ82" s="33">
        <f t="shared" si="28"/>
        <v>357696.97200000001</v>
      </c>
      <c r="BA82" s="397">
        <f t="shared" si="32"/>
        <v>357696.97200000001</v>
      </c>
    </row>
    <row r="83" spans="1:53" outlineLevel="1" x14ac:dyDescent="0.35">
      <c r="A83" t="s">
        <v>113</v>
      </c>
      <c r="B83">
        <v>320020</v>
      </c>
      <c r="C83" s="5" t="s">
        <v>47</v>
      </c>
      <c r="D83" s="5" t="s">
        <v>29</v>
      </c>
      <c r="E83" s="5" t="s">
        <v>130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  <c r="P83" s="28">
        <v>474988.94680000003</v>
      </c>
      <c r="Q83" s="28">
        <v>317940.70200000005</v>
      </c>
      <c r="R83" s="37">
        <v>792929.64880000008</v>
      </c>
      <c r="S83" s="33">
        <v>530999.2678400001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37">
        <f t="shared" si="29"/>
        <v>530999.2678400001</v>
      </c>
      <c r="AF83" s="148">
        <f t="shared" si="30"/>
        <v>5.7260830868971846E-3</v>
      </c>
      <c r="AG83" s="462">
        <f t="shared" si="31"/>
        <v>0</v>
      </c>
      <c r="AH83" s="149"/>
      <c r="AI83" s="149"/>
      <c r="AJ83" s="457">
        <f t="shared" si="24"/>
        <v>0</v>
      </c>
      <c r="AK83" s="16">
        <v>0</v>
      </c>
      <c r="AL83" s="147">
        <v>0</v>
      </c>
      <c r="AM83" s="147">
        <f t="shared" si="25"/>
        <v>0</v>
      </c>
      <c r="AN83" s="147">
        <v>0</v>
      </c>
      <c r="AO83" s="147">
        <f t="shared" si="26"/>
        <v>0</v>
      </c>
      <c r="AP83" s="147">
        <f t="shared" si="27"/>
        <v>0</v>
      </c>
      <c r="AS83" s="20">
        <v>317940.70200000005</v>
      </c>
      <c r="AT83" s="33"/>
      <c r="AU83" s="33"/>
      <c r="AV83" s="33"/>
      <c r="AW83" s="33"/>
      <c r="AX83" s="33"/>
      <c r="AY83" s="33"/>
      <c r="AZ83" s="33">
        <f t="shared" si="28"/>
        <v>317940.70200000005</v>
      </c>
      <c r="BA83" s="397">
        <f t="shared" si="32"/>
        <v>317940.70200000005</v>
      </c>
    </row>
    <row r="84" spans="1:53" outlineLevel="1" x14ac:dyDescent="0.35">
      <c r="A84" t="s">
        <v>113</v>
      </c>
      <c r="C84" s="5" t="s">
        <v>83</v>
      </c>
      <c r="D84" s="14" t="s">
        <v>82</v>
      </c>
      <c r="E84" s="5"/>
      <c r="F84" s="23">
        <v>11827.731</v>
      </c>
      <c r="G84" s="23">
        <v>94650.433000000005</v>
      </c>
      <c r="H84" s="23">
        <v>203137.22899999999</v>
      </c>
      <c r="I84" s="23">
        <v>148623.908</v>
      </c>
      <c r="J84" s="23">
        <v>151828.05499999999</v>
      </c>
      <c r="K84" s="23">
        <v>116260.79300000001</v>
      </c>
      <c r="L84" s="23">
        <v>232715.85099999997</v>
      </c>
      <c r="M84" s="23">
        <v>252185.87600000002</v>
      </c>
      <c r="N84" s="23">
        <v>190155.72000000003</v>
      </c>
      <c r="O84" s="23">
        <v>92664.065000000002</v>
      </c>
      <c r="P84" s="23">
        <v>594519.88100000005</v>
      </c>
      <c r="Q84" s="23">
        <v>224274.50280000002</v>
      </c>
      <c r="R84" s="37">
        <v>2312844.0447999998</v>
      </c>
      <c r="S84" s="34">
        <v>218170.49780000001</v>
      </c>
      <c r="T84" s="26">
        <v>177277.20479999998</v>
      </c>
      <c r="U84" s="26">
        <v>44516.984400000001</v>
      </c>
      <c r="V84" s="26">
        <v>75850.446599999996</v>
      </c>
      <c r="W84" s="26">
        <v>51991.507799999999</v>
      </c>
      <c r="X84" s="26">
        <v>0</v>
      </c>
      <c r="Y84" s="26">
        <v>0</v>
      </c>
      <c r="Z84" s="26">
        <f>+SUM(Z85:Z93)</f>
        <v>-168818.39747999999</v>
      </c>
      <c r="AA84" s="26">
        <v>0</v>
      </c>
      <c r="AB84" s="26">
        <v>0</v>
      </c>
      <c r="AC84" s="26">
        <v>0</v>
      </c>
      <c r="AD84" s="26">
        <v>0</v>
      </c>
      <c r="AE84" s="37">
        <f t="shared" si="29"/>
        <v>398988.24391999998</v>
      </c>
      <c r="AF84" s="148">
        <f t="shared" si="30"/>
        <v>4.3025291629394946E-3</v>
      </c>
      <c r="AG84" s="462">
        <f t="shared" si="31"/>
        <v>-0.67059246817983875</v>
      </c>
      <c r="AH84" s="149"/>
      <c r="AI84" s="149"/>
      <c r="AJ84" s="457">
        <f t="shared" si="24"/>
        <v>0</v>
      </c>
      <c r="AK84" s="16">
        <v>0</v>
      </c>
      <c r="AL84" s="147">
        <v>0</v>
      </c>
      <c r="AM84" s="147">
        <f t="shared" si="25"/>
        <v>0</v>
      </c>
      <c r="AN84" s="147">
        <v>0</v>
      </c>
      <c r="AO84" s="147">
        <f t="shared" si="26"/>
        <v>0</v>
      </c>
      <c r="AP84" s="147">
        <f t="shared" si="27"/>
        <v>0</v>
      </c>
      <c r="AS84" s="20"/>
      <c r="AT84" s="33"/>
      <c r="AU84" s="33"/>
      <c r="AV84" s="33"/>
      <c r="AW84" s="33"/>
      <c r="AX84" s="33"/>
      <c r="AY84" s="33"/>
      <c r="AZ84" s="33">
        <f t="shared" si="28"/>
        <v>0</v>
      </c>
      <c r="BA84" s="397">
        <f t="shared" si="32"/>
        <v>0</v>
      </c>
    </row>
    <row r="85" spans="1:53" outlineLevel="1" x14ac:dyDescent="0.35">
      <c r="A85" t="s">
        <v>113</v>
      </c>
      <c r="C85" s="5" t="s">
        <v>83</v>
      </c>
      <c r="D85" s="5" t="s">
        <v>84</v>
      </c>
      <c r="E85" s="5" t="s">
        <v>70</v>
      </c>
      <c r="F85" s="28">
        <v>0</v>
      </c>
      <c r="G85" s="28">
        <v>5942.4489999999996</v>
      </c>
      <c r="H85" s="28">
        <v>101615.872</v>
      </c>
      <c r="I85" s="28">
        <v>79628.810999999987</v>
      </c>
      <c r="J85" s="28">
        <v>80397.834000000003</v>
      </c>
      <c r="K85" s="28">
        <v>62920.044000000002</v>
      </c>
      <c r="L85" s="28">
        <v>96096.066999999995</v>
      </c>
      <c r="M85" s="28">
        <v>120120.084</v>
      </c>
      <c r="N85" s="28">
        <v>52852.837</v>
      </c>
      <c r="O85" s="28">
        <v>92664.065000000002</v>
      </c>
      <c r="P85" s="28">
        <v>49420.834600000002</v>
      </c>
      <c r="Q85" s="28">
        <v>30883.062000000002</v>
      </c>
      <c r="R85" s="37">
        <v>772541.95959999983</v>
      </c>
      <c r="S85" s="33">
        <v>82368.056999999986</v>
      </c>
      <c r="T85" s="20">
        <v>41184.028800000007</v>
      </c>
      <c r="U85" s="20">
        <v>24024.016800000001</v>
      </c>
      <c r="V85" s="20">
        <v>29172.020400000001</v>
      </c>
      <c r="W85" s="20">
        <v>39468.027600000001</v>
      </c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37">
        <f t="shared" si="29"/>
        <v>216216.15060000002</v>
      </c>
      <c r="AF85" s="148">
        <f t="shared" si="30"/>
        <v>2.3315882300570866E-3</v>
      </c>
      <c r="AG85" s="462">
        <f t="shared" si="31"/>
        <v>-0.60452207446201256</v>
      </c>
      <c r="AH85" s="149"/>
      <c r="AI85" s="149"/>
      <c r="AJ85" s="457">
        <f t="shared" si="24"/>
        <v>0</v>
      </c>
      <c r="AK85" s="16">
        <v>0</v>
      </c>
      <c r="AL85" s="147">
        <v>0</v>
      </c>
      <c r="AM85" s="147">
        <f t="shared" si="25"/>
        <v>0</v>
      </c>
      <c r="AN85" s="147">
        <v>0</v>
      </c>
      <c r="AO85" s="147">
        <f t="shared" si="26"/>
        <v>0</v>
      </c>
      <c r="AP85" s="147">
        <f t="shared" si="27"/>
        <v>0</v>
      </c>
      <c r="AS85" s="20">
        <v>130848.62032514665</v>
      </c>
      <c r="AT85" s="33">
        <v>67138.471552908799</v>
      </c>
      <c r="AU85" s="33">
        <v>51260.4330873453</v>
      </c>
      <c r="AV85" s="33">
        <v>85398.371693996378</v>
      </c>
      <c r="AW85" s="33"/>
      <c r="AX85" s="33">
        <v>0</v>
      </c>
      <c r="AY85" s="33">
        <v>0</v>
      </c>
      <c r="AZ85" s="33">
        <f t="shared" si="28"/>
        <v>334645.89665939711</v>
      </c>
      <c r="BA85" s="397">
        <f t="shared" si="32"/>
        <v>334645.89665939711</v>
      </c>
    </row>
    <row r="86" spans="1:53" outlineLevel="1" x14ac:dyDescent="0.35">
      <c r="A86" t="s">
        <v>113</v>
      </c>
      <c r="C86" s="5" t="s">
        <v>83</v>
      </c>
      <c r="D86" s="5" t="s">
        <v>85</v>
      </c>
      <c r="E86" s="5" t="s">
        <v>70</v>
      </c>
      <c r="F86" s="28">
        <v>0</v>
      </c>
      <c r="G86" s="28">
        <v>0</v>
      </c>
      <c r="H86" s="28">
        <v>0</v>
      </c>
      <c r="I86" s="28">
        <v>0</v>
      </c>
      <c r="J86" s="28">
        <v>0</v>
      </c>
      <c r="K86" s="28">
        <v>0</v>
      </c>
      <c r="L86" s="28">
        <v>0</v>
      </c>
      <c r="M86" s="28">
        <v>0</v>
      </c>
      <c r="N86" s="28">
        <v>0</v>
      </c>
      <c r="O86" s="28">
        <v>0</v>
      </c>
      <c r="P86" s="28">
        <v>0</v>
      </c>
      <c r="Q86" s="28">
        <v>0</v>
      </c>
      <c r="R86" s="37">
        <v>0</v>
      </c>
      <c r="S86" s="33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37">
        <f t="shared" si="29"/>
        <v>0</v>
      </c>
      <c r="AF86" s="148">
        <f t="shared" si="30"/>
        <v>0</v>
      </c>
      <c r="AG86" s="462">
        <f t="shared" si="31"/>
        <v>0</v>
      </c>
      <c r="AH86" s="149"/>
      <c r="AI86" s="149"/>
      <c r="AJ86" s="457">
        <f t="shared" si="24"/>
        <v>0</v>
      </c>
      <c r="AK86" s="16">
        <v>0</v>
      </c>
      <c r="AL86" s="147">
        <v>0</v>
      </c>
      <c r="AM86" s="147">
        <f t="shared" si="25"/>
        <v>0</v>
      </c>
      <c r="AN86" s="147">
        <v>0</v>
      </c>
      <c r="AO86" s="147">
        <f t="shared" si="26"/>
        <v>0</v>
      </c>
      <c r="AP86" s="147">
        <f t="shared" si="27"/>
        <v>0</v>
      </c>
      <c r="AS86" s="20"/>
      <c r="AT86" s="33"/>
      <c r="AU86" s="33"/>
      <c r="AV86" s="33"/>
      <c r="AW86" s="33"/>
      <c r="AX86" s="33"/>
      <c r="AY86" s="33"/>
      <c r="AZ86" s="33">
        <f t="shared" si="28"/>
        <v>0</v>
      </c>
      <c r="BA86" s="397">
        <f t="shared" si="32"/>
        <v>0</v>
      </c>
    </row>
    <row r="87" spans="1:53" outlineLevel="1" x14ac:dyDescent="0.35">
      <c r="A87" t="s">
        <v>113</v>
      </c>
      <c r="C87" s="5" t="s">
        <v>83</v>
      </c>
      <c r="D87" s="5" t="s">
        <v>86</v>
      </c>
      <c r="E87" s="5" t="s">
        <v>71</v>
      </c>
      <c r="F87" s="28">
        <v>11827.731</v>
      </c>
      <c r="G87" s="28">
        <v>88707.984000000011</v>
      </c>
      <c r="H87" s="28">
        <v>101521.35699999999</v>
      </c>
      <c r="I87" s="28">
        <v>68995.097000000009</v>
      </c>
      <c r="J87" s="28">
        <v>71430.221000000005</v>
      </c>
      <c r="K87" s="28">
        <v>53340.748999999996</v>
      </c>
      <c r="L87" s="28">
        <v>136619.78399999999</v>
      </c>
      <c r="M87" s="28">
        <v>132065.79200000002</v>
      </c>
      <c r="N87" s="28">
        <v>137302.88300000003</v>
      </c>
      <c r="O87" s="28">
        <v>0</v>
      </c>
      <c r="P87" s="28">
        <v>51232.455999999998</v>
      </c>
      <c r="Q87" s="28">
        <v>147663.21480000002</v>
      </c>
      <c r="R87" s="37">
        <v>1000707.2688</v>
      </c>
      <c r="S87" s="33">
        <v>85501.214000000007</v>
      </c>
      <c r="T87" s="20">
        <v>18215.9712</v>
      </c>
      <c r="U87" s="20">
        <v>20492.9676</v>
      </c>
      <c r="V87" s="20">
        <v>46678.426200000002</v>
      </c>
      <c r="W87" s="20">
        <v>12523.4802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37">
        <f t="shared" si="29"/>
        <v>183412.05920000002</v>
      </c>
      <c r="AF87" s="148">
        <f t="shared" si="30"/>
        <v>1.9778420682014194E-3</v>
      </c>
      <c r="AG87" s="462">
        <f t="shared" si="31"/>
        <v>-0.72398848192683218</v>
      </c>
      <c r="AH87" s="149"/>
      <c r="AI87" s="149"/>
      <c r="AJ87" s="457">
        <f t="shared" si="24"/>
        <v>0</v>
      </c>
      <c r="AK87" s="16">
        <v>0</v>
      </c>
      <c r="AL87" s="147">
        <v>0</v>
      </c>
      <c r="AM87" s="147">
        <f t="shared" si="25"/>
        <v>0</v>
      </c>
      <c r="AN87" s="147">
        <v>0</v>
      </c>
      <c r="AO87" s="147">
        <f t="shared" si="26"/>
        <v>0</v>
      </c>
      <c r="AP87" s="147">
        <f t="shared" si="27"/>
        <v>0</v>
      </c>
      <c r="AS87" s="20">
        <v>147663.21480000002</v>
      </c>
      <c r="AT87" s="33">
        <v>30649.276103664735</v>
      </c>
      <c r="AU87" s="33">
        <v>90657.359639069735</v>
      </c>
      <c r="AV87" s="33">
        <v>98995.096999999994</v>
      </c>
      <c r="AW87" s="33"/>
      <c r="AX87" s="33">
        <v>0</v>
      </c>
      <c r="AY87" s="33">
        <v>0</v>
      </c>
      <c r="AZ87" s="33">
        <f t="shared" si="28"/>
        <v>367964.9475427345</v>
      </c>
      <c r="BA87" s="397">
        <f t="shared" si="32"/>
        <v>367964.9475427345</v>
      </c>
    </row>
    <row r="88" spans="1:53" outlineLevel="1" x14ac:dyDescent="0.35">
      <c r="A88" t="s">
        <v>113</v>
      </c>
      <c r="C88" s="5" t="s">
        <v>83</v>
      </c>
      <c r="D88" s="5" t="s">
        <v>131</v>
      </c>
      <c r="E88" s="5" t="s">
        <v>135</v>
      </c>
      <c r="F88" s="28">
        <v>0</v>
      </c>
      <c r="G88" s="28">
        <v>0</v>
      </c>
      <c r="H88" s="28">
        <v>0</v>
      </c>
      <c r="I88" s="28">
        <v>0</v>
      </c>
      <c r="J88" s="28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123466.6476</v>
      </c>
      <c r="Q88" s="28">
        <v>15242.742</v>
      </c>
      <c r="R88" s="37">
        <v>138709.38959999999</v>
      </c>
      <c r="S88" s="33">
        <v>10669.957200000001</v>
      </c>
      <c r="T88" s="20">
        <v>29469.301199999998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-38183.068440000003</v>
      </c>
      <c r="AA88" s="20">
        <v>0</v>
      </c>
      <c r="AB88" s="20">
        <v>0</v>
      </c>
      <c r="AC88" s="20">
        <v>0</v>
      </c>
      <c r="AD88" s="20">
        <v>0</v>
      </c>
      <c r="AE88" s="37">
        <f t="shared" si="29"/>
        <v>1956.1899599999961</v>
      </c>
      <c r="AF88" s="148">
        <f t="shared" si="30"/>
        <v>2.109476777675938E-5</v>
      </c>
      <c r="AG88" s="462">
        <f t="shared" si="31"/>
        <v>0</v>
      </c>
      <c r="AH88" s="149"/>
      <c r="AI88" s="149"/>
      <c r="AJ88" s="457">
        <f t="shared" si="24"/>
        <v>0</v>
      </c>
      <c r="AK88" s="16">
        <v>0</v>
      </c>
      <c r="AL88" s="147">
        <v>0</v>
      </c>
      <c r="AM88" s="147">
        <f t="shared" si="25"/>
        <v>0</v>
      </c>
      <c r="AN88" s="147">
        <v>0</v>
      </c>
      <c r="AO88" s="147">
        <f t="shared" si="26"/>
        <v>0</v>
      </c>
      <c r="AP88" s="147">
        <f t="shared" si="27"/>
        <v>0</v>
      </c>
      <c r="AS88" s="20">
        <v>64510.48591760741</v>
      </c>
      <c r="AT88" s="33">
        <v>52456.616526753438</v>
      </c>
      <c r="AU88" s="33">
        <v>29469.301199999998</v>
      </c>
      <c r="AV88" s="33"/>
      <c r="AW88" s="33"/>
      <c r="AX88" s="33"/>
      <c r="AY88" s="33"/>
      <c r="AZ88" s="33">
        <f t="shared" si="28"/>
        <v>146436.40364436083</v>
      </c>
      <c r="BA88" s="397">
        <f t="shared" si="32"/>
        <v>146436.40364436083</v>
      </c>
    </row>
    <row r="89" spans="1:53" outlineLevel="1" x14ac:dyDescent="0.35">
      <c r="A89" t="s">
        <v>113</v>
      </c>
      <c r="C89" s="5" t="s">
        <v>83</v>
      </c>
      <c r="D89" s="5" t="s">
        <v>132</v>
      </c>
      <c r="E89" s="5" t="s">
        <v>136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  <c r="P89" s="28">
        <v>123466.6476</v>
      </c>
      <c r="Q89" s="28">
        <v>0</v>
      </c>
      <c r="R89" s="37">
        <v>123466.6476</v>
      </c>
      <c r="S89" s="33">
        <v>10669.957200000001</v>
      </c>
      <c r="T89" s="20">
        <v>29469.301199999998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-55371.851639999993</v>
      </c>
      <c r="AA89" s="20">
        <v>0</v>
      </c>
      <c r="AB89" s="20">
        <v>0</v>
      </c>
      <c r="AC89" s="20">
        <v>0</v>
      </c>
      <c r="AD89" s="20">
        <v>0</v>
      </c>
      <c r="AE89" s="37">
        <f t="shared" si="29"/>
        <v>-15232.593239999995</v>
      </c>
      <c r="AF89" s="148">
        <f t="shared" si="30"/>
        <v>-1.6426217474075743E-4</v>
      </c>
      <c r="AG89" s="462">
        <f t="shared" si="31"/>
        <v>0</v>
      </c>
      <c r="AH89" s="149"/>
      <c r="AI89" s="149"/>
      <c r="AJ89" s="457">
        <f t="shared" si="24"/>
        <v>0</v>
      </c>
      <c r="AK89" s="16">
        <v>0</v>
      </c>
      <c r="AL89" s="147">
        <v>0</v>
      </c>
      <c r="AM89" s="147">
        <f t="shared" si="25"/>
        <v>0</v>
      </c>
      <c r="AN89" s="147">
        <v>0</v>
      </c>
      <c r="AO89" s="147">
        <f t="shared" si="26"/>
        <v>0</v>
      </c>
      <c r="AP89" s="147">
        <f t="shared" si="27"/>
        <v>0</v>
      </c>
      <c r="AS89" s="20">
        <v>64510.48591760741</v>
      </c>
      <c r="AT89" s="33">
        <v>52456.616526753438</v>
      </c>
      <c r="AU89" s="33">
        <v>29469.301199999998</v>
      </c>
      <c r="AV89" s="33"/>
      <c r="AW89" s="33"/>
      <c r="AX89" s="33"/>
      <c r="AY89" s="33"/>
      <c r="AZ89" s="33">
        <f t="shared" si="28"/>
        <v>146436.40364436083</v>
      </c>
      <c r="BA89" s="397">
        <f t="shared" si="32"/>
        <v>146436.40364436083</v>
      </c>
    </row>
    <row r="90" spans="1:53" outlineLevel="1" x14ac:dyDescent="0.35">
      <c r="A90" t="s">
        <v>113</v>
      </c>
      <c r="C90" s="5" t="s">
        <v>83</v>
      </c>
      <c r="D90" s="5" t="s">
        <v>133</v>
      </c>
      <c r="E90" s="5" t="s">
        <v>137</v>
      </c>
      <c r="F90" s="28">
        <v>0</v>
      </c>
      <c r="G90" s="28">
        <v>0</v>
      </c>
      <c r="H90" s="28">
        <v>0</v>
      </c>
      <c r="I90" s="28">
        <v>0</v>
      </c>
      <c r="J90" s="28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  <c r="P90" s="28">
        <v>123466.6476</v>
      </c>
      <c r="Q90" s="28">
        <v>15242.742</v>
      </c>
      <c r="R90" s="37">
        <v>138709.38959999999</v>
      </c>
      <c r="S90" s="33">
        <v>10669.957200000001</v>
      </c>
      <c r="T90" s="20">
        <v>29469.301199999998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-29469.25044</v>
      </c>
      <c r="AA90" s="20">
        <v>0</v>
      </c>
      <c r="AB90" s="20">
        <v>0</v>
      </c>
      <c r="AC90" s="20">
        <v>0</v>
      </c>
      <c r="AD90" s="20">
        <v>0</v>
      </c>
      <c r="AE90" s="37">
        <f t="shared" si="29"/>
        <v>10670.007959999999</v>
      </c>
      <c r="AF90" s="148">
        <f t="shared" si="30"/>
        <v>1.1506108542361321E-4</v>
      </c>
      <c r="AG90" s="462">
        <f t="shared" si="31"/>
        <v>0</v>
      </c>
      <c r="AH90" s="149"/>
      <c r="AI90" s="149"/>
      <c r="AJ90" s="457">
        <f t="shared" si="24"/>
        <v>0</v>
      </c>
      <c r="AK90" s="16">
        <v>0</v>
      </c>
      <c r="AL90" s="147">
        <v>0</v>
      </c>
      <c r="AM90" s="147">
        <f t="shared" si="25"/>
        <v>0</v>
      </c>
      <c r="AN90" s="147">
        <v>0</v>
      </c>
      <c r="AO90" s="147">
        <f t="shared" si="26"/>
        <v>0</v>
      </c>
      <c r="AP90" s="147">
        <f t="shared" si="27"/>
        <v>0</v>
      </c>
      <c r="AS90" s="20">
        <v>64510.48591760741</v>
      </c>
      <c r="AT90" s="33">
        <v>52456.616526753438</v>
      </c>
      <c r="AU90" s="33">
        <v>29469.301199999998</v>
      </c>
      <c r="AV90" s="33"/>
      <c r="AW90" s="33"/>
      <c r="AX90" s="33"/>
      <c r="AY90" s="33"/>
      <c r="AZ90" s="33">
        <f t="shared" si="28"/>
        <v>146436.40364436083</v>
      </c>
      <c r="BA90" s="397">
        <f t="shared" si="32"/>
        <v>146436.40364436083</v>
      </c>
    </row>
    <row r="91" spans="1:53" outlineLevel="1" x14ac:dyDescent="0.35">
      <c r="A91" t="s">
        <v>113</v>
      </c>
      <c r="C91" s="5" t="s">
        <v>83</v>
      </c>
      <c r="D91" s="5" t="s">
        <v>134</v>
      </c>
      <c r="E91" s="5" t="s">
        <v>138</v>
      </c>
      <c r="F91" s="28">
        <v>0</v>
      </c>
      <c r="G91" s="28">
        <v>0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0</v>
      </c>
      <c r="P91" s="28">
        <v>123466.6476</v>
      </c>
      <c r="Q91" s="28">
        <v>15242.742</v>
      </c>
      <c r="R91" s="37">
        <v>138709.38959999999</v>
      </c>
      <c r="S91" s="33">
        <v>18291.355199999998</v>
      </c>
      <c r="T91" s="20">
        <v>29469.301199999998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-45794.22696</v>
      </c>
      <c r="AA91" s="20">
        <v>0</v>
      </c>
      <c r="AB91" s="20">
        <v>0</v>
      </c>
      <c r="AC91" s="20">
        <v>0</v>
      </c>
      <c r="AD91" s="20">
        <v>0</v>
      </c>
      <c r="AE91" s="37">
        <f t="shared" si="29"/>
        <v>1966.4294399999926</v>
      </c>
      <c r="AF91" s="148">
        <f t="shared" si="30"/>
        <v>2.1205186221374392E-5</v>
      </c>
      <c r="AG91" s="462">
        <f t="shared" si="31"/>
        <v>0</v>
      </c>
      <c r="AH91" s="149"/>
      <c r="AI91" s="149"/>
      <c r="AJ91" s="457">
        <f t="shared" si="24"/>
        <v>0</v>
      </c>
      <c r="AK91" s="16">
        <v>0</v>
      </c>
      <c r="AL91" s="147">
        <v>0</v>
      </c>
      <c r="AM91" s="147">
        <f t="shared" si="25"/>
        <v>0</v>
      </c>
      <c r="AN91" s="147">
        <v>0</v>
      </c>
      <c r="AO91" s="147">
        <f t="shared" si="26"/>
        <v>0</v>
      </c>
      <c r="AP91" s="147">
        <f t="shared" si="27"/>
        <v>0</v>
      </c>
      <c r="AS91" s="20">
        <v>64510.48591760741</v>
      </c>
      <c r="AT91" s="33">
        <v>52456.616526753438</v>
      </c>
      <c r="AU91" s="33">
        <v>29469.301199999998</v>
      </c>
      <c r="AV91" s="33"/>
      <c r="AW91" s="33"/>
      <c r="AX91" s="33"/>
      <c r="AY91" s="33"/>
      <c r="AZ91" s="33">
        <f t="shared" si="28"/>
        <v>146436.40364436083</v>
      </c>
      <c r="BA91" s="397">
        <f t="shared" si="32"/>
        <v>146436.40364436083</v>
      </c>
    </row>
    <row r="92" spans="1:53" outlineLevel="1" x14ac:dyDescent="0.35">
      <c r="A92" t="s">
        <v>113</v>
      </c>
      <c r="C92" s="14" t="s">
        <v>190</v>
      </c>
      <c r="D92" s="14" t="s">
        <v>88</v>
      </c>
      <c r="E92" s="5"/>
      <c r="F92" s="23"/>
      <c r="G92" s="23"/>
      <c r="H92" s="23"/>
      <c r="I92" s="23"/>
      <c r="J92" s="23"/>
      <c r="K92" s="23">
        <v>-75555.801309999995</v>
      </c>
      <c r="L92" s="23"/>
      <c r="M92" s="23"/>
      <c r="N92" s="23"/>
      <c r="O92" s="23"/>
      <c r="P92" s="23"/>
      <c r="Q92" s="23"/>
      <c r="R92" s="37">
        <v>-75555.801309999995</v>
      </c>
      <c r="S92" s="33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37">
        <f t="shared" si="29"/>
        <v>0</v>
      </c>
      <c r="AF92" s="148">
        <f t="shared" si="30"/>
        <v>0</v>
      </c>
      <c r="AG92" s="462">
        <f t="shared" si="31"/>
        <v>-1</v>
      </c>
      <c r="AH92" s="149"/>
      <c r="AI92" s="149"/>
      <c r="AJ92" s="457">
        <f t="shared" si="24"/>
        <v>0</v>
      </c>
      <c r="AK92" s="16"/>
      <c r="AL92" s="147">
        <v>0</v>
      </c>
      <c r="AM92" s="147">
        <f t="shared" si="25"/>
        <v>0</v>
      </c>
      <c r="AN92" s="147">
        <v>0</v>
      </c>
      <c r="AO92" s="147">
        <f t="shared" si="26"/>
        <v>0</v>
      </c>
      <c r="AP92" s="147">
        <f t="shared" si="27"/>
        <v>0</v>
      </c>
      <c r="AS92" s="20"/>
      <c r="AT92" s="33"/>
      <c r="AU92" s="33"/>
      <c r="AV92" s="33"/>
      <c r="AW92" s="33"/>
      <c r="AX92" s="33"/>
      <c r="AY92" s="33"/>
      <c r="AZ92" s="33">
        <f t="shared" si="28"/>
        <v>0</v>
      </c>
      <c r="BA92" s="397">
        <f t="shared" si="32"/>
        <v>0</v>
      </c>
    </row>
    <row r="93" spans="1:53" outlineLevel="1" x14ac:dyDescent="0.35">
      <c r="A93" t="s">
        <v>113</v>
      </c>
      <c r="C93" s="14" t="s">
        <v>191</v>
      </c>
      <c r="D93" s="14" t="s">
        <v>89</v>
      </c>
      <c r="E93" s="5"/>
      <c r="F93" s="23">
        <v>-52657.813999999998</v>
      </c>
      <c r="G93" s="23"/>
      <c r="H93" s="23"/>
      <c r="I93" s="23">
        <v>-41915.091999999713</v>
      </c>
      <c r="J93" s="23">
        <v>-27187</v>
      </c>
      <c r="K93" s="23">
        <v>-22816</v>
      </c>
      <c r="L93" s="23">
        <v>-92.004000000000005</v>
      </c>
      <c r="M93" s="23"/>
      <c r="N93" s="23">
        <v>-6862.3414800000028</v>
      </c>
      <c r="O93" s="23"/>
      <c r="P93" s="23">
        <v>-9135.7519999999986</v>
      </c>
      <c r="Q93" s="23">
        <v>-396.06400000000002</v>
      </c>
      <c r="R93" s="37">
        <v>-161062.06747999974</v>
      </c>
      <c r="S93" s="33">
        <v>0</v>
      </c>
      <c r="T93" s="20">
        <v>-4570.4780000000064</v>
      </c>
      <c r="U93" s="20">
        <v>0</v>
      </c>
      <c r="V93" s="20">
        <v>-166294.31000000003</v>
      </c>
      <c r="W93" s="20">
        <v>-53424.527000000002</v>
      </c>
      <c r="X93" s="20">
        <v>0</v>
      </c>
      <c r="Y93" s="20">
        <v>-40368.369999999995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37">
        <f t="shared" si="29"/>
        <v>-264657.68500000006</v>
      </c>
      <c r="AF93" s="148">
        <f t="shared" si="30"/>
        <v>-2.8539623040544316E-3</v>
      </c>
      <c r="AG93" s="462">
        <f t="shared" si="31"/>
        <v>0.82941527944933036</v>
      </c>
      <c r="AH93" s="149"/>
      <c r="AI93" s="149"/>
      <c r="AJ93" s="457">
        <f t="shared" si="24"/>
        <v>0</v>
      </c>
      <c r="AK93" s="16"/>
      <c r="AL93" s="147">
        <v>0</v>
      </c>
      <c r="AM93" s="147">
        <f t="shared" si="25"/>
        <v>0</v>
      </c>
      <c r="AN93" s="147">
        <v>0</v>
      </c>
      <c r="AO93" s="147">
        <f t="shared" si="26"/>
        <v>0</v>
      </c>
      <c r="AP93" s="147">
        <f t="shared" si="27"/>
        <v>0</v>
      </c>
      <c r="AS93" s="20"/>
      <c r="AT93" s="33"/>
      <c r="AU93" s="33"/>
      <c r="AV93" s="33"/>
      <c r="AW93" s="33"/>
      <c r="AX93" s="33"/>
      <c r="AY93" s="33"/>
      <c r="AZ93" s="33">
        <f t="shared" si="28"/>
        <v>0</v>
      </c>
      <c r="BA93" s="397">
        <f t="shared" si="32"/>
        <v>0</v>
      </c>
    </row>
    <row r="94" spans="1:53" x14ac:dyDescent="0.35">
      <c r="C94" s="10" t="s">
        <v>91</v>
      </c>
      <c r="D94" s="10"/>
      <c r="E94" s="10"/>
      <c r="F94" s="22">
        <v>318862.90392000001</v>
      </c>
      <c r="G94" s="22">
        <v>345697.52964000002</v>
      </c>
      <c r="H94" s="22">
        <v>630890.78139999986</v>
      </c>
      <c r="I94" s="22">
        <v>893162.07279999997</v>
      </c>
      <c r="J94" s="22">
        <v>789552.59520000021</v>
      </c>
      <c r="K94" s="22">
        <v>882011.02020000003</v>
      </c>
      <c r="L94" s="22">
        <v>715113.48680000007</v>
      </c>
      <c r="M94" s="22">
        <v>993173.99080000049</v>
      </c>
      <c r="N94" s="22">
        <v>953461.28300000005</v>
      </c>
      <c r="O94" s="22">
        <v>610178.31208000029</v>
      </c>
      <c r="P94" s="22">
        <v>1438651.3580400005</v>
      </c>
      <c r="Q94" s="22">
        <v>1815999.2082400001</v>
      </c>
      <c r="R94" s="156">
        <v>10386754.54212</v>
      </c>
      <c r="S94" s="35">
        <v>1521736.2914360003</v>
      </c>
      <c r="T94" s="21">
        <v>386013.99994000001</v>
      </c>
      <c r="U94" s="21">
        <v>483731.57079999999</v>
      </c>
      <c r="V94" s="21">
        <v>826068.34476000001</v>
      </c>
      <c r="W94" s="21">
        <v>1154062.9174000004</v>
      </c>
      <c r="X94" s="21">
        <v>1015076.0392400002</v>
      </c>
      <c r="Y94" s="21">
        <v>935006.36255999992</v>
      </c>
      <c r="Z94" s="21">
        <f>+SUM(Z95:Z132)</f>
        <v>1099078.3875599999</v>
      </c>
      <c r="AA94" s="21">
        <f>+SUM(AA95:AA132)</f>
        <v>1036073.2474799997</v>
      </c>
      <c r="AB94" s="21">
        <v>0</v>
      </c>
      <c r="AC94" s="21">
        <v>0</v>
      </c>
      <c r="AD94" s="21">
        <v>0</v>
      </c>
      <c r="AE94" s="156">
        <f t="shared" si="29"/>
        <v>8456847.1611759998</v>
      </c>
      <c r="AF94" s="150">
        <f t="shared" si="30"/>
        <v>9.1195247208279748E-2</v>
      </c>
      <c r="AG94" s="161">
        <f t="shared" si="31"/>
        <v>0.33264279095257332</v>
      </c>
      <c r="AH94" s="151">
        <f>SUM(AH95:AH132)</f>
        <v>938996.3844262223</v>
      </c>
      <c r="AI94" s="151">
        <f>SUM(AI95:AI132)</f>
        <v>1083054.90876</v>
      </c>
      <c r="AJ94" s="456">
        <f t="shared" si="24"/>
        <v>9.5992283968834455E-2</v>
      </c>
      <c r="AK94" s="25">
        <v>1016516.8789272914</v>
      </c>
      <c r="AL94" s="25">
        <v>1314778.0099505899</v>
      </c>
      <c r="AM94" s="25">
        <f>$AM$7*AJ94</f>
        <v>1456884.972984818</v>
      </c>
      <c r="AN94" s="25">
        <v>1456884.972984818</v>
      </c>
      <c r="AO94" s="25">
        <f t="shared" si="26"/>
        <v>1539875.3998073917</v>
      </c>
      <c r="AP94" s="25">
        <f t="shared" si="27"/>
        <v>1637118.1655190201</v>
      </c>
      <c r="AS94" s="21">
        <f>SUM(AS95:AS132)</f>
        <v>1263046.4150467862</v>
      </c>
      <c r="AT94" s="35">
        <f t="shared" ref="AT94:AY94" si="33">SUM(AT95:AT132)</f>
        <v>604689.5990968477</v>
      </c>
      <c r="AU94" s="35">
        <f t="shared" si="33"/>
        <v>945278.06079162541</v>
      </c>
      <c r="AV94" s="35">
        <f t="shared" si="33"/>
        <v>774740.57318372012</v>
      </c>
      <c r="AW94" s="35">
        <f t="shared" si="33"/>
        <v>1029398.8581815581</v>
      </c>
      <c r="AX94" s="35">
        <f t="shared" si="33"/>
        <v>1213103</v>
      </c>
      <c r="AY94" s="35">
        <f t="shared" si="33"/>
        <v>1244887.8640133336</v>
      </c>
      <c r="AZ94" s="35">
        <f>SUM(AS94:AY94,AK94)</f>
        <v>8091661.2492411621</v>
      </c>
      <c r="BA94" s="22">
        <f t="shared" si="32"/>
        <v>14040317.797502981</v>
      </c>
    </row>
    <row r="95" spans="1:53" outlineLevel="1" x14ac:dyDescent="0.35">
      <c r="C95" s="5" t="s">
        <v>40</v>
      </c>
      <c r="D95" s="5" t="s">
        <v>36</v>
      </c>
      <c r="E95" s="5" t="s">
        <v>69</v>
      </c>
      <c r="F95" s="28">
        <v>20032.986999999997</v>
      </c>
      <c r="G95" s="28">
        <v>59454.950999999986</v>
      </c>
      <c r="H95" s="28">
        <v>107524.91899999994</v>
      </c>
      <c r="I95" s="28">
        <v>75056.607999999993</v>
      </c>
      <c r="J95" s="28">
        <v>139107.72199999998</v>
      </c>
      <c r="K95" s="28">
        <v>145896.54499999995</v>
      </c>
      <c r="L95" s="28">
        <v>167240.51200000008</v>
      </c>
      <c r="M95" s="28">
        <v>281105.7420000002</v>
      </c>
      <c r="N95" s="28">
        <v>128753.88700000002</v>
      </c>
      <c r="O95" s="28">
        <v>163115.8710000001</v>
      </c>
      <c r="P95" s="28">
        <v>251297.77876000025</v>
      </c>
      <c r="Q95" s="28">
        <v>166841.85572000002</v>
      </c>
      <c r="R95" s="37">
        <v>1705429.3784800007</v>
      </c>
      <c r="S95" s="33">
        <v>144485.87516000005</v>
      </c>
      <c r="T95" s="20">
        <v>128339.88852000004</v>
      </c>
      <c r="U95" s="20">
        <v>147797.87147999997</v>
      </c>
      <c r="V95" s="20">
        <v>170567.85167999999</v>
      </c>
      <c r="W95" s="20">
        <v>215693.81252000009</v>
      </c>
      <c r="X95" s="20">
        <v>147797.87407999995</v>
      </c>
      <c r="Y95" s="20">
        <v>203687.82288000005</v>
      </c>
      <c r="Z95" s="20">
        <v>185057.84512000004</v>
      </c>
      <c r="AA95" s="20">
        <v>140759.87759999998</v>
      </c>
      <c r="AB95" s="20">
        <v>0</v>
      </c>
      <c r="AC95" s="20">
        <v>0</v>
      </c>
      <c r="AD95" s="20">
        <v>0</v>
      </c>
      <c r="AE95" s="37">
        <f t="shared" si="29"/>
        <v>1484188.7190400001</v>
      </c>
      <c r="AF95" s="148">
        <f t="shared" si="30"/>
        <v>1.6004895743885139E-2</v>
      </c>
      <c r="AG95" s="462">
        <f t="shared" si="31"/>
        <v>0.34961007447563941</v>
      </c>
      <c r="AH95" s="149">
        <f t="shared" ref="AH95:AH119" si="34">AVERAGE(S95:AA95)</f>
        <v>164909.85767111112</v>
      </c>
      <c r="AI95" s="149">
        <f t="shared" ref="AI95:AI124" si="35">AVERAGE(Y95:AA95)</f>
        <v>176501.84853333337</v>
      </c>
      <c r="AJ95" s="457">
        <f t="shared" si="24"/>
        <v>1.5643542565015413E-2</v>
      </c>
      <c r="AK95" s="16">
        <v>219577.18784888554</v>
      </c>
      <c r="AL95" s="147">
        <v>219922.01899177243</v>
      </c>
      <c r="AM95" s="147">
        <f t="shared" si="25"/>
        <v>237423.68808120838</v>
      </c>
      <c r="AN95" s="147">
        <v>237423.68808120838</v>
      </c>
      <c r="AO95" s="147">
        <f t="shared" si="26"/>
        <v>250948.36132379141</v>
      </c>
      <c r="AP95" s="147">
        <f t="shared" si="27"/>
        <v>266795.69073042966</v>
      </c>
      <c r="AS95" s="20">
        <v>96047.916440000015</v>
      </c>
      <c r="AT95" s="33">
        <v>124009.6164363725</v>
      </c>
      <c r="AU95" s="33">
        <v>250505.4721370074</v>
      </c>
      <c r="AV95" s="33">
        <v>75151.641641102091</v>
      </c>
      <c r="AW95" s="33">
        <v>173583.29295755801</v>
      </c>
      <c r="AX95" s="33">
        <v>205607.16486545079</v>
      </c>
      <c r="AY95" s="33">
        <v>184285.04070533335</v>
      </c>
      <c r="AZ95" s="33">
        <f t="shared" ref="AZ95:AZ132" si="36">SUM(AS95:AY95,AK95)</f>
        <v>1328767.3330317098</v>
      </c>
      <c r="BA95" s="397">
        <f t="shared" si="32"/>
        <v>2303857.0921589117</v>
      </c>
    </row>
    <row r="96" spans="1:53" outlineLevel="1" x14ac:dyDescent="0.35">
      <c r="C96" s="5" t="s">
        <v>41</v>
      </c>
      <c r="D96" s="5" t="s">
        <v>32</v>
      </c>
      <c r="E96" s="5" t="s">
        <v>70</v>
      </c>
      <c r="F96" s="28">
        <v>72005.791000000012</v>
      </c>
      <c r="G96" s="28">
        <v>90922.513000000006</v>
      </c>
      <c r="H96" s="28">
        <v>119865.70000000003</v>
      </c>
      <c r="I96" s="28">
        <v>135214.35600000006</v>
      </c>
      <c r="J96" s="28">
        <v>142833.84800000009</v>
      </c>
      <c r="K96" s="28">
        <v>119500.24800000012</v>
      </c>
      <c r="L96" s="28">
        <v>122350.72800000005</v>
      </c>
      <c r="M96" s="28">
        <v>148543.10600000012</v>
      </c>
      <c r="N96" s="28">
        <v>192406.37100000004</v>
      </c>
      <c r="O96" s="28">
        <v>115318.23800000006</v>
      </c>
      <c r="P96" s="28">
        <v>224608.46744000007</v>
      </c>
      <c r="Q96" s="28">
        <v>174017.88443999999</v>
      </c>
      <c r="R96" s="37">
        <v>1657587.2508800006</v>
      </c>
      <c r="S96" s="33">
        <v>74576.533356000073</v>
      </c>
      <c r="T96" s="20">
        <v>55972.762960000029</v>
      </c>
      <c r="U96" s="20">
        <v>67095.555120000048</v>
      </c>
      <c r="V96" s="20">
        <v>115533.52271999999</v>
      </c>
      <c r="W96" s="20">
        <v>128091.51424000003</v>
      </c>
      <c r="X96" s="20">
        <v>125579.91667999999</v>
      </c>
      <c r="Y96" s="20">
        <v>114815.92320000003</v>
      </c>
      <c r="Z96" s="20">
        <v>194971.87472000008</v>
      </c>
      <c r="AA96" s="20">
        <v>130890.23280000004</v>
      </c>
      <c r="AB96" s="20">
        <v>0</v>
      </c>
      <c r="AC96" s="20">
        <v>0</v>
      </c>
      <c r="AD96" s="20">
        <v>0</v>
      </c>
      <c r="AE96" s="37">
        <f t="shared" si="29"/>
        <v>1007527.8357960003</v>
      </c>
      <c r="AF96" s="148">
        <f t="shared" si="30"/>
        <v>1.0864775997898295E-2</v>
      </c>
      <c r="AG96" s="462">
        <f t="shared" si="31"/>
        <v>-7.8422877457713591E-2</v>
      </c>
      <c r="AH96" s="149">
        <f t="shared" si="34"/>
        <v>111947.5373106667</v>
      </c>
      <c r="AI96" s="149">
        <f t="shared" si="35"/>
        <v>146892.67690666672</v>
      </c>
      <c r="AJ96" s="457">
        <f t="shared" si="24"/>
        <v>1.3019250862092369E-2</v>
      </c>
      <c r="AK96" s="16">
        <v>72729.470942072468</v>
      </c>
      <c r="AL96" s="147">
        <v>178451.40103166067</v>
      </c>
      <c r="AM96" s="147">
        <f t="shared" si="25"/>
        <v>197594.53735531654</v>
      </c>
      <c r="AN96" s="147">
        <v>197594.53735531654</v>
      </c>
      <c r="AO96" s="147">
        <f t="shared" si="26"/>
        <v>208850.37106697194</v>
      </c>
      <c r="AP96" s="147">
        <f t="shared" si="27"/>
        <v>222039.22238896359</v>
      </c>
      <c r="AS96" s="20">
        <v>124862.31675999999</v>
      </c>
      <c r="AT96" s="33">
        <v>90653.74284906371</v>
      </c>
      <c r="AU96" s="33">
        <v>119865.70000000003</v>
      </c>
      <c r="AV96" s="33">
        <v>135214.35600000006</v>
      </c>
      <c r="AW96" s="33">
        <v>142833.84800000009</v>
      </c>
      <c r="AX96" s="33">
        <v>138340.6447829885</v>
      </c>
      <c r="AY96" s="33">
        <v>134585.80080000008</v>
      </c>
      <c r="AZ96" s="33">
        <f t="shared" si="36"/>
        <v>959085.88013412489</v>
      </c>
      <c r="BA96" s="397">
        <f t="shared" si="32"/>
        <v>1766021.4119770378</v>
      </c>
    </row>
    <row r="97" spans="3:53" outlineLevel="1" x14ac:dyDescent="0.35">
      <c r="C97" s="5" t="s">
        <v>41</v>
      </c>
      <c r="D97" s="5" t="s">
        <v>33</v>
      </c>
      <c r="E97" s="5" t="s">
        <v>70</v>
      </c>
      <c r="F97" s="28">
        <v>39115.817999999992</v>
      </c>
      <c r="G97" s="28">
        <v>73746.637000000002</v>
      </c>
      <c r="H97" s="28">
        <v>87706.606000000043</v>
      </c>
      <c r="I97" s="28">
        <v>86244.830000000045</v>
      </c>
      <c r="J97" s="28">
        <v>88419.222000000023</v>
      </c>
      <c r="K97" s="28">
        <v>78205.048000000068</v>
      </c>
      <c r="L97" s="28">
        <v>85035.552000000069</v>
      </c>
      <c r="M97" s="28">
        <v>100463.93900000007</v>
      </c>
      <c r="N97" s="28">
        <v>119570.00700000004</v>
      </c>
      <c r="O97" s="28">
        <v>74917.381000000038</v>
      </c>
      <c r="P97" s="28">
        <v>153567.51180000004</v>
      </c>
      <c r="Q97" s="28">
        <v>124862.32023999999</v>
      </c>
      <c r="R97" s="37">
        <v>1111854.8720400003</v>
      </c>
      <c r="S97" s="33">
        <v>47720.37092000003</v>
      </c>
      <c r="T97" s="20">
        <v>48437.968240000024</v>
      </c>
      <c r="U97" s="20">
        <v>43055.971200000029</v>
      </c>
      <c r="V97" s="20">
        <v>78218.34768000005</v>
      </c>
      <c r="W97" s="20">
        <v>78577.148880000066</v>
      </c>
      <c r="X97" s="20">
        <v>91135.141000000003</v>
      </c>
      <c r="Y97" s="20">
        <v>72118.751760000028</v>
      </c>
      <c r="Z97" s="20">
        <v>145457.48008000001</v>
      </c>
      <c r="AA97" s="20">
        <v>93072.719520000042</v>
      </c>
      <c r="AB97" s="20">
        <v>0</v>
      </c>
      <c r="AC97" s="20">
        <v>0</v>
      </c>
      <c r="AD97" s="20">
        <v>0</v>
      </c>
      <c r="AE97" s="37">
        <f t="shared" si="29"/>
        <v>697793.89928000025</v>
      </c>
      <c r="AF97" s="148">
        <f t="shared" si="30"/>
        <v>7.5247294804391381E-3</v>
      </c>
      <c r="AG97" s="462">
        <f t="shared" si="31"/>
        <v>-5.3552130059788761E-2</v>
      </c>
      <c r="AH97" s="149">
        <f t="shared" si="34"/>
        <v>77532.655475555584</v>
      </c>
      <c r="AI97" s="149">
        <f t="shared" si="35"/>
        <v>103549.65045333335</v>
      </c>
      <c r="AJ97" s="457">
        <f t="shared" si="24"/>
        <v>9.1777133096329223E-3</v>
      </c>
      <c r="AK97" s="16">
        <v>31127.757813969536</v>
      </c>
      <c r="AL97" s="147">
        <v>126536.66119528412</v>
      </c>
      <c r="AM97" s="147">
        <f t="shared" si="25"/>
        <v>139291.11856019645</v>
      </c>
      <c r="AN97" s="147">
        <v>139291.11856019645</v>
      </c>
      <c r="AO97" s="147">
        <f t="shared" si="26"/>
        <v>147225.73906645441</v>
      </c>
      <c r="AP97" s="147">
        <f t="shared" si="27"/>
        <v>156523.00951609682</v>
      </c>
      <c r="AS97" s="20">
        <v>86470.744799999986</v>
      </c>
      <c r="AT97" s="33">
        <v>73528.639343495131</v>
      </c>
      <c r="AU97" s="33">
        <v>87706.606000000043</v>
      </c>
      <c r="AV97" s="33">
        <v>86244.830000000045</v>
      </c>
      <c r="AW97" s="33">
        <v>88419.222000000023</v>
      </c>
      <c r="AX97" s="33">
        <v>90534.847807215949</v>
      </c>
      <c r="AY97" s="33">
        <v>93539.107200000086</v>
      </c>
      <c r="AZ97" s="33">
        <f t="shared" si="36"/>
        <v>637571.75496468076</v>
      </c>
      <c r="BA97" s="397">
        <f t="shared" si="32"/>
        <v>1207148.2833027127</v>
      </c>
    </row>
    <row r="98" spans="3:53" outlineLevel="1" x14ac:dyDescent="0.35">
      <c r="C98" s="5" t="s">
        <v>42</v>
      </c>
      <c r="D98" s="5" t="s">
        <v>48</v>
      </c>
      <c r="E98" s="5" t="s">
        <v>70</v>
      </c>
      <c r="F98" s="28">
        <v>0</v>
      </c>
      <c r="G98" s="28">
        <v>0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37">
        <v>0</v>
      </c>
      <c r="S98" s="33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2513.3598000000002</v>
      </c>
      <c r="AB98" s="20">
        <v>0</v>
      </c>
      <c r="AC98" s="20">
        <v>0</v>
      </c>
      <c r="AD98" s="20">
        <v>0</v>
      </c>
      <c r="AE98" s="37">
        <f t="shared" si="29"/>
        <v>2513.3598000000002</v>
      </c>
      <c r="AF98" s="148">
        <f t="shared" si="30"/>
        <v>2.7103063815153467E-5</v>
      </c>
      <c r="AG98" s="462">
        <f t="shared" si="31"/>
        <v>0</v>
      </c>
      <c r="AH98" s="149">
        <f t="shared" si="34"/>
        <v>279.26220000000001</v>
      </c>
      <c r="AI98" s="149">
        <f t="shared" si="35"/>
        <v>837.78660000000002</v>
      </c>
      <c r="AJ98" s="457">
        <f t="shared" si="24"/>
        <v>7.4253898451519097E-5</v>
      </c>
      <c r="AK98" s="16">
        <v>27137.862291818088</v>
      </c>
      <c r="AL98" s="147">
        <v>0</v>
      </c>
      <c r="AM98" s="147">
        <f t="shared" si="25"/>
        <v>1126.9592134580435</v>
      </c>
      <c r="AN98" s="147">
        <v>1126.9592134580435</v>
      </c>
      <c r="AO98" s="147">
        <f t="shared" si="26"/>
        <v>1191.1556516606424</v>
      </c>
      <c r="AP98" s="147">
        <f t="shared" si="27"/>
        <v>1266.3768481126449</v>
      </c>
      <c r="AS98" s="20"/>
      <c r="AT98" s="33"/>
      <c r="AU98" s="33"/>
      <c r="AV98" s="33"/>
      <c r="AW98" s="33"/>
      <c r="AX98" s="33"/>
      <c r="AY98" s="33">
        <v>106164.317952</v>
      </c>
      <c r="AZ98" s="33">
        <f t="shared" si="36"/>
        <v>133302.18024381809</v>
      </c>
      <c r="BA98" s="397">
        <f t="shared" si="32"/>
        <v>136886.6719570494</v>
      </c>
    </row>
    <row r="99" spans="3:53" outlineLevel="1" x14ac:dyDescent="0.35">
      <c r="C99" s="5" t="s">
        <v>43</v>
      </c>
      <c r="D99" s="5" t="s">
        <v>49</v>
      </c>
      <c r="E99" s="5" t="s">
        <v>69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  <c r="P99" s="28">
        <v>0</v>
      </c>
      <c r="Q99" s="28">
        <v>0</v>
      </c>
      <c r="R99" s="37">
        <v>0</v>
      </c>
      <c r="S99" s="33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0">
        <v>2892.7281600000006</v>
      </c>
      <c r="AB99" s="20">
        <v>0</v>
      </c>
      <c r="AC99" s="20">
        <v>0</v>
      </c>
      <c r="AD99" s="20">
        <v>0</v>
      </c>
      <c r="AE99" s="37">
        <f t="shared" si="29"/>
        <v>2892.7281600000006</v>
      </c>
      <c r="AF99" s="148">
        <f t="shared" si="30"/>
        <v>3.119402002067968E-5</v>
      </c>
      <c r="AG99" s="462">
        <f t="shared" si="31"/>
        <v>0</v>
      </c>
      <c r="AH99" s="149">
        <f t="shared" si="34"/>
        <v>321.41424000000006</v>
      </c>
      <c r="AI99" s="149">
        <f t="shared" si="35"/>
        <v>964.24272000000019</v>
      </c>
      <c r="AJ99" s="457">
        <f t="shared" si="24"/>
        <v>8.5461836001550484E-5</v>
      </c>
      <c r="AK99" s="16">
        <v>33186.200442572263</v>
      </c>
      <c r="AL99" s="147">
        <v>0</v>
      </c>
      <c r="AM99" s="147">
        <f t="shared" si="25"/>
        <v>1297.0632584883126</v>
      </c>
      <c r="AN99" s="147">
        <v>1297.0632584883126</v>
      </c>
      <c r="AO99" s="147">
        <f t="shared" si="26"/>
        <v>1370.9495538608883</v>
      </c>
      <c r="AP99" s="147">
        <f t="shared" si="27"/>
        <v>1457.5246925281017</v>
      </c>
      <c r="AS99" s="20"/>
      <c r="AT99" s="33"/>
      <c r="AU99" s="33"/>
      <c r="AV99" s="33"/>
      <c r="AW99" s="33"/>
      <c r="AX99" s="33"/>
      <c r="AY99" s="33">
        <v>77731.738128000026</v>
      </c>
      <c r="AZ99" s="33">
        <f t="shared" si="36"/>
        <v>110917.9385705723</v>
      </c>
      <c r="BA99" s="397">
        <f t="shared" si="32"/>
        <v>115043.47607544959</v>
      </c>
    </row>
    <row r="100" spans="3:53" outlineLevel="1" x14ac:dyDescent="0.35">
      <c r="C100" s="5" t="s">
        <v>41</v>
      </c>
      <c r="D100" s="5" t="s">
        <v>30</v>
      </c>
      <c r="E100" s="5" t="s">
        <v>71</v>
      </c>
      <c r="F100" s="28">
        <v>106215.93699999996</v>
      </c>
      <c r="G100" s="28">
        <v>61899.707999999991</v>
      </c>
      <c r="H100" s="28">
        <v>134334.23099999991</v>
      </c>
      <c r="I100" s="28">
        <v>306504.147</v>
      </c>
      <c r="J100" s="28">
        <v>144129.56199999998</v>
      </c>
      <c r="K100" s="28">
        <v>324276.38699999993</v>
      </c>
      <c r="L100" s="28">
        <v>144616.90499999994</v>
      </c>
      <c r="M100" s="28">
        <v>165206.94799999995</v>
      </c>
      <c r="N100" s="28">
        <v>314059.815</v>
      </c>
      <c r="O100" s="28">
        <v>102730.64199999995</v>
      </c>
      <c r="P100" s="28">
        <v>320357.56759999995</v>
      </c>
      <c r="Q100" s="28">
        <v>152721.08084000001</v>
      </c>
      <c r="R100" s="37">
        <v>2277052.9304399993</v>
      </c>
      <c r="S100" s="33">
        <v>272329.96987999993</v>
      </c>
      <c r="T100" s="20">
        <v>101885.56787999996</v>
      </c>
      <c r="U100" s="20">
        <v>105313.47839999998</v>
      </c>
      <c r="V100" s="20">
        <v>187107.58295999991</v>
      </c>
      <c r="W100" s="20">
        <v>384737.83227999997</v>
      </c>
      <c r="X100" s="20">
        <v>287850.75671999995</v>
      </c>
      <c r="Y100" s="20">
        <v>248715.48528000002</v>
      </c>
      <c r="Z100" s="20">
        <v>236622.06503999999</v>
      </c>
      <c r="AA100" s="20">
        <v>351267.87888000003</v>
      </c>
      <c r="AB100" s="20">
        <v>0</v>
      </c>
      <c r="AC100" s="20">
        <v>0</v>
      </c>
      <c r="AD100" s="20">
        <v>0</v>
      </c>
      <c r="AE100" s="37">
        <f t="shared" si="29"/>
        <v>2175830.6173199997</v>
      </c>
      <c r="AF100" s="148">
        <f t="shared" si="30"/>
        <v>2.3463284513498113E-2</v>
      </c>
      <c r="AG100" s="462">
        <f t="shared" si="31"/>
        <v>0.31529989433087602</v>
      </c>
      <c r="AH100" s="149">
        <f t="shared" si="34"/>
        <v>241758.95747999998</v>
      </c>
      <c r="AI100" s="149">
        <f t="shared" si="35"/>
        <v>278868.47640000004</v>
      </c>
      <c r="AJ100" s="457">
        <f t="shared" si="24"/>
        <v>2.4716403351325331E-2</v>
      </c>
      <c r="AK100" s="16">
        <v>306668.72263588553</v>
      </c>
      <c r="AL100" s="147">
        <v>316919.54186210979</v>
      </c>
      <c r="AM100" s="147">
        <f t="shared" si="25"/>
        <v>375123.44888541667</v>
      </c>
      <c r="AN100" s="147">
        <v>375123.44888541667</v>
      </c>
      <c r="AO100" s="147">
        <f t="shared" si="26"/>
        <v>396492.09206002165</v>
      </c>
      <c r="AP100" s="147">
        <f t="shared" si="27"/>
        <v>421530.4734897975</v>
      </c>
      <c r="AS100" s="20">
        <v>116979.02642779273</v>
      </c>
      <c r="AT100" s="33">
        <v>115158.5505657318</v>
      </c>
      <c r="AU100" s="33">
        <v>150149.96431861792</v>
      </c>
      <c r="AV100" s="33">
        <v>150149.96431861792</v>
      </c>
      <c r="AW100" s="33">
        <v>144129.56199999998</v>
      </c>
      <c r="AX100" s="33">
        <v>375401.76875179249</v>
      </c>
      <c r="AY100" s="33">
        <v>286156.79999999999</v>
      </c>
      <c r="AZ100" s="33">
        <f t="shared" si="36"/>
        <v>1644794.3590184385</v>
      </c>
      <c r="BA100" s="397">
        <f t="shared" si="32"/>
        <v>3154859.915315784</v>
      </c>
    </row>
    <row r="101" spans="3:53" outlineLevel="1" x14ac:dyDescent="0.35">
      <c r="C101" s="5" t="s">
        <v>41</v>
      </c>
      <c r="D101" s="5" t="s">
        <v>31</v>
      </c>
      <c r="E101" s="5" t="s">
        <v>71</v>
      </c>
      <c r="F101" s="28">
        <v>45113.909000000021</v>
      </c>
      <c r="G101" s="28">
        <v>38724.766000000003</v>
      </c>
      <c r="H101" s="28">
        <v>67488.365000000005</v>
      </c>
      <c r="I101" s="28">
        <v>153791.53699999992</v>
      </c>
      <c r="J101" s="28">
        <v>66276.08100000002</v>
      </c>
      <c r="K101" s="28">
        <v>158519.4879999999</v>
      </c>
      <c r="L101" s="28">
        <v>59981.186000000023</v>
      </c>
      <c r="M101" s="28">
        <v>61250.361000000012</v>
      </c>
      <c r="N101" s="28">
        <v>146531.89100000009</v>
      </c>
      <c r="O101" s="28">
        <v>54692.071000000018</v>
      </c>
      <c r="P101" s="28">
        <v>250085.32200000028</v>
      </c>
      <c r="Q101" s="28">
        <v>62238.192159999999</v>
      </c>
      <c r="R101" s="37">
        <v>1164693.1691600003</v>
      </c>
      <c r="S101" s="33">
        <v>132117.95391999994</v>
      </c>
      <c r="T101" s="20">
        <v>46657.871160000002</v>
      </c>
      <c r="U101" s="20">
        <v>48086.17272000001</v>
      </c>
      <c r="V101" s="20">
        <v>79032.719519999984</v>
      </c>
      <c r="W101" s="20">
        <v>85698.12980000001</v>
      </c>
      <c r="X101" s="20">
        <v>135307.95139999996</v>
      </c>
      <c r="Y101" s="20">
        <v>142878.11075999992</v>
      </c>
      <c r="Z101" s="20">
        <v>100457.25283999999</v>
      </c>
      <c r="AA101" s="20">
        <v>194201.90747999994</v>
      </c>
      <c r="AB101" s="20">
        <v>0</v>
      </c>
      <c r="AC101" s="20">
        <v>0</v>
      </c>
      <c r="AD101" s="20">
        <v>0</v>
      </c>
      <c r="AE101" s="37">
        <f t="shared" si="29"/>
        <v>964438.06959999981</v>
      </c>
      <c r="AF101" s="148">
        <f t="shared" si="30"/>
        <v>1.0400113245279173E-2</v>
      </c>
      <c r="AG101" s="462">
        <f t="shared" si="31"/>
        <v>0.18289373699351197</v>
      </c>
      <c r="AH101" s="149">
        <f t="shared" si="34"/>
        <v>107159.78551111108</v>
      </c>
      <c r="AI101" s="149">
        <f t="shared" si="35"/>
        <v>145845.75702666663</v>
      </c>
      <c r="AJ101" s="457">
        <f t="shared" si="24"/>
        <v>1.2926461263337265E-2</v>
      </c>
      <c r="AK101" s="16">
        <v>121070.93480892443</v>
      </c>
      <c r="AL101" s="147">
        <v>155200.82860324794</v>
      </c>
      <c r="AM101" s="147">
        <f t="shared" si="25"/>
        <v>196186.25987210244</v>
      </c>
      <c r="AN101" s="147">
        <v>196186.25987210244</v>
      </c>
      <c r="AO101" s="147">
        <f t="shared" si="26"/>
        <v>207361.87204836984</v>
      </c>
      <c r="AP101" s="147">
        <f t="shared" si="27"/>
        <v>220456.72501091892</v>
      </c>
      <c r="AS101" s="20">
        <v>99579.234341484669</v>
      </c>
      <c r="AT101" s="33">
        <v>56953.80539913127</v>
      </c>
      <c r="AU101" s="33">
        <v>87488.365000000005</v>
      </c>
      <c r="AV101" s="33">
        <v>87488.365000000005</v>
      </c>
      <c r="AW101" s="33">
        <v>66276.08100000002</v>
      </c>
      <c r="AX101" s="33">
        <v>183511.6541397401</v>
      </c>
      <c r="AY101" s="33">
        <v>190771.20000000004</v>
      </c>
      <c r="AZ101" s="33">
        <f t="shared" si="36"/>
        <v>893139.63968928054</v>
      </c>
      <c r="BA101" s="397">
        <f t="shared" si="32"/>
        <v>1672345.3252239197</v>
      </c>
    </row>
    <row r="102" spans="3:53" outlineLevel="1" x14ac:dyDescent="0.35">
      <c r="C102" s="5" t="s">
        <v>41</v>
      </c>
      <c r="D102" s="5" t="s">
        <v>34</v>
      </c>
      <c r="E102" s="5" t="s">
        <v>72</v>
      </c>
      <c r="F102" s="28">
        <v>99064.459000000017</v>
      </c>
      <c r="G102" s="28">
        <v>135364.54500000004</v>
      </c>
      <c r="H102" s="28">
        <v>82942.360000000015</v>
      </c>
      <c r="I102" s="28">
        <v>110652.21799999999</v>
      </c>
      <c r="J102" s="28">
        <v>203903.39200000008</v>
      </c>
      <c r="K102" s="28">
        <v>99418.495000000039</v>
      </c>
      <c r="L102" s="28">
        <v>132475.32800000004</v>
      </c>
      <c r="M102" s="28">
        <v>208857.86700000006</v>
      </c>
      <c r="N102" s="28">
        <v>70447.111999999994</v>
      </c>
      <c r="O102" s="28">
        <v>73529.853000000017</v>
      </c>
      <c r="P102" s="28">
        <v>112247.35328000004</v>
      </c>
      <c r="Q102" s="28">
        <v>95090.624560000011</v>
      </c>
      <c r="R102" s="37">
        <v>1423993.6068400005</v>
      </c>
      <c r="S102" s="33">
        <v>96507.931560000026</v>
      </c>
      <c r="T102" s="20">
        <v>72243.082319999987</v>
      </c>
      <c r="U102" s="20">
        <v>69669.538559999986</v>
      </c>
      <c r="V102" s="20">
        <v>136581.51527999996</v>
      </c>
      <c r="W102" s="20">
        <v>158971.27608000004</v>
      </c>
      <c r="X102" s="20">
        <v>177500.83656000014</v>
      </c>
      <c r="Y102" s="20">
        <v>112059.32903999997</v>
      </c>
      <c r="Z102" s="20">
        <v>142390.40856000007</v>
      </c>
      <c r="AA102" s="20">
        <v>103787.22672000001</v>
      </c>
      <c r="AB102" s="20">
        <v>0</v>
      </c>
      <c r="AC102" s="20">
        <v>0</v>
      </c>
      <c r="AD102" s="20">
        <v>0</v>
      </c>
      <c r="AE102" s="37">
        <f t="shared" si="29"/>
        <v>1069711.1446800001</v>
      </c>
      <c r="AF102" s="148">
        <f t="shared" si="30"/>
        <v>1.1535335855233662E-2</v>
      </c>
      <c r="AG102" s="462">
        <f t="shared" si="31"/>
        <v>-9.9521645785247137E-2</v>
      </c>
      <c r="AH102" s="149">
        <f t="shared" si="34"/>
        <v>118856.79385333335</v>
      </c>
      <c r="AI102" s="149">
        <f t="shared" si="35"/>
        <v>119412.32144000001</v>
      </c>
      <c r="AJ102" s="457">
        <f t="shared" si="24"/>
        <v>1.0583638351420181E-2</v>
      </c>
      <c r="AK102" s="16">
        <v>75075.709534798938</v>
      </c>
      <c r="AL102" s="147">
        <v>177050.76088635228</v>
      </c>
      <c r="AM102" s="147">
        <f t="shared" si="25"/>
        <v>160628.99054153106</v>
      </c>
      <c r="AN102" s="147">
        <v>160628.99054153106</v>
      </c>
      <c r="AO102" s="147">
        <f t="shared" si="26"/>
        <v>169779.10790310244</v>
      </c>
      <c r="AP102" s="147">
        <f t="shared" si="27"/>
        <v>180500.61823739033</v>
      </c>
      <c r="AS102" s="20">
        <v>70458.122720000014</v>
      </c>
      <c r="AT102" s="33">
        <v>56250.809093124248</v>
      </c>
      <c r="AU102" s="33">
        <v>82942.360000000015</v>
      </c>
      <c r="AV102" s="33">
        <v>110652.21799999999</v>
      </c>
      <c r="AW102" s="33">
        <v>203403.39199999999</v>
      </c>
      <c r="AX102" s="33">
        <v>140934.41493744319</v>
      </c>
      <c r="AY102" s="33">
        <v>88236</v>
      </c>
      <c r="AZ102" s="33">
        <f t="shared" si="36"/>
        <v>827953.02628536639</v>
      </c>
      <c r="BA102" s="397">
        <f t="shared" si="32"/>
        <v>1515912.5038537425</v>
      </c>
    </row>
    <row r="103" spans="3:53" outlineLevel="1" x14ac:dyDescent="0.35">
      <c r="C103" s="5" t="s">
        <v>41</v>
      </c>
      <c r="D103" s="5" t="s">
        <v>35</v>
      </c>
      <c r="E103" s="5" t="s">
        <v>72</v>
      </c>
      <c r="F103" s="28">
        <v>0</v>
      </c>
      <c r="G103" s="28">
        <v>0</v>
      </c>
      <c r="H103" s="28">
        <v>0</v>
      </c>
      <c r="I103" s="28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37">
        <v>0</v>
      </c>
      <c r="S103" s="33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37">
        <f t="shared" si="29"/>
        <v>0</v>
      </c>
      <c r="AF103" s="148">
        <f t="shared" si="30"/>
        <v>0</v>
      </c>
      <c r="AG103" s="462">
        <f t="shared" si="31"/>
        <v>0</v>
      </c>
      <c r="AH103" s="149">
        <f t="shared" si="34"/>
        <v>0</v>
      </c>
      <c r="AI103" s="149">
        <f t="shared" si="35"/>
        <v>0</v>
      </c>
      <c r="AJ103" s="457">
        <f t="shared" si="24"/>
        <v>0</v>
      </c>
      <c r="AK103" s="16">
        <v>0</v>
      </c>
      <c r="AL103" s="147">
        <v>0</v>
      </c>
      <c r="AM103" s="147">
        <f t="shared" si="25"/>
        <v>0</v>
      </c>
      <c r="AN103" s="147">
        <v>0</v>
      </c>
      <c r="AO103" s="147">
        <f t="shared" si="26"/>
        <v>0</v>
      </c>
      <c r="AP103" s="147">
        <f t="shared" si="27"/>
        <v>0</v>
      </c>
      <c r="AS103" s="20"/>
      <c r="AT103" s="33"/>
      <c r="AU103" s="33"/>
      <c r="AV103" s="33"/>
      <c r="AW103" s="33"/>
      <c r="AX103" s="33"/>
      <c r="AY103" s="33"/>
      <c r="AZ103" s="33">
        <f t="shared" si="36"/>
        <v>0</v>
      </c>
      <c r="BA103" s="397">
        <f t="shared" si="32"/>
        <v>0</v>
      </c>
    </row>
    <row r="104" spans="3:53" outlineLevel="1" x14ac:dyDescent="0.35">
      <c r="C104" s="5" t="s">
        <v>44</v>
      </c>
      <c r="D104" s="5" t="s">
        <v>50</v>
      </c>
      <c r="E104" s="5" t="s">
        <v>73</v>
      </c>
      <c r="F104" s="28">
        <v>0</v>
      </c>
      <c r="G104" s="28">
        <v>0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/>
      <c r="Q104" s="28">
        <v>126331.68704000002</v>
      </c>
      <c r="R104" s="37">
        <v>126331.68704000002</v>
      </c>
      <c r="S104" s="33">
        <v>112674.12740000006</v>
      </c>
      <c r="T104" s="20">
        <v>5365.4359999999997</v>
      </c>
      <c r="U104" s="20">
        <v>-182.90988000000004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-868.83732000000009</v>
      </c>
      <c r="AB104" s="20">
        <v>0</v>
      </c>
      <c r="AC104" s="20">
        <v>0</v>
      </c>
      <c r="AD104" s="20">
        <v>0</v>
      </c>
      <c r="AE104" s="37">
        <f t="shared" si="29"/>
        <v>116987.81620000004</v>
      </c>
      <c r="AF104" s="148">
        <f t="shared" si="30"/>
        <v>1.2615496786667973E-3</v>
      </c>
      <c r="AG104" s="462">
        <f t="shared" si="31"/>
        <v>0</v>
      </c>
      <c r="AH104" s="149">
        <f t="shared" si="34"/>
        <v>12998.64624444445</v>
      </c>
      <c r="AI104" s="149">
        <f t="shared" si="35"/>
        <v>-289.61244000000005</v>
      </c>
      <c r="AJ104" s="457">
        <f t="shared" si="24"/>
        <v>-2.566865202911657E-5</v>
      </c>
      <c r="AK104" s="16">
        <v>0</v>
      </c>
      <c r="AL104" s="147">
        <v>0</v>
      </c>
      <c r="AM104" s="147">
        <f t="shared" si="25"/>
        <v>-389.5758270543655</v>
      </c>
      <c r="AN104" s="147">
        <v>-389.5758270543655</v>
      </c>
      <c r="AO104" s="147">
        <f t="shared" si="26"/>
        <v>-411.7677397767269</v>
      </c>
      <c r="AP104" s="147">
        <f t="shared" si="27"/>
        <v>-437.77077473119357</v>
      </c>
      <c r="AS104" s="20">
        <v>99199.63284000002</v>
      </c>
      <c r="AT104" s="33"/>
      <c r="AU104" s="33"/>
      <c r="AV104" s="33"/>
      <c r="AW104" s="33"/>
      <c r="AX104" s="33"/>
      <c r="AY104" s="33"/>
      <c r="AZ104" s="33">
        <f t="shared" si="36"/>
        <v>99199.63284000002</v>
      </c>
      <c r="BA104" s="397">
        <f t="shared" si="32"/>
        <v>97960.518498437741</v>
      </c>
    </row>
    <row r="105" spans="3:53" outlineLevel="1" x14ac:dyDescent="0.35">
      <c r="C105" s="5" t="s">
        <v>44</v>
      </c>
      <c r="D105" s="5" t="s">
        <v>51</v>
      </c>
      <c r="E105" s="5" t="s">
        <v>73</v>
      </c>
      <c r="F105" s="28">
        <v>0</v>
      </c>
      <c r="G105" s="28">
        <v>0</v>
      </c>
      <c r="H105" s="28">
        <v>0</v>
      </c>
      <c r="I105" s="28">
        <v>0</v>
      </c>
      <c r="J105" s="28">
        <v>0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  <c r="P105" s="28">
        <v>11950.286999999998</v>
      </c>
      <c r="Q105" s="28">
        <v>148220.18812000001</v>
      </c>
      <c r="R105" s="37">
        <v>160170.47512000002</v>
      </c>
      <c r="S105" s="33">
        <v>135172.37012000004</v>
      </c>
      <c r="T105" s="20">
        <v>5365.4359999999997</v>
      </c>
      <c r="U105" s="20">
        <v>-182.90772000000015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0">
        <v>-27314.945280000004</v>
      </c>
      <c r="AB105" s="20">
        <v>0</v>
      </c>
      <c r="AC105" s="20">
        <v>0</v>
      </c>
      <c r="AD105" s="20">
        <v>0</v>
      </c>
      <c r="AE105" s="37">
        <f t="shared" si="29"/>
        <v>113039.95312000003</v>
      </c>
      <c r="AF105" s="148">
        <f t="shared" si="30"/>
        <v>1.2189775069503844E-3</v>
      </c>
      <c r="AG105" s="462">
        <f t="shared" si="31"/>
        <v>0</v>
      </c>
      <c r="AH105" s="149">
        <f t="shared" si="34"/>
        <v>12559.994791111116</v>
      </c>
      <c r="AI105" s="149">
        <f t="shared" si="35"/>
        <v>-9104.9817600000006</v>
      </c>
      <c r="AJ105" s="457">
        <f t="shared" si="24"/>
        <v>-8.069840112147577E-4</v>
      </c>
      <c r="AK105" s="16">
        <v>0</v>
      </c>
      <c r="AL105" s="147">
        <v>0</v>
      </c>
      <c r="AM105" s="147">
        <f t="shared" si="25"/>
        <v>-12247.681071527562</v>
      </c>
      <c r="AN105" s="147">
        <v>-12247.681071527562</v>
      </c>
      <c r="AO105" s="147">
        <f t="shared" si="26"/>
        <v>-12945.361601261066</v>
      </c>
      <c r="AP105" s="147">
        <f t="shared" si="27"/>
        <v>-13762.858111304147</v>
      </c>
      <c r="AS105" s="20">
        <v>122429.49608000001</v>
      </c>
      <c r="AT105" s="33"/>
      <c r="AU105" s="33"/>
      <c r="AV105" s="33"/>
      <c r="AW105" s="33"/>
      <c r="AX105" s="33"/>
      <c r="AY105" s="33"/>
      <c r="AZ105" s="33">
        <f t="shared" si="36"/>
        <v>122429.49608000001</v>
      </c>
      <c r="BA105" s="397">
        <f t="shared" si="32"/>
        <v>83473.595295907231</v>
      </c>
    </row>
    <row r="106" spans="3:53" outlineLevel="1" x14ac:dyDescent="0.35">
      <c r="C106" s="5" t="s">
        <v>41</v>
      </c>
      <c r="D106" s="5" t="s">
        <v>52</v>
      </c>
      <c r="E106" s="5" t="s">
        <v>74</v>
      </c>
      <c r="F106" s="28">
        <v>0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/>
      <c r="P106" s="28"/>
      <c r="Q106" s="28"/>
      <c r="R106" s="37">
        <v>0</v>
      </c>
      <c r="S106" s="33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37">
        <f t="shared" si="29"/>
        <v>0</v>
      </c>
      <c r="AF106" s="148">
        <f t="shared" si="30"/>
        <v>0</v>
      </c>
      <c r="AG106" s="462">
        <f t="shared" si="31"/>
        <v>0</v>
      </c>
      <c r="AH106" s="149">
        <f t="shared" si="34"/>
        <v>0</v>
      </c>
      <c r="AI106" s="149">
        <f t="shared" si="35"/>
        <v>0</v>
      </c>
      <c r="AJ106" s="457">
        <f t="shared" si="24"/>
        <v>0</v>
      </c>
      <c r="AK106" s="16">
        <v>0</v>
      </c>
      <c r="AL106" s="147">
        <v>0</v>
      </c>
      <c r="AM106" s="147">
        <f t="shared" si="25"/>
        <v>0</v>
      </c>
      <c r="AN106" s="147">
        <v>0</v>
      </c>
      <c r="AO106" s="147">
        <f t="shared" si="26"/>
        <v>0</v>
      </c>
      <c r="AP106" s="147">
        <f t="shared" si="27"/>
        <v>0</v>
      </c>
      <c r="AS106" s="20"/>
      <c r="AT106" s="33"/>
      <c r="AU106" s="33"/>
      <c r="AV106" s="33"/>
      <c r="AW106" s="33"/>
      <c r="AX106" s="33"/>
      <c r="AY106" s="33"/>
      <c r="AZ106" s="33">
        <f t="shared" si="36"/>
        <v>0</v>
      </c>
      <c r="BA106" s="397">
        <f t="shared" si="32"/>
        <v>0</v>
      </c>
    </row>
    <row r="107" spans="3:53" outlineLevel="1" x14ac:dyDescent="0.35">
      <c r="C107" s="5" t="s">
        <v>41</v>
      </c>
      <c r="D107" s="5" t="s">
        <v>53</v>
      </c>
      <c r="E107" s="5" t="s">
        <v>74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28">
        <v>0</v>
      </c>
      <c r="P107" s="28">
        <v>0</v>
      </c>
      <c r="Q107" s="28">
        <v>0</v>
      </c>
      <c r="R107" s="37">
        <v>0</v>
      </c>
      <c r="S107" s="33">
        <v>0</v>
      </c>
      <c r="T107" s="20">
        <v>0</v>
      </c>
      <c r="U107" s="20">
        <v>0</v>
      </c>
      <c r="V107" s="20">
        <v>0</v>
      </c>
      <c r="W107" s="20">
        <v>0</v>
      </c>
      <c r="X107" s="20">
        <v>0</v>
      </c>
      <c r="Y107" s="20">
        <v>0</v>
      </c>
      <c r="Z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37">
        <f t="shared" si="29"/>
        <v>0</v>
      </c>
      <c r="AF107" s="148">
        <f t="shared" si="30"/>
        <v>0</v>
      </c>
      <c r="AG107" s="462">
        <f t="shared" si="31"/>
        <v>0</v>
      </c>
      <c r="AH107" s="149">
        <f t="shared" si="34"/>
        <v>0</v>
      </c>
      <c r="AI107" s="149">
        <f t="shared" si="35"/>
        <v>0</v>
      </c>
      <c r="AJ107" s="457">
        <f t="shared" si="24"/>
        <v>0</v>
      </c>
      <c r="AK107" s="16">
        <v>0</v>
      </c>
      <c r="AL107" s="147">
        <v>0</v>
      </c>
      <c r="AM107" s="147">
        <f t="shared" si="25"/>
        <v>0</v>
      </c>
      <c r="AN107" s="147">
        <v>0</v>
      </c>
      <c r="AO107" s="147">
        <f t="shared" si="26"/>
        <v>0</v>
      </c>
      <c r="AP107" s="147">
        <f t="shared" si="27"/>
        <v>0</v>
      </c>
      <c r="AS107" s="20"/>
      <c r="AT107" s="33"/>
      <c r="AU107" s="33"/>
      <c r="AV107" s="33"/>
      <c r="AW107" s="33"/>
      <c r="AX107" s="33"/>
      <c r="AY107" s="33"/>
      <c r="AZ107" s="33">
        <f t="shared" si="36"/>
        <v>0</v>
      </c>
      <c r="BA107" s="397">
        <f t="shared" si="32"/>
        <v>0</v>
      </c>
    </row>
    <row r="108" spans="3:53" outlineLevel="1" x14ac:dyDescent="0.35">
      <c r="C108" s="5" t="s">
        <v>44</v>
      </c>
      <c r="D108" s="5" t="s">
        <v>54</v>
      </c>
      <c r="E108" s="5" t="s">
        <v>75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0</v>
      </c>
      <c r="P108" s="28">
        <v>0</v>
      </c>
      <c r="Q108" s="28">
        <v>0</v>
      </c>
      <c r="R108" s="37">
        <v>0</v>
      </c>
      <c r="S108" s="33">
        <v>0</v>
      </c>
      <c r="T108" s="20">
        <v>0</v>
      </c>
      <c r="U108" s="20">
        <v>0</v>
      </c>
      <c r="V108" s="20">
        <v>0</v>
      </c>
      <c r="W108" s="20">
        <v>0</v>
      </c>
      <c r="X108" s="20">
        <v>0</v>
      </c>
      <c r="Y108" s="20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37">
        <f t="shared" si="29"/>
        <v>0</v>
      </c>
      <c r="AF108" s="148">
        <f t="shared" si="30"/>
        <v>0</v>
      </c>
      <c r="AG108" s="462">
        <f t="shared" si="31"/>
        <v>0</v>
      </c>
      <c r="AH108" s="149">
        <f t="shared" si="34"/>
        <v>0</v>
      </c>
      <c r="AI108" s="149">
        <f t="shared" si="35"/>
        <v>0</v>
      </c>
      <c r="AJ108" s="457">
        <f t="shared" si="24"/>
        <v>0</v>
      </c>
      <c r="AK108" s="16">
        <v>0</v>
      </c>
      <c r="AL108" s="147">
        <v>0</v>
      </c>
      <c r="AM108" s="147">
        <f t="shared" si="25"/>
        <v>0</v>
      </c>
      <c r="AN108" s="147">
        <v>0</v>
      </c>
      <c r="AO108" s="147">
        <f t="shared" si="26"/>
        <v>0</v>
      </c>
      <c r="AP108" s="147">
        <f t="shared" si="27"/>
        <v>0</v>
      </c>
      <c r="AS108" s="20"/>
      <c r="AT108" s="33"/>
      <c r="AU108" s="33"/>
      <c r="AV108" s="33"/>
      <c r="AW108" s="33"/>
      <c r="AX108" s="33"/>
      <c r="AY108" s="33"/>
      <c r="AZ108" s="33">
        <f t="shared" si="36"/>
        <v>0</v>
      </c>
      <c r="BA108" s="397">
        <f t="shared" si="32"/>
        <v>0</v>
      </c>
    </row>
    <row r="109" spans="3:53" outlineLevel="1" x14ac:dyDescent="0.35">
      <c r="C109" s="5" t="s">
        <v>42</v>
      </c>
      <c r="D109" s="5" t="s">
        <v>55</v>
      </c>
      <c r="E109" s="5" t="s">
        <v>76</v>
      </c>
      <c r="F109" s="28">
        <v>0</v>
      </c>
      <c r="G109" s="28">
        <v>0</v>
      </c>
      <c r="H109" s="28">
        <v>0</v>
      </c>
      <c r="I109" s="28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37">
        <v>0</v>
      </c>
      <c r="S109" s="33">
        <v>0</v>
      </c>
      <c r="T109" s="20">
        <v>0</v>
      </c>
      <c r="U109" s="20">
        <v>0</v>
      </c>
      <c r="V109" s="20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37">
        <f t="shared" si="29"/>
        <v>0</v>
      </c>
      <c r="AF109" s="148">
        <f t="shared" si="30"/>
        <v>0</v>
      </c>
      <c r="AG109" s="462">
        <f t="shared" si="31"/>
        <v>0</v>
      </c>
      <c r="AH109" s="149">
        <f t="shared" si="34"/>
        <v>0</v>
      </c>
      <c r="AI109" s="149">
        <f t="shared" si="35"/>
        <v>0</v>
      </c>
      <c r="AJ109" s="457">
        <f t="shared" si="24"/>
        <v>0</v>
      </c>
      <c r="AK109" s="16">
        <v>0</v>
      </c>
      <c r="AL109" s="147">
        <v>0</v>
      </c>
      <c r="AM109" s="147">
        <f t="shared" si="25"/>
        <v>0</v>
      </c>
      <c r="AN109" s="147">
        <v>0</v>
      </c>
      <c r="AO109" s="147">
        <f t="shared" si="26"/>
        <v>0</v>
      </c>
      <c r="AP109" s="147">
        <f t="shared" si="27"/>
        <v>0</v>
      </c>
      <c r="AS109" s="20"/>
      <c r="AT109" s="33"/>
      <c r="AU109" s="33"/>
      <c r="AV109" s="33"/>
      <c r="AW109" s="33"/>
      <c r="AX109" s="33"/>
      <c r="AY109" s="33"/>
      <c r="AZ109" s="33">
        <f t="shared" si="36"/>
        <v>0</v>
      </c>
      <c r="BA109" s="397">
        <f t="shared" si="32"/>
        <v>0</v>
      </c>
    </row>
    <row r="110" spans="3:53" outlineLevel="1" x14ac:dyDescent="0.35">
      <c r="C110" s="5" t="s">
        <v>42</v>
      </c>
      <c r="D110" s="5" t="s">
        <v>56</v>
      </c>
      <c r="E110" s="5" t="s">
        <v>74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28">
        <v>0</v>
      </c>
      <c r="P110" s="28">
        <v>0</v>
      </c>
      <c r="Q110" s="28">
        <v>0</v>
      </c>
      <c r="R110" s="37">
        <v>0</v>
      </c>
      <c r="S110" s="33">
        <v>0</v>
      </c>
      <c r="T110" s="20">
        <v>0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37">
        <f t="shared" si="29"/>
        <v>0</v>
      </c>
      <c r="AF110" s="148">
        <f t="shared" si="30"/>
        <v>0</v>
      </c>
      <c r="AG110" s="462">
        <f t="shared" si="31"/>
        <v>0</v>
      </c>
      <c r="AH110" s="149">
        <f t="shared" si="34"/>
        <v>0</v>
      </c>
      <c r="AI110" s="149">
        <f t="shared" si="35"/>
        <v>0</v>
      </c>
      <c r="AJ110" s="457">
        <f t="shared" si="24"/>
        <v>0</v>
      </c>
      <c r="AK110" s="16">
        <v>0</v>
      </c>
      <c r="AL110" s="147">
        <v>0</v>
      </c>
      <c r="AM110" s="147">
        <f t="shared" si="25"/>
        <v>0</v>
      </c>
      <c r="AN110" s="147">
        <v>0</v>
      </c>
      <c r="AO110" s="147">
        <f t="shared" si="26"/>
        <v>0</v>
      </c>
      <c r="AP110" s="147">
        <f t="shared" si="27"/>
        <v>0</v>
      </c>
      <c r="AS110" s="20"/>
      <c r="AT110" s="33"/>
      <c r="AU110" s="33"/>
      <c r="AV110" s="33"/>
      <c r="AW110" s="33"/>
      <c r="AX110" s="33"/>
      <c r="AY110" s="33"/>
      <c r="AZ110" s="33">
        <f t="shared" si="36"/>
        <v>0</v>
      </c>
      <c r="BA110" s="397">
        <f t="shared" si="32"/>
        <v>0</v>
      </c>
    </row>
    <row r="111" spans="3:53" outlineLevel="1" x14ac:dyDescent="0.35">
      <c r="C111" s="5" t="s">
        <v>45</v>
      </c>
      <c r="D111" s="5" t="s">
        <v>57</v>
      </c>
      <c r="E111" s="5" t="s">
        <v>77</v>
      </c>
      <c r="F111" s="28">
        <v>0</v>
      </c>
      <c r="G111" s="28">
        <v>0</v>
      </c>
      <c r="H111" s="28">
        <v>0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28">
        <v>0</v>
      </c>
      <c r="P111" s="28">
        <v>0</v>
      </c>
      <c r="Q111" s="28">
        <v>0</v>
      </c>
      <c r="R111" s="37">
        <v>0</v>
      </c>
      <c r="S111" s="33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0</v>
      </c>
      <c r="AC111" s="20">
        <v>0</v>
      </c>
      <c r="AD111" s="20">
        <v>0</v>
      </c>
      <c r="AE111" s="37">
        <f t="shared" si="29"/>
        <v>0</v>
      </c>
      <c r="AF111" s="148">
        <f t="shared" si="30"/>
        <v>0</v>
      </c>
      <c r="AG111" s="462">
        <f t="shared" si="31"/>
        <v>0</v>
      </c>
      <c r="AH111" s="149">
        <f t="shared" si="34"/>
        <v>0</v>
      </c>
      <c r="AI111" s="149">
        <f t="shared" si="35"/>
        <v>0</v>
      </c>
      <c r="AJ111" s="457">
        <f t="shared" si="24"/>
        <v>0</v>
      </c>
      <c r="AK111" s="16">
        <v>0</v>
      </c>
      <c r="AL111" s="147">
        <v>0</v>
      </c>
      <c r="AM111" s="147">
        <f t="shared" si="25"/>
        <v>0</v>
      </c>
      <c r="AN111" s="147">
        <v>0</v>
      </c>
      <c r="AO111" s="147">
        <f t="shared" si="26"/>
        <v>0</v>
      </c>
      <c r="AP111" s="147">
        <f t="shared" si="27"/>
        <v>0</v>
      </c>
      <c r="AS111" s="20"/>
      <c r="AT111" s="33"/>
      <c r="AU111" s="33"/>
      <c r="AV111" s="33"/>
      <c r="AW111" s="33"/>
      <c r="AX111" s="33"/>
      <c r="AY111" s="33"/>
      <c r="AZ111" s="33">
        <f t="shared" si="36"/>
        <v>0</v>
      </c>
      <c r="BA111" s="397">
        <f t="shared" si="32"/>
        <v>0</v>
      </c>
    </row>
    <row r="112" spans="3:53" outlineLevel="1" x14ac:dyDescent="0.35">
      <c r="C112" s="5" t="s">
        <v>45</v>
      </c>
      <c r="D112" s="5" t="s">
        <v>58</v>
      </c>
      <c r="E112" s="5" t="s">
        <v>77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37">
        <v>0</v>
      </c>
      <c r="S112" s="33">
        <v>0</v>
      </c>
      <c r="T112" s="20">
        <v>0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>
        <v>0</v>
      </c>
      <c r="AD112" s="20">
        <v>0</v>
      </c>
      <c r="AE112" s="37">
        <f t="shared" si="29"/>
        <v>0</v>
      </c>
      <c r="AF112" s="148">
        <f t="shared" si="30"/>
        <v>0</v>
      </c>
      <c r="AG112" s="462">
        <f t="shared" si="31"/>
        <v>0</v>
      </c>
      <c r="AH112" s="149">
        <f t="shared" si="34"/>
        <v>0</v>
      </c>
      <c r="AI112" s="149">
        <f t="shared" si="35"/>
        <v>0</v>
      </c>
      <c r="AJ112" s="457">
        <f t="shared" si="24"/>
        <v>0</v>
      </c>
      <c r="AK112" s="16">
        <v>0</v>
      </c>
      <c r="AL112" s="147">
        <v>0</v>
      </c>
      <c r="AM112" s="147">
        <f t="shared" si="25"/>
        <v>0</v>
      </c>
      <c r="AN112" s="147">
        <v>0</v>
      </c>
      <c r="AO112" s="147">
        <f t="shared" si="26"/>
        <v>0</v>
      </c>
      <c r="AP112" s="147">
        <f t="shared" si="27"/>
        <v>0</v>
      </c>
      <c r="AS112" s="20"/>
      <c r="AT112" s="33"/>
      <c r="AU112" s="33"/>
      <c r="AV112" s="33"/>
      <c r="AW112" s="33"/>
      <c r="AX112" s="33"/>
      <c r="AY112" s="33"/>
      <c r="AZ112" s="33">
        <f t="shared" si="36"/>
        <v>0</v>
      </c>
      <c r="BA112" s="397">
        <f t="shared" si="32"/>
        <v>0</v>
      </c>
    </row>
    <row r="113" spans="3:53" outlineLevel="1" x14ac:dyDescent="0.35">
      <c r="C113" s="5" t="s">
        <v>45</v>
      </c>
      <c r="D113" s="5" t="s">
        <v>59</v>
      </c>
      <c r="E113" s="5" t="s">
        <v>77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0</v>
      </c>
      <c r="P113" s="28">
        <v>0</v>
      </c>
      <c r="Q113" s="28">
        <v>0</v>
      </c>
      <c r="R113" s="37">
        <v>0</v>
      </c>
      <c r="S113" s="33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0</v>
      </c>
      <c r="Y113" s="20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37">
        <f t="shared" si="29"/>
        <v>0</v>
      </c>
      <c r="AF113" s="148">
        <f t="shared" si="30"/>
        <v>0</v>
      </c>
      <c r="AG113" s="462">
        <f t="shared" si="31"/>
        <v>0</v>
      </c>
      <c r="AH113" s="149">
        <f t="shared" si="34"/>
        <v>0</v>
      </c>
      <c r="AI113" s="149">
        <f t="shared" si="35"/>
        <v>0</v>
      </c>
      <c r="AJ113" s="457">
        <f t="shared" si="24"/>
        <v>0</v>
      </c>
      <c r="AK113" s="16">
        <v>0</v>
      </c>
      <c r="AL113" s="147">
        <v>0</v>
      </c>
      <c r="AM113" s="147">
        <f t="shared" si="25"/>
        <v>0</v>
      </c>
      <c r="AN113" s="147">
        <v>0</v>
      </c>
      <c r="AO113" s="147">
        <f t="shared" si="26"/>
        <v>0</v>
      </c>
      <c r="AP113" s="147">
        <f t="shared" si="27"/>
        <v>0</v>
      </c>
      <c r="AS113" s="20"/>
      <c r="AT113" s="33"/>
      <c r="AU113" s="33"/>
      <c r="AV113" s="33"/>
      <c r="AW113" s="33"/>
      <c r="AX113" s="33"/>
      <c r="AY113" s="33"/>
      <c r="AZ113" s="33">
        <f t="shared" si="36"/>
        <v>0</v>
      </c>
      <c r="BA113" s="397">
        <f t="shared" si="32"/>
        <v>0</v>
      </c>
    </row>
    <row r="114" spans="3:53" outlineLevel="1" x14ac:dyDescent="0.35">
      <c r="C114" s="5" t="s">
        <v>45</v>
      </c>
      <c r="D114" s="5" t="s">
        <v>60</v>
      </c>
      <c r="E114" s="5" t="s">
        <v>72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28">
        <v>0</v>
      </c>
      <c r="P114" s="28">
        <v>0</v>
      </c>
      <c r="Q114" s="28">
        <v>0</v>
      </c>
      <c r="R114" s="37">
        <v>0</v>
      </c>
      <c r="S114" s="33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37">
        <f t="shared" si="29"/>
        <v>0</v>
      </c>
      <c r="AF114" s="148">
        <f t="shared" si="30"/>
        <v>0</v>
      </c>
      <c r="AG114" s="462">
        <f t="shared" si="31"/>
        <v>0</v>
      </c>
      <c r="AH114" s="149">
        <f t="shared" si="34"/>
        <v>0</v>
      </c>
      <c r="AI114" s="149">
        <f t="shared" si="35"/>
        <v>0</v>
      </c>
      <c r="AJ114" s="457">
        <f t="shared" si="24"/>
        <v>0</v>
      </c>
      <c r="AK114" s="16">
        <v>8192.5510001127077</v>
      </c>
      <c r="AL114" s="147">
        <v>0</v>
      </c>
      <c r="AM114" s="147">
        <f t="shared" si="25"/>
        <v>0</v>
      </c>
      <c r="AN114" s="147">
        <v>0</v>
      </c>
      <c r="AO114" s="147">
        <f t="shared" si="26"/>
        <v>0</v>
      </c>
      <c r="AP114" s="147">
        <f t="shared" si="27"/>
        <v>0</v>
      </c>
      <c r="AS114" s="20"/>
      <c r="AT114" s="33"/>
      <c r="AU114" s="33"/>
      <c r="AV114" s="33"/>
      <c r="AW114" s="33">
        <v>45000</v>
      </c>
      <c r="AX114" s="33"/>
      <c r="AY114" s="33"/>
      <c r="AZ114" s="33">
        <f t="shared" si="36"/>
        <v>53192.551000112711</v>
      </c>
      <c r="BA114" s="397">
        <f t="shared" si="32"/>
        <v>53192.551000112711</v>
      </c>
    </row>
    <row r="115" spans="3:53" outlineLevel="1" x14ac:dyDescent="0.35">
      <c r="C115" s="5" t="s">
        <v>45</v>
      </c>
      <c r="D115" s="5" t="s">
        <v>61</v>
      </c>
      <c r="E115" s="5" t="s">
        <v>72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37">
        <v>0</v>
      </c>
      <c r="S115" s="33">
        <v>0</v>
      </c>
      <c r="T115" s="20">
        <v>0</v>
      </c>
      <c r="U115" s="20">
        <v>0</v>
      </c>
      <c r="V115" s="20">
        <v>0</v>
      </c>
      <c r="W115" s="20">
        <v>0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37">
        <f t="shared" si="29"/>
        <v>0</v>
      </c>
      <c r="AF115" s="148">
        <f t="shared" si="30"/>
        <v>0</v>
      </c>
      <c r="AG115" s="462">
        <f t="shared" si="31"/>
        <v>0</v>
      </c>
      <c r="AH115" s="149">
        <f t="shared" si="34"/>
        <v>0</v>
      </c>
      <c r="AI115" s="149">
        <f t="shared" si="35"/>
        <v>0</v>
      </c>
      <c r="AJ115" s="457">
        <f t="shared" si="24"/>
        <v>0</v>
      </c>
      <c r="AK115" s="16">
        <v>0</v>
      </c>
      <c r="AL115" s="147">
        <v>0</v>
      </c>
      <c r="AM115" s="147">
        <f t="shared" si="25"/>
        <v>0</v>
      </c>
      <c r="AN115" s="147">
        <v>0</v>
      </c>
      <c r="AO115" s="147">
        <f t="shared" si="26"/>
        <v>0</v>
      </c>
      <c r="AP115" s="147">
        <f t="shared" si="27"/>
        <v>0</v>
      </c>
      <c r="AS115" s="20"/>
      <c r="AT115" s="33"/>
      <c r="AU115" s="33"/>
      <c r="AV115" s="33"/>
      <c r="AW115" s="33">
        <v>45000</v>
      </c>
      <c r="AX115" s="33"/>
      <c r="AY115" s="33"/>
      <c r="AZ115" s="33">
        <f t="shared" si="36"/>
        <v>45000</v>
      </c>
      <c r="BA115" s="397">
        <f t="shared" si="32"/>
        <v>45000</v>
      </c>
    </row>
    <row r="116" spans="3:53" outlineLevel="1" x14ac:dyDescent="0.35">
      <c r="C116" s="5" t="s">
        <v>45</v>
      </c>
      <c r="D116" s="5" t="s">
        <v>62</v>
      </c>
      <c r="E116" s="5" t="s">
        <v>78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28"/>
      <c r="P116" s="28"/>
      <c r="Q116" s="28"/>
      <c r="R116" s="37">
        <v>0</v>
      </c>
      <c r="S116" s="33">
        <v>0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2421.9043200000001</v>
      </c>
      <c r="AB116" s="20">
        <v>0</v>
      </c>
      <c r="AC116" s="20">
        <v>0</v>
      </c>
      <c r="AD116" s="20">
        <v>0</v>
      </c>
      <c r="AE116" s="37">
        <f t="shared" si="29"/>
        <v>2421.9043200000001</v>
      </c>
      <c r="AF116" s="148">
        <f t="shared" si="30"/>
        <v>2.6116844607427819E-5</v>
      </c>
      <c r="AG116" s="462">
        <f t="shared" si="31"/>
        <v>0</v>
      </c>
      <c r="AH116" s="149">
        <f t="shared" si="34"/>
        <v>269.10048</v>
      </c>
      <c r="AI116" s="149">
        <f t="shared" si="35"/>
        <v>807.30144000000007</v>
      </c>
      <c r="AJ116" s="457">
        <f t="shared" ref="AJ116:AJ179" si="37">AI116/$AI$7</f>
        <v>7.1551966987207897E-5</v>
      </c>
      <c r="AK116" s="16">
        <v>16641.119218978936</v>
      </c>
      <c r="AL116" s="147">
        <v>0</v>
      </c>
      <c r="AM116" s="147">
        <f t="shared" ref="AM116:AM179" si="38">$AM$7*AJ116</f>
        <v>1085.9517159213885</v>
      </c>
      <c r="AN116" s="147">
        <v>1085.9517159213885</v>
      </c>
      <c r="AO116" s="147">
        <f t="shared" ref="AO116:AO179" si="39">$AO$7*AJ116</f>
        <v>1147.8121908965543</v>
      </c>
      <c r="AP116" s="147">
        <f t="shared" ref="AP116:AP179" si="40">$AP$7*AJ116</f>
        <v>1220.2962580972287</v>
      </c>
      <c r="AS116" s="20"/>
      <c r="AT116" s="33"/>
      <c r="AU116" s="33"/>
      <c r="AV116" s="33"/>
      <c r="AW116" s="33">
        <v>45000</v>
      </c>
      <c r="AX116" s="33"/>
      <c r="AY116" s="33"/>
      <c r="AZ116" s="33">
        <f t="shared" si="36"/>
        <v>61641.119218978936</v>
      </c>
      <c r="BA116" s="397">
        <f t="shared" si="32"/>
        <v>65095.179383894108</v>
      </c>
    </row>
    <row r="117" spans="3:53" outlineLevel="1" x14ac:dyDescent="0.35">
      <c r="C117" s="5" t="s">
        <v>46</v>
      </c>
      <c r="D117" s="5" t="s">
        <v>38</v>
      </c>
      <c r="E117" s="5" t="s">
        <v>79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28">
        <v>3338.49</v>
      </c>
      <c r="P117" s="28">
        <v>19120.460839999989</v>
      </c>
      <c r="Q117" s="28">
        <v>44432.339959999998</v>
      </c>
      <c r="R117" s="37">
        <v>66891.290799999988</v>
      </c>
      <c r="S117" s="33">
        <v>41579.44068</v>
      </c>
      <c r="T117" s="20">
        <v>16692.468879999993</v>
      </c>
      <c r="U117" s="20">
        <v>14871.472559999993</v>
      </c>
      <c r="V117" s="20">
        <v>10015.481519999996</v>
      </c>
      <c r="W117" s="20">
        <v>36116.433039999982</v>
      </c>
      <c r="X117" s="20">
        <v>41882.920519999971</v>
      </c>
      <c r="Y117" s="20">
        <v>41275.923839999967</v>
      </c>
      <c r="Z117" s="20">
        <v>54629.895200000028</v>
      </c>
      <c r="AA117" s="20">
        <v>39454.927199999969</v>
      </c>
      <c r="AB117" s="20">
        <v>0</v>
      </c>
      <c r="AC117" s="20">
        <v>0</v>
      </c>
      <c r="AD117" s="20">
        <v>0</v>
      </c>
      <c r="AE117" s="37">
        <f t="shared" si="29"/>
        <v>296518.9634399999</v>
      </c>
      <c r="AF117" s="148">
        <f t="shared" si="30"/>
        <v>3.1975415491715411E-3</v>
      </c>
      <c r="AG117" s="462">
        <f t="shared" si="31"/>
        <v>0</v>
      </c>
      <c r="AH117" s="149">
        <f t="shared" si="34"/>
        <v>32946.551493333325</v>
      </c>
      <c r="AI117" s="149">
        <f t="shared" si="35"/>
        <v>45120.248746666657</v>
      </c>
      <c r="AJ117" s="457">
        <f t="shared" si="37"/>
        <v>3.9990546143161849E-3</v>
      </c>
      <c r="AK117" s="16">
        <v>36904.993892238701</v>
      </c>
      <c r="AL117" s="147">
        <v>56477.760744063664</v>
      </c>
      <c r="AM117" s="147">
        <f t="shared" si="38"/>
        <v>60694.071782211278</v>
      </c>
      <c r="AN117" s="147">
        <v>60694.071782211278</v>
      </c>
      <c r="AO117" s="147">
        <f t="shared" si="39"/>
        <v>64151.466851971622</v>
      </c>
      <c r="AP117" s="147">
        <f t="shared" si="40"/>
        <v>68202.61674495897</v>
      </c>
      <c r="AS117" s="20">
        <v>16665.897421793296</v>
      </c>
      <c r="AT117" s="33">
        <v>12588.255054559977</v>
      </c>
      <c r="AU117" s="33">
        <v>37876.730111999997</v>
      </c>
      <c r="AV117" s="33">
        <v>25251.153407999998</v>
      </c>
      <c r="AW117" s="33">
        <v>25251.153407999998</v>
      </c>
      <c r="AX117" s="33">
        <v>23189.042608328378</v>
      </c>
      <c r="AY117" s="33">
        <v>28043.347449333334</v>
      </c>
      <c r="AZ117" s="33">
        <f t="shared" si="36"/>
        <v>205770.57335425366</v>
      </c>
      <c r="BA117" s="397">
        <f t="shared" si="32"/>
        <v>455296.48947745922</v>
      </c>
    </row>
    <row r="118" spans="3:53" outlineLevel="1" x14ac:dyDescent="0.35">
      <c r="C118" s="5" t="s">
        <v>46</v>
      </c>
      <c r="D118" s="5" t="s">
        <v>39</v>
      </c>
      <c r="E118" s="5" t="s">
        <v>79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14871.463999999996</v>
      </c>
      <c r="P118" s="28">
        <v>28527.942839999985</v>
      </c>
      <c r="Q118" s="28">
        <v>40608.234599999989</v>
      </c>
      <c r="R118" s="37">
        <v>84007.641439999978</v>
      </c>
      <c r="S118" s="33">
        <v>48074.335680000004</v>
      </c>
      <c r="T118" s="20">
        <v>13475.375479999995</v>
      </c>
      <c r="U118" s="20">
        <v>18816.965279999993</v>
      </c>
      <c r="V118" s="20">
        <v>30562.411319999981</v>
      </c>
      <c r="W118" s="20">
        <v>46101.602519999964</v>
      </c>
      <c r="X118" s="20">
        <v>40668.922439999973</v>
      </c>
      <c r="Y118" s="20">
        <v>46131.914879999953</v>
      </c>
      <c r="Z118" s="20">
        <v>68590.866639999993</v>
      </c>
      <c r="AA118" s="20">
        <v>46435.41431999996</v>
      </c>
      <c r="AB118" s="20">
        <v>0</v>
      </c>
      <c r="AC118" s="20">
        <v>0</v>
      </c>
      <c r="AD118" s="20">
        <v>0</v>
      </c>
      <c r="AE118" s="37">
        <f t="shared" si="29"/>
        <v>358857.8085599998</v>
      </c>
      <c r="AF118" s="148">
        <f t="shared" si="30"/>
        <v>3.8697786468804827E-3</v>
      </c>
      <c r="AG118" s="462">
        <f t="shared" si="31"/>
        <v>0</v>
      </c>
      <c r="AH118" s="149">
        <f t="shared" si="34"/>
        <v>39873.089839999979</v>
      </c>
      <c r="AI118" s="149">
        <f t="shared" si="35"/>
        <v>53719.398613333302</v>
      </c>
      <c r="AJ118" s="457">
        <f t="shared" si="37"/>
        <v>4.7612062182793647E-3</v>
      </c>
      <c r="AK118" s="16">
        <v>45530.155192604732</v>
      </c>
      <c r="AL118" s="147">
        <v>63692.980325461715</v>
      </c>
      <c r="AM118" s="147">
        <f t="shared" si="38"/>
        <v>72261.326701478887</v>
      </c>
      <c r="AN118" s="147">
        <v>72261.326701478887</v>
      </c>
      <c r="AO118" s="147">
        <f t="shared" si="39"/>
        <v>76377.642304236942</v>
      </c>
      <c r="AP118" s="147">
        <f t="shared" si="40"/>
        <v>81200.872272795736</v>
      </c>
      <c r="AS118" s="20">
        <v>33172.488679999995</v>
      </c>
      <c r="AT118" s="33">
        <v>12588.255054559977</v>
      </c>
      <c r="AU118" s="33">
        <v>37876.730111999997</v>
      </c>
      <c r="AV118" s="33">
        <v>25251.153407999998</v>
      </c>
      <c r="AW118" s="33">
        <v>25251.153407999998</v>
      </c>
      <c r="AX118" s="33">
        <v>36844.833482331189</v>
      </c>
      <c r="AY118" s="33">
        <v>37791.769619999992</v>
      </c>
      <c r="AZ118" s="33">
        <f t="shared" si="36"/>
        <v>254306.53895749585</v>
      </c>
      <c r="BA118" s="397">
        <f t="shared" si="32"/>
        <v>547839.3605614691</v>
      </c>
    </row>
    <row r="119" spans="3:53" outlineLevel="1" x14ac:dyDescent="0.35">
      <c r="C119" s="5" t="s">
        <v>46</v>
      </c>
      <c r="D119" s="5" t="s">
        <v>37</v>
      </c>
      <c r="E119" s="5" t="s">
        <v>79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28">
        <v>14871.463999999996</v>
      </c>
      <c r="P119" s="28">
        <v>21547.455559999988</v>
      </c>
      <c r="Q119" s="28">
        <v>34811.401039999997</v>
      </c>
      <c r="R119" s="37">
        <v>71230.320599999977</v>
      </c>
      <c r="S119" s="33">
        <v>25342.220279999987</v>
      </c>
      <c r="T119" s="20">
        <v>9681.6333999999988</v>
      </c>
      <c r="U119" s="20">
        <v>10925.979839999996</v>
      </c>
      <c r="V119" s="20">
        <v>9894.0895199999977</v>
      </c>
      <c r="W119" s="20">
        <v>27739.862639999981</v>
      </c>
      <c r="X119" s="20">
        <v>14871.47259999999</v>
      </c>
      <c r="Y119" s="20">
        <v>12139.977599999997</v>
      </c>
      <c r="Z119" s="20">
        <v>23065.94999999999</v>
      </c>
      <c r="AA119" s="20">
        <v>24583.454639999985</v>
      </c>
      <c r="AB119" s="20">
        <v>0</v>
      </c>
      <c r="AC119" s="20">
        <v>0</v>
      </c>
      <c r="AD119" s="20">
        <v>0</v>
      </c>
      <c r="AE119" s="37">
        <f t="shared" si="29"/>
        <v>158244.64051999993</v>
      </c>
      <c r="AF119" s="148">
        <f t="shared" si="30"/>
        <v>1.7064467214043838E-3</v>
      </c>
      <c r="AG119" s="462">
        <f t="shared" si="31"/>
        <v>0</v>
      </c>
      <c r="AH119" s="149">
        <f t="shared" si="34"/>
        <v>17582.737835555548</v>
      </c>
      <c r="AI119" s="149">
        <f t="shared" si="35"/>
        <v>19929.794079999992</v>
      </c>
      <c r="AJ119" s="457">
        <f t="shared" si="37"/>
        <v>1.7663983952190283E-3</v>
      </c>
      <c r="AK119" s="16">
        <v>22674.213304429493</v>
      </c>
      <c r="AL119" s="147">
        <v>20526.056310637501</v>
      </c>
      <c r="AM119" s="147">
        <f t="shared" si="38"/>
        <v>26808.813916070707</v>
      </c>
      <c r="AN119" s="147">
        <v>26808.813916070707</v>
      </c>
      <c r="AO119" s="147">
        <f t="shared" si="39"/>
        <v>28335.959127091319</v>
      </c>
      <c r="AP119" s="147">
        <f t="shared" si="40"/>
        <v>30125.368214966005</v>
      </c>
      <c r="AS119" s="20">
        <v>24613.804600000003</v>
      </c>
      <c r="AT119" s="33">
        <v>12588.255054559977</v>
      </c>
      <c r="AU119" s="33">
        <v>37876.730111999997</v>
      </c>
      <c r="AV119" s="33">
        <v>25251.153407999998</v>
      </c>
      <c r="AW119" s="33">
        <v>25251.153407999998</v>
      </c>
      <c r="AX119" s="33">
        <v>18738.628624709545</v>
      </c>
      <c r="AY119" s="33">
        <v>17582.742158666668</v>
      </c>
      <c r="AZ119" s="33">
        <f t="shared" si="36"/>
        <v>184576.68067036569</v>
      </c>
      <c r="BA119" s="397">
        <f t="shared" si="32"/>
        <v>290372.87823913124</v>
      </c>
    </row>
    <row r="120" spans="3:53" outlineLevel="1" x14ac:dyDescent="0.35">
      <c r="C120" s="5" t="s">
        <v>46</v>
      </c>
      <c r="D120" s="5" t="s">
        <v>63</v>
      </c>
      <c r="E120" s="5" t="s">
        <v>76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86714.064199999979</v>
      </c>
      <c r="R120" s="37">
        <v>86714.064199999979</v>
      </c>
      <c r="S120" s="33">
        <v>58315.20796</v>
      </c>
      <c r="T120" s="20">
        <v>2601.422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37">
        <f t="shared" si="29"/>
        <v>60916.629959999998</v>
      </c>
      <c r="AF120" s="148">
        <f t="shared" si="30"/>
        <v>6.5690049996421898E-4</v>
      </c>
      <c r="AG120" s="462">
        <f t="shared" si="31"/>
        <v>0</v>
      </c>
      <c r="AH120" s="149"/>
      <c r="AI120" s="149">
        <f t="shared" si="35"/>
        <v>0</v>
      </c>
      <c r="AJ120" s="457">
        <f t="shared" si="37"/>
        <v>0</v>
      </c>
      <c r="AK120" s="16">
        <v>0</v>
      </c>
      <c r="AL120" s="147">
        <v>0</v>
      </c>
      <c r="AM120" s="147">
        <f t="shared" si="38"/>
        <v>0</v>
      </c>
      <c r="AN120" s="147">
        <v>0</v>
      </c>
      <c r="AO120" s="147">
        <f t="shared" si="39"/>
        <v>0</v>
      </c>
      <c r="AP120" s="147">
        <f t="shared" si="40"/>
        <v>0</v>
      </c>
      <c r="AS120" s="20">
        <v>59182.347839999988</v>
      </c>
      <c r="AT120" s="33"/>
      <c r="AU120" s="33"/>
      <c r="AV120" s="33"/>
      <c r="AW120" s="33"/>
      <c r="AX120" s="33"/>
      <c r="AY120" s="33"/>
      <c r="AZ120" s="33">
        <f t="shared" si="36"/>
        <v>59182.347839999988</v>
      </c>
      <c r="BA120" s="397">
        <f t="shared" si="32"/>
        <v>59182.347839999988</v>
      </c>
    </row>
    <row r="121" spans="3:53" outlineLevel="1" x14ac:dyDescent="0.35">
      <c r="C121" s="5" t="s">
        <v>46</v>
      </c>
      <c r="D121" s="5" t="s">
        <v>64</v>
      </c>
      <c r="E121" s="5" t="s">
        <v>76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84546.213199999969</v>
      </c>
      <c r="R121" s="37">
        <v>84546.213199999969</v>
      </c>
      <c r="S121" s="33">
        <v>58748.779439999998</v>
      </c>
      <c r="T121" s="20">
        <v>2818.2069999999999</v>
      </c>
      <c r="U121" s="20">
        <v>0</v>
      </c>
      <c r="V121" s="20">
        <v>0</v>
      </c>
      <c r="W121" s="20">
        <v>0</v>
      </c>
      <c r="X121" s="20">
        <v>0</v>
      </c>
      <c r="Y121" s="20">
        <v>0</v>
      </c>
      <c r="Z121" s="20">
        <v>0</v>
      </c>
      <c r="AA121" s="20">
        <v>0</v>
      </c>
      <c r="AB121" s="20">
        <v>0</v>
      </c>
      <c r="AC121" s="20">
        <v>0</v>
      </c>
      <c r="AD121" s="20">
        <v>0</v>
      </c>
      <c r="AE121" s="37">
        <f t="shared" si="29"/>
        <v>61566.986440000001</v>
      </c>
      <c r="AF121" s="148">
        <f t="shared" si="30"/>
        <v>6.6391368334530062E-4</v>
      </c>
      <c r="AG121" s="462">
        <f t="shared" si="31"/>
        <v>0</v>
      </c>
      <c r="AH121" s="149"/>
      <c r="AI121" s="149">
        <f t="shared" si="35"/>
        <v>0</v>
      </c>
      <c r="AJ121" s="457">
        <f t="shared" si="37"/>
        <v>0</v>
      </c>
      <c r="AK121" s="16">
        <v>0</v>
      </c>
      <c r="AL121" s="147">
        <v>0</v>
      </c>
      <c r="AM121" s="147">
        <f t="shared" si="38"/>
        <v>0</v>
      </c>
      <c r="AN121" s="147">
        <v>0</v>
      </c>
      <c r="AO121" s="147">
        <f t="shared" si="39"/>
        <v>0</v>
      </c>
      <c r="AP121" s="147">
        <f t="shared" si="40"/>
        <v>0</v>
      </c>
      <c r="AS121" s="20">
        <v>57881.638159999988</v>
      </c>
      <c r="AT121" s="33"/>
      <c r="AU121" s="33"/>
      <c r="AV121" s="33"/>
      <c r="AW121" s="33"/>
      <c r="AX121" s="33"/>
      <c r="AY121" s="33"/>
      <c r="AZ121" s="33">
        <f t="shared" si="36"/>
        <v>57881.638159999988</v>
      </c>
      <c r="BA121" s="397">
        <f t="shared" si="32"/>
        <v>57881.638159999988</v>
      </c>
    </row>
    <row r="122" spans="3:53" outlineLevel="1" x14ac:dyDescent="0.35">
      <c r="C122" s="5" t="s">
        <v>47</v>
      </c>
      <c r="D122" s="5" t="s">
        <v>65</v>
      </c>
      <c r="E122" s="5" t="s">
        <v>80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72400.982280000011</v>
      </c>
      <c r="R122" s="37">
        <v>72400.982280000011</v>
      </c>
      <c r="S122" s="33">
        <v>87277.896080000006</v>
      </c>
      <c r="T122" s="20">
        <v>5702.817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37">
        <f t="shared" si="29"/>
        <v>92980.713080000001</v>
      </c>
      <c r="AF122" s="148">
        <f t="shared" si="30"/>
        <v>1.0026667093926283E-3</v>
      </c>
      <c r="AG122" s="462">
        <f t="shared" si="31"/>
        <v>0</v>
      </c>
      <c r="AH122" s="149"/>
      <c r="AI122" s="149">
        <f t="shared" si="35"/>
        <v>0</v>
      </c>
      <c r="AJ122" s="457">
        <f t="shared" si="37"/>
        <v>0</v>
      </c>
      <c r="AK122" s="16">
        <v>0</v>
      </c>
      <c r="AL122" s="147">
        <v>0</v>
      </c>
      <c r="AM122" s="147">
        <f t="shared" si="38"/>
        <v>0</v>
      </c>
      <c r="AN122" s="147">
        <v>0</v>
      </c>
      <c r="AO122" s="147">
        <f t="shared" si="39"/>
        <v>0</v>
      </c>
      <c r="AP122" s="147">
        <f t="shared" si="40"/>
        <v>0</v>
      </c>
      <c r="AS122" s="20">
        <v>30000</v>
      </c>
      <c r="AT122" s="33"/>
      <c r="AU122" s="33"/>
      <c r="AV122" s="33"/>
      <c r="AW122" s="33"/>
      <c r="AX122" s="33"/>
      <c r="AY122" s="33"/>
      <c r="AZ122" s="33">
        <f t="shared" si="36"/>
        <v>30000</v>
      </c>
      <c r="BA122" s="397">
        <f t="shared" si="32"/>
        <v>30000</v>
      </c>
    </row>
    <row r="123" spans="3:53" outlineLevel="1" x14ac:dyDescent="0.35">
      <c r="C123" s="5" t="s">
        <v>47</v>
      </c>
      <c r="D123" s="5" t="s">
        <v>66</v>
      </c>
      <c r="E123" s="5" t="s">
        <v>80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70169.44472</v>
      </c>
      <c r="R123" s="37">
        <v>70169.44472</v>
      </c>
      <c r="S123" s="33">
        <v>85046.35772</v>
      </c>
      <c r="T123" s="20">
        <v>5454.8680000000004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37">
        <f t="shared" si="29"/>
        <v>90501.225720000002</v>
      </c>
      <c r="AF123" s="148">
        <f t="shared" si="30"/>
        <v>9.7592891238205059E-4</v>
      </c>
      <c r="AG123" s="462">
        <f t="shared" si="31"/>
        <v>0</v>
      </c>
      <c r="AH123" s="149"/>
      <c r="AI123" s="149">
        <f t="shared" si="35"/>
        <v>0</v>
      </c>
      <c r="AJ123" s="457">
        <f t="shared" si="37"/>
        <v>0</v>
      </c>
      <c r="AK123" s="16">
        <v>0</v>
      </c>
      <c r="AL123" s="147">
        <v>0</v>
      </c>
      <c r="AM123" s="147">
        <f t="shared" si="38"/>
        <v>0</v>
      </c>
      <c r="AN123" s="147">
        <v>0</v>
      </c>
      <c r="AO123" s="147">
        <f t="shared" si="39"/>
        <v>0</v>
      </c>
      <c r="AP123" s="147">
        <f t="shared" si="40"/>
        <v>0</v>
      </c>
      <c r="AS123" s="20">
        <v>30000</v>
      </c>
      <c r="AT123" s="33"/>
      <c r="AU123" s="33"/>
      <c r="AV123" s="33"/>
      <c r="AW123" s="33"/>
      <c r="AX123" s="33"/>
      <c r="AY123" s="33"/>
      <c r="AZ123" s="33">
        <f t="shared" si="36"/>
        <v>30000</v>
      </c>
      <c r="BA123" s="397">
        <f t="shared" si="32"/>
        <v>30000</v>
      </c>
    </row>
    <row r="124" spans="3:53" outlineLevel="1" x14ac:dyDescent="0.35">
      <c r="C124" s="5" t="s">
        <v>47</v>
      </c>
      <c r="D124" s="5" t="s">
        <v>67</v>
      </c>
      <c r="E124" s="5" t="s">
        <v>80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37">
        <v>0</v>
      </c>
      <c r="S124" s="33">
        <v>0</v>
      </c>
      <c r="T124" s="20">
        <v>0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37">
        <f t="shared" si="29"/>
        <v>0</v>
      </c>
      <c r="AF124" s="148">
        <f t="shared" si="30"/>
        <v>0</v>
      </c>
      <c r="AG124" s="462">
        <f t="shared" si="31"/>
        <v>0</v>
      </c>
      <c r="AH124" s="149">
        <f>AVERAGE(S124:AA124)</f>
        <v>0</v>
      </c>
      <c r="AI124" s="149">
        <f t="shared" si="35"/>
        <v>0</v>
      </c>
      <c r="AJ124" s="457">
        <f t="shared" si="37"/>
        <v>0</v>
      </c>
      <c r="AK124" s="16">
        <v>0</v>
      </c>
      <c r="AL124" s="147">
        <v>0</v>
      </c>
      <c r="AM124" s="147">
        <f t="shared" si="38"/>
        <v>0</v>
      </c>
      <c r="AN124" s="147">
        <v>0</v>
      </c>
      <c r="AO124" s="147">
        <f t="shared" si="39"/>
        <v>0</v>
      </c>
      <c r="AP124" s="147">
        <f t="shared" si="40"/>
        <v>0</v>
      </c>
      <c r="AS124" s="20"/>
      <c r="AT124" s="33"/>
      <c r="AU124" s="33"/>
      <c r="AV124" s="33"/>
      <c r="AW124" s="33"/>
      <c r="AX124" s="33"/>
      <c r="AY124" s="33"/>
      <c r="AZ124" s="33">
        <f t="shared" si="36"/>
        <v>0</v>
      </c>
      <c r="BA124" s="397">
        <f t="shared" si="32"/>
        <v>0</v>
      </c>
    </row>
    <row r="125" spans="3:53" outlineLevel="1" x14ac:dyDescent="0.35">
      <c r="C125" s="5" t="s">
        <v>47</v>
      </c>
      <c r="D125" s="5" t="s">
        <v>68</v>
      </c>
      <c r="E125" s="5" t="s">
        <v>81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28">
        <v>0</v>
      </c>
      <c r="P125" s="28">
        <v>0</v>
      </c>
      <c r="Q125" s="28"/>
      <c r="R125" s="37">
        <v>0</v>
      </c>
      <c r="S125" s="33">
        <v>0</v>
      </c>
      <c r="T125" s="20">
        <v>0</v>
      </c>
      <c r="U125" s="20">
        <v>0</v>
      </c>
      <c r="V125" s="20">
        <v>0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37">
        <f t="shared" si="29"/>
        <v>0</v>
      </c>
      <c r="AF125" s="148">
        <f t="shared" si="30"/>
        <v>0</v>
      </c>
      <c r="AG125" s="462">
        <f t="shared" si="31"/>
        <v>0</v>
      </c>
      <c r="AH125" s="149"/>
      <c r="AI125" s="149"/>
      <c r="AJ125" s="457">
        <f t="shared" si="37"/>
        <v>0</v>
      </c>
      <c r="AK125" s="16">
        <v>0</v>
      </c>
      <c r="AL125" s="147">
        <v>0</v>
      </c>
      <c r="AM125" s="147">
        <f t="shared" si="38"/>
        <v>0</v>
      </c>
      <c r="AN125" s="147">
        <v>0</v>
      </c>
      <c r="AO125" s="147">
        <f t="shared" si="39"/>
        <v>0</v>
      </c>
      <c r="AP125" s="147">
        <f t="shared" si="40"/>
        <v>0</v>
      </c>
      <c r="AS125" s="20"/>
      <c r="AT125" s="33"/>
      <c r="AU125" s="33"/>
      <c r="AV125" s="33"/>
      <c r="AW125" s="33"/>
      <c r="AX125" s="33"/>
      <c r="AY125" s="33"/>
      <c r="AZ125" s="33">
        <f t="shared" si="36"/>
        <v>0</v>
      </c>
      <c r="BA125" s="397">
        <f t="shared" si="32"/>
        <v>0</v>
      </c>
    </row>
    <row r="126" spans="3:53" outlineLevel="1" x14ac:dyDescent="0.35">
      <c r="C126" s="5" t="s">
        <v>47</v>
      </c>
      <c r="D126" s="5" t="s">
        <v>29</v>
      </c>
      <c r="E126" s="5" t="s">
        <v>130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302611.90683999995</v>
      </c>
      <c r="R126" s="37">
        <v>302611.90683999995</v>
      </c>
      <c r="S126" s="33">
        <v>146964.5362</v>
      </c>
      <c r="T126" s="20">
        <v>0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>
        <v>0</v>
      </c>
      <c r="AD126" s="20">
        <v>0</v>
      </c>
      <c r="AE126" s="37">
        <f t="shared" si="29"/>
        <v>146964.5362</v>
      </c>
      <c r="AF126" s="148">
        <f t="shared" si="30"/>
        <v>1.5848066015828818E-3</v>
      </c>
      <c r="AG126" s="462">
        <f t="shared" si="31"/>
        <v>0</v>
      </c>
      <c r="AH126" s="149"/>
      <c r="AI126" s="149"/>
      <c r="AJ126" s="457">
        <f t="shared" si="37"/>
        <v>0</v>
      </c>
      <c r="AK126" s="16">
        <v>0</v>
      </c>
      <c r="AL126" s="147">
        <v>0</v>
      </c>
      <c r="AM126" s="147">
        <f t="shared" si="38"/>
        <v>0</v>
      </c>
      <c r="AN126" s="147">
        <v>0</v>
      </c>
      <c r="AO126" s="147">
        <f t="shared" si="39"/>
        <v>0</v>
      </c>
      <c r="AP126" s="147">
        <f t="shared" si="40"/>
        <v>0</v>
      </c>
      <c r="AS126" s="20">
        <v>115442.48102580372</v>
      </c>
      <c r="AT126" s="33">
        <v>0</v>
      </c>
      <c r="AU126" s="33"/>
      <c r="AV126" s="33"/>
      <c r="AW126" s="33"/>
      <c r="AX126" s="33"/>
      <c r="AY126" s="33"/>
      <c r="AZ126" s="33">
        <f t="shared" si="36"/>
        <v>115442.48102580372</v>
      </c>
      <c r="BA126" s="397">
        <f t="shared" si="32"/>
        <v>115442.48102580372</v>
      </c>
    </row>
    <row r="127" spans="3:53" outlineLevel="1" x14ac:dyDescent="0.35">
      <c r="C127" s="5" t="s">
        <v>83</v>
      </c>
      <c r="D127" s="14" t="s">
        <v>82</v>
      </c>
      <c r="E127" s="5"/>
      <c r="F127" s="37">
        <v>621.25500000000034</v>
      </c>
      <c r="G127" s="37">
        <v>31793.639999999989</v>
      </c>
      <c r="H127" s="37">
        <v>52989.40300000002</v>
      </c>
      <c r="I127" s="37">
        <v>54085.738000000005</v>
      </c>
      <c r="J127" s="37">
        <v>35448.080999999991</v>
      </c>
      <c r="K127" s="37">
        <v>5116.2179999999998</v>
      </c>
      <c r="L127" s="37">
        <v>60278.37200000001</v>
      </c>
      <c r="M127" s="37">
        <v>69607.168000000005</v>
      </c>
      <c r="N127" s="37">
        <v>76262.880000000034</v>
      </c>
      <c r="O127" s="37">
        <v>49711.699000000037</v>
      </c>
      <c r="P127" s="37">
        <v>104412.34220000004</v>
      </c>
      <c r="Q127" s="37">
        <v>75706.756480000011</v>
      </c>
      <c r="R127" s="37">
        <v>616033.55268000008</v>
      </c>
      <c r="S127" s="33">
        <v>27268.787760000007</v>
      </c>
      <c r="T127" s="20">
        <v>26551.18352000001</v>
      </c>
      <c r="U127" s="20">
        <v>27627.581520000014</v>
      </c>
      <c r="V127" s="20">
        <v>34803.576720000034</v>
      </c>
      <c r="W127" s="20">
        <v>34803.576720000026</v>
      </c>
      <c r="X127" s="20">
        <v>5740.7960800000001</v>
      </c>
      <c r="Y127" s="20">
        <v>1076.3992799999999</v>
      </c>
      <c r="Z127" s="20">
        <v>0</v>
      </c>
      <c r="AA127" s="20">
        <v>0</v>
      </c>
      <c r="AB127" s="20">
        <v>0</v>
      </c>
      <c r="AC127" s="20">
        <v>0</v>
      </c>
      <c r="AD127" s="20">
        <v>0</v>
      </c>
      <c r="AE127" s="37">
        <f t="shared" si="29"/>
        <v>157871.9016000001</v>
      </c>
      <c r="AF127" s="148">
        <f t="shared" si="30"/>
        <v>1.7024272544203306E-3</v>
      </c>
      <c r="AG127" s="462">
        <f t="shared" si="31"/>
        <v>-0.49063700951676481</v>
      </c>
      <c r="AH127" s="149"/>
      <c r="AI127" s="149"/>
      <c r="AJ127" s="457">
        <f t="shared" si="37"/>
        <v>0</v>
      </c>
      <c r="AK127" s="16">
        <v>0</v>
      </c>
      <c r="AL127" s="147">
        <v>0</v>
      </c>
      <c r="AM127" s="147">
        <f t="shared" si="38"/>
        <v>0</v>
      </c>
      <c r="AN127" s="147">
        <v>0</v>
      </c>
      <c r="AO127" s="147">
        <f t="shared" si="39"/>
        <v>0</v>
      </c>
      <c r="AP127" s="147">
        <f t="shared" si="40"/>
        <v>0</v>
      </c>
      <c r="AS127" s="20"/>
      <c r="AT127" s="33"/>
      <c r="AU127" s="33"/>
      <c r="AV127" s="33"/>
      <c r="AW127" s="33"/>
      <c r="AX127" s="33"/>
      <c r="AY127" s="33"/>
      <c r="AZ127" s="33">
        <f t="shared" si="36"/>
        <v>0</v>
      </c>
      <c r="BA127" s="397">
        <f t="shared" si="32"/>
        <v>0</v>
      </c>
    </row>
    <row r="128" spans="3:53" outlineLevel="1" x14ac:dyDescent="0.35">
      <c r="C128" s="5" t="s">
        <v>83</v>
      </c>
      <c r="D128" s="5" t="s">
        <v>84</v>
      </c>
      <c r="E128" s="5" t="s">
        <v>70</v>
      </c>
      <c r="F128" s="28">
        <v>621.25500000000034</v>
      </c>
      <c r="G128" s="28">
        <v>31793.639999999989</v>
      </c>
      <c r="H128" s="28">
        <v>52989.40300000002</v>
      </c>
      <c r="I128" s="28">
        <v>54085.738000000005</v>
      </c>
      <c r="J128" s="28">
        <v>35448.080999999991</v>
      </c>
      <c r="K128" s="28">
        <v>5116.2179999999998</v>
      </c>
      <c r="L128" s="28">
        <v>60278.37200000001</v>
      </c>
      <c r="M128" s="28">
        <v>69607.168000000005</v>
      </c>
      <c r="N128" s="28">
        <v>76262.880000000034</v>
      </c>
      <c r="O128" s="28">
        <v>49711.699000000037</v>
      </c>
      <c r="P128" s="28">
        <v>104412.34220000004</v>
      </c>
      <c r="Q128" s="28">
        <v>75706.756480000011</v>
      </c>
      <c r="R128" s="37">
        <v>616033.55268000008</v>
      </c>
      <c r="S128" s="33">
        <v>27268.787760000007</v>
      </c>
      <c r="T128" s="20">
        <v>26551.18352000001</v>
      </c>
      <c r="U128" s="20">
        <v>27627.581520000014</v>
      </c>
      <c r="V128" s="20">
        <v>34803.576720000034</v>
      </c>
      <c r="W128" s="20">
        <v>34803.576720000026</v>
      </c>
      <c r="X128" s="20">
        <v>5740.7960800000001</v>
      </c>
      <c r="Y128" s="20">
        <v>1076.3992799999999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37">
        <f t="shared" si="29"/>
        <v>157871.9016000001</v>
      </c>
      <c r="AF128" s="148">
        <f t="shared" si="30"/>
        <v>1.7024272544203306E-3</v>
      </c>
      <c r="AG128" s="462">
        <f t="shared" si="31"/>
        <v>-0.49063700951676481</v>
      </c>
      <c r="AH128" s="149"/>
      <c r="AI128" s="149"/>
      <c r="AJ128" s="457">
        <f t="shared" si="37"/>
        <v>0</v>
      </c>
      <c r="AK128" s="16"/>
      <c r="AL128" s="147">
        <v>0</v>
      </c>
      <c r="AM128" s="147">
        <f t="shared" si="38"/>
        <v>0</v>
      </c>
      <c r="AN128" s="147">
        <v>0</v>
      </c>
      <c r="AO128" s="147">
        <f t="shared" si="39"/>
        <v>0</v>
      </c>
      <c r="AP128" s="147">
        <f t="shared" si="40"/>
        <v>0</v>
      </c>
      <c r="AS128" s="20"/>
      <c r="AT128" s="33"/>
      <c r="AU128" s="33"/>
      <c r="AV128" s="33"/>
      <c r="AW128" s="33"/>
      <c r="AX128" s="33"/>
      <c r="AY128" s="33"/>
      <c r="AZ128" s="33">
        <f t="shared" si="36"/>
        <v>0</v>
      </c>
      <c r="BA128" s="397">
        <f t="shared" si="32"/>
        <v>0</v>
      </c>
    </row>
    <row r="129" spans="3:53" outlineLevel="1" x14ac:dyDescent="0.35">
      <c r="C129" s="5" t="s">
        <v>83</v>
      </c>
      <c r="D129" s="5" t="s">
        <v>85</v>
      </c>
      <c r="E129" s="5" t="s">
        <v>70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0</v>
      </c>
      <c r="N129" s="28">
        <v>0</v>
      </c>
      <c r="O129" s="28">
        <v>0</v>
      </c>
      <c r="P129" s="28">
        <v>0</v>
      </c>
      <c r="Q129" s="28">
        <v>0</v>
      </c>
      <c r="R129" s="37">
        <v>0</v>
      </c>
      <c r="S129" s="33">
        <v>0</v>
      </c>
      <c r="T129" s="20">
        <v>0</v>
      </c>
      <c r="U129" s="20">
        <v>0</v>
      </c>
      <c r="V129" s="20">
        <v>0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  <c r="AB129" s="20">
        <v>0</v>
      </c>
      <c r="AC129" s="20">
        <v>0</v>
      </c>
      <c r="AD129" s="20">
        <v>0</v>
      </c>
      <c r="AE129" s="37">
        <f t="shared" si="29"/>
        <v>0</v>
      </c>
      <c r="AF129" s="148">
        <f t="shared" si="30"/>
        <v>0</v>
      </c>
      <c r="AG129" s="462">
        <f t="shared" si="31"/>
        <v>0</v>
      </c>
      <c r="AH129" s="149"/>
      <c r="AI129" s="149"/>
      <c r="AJ129" s="457">
        <f t="shared" si="37"/>
        <v>0</v>
      </c>
      <c r="AK129" s="16"/>
      <c r="AL129" s="147">
        <v>0</v>
      </c>
      <c r="AM129" s="147">
        <f t="shared" si="38"/>
        <v>0</v>
      </c>
      <c r="AN129" s="147">
        <v>0</v>
      </c>
      <c r="AO129" s="147">
        <f t="shared" si="39"/>
        <v>0</v>
      </c>
      <c r="AP129" s="147">
        <f t="shared" si="40"/>
        <v>0</v>
      </c>
      <c r="AS129" s="20">
        <v>80061.266909911938</v>
      </c>
      <c r="AT129" s="33">
        <v>50369.670246248977</v>
      </c>
      <c r="AU129" s="33">
        <v>52989.40300000002</v>
      </c>
      <c r="AV129" s="33">
        <v>54085.738000000005</v>
      </c>
      <c r="AW129" s="33"/>
      <c r="AX129" s="33">
        <v>0</v>
      </c>
      <c r="AY129" s="33">
        <v>0</v>
      </c>
      <c r="AZ129" s="33">
        <f t="shared" si="36"/>
        <v>237506.07815616095</v>
      </c>
      <c r="BA129" s="397">
        <f t="shared" si="32"/>
        <v>237506.07815616095</v>
      </c>
    </row>
    <row r="130" spans="3:53" outlineLevel="1" x14ac:dyDescent="0.35">
      <c r="C130" s="5" t="s">
        <v>83</v>
      </c>
      <c r="D130" s="5" t="s">
        <v>86</v>
      </c>
      <c r="E130" s="5" t="s">
        <v>71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37">
        <v>0</v>
      </c>
      <c r="S130" s="33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37">
        <f t="shared" si="29"/>
        <v>0</v>
      </c>
      <c r="AF130" s="148">
        <f t="shared" si="30"/>
        <v>0</v>
      </c>
      <c r="AG130" s="462">
        <f t="shared" si="31"/>
        <v>0</v>
      </c>
      <c r="AH130" s="149"/>
      <c r="AI130" s="149"/>
      <c r="AJ130" s="457">
        <f t="shared" si="37"/>
        <v>0</v>
      </c>
      <c r="AK130" s="16"/>
      <c r="AL130" s="147">
        <v>0</v>
      </c>
      <c r="AM130" s="147">
        <f t="shared" si="38"/>
        <v>0</v>
      </c>
      <c r="AN130" s="147">
        <v>0</v>
      </c>
      <c r="AO130" s="147">
        <f t="shared" si="39"/>
        <v>0</v>
      </c>
      <c r="AP130" s="147">
        <f t="shared" si="40"/>
        <v>0</v>
      </c>
      <c r="AS130" s="20"/>
      <c r="AT130" s="33"/>
      <c r="AU130" s="33"/>
      <c r="AV130" s="33"/>
      <c r="AW130" s="33"/>
      <c r="AX130" s="33"/>
      <c r="AY130" s="33"/>
      <c r="AZ130" s="33">
        <f t="shared" si="36"/>
        <v>0</v>
      </c>
      <c r="BA130" s="397">
        <f t="shared" si="32"/>
        <v>0</v>
      </c>
    </row>
    <row r="131" spans="3:53" outlineLevel="1" x14ac:dyDescent="0.35">
      <c r="C131" s="14" t="s">
        <v>190</v>
      </c>
      <c r="D131" s="14" t="s">
        <v>88</v>
      </c>
      <c r="E131" s="5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37">
        <v>0</v>
      </c>
      <c r="S131" s="33">
        <v>-72466.402680000014</v>
      </c>
      <c r="T131" s="20">
        <v>-161231.98841999998</v>
      </c>
      <c r="U131" s="20">
        <v>-68438.699280000001</v>
      </c>
      <c r="V131" s="20">
        <v>-26248.75416</v>
      </c>
      <c r="W131" s="20">
        <v>-30031.537319999999</v>
      </c>
      <c r="X131" s="20">
        <v>-46945.673280000003</v>
      </c>
      <c r="Y131" s="20">
        <v>-59893.275959999999</v>
      </c>
      <c r="Z131" s="20">
        <v>-52165.250639999998</v>
      </c>
      <c r="AA131" s="20">
        <v>-68024.601360000001</v>
      </c>
      <c r="AB131" s="20">
        <v>0</v>
      </c>
      <c r="AC131" s="20">
        <v>0</v>
      </c>
      <c r="AD131" s="20">
        <v>0</v>
      </c>
      <c r="AE131" s="37">
        <f t="shared" si="29"/>
        <v>-585446.18310000002</v>
      </c>
      <c r="AF131" s="148">
        <f t="shared" si="30"/>
        <v>-6.3132167789495645E-3</v>
      </c>
      <c r="AG131" s="462">
        <f t="shared" si="31"/>
        <v>0</v>
      </c>
      <c r="AH131" s="149"/>
      <c r="AI131" s="149"/>
      <c r="AJ131" s="457">
        <f t="shared" si="37"/>
        <v>0</v>
      </c>
      <c r="AK131" s="16"/>
      <c r="AL131" s="147">
        <v>0</v>
      </c>
      <c r="AM131" s="147">
        <f t="shared" si="38"/>
        <v>0</v>
      </c>
      <c r="AN131" s="147">
        <v>0</v>
      </c>
      <c r="AO131" s="147">
        <f t="shared" si="39"/>
        <v>0</v>
      </c>
      <c r="AP131" s="147">
        <f t="shared" si="40"/>
        <v>0</v>
      </c>
      <c r="AS131" s="20"/>
      <c r="AT131" s="33"/>
      <c r="AU131" s="33"/>
      <c r="AV131" s="33"/>
      <c r="AW131" s="33"/>
      <c r="AX131" s="33"/>
      <c r="AY131" s="33"/>
      <c r="AZ131" s="33">
        <f t="shared" si="36"/>
        <v>0</v>
      </c>
      <c r="BA131" s="397">
        <f t="shared" si="32"/>
        <v>0</v>
      </c>
    </row>
    <row r="132" spans="3:53" outlineLevel="1" x14ac:dyDescent="0.35">
      <c r="C132" s="14" t="s">
        <v>191</v>
      </c>
      <c r="D132" s="14" t="s">
        <v>89</v>
      </c>
      <c r="E132" s="5"/>
      <c r="F132" s="28">
        <v>-63307.252079999998</v>
      </c>
      <c r="G132" s="28">
        <v>-146209.23035999999</v>
      </c>
      <c r="H132" s="28">
        <v>-21960.802600000003</v>
      </c>
      <c r="I132" s="28">
        <v>-28387.361199999999</v>
      </c>
      <c r="J132" s="28">
        <v>-30565.3128</v>
      </c>
      <c r="K132" s="28">
        <v>-48921.408799999997</v>
      </c>
      <c r="L132" s="28">
        <v>-56865.0962</v>
      </c>
      <c r="M132" s="28">
        <v>-41861.140200000002</v>
      </c>
      <c r="N132" s="28">
        <v>-94570.68</v>
      </c>
      <c r="O132" s="28">
        <v>-56918.860919999999</v>
      </c>
      <c r="P132" s="28">
        <v>-59071.131280000001</v>
      </c>
      <c r="Q132" s="28">
        <v>-46325.968200000003</v>
      </c>
      <c r="R132" s="37">
        <v>-694964.24463999993</v>
      </c>
      <c r="S132" s="33">
        <v>0</v>
      </c>
      <c r="T132" s="20">
        <v>0</v>
      </c>
      <c r="U132" s="20">
        <v>-724.49900000000002</v>
      </c>
      <c r="V132" s="20">
        <v>0</v>
      </c>
      <c r="W132" s="20">
        <v>-12436.734</v>
      </c>
      <c r="X132" s="20">
        <v>-6314.8755600000004</v>
      </c>
      <c r="Y132" s="20">
        <v>0</v>
      </c>
      <c r="Z132" s="20">
        <v>0</v>
      </c>
      <c r="AA132" s="20">
        <v>0</v>
      </c>
      <c r="AB132" s="20">
        <v>0</v>
      </c>
      <c r="AC132" s="20">
        <v>0</v>
      </c>
      <c r="AD132" s="20">
        <v>0</v>
      </c>
      <c r="AE132" s="37">
        <f t="shared" si="29"/>
        <v>-19476.108560000001</v>
      </c>
      <c r="AF132" s="148">
        <f t="shared" si="30"/>
        <v>-2.1002254160846237E-4</v>
      </c>
      <c r="AG132" s="462">
        <f t="shared" si="31"/>
        <v>-0.95554187575101412</v>
      </c>
      <c r="AH132" s="149"/>
      <c r="AI132" s="149"/>
      <c r="AJ132" s="457">
        <f t="shared" si="37"/>
        <v>0</v>
      </c>
      <c r="AK132" s="16">
        <v>0</v>
      </c>
      <c r="AL132" s="147">
        <v>0</v>
      </c>
      <c r="AM132" s="147">
        <f t="shared" si="38"/>
        <v>0</v>
      </c>
      <c r="AN132" s="147">
        <v>0</v>
      </c>
      <c r="AO132" s="147">
        <f t="shared" si="39"/>
        <v>0</v>
      </c>
      <c r="AP132" s="147">
        <f t="shared" si="40"/>
        <v>0</v>
      </c>
      <c r="AS132" s="20"/>
      <c r="AT132" s="33"/>
      <c r="AU132" s="33"/>
      <c r="AV132" s="33"/>
      <c r="AW132" s="33"/>
      <c r="AX132" s="33"/>
      <c r="AY132" s="33"/>
      <c r="AZ132" s="33">
        <f t="shared" si="36"/>
        <v>0</v>
      </c>
      <c r="BA132" s="397">
        <f t="shared" si="32"/>
        <v>0</v>
      </c>
    </row>
    <row r="133" spans="3:53" x14ac:dyDescent="0.35">
      <c r="C133" s="10" t="s">
        <v>92</v>
      </c>
      <c r="D133" s="10"/>
      <c r="E133" s="10"/>
      <c r="F133" s="22">
        <v>556137.53599999996</v>
      </c>
      <c r="G133" s="22">
        <v>1197577.8361600004</v>
      </c>
      <c r="H133" s="22">
        <v>408961.45739999996</v>
      </c>
      <c r="I133" s="22">
        <v>697370.23109999974</v>
      </c>
      <c r="J133" s="22">
        <v>1137633.1600000001</v>
      </c>
      <c r="K133" s="22">
        <v>904438.83399999992</v>
      </c>
      <c r="L133" s="22">
        <v>1623713.2073000013</v>
      </c>
      <c r="M133" s="22">
        <v>1836643.1872</v>
      </c>
      <c r="N133" s="22">
        <v>1555150.1061199997</v>
      </c>
      <c r="O133" s="22">
        <v>1390002.7237199994</v>
      </c>
      <c r="P133" s="22">
        <v>1383704.5023200007</v>
      </c>
      <c r="Q133" s="22">
        <v>1496516.9316400001</v>
      </c>
      <c r="R133" s="156">
        <v>14187849.712960001</v>
      </c>
      <c r="S133" s="35">
        <v>1993636.1804399998</v>
      </c>
      <c r="T133" s="21">
        <v>1150914.6599200002</v>
      </c>
      <c r="U133" s="21">
        <v>875956.90882000001</v>
      </c>
      <c r="V133" s="21">
        <v>1336267.7702400004</v>
      </c>
      <c r="W133" s="21">
        <v>1675844.1780000008</v>
      </c>
      <c r="X133" s="21">
        <v>1596137.6329599996</v>
      </c>
      <c r="Y133" s="21">
        <v>1701426.5287199989</v>
      </c>
      <c r="Z133" s="21">
        <f>+SUM(Z134:Z171)</f>
        <v>1894161.55816</v>
      </c>
      <c r="AA133" s="21">
        <f>+SUM(AA134:AA171)</f>
        <v>934898.50012499967</v>
      </c>
      <c r="AB133" s="21">
        <v>0</v>
      </c>
      <c r="AC133" s="21">
        <v>0</v>
      </c>
      <c r="AD133" s="21">
        <v>0</v>
      </c>
      <c r="AE133" s="156">
        <f t="shared" si="29"/>
        <v>13159243.917384999</v>
      </c>
      <c r="AF133" s="150">
        <f t="shared" si="30"/>
        <v>0.14190400739761005</v>
      </c>
      <c r="AG133" s="161">
        <f t="shared" si="31"/>
        <v>0.46180942372607081</v>
      </c>
      <c r="AH133" s="151">
        <f>SUM(AH134:AH171)</f>
        <v>1587308.3414227776</v>
      </c>
      <c r="AI133" s="151">
        <f>SUM(AI134:AI171)</f>
        <v>1642887.5140683332</v>
      </c>
      <c r="AJ133" s="456">
        <f t="shared" si="37"/>
        <v>0.14561083053476706</v>
      </c>
      <c r="AK133" s="25">
        <v>2320002.3761835634</v>
      </c>
      <c r="AL133" s="432">
        <v>2341633.4753610445</v>
      </c>
      <c r="AM133" s="466">
        <f t="shared" si="38"/>
        <v>2209950.8641633671</v>
      </c>
      <c r="AN133" s="466">
        <f>SUM(AN134:AN171)</f>
        <v>2249950.8641633671</v>
      </c>
      <c r="AO133" s="25">
        <f t="shared" si="39"/>
        <v>2335839.1593100182</v>
      </c>
      <c r="AP133" s="25">
        <f t="shared" si="40"/>
        <v>2483346.8473588317</v>
      </c>
      <c r="AQ133" s="540">
        <f>AM133-AN133</f>
        <v>-40000</v>
      </c>
      <c r="AS133" s="21">
        <f>SUM(AS134:AS171)</f>
        <v>1378714.617667261</v>
      </c>
      <c r="AT133" s="35">
        <f t="shared" ref="AT133:AY133" si="41">SUM(AT134:AT171)</f>
        <v>785378.22239499318</v>
      </c>
      <c r="AU133" s="35">
        <f t="shared" si="41"/>
        <v>1413593.6885333334</v>
      </c>
      <c r="AV133" s="35">
        <f t="shared" si="41"/>
        <v>1063289.0148133333</v>
      </c>
      <c r="AW133" s="35">
        <f t="shared" si="41"/>
        <v>1895385.2339999999</v>
      </c>
      <c r="AX133" s="35">
        <f t="shared" si="41"/>
        <v>1964070.9999999998</v>
      </c>
      <c r="AY133" s="35">
        <f t="shared" si="41"/>
        <v>2290515.9766293336</v>
      </c>
      <c r="AZ133" s="35">
        <f>SUM(AS133:AY133,AK133)</f>
        <v>13110950.130221818</v>
      </c>
      <c r="BA133" s="22">
        <f t="shared" si="32"/>
        <v>22521720.476415079</v>
      </c>
    </row>
    <row r="134" spans="3:53" outlineLevel="1" x14ac:dyDescent="0.35">
      <c r="C134" s="5" t="s">
        <v>40</v>
      </c>
      <c r="D134" s="5" t="s">
        <v>36</v>
      </c>
      <c r="E134" s="5" t="s">
        <v>69</v>
      </c>
      <c r="F134" s="28">
        <v>171013.49199999997</v>
      </c>
      <c r="G134" s="28">
        <v>1050280.9580000003</v>
      </c>
      <c r="H134" s="28">
        <v>237160.21399999998</v>
      </c>
      <c r="I134" s="28">
        <v>521913.80599999992</v>
      </c>
      <c r="J134" s="28">
        <v>746167.33900000004</v>
      </c>
      <c r="K134" s="28">
        <v>730033.99099999992</v>
      </c>
      <c r="L134" s="28">
        <v>1321057.2210000008</v>
      </c>
      <c r="M134" s="28">
        <v>1563805.4330000002</v>
      </c>
      <c r="N134" s="28">
        <v>934956.85899999994</v>
      </c>
      <c r="O134" s="28">
        <v>1094940.9953999997</v>
      </c>
      <c r="P134" s="28">
        <v>838332.72880000027</v>
      </c>
      <c r="Q134" s="28">
        <v>1018908.9260000001</v>
      </c>
      <c r="R134" s="37">
        <v>10228571.963200001</v>
      </c>
      <c r="S134" s="33">
        <v>1460053.3351599998</v>
      </c>
      <c r="T134" s="20">
        <v>894960.81739999983</v>
      </c>
      <c r="U134" s="20">
        <v>921888.83808000013</v>
      </c>
      <c r="V134" s="20">
        <v>1134541.0314000002</v>
      </c>
      <c r="W134" s="20">
        <v>1127017.0245600005</v>
      </c>
      <c r="X134" s="20">
        <v>1256271.1000000001</v>
      </c>
      <c r="Y134" s="20">
        <v>1375347.9531599991</v>
      </c>
      <c r="Z134" s="20">
        <v>1320661.2076000003</v>
      </c>
      <c r="AA134" s="20">
        <v>562399.5564</v>
      </c>
      <c r="AB134" s="20">
        <v>0</v>
      </c>
      <c r="AC134" s="20">
        <v>0</v>
      </c>
      <c r="AD134" s="20">
        <v>0</v>
      </c>
      <c r="AE134" s="37">
        <f t="shared" si="29"/>
        <v>10053140.86376</v>
      </c>
      <c r="AF134" s="148">
        <f t="shared" si="30"/>
        <v>0.10840903812228329</v>
      </c>
      <c r="AG134" s="462">
        <f t="shared" si="31"/>
        <v>0.49662420536759044</v>
      </c>
      <c r="AH134" s="149">
        <f t="shared" ref="AH134:AH163" si="42">AVERAGE(S134:AA134)</f>
        <v>1117015.6515288888</v>
      </c>
      <c r="AI134" s="149">
        <f t="shared" ref="AI134:AI163" si="43">AVERAGE(Y134:AA134)</f>
        <v>1086136.2390533332</v>
      </c>
      <c r="AJ134" s="457">
        <f t="shared" si="37"/>
        <v>9.6265385480241716E-2</v>
      </c>
      <c r="AK134" s="16">
        <v>1562544.6934883117</v>
      </c>
      <c r="AL134" s="147">
        <v>1619986.7977128106</v>
      </c>
      <c r="AM134" s="472">
        <f t="shared" si="38"/>
        <v>1461029.8632991049</v>
      </c>
      <c r="AN134" s="472">
        <f>AM134+20000</f>
        <v>1481029.8632991049</v>
      </c>
      <c r="AO134" s="147">
        <f t="shared" si="39"/>
        <v>1544256.4008803822</v>
      </c>
      <c r="AP134" s="147">
        <f t="shared" si="40"/>
        <v>1641775.8257690948</v>
      </c>
      <c r="AS134" s="20">
        <v>670428.60820000002</v>
      </c>
      <c r="AT134" s="33">
        <v>455545.75598684925</v>
      </c>
      <c r="AU134" s="33">
        <v>856320.69120000012</v>
      </c>
      <c r="AV134" s="33">
        <v>744480.67747999995</v>
      </c>
      <c r="AW134" s="33">
        <v>1302041.3389999999</v>
      </c>
      <c r="AX134" s="33">
        <v>1370144.133447218</v>
      </c>
      <c r="AY134" s="33">
        <v>1247401.1340000001</v>
      </c>
      <c r="AZ134" s="33">
        <f t="shared" ref="AZ134:AZ171" si="44">SUM(AS134:AY134,AK134)</f>
        <v>8208907.0328023797</v>
      </c>
      <c r="BA134" s="397">
        <f t="shared" si="32"/>
        <v>14495955.920463772</v>
      </c>
    </row>
    <row r="135" spans="3:53" outlineLevel="1" x14ac:dyDescent="0.35">
      <c r="C135" s="5" t="s">
        <v>41</v>
      </c>
      <c r="D135" s="5" t="s">
        <v>32</v>
      </c>
      <c r="E135" s="5" t="s">
        <v>70</v>
      </c>
      <c r="F135" s="28">
        <v>36055.091</v>
      </c>
      <c r="G135" s="28">
        <v>21672.461999999996</v>
      </c>
      <c r="H135" s="28">
        <v>16778.679</v>
      </c>
      <c r="I135" s="28">
        <v>28314.019000000008</v>
      </c>
      <c r="J135" s="28">
        <v>37402.473000000005</v>
      </c>
      <c r="K135" s="28">
        <v>27614.913000000008</v>
      </c>
      <c r="L135" s="28">
        <v>45296.064000000013</v>
      </c>
      <c r="M135" s="28">
        <v>39468.023999999998</v>
      </c>
      <c r="N135" s="28">
        <v>37193.158000000003</v>
      </c>
      <c r="O135" s="28">
        <v>53498.65860000001</v>
      </c>
      <c r="P135" s="28">
        <v>69655.660199999984</v>
      </c>
      <c r="Q135" s="28">
        <v>67860.712999999989</v>
      </c>
      <c r="R135" s="37">
        <v>480809.91480000003</v>
      </c>
      <c r="S135" s="33">
        <v>31237.472599999997</v>
      </c>
      <c r="T135" s="20">
        <v>21902.134800000003</v>
      </c>
      <c r="U135" s="20">
        <v>17952.078600000001</v>
      </c>
      <c r="V135" s="20">
        <v>31955.574600000014</v>
      </c>
      <c r="W135" s="20">
        <v>25492.649200000007</v>
      </c>
      <c r="X135" s="20">
        <v>27287.905400000011</v>
      </c>
      <c r="Y135" s="20">
        <v>34109.883000000009</v>
      </c>
      <c r="Z135" s="20">
        <v>40141.943519999993</v>
      </c>
      <c r="AA135" s="20">
        <v>33176.349360000007</v>
      </c>
      <c r="AB135" s="20">
        <v>0</v>
      </c>
      <c r="AC135" s="20">
        <v>0</v>
      </c>
      <c r="AD135" s="20">
        <v>0</v>
      </c>
      <c r="AE135" s="37">
        <f t="shared" si="29"/>
        <v>263255.99108000007</v>
      </c>
      <c r="AF135" s="148">
        <f t="shared" si="30"/>
        <v>2.8388469991294974E-3</v>
      </c>
      <c r="AG135" s="462">
        <f t="shared" si="31"/>
        <v>-8.9160449240795914E-2</v>
      </c>
      <c r="AH135" s="149">
        <f t="shared" si="42"/>
        <v>29250.665675555563</v>
      </c>
      <c r="AI135" s="149">
        <f t="shared" si="43"/>
        <v>35809.391960000001</v>
      </c>
      <c r="AJ135" s="457">
        <f t="shared" si="37"/>
        <v>3.1738236851824612E-3</v>
      </c>
      <c r="AK135" s="16">
        <v>46134.365896090741</v>
      </c>
      <c r="AL135" s="147">
        <v>41619.777521057447</v>
      </c>
      <c r="AM135" s="147">
        <f t="shared" si="38"/>
        <v>48169.455321501191</v>
      </c>
      <c r="AN135" s="147">
        <v>48169.455321501191</v>
      </c>
      <c r="AO135" s="147">
        <f t="shared" si="39"/>
        <v>50913.394432048888</v>
      </c>
      <c r="AP135" s="147">
        <f t="shared" si="40"/>
        <v>54128.563196325995</v>
      </c>
      <c r="AS135" s="20">
        <v>55569.491843278003</v>
      </c>
      <c r="AT135" s="33">
        <v>24319.355219934801</v>
      </c>
      <c r="AU135" s="33">
        <v>26778.679</v>
      </c>
      <c r="AV135" s="33">
        <v>28314.019</v>
      </c>
      <c r="AW135" s="33">
        <v>37402.473000000005</v>
      </c>
      <c r="AX135" s="33">
        <v>27614.913000000008</v>
      </c>
      <c r="AY135" s="33">
        <v>49825.670400000032</v>
      </c>
      <c r="AZ135" s="33">
        <f t="shared" si="44"/>
        <v>295958.96735930355</v>
      </c>
      <c r="BA135" s="397">
        <f t="shared" si="32"/>
        <v>490790.15783023706</v>
      </c>
    </row>
    <row r="136" spans="3:53" outlineLevel="1" x14ac:dyDescent="0.35">
      <c r="C136" s="5" t="s">
        <v>41</v>
      </c>
      <c r="D136" s="5" t="s">
        <v>33</v>
      </c>
      <c r="E136" s="5" t="s">
        <v>70</v>
      </c>
      <c r="F136" s="28">
        <v>38482.915999999997</v>
      </c>
      <c r="G136" s="28">
        <v>6991.1179999999986</v>
      </c>
      <c r="H136" s="28">
        <v>22022.016999999993</v>
      </c>
      <c r="I136" s="28">
        <v>16429.124</v>
      </c>
      <c r="J136" s="28">
        <v>19575.129000000004</v>
      </c>
      <c r="K136" s="28">
        <v>13283.123000000001</v>
      </c>
      <c r="L136" s="28">
        <v>32260.81300000002</v>
      </c>
      <c r="M136" s="28">
        <v>26083.211000000007</v>
      </c>
      <c r="N136" s="28">
        <v>21621.610000000008</v>
      </c>
      <c r="O136" s="28">
        <v>38781.627120000005</v>
      </c>
      <c r="P136" s="28">
        <v>50794.436200000004</v>
      </c>
      <c r="Q136" s="28">
        <v>49420.834600000009</v>
      </c>
      <c r="R136" s="37">
        <v>335745.95892000006</v>
      </c>
      <c r="S136" s="33">
        <v>15787.208760000001</v>
      </c>
      <c r="T136" s="20">
        <v>15444.008800000001</v>
      </c>
      <c r="U136" s="20">
        <v>10982.887200000003</v>
      </c>
      <c r="V136" s="20">
        <v>19219.21344</v>
      </c>
      <c r="W136" s="20">
        <v>10296.006720000001</v>
      </c>
      <c r="X136" s="20">
        <v>21621.610799999999</v>
      </c>
      <c r="Y136" s="20">
        <v>33633.623519999979</v>
      </c>
      <c r="Z136" s="20">
        <v>19356.501599999996</v>
      </c>
      <c r="AA136" s="20">
        <v>22239.375119999997</v>
      </c>
      <c r="AB136" s="20">
        <v>0</v>
      </c>
      <c r="AC136" s="20">
        <v>0</v>
      </c>
      <c r="AD136" s="20">
        <v>0</v>
      </c>
      <c r="AE136" s="37">
        <f t="shared" ref="AE136:AE199" si="45">+SUM(S136:AD136)</f>
        <v>168580.43595999997</v>
      </c>
      <c r="AF136" s="148">
        <f t="shared" si="30"/>
        <v>1.8179037930861595E-3</v>
      </c>
      <c r="AG136" s="462">
        <f t="shared" si="31"/>
        <v>-0.1643739459212481</v>
      </c>
      <c r="AH136" s="149">
        <f t="shared" si="42"/>
        <v>18731.159551111108</v>
      </c>
      <c r="AI136" s="149">
        <f t="shared" si="43"/>
        <v>25076.500079999987</v>
      </c>
      <c r="AJ136" s="457">
        <f t="shared" si="37"/>
        <v>2.2225563054599222E-3</v>
      </c>
      <c r="AK136" s="16">
        <v>18157.858724815564</v>
      </c>
      <c r="AL136" s="147">
        <v>30582.352254946636</v>
      </c>
      <c r="AM136" s="147">
        <f t="shared" si="38"/>
        <v>33731.970416377335</v>
      </c>
      <c r="AN136" s="147">
        <v>33731.970416377335</v>
      </c>
      <c r="AO136" s="147">
        <f t="shared" si="39"/>
        <v>35653.4883634574</v>
      </c>
      <c r="AP136" s="147">
        <f t="shared" si="40"/>
        <v>37904.997684382717</v>
      </c>
      <c r="AS136" s="20">
        <v>44440.646842116599</v>
      </c>
      <c r="AT136" s="33">
        <v>15945.855801247728</v>
      </c>
      <c r="AU136" s="33">
        <v>22022.016999999993</v>
      </c>
      <c r="AV136" s="33">
        <v>22022.016999999993</v>
      </c>
      <c r="AW136" s="33">
        <v>19575.129000000004</v>
      </c>
      <c r="AX136" s="33">
        <v>13283.123000000001</v>
      </c>
      <c r="AY136" s="33">
        <v>35486.894300000029</v>
      </c>
      <c r="AZ136" s="33">
        <f t="shared" si="44"/>
        <v>190933.54166817994</v>
      </c>
      <c r="BA136" s="397">
        <f t="shared" si="32"/>
        <v>328806.35038734402</v>
      </c>
    </row>
    <row r="137" spans="3:53" outlineLevel="1" x14ac:dyDescent="0.35">
      <c r="C137" s="5" t="s">
        <v>42</v>
      </c>
      <c r="D137" s="5" t="s">
        <v>48</v>
      </c>
      <c r="E137" s="5" t="s">
        <v>70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28">
        <v>0</v>
      </c>
      <c r="R137" s="37">
        <v>0</v>
      </c>
      <c r="S137" s="33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0</v>
      </c>
      <c r="Y137" s="20">
        <v>3590.5139999999997</v>
      </c>
      <c r="Z137" s="20">
        <v>28436.865239999999</v>
      </c>
      <c r="AA137" s="20">
        <v>12207.747600000001</v>
      </c>
      <c r="AB137" s="20">
        <v>0</v>
      </c>
      <c r="AC137" s="20">
        <v>0</v>
      </c>
      <c r="AD137" s="20">
        <v>0</v>
      </c>
      <c r="AE137" s="37">
        <f t="shared" si="45"/>
        <v>44235.126839999997</v>
      </c>
      <c r="AF137" s="148">
        <f t="shared" ref="AF137:AF200" si="46">AE137/$AE$7</f>
        <v>4.7701386232720355E-4</v>
      </c>
      <c r="AG137" s="462">
        <f t="shared" ref="AG137:AG200" si="47">IFERROR(SUM(S137:Z137)/SUM(F137:M137)-1,0)</f>
        <v>0</v>
      </c>
      <c r="AH137" s="149">
        <f t="shared" si="42"/>
        <v>4915.0140933333332</v>
      </c>
      <c r="AI137" s="149">
        <f t="shared" si="43"/>
        <v>14745.04228</v>
      </c>
      <c r="AJ137" s="457">
        <f t="shared" si="37"/>
        <v>1.3068684461203792E-3</v>
      </c>
      <c r="AK137" s="16">
        <v>38162.618847869191</v>
      </c>
      <c r="AL137" s="147">
        <v>13127.594226874078</v>
      </c>
      <c r="AM137" s="472">
        <f t="shared" si="38"/>
        <v>19834.47962795585</v>
      </c>
      <c r="AN137" s="472">
        <f>AM137+10000</f>
        <v>29834.47962795585</v>
      </c>
      <c r="AO137" s="147">
        <f t="shared" si="39"/>
        <v>20964.336796264259</v>
      </c>
      <c r="AP137" s="147">
        <f t="shared" si="40"/>
        <v>22288.229685022521</v>
      </c>
      <c r="AS137" s="20"/>
      <c r="AT137" s="33"/>
      <c r="AU137" s="33"/>
      <c r="AV137" s="33"/>
      <c r="AW137" s="33"/>
      <c r="AX137" s="33"/>
      <c r="AY137" s="33">
        <v>75831.655680000011</v>
      </c>
      <c r="AZ137" s="33">
        <f t="shared" si="44"/>
        <v>113994.2745278692</v>
      </c>
      <c r="BA137" s="397">
        <f t="shared" ref="BA137:BA200" si="48">SUM(AS137:AY137,AK137,AL137,AN137,AO137,AP137)</f>
        <v>200208.9148639859</v>
      </c>
    </row>
    <row r="138" spans="3:53" outlineLevel="1" x14ac:dyDescent="0.35">
      <c r="C138" s="5" t="s">
        <v>43</v>
      </c>
      <c r="D138" s="5" t="s">
        <v>49</v>
      </c>
      <c r="E138" s="5" t="s">
        <v>69</v>
      </c>
      <c r="F138" s="28">
        <v>0</v>
      </c>
      <c r="G138" s="28">
        <v>0</v>
      </c>
      <c r="H138" s="28">
        <v>0</v>
      </c>
      <c r="I138" s="28">
        <v>0</v>
      </c>
      <c r="J138" s="28">
        <v>0</v>
      </c>
      <c r="K138" s="28">
        <v>0</v>
      </c>
      <c r="L138" s="28">
        <v>0</v>
      </c>
      <c r="M138" s="28">
        <v>0</v>
      </c>
      <c r="N138" s="28">
        <v>0</v>
      </c>
      <c r="O138" s="28">
        <v>0</v>
      </c>
      <c r="P138" s="28">
        <v>0</v>
      </c>
      <c r="Q138" s="28">
        <v>0</v>
      </c>
      <c r="R138" s="37">
        <v>0</v>
      </c>
      <c r="S138" s="33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5372.2094400000005</v>
      </c>
      <c r="Z138" s="20">
        <v>209433.61036000005</v>
      </c>
      <c r="AA138" s="20">
        <v>106783.03655999996</v>
      </c>
      <c r="AB138" s="20">
        <v>0</v>
      </c>
      <c r="AC138" s="20">
        <v>0</v>
      </c>
      <c r="AD138" s="20">
        <v>0</v>
      </c>
      <c r="AE138" s="37">
        <f t="shared" si="45"/>
        <v>321588.85636000003</v>
      </c>
      <c r="AF138" s="148">
        <f t="shared" si="46"/>
        <v>3.4678852172965059E-3</v>
      </c>
      <c r="AG138" s="462">
        <f t="shared" si="47"/>
        <v>0</v>
      </c>
      <c r="AH138" s="149">
        <f t="shared" si="42"/>
        <v>35732.095151111113</v>
      </c>
      <c r="AI138" s="149">
        <f t="shared" si="43"/>
        <v>107196.28545333334</v>
      </c>
      <c r="AJ138" s="457">
        <f t="shared" si="37"/>
        <v>9.5009183656457E-3</v>
      </c>
      <c r="AK138" s="16">
        <v>187404.42602864336</v>
      </c>
      <c r="AL138" s="431">
        <v>148046.03145247657</v>
      </c>
      <c r="AM138" s="147">
        <f t="shared" si="38"/>
        <v>144196.43563183327</v>
      </c>
      <c r="AN138" s="147">
        <v>144196.43563183327</v>
      </c>
      <c r="AO138" s="147">
        <f t="shared" si="39"/>
        <v>152410.48407167831</v>
      </c>
      <c r="AP138" s="147">
        <f t="shared" si="40"/>
        <v>162035.16993680209</v>
      </c>
      <c r="AS138" s="20"/>
      <c r="AT138" s="33"/>
      <c r="AU138" s="33"/>
      <c r="AV138" s="33"/>
      <c r="AW138" s="33"/>
      <c r="AX138" s="33"/>
      <c r="AY138" s="33">
        <v>94323.600359999997</v>
      </c>
      <c r="AZ138" s="33">
        <f t="shared" si="44"/>
        <v>281728.02638864337</v>
      </c>
      <c r="BA138" s="397">
        <f t="shared" si="48"/>
        <v>888416.1474814337</v>
      </c>
    </row>
    <row r="139" spans="3:53" outlineLevel="1" x14ac:dyDescent="0.35">
      <c r="C139" s="5" t="s">
        <v>41</v>
      </c>
      <c r="D139" s="5" t="s">
        <v>30</v>
      </c>
      <c r="E139" s="5" t="s">
        <v>71</v>
      </c>
      <c r="F139" s="28">
        <v>71826.576000000001</v>
      </c>
      <c r="G139" s="28">
        <v>46441.235000000008</v>
      </c>
      <c r="H139" s="28">
        <v>44064.10300000001</v>
      </c>
      <c r="I139" s="28">
        <v>50093.928000000014</v>
      </c>
      <c r="J139" s="28">
        <v>70734.479000000007</v>
      </c>
      <c r="K139" s="28">
        <v>55891.828000000009</v>
      </c>
      <c r="L139" s="28">
        <v>95075.975999999995</v>
      </c>
      <c r="M139" s="28">
        <v>130471.88600000001</v>
      </c>
      <c r="N139" s="28">
        <v>343619.15699999995</v>
      </c>
      <c r="O139" s="28">
        <v>41015.808000000005</v>
      </c>
      <c r="P139" s="28">
        <v>264933.24800000002</v>
      </c>
      <c r="Q139" s="28">
        <v>82985.472000000009</v>
      </c>
      <c r="R139" s="37">
        <v>1297153.696</v>
      </c>
      <c r="S139" s="33">
        <v>186431.15620000003</v>
      </c>
      <c r="T139" s="20">
        <v>123715.12520000002</v>
      </c>
      <c r="U139" s="20">
        <v>238845.54240000001</v>
      </c>
      <c r="V139" s="20">
        <v>83700.864000000016</v>
      </c>
      <c r="W139" s="20">
        <v>351209.77920000005</v>
      </c>
      <c r="X139" s="20">
        <v>55323.647999999994</v>
      </c>
      <c r="Y139" s="20">
        <v>168307.89119999998</v>
      </c>
      <c r="Z139" s="20">
        <v>80259.294999999998</v>
      </c>
      <c r="AA139" s="20">
        <v>83700.863999999987</v>
      </c>
      <c r="AB139" s="20">
        <v>0</v>
      </c>
      <c r="AC139" s="20">
        <v>0</v>
      </c>
      <c r="AD139" s="20">
        <v>0</v>
      </c>
      <c r="AE139" s="37">
        <f t="shared" si="45"/>
        <v>1371494.1652000002</v>
      </c>
      <c r="AF139" s="148">
        <f t="shared" si="46"/>
        <v>1.4789642884208714E-2</v>
      </c>
      <c r="AG139" s="462">
        <f t="shared" si="47"/>
        <v>1.2808949275773212</v>
      </c>
      <c r="AH139" s="149">
        <f t="shared" si="42"/>
        <v>152388.24057777779</v>
      </c>
      <c r="AI139" s="149">
        <f t="shared" si="43"/>
        <v>110756.01673333334</v>
      </c>
      <c r="AJ139" s="457">
        <f t="shared" si="37"/>
        <v>9.8164210544924978E-3</v>
      </c>
      <c r="AK139" s="16">
        <v>238408.97356312425</v>
      </c>
      <c r="AL139" s="147">
        <v>124560.78690514383</v>
      </c>
      <c r="AM139" s="472">
        <f t="shared" si="38"/>
        <v>148984.85306824345</v>
      </c>
      <c r="AN139" s="472">
        <f>AM139+10000</f>
        <v>158984.85306824345</v>
      </c>
      <c r="AO139" s="147">
        <f t="shared" si="39"/>
        <v>157471.67033625353</v>
      </c>
      <c r="AP139" s="147">
        <f t="shared" si="40"/>
        <v>167415.96891173723</v>
      </c>
      <c r="AS139" s="20">
        <v>142463.82976157952</v>
      </c>
      <c r="AT139" s="33">
        <v>81481.445005902176</v>
      </c>
      <c r="AU139" s="33">
        <v>117703.79450000002</v>
      </c>
      <c r="AV139" s="33">
        <v>78469.196333333341</v>
      </c>
      <c r="AW139" s="33">
        <v>70734.479000000007</v>
      </c>
      <c r="AX139" s="33">
        <v>223247.34719999999</v>
      </c>
      <c r="AY139" s="33">
        <v>228925.44</v>
      </c>
      <c r="AZ139" s="33">
        <f t="shared" si="44"/>
        <v>1181434.5053639391</v>
      </c>
      <c r="BA139" s="397">
        <f t="shared" si="48"/>
        <v>1789867.7845853171</v>
      </c>
    </row>
    <row r="140" spans="3:53" outlineLevel="1" x14ac:dyDescent="0.35">
      <c r="C140" s="5" t="s">
        <v>41</v>
      </c>
      <c r="D140" s="5" t="s">
        <v>31</v>
      </c>
      <c r="E140" s="5" t="s">
        <v>71</v>
      </c>
      <c r="F140" s="28">
        <v>45411.314000000006</v>
      </c>
      <c r="G140" s="28">
        <v>23875.780000000002</v>
      </c>
      <c r="H140" s="28">
        <v>25941.705999999998</v>
      </c>
      <c r="I140" s="28">
        <v>20640.555</v>
      </c>
      <c r="J140" s="28">
        <v>32700.203999999998</v>
      </c>
      <c r="K140" s="28">
        <v>25742.714999999997</v>
      </c>
      <c r="L140" s="28">
        <v>66829.840000000011</v>
      </c>
      <c r="M140" s="28">
        <v>58746.505999999994</v>
      </c>
      <c r="N140" s="28">
        <v>67228.319000000003</v>
      </c>
      <c r="O140" s="28">
        <v>157738.91723999995</v>
      </c>
      <c r="P140" s="28">
        <v>152558.51120000001</v>
      </c>
      <c r="Q140" s="28">
        <v>16622.072919999999</v>
      </c>
      <c r="R140" s="37">
        <v>694036.44035999989</v>
      </c>
      <c r="S140" s="33">
        <v>45312.2264</v>
      </c>
      <c r="T140" s="20">
        <v>67399.091559999986</v>
      </c>
      <c r="U140" s="20">
        <v>34154.946000000004</v>
      </c>
      <c r="V140" s="20">
        <v>51232.419000000024</v>
      </c>
      <c r="W140" s="20">
        <v>37342.740960000003</v>
      </c>
      <c r="X140" s="20">
        <v>48727.722759999982</v>
      </c>
      <c r="Y140" s="20">
        <v>94586.258520000003</v>
      </c>
      <c r="Z140" s="20">
        <v>36204.241159999998</v>
      </c>
      <c r="AA140" s="20">
        <v>36978.402960000014</v>
      </c>
      <c r="AB140" s="20">
        <v>0</v>
      </c>
      <c r="AC140" s="20">
        <v>0</v>
      </c>
      <c r="AD140" s="20">
        <v>0</v>
      </c>
      <c r="AE140" s="37">
        <f t="shared" si="45"/>
        <v>451938.04932000005</v>
      </c>
      <c r="AF140" s="148">
        <f t="shared" si="46"/>
        <v>4.8735186228473677E-3</v>
      </c>
      <c r="AG140" s="462">
        <f t="shared" si="47"/>
        <v>0.38371254754515194</v>
      </c>
      <c r="AH140" s="149">
        <f t="shared" si="42"/>
        <v>50215.338813333336</v>
      </c>
      <c r="AI140" s="149">
        <f t="shared" si="43"/>
        <v>55922.967546666674</v>
      </c>
      <c r="AJ140" s="457">
        <f t="shared" si="37"/>
        <v>4.9565108266446199E-3</v>
      </c>
      <c r="AK140" s="16">
        <v>65400.360719289354</v>
      </c>
      <c r="AL140" s="147">
        <v>73582.117439654758</v>
      </c>
      <c r="AM140" s="147">
        <f t="shared" si="38"/>
        <v>75225.485249622245</v>
      </c>
      <c r="AN140" s="147">
        <v>75225.485249622245</v>
      </c>
      <c r="AO140" s="147">
        <f t="shared" si="39"/>
        <v>79510.652057274128</v>
      </c>
      <c r="AP140" s="147">
        <f t="shared" si="40"/>
        <v>84531.730847513521</v>
      </c>
      <c r="AS140" s="20">
        <v>79234.502635012395</v>
      </c>
      <c r="AT140" s="33">
        <v>28378.328319106575</v>
      </c>
      <c r="AU140" s="33">
        <v>49866.217499999999</v>
      </c>
      <c r="AV140" s="33">
        <v>33244.144999999997</v>
      </c>
      <c r="AW140" s="33">
        <v>32700.203999999998</v>
      </c>
      <c r="AX140" s="33">
        <v>40846.785119999993</v>
      </c>
      <c r="AY140" s="33">
        <v>182159.712</v>
      </c>
      <c r="AZ140" s="33">
        <f t="shared" si="44"/>
        <v>511830.25529340829</v>
      </c>
      <c r="BA140" s="397">
        <f t="shared" si="48"/>
        <v>824680.24088747299</v>
      </c>
    </row>
    <row r="141" spans="3:53" outlineLevel="1" x14ac:dyDescent="0.35">
      <c r="C141" s="5" t="s">
        <v>41</v>
      </c>
      <c r="D141" s="5" t="s">
        <v>34</v>
      </c>
      <c r="E141" s="5" t="s">
        <v>72</v>
      </c>
      <c r="F141" s="28">
        <v>182733.18299999993</v>
      </c>
      <c r="G141" s="28">
        <v>176310.50199999995</v>
      </c>
      <c r="H141" s="28">
        <v>164722.01799999998</v>
      </c>
      <c r="I141" s="28">
        <v>211940.49299999996</v>
      </c>
      <c r="J141" s="28">
        <v>224062.41899999999</v>
      </c>
      <c r="K141" s="28">
        <v>51872.264000000003</v>
      </c>
      <c r="L141" s="28">
        <v>280688.15600000008</v>
      </c>
      <c r="M141" s="28">
        <v>119087.48499999997</v>
      </c>
      <c r="N141" s="28">
        <v>264145.20599999995</v>
      </c>
      <c r="O141" s="28">
        <v>93044.995920000001</v>
      </c>
      <c r="P141" s="28">
        <v>76213.310400000017</v>
      </c>
      <c r="Q141" s="28">
        <v>55335.861959999995</v>
      </c>
      <c r="R141" s="37">
        <v>1900155.8942799994</v>
      </c>
      <c r="S141" s="33">
        <v>119051.42272000006</v>
      </c>
      <c r="T141" s="20">
        <v>110707.65372000003</v>
      </c>
      <c r="U141" s="20">
        <v>16253.978400000002</v>
      </c>
      <c r="V141" s="20">
        <v>73142.902799999996</v>
      </c>
      <c r="W141" s="20">
        <v>54721.727680000011</v>
      </c>
      <c r="X141" s="20">
        <v>275956.74343999976</v>
      </c>
      <c r="Y141" s="20">
        <v>52373.932560000008</v>
      </c>
      <c r="Z141" s="20">
        <v>183775.72868</v>
      </c>
      <c r="AA141" s="20">
        <v>149446.35</v>
      </c>
      <c r="AB141" s="20">
        <v>0</v>
      </c>
      <c r="AC141" s="20">
        <v>0</v>
      </c>
      <c r="AD141" s="20">
        <v>0</v>
      </c>
      <c r="AE141" s="37">
        <f t="shared" si="45"/>
        <v>1035430.4399999998</v>
      </c>
      <c r="AF141" s="148">
        <f t="shared" si="46"/>
        <v>1.1165666488129725E-2</v>
      </c>
      <c r="AG141" s="462">
        <f t="shared" si="47"/>
        <v>-0.37227311892310844</v>
      </c>
      <c r="AH141" s="149">
        <f t="shared" si="42"/>
        <v>115047.82666666665</v>
      </c>
      <c r="AI141" s="149">
        <f t="shared" si="43"/>
        <v>128532.00374666667</v>
      </c>
      <c r="AJ141" s="457">
        <f t="shared" si="37"/>
        <v>1.139192528738853E-2</v>
      </c>
      <c r="AK141" s="16">
        <v>66544.378905844511</v>
      </c>
      <c r="AL141" s="147">
        <v>209905.56333832597</v>
      </c>
      <c r="AM141" s="147">
        <f t="shared" si="38"/>
        <v>172896.446238851</v>
      </c>
      <c r="AN141" s="147">
        <v>172896.446238851</v>
      </c>
      <c r="AO141" s="147">
        <f t="shared" si="39"/>
        <v>182745.37057779258</v>
      </c>
      <c r="AP141" s="147">
        <f t="shared" si="40"/>
        <v>194285.6973199457</v>
      </c>
      <c r="AS141" s="20">
        <v>120258.21768587299</v>
      </c>
      <c r="AT141" s="33">
        <v>151416.70978565174</v>
      </c>
      <c r="AU141" s="33">
        <v>249092.70533333346</v>
      </c>
      <c r="AV141" s="33">
        <v>111940.493</v>
      </c>
      <c r="AW141" s="33">
        <v>311940.49300000002</v>
      </c>
      <c r="AX141" s="33">
        <v>216719.71200000003</v>
      </c>
      <c r="AY141" s="33">
        <v>308756.97160000011</v>
      </c>
      <c r="AZ141" s="33">
        <f t="shared" si="44"/>
        <v>1536669.6813107026</v>
      </c>
      <c r="BA141" s="397">
        <f t="shared" si="48"/>
        <v>2296502.758785618</v>
      </c>
    </row>
    <row r="142" spans="3:53" outlineLevel="1" x14ac:dyDescent="0.35">
      <c r="C142" s="5" t="s">
        <v>41</v>
      </c>
      <c r="D142" s="5" t="s">
        <v>35</v>
      </c>
      <c r="E142" s="5" t="s">
        <v>72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37">
        <v>0</v>
      </c>
      <c r="S142" s="33">
        <v>0</v>
      </c>
      <c r="T142" s="20">
        <v>0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0</v>
      </c>
      <c r="AB142" s="20">
        <v>0</v>
      </c>
      <c r="AC142" s="20">
        <v>0</v>
      </c>
      <c r="AD142" s="20">
        <v>0</v>
      </c>
      <c r="AE142" s="37">
        <f t="shared" si="45"/>
        <v>0</v>
      </c>
      <c r="AF142" s="148">
        <f t="shared" si="46"/>
        <v>0</v>
      </c>
      <c r="AG142" s="462">
        <f t="shared" si="47"/>
        <v>0</v>
      </c>
      <c r="AH142" s="149">
        <f t="shared" si="42"/>
        <v>0</v>
      </c>
      <c r="AI142" s="149">
        <f t="shared" si="43"/>
        <v>0</v>
      </c>
      <c r="AJ142" s="457">
        <f t="shared" si="37"/>
        <v>0</v>
      </c>
      <c r="AK142" s="16">
        <v>0</v>
      </c>
      <c r="AL142" s="147">
        <v>0</v>
      </c>
      <c r="AM142" s="147">
        <f t="shared" si="38"/>
        <v>0</v>
      </c>
      <c r="AN142" s="147">
        <v>0</v>
      </c>
      <c r="AO142" s="147">
        <f t="shared" si="39"/>
        <v>0</v>
      </c>
      <c r="AP142" s="147">
        <f t="shared" si="40"/>
        <v>0</v>
      </c>
      <c r="AS142" s="20"/>
      <c r="AT142" s="33"/>
      <c r="AU142" s="33"/>
      <c r="AV142" s="33"/>
      <c r="AW142" s="33"/>
      <c r="AX142" s="33"/>
      <c r="AY142" s="33"/>
      <c r="AZ142" s="33">
        <f t="shared" si="44"/>
        <v>0</v>
      </c>
      <c r="BA142" s="397">
        <f t="shared" si="48"/>
        <v>0</v>
      </c>
    </row>
    <row r="143" spans="3:53" outlineLevel="1" x14ac:dyDescent="0.35">
      <c r="C143" s="5" t="s">
        <v>44</v>
      </c>
      <c r="D143" s="5" t="s">
        <v>50</v>
      </c>
      <c r="E143" s="5" t="s">
        <v>73</v>
      </c>
      <c r="F143" s="28">
        <v>0</v>
      </c>
      <c r="G143" s="28">
        <v>0</v>
      </c>
      <c r="H143" s="28">
        <v>0</v>
      </c>
      <c r="I143" s="28">
        <v>0</v>
      </c>
      <c r="J143" s="28">
        <v>0</v>
      </c>
      <c r="K143" s="28">
        <v>0</v>
      </c>
      <c r="L143" s="28">
        <v>0</v>
      </c>
      <c r="M143" s="28">
        <v>0</v>
      </c>
      <c r="N143" s="28">
        <v>0</v>
      </c>
      <c r="O143" s="28">
        <v>0</v>
      </c>
      <c r="P143" s="28">
        <v>0</v>
      </c>
      <c r="Q143" s="28">
        <v>0</v>
      </c>
      <c r="R143" s="37">
        <v>0</v>
      </c>
      <c r="S143" s="33">
        <v>0</v>
      </c>
      <c r="T143" s="20">
        <v>0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37">
        <f t="shared" si="45"/>
        <v>0</v>
      </c>
      <c r="AF143" s="148">
        <f t="shared" si="46"/>
        <v>0</v>
      </c>
      <c r="AG143" s="462">
        <f t="shared" si="47"/>
        <v>0</v>
      </c>
      <c r="AH143" s="149">
        <f t="shared" si="42"/>
        <v>0</v>
      </c>
      <c r="AI143" s="149">
        <f t="shared" si="43"/>
        <v>0</v>
      </c>
      <c r="AJ143" s="457">
        <f t="shared" si="37"/>
        <v>0</v>
      </c>
      <c r="AK143" s="16">
        <v>0</v>
      </c>
      <c r="AL143" s="147">
        <v>0</v>
      </c>
      <c r="AM143" s="147">
        <f t="shared" si="38"/>
        <v>0</v>
      </c>
      <c r="AN143" s="147">
        <v>0</v>
      </c>
      <c r="AO143" s="147">
        <f t="shared" si="39"/>
        <v>0</v>
      </c>
      <c r="AP143" s="147">
        <f t="shared" si="40"/>
        <v>0</v>
      </c>
      <c r="AS143" s="20"/>
      <c r="AT143" s="33"/>
      <c r="AU143" s="33"/>
      <c r="AV143" s="33"/>
      <c r="AW143" s="33">
        <v>25000</v>
      </c>
      <c r="AX143" s="33"/>
      <c r="AY143" s="33"/>
      <c r="AZ143" s="33">
        <f t="shared" si="44"/>
        <v>25000</v>
      </c>
      <c r="BA143" s="397">
        <f t="shared" si="48"/>
        <v>25000</v>
      </c>
    </row>
    <row r="144" spans="3:53" outlineLevel="1" x14ac:dyDescent="0.35">
      <c r="C144" s="5" t="s">
        <v>44</v>
      </c>
      <c r="D144" s="5" t="s">
        <v>51</v>
      </c>
      <c r="E144" s="5" t="s">
        <v>73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28">
        <v>0</v>
      </c>
      <c r="L144" s="28">
        <v>0</v>
      </c>
      <c r="M144" s="28">
        <v>0</v>
      </c>
      <c r="N144" s="28">
        <v>0</v>
      </c>
      <c r="O144" s="28">
        <v>0</v>
      </c>
      <c r="P144" s="28">
        <v>0</v>
      </c>
      <c r="Q144" s="28">
        <v>0</v>
      </c>
      <c r="R144" s="37">
        <v>0</v>
      </c>
      <c r="S144" s="33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37">
        <f t="shared" si="45"/>
        <v>0</v>
      </c>
      <c r="AF144" s="148">
        <f t="shared" si="46"/>
        <v>0</v>
      </c>
      <c r="AG144" s="462">
        <f t="shared" si="47"/>
        <v>0</v>
      </c>
      <c r="AH144" s="149">
        <f t="shared" si="42"/>
        <v>0</v>
      </c>
      <c r="AI144" s="149">
        <f t="shared" si="43"/>
        <v>0</v>
      </c>
      <c r="AJ144" s="457">
        <f t="shared" si="37"/>
        <v>0</v>
      </c>
      <c r="AK144" s="16">
        <v>0</v>
      </c>
      <c r="AL144" s="147">
        <v>0</v>
      </c>
      <c r="AM144" s="147">
        <f t="shared" si="38"/>
        <v>0</v>
      </c>
      <c r="AN144" s="147">
        <v>0</v>
      </c>
      <c r="AO144" s="147">
        <f t="shared" si="39"/>
        <v>0</v>
      </c>
      <c r="AP144" s="147">
        <f t="shared" si="40"/>
        <v>0</v>
      </c>
      <c r="AS144" s="20"/>
      <c r="AT144" s="33"/>
      <c r="AU144" s="33"/>
      <c r="AV144" s="33"/>
      <c r="AW144" s="33">
        <v>25000</v>
      </c>
      <c r="AX144" s="33"/>
      <c r="AY144" s="33"/>
      <c r="AZ144" s="33">
        <f t="shared" si="44"/>
        <v>25000</v>
      </c>
      <c r="BA144" s="397">
        <f t="shared" si="48"/>
        <v>25000</v>
      </c>
    </row>
    <row r="145" spans="3:53" outlineLevel="1" x14ac:dyDescent="0.35">
      <c r="C145" s="5" t="s">
        <v>41</v>
      </c>
      <c r="D145" s="5" t="s">
        <v>52</v>
      </c>
      <c r="E145" s="5" t="s">
        <v>74</v>
      </c>
      <c r="F145" s="28">
        <v>0</v>
      </c>
      <c r="G145" s="28">
        <v>0</v>
      </c>
      <c r="H145" s="28">
        <v>0</v>
      </c>
      <c r="I145" s="28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37">
        <v>0</v>
      </c>
      <c r="S145" s="33">
        <v>0</v>
      </c>
      <c r="T145" s="20">
        <v>0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37">
        <f t="shared" si="45"/>
        <v>0</v>
      </c>
      <c r="AF145" s="148">
        <f t="shared" si="46"/>
        <v>0</v>
      </c>
      <c r="AG145" s="462">
        <f t="shared" si="47"/>
        <v>0</v>
      </c>
      <c r="AH145" s="149">
        <f t="shared" si="42"/>
        <v>0</v>
      </c>
      <c r="AI145" s="149">
        <f t="shared" si="43"/>
        <v>0</v>
      </c>
      <c r="AJ145" s="457">
        <f t="shared" si="37"/>
        <v>0</v>
      </c>
      <c r="AK145" s="16">
        <v>0</v>
      </c>
      <c r="AL145" s="147">
        <v>0</v>
      </c>
      <c r="AM145" s="147">
        <f t="shared" si="38"/>
        <v>0</v>
      </c>
      <c r="AN145" s="147">
        <v>0</v>
      </c>
      <c r="AO145" s="147">
        <f t="shared" si="39"/>
        <v>0</v>
      </c>
      <c r="AP145" s="147">
        <f t="shared" si="40"/>
        <v>0</v>
      </c>
      <c r="AS145" s="20"/>
      <c r="AT145" s="33"/>
      <c r="AU145" s="33"/>
      <c r="AV145" s="33"/>
      <c r="AW145" s="33"/>
      <c r="AX145" s="33"/>
      <c r="AY145" s="33"/>
      <c r="AZ145" s="33">
        <f t="shared" si="44"/>
        <v>0</v>
      </c>
      <c r="BA145" s="397">
        <f t="shared" si="48"/>
        <v>0</v>
      </c>
    </row>
    <row r="146" spans="3:53" outlineLevel="1" x14ac:dyDescent="0.35">
      <c r="C146" s="5" t="s">
        <v>41</v>
      </c>
      <c r="D146" s="5" t="s">
        <v>53</v>
      </c>
      <c r="E146" s="5" t="s">
        <v>74</v>
      </c>
      <c r="F146" s="28">
        <v>0</v>
      </c>
      <c r="G146" s="28">
        <v>0</v>
      </c>
      <c r="H146" s="28">
        <v>0</v>
      </c>
      <c r="I146" s="28">
        <v>0</v>
      </c>
      <c r="J146" s="28">
        <v>0</v>
      </c>
      <c r="K146" s="28">
        <v>0</v>
      </c>
      <c r="L146" s="28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37">
        <v>0</v>
      </c>
      <c r="S146" s="33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37">
        <f t="shared" si="45"/>
        <v>0</v>
      </c>
      <c r="AF146" s="148">
        <f t="shared" si="46"/>
        <v>0</v>
      </c>
      <c r="AG146" s="462">
        <f t="shared" si="47"/>
        <v>0</v>
      </c>
      <c r="AH146" s="149">
        <f t="shared" si="42"/>
        <v>0</v>
      </c>
      <c r="AI146" s="149">
        <f t="shared" si="43"/>
        <v>0</v>
      </c>
      <c r="AJ146" s="457">
        <f t="shared" si="37"/>
        <v>0</v>
      </c>
      <c r="AK146" s="16">
        <v>0</v>
      </c>
      <c r="AL146" s="147">
        <v>0</v>
      </c>
      <c r="AM146" s="147">
        <f t="shared" si="38"/>
        <v>0</v>
      </c>
      <c r="AN146" s="147">
        <v>0</v>
      </c>
      <c r="AO146" s="147">
        <f t="shared" si="39"/>
        <v>0</v>
      </c>
      <c r="AP146" s="147">
        <f t="shared" si="40"/>
        <v>0</v>
      </c>
      <c r="AS146" s="20"/>
      <c r="AT146" s="33"/>
      <c r="AU146" s="33"/>
      <c r="AV146" s="33"/>
      <c r="AW146" s="33"/>
      <c r="AX146" s="33"/>
      <c r="AY146" s="33"/>
      <c r="AZ146" s="33">
        <f t="shared" si="44"/>
        <v>0</v>
      </c>
      <c r="BA146" s="397">
        <f t="shared" si="48"/>
        <v>0</v>
      </c>
    </row>
    <row r="147" spans="3:53" outlineLevel="1" x14ac:dyDescent="0.35">
      <c r="C147" s="5" t="s">
        <v>44</v>
      </c>
      <c r="D147" s="5" t="s">
        <v>54</v>
      </c>
      <c r="E147" s="5" t="s">
        <v>75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28">
        <v>0</v>
      </c>
      <c r="L147" s="28">
        <v>0</v>
      </c>
      <c r="M147" s="28">
        <v>0</v>
      </c>
      <c r="N147" s="28">
        <v>0</v>
      </c>
      <c r="O147" s="28">
        <v>0</v>
      </c>
      <c r="P147" s="28">
        <v>6910.0347200000006</v>
      </c>
      <c r="Q147" s="28">
        <v>10365.052240000003</v>
      </c>
      <c r="R147" s="37">
        <v>17275.086960000004</v>
      </c>
      <c r="S147" s="33">
        <v>19348.094240000006</v>
      </c>
      <c r="T147" s="20">
        <v>11747.058960000002</v>
      </c>
      <c r="U147" s="20">
        <v>3800.7154799999998</v>
      </c>
      <c r="V147" s="20">
        <v>4837.0240799999992</v>
      </c>
      <c r="W147" s="20">
        <v>17879.7294</v>
      </c>
      <c r="X147" s="20">
        <v>7601.0396400000009</v>
      </c>
      <c r="Y147" s="20">
        <v>10365.051600000003</v>
      </c>
      <c r="Z147" s="20">
        <v>7946.5403600000018</v>
      </c>
      <c r="AA147" s="20">
        <v>5873.5292399999998</v>
      </c>
      <c r="AB147" s="20">
        <v>0</v>
      </c>
      <c r="AC147" s="20">
        <v>0</v>
      </c>
      <c r="AD147" s="20">
        <v>0</v>
      </c>
      <c r="AE147" s="37">
        <f t="shared" si="45"/>
        <v>89398.78300000001</v>
      </c>
      <c r="AF147" s="148">
        <f t="shared" si="46"/>
        <v>9.6404061234927729E-4</v>
      </c>
      <c r="AG147" s="462">
        <f t="shared" si="47"/>
        <v>0</v>
      </c>
      <c r="AH147" s="149">
        <f t="shared" si="42"/>
        <v>9933.1981111111127</v>
      </c>
      <c r="AI147" s="149">
        <f t="shared" si="43"/>
        <v>8061.7070666666687</v>
      </c>
      <c r="AJ147" s="457">
        <f t="shared" si="37"/>
        <v>7.1451748914838306E-4</v>
      </c>
      <c r="AK147" s="16">
        <v>15018.684668023459</v>
      </c>
      <c r="AL147" s="147">
        <v>10621.240984039845</v>
      </c>
      <c r="AM147" s="147">
        <f t="shared" si="38"/>
        <v>10844.306957141376</v>
      </c>
      <c r="AN147" s="147">
        <v>10844.306957141376</v>
      </c>
      <c r="AO147" s="147">
        <f t="shared" si="39"/>
        <v>11462.045268440128</v>
      </c>
      <c r="AP147" s="147">
        <f t="shared" si="40"/>
        <v>12185.87070441658</v>
      </c>
      <c r="AS147" s="20">
        <v>8983.0458000000017</v>
      </c>
      <c r="AT147" s="33">
        <v>3485.226652853511</v>
      </c>
      <c r="AU147" s="33">
        <v>10486.675499999998</v>
      </c>
      <c r="AV147" s="33">
        <v>6991.1169999999984</v>
      </c>
      <c r="AW147" s="33">
        <v>6991.1169999999984</v>
      </c>
      <c r="AX147" s="33">
        <v>9338.3032355773412</v>
      </c>
      <c r="AY147" s="33"/>
      <c r="AZ147" s="33">
        <f t="shared" si="44"/>
        <v>61294.169856454304</v>
      </c>
      <c r="BA147" s="397">
        <f t="shared" si="48"/>
        <v>106407.63377049223</v>
      </c>
    </row>
    <row r="148" spans="3:53" outlineLevel="1" x14ac:dyDescent="0.35">
      <c r="C148" s="5" t="s">
        <v>42</v>
      </c>
      <c r="D148" s="5" t="s">
        <v>55</v>
      </c>
      <c r="E148" s="5" t="s">
        <v>76</v>
      </c>
      <c r="F148" s="28">
        <v>0</v>
      </c>
      <c r="G148" s="28">
        <v>0</v>
      </c>
      <c r="H148" s="28">
        <v>0</v>
      </c>
      <c r="I148" s="28">
        <v>0</v>
      </c>
      <c r="J148" s="28">
        <v>0</v>
      </c>
      <c r="K148" s="28">
        <v>0</v>
      </c>
      <c r="L148" s="28">
        <v>0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37">
        <v>0</v>
      </c>
      <c r="S148" s="33">
        <v>0</v>
      </c>
      <c r="T148" s="20">
        <v>0</v>
      </c>
      <c r="U148" s="20">
        <v>0</v>
      </c>
      <c r="V148" s="20">
        <v>0</v>
      </c>
      <c r="W148" s="20">
        <v>0</v>
      </c>
      <c r="X148" s="20">
        <v>0</v>
      </c>
      <c r="Y148" s="20">
        <v>3522.7699199999997</v>
      </c>
      <c r="Z148" s="20">
        <v>12770.039200000003</v>
      </c>
      <c r="AA148" s="20">
        <v>1541.2118399999999</v>
      </c>
      <c r="AB148" s="20">
        <v>0</v>
      </c>
      <c r="AC148" s="20">
        <v>0</v>
      </c>
      <c r="AD148" s="20">
        <v>0</v>
      </c>
      <c r="AE148" s="37">
        <f t="shared" si="45"/>
        <v>17834.020960000002</v>
      </c>
      <c r="AF148" s="148">
        <f t="shared" si="46"/>
        <v>1.9231492767556182E-4</v>
      </c>
      <c r="AG148" s="462">
        <f t="shared" si="47"/>
        <v>0</v>
      </c>
      <c r="AH148" s="149">
        <f t="shared" si="42"/>
        <v>1981.5578844444447</v>
      </c>
      <c r="AI148" s="149">
        <f t="shared" si="43"/>
        <v>5944.6736533333342</v>
      </c>
      <c r="AJ148" s="457">
        <f t="shared" si="37"/>
        <v>5.2688261399983535E-4</v>
      </c>
      <c r="AK148" s="16">
        <v>0</v>
      </c>
      <c r="AL148" s="147">
        <v>6678.2044618919435</v>
      </c>
      <c r="AM148" s="147">
        <f t="shared" si="38"/>
        <v>7996.552755349976</v>
      </c>
      <c r="AN148" s="147">
        <v>7996.552755349976</v>
      </c>
      <c r="AO148" s="147">
        <f t="shared" si="39"/>
        <v>8452.0707533948625</v>
      </c>
      <c r="AP148" s="147">
        <f t="shared" si="40"/>
        <v>8985.8170137437737</v>
      </c>
      <c r="AS148" s="20"/>
      <c r="AT148" s="33"/>
      <c r="AU148" s="33"/>
      <c r="AV148" s="33"/>
      <c r="AW148" s="33"/>
      <c r="AX148" s="33"/>
      <c r="AY148" s="33"/>
      <c r="AZ148" s="33">
        <f t="shared" si="44"/>
        <v>0</v>
      </c>
      <c r="BA148" s="397">
        <f t="shared" si="48"/>
        <v>32112.644984380557</v>
      </c>
    </row>
    <row r="149" spans="3:53" outlineLevel="1" x14ac:dyDescent="0.35">
      <c r="C149" s="5" t="s">
        <v>42</v>
      </c>
      <c r="D149" s="5" t="s">
        <v>56</v>
      </c>
      <c r="E149" s="5" t="s">
        <v>74</v>
      </c>
      <c r="F149" s="28">
        <v>0</v>
      </c>
      <c r="G149" s="28">
        <v>0</v>
      </c>
      <c r="H149" s="28">
        <v>0</v>
      </c>
      <c r="I149" s="28">
        <v>0</v>
      </c>
      <c r="J149" s="28">
        <v>0</v>
      </c>
      <c r="K149" s="28">
        <v>0</v>
      </c>
      <c r="L149" s="28">
        <v>0</v>
      </c>
      <c r="M149" s="28">
        <v>0</v>
      </c>
      <c r="N149" s="28">
        <v>0</v>
      </c>
      <c r="O149" s="28">
        <v>0</v>
      </c>
      <c r="P149" s="28">
        <v>0</v>
      </c>
      <c r="Q149" s="28"/>
      <c r="R149" s="37">
        <v>0</v>
      </c>
      <c r="S149" s="33">
        <v>0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37">
        <f t="shared" si="45"/>
        <v>0</v>
      </c>
      <c r="AF149" s="148">
        <f t="shared" si="46"/>
        <v>0</v>
      </c>
      <c r="AG149" s="462">
        <f t="shared" si="47"/>
        <v>0</v>
      </c>
      <c r="AH149" s="149">
        <f t="shared" si="42"/>
        <v>0</v>
      </c>
      <c r="AI149" s="149">
        <f t="shared" si="43"/>
        <v>0</v>
      </c>
      <c r="AJ149" s="457">
        <f t="shared" si="37"/>
        <v>0</v>
      </c>
      <c r="AK149" s="16">
        <v>0</v>
      </c>
      <c r="AL149" s="147">
        <v>0</v>
      </c>
      <c r="AM149" s="147">
        <f t="shared" si="38"/>
        <v>0</v>
      </c>
      <c r="AN149" s="147">
        <v>0</v>
      </c>
      <c r="AO149" s="147">
        <f t="shared" si="39"/>
        <v>0</v>
      </c>
      <c r="AP149" s="147">
        <f t="shared" si="40"/>
        <v>0</v>
      </c>
      <c r="AS149" s="20"/>
      <c r="AT149" s="33"/>
      <c r="AU149" s="33"/>
      <c r="AV149" s="33"/>
      <c r="AW149" s="33"/>
      <c r="AX149" s="33"/>
      <c r="AY149" s="33"/>
      <c r="AZ149" s="33">
        <f t="shared" si="44"/>
        <v>0</v>
      </c>
      <c r="BA149" s="397">
        <f t="shared" si="48"/>
        <v>0</v>
      </c>
    </row>
    <row r="150" spans="3:53" outlineLevel="1" x14ac:dyDescent="0.35">
      <c r="C150" s="5" t="s">
        <v>45</v>
      </c>
      <c r="D150" s="5" t="s">
        <v>57</v>
      </c>
      <c r="E150" s="5" t="s">
        <v>77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28">
        <v>0</v>
      </c>
      <c r="P150" s="28">
        <v>0</v>
      </c>
      <c r="Q150" s="28">
        <v>15266.0398</v>
      </c>
      <c r="R150" s="37">
        <v>15266.0398</v>
      </c>
      <c r="S150" s="33">
        <v>15174.970519999997</v>
      </c>
      <c r="T150" s="20">
        <v>5462.9895199999992</v>
      </c>
      <c r="U150" s="20">
        <v>2427.9955199999999</v>
      </c>
      <c r="V150" s="20">
        <v>4886.3422799999998</v>
      </c>
      <c r="W150" s="20">
        <v>43066.642599999992</v>
      </c>
      <c r="X150" s="20">
        <v>6069.986719999999</v>
      </c>
      <c r="Y150" s="20">
        <v>12139.977599999997</v>
      </c>
      <c r="Z150" s="20">
        <v>9104.9799599999969</v>
      </c>
      <c r="AA150" s="20">
        <v>7906.1610599999976</v>
      </c>
      <c r="AB150" s="20">
        <v>0</v>
      </c>
      <c r="AC150" s="20">
        <v>0</v>
      </c>
      <c r="AD150" s="20">
        <v>0</v>
      </c>
      <c r="AE150" s="37">
        <f t="shared" si="45"/>
        <v>106240.04577999999</v>
      </c>
      <c r="AF150" s="148">
        <f t="shared" si="46"/>
        <v>1.1456500340699988E-3</v>
      </c>
      <c r="AG150" s="462">
        <f t="shared" si="47"/>
        <v>0</v>
      </c>
      <c r="AH150" s="149">
        <f t="shared" si="42"/>
        <v>11804.44953111111</v>
      </c>
      <c r="AI150" s="149">
        <f t="shared" si="43"/>
        <v>9717.0395399999979</v>
      </c>
      <c r="AJ150" s="457">
        <f t="shared" si="37"/>
        <v>8.6123132937738047E-4</v>
      </c>
      <c r="AK150" s="16">
        <v>18144.971599640452</v>
      </c>
      <c r="AL150" s="147">
        <v>11196.030188747814</v>
      </c>
      <c r="AM150" s="147">
        <f t="shared" si="38"/>
        <v>13070.998315250095</v>
      </c>
      <c r="AN150" s="147">
        <v>13070.998315250095</v>
      </c>
      <c r="AO150" s="147">
        <f t="shared" si="39"/>
        <v>13815.578532147598</v>
      </c>
      <c r="AP150" s="147">
        <f t="shared" si="40"/>
        <v>14688.029034662457</v>
      </c>
      <c r="AS150" s="20">
        <v>11654.39128</v>
      </c>
      <c r="AT150" s="33">
        <v>4985.2214644004835</v>
      </c>
      <c r="AU150" s="33">
        <v>20000</v>
      </c>
      <c r="AV150" s="33">
        <v>10000</v>
      </c>
      <c r="AW150" s="33">
        <v>13000</v>
      </c>
      <c r="AX150" s="33">
        <v>18419.208971939664</v>
      </c>
      <c r="AY150" s="33">
        <v>19652.626737333339</v>
      </c>
      <c r="AZ150" s="33">
        <f t="shared" si="44"/>
        <v>115856.42005331394</v>
      </c>
      <c r="BA150" s="397">
        <f t="shared" si="48"/>
        <v>168627.05612412191</v>
      </c>
    </row>
    <row r="151" spans="3:53" outlineLevel="1" x14ac:dyDescent="0.35">
      <c r="C151" s="5" t="s">
        <v>45</v>
      </c>
      <c r="D151" s="5" t="s">
        <v>58</v>
      </c>
      <c r="E151" s="5" t="s">
        <v>77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17238.79264</v>
      </c>
      <c r="R151" s="37">
        <v>17238.79264</v>
      </c>
      <c r="S151" s="33">
        <v>14264.47452</v>
      </c>
      <c r="T151" s="20">
        <v>6980.4867599999998</v>
      </c>
      <c r="U151" s="20">
        <v>3034.9944</v>
      </c>
      <c r="V151" s="20">
        <v>8012.3860799999993</v>
      </c>
      <c r="W151" s="20">
        <v>42854.192639999994</v>
      </c>
      <c r="X151" s="20">
        <v>4248.9913999999999</v>
      </c>
      <c r="Y151" s="20">
        <v>7283.9865599999985</v>
      </c>
      <c r="Z151" s="20">
        <v>6373.4865200000004</v>
      </c>
      <c r="AA151" s="20">
        <v>8522.0098649999964</v>
      </c>
      <c r="AB151" s="20">
        <v>0</v>
      </c>
      <c r="AC151" s="20">
        <v>0</v>
      </c>
      <c r="AD151" s="20">
        <v>0</v>
      </c>
      <c r="AE151" s="37">
        <f t="shared" si="45"/>
        <v>101575.008745</v>
      </c>
      <c r="AF151" s="148">
        <f t="shared" si="46"/>
        <v>1.0953441461268325E-3</v>
      </c>
      <c r="AG151" s="462">
        <f t="shared" si="47"/>
        <v>0</v>
      </c>
      <c r="AH151" s="149">
        <f t="shared" si="42"/>
        <v>11286.112082777778</v>
      </c>
      <c r="AI151" s="149">
        <f t="shared" si="43"/>
        <v>7393.1609816666651</v>
      </c>
      <c r="AJ151" s="457">
        <f t="shared" si="37"/>
        <v>6.5526355371213843E-4</v>
      </c>
      <c r="AK151" s="16">
        <v>17893.345979612393</v>
      </c>
      <c r="AL151" s="147">
        <v>7339.6202033848886</v>
      </c>
      <c r="AM151" s="147">
        <f t="shared" si="38"/>
        <v>9945.0037573622703</v>
      </c>
      <c r="AN151" s="147">
        <v>9945.0037573622703</v>
      </c>
      <c r="AO151" s="147">
        <f t="shared" si="39"/>
        <v>10511.513895005233</v>
      </c>
      <c r="AP151" s="147">
        <f t="shared" si="40"/>
        <v>11175.313500541091</v>
      </c>
      <c r="AS151" s="20">
        <v>12352.44392</v>
      </c>
      <c r="AT151" s="33">
        <v>4985.2214644004835</v>
      </c>
      <c r="AU151" s="33">
        <v>20000</v>
      </c>
      <c r="AV151" s="33">
        <v>10000</v>
      </c>
      <c r="AW151" s="33">
        <v>13000</v>
      </c>
      <c r="AX151" s="33">
        <v>17907.565304423024</v>
      </c>
      <c r="AY151" s="33">
        <v>19363.290408000001</v>
      </c>
      <c r="AZ151" s="33">
        <f t="shared" si="44"/>
        <v>115501.8670764359</v>
      </c>
      <c r="BA151" s="397">
        <f t="shared" si="48"/>
        <v>154473.31843272937</v>
      </c>
    </row>
    <row r="152" spans="3:53" outlineLevel="1" x14ac:dyDescent="0.35">
      <c r="C152" s="5" t="s">
        <v>45</v>
      </c>
      <c r="D152" s="5" t="s">
        <v>59</v>
      </c>
      <c r="E152" s="5" t="s">
        <v>77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28">
        <v>0</v>
      </c>
      <c r="P152" s="28">
        <v>4552.4904400000005</v>
      </c>
      <c r="Q152" s="28">
        <v>19393.64516</v>
      </c>
      <c r="R152" s="37">
        <v>23946.135600000001</v>
      </c>
      <c r="S152" s="33">
        <v>19120.464079999998</v>
      </c>
      <c r="T152" s="20">
        <v>11836.476919999999</v>
      </c>
      <c r="U152" s="20">
        <v>6676.9876800000002</v>
      </c>
      <c r="V152" s="20">
        <v>8740.7855999999974</v>
      </c>
      <c r="W152" s="20">
        <v>61276.634919999997</v>
      </c>
      <c r="X152" s="20">
        <v>10622.478679999995</v>
      </c>
      <c r="Y152" s="20">
        <v>15174.971999999994</v>
      </c>
      <c r="Z152" s="20">
        <v>13353.972159999996</v>
      </c>
      <c r="AA152" s="20">
        <v>17663.667839999995</v>
      </c>
      <c r="AB152" s="20">
        <v>0</v>
      </c>
      <c r="AC152" s="20">
        <v>0</v>
      </c>
      <c r="AD152" s="20">
        <v>0</v>
      </c>
      <c r="AE152" s="37">
        <f t="shared" si="45"/>
        <v>164466.43988000002</v>
      </c>
      <c r="AF152" s="148">
        <f t="shared" si="46"/>
        <v>1.7735401097442322E-3</v>
      </c>
      <c r="AG152" s="462">
        <f t="shared" si="47"/>
        <v>0</v>
      </c>
      <c r="AH152" s="149">
        <f t="shared" si="42"/>
        <v>18274.048875555556</v>
      </c>
      <c r="AI152" s="149">
        <f t="shared" si="43"/>
        <v>15397.537333333328</v>
      </c>
      <c r="AJ152" s="457">
        <f t="shared" si="37"/>
        <v>1.3646997619116935E-3</v>
      </c>
      <c r="AK152" s="16">
        <v>27238.423305495187</v>
      </c>
      <c r="AL152" s="147">
        <v>16047.644379418471</v>
      </c>
      <c r="AM152" s="147">
        <f t="shared" si="38"/>
        <v>20712.191580008785</v>
      </c>
      <c r="AN152" s="147">
        <v>20712.191580008785</v>
      </c>
      <c r="AO152" s="147">
        <f t="shared" si="39"/>
        <v>21892.046991746742</v>
      </c>
      <c r="AP152" s="147">
        <f t="shared" si="40"/>
        <v>23274.524558978908</v>
      </c>
      <c r="AS152" s="20">
        <v>15144.645480000001</v>
      </c>
      <c r="AT152" s="33">
        <v>4985.2214644004835</v>
      </c>
      <c r="AU152" s="33">
        <v>20000</v>
      </c>
      <c r="AV152" s="33"/>
      <c r="AW152" s="33">
        <v>13000</v>
      </c>
      <c r="AX152" s="33">
        <v>26549.908720841973</v>
      </c>
      <c r="AY152" s="33">
        <v>28788.981144000005</v>
      </c>
      <c r="AZ152" s="33">
        <f t="shared" si="44"/>
        <v>135707.18011473765</v>
      </c>
      <c r="BA152" s="397">
        <f t="shared" si="48"/>
        <v>217633.58762489056</v>
      </c>
    </row>
    <row r="153" spans="3:53" outlineLevel="1" x14ac:dyDescent="0.35">
      <c r="C153" s="5" t="s">
        <v>45</v>
      </c>
      <c r="D153" s="5" t="s">
        <v>60</v>
      </c>
      <c r="E153" s="5" t="s">
        <v>72</v>
      </c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37">
        <v>0</v>
      </c>
      <c r="S153" s="33">
        <v>0</v>
      </c>
      <c r="T153" s="20">
        <v>0</v>
      </c>
      <c r="U153" s="20">
        <v>0</v>
      </c>
      <c r="V153" s="20">
        <v>0</v>
      </c>
      <c r="W153" s="20">
        <v>0</v>
      </c>
      <c r="X153" s="20">
        <v>0</v>
      </c>
      <c r="Y153" s="20">
        <v>2276.2555199999997</v>
      </c>
      <c r="Z153" s="20">
        <v>28561.586839999996</v>
      </c>
      <c r="AA153" s="20">
        <v>14253.695279999996</v>
      </c>
      <c r="AB153" s="20">
        <v>0</v>
      </c>
      <c r="AC153" s="20">
        <v>0</v>
      </c>
      <c r="AD153" s="20">
        <v>0</v>
      </c>
      <c r="AE153" s="37">
        <f t="shared" si="45"/>
        <v>45091.537639999995</v>
      </c>
      <c r="AF153" s="148">
        <f t="shared" si="46"/>
        <v>4.8624905283370666E-4</v>
      </c>
      <c r="AG153" s="462">
        <f t="shared" si="47"/>
        <v>0</v>
      </c>
      <c r="AH153" s="149">
        <f t="shared" si="42"/>
        <v>5010.170848888888</v>
      </c>
      <c r="AI153" s="149">
        <f t="shared" si="43"/>
        <v>15030.512546666665</v>
      </c>
      <c r="AJ153" s="457">
        <f t="shared" si="37"/>
        <v>1.3321699730151691E-3</v>
      </c>
      <c r="AK153" s="16">
        <v>4224.2841094331134</v>
      </c>
      <c r="AL153" s="147">
        <v>12640.01897566405</v>
      </c>
      <c r="AM153" s="147">
        <f t="shared" si="38"/>
        <v>20218.483558298401</v>
      </c>
      <c r="AN153" s="147">
        <v>20218.483558298401</v>
      </c>
      <c r="AO153" s="147">
        <f t="shared" si="39"/>
        <v>21370.21524015566</v>
      </c>
      <c r="AP153" s="147">
        <f t="shared" si="40"/>
        <v>22719.739256232191</v>
      </c>
      <c r="AS153" s="20"/>
      <c r="AT153" s="33"/>
      <c r="AU153" s="33"/>
      <c r="AV153" s="33"/>
      <c r="AW153" s="33">
        <v>25000</v>
      </c>
      <c r="AX153" s="33">
        <v>0</v>
      </c>
      <c r="AY153" s="33">
        <v>0</v>
      </c>
      <c r="AZ153" s="33">
        <f t="shared" si="44"/>
        <v>29224.284109433112</v>
      </c>
      <c r="BA153" s="397">
        <f t="shared" si="48"/>
        <v>106172.74113978341</v>
      </c>
    </row>
    <row r="154" spans="3:53" outlineLevel="1" x14ac:dyDescent="0.35">
      <c r="C154" s="5" t="s">
        <v>45</v>
      </c>
      <c r="D154" s="5" t="s">
        <v>61</v>
      </c>
      <c r="E154" s="5" t="s">
        <v>72</v>
      </c>
      <c r="F154" s="28">
        <v>0</v>
      </c>
      <c r="G154" s="28">
        <v>0</v>
      </c>
      <c r="H154" s="28">
        <v>0</v>
      </c>
      <c r="I154" s="28">
        <v>0</v>
      </c>
      <c r="J154" s="28">
        <v>0</v>
      </c>
      <c r="K154" s="28">
        <v>0</v>
      </c>
      <c r="L154" s="28">
        <v>0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37">
        <v>0</v>
      </c>
      <c r="S154" s="33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0</v>
      </c>
      <c r="Y154" s="20">
        <v>1734.2899199999997</v>
      </c>
      <c r="Z154" s="20">
        <v>14605.973000000002</v>
      </c>
      <c r="AA154" s="20">
        <v>5771.9336400000002</v>
      </c>
      <c r="AB154" s="20">
        <v>0</v>
      </c>
      <c r="AC154" s="20">
        <v>0</v>
      </c>
      <c r="AD154" s="20">
        <v>0</v>
      </c>
      <c r="AE154" s="37">
        <f t="shared" si="45"/>
        <v>22112.19656</v>
      </c>
      <c r="AF154" s="148">
        <f t="shared" si="46"/>
        <v>2.3844905709834976E-4</v>
      </c>
      <c r="AG154" s="462">
        <f t="shared" si="47"/>
        <v>0</v>
      </c>
      <c r="AH154" s="149">
        <f t="shared" si="42"/>
        <v>2456.910728888889</v>
      </c>
      <c r="AI154" s="149">
        <f t="shared" si="43"/>
        <v>7370.7321866666671</v>
      </c>
      <c r="AJ154" s="457">
        <f t="shared" si="37"/>
        <v>6.5327566626404625E-4</v>
      </c>
      <c r="AK154" s="16">
        <v>6144.413250084529</v>
      </c>
      <c r="AL154" s="147">
        <v>6697.6551395841461</v>
      </c>
      <c r="AM154" s="147">
        <f t="shared" si="38"/>
        <v>9914.8333808343941</v>
      </c>
      <c r="AN154" s="147">
        <v>9914.8333808343941</v>
      </c>
      <c r="AO154" s="147">
        <f t="shared" si="39"/>
        <v>10479.624884218732</v>
      </c>
      <c r="AP154" s="147">
        <f t="shared" si="40"/>
        <v>11141.410706298426</v>
      </c>
      <c r="AS154" s="20"/>
      <c r="AT154" s="33"/>
      <c r="AU154" s="33"/>
      <c r="AV154" s="33"/>
      <c r="AW154" s="33"/>
      <c r="AX154" s="33"/>
      <c r="AY154" s="33"/>
      <c r="AZ154" s="33">
        <f t="shared" si="44"/>
        <v>6144.413250084529</v>
      </c>
      <c r="BA154" s="397">
        <f t="shared" si="48"/>
        <v>44377.937361020231</v>
      </c>
    </row>
    <row r="155" spans="3:53" outlineLevel="1" x14ac:dyDescent="0.35">
      <c r="C155" s="5" t="s">
        <v>45</v>
      </c>
      <c r="D155" s="5" t="s">
        <v>62</v>
      </c>
      <c r="E155" s="5" t="s">
        <v>78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0</v>
      </c>
      <c r="N155" s="28">
        <v>0</v>
      </c>
      <c r="O155" s="28">
        <v>0</v>
      </c>
      <c r="P155" s="28">
        <v>0</v>
      </c>
      <c r="Q155" s="28">
        <v>0</v>
      </c>
      <c r="R155" s="37">
        <v>0</v>
      </c>
      <c r="S155" s="33">
        <v>0</v>
      </c>
      <c r="T155" s="20">
        <v>0</v>
      </c>
      <c r="U155" s="20">
        <v>0</v>
      </c>
      <c r="V155" s="20">
        <v>0</v>
      </c>
      <c r="W155" s="20">
        <v>0</v>
      </c>
      <c r="X155" s="20">
        <v>0</v>
      </c>
      <c r="Y155" s="20">
        <v>660.51936000000001</v>
      </c>
      <c r="Z155" s="20">
        <v>21301.74956</v>
      </c>
      <c r="AA155" s="20">
        <v>7430.8428000000004</v>
      </c>
      <c r="AB155" s="20">
        <v>0</v>
      </c>
      <c r="AC155" s="20">
        <v>0</v>
      </c>
      <c r="AD155" s="20">
        <v>0</v>
      </c>
      <c r="AE155" s="37">
        <f t="shared" si="45"/>
        <v>29393.111720000001</v>
      </c>
      <c r="AF155" s="148">
        <f t="shared" si="46"/>
        <v>3.1696352534686645E-4</v>
      </c>
      <c r="AG155" s="462">
        <f t="shared" si="47"/>
        <v>0</v>
      </c>
      <c r="AH155" s="149">
        <f t="shared" si="42"/>
        <v>3265.9013022222225</v>
      </c>
      <c r="AI155" s="149">
        <f t="shared" si="43"/>
        <v>9797.7039066666675</v>
      </c>
      <c r="AJ155" s="457">
        <f t="shared" si="37"/>
        <v>8.6838069616257732E-4</v>
      </c>
      <c r="AK155" s="16">
        <v>8580.5770972860137</v>
      </c>
      <c r="AL155" s="147">
        <v>9002.0401770234894</v>
      </c>
      <c r="AM155" s="147">
        <f t="shared" si="38"/>
        <v>13179.505005632542</v>
      </c>
      <c r="AN155" s="147">
        <v>13179.505005632542</v>
      </c>
      <c r="AO155" s="147">
        <f t="shared" si="39"/>
        <v>13930.266229757741</v>
      </c>
      <c r="AP155" s="147">
        <f t="shared" si="40"/>
        <v>14809.959233133452</v>
      </c>
      <c r="AS155" s="20"/>
      <c r="AT155" s="33"/>
      <c r="AU155" s="33"/>
      <c r="AV155" s="33"/>
      <c r="AW155" s="33"/>
      <c r="AX155" s="33"/>
      <c r="AY155" s="33"/>
      <c r="AZ155" s="33">
        <f t="shared" si="44"/>
        <v>8580.5770972860137</v>
      </c>
      <c r="BA155" s="397">
        <f t="shared" si="48"/>
        <v>59502.347742833233</v>
      </c>
    </row>
    <row r="156" spans="3:53" outlineLevel="1" x14ac:dyDescent="0.35">
      <c r="C156" s="5" t="s">
        <v>46</v>
      </c>
      <c r="D156" s="5" t="s">
        <v>38</v>
      </c>
      <c r="E156" s="5" t="s">
        <v>79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0</v>
      </c>
      <c r="R156" s="37">
        <v>0</v>
      </c>
      <c r="S156" s="33">
        <v>0</v>
      </c>
      <c r="T156" s="20">
        <v>0</v>
      </c>
      <c r="U156" s="20">
        <v>0</v>
      </c>
      <c r="V156" s="20">
        <v>0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20">
        <v>0</v>
      </c>
      <c r="AE156" s="37">
        <f t="shared" si="45"/>
        <v>0</v>
      </c>
      <c r="AF156" s="148">
        <f t="shared" si="46"/>
        <v>0</v>
      </c>
      <c r="AG156" s="462">
        <f t="shared" si="47"/>
        <v>0</v>
      </c>
      <c r="AH156" s="149">
        <f t="shared" si="42"/>
        <v>0</v>
      </c>
      <c r="AI156" s="149">
        <f t="shared" si="43"/>
        <v>0</v>
      </c>
      <c r="AJ156" s="457">
        <f t="shared" si="37"/>
        <v>0</v>
      </c>
      <c r="AK156" s="16">
        <v>0</v>
      </c>
      <c r="AL156" s="147">
        <v>0</v>
      </c>
      <c r="AM156" s="147">
        <f t="shared" si="38"/>
        <v>0</v>
      </c>
      <c r="AN156" s="147">
        <v>0</v>
      </c>
      <c r="AO156" s="147">
        <f t="shared" si="39"/>
        <v>0</v>
      </c>
      <c r="AP156" s="147">
        <f t="shared" si="40"/>
        <v>0</v>
      </c>
      <c r="AS156" s="20"/>
      <c r="AT156" s="33"/>
      <c r="AU156" s="33"/>
      <c r="AV156" s="33"/>
      <c r="AW156" s="33"/>
      <c r="AX156" s="33"/>
      <c r="AY156" s="33"/>
      <c r="AZ156" s="33">
        <f t="shared" si="44"/>
        <v>0</v>
      </c>
      <c r="BA156" s="397">
        <f t="shared" si="48"/>
        <v>0</v>
      </c>
    </row>
    <row r="157" spans="3:53" outlineLevel="1" x14ac:dyDescent="0.35">
      <c r="C157" s="5" t="s">
        <v>46</v>
      </c>
      <c r="D157" s="5" t="s">
        <v>39</v>
      </c>
      <c r="E157" s="5" t="s">
        <v>79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37">
        <v>0</v>
      </c>
      <c r="S157" s="33">
        <v>0</v>
      </c>
      <c r="T157" s="20">
        <v>0</v>
      </c>
      <c r="U157" s="20">
        <v>0</v>
      </c>
      <c r="V157" s="20">
        <v>0</v>
      </c>
      <c r="W157" s="20">
        <v>0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20">
        <v>0</v>
      </c>
      <c r="AD157" s="20">
        <v>0</v>
      </c>
      <c r="AE157" s="37">
        <f t="shared" si="45"/>
        <v>0</v>
      </c>
      <c r="AF157" s="148">
        <f t="shared" si="46"/>
        <v>0</v>
      </c>
      <c r="AG157" s="462">
        <f t="shared" si="47"/>
        <v>0</v>
      </c>
      <c r="AH157" s="149">
        <f t="shared" si="42"/>
        <v>0</v>
      </c>
      <c r="AI157" s="149">
        <f t="shared" si="43"/>
        <v>0</v>
      </c>
      <c r="AJ157" s="457">
        <f t="shared" si="37"/>
        <v>0</v>
      </c>
      <c r="AK157" s="16">
        <v>0</v>
      </c>
      <c r="AL157" s="147">
        <v>0</v>
      </c>
      <c r="AM157" s="147">
        <f t="shared" si="38"/>
        <v>0</v>
      </c>
      <c r="AN157" s="147">
        <v>0</v>
      </c>
      <c r="AO157" s="147">
        <f t="shared" si="39"/>
        <v>0</v>
      </c>
      <c r="AP157" s="147">
        <f t="shared" si="40"/>
        <v>0</v>
      </c>
      <c r="AS157" s="20"/>
      <c r="AT157" s="33"/>
      <c r="AU157" s="33"/>
      <c r="AV157" s="33"/>
      <c r="AW157" s="33"/>
      <c r="AX157" s="33"/>
      <c r="AY157" s="33"/>
      <c r="AZ157" s="33">
        <f t="shared" si="44"/>
        <v>0</v>
      </c>
      <c r="BA157" s="397">
        <f t="shared" si="48"/>
        <v>0</v>
      </c>
    </row>
    <row r="158" spans="3:53" outlineLevel="1" x14ac:dyDescent="0.35">
      <c r="C158" s="5" t="s">
        <v>46</v>
      </c>
      <c r="D158" s="5" t="s">
        <v>37</v>
      </c>
      <c r="E158" s="5" t="s">
        <v>79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0</v>
      </c>
      <c r="M158" s="28">
        <v>0</v>
      </c>
      <c r="N158" s="28">
        <v>0</v>
      </c>
      <c r="O158" s="28">
        <v>0</v>
      </c>
      <c r="P158" s="28">
        <v>0</v>
      </c>
      <c r="Q158" s="28">
        <v>0</v>
      </c>
      <c r="R158" s="37">
        <v>0</v>
      </c>
      <c r="S158" s="33">
        <v>0</v>
      </c>
      <c r="T158" s="20">
        <v>0</v>
      </c>
      <c r="U158" s="20">
        <v>0</v>
      </c>
      <c r="V158" s="20">
        <v>0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37">
        <f t="shared" si="45"/>
        <v>0</v>
      </c>
      <c r="AF158" s="148">
        <f t="shared" si="46"/>
        <v>0</v>
      </c>
      <c r="AG158" s="462">
        <f t="shared" si="47"/>
        <v>0</v>
      </c>
      <c r="AH158" s="149">
        <f t="shared" si="42"/>
        <v>0</v>
      </c>
      <c r="AI158" s="149">
        <f t="shared" si="43"/>
        <v>0</v>
      </c>
      <c r="AJ158" s="457">
        <f t="shared" si="37"/>
        <v>0</v>
      </c>
      <c r="AK158" s="16">
        <v>0</v>
      </c>
      <c r="AL158" s="147">
        <v>0</v>
      </c>
      <c r="AM158" s="147">
        <f t="shared" si="38"/>
        <v>0</v>
      </c>
      <c r="AN158" s="147">
        <v>0</v>
      </c>
      <c r="AO158" s="147">
        <f t="shared" si="39"/>
        <v>0</v>
      </c>
      <c r="AP158" s="147">
        <f t="shared" si="40"/>
        <v>0</v>
      </c>
      <c r="AS158" s="20"/>
      <c r="AT158" s="33"/>
      <c r="AU158" s="33"/>
      <c r="AV158" s="33"/>
      <c r="AW158" s="33"/>
      <c r="AX158" s="33"/>
      <c r="AY158" s="33"/>
      <c r="AZ158" s="33">
        <f t="shared" si="44"/>
        <v>0</v>
      </c>
      <c r="BA158" s="397">
        <f t="shared" si="48"/>
        <v>0</v>
      </c>
    </row>
    <row r="159" spans="3:53" outlineLevel="1" x14ac:dyDescent="0.35">
      <c r="C159" s="5" t="s">
        <v>46</v>
      </c>
      <c r="D159" s="5" t="s">
        <v>63</v>
      </c>
      <c r="E159" s="5" t="s">
        <v>76</v>
      </c>
      <c r="F159" s="28">
        <v>0</v>
      </c>
      <c r="G159" s="28">
        <v>0</v>
      </c>
      <c r="H159" s="28">
        <v>0</v>
      </c>
      <c r="I159" s="28">
        <v>0</v>
      </c>
      <c r="J159" s="28">
        <v>0</v>
      </c>
      <c r="K159" s="28">
        <v>0</v>
      </c>
      <c r="L159" s="28">
        <v>0</v>
      </c>
      <c r="M159" s="28">
        <v>0</v>
      </c>
      <c r="N159" s="28">
        <v>0</v>
      </c>
      <c r="O159" s="28">
        <v>0</v>
      </c>
      <c r="P159" s="28">
        <v>0</v>
      </c>
      <c r="Q159" s="28">
        <v>0</v>
      </c>
      <c r="R159" s="37">
        <v>0</v>
      </c>
      <c r="S159" s="33">
        <v>0</v>
      </c>
      <c r="T159" s="20">
        <v>0</v>
      </c>
      <c r="U159" s="20">
        <v>0</v>
      </c>
      <c r="V159" s="20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0</v>
      </c>
      <c r="AE159" s="37">
        <f t="shared" si="45"/>
        <v>0</v>
      </c>
      <c r="AF159" s="148">
        <f t="shared" si="46"/>
        <v>0</v>
      </c>
      <c r="AG159" s="462">
        <f t="shared" si="47"/>
        <v>0</v>
      </c>
      <c r="AH159" s="149">
        <f t="shared" si="42"/>
        <v>0</v>
      </c>
      <c r="AI159" s="149">
        <f t="shared" si="43"/>
        <v>0</v>
      </c>
      <c r="AJ159" s="457">
        <f t="shared" si="37"/>
        <v>0</v>
      </c>
      <c r="AK159" s="16">
        <v>0</v>
      </c>
      <c r="AL159" s="147">
        <v>0</v>
      </c>
      <c r="AM159" s="147">
        <f t="shared" si="38"/>
        <v>0</v>
      </c>
      <c r="AN159" s="147">
        <v>0</v>
      </c>
      <c r="AO159" s="147">
        <f t="shared" si="39"/>
        <v>0</v>
      </c>
      <c r="AP159" s="147">
        <f t="shared" si="40"/>
        <v>0</v>
      </c>
      <c r="AS159" s="20"/>
      <c r="AT159" s="33"/>
      <c r="AU159" s="33"/>
      <c r="AV159" s="33"/>
      <c r="AW159" s="33"/>
      <c r="AX159" s="33"/>
      <c r="AY159" s="33"/>
      <c r="AZ159" s="33">
        <f t="shared" si="44"/>
        <v>0</v>
      </c>
      <c r="BA159" s="397">
        <f t="shared" si="48"/>
        <v>0</v>
      </c>
    </row>
    <row r="160" spans="3:53" outlineLevel="1" x14ac:dyDescent="0.35">
      <c r="C160" s="5" t="s">
        <v>46</v>
      </c>
      <c r="D160" s="5" t="s">
        <v>64</v>
      </c>
      <c r="E160" s="5" t="s">
        <v>76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8">
        <v>0</v>
      </c>
      <c r="L160" s="28">
        <v>0</v>
      </c>
      <c r="M160" s="28">
        <v>0</v>
      </c>
      <c r="N160" s="28">
        <v>0</v>
      </c>
      <c r="O160" s="28">
        <v>0</v>
      </c>
      <c r="P160" s="28">
        <v>0</v>
      </c>
      <c r="Q160" s="28"/>
      <c r="R160" s="37">
        <v>0</v>
      </c>
      <c r="S160" s="33">
        <v>0</v>
      </c>
      <c r="T160" s="20">
        <v>0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37">
        <f t="shared" si="45"/>
        <v>0</v>
      </c>
      <c r="AF160" s="148">
        <f t="shared" si="46"/>
        <v>0</v>
      </c>
      <c r="AG160" s="462">
        <f t="shared" si="47"/>
        <v>0</v>
      </c>
      <c r="AH160" s="149">
        <f t="shared" si="42"/>
        <v>0</v>
      </c>
      <c r="AI160" s="149">
        <f t="shared" si="43"/>
        <v>0</v>
      </c>
      <c r="AJ160" s="457">
        <f t="shared" si="37"/>
        <v>0</v>
      </c>
      <c r="AK160" s="16">
        <v>0</v>
      </c>
      <c r="AL160" s="147">
        <v>0</v>
      </c>
      <c r="AM160" s="147">
        <f t="shared" si="38"/>
        <v>0</v>
      </c>
      <c r="AN160" s="147">
        <v>0</v>
      </c>
      <c r="AO160" s="147">
        <f t="shared" si="39"/>
        <v>0</v>
      </c>
      <c r="AP160" s="147">
        <f t="shared" si="40"/>
        <v>0</v>
      </c>
      <c r="AS160" s="20"/>
      <c r="AT160" s="33"/>
      <c r="AU160" s="33"/>
      <c r="AV160" s="33"/>
      <c r="AW160" s="33"/>
      <c r="AX160" s="33"/>
      <c r="AY160" s="33"/>
      <c r="AZ160" s="33">
        <f t="shared" si="44"/>
        <v>0</v>
      </c>
      <c r="BA160" s="397">
        <f t="shared" si="48"/>
        <v>0</v>
      </c>
    </row>
    <row r="161" spans="3:53" outlineLevel="1" x14ac:dyDescent="0.35">
      <c r="C161" s="5" t="s">
        <v>47</v>
      </c>
      <c r="D161" s="5" t="s">
        <v>65</v>
      </c>
      <c r="E161" s="5" t="s">
        <v>80</v>
      </c>
      <c r="F161" s="28">
        <v>0</v>
      </c>
      <c r="G161" s="28">
        <v>0</v>
      </c>
      <c r="H161" s="28">
        <v>0</v>
      </c>
      <c r="I161" s="28">
        <v>0</v>
      </c>
      <c r="J161" s="28">
        <v>0</v>
      </c>
      <c r="K161" s="28">
        <v>0</v>
      </c>
      <c r="L161" s="28">
        <v>0</v>
      </c>
      <c r="M161" s="28">
        <v>0</v>
      </c>
      <c r="N161" s="28">
        <v>0</v>
      </c>
      <c r="O161" s="28">
        <v>0</v>
      </c>
      <c r="P161" s="28">
        <v>0</v>
      </c>
      <c r="Q161" s="28">
        <v>0</v>
      </c>
      <c r="R161" s="37">
        <v>0</v>
      </c>
      <c r="S161" s="33">
        <v>0</v>
      </c>
      <c r="T161" s="20">
        <v>0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0</v>
      </c>
      <c r="AC161" s="20">
        <v>0</v>
      </c>
      <c r="AD161" s="20">
        <v>0</v>
      </c>
      <c r="AE161" s="37">
        <f t="shared" si="45"/>
        <v>0</v>
      </c>
      <c r="AF161" s="148">
        <f t="shared" si="46"/>
        <v>0</v>
      </c>
      <c r="AG161" s="462">
        <f t="shared" si="47"/>
        <v>0</v>
      </c>
      <c r="AH161" s="149">
        <f t="shared" si="42"/>
        <v>0</v>
      </c>
      <c r="AI161" s="149">
        <f t="shared" si="43"/>
        <v>0</v>
      </c>
      <c r="AJ161" s="457">
        <f t="shared" si="37"/>
        <v>0</v>
      </c>
      <c r="AK161" s="16">
        <v>0</v>
      </c>
      <c r="AL161" s="147">
        <v>0</v>
      </c>
      <c r="AM161" s="147">
        <f t="shared" si="38"/>
        <v>0</v>
      </c>
      <c r="AN161" s="147">
        <v>0</v>
      </c>
      <c r="AO161" s="147">
        <f t="shared" si="39"/>
        <v>0</v>
      </c>
      <c r="AP161" s="147">
        <f t="shared" si="40"/>
        <v>0</v>
      </c>
      <c r="AS161" s="20"/>
      <c r="AT161" s="33"/>
      <c r="AU161" s="33"/>
      <c r="AV161" s="33"/>
      <c r="AW161" s="33"/>
      <c r="AX161" s="33"/>
      <c r="AY161" s="33"/>
      <c r="AZ161" s="33">
        <f t="shared" si="44"/>
        <v>0</v>
      </c>
      <c r="BA161" s="397">
        <f t="shared" si="48"/>
        <v>0</v>
      </c>
    </row>
    <row r="162" spans="3:53" outlineLevel="1" x14ac:dyDescent="0.35">
      <c r="C162" s="5" t="s">
        <v>47</v>
      </c>
      <c r="D162" s="5" t="s">
        <v>66</v>
      </c>
      <c r="E162" s="5" t="s">
        <v>80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0</v>
      </c>
      <c r="O162" s="28">
        <v>0</v>
      </c>
      <c r="P162" s="28">
        <v>0</v>
      </c>
      <c r="Q162" s="28">
        <v>0</v>
      </c>
      <c r="R162" s="37">
        <v>0</v>
      </c>
      <c r="S162" s="33">
        <v>0</v>
      </c>
      <c r="T162" s="20">
        <v>0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37">
        <f t="shared" si="45"/>
        <v>0</v>
      </c>
      <c r="AF162" s="148">
        <f t="shared" si="46"/>
        <v>0</v>
      </c>
      <c r="AG162" s="462">
        <f t="shared" si="47"/>
        <v>0</v>
      </c>
      <c r="AH162" s="149">
        <f t="shared" si="42"/>
        <v>0</v>
      </c>
      <c r="AI162" s="149">
        <f t="shared" si="43"/>
        <v>0</v>
      </c>
      <c r="AJ162" s="457">
        <f t="shared" si="37"/>
        <v>0</v>
      </c>
      <c r="AK162" s="16">
        <v>0</v>
      </c>
      <c r="AL162" s="147">
        <v>0</v>
      </c>
      <c r="AM162" s="147">
        <f t="shared" si="38"/>
        <v>0</v>
      </c>
      <c r="AN162" s="147">
        <v>0</v>
      </c>
      <c r="AO162" s="147">
        <f t="shared" si="39"/>
        <v>0</v>
      </c>
      <c r="AP162" s="147">
        <f t="shared" si="40"/>
        <v>0</v>
      </c>
      <c r="AS162" s="20"/>
      <c r="AT162" s="33"/>
      <c r="AU162" s="33"/>
      <c r="AV162" s="33"/>
      <c r="AW162" s="33"/>
      <c r="AX162" s="33"/>
      <c r="AY162" s="33"/>
      <c r="AZ162" s="33">
        <f t="shared" si="44"/>
        <v>0</v>
      </c>
      <c r="BA162" s="397">
        <f t="shared" si="48"/>
        <v>0</v>
      </c>
    </row>
    <row r="163" spans="3:53" outlineLevel="1" x14ac:dyDescent="0.35">
      <c r="C163" s="5" t="s">
        <v>47</v>
      </c>
      <c r="D163" s="5" t="s">
        <v>67</v>
      </c>
      <c r="E163" s="5" t="s">
        <v>80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37">
        <v>0</v>
      </c>
      <c r="S163" s="33">
        <v>0</v>
      </c>
      <c r="T163" s="20">
        <v>0</v>
      </c>
      <c r="U163" s="20">
        <v>0</v>
      </c>
      <c r="V163" s="20">
        <v>0</v>
      </c>
      <c r="W163" s="20">
        <v>0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37">
        <f t="shared" si="45"/>
        <v>0</v>
      </c>
      <c r="AF163" s="148">
        <f t="shared" si="46"/>
        <v>0</v>
      </c>
      <c r="AG163" s="462">
        <f t="shared" si="47"/>
        <v>0</v>
      </c>
      <c r="AH163" s="149">
        <f t="shared" si="42"/>
        <v>0</v>
      </c>
      <c r="AI163" s="149">
        <f t="shared" si="43"/>
        <v>0</v>
      </c>
      <c r="AJ163" s="457">
        <f t="shared" si="37"/>
        <v>0</v>
      </c>
      <c r="AK163" s="16">
        <v>0</v>
      </c>
      <c r="AL163" s="147">
        <v>0</v>
      </c>
      <c r="AM163" s="147">
        <f t="shared" si="38"/>
        <v>0</v>
      </c>
      <c r="AN163" s="147">
        <v>0</v>
      </c>
      <c r="AO163" s="147">
        <f t="shared" si="39"/>
        <v>0</v>
      </c>
      <c r="AP163" s="147">
        <f t="shared" si="40"/>
        <v>0</v>
      </c>
      <c r="AS163" s="20"/>
      <c r="AT163" s="33"/>
      <c r="AU163" s="33"/>
      <c r="AV163" s="33"/>
      <c r="AW163" s="33"/>
      <c r="AX163" s="33"/>
      <c r="AY163" s="33"/>
      <c r="AZ163" s="33">
        <f t="shared" si="44"/>
        <v>0</v>
      </c>
      <c r="BA163" s="397">
        <f t="shared" si="48"/>
        <v>0</v>
      </c>
    </row>
    <row r="164" spans="3:53" outlineLevel="1" x14ac:dyDescent="0.35">
      <c r="C164" s="5" t="s">
        <v>47</v>
      </c>
      <c r="D164" s="5" t="s">
        <v>68</v>
      </c>
      <c r="E164" s="5" t="s">
        <v>81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0</v>
      </c>
      <c r="R164" s="37">
        <v>0</v>
      </c>
      <c r="S164" s="33">
        <v>0</v>
      </c>
      <c r="T164" s="20">
        <v>0</v>
      </c>
      <c r="U164" s="20">
        <v>0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20">
        <v>0</v>
      </c>
      <c r="AE164" s="37">
        <f t="shared" si="45"/>
        <v>0</v>
      </c>
      <c r="AF164" s="148">
        <f t="shared" si="46"/>
        <v>0</v>
      </c>
      <c r="AG164" s="462">
        <f t="shared" si="47"/>
        <v>0</v>
      </c>
      <c r="AH164" s="149"/>
      <c r="AI164" s="149"/>
      <c r="AJ164" s="457">
        <f t="shared" si="37"/>
        <v>0</v>
      </c>
      <c r="AK164" s="16">
        <v>0</v>
      </c>
      <c r="AL164" s="147">
        <v>0</v>
      </c>
      <c r="AM164" s="147">
        <f t="shared" si="38"/>
        <v>0</v>
      </c>
      <c r="AN164" s="147">
        <v>0</v>
      </c>
      <c r="AO164" s="147">
        <f t="shared" si="39"/>
        <v>0</v>
      </c>
      <c r="AP164" s="147">
        <f t="shared" si="40"/>
        <v>0</v>
      </c>
      <c r="AS164" s="20"/>
      <c r="AT164" s="33"/>
      <c r="AU164" s="33"/>
      <c r="AV164" s="33"/>
      <c r="AW164" s="33"/>
      <c r="AX164" s="33"/>
      <c r="AY164" s="33"/>
      <c r="AZ164" s="33">
        <f t="shared" si="44"/>
        <v>0</v>
      </c>
      <c r="BA164" s="397">
        <f t="shared" si="48"/>
        <v>0</v>
      </c>
    </row>
    <row r="165" spans="3:53" outlineLevel="1" x14ac:dyDescent="0.35">
      <c r="C165" s="5" t="s">
        <v>47</v>
      </c>
      <c r="D165" s="5" t="s">
        <v>29</v>
      </c>
      <c r="E165" s="5" t="s">
        <v>130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28">
        <v>0</v>
      </c>
      <c r="P165" s="28">
        <v>0</v>
      </c>
      <c r="Q165" s="28">
        <v>208665.57604000001</v>
      </c>
      <c r="R165" s="37">
        <v>208665.57604000001</v>
      </c>
      <c r="S165" s="33">
        <v>161166.69080000001</v>
      </c>
      <c r="T165" s="20">
        <v>13728.01</v>
      </c>
      <c r="U165" s="20">
        <v>0</v>
      </c>
      <c r="V165" s="20">
        <v>0</v>
      </c>
      <c r="W165" s="20">
        <v>0</v>
      </c>
      <c r="X165" s="20">
        <v>0</v>
      </c>
      <c r="Y165" s="20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37">
        <f t="shared" si="45"/>
        <v>174894.70080000002</v>
      </c>
      <c r="AF165" s="148">
        <f t="shared" si="46"/>
        <v>1.8859942920685579E-3</v>
      </c>
      <c r="AG165" s="462">
        <f t="shared" si="47"/>
        <v>0</v>
      </c>
      <c r="AH165" s="149"/>
      <c r="AI165" s="149"/>
      <c r="AJ165" s="457">
        <f t="shared" si="37"/>
        <v>0</v>
      </c>
      <c r="AK165" s="16">
        <v>0</v>
      </c>
      <c r="AL165" s="147">
        <v>0</v>
      </c>
      <c r="AM165" s="147">
        <f t="shared" si="38"/>
        <v>0</v>
      </c>
      <c r="AN165" s="147">
        <v>0</v>
      </c>
      <c r="AO165" s="147">
        <f t="shared" si="39"/>
        <v>0</v>
      </c>
      <c r="AP165" s="147">
        <f t="shared" si="40"/>
        <v>0</v>
      </c>
      <c r="AS165" s="20">
        <v>185456.98365666944</v>
      </c>
      <c r="AT165" s="33">
        <v>0</v>
      </c>
      <c r="AU165" s="33">
        <v>0</v>
      </c>
      <c r="AV165" s="33"/>
      <c r="AW165" s="33"/>
      <c r="AX165" s="33"/>
      <c r="AY165" s="33"/>
      <c r="AZ165" s="33">
        <f t="shared" si="44"/>
        <v>185456.98365666944</v>
      </c>
      <c r="BA165" s="397">
        <f t="shared" si="48"/>
        <v>185456.98365666944</v>
      </c>
    </row>
    <row r="166" spans="3:53" outlineLevel="1" x14ac:dyDescent="0.35">
      <c r="C166" s="5" t="s">
        <v>83</v>
      </c>
      <c r="D166" s="14" t="s">
        <v>82</v>
      </c>
      <c r="E166" s="5"/>
      <c r="F166" s="23">
        <v>10868.007</v>
      </c>
      <c r="G166" s="23">
        <v>6991.1180000000004</v>
      </c>
      <c r="H166" s="23">
        <v>10836.232999999998</v>
      </c>
      <c r="I166" s="23">
        <v>8389.3420000000006</v>
      </c>
      <c r="J166" s="23">
        <v>6991.1169999999984</v>
      </c>
      <c r="K166" s="23">
        <v>0</v>
      </c>
      <c r="L166" s="23">
        <v>0</v>
      </c>
      <c r="M166" s="23">
        <v>16816.807000000008</v>
      </c>
      <c r="N166" s="23">
        <v>15100.804999999998</v>
      </c>
      <c r="O166" s="23">
        <v>29515.220639999989</v>
      </c>
      <c r="P166" s="23">
        <v>31252.60168</v>
      </c>
      <c r="Q166" s="23">
        <v>42335.63824</v>
      </c>
      <c r="R166" s="37">
        <v>179096.88955999998</v>
      </c>
      <c r="S166" s="33">
        <v>28296.129840000005</v>
      </c>
      <c r="T166" s="20">
        <v>19430.80184</v>
      </c>
      <c r="U166" s="20">
        <v>9456.6203999999998</v>
      </c>
      <c r="V166" s="20">
        <v>16590.094920000003</v>
      </c>
      <c r="W166" s="20">
        <v>9145.1224799999982</v>
      </c>
      <c r="X166" s="20">
        <v>686.4</v>
      </c>
      <c r="Y166" s="20">
        <v>0</v>
      </c>
      <c r="Z166" s="20">
        <v>0</v>
      </c>
      <c r="AA166" s="20">
        <v>0</v>
      </c>
      <c r="AB166" s="20">
        <v>0</v>
      </c>
      <c r="AC166" s="20">
        <v>0</v>
      </c>
      <c r="AD166" s="20">
        <v>0</v>
      </c>
      <c r="AE166" s="37">
        <f t="shared" si="45"/>
        <v>83605.169480000011</v>
      </c>
      <c r="AF166" s="148">
        <f t="shared" si="46"/>
        <v>9.0156460833548831E-4</v>
      </c>
      <c r="AG166" s="462">
        <f t="shared" si="47"/>
        <v>0.37299337732596327</v>
      </c>
      <c r="AH166" s="149"/>
      <c r="AI166" s="149"/>
      <c r="AJ166" s="457">
        <f t="shared" si="37"/>
        <v>0</v>
      </c>
      <c r="AK166" s="16">
        <v>0</v>
      </c>
      <c r="AL166" s="147">
        <v>0</v>
      </c>
      <c r="AM166" s="147">
        <f t="shared" si="38"/>
        <v>0</v>
      </c>
      <c r="AN166" s="147">
        <v>0</v>
      </c>
      <c r="AO166" s="147">
        <f t="shared" si="39"/>
        <v>0</v>
      </c>
      <c r="AP166" s="147">
        <f t="shared" si="40"/>
        <v>0</v>
      </c>
      <c r="AS166" s="20"/>
      <c r="AT166" s="33"/>
      <c r="AU166" s="33"/>
      <c r="AV166" s="33"/>
      <c r="AW166" s="33"/>
      <c r="AX166" s="33"/>
      <c r="AY166" s="33"/>
      <c r="AZ166" s="33">
        <f t="shared" si="44"/>
        <v>0</v>
      </c>
      <c r="BA166" s="397">
        <f t="shared" si="48"/>
        <v>0</v>
      </c>
    </row>
    <row r="167" spans="3:53" outlineLevel="1" x14ac:dyDescent="0.35">
      <c r="C167" s="5" t="s">
        <v>83</v>
      </c>
      <c r="D167" s="5" t="s">
        <v>84</v>
      </c>
      <c r="E167" s="5" t="s">
        <v>70</v>
      </c>
      <c r="F167" s="28">
        <v>10868.007</v>
      </c>
      <c r="G167" s="28">
        <v>6991.1180000000004</v>
      </c>
      <c r="H167" s="28">
        <v>10836.232999999998</v>
      </c>
      <c r="I167" s="28">
        <v>8389.3420000000006</v>
      </c>
      <c r="J167" s="28">
        <v>6991.1169999999984</v>
      </c>
      <c r="K167" s="28">
        <v>0</v>
      </c>
      <c r="L167" s="28">
        <v>0</v>
      </c>
      <c r="M167" s="28">
        <v>16816.807000000008</v>
      </c>
      <c r="N167" s="28">
        <v>15100.804999999998</v>
      </c>
      <c r="O167" s="28">
        <v>29515.220639999989</v>
      </c>
      <c r="P167" s="28">
        <v>22994.418079999999</v>
      </c>
      <c r="Q167" s="28">
        <v>24024.018239999998</v>
      </c>
      <c r="R167" s="37">
        <v>152527.08596</v>
      </c>
      <c r="S167" s="33">
        <v>9266.4070400000019</v>
      </c>
      <c r="T167" s="20">
        <v>6864.0036400000008</v>
      </c>
      <c r="U167" s="20">
        <v>5148.0036000000009</v>
      </c>
      <c r="V167" s="20">
        <v>6177.6043200000013</v>
      </c>
      <c r="W167" s="20">
        <v>4118.4028799999996</v>
      </c>
      <c r="X167" s="20">
        <v>686.4</v>
      </c>
      <c r="Y167" s="20">
        <v>0</v>
      </c>
      <c r="Z167" s="20">
        <v>0</v>
      </c>
      <c r="AA167" s="20">
        <v>0</v>
      </c>
      <c r="AB167" s="20">
        <v>0</v>
      </c>
      <c r="AC167" s="20">
        <v>0</v>
      </c>
      <c r="AD167" s="20">
        <v>0</v>
      </c>
      <c r="AE167" s="37">
        <f t="shared" si="45"/>
        <v>32260.821480000006</v>
      </c>
      <c r="AF167" s="148">
        <f t="shared" si="46"/>
        <v>3.4788775697841345E-4</v>
      </c>
      <c r="AG167" s="462">
        <f t="shared" si="47"/>
        <v>-0.47020148975678888</v>
      </c>
      <c r="AH167" s="149"/>
      <c r="AI167" s="149"/>
      <c r="AJ167" s="457">
        <f t="shared" si="37"/>
        <v>0</v>
      </c>
      <c r="AK167" s="16"/>
      <c r="AL167" s="147">
        <v>0</v>
      </c>
      <c r="AM167" s="147">
        <f t="shared" si="38"/>
        <v>0</v>
      </c>
      <c r="AN167" s="147">
        <v>0</v>
      </c>
      <c r="AO167" s="147">
        <f t="shared" si="39"/>
        <v>0</v>
      </c>
      <c r="AP167" s="147">
        <f t="shared" si="40"/>
        <v>0</v>
      </c>
      <c r="AS167" s="20">
        <v>22647.653162732098</v>
      </c>
      <c r="AT167" s="33">
        <v>6364.654577392258</v>
      </c>
      <c r="AU167" s="33">
        <v>10836.232999999998</v>
      </c>
      <c r="AV167" s="33">
        <v>10836.232999999998</v>
      </c>
      <c r="AW167" s="33"/>
      <c r="AX167" s="33"/>
      <c r="AY167" s="33"/>
      <c r="AZ167" s="33">
        <f t="shared" si="44"/>
        <v>50684.773740124358</v>
      </c>
      <c r="BA167" s="397">
        <f t="shared" si="48"/>
        <v>50684.773740124358</v>
      </c>
    </row>
    <row r="168" spans="3:53" outlineLevel="1" x14ac:dyDescent="0.35">
      <c r="C168" s="5" t="s">
        <v>83</v>
      </c>
      <c r="D168" s="5" t="s">
        <v>85</v>
      </c>
      <c r="E168" s="5" t="s">
        <v>70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28">
        <v>0</v>
      </c>
      <c r="P168" s="28">
        <v>8258.1836000000021</v>
      </c>
      <c r="Q168" s="28">
        <v>18311.62</v>
      </c>
      <c r="R168" s="37">
        <v>26569.803599999999</v>
      </c>
      <c r="S168" s="33">
        <v>19029.722800000003</v>
      </c>
      <c r="T168" s="20">
        <v>12566.798200000001</v>
      </c>
      <c r="U168" s="20">
        <v>4308.6167999999998</v>
      </c>
      <c r="V168" s="20">
        <v>10412.490600000001</v>
      </c>
      <c r="W168" s="20">
        <v>5026.7195999999994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37">
        <f t="shared" si="45"/>
        <v>51344.347999999998</v>
      </c>
      <c r="AF168" s="148">
        <f t="shared" si="46"/>
        <v>5.5367685135707481E-4</v>
      </c>
      <c r="AG168" s="462">
        <f t="shared" si="47"/>
        <v>0</v>
      </c>
      <c r="AH168" s="149"/>
      <c r="AI168" s="149"/>
      <c r="AJ168" s="457">
        <f t="shared" si="37"/>
        <v>0</v>
      </c>
      <c r="AK168" s="16"/>
      <c r="AL168" s="147">
        <v>0</v>
      </c>
      <c r="AM168" s="147">
        <f t="shared" si="38"/>
        <v>0</v>
      </c>
      <c r="AN168" s="147">
        <v>0</v>
      </c>
      <c r="AO168" s="147">
        <f t="shared" si="39"/>
        <v>0</v>
      </c>
      <c r="AP168" s="147">
        <f t="shared" si="40"/>
        <v>0</v>
      </c>
      <c r="AS168" s="20">
        <v>10080.1574</v>
      </c>
      <c r="AT168" s="33">
        <v>3485.226652853511</v>
      </c>
      <c r="AU168" s="33">
        <v>10486.675499999998</v>
      </c>
      <c r="AV168" s="33">
        <v>6991.1169999999984</v>
      </c>
      <c r="AW168" s="33"/>
      <c r="AX168" s="33"/>
      <c r="AY168" s="33"/>
      <c r="AZ168" s="33">
        <f t="shared" si="44"/>
        <v>31043.176552853507</v>
      </c>
      <c r="BA168" s="397">
        <f t="shared" si="48"/>
        <v>31043.176552853507</v>
      </c>
    </row>
    <row r="169" spans="3:53" outlineLevel="1" x14ac:dyDescent="0.35">
      <c r="C169" s="5" t="s">
        <v>83</v>
      </c>
      <c r="D169" s="5" t="s">
        <v>86</v>
      </c>
      <c r="E169" s="5" t="s">
        <v>71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37">
        <v>0</v>
      </c>
      <c r="S169" s="33">
        <v>0</v>
      </c>
      <c r="T169" s="20">
        <v>0</v>
      </c>
      <c r="U169" s="20">
        <v>0</v>
      </c>
      <c r="V169" s="20">
        <v>0</v>
      </c>
      <c r="W169" s="20">
        <v>0</v>
      </c>
      <c r="X169" s="20">
        <v>0</v>
      </c>
      <c r="Y169" s="20">
        <v>0</v>
      </c>
      <c r="Z169" s="20">
        <v>0</v>
      </c>
      <c r="AA169" s="20">
        <v>0</v>
      </c>
      <c r="AB169" s="20">
        <v>0</v>
      </c>
      <c r="AC169" s="20">
        <v>0</v>
      </c>
      <c r="AD169" s="20">
        <v>0</v>
      </c>
      <c r="AE169" s="37">
        <f t="shared" si="45"/>
        <v>0</v>
      </c>
      <c r="AF169" s="148">
        <f t="shared" si="46"/>
        <v>0</v>
      </c>
      <c r="AG169" s="462">
        <f t="shared" si="47"/>
        <v>0</v>
      </c>
      <c r="AH169" s="149"/>
      <c r="AI169" s="149"/>
      <c r="AJ169" s="457">
        <f t="shared" si="37"/>
        <v>0</v>
      </c>
      <c r="AK169" s="16"/>
      <c r="AL169" s="147">
        <v>0</v>
      </c>
      <c r="AM169" s="147">
        <f t="shared" si="38"/>
        <v>0</v>
      </c>
      <c r="AN169" s="147">
        <v>0</v>
      </c>
      <c r="AO169" s="147">
        <f t="shared" si="39"/>
        <v>0</v>
      </c>
      <c r="AP169" s="147">
        <f t="shared" si="40"/>
        <v>0</v>
      </c>
      <c r="AS169" s="20"/>
      <c r="AT169" s="33"/>
      <c r="AU169" s="33"/>
      <c r="AV169" s="33"/>
      <c r="AW169" s="33"/>
      <c r="AX169" s="33"/>
      <c r="AY169" s="33"/>
      <c r="AZ169" s="33">
        <f t="shared" si="44"/>
        <v>0</v>
      </c>
      <c r="BA169" s="397">
        <f t="shared" si="48"/>
        <v>0</v>
      </c>
    </row>
    <row r="170" spans="3:53" outlineLevel="1" x14ac:dyDescent="0.35">
      <c r="C170" s="14" t="s">
        <v>190</v>
      </c>
      <c r="D170" s="14" t="s">
        <v>88</v>
      </c>
      <c r="E170" s="5"/>
      <c r="F170" s="28"/>
      <c r="G170" s="28">
        <v>-134985.33684000003</v>
      </c>
      <c r="H170" s="28">
        <v>-112563.5126</v>
      </c>
      <c r="I170" s="28">
        <v>-160351.03589999999</v>
      </c>
      <c r="J170" s="28"/>
      <c r="K170" s="28"/>
      <c r="L170" s="28">
        <v>-213091.00670000003</v>
      </c>
      <c r="M170" s="28">
        <v>-117836.16480000001</v>
      </c>
      <c r="N170" s="28">
        <v>-126079.37388</v>
      </c>
      <c r="O170" s="28">
        <v>-118533.49919999998</v>
      </c>
      <c r="P170" s="28">
        <v>-108419.01731999998</v>
      </c>
      <c r="Q170" s="28">
        <v>-107142.49296</v>
      </c>
      <c r="R170" s="37">
        <v>-1199001.4402000001</v>
      </c>
      <c r="S170" s="33">
        <v>-121607.46539999999</v>
      </c>
      <c r="T170" s="20">
        <v>-152399.99555999998</v>
      </c>
      <c r="U170" s="20">
        <v>-389518.67534000007</v>
      </c>
      <c r="V170" s="20">
        <v>-91713.50496000002</v>
      </c>
      <c r="W170" s="20">
        <v>-101781.62136000002</v>
      </c>
      <c r="X170" s="20">
        <v>-113678.62488</v>
      </c>
      <c r="Y170" s="20">
        <v>-119053.55916000002</v>
      </c>
      <c r="Z170" s="20">
        <v>-138126.16260000004</v>
      </c>
      <c r="AA170" s="20">
        <v>-140996.23343999998</v>
      </c>
      <c r="AB170" s="20">
        <v>0</v>
      </c>
      <c r="AC170" s="20">
        <v>0</v>
      </c>
      <c r="AD170" s="20">
        <v>0</v>
      </c>
      <c r="AE170" s="37">
        <f t="shared" si="45"/>
        <v>-1368875.8427000004</v>
      </c>
      <c r="AF170" s="148">
        <f t="shared" si="46"/>
        <v>-1.4761407944743959E-2</v>
      </c>
      <c r="AG170" s="462">
        <f t="shared" si="47"/>
        <v>0.66193102687887762</v>
      </c>
      <c r="AH170" s="149"/>
      <c r="AI170" s="149"/>
      <c r="AJ170" s="457">
        <f t="shared" si="37"/>
        <v>0</v>
      </c>
      <c r="AK170" s="16"/>
      <c r="AL170" s="147">
        <v>0</v>
      </c>
      <c r="AM170" s="147">
        <f t="shared" si="38"/>
        <v>0</v>
      </c>
      <c r="AN170" s="147">
        <v>0</v>
      </c>
      <c r="AO170" s="147">
        <f t="shared" si="39"/>
        <v>0</v>
      </c>
      <c r="AP170" s="147">
        <f t="shared" si="40"/>
        <v>0</v>
      </c>
      <c r="AS170" s="20"/>
      <c r="AT170" s="33"/>
      <c r="AU170" s="33"/>
      <c r="AV170" s="33"/>
      <c r="AW170" s="33"/>
      <c r="AX170" s="33"/>
      <c r="AY170" s="33"/>
      <c r="AZ170" s="33">
        <f t="shared" si="44"/>
        <v>0</v>
      </c>
      <c r="BA170" s="397">
        <f t="shared" si="48"/>
        <v>0</v>
      </c>
    </row>
    <row r="171" spans="3:53" outlineLevel="1" x14ac:dyDescent="0.35">
      <c r="C171" s="14" t="s">
        <v>191</v>
      </c>
      <c r="D171" s="14" t="s">
        <v>89</v>
      </c>
      <c r="E171" s="5"/>
      <c r="F171" s="28">
        <v>-253.04299999999998</v>
      </c>
      <c r="G171" s="28"/>
      <c r="H171" s="28"/>
      <c r="I171" s="28"/>
      <c r="J171" s="28"/>
      <c r="K171" s="28"/>
      <c r="L171" s="28">
        <v>-4403.8559999999998</v>
      </c>
      <c r="M171" s="28"/>
      <c r="N171" s="28">
        <v>-2635.634</v>
      </c>
      <c r="O171" s="28"/>
      <c r="P171" s="28">
        <v>-3079.5020000000004</v>
      </c>
      <c r="Q171" s="28">
        <v>-739.2</v>
      </c>
      <c r="R171" s="37">
        <v>-11111.235000000001</v>
      </c>
      <c r="S171" s="33">
        <v>0</v>
      </c>
      <c r="T171" s="20">
        <v>0</v>
      </c>
      <c r="U171" s="20">
        <v>0</v>
      </c>
      <c r="V171" s="20">
        <v>-8877.3629999999976</v>
      </c>
      <c r="W171" s="20">
        <v>-2676.451</v>
      </c>
      <c r="X171" s="20">
        <v>-4601.3689999999997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37">
        <f t="shared" si="45"/>
        <v>-16155.182999999997</v>
      </c>
      <c r="AF171" s="148">
        <f t="shared" si="46"/>
        <v>-1.742110126033218E-4</v>
      </c>
      <c r="AG171" s="462">
        <f t="shared" si="47"/>
        <v>2.469085973305412</v>
      </c>
      <c r="AH171" s="149"/>
      <c r="AI171" s="149"/>
      <c r="AJ171" s="457">
        <f t="shared" si="37"/>
        <v>0</v>
      </c>
      <c r="AK171" s="16">
        <v>0</v>
      </c>
      <c r="AL171" s="147">
        <v>0</v>
      </c>
      <c r="AM171" s="147">
        <f t="shared" si="38"/>
        <v>0</v>
      </c>
      <c r="AN171" s="147">
        <v>0</v>
      </c>
      <c r="AO171" s="147">
        <f t="shared" si="39"/>
        <v>0</v>
      </c>
      <c r="AP171" s="147">
        <f t="shared" si="40"/>
        <v>0</v>
      </c>
      <c r="AS171" s="20"/>
      <c r="AT171" s="33"/>
      <c r="AU171" s="33"/>
      <c r="AV171" s="33"/>
      <c r="AW171" s="33"/>
      <c r="AX171" s="33"/>
      <c r="AY171" s="33"/>
      <c r="AZ171" s="33">
        <f t="shared" si="44"/>
        <v>0</v>
      </c>
      <c r="BA171" s="397">
        <f t="shared" si="48"/>
        <v>0</v>
      </c>
    </row>
    <row r="172" spans="3:53" x14ac:dyDescent="0.35">
      <c r="C172" s="10" t="s">
        <v>93</v>
      </c>
      <c r="D172" s="10"/>
      <c r="E172" s="10"/>
      <c r="F172" s="22">
        <v>22376.071200000002</v>
      </c>
      <c r="G172" s="22">
        <v>19206.925800000001</v>
      </c>
      <c r="H172" s="22">
        <v>26782.694600000003</v>
      </c>
      <c r="I172" s="22">
        <v>28522.966400000001</v>
      </c>
      <c r="J172" s="22">
        <v>45157.242100000003</v>
      </c>
      <c r="K172" s="22">
        <v>31142.622500000005</v>
      </c>
      <c r="L172" s="22">
        <v>38490.515039999998</v>
      </c>
      <c r="M172" s="22">
        <v>29842.054319999999</v>
      </c>
      <c r="N172" s="22">
        <v>24078.95824</v>
      </c>
      <c r="O172" s="22">
        <v>38833.119839999999</v>
      </c>
      <c r="P172" s="22">
        <v>30574.98792</v>
      </c>
      <c r="Q172" s="22">
        <v>26662.809959999999</v>
      </c>
      <c r="R172" s="156">
        <v>361670.96791999997</v>
      </c>
      <c r="S172" s="35">
        <v>38206.153440000002</v>
      </c>
      <c r="T172" s="21">
        <v>24849.940319999994</v>
      </c>
      <c r="U172" s="21">
        <v>51053.864760000004</v>
      </c>
      <c r="V172" s="21">
        <v>34147.325520000006</v>
      </c>
      <c r="W172" s="21">
        <v>50592.457439999998</v>
      </c>
      <c r="X172" s="21">
        <v>46675.525320000008</v>
      </c>
      <c r="Y172" s="21">
        <v>63595.227599999998</v>
      </c>
      <c r="Z172" s="21">
        <f>+SUM(Z173:Z207)</f>
        <v>62864.785800000005</v>
      </c>
      <c r="AA172" s="21">
        <f>+SUM(AA173:AA207)</f>
        <v>45074.460960000004</v>
      </c>
      <c r="AB172" s="21">
        <v>0</v>
      </c>
      <c r="AC172" s="21">
        <v>0</v>
      </c>
      <c r="AD172" s="21">
        <v>0</v>
      </c>
      <c r="AE172" s="156">
        <f t="shared" si="45"/>
        <v>417059.74116000003</v>
      </c>
      <c r="AF172" s="150">
        <f t="shared" si="46"/>
        <v>4.4974049395517775E-3</v>
      </c>
      <c r="AG172" s="161">
        <f t="shared" si="47"/>
        <v>0.54017720432303729</v>
      </c>
      <c r="AH172" s="151">
        <f>SUM(AH173:AH207)</f>
        <v>44690.994240000007</v>
      </c>
      <c r="AI172" s="151">
        <f>SUM(AI173:AI207)</f>
        <v>57178.15812</v>
      </c>
      <c r="AJ172" s="456">
        <f t="shared" si="37"/>
        <v>5.0677596737491171E-3</v>
      </c>
      <c r="AK172" s="25">
        <v>53132.207757843018</v>
      </c>
      <c r="AL172" s="25">
        <v>70215.509373576817</v>
      </c>
      <c r="AM172" s="25">
        <f t="shared" si="38"/>
        <v>76913.920683256147</v>
      </c>
      <c r="AN172" s="25">
        <v>76913.920683256147</v>
      </c>
      <c r="AO172" s="25">
        <f t="shared" si="39"/>
        <v>81295.26802670733</v>
      </c>
      <c r="AP172" s="25">
        <f t="shared" si="40"/>
        <v>86429.04489149389</v>
      </c>
      <c r="AS172" s="21">
        <f>SUM(AS173:AS207)</f>
        <v>30607.235212977448</v>
      </c>
      <c r="AT172" s="35">
        <f t="shared" ref="AT172:AY172" si="49">SUM(AT173:AT207)</f>
        <v>20626.336844939866</v>
      </c>
      <c r="AU172" s="35">
        <f t="shared" si="49"/>
        <v>36958.01554433781</v>
      </c>
      <c r="AV172" s="35">
        <f t="shared" si="49"/>
        <v>26782.694600000003</v>
      </c>
      <c r="AW172" s="35">
        <f t="shared" si="49"/>
        <v>47358.573400000001</v>
      </c>
      <c r="AX172" s="35">
        <f t="shared" si="49"/>
        <v>72208</v>
      </c>
      <c r="AY172" s="35">
        <f t="shared" si="49"/>
        <v>51362.309280000001</v>
      </c>
      <c r="AZ172" s="35">
        <f>SUM(AS172:AY172,AK172)</f>
        <v>339035.37264009815</v>
      </c>
      <c r="BA172" s="22">
        <f t="shared" si="48"/>
        <v>653889.11561513226</v>
      </c>
    </row>
    <row r="173" spans="3:53" outlineLevel="1" x14ac:dyDescent="0.35">
      <c r="C173" s="5" t="s">
        <v>40</v>
      </c>
      <c r="D173" s="5" t="s">
        <v>36</v>
      </c>
      <c r="E173" s="5" t="s">
        <v>69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28">
        <v>0</v>
      </c>
      <c r="L173" s="28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37">
        <v>0</v>
      </c>
      <c r="S173" s="33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37">
        <f t="shared" si="45"/>
        <v>0</v>
      </c>
      <c r="AF173" s="148">
        <f t="shared" si="46"/>
        <v>0</v>
      </c>
      <c r="AG173" s="462">
        <f t="shared" si="47"/>
        <v>0</v>
      </c>
      <c r="AH173" s="149">
        <f t="shared" ref="AH173:AH203" si="50">AVERAGE(S173:AA173)</f>
        <v>0</v>
      </c>
      <c r="AI173" s="149">
        <f t="shared" ref="AI173:AI203" si="51">AVERAGE(Y173:AA173)</f>
        <v>0</v>
      </c>
      <c r="AJ173" s="457">
        <f t="shared" si="37"/>
        <v>0</v>
      </c>
      <c r="AK173" s="16">
        <v>0</v>
      </c>
      <c r="AL173" s="147">
        <v>0</v>
      </c>
      <c r="AM173" s="147">
        <f t="shared" si="38"/>
        <v>0</v>
      </c>
      <c r="AN173" s="147">
        <v>0</v>
      </c>
      <c r="AO173" s="147">
        <f t="shared" si="39"/>
        <v>0</v>
      </c>
      <c r="AP173" s="147">
        <f t="shared" si="40"/>
        <v>0</v>
      </c>
      <c r="AS173" s="20"/>
      <c r="AT173" s="33"/>
      <c r="AU173" s="33"/>
      <c r="AV173" s="33"/>
      <c r="AW173" s="33"/>
      <c r="AX173" s="33"/>
      <c r="AY173" s="33"/>
      <c r="AZ173" s="33">
        <f t="shared" ref="AZ173:AZ236" si="52">SUM(AS173:AY173,AK173)</f>
        <v>0</v>
      </c>
      <c r="BA173" s="397">
        <f t="shared" si="48"/>
        <v>0</v>
      </c>
    </row>
    <row r="174" spans="3:53" outlineLevel="1" x14ac:dyDescent="0.35">
      <c r="C174" s="5" t="s">
        <v>41</v>
      </c>
      <c r="D174" s="5" t="s">
        <v>32</v>
      </c>
      <c r="E174" s="5" t="s">
        <v>70</v>
      </c>
      <c r="F174" s="28">
        <v>9606.1898000000019</v>
      </c>
      <c r="G174" s="28">
        <v>8928.1062000000002</v>
      </c>
      <c r="H174" s="28">
        <v>12267.668000000001</v>
      </c>
      <c r="I174" s="28">
        <v>12414.5872</v>
      </c>
      <c r="J174" s="28">
        <v>17897.803599999999</v>
      </c>
      <c r="K174" s="28">
        <v>12459.840400000001</v>
      </c>
      <c r="L174" s="28">
        <v>13814.42144</v>
      </c>
      <c r="M174" s="28">
        <v>10285.919480000002</v>
      </c>
      <c r="N174" s="28">
        <v>9054.2696400000004</v>
      </c>
      <c r="O174" s="28">
        <v>14045.897999999999</v>
      </c>
      <c r="P174" s="28">
        <v>10721.834999999997</v>
      </c>
      <c r="Q174" s="28">
        <v>10118.115</v>
      </c>
      <c r="R174" s="37">
        <v>141614.65375999999</v>
      </c>
      <c r="S174" s="33">
        <v>9369.27</v>
      </c>
      <c r="T174" s="20">
        <v>6298.4249999999993</v>
      </c>
      <c r="U174" s="20">
        <v>11720.295</v>
      </c>
      <c r="V174" s="20">
        <v>10112.310000000001</v>
      </c>
      <c r="W174" s="20">
        <v>12759.390000000001</v>
      </c>
      <c r="X174" s="20">
        <v>9897.5249999999996</v>
      </c>
      <c r="Y174" s="20">
        <v>11993.130000000001</v>
      </c>
      <c r="Z174" s="20">
        <v>14077.125</v>
      </c>
      <c r="AA174" s="20">
        <v>8916.4800000000014</v>
      </c>
      <c r="AB174" s="20">
        <v>0</v>
      </c>
      <c r="AC174" s="20">
        <v>0</v>
      </c>
      <c r="AD174" s="20">
        <v>0</v>
      </c>
      <c r="AE174" s="37">
        <f t="shared" si="45"/>
        <v>95143.95</v>
      </c>
      <c r="AF174" s="148">
        <f t="shared" si="46"/>
        <v>1.0259941885263585E-3</v>
      </c>
      <c r="AG174" s="462">
        <f t="shared" si="47"/>
        <v>-0.11719601213090458</v>
      </c>
      <c r="AH174" s="149">
        <f t="shared" si="50"/>
        <v>10571.55</v>
      </c>
      <c r="AI174" s="149">
        <f t="shared" si="51"/>
        <v>11662.245000000001</v>
      </c>
      <c r="AJ174" s="457">
        <f t="shared" si="37"/>
        <v>1.0336369141577776E-3</v>
      </c>
      <c r="AK174" s="16">
        <v>13854.186648226076</v>
      </c>
      <c r="AL174" s="147">
        <v>14742.711776172073</v>
      </c>
      <c r="AM174" s="147">
        <f t="shared" si="38"/>
        <v>15687.615978048587</v>
      </c>
      <c r="AN174" s="147">
        <v>15687.615978048587</v>
      </c>
      <c r="AO174" s="147">
        <f t="shared" si="39"/>
        <v>16581.249977978961</v>
      </c>
      <c r="AP174" s="147">
        <f t="shared" si="40"/>
        <v>17628.35197533292</v>
      </c>
      <c r="AS174" s="20">
        <v>8262.0973256271736</v>
      </c>
      <c r="AT174" s="33">
        <v>7935.3089442202663</v>
      </c>
      <c r="AU174" s="33">
        <v>6348.2471553762134</v>
      </c>
      <c r="AV174" s="33">
        <v>12267.668000000001</v>
      </c>
      <c r="AW174" s="33">
        <v>12414.5872</v>
      </c>
      <c r="AX174" s="33">
        <v>19680.740266282301</v>
      </c>
      <c r="AY174" s="33">
        <v>13814.42144</v>
      </c>
      <c r="AZ174" s="33">
        <f t="shared" si="52"/>
        <v>94577.256979732047</v>
      </c>
      <c r="BA174" s="397">
        <f t="shared" si="48"/>
        <v>159217.18668726459</v>
      </c>
    </row>
    <row r="175" spans="3:53" outlineLevel="1" x14ac:dyDescent="0.35">
      <c r="C175" s="5" t="s">
        <v>41</v>
      </c>
      <c r="D175" s="5" t="s">
        <v>33</v>
      </c>
      <c r="E175" s="5" t="s">
        <v>70</v>
      </c>
      <c r="F175" s="28">
        <v>5164.7394000000004</v>
      </c>
      <c r="G175" s="28">
        <v>4000.6956</v>
      </c>
      <c r="H175" s="28">
        <v>4966.9655999999995</v>
      </c>
      <c r="I175" s="28">
        <v>5820.2212</v>
      </c>
      <c r="J175" s="28">
        <v>6799.7559999999994</v>
      </c>
      <c r="K175" s="28">
        <v>5878.1096000000007</v>
      </c>
      <c r="L175" s="28">
        <v>7389.8831999999975</v>
      </c>
      <c r="M175" s="28">
        <v>5387.0692399999989</v>
      </c>
      <c r="N175" s="28">
        <v>5542.4121999999998</v>
      </c>
      <c r="O175" s="28">
        <v>8072.2812400000003</v>
      </c>
      <c r="P175" s="28">
        <v>5492.4804000000004</v>
      </c>
      <c r="Q175" s="28">
        <v>5464.740600000001</v>
      </c>
      <c r="R175" s="37">
        <v>69979.35428</v>
      </c>
      <c r="S175" s="33">
        <v>5681.1110399999998</v>
      </c>
      <c r="T175" s="20">
        <v>3473.0229600000002</v>
      </c>
      <c r="U175" s="20">
        <v>7539.6776399999999</v>
      </c>
      <c r="V175" s="20">
        <v>4976.520120000001</v>
      </c>
      <c r="W175" s="20">
        <v>7134.6765600000008</v>
      </c>
      <c r="X175" s="20">
        <v>6513.3050400000011</v>
      </c>
      <c r="Y175" s="20">
        <v>8588.2420800000036</v>
      </c>
      <c r="Z175" s="20">
        <v>8088.9256800000003</v>
      </c>
      <c r="AA175" s="20">
        <v>6518.853000000001</v>
      </c>
      <c r="AB175" s="20">
        <v>0</v>
      </c>
      <c r="AC175" s="20">
        <v>0</v>
      </c>
      <c r="AD175" s="20">
        <v>0</v>
      </c>
      <c r="AE175" s="37">
        <f t="shared" si="45"/>
        <v>58514.334120000007</v>
      </c>
      <c r="AF175" s="148">
        <f t="shared" si="46"/>
        <v>6.3099510533890608E-4</v>
      </c>
      <c r="AG175" s="462">
        <f t="shared" si="47"/>
        <v>0.14508726550569606</v>
      </c>
      <c r="AH175" s="149">
        <f t="shared" si="50"/>
        <v>6501.5926800000007</v>
      </c>
      <c r="AI175" s="149">
        <f t="shared" si="51"/>
        <v>7732.0069200000025</v>
      </c>
      <c r="AJ175" s="457">
        <f t="shared" si="37"/>
        <v>6.8529582194812278E-4</v>
      </c>
      <c r="AK175" s="16">
        <v>8133.7958446044495</v>
      </c>
      <c r="AL175" s="147">
        <v>9505.4645141723558</v>
      </c>
      <c r="AM175" s="147">
        <f t="shared" si="38"/>
        <v>10400.806645767971</v>
      </c>
      <c r="AN175" s="147">
        <v>10400.806645767971</v>
      </c>
      <c r="AO175" s="147">
        <f t="shared" si="39"/>
        <v>10993.281274058572</v>
      </c>
      <c r="AP175" s="147">
        <f t="shared" si="40"/>
        <v>11687.50437514131</v>
      </c>
      <c r="AS175" s="20">
        <v>4307.6501459280607</v>
      </c>
      <c r="AT175" s="33">
        <v>3555.8219029454044</v>
      </c>
      <c r="AU175" s="33">
        <v>3555.8219029454044</v>
      </c>
      <c r="AV175" s="33">
        <v>4966.9655999999995</v>
      </c>
      <c r="AW175" s="33">
        <v>5820.2212</v>
      </c>
      <c r="AX175" s="33">
        <v>11180.151751793352</v>
      </c>
      <c r="AY175" s="33">
        <v>7389.8831999999975</v>
      </c>
      <c r="AZ175" s="33">
        <f t="shared" si="52"/>
        <v>48910.311548216669</v>
      </c>
      <c r="BA175" s="397">
        <f t="shared" si="48"/>
        <v>91497.368357356871</v>
      </c>
    </row>
    <row r="176" spans="3:53" outlineLevel="1" x14ac:dyDescent="0.35">
      <c r="C176" s="5" t="s">
        <v>42</v>
      </c>
      <c r="D176" s="5" t="s">
        <v>48</v>
      </c>
      <c r="E176" s="5" t="s">
        <v>70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37">
        <v>0</v>
      </c>
      <c r="S176" s="33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5572.8000000000011</v>
      </c>
      <c r="Z176" s="20">
        <v>4585.95</v>
      </c>
      <c r="AA176" s="20">
        <v>2873.4750000000004</v>
      </c>
      <c r="AB176" s="20">
        <v>0</v>
      </c>
      <c r="AC176" s="20">
        <v>0</v>
      </c>
      <c r="AD176" s="20">
        <v>0</v>
      </c>
      <c r="AE176" s="37">
        <f t="shared" si="45"/>
        <v>13032.225</v>
      </c>
      <c r="AF176" s="148">
        <f t="shared" si="46"/>
        <v>1.4053428634787523E-4</v>
      </c>
      <c r="AG176" s="462">
        <f t="shared" si="47"/>
        <v>0</v>
      </c>
      <c r="AH176" s="149">
        <f t="shared" si="50"/>
        <v>1448.0250000000001</v>
      </c>
      <c r="AI176" s="149">
        <f t="shared" si="51"/>
        <v>4344.0749999999998</v>
      </c>
      <c r="AJ176" s="457">
        <f t="shared" si="37"/>
        <v>3.8501988921257852E-4</v>
      </c>
      <c r="AK176" s="16">
        <v>0</v>
      </c>
      <c r="AL176" s="147">
        <v>4163.93570179166</v>
      </c>
      <c r="AM176" s="147">
        <f t="shared" si="38"/>
        <v>5843.4872856676748</v>
      </c>
      <c r="AN176" s="147">
        <v>5843.4872856676748</v>
      </c>
      <c r="AO176" s="147">
        <f t="shared" si="39"/>
        <v>6176.3574250145621</v>
      </c>
      <c r="AP176" s="147">
        <f t="shared" si="40"/>
        <v>6566.3929292554194</v>
      </c>
      <c r="AS176" s="20"/>
      <c r="AT176" s="33"/>
      <c r="AU176" s="33"/>
      <c r="AV176" s="33"/>
      <c r="AW176" s="33"/>
      <c r="AX176" s="33"/>
      <c r="AY176" s="33">
        <v>4549.3274000000001</v>
      </c>
      <c r="AZ176" s="33">
        <f t="shared" si="52"/>
        <v>4549.3274000000001</v>
      </c>
      <c r="BA176" s="397">
        <f t="shared" si="48"/>
        <v>27299.500741729316</v>
      </c>
    </row>
    <row r="177" spans="3:53" outlineLevel="1" x14ac:dyDescent="0.35">
      <c r="C177" s="5" t="s">
        <v>43</v>
      </c>
      <c r="D177" s="5" t="s">
        <v>49</v>
      </c>
      <c r="E177" s="5" t="s">
        <v>69</v>
      </c>
      <c r="F177" s="28">
        <v>0</v>
      </c>
      <c r="G177" s="28">
        <v>0</v>
      </c>
      <c r="H177" s="28">
        <v>0</v>
      </c>
      <c r="I177" s="28">
        <v>0</v>
      </c>
      <c r="J177" s="28">
        <v>0</v>
      </c>
      <c r="K177" s="28">
        <v>0</v>
      </c>
      <c r="L177" s="28">
        <v>0</v>
      </c>
      <c r="M177" s="28">
        <v>0</v>
      </c>
      <c r="N177" s="28">
        <v>0</v>
      </c>
      <c r="O177" s="28">
        <v>0</v>
      </c>
      <c r="P177" s="28">
        <v>0</v>
      </c>
      <c r="Q177" s="28">
        <v>0</v>
      </c>
      <c r="R177" s="37">
        <v>0</v>
      </c>
      <c r="S177" s="33">
        <v>0</v>
      </c>
      <c r="T177" s="20">
        <v>0</v>
      </c>
      <c r="U177" s="20">
        <v>0</v>
      </c>
      <c r="V177" s="20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0</v>
      </c>
      <c r="AE177" s="37">
        <f t="shared" si="45"/>
        <v>0</v>
      </c>
      <c r="AF177" s="148">
        <f t="shared" si="46"/>
        <v>0</v>
      </c>
      <c r="AG177" s="462">
        <f t="shared" si="47"/>
        <v>0</v>
      </c>
      <c r="AH177" s="149">
        <f t="shared" si="50"/>
        <v>0</v>
      </c>
      <c r="AI177" s="149">
        <f t="shared" si="51"/>
        <v>0</v>
      </c>
      <c r="AJ177" s="457">
        <f t="shared" si="37"/>
        <v>0</v>
      </c>
      <c r="AK177" s="16">
        <v>0</v>
      </c>
      <c r="AL177" s="147">
        <v>0</v>
      </c>
      <c r="AM177" s="147">
        <f t="shared" si="38"/>
        <v>0</v>
      </c>
      <c r="AN177" s="147">
        <v>0</v>
      </c>
      <c r="AO177" s="147">
        <f t="shared" si="39"/>
        <v>0</v>
      </c>
      <c r="AP177" s="147">
        <f t="shared" si="40"/>
        <v>0</v>
      </c>
      <c r="AS177" s="20"/>
      <c r="AT177" s="33"/>
      <c r="AU177" s="33"/>
      <c r="AV177" s="33"/>
      <c r="AW177" s="33"/>
      <c r="AX177" s="33"/>
      <c r="AY177" s="33"/>
      <c r="AZ177" s="33">
        <f t="shared" si="52"/>
        <v>0</v>
      </c>
      <c r="BA177" s="397">
        <f t="shared" si="48"/>
        <v>0</v>
      </c>
    </row>
    <row r="178" spans="3:53" outlineLevel="1" x14ac:dyDescent="0.35">
      <c r="C178" s="5" t="s">
        <v>41</v>
      </c>
      <c r="D178" s="5" t="s">
        <v>30</v>
      </c>
      <c r="E178" s="5" t="s">
        <v>71</v>
      </c>
      <c r="F178" s="28">
        <v>6898.8040000000001</v>
      </c>
      <c r="G178" s="28">
        <v>4724.1810000000005</v>
      </c>
      <c r="H178" s="28">
        <v>6298.9079999999994</v>
      </c>
      <c r="I178" s="28">
        <v>7123.7649999999994</v>
      </c>
      <c r="J178" s="28">
        <v>14416.182000000001</v>
      </c>
      <c r="K178" s="28">
        <v>9370.746000000001</v>
      </c>
      <c r="L178" s="28">
        <v>12736.883</v>
      </c>
      <c r="M178" s="28">
        <v>11006.728199999998</v>
      </c>
      <c r="N178" s="28">
        <v>6846.9950000000008</v>
      </c>
      <c r="O178" s="28">
        <v>13136.506999999998</v>
      </c>
      <c r="P178" s="28">
        <v>10948.67712</v>
      </c>
      <c r="Q178" s="28">
        <v>8943.9897600000004</v>
      </c>
      <c r="R178" s="37">
        <v>112452.36607999998</v>
      </c>
      <c r="S178" s="33">
        <v>8943.9897600000004</v>
      </c>
      <c r="T178" s="20">
        <v>5088.8217599999998</v>
      </c>
      <c r="U178" s="20">
        <v>12490.744320000002</v>
      </c>
      <c r="V178" s="20">
        <v>8635.5763200000001</v>
      </c>
      <c r="W178" s="20">
        <v>12760.606079999998</v>
      </c>
      <c r="X178" s="20">
        <v>12683.50272</v>
      </c>
      <c r="Y178" s="20">
        <v>14649.6384</v>
      </c>
      <c r="Z178" s="20">
        <v>12683.50272</v>
      </c>
      <c r="AA178" s="20">
        <v>9715.0233599999992</v>
      </c>
      <c r="AB178" s="20">
        <v>0</v>
      </c>
      <c r="AC178" s="20">
        <v>0</v>
      </c>
      <c r="AD178" s="20">
        <v>0</v>
      </c>
      <c r="AE178" s="37">
        <f t="shared" si="45"/>
        <v>97651.405440000002</v>
      </c>
      <c r="AF178" s="148">
        <f t="shared" si="46"/>
        <v>1.0530335820918852E-3</v>
      </c>
      <c r="AG178" s="462">
        <f t="shared" si="47"/>
        <v>0.21164218397488588</v>
      </c>
      <c r="AH178" s="149">
        <f t="shared" si="50"/>
        <v>10850.15616</v>
      </c>
      <c r="AI178" s="149">
        <f t="shared" si="51"/>
        <v>12349.38816</v>
      </c>
      <c r="AJ178" s="457">
        <f t="shared" si="37"/>
        <v>1.0945391277098874E-3</v>
      </c>
      <c r="AK178" s="16">
        <v>13956.906278777355</v>
      </c>
      <c r="AL178" s="147">
        <v>16402.286890735311</v>
      </c>
      <c r="AM178" s="147">
        <f t="shared" si="38"/>
        <v>16611.93526786138</v>
      </c>
      <c r="AN178" s="147">
        <v>16611.93526786138</v>
      </c>
      <c r="AO178" s="147">
        <f t="shared" si="39"/>
        <v>17558.222465404702</v>
      </c>
      <c r="AP178" s="147">
        <f t="shared" si="40"/>
        <v>18667.020043266886</v>
      </c>
      <c r="AS178" s="20">
        <v>11286.217039896314</v>
      </c>
      <c r="AT178" s="33">
        <v>7754.0600402240407</v>
      </c>
      <c r="AU178" s="33">
        <v>6965.3883860161941</v>
      </c>
      <c r="AV178" s="33">
        <v>6298.9079999999994</v>
      </c>
      <c r="AW178" s="33">
        <v>15123.764999999999</v>
      </c>
      <c r="AX178" s="33">
        <v>19279.599317670509</v>
      </c>
      <c r="AY178" s="33">
        <v>12736.883</v>
      </c>
      <c r="AZ178" s="33">
        <f t="shared" si="52"/>
        <v>93401.72706258441</v>
      </c>
      <c r="BA178" s="397">
        <f t="shared" si="48"/>
        <v>162641.1917298527</v>
      </c>
    </row>
    <row r="179" spans="3:53" outlineLevel="1" x14ac:dyDescent="0.35">
      <c r="C179" s="5" t="s">
        <v>41</v>
      </c>
      <c r="D179" s="5" t="s">
        <v>31</v>
      </c>
      <c r="E179" s="5" t="s">
        <v>71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37">
        <v>0</v>
      </c>
      <c r="S179" s="33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37">
        <f t="shared" si="45"/>
        <v>0</v>
      </c>
      <c r="AF179" s="148">
        <f t="shared" si="46"/>
        <v>0</v>
      </c>
      <c r="AG179" s="462">
        <f t="shared" si="47"/>
        <v>0</v>
      </c>
      <c r="AH179" s="149">
        <f t="shared" si="50"/>
        <v>0</v>
      </c>
      <c r="AI179" s="149">
        <f t="shared" si="51"/>
        <v>0</v>
      </c>
      <c r="AJ179" s="457">
        <f t="shared" si="37"/>
        <v>0</v>
      </c>
      <c r="AK179" s="16">
        <v>0</v>
      </c>
      <c r="AL179" s="147">
        <v>0</v>
      </c>
      <c r="AM179" s="147">
        <f t="shared" si="38"/>
        <v>0</v>
      </c>
      <c r="AN179" s="147">
        <v>0</v>
      </c>
      <c r="AO179" s="147">
        <f t="shared" si="39"/>
        <v>0</v>
      </c>
      <c r="AP179" s="147">
        <f t="shared" si="40"/>
        <v>0</v>
      </c>
      <c r="AS179" s="20"/>
      <c r="AT179" s="33"/>
      <c r="AU179" s="33"/>
      <c r="AV179" s="33"/>
      <c r="AW179" s="33"/>
      <c r="AX179" s="33"/>
      <c r="AY179" s="33"/>
      <c r="AZ179" s="33">
        <f t="shared" si="52"/>
        <v>0</v>
      </c>
      <c r="BA179" s="397">
        <f t="shared" si="48"/>
        <v>0</v>
      </c>
    </row>
    <row r="180" spans="3:53" outlineLevel="1" x14ac:dyDescent="0.35">
      <c r="C180" s="5" t="s">
        <v>41</v>
      </c>
      <c r="D180" s="5" t="s">
        <v>34</v>
      </c>
      <c r="E180" s="5" t="s">
        <v>72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0</v>
      </c>
      <c r="R180" s="37">
        <v>0</v>
      </c>
      <c r="S180" s="33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37">
        <f t="shared" si="45"/>
        <v>0</v>
      </c>
      <c r="AF180" s="148">
        <f t="shared" si="46"/>
        <v>0</v>
      </c>
      <c r="AG180" s="462">
        <f t="shared" si="47"/>
        <v>0</v>
      </c>
      <c r="AH180" s="149">
        <f t="shared" si="50"/>
        <v>0</v>
      </c>
      <c r="AI180" s="149">
        <f t="shared" si="51"/>
        <v>0</v>
      </c>
      <c r="AJ180" s="457">
        <f t="shared" ref="AJ180:AJ243" si="53">AI180/$AI$7</f>
        <v>0</v>
      </c>
      <c r="AK180" s="16">
        <v>0</v>
      </c>
      <c r="AL180" s="147">
        <v>0</v>
      </c>
      <c r="AM180" s="147">
        <f t="shared" ref="AM180:AM243" si="54">$AM$7*AJ180</f>
        <v>0</v>
      </c>
      <c r="AN180" s="147">
        <v>0</v>
      </c>
      <c r="AO180" s="147">
        <f t="shared" ref="AO180:AO243" si="55">$AO$7*AJ180</f>
        <v>0</v>
      </c>
      <c r="AP180" s="147">
        <f t="shared" ref="AP180:AP243" si="56">$AP$7*AJ180</f>
        <v>0</v>
      </c>
      <c r="AS180" s="20"/>
      <c r="AT180" s="33"/>
      <c r="AU180" s="33"/>
      <c r="AV180" s="33"/>
      <c r="AW180" s="33"/>
      <c r="AX180" s="33"/>
      <c r="AY180" s="33"/>
      <c r="AZ180" s="33">
        <f t="shared" si="52"/>
        <v>0</v>
      </c>
      <c r="BA180" s="397">
        <f t="shared" si="48"/>
        <v>0</v>
      </c>
    </row>
    <row r="181" spans="3:53" outlineLevel="1" x14ac:dyDescent="0.35">
      <c r="C181" s="5" t="s">
        <v>41</v>
      </c>
      <c r="D181" s="5" t="s">
        <v>35</v>
      </c>
      <c r="E181" s="5" t="s">
        <v>72</v>
      </c>
      <c r="F181" s="28">
        <v>0</v>
      </c>
      <c r="G181" s="28">
        <v>0</v>
      </c>
      <c r="H181" s="28">
        <v>0</v>
      </c>
      <c r="I181" s="28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37">
        <v>0</v>
      </c>
      <c r="S181" s="33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>
        <v>0</v>
      </c>
      <c r="AE181" s="37">
        <f t="shared" si="45"/>
        <v>0</v>
      </c>
      <c r="AF181" s="148">
        <f t="shared" si="46"/>
        <v>0</v>
      </c>
      <c r="AG181" s="462">
        <f t="shared" si="47"/>
        <v>0</v>
      </c>
      <c r="AH181" s="149">
        <f t="shared" si="50"/>
        <v>0</v>
      </c>
      <c r="AI181" s="149">
        <f t="shared" si="51"/>
        <v>0</v>
      </c>
      <c r="AJ181" s="457">
        <f t="shared" si="53"/>
        <v>0</v>
      </c>
      <c r="AK181" s="16">
        <v>0</v>
      </c>
      <c r="AL181" s="147">
        <v>0</v>
      </c>
      <c r="AM181" s="147">
        <f t="shared" si="54"/>
        <v>0</v>
      </c>
      <c r="AN181" s="147">
        <v>0</v>
      </c>
      <c r="AO181" s="147">
        <f t="shared" si="55"/>
        <v>0</v>
      </c>
      <c r="AP181" s="147">
        <f t="shared" si="56"/>
        <v>0</v>
      </c>
      <c r="AS181" s="20"/>
      <c r="AT181" s="33"/>
      <c r="AU181" s="33"/>
      <c r="AV181" s="33"/>
      <c r="AW181" s="33"/>
      <c r="AX181" s="33"/>
      <c r="AY181" s="33"/>
      <c r="AZ181" s="33">
        <f t="shared" si="52"/>
        <v>0</v>
      </c>
      <c r="BA181" s="397">
        <f t="shared" si="48"/>
        <v>0</v>
      </c>
    </row>
    <row r="182" spans="3:53" outlineLevel="1" x14ac:dyDescent="0.35">
      <c r="C182" s="5" t="s">
        <v>44</v>
      </c>
      <c r="D182" s="5" t="s">
        <v>50</v>
      </c>
      <c r="E182" s="5" t="s">
        <v>73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37">
        <v>0</v>
      </c>
      <c r="S182" s="33">
        <v>0</v>
      </c>
      <c r="T182" s="20">
        <v>0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0</v>
      </c>
      <c r="AD182" s="20">
        <v>0</v>
      </c>
      <c r="AE182" s="37">
        <f t="shared" si="45"/>
        <v>0</v>
      </c>
      <c r="AF182" s="148">
        <f t="shared" si="46"/>
        <v>0</v>
      </c>
      <c r="AG182" s="462">
        <f t="shared" si="47"/>
        <v>0</v>
      </c>
      <c r="AH182" s="149">
        <f t="shared" si="50"/>
        <v>0</v>
      </c>
      <c r="AI182" s="149">
        <f t="shared" si="51"/>
        <v>0</v>
      </c>
      <c r="AJ182" s="457">
        <f t="shared" si="53"/>
        <v>0</v>
      </c>
      <c r="AK182" s="16">
        <v>0</v>
      </c>
      <c r="AL182" s="147">
        <v>0</v>
      </c>
      <c r="AM182" s="147">
        <f t="shared" si="54"/>
        <v>0</v>
      </c>
      <c r="AN182" s="147">
        <v>0</v>
      </c>
      <c r="AO182" s="147">
        <f t="shared" si="55"/>
        <v>0</v>
      </c>
      <c r="AP182" s="147">
        <f t="shared" si="56"/>
        <v>0</v>
      </c>
      <c r="AS182" s="20"/>
      <c r="AT182" s="33"/>
      <c r="AU182" s="33"/>
      <c r="AV182" s="33"/>
      <c r="AW182" s="33"/>
      <c r="AX182" s="33"/>
      <c r="AY182" s="33"/>
      <c r="AZ182" s="33">
        <f t="shared" si="52"/>
        <v>0</v>
      </c>
      <c r="BA182" s="397">
        <f t="shared" si="48"/>
        <v>0</v>
      </c>
    </row>
    <row r="183" spans="3:53" outlineLevel="1" x14ac:dyDescent="0.35">
      <c r="C183" s="5" t="s">
        <v>44</v>
      </c>
      <c r="D183" s="5" t="s">
        <v>51</v>
      </c>
      <c r="E183" s="5" t="s">
        <v>73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28">
        <v>0</v>
      </c>
      <c r="P183" s="28">
        <v>0</v>
      </c>
      <c r="Q183" s="28">
        <v>0</v>
      </c>
      <c r="R183" s="37">
        <v>0</v>
      </c>
      <c r="S183" s="33">
        <v>0</v>
      </c>
      <c r="T183" s="20">
        <v>0</v>
      </c>
      <c r="U183" s="20">
        <v>0</v>
      </c>
      <c r="V183" s="20">
        <v>0</v>
      </c>
      <c r="W183" s="20">
        <v>0</v>
      </c>
      <c r="X183" s="20">
        <v>0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37">
        <f t="shared" si="45"/>
        <v>0</v>
      </c>
      <c r="AF183" s="148">
        <f t="shared" si="46"/>
        <v>0</v>
      </c>
      <c r="AG183" s="462">
        <f t="shared" si="47"/>
        <v>0</v>
      </c>
      <c r="AH183" s="149">
        <f t="shared" si="50"/>
        <v>0</v>
      </c>
      <c r="AI183" s="149">
        <f t="shared" si="51"/>
        <v>0</v>
      </c>
      <c r="AJ183" s="457">
        <f t="shared" si="53"/>
        <v>0</v>
      </c>
      <c r="AK183" s="16">
        <v>0</v>
      </c>
      <c r="AL183" s="147">
        <v>0</v>
      </c>
      <c r="AM183" s="147">
        <f t="shared" si="54"/>
        <v>0</v>
      </c>
      <c r="AN183" s="147">
        <v>0</v>
      </c>
      <c r="AO183" s="147">
        <f t="shared" si="55"/>
        <v>0</v>
      </c>
      <c r="AP183" s="147">
        <f t="shared" si="56"/>
        <v>0</v>
      </c>
      <c r="AS183" s="20"/>
      <c r="AT183" s="33"/>
      <c r="AU183" s="33"/>
      <c r="AV183" s="33"/>
      <c r="AW183" s="33"/>
      <c r="AX183" s="33"/>
      <c r="AY183" s="33"/>
      <c r="AZ183" s="33">
        <f t="shared" si="52"/>
        <v>0</v>
      </c>
      <c r="BA183" s="397">
        <f t="shared" si="48"/>
        <v>0</v>
      </c>
    </row>
    <row r="184" spans="3:53" outlineLevel="1" x14ac:dyDescent="0.35">
      <c r="C184" s="5" t="s">
        <v>41</v>
      </c>
      <c r="D184" s="5" t="s">
        <v>52</v>
      </c>
      <c r="E184" s="5" t="s">
        <v>74</v>
      </c>
      <c r="F184" s="28">
        <v>0</v>
      </c>
      <c r="G184" s="28">
        <v>0</v>
      </c>
      <c r="H184" s="28">
        <v>0</v>
      </c>
      <c r="I184" s="28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37">
        <v>0</v>
      </c>
      <c r="S184" s="33">
        <v>0</v>
      </c>
      <c r="T184" s="20">
        <v>0</v>
      </c>
      <c r="U184" s="20">
        <v>0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37">
        <f t="shared" si="45"/>
        <v>0</v>
      </c>
      <c r="AF184" s="148">
        <f t="shared" si="46"/>
        <v>0</v>
      </c>
      <c r="AG184" s="462">
        <f t="shared" si="47"/>
        <v>0</v>
      </c>
      <c r="AH184" s="149">
        <f t="shared" si="50"/>
        <v>0</v>
      </c>
      <c r="AI184" s="149">
        <f t="shared" si="51"/>
        <v>0</v>
      </c>
      <c r="AJ184" s="457">
        <f t="shared" si="53"/>
        <v>0</v>
      </c>
      <c r="AK184" s="16">
        <v>0</v>
      </c>
      <c r="AL184" s="147">
        <v>0</v>
      </c>
      <c r="AM184" s="147">
        <f t="shared" si="54"/>
        <v>0</v>
      </c>
      <c r="AN184" s="147">
        <v>0</v>
      </c>
      <c r="AO184" s="147">
        <f t="shared" si="55"/>
        <v>0</v>
      </c>
      <c r="AP184" s="147">
        <f t="shared" si="56"/>
        <v>0</v>
      </c>
      <c r="AS184" s="20"/>
      <c r="AT184" s="33"/>
      <c r="AU184" s="33"/>
      <c r="AV184" s="33"/>
      <c r="AW184" s="33"/>
      <c r="AX184" s="33"/>
      <c r="AY184" s="33"/>
      <c r="AZ184" s="33">
        <f t="shared" si="52"/>
        <v>0</v>
      </c>
      <c r="BA184" s="397">
        <f t="shared" si="48"/>
        <v>0</v>
      </c>
    </row>
    <row r="185" spans="3:53" outlineLevel="1" x14ac:dyDescent="0.35">
      <c r="C185" s="5" t="s">
        <v>41</v>
      </c>
      <c r="D185" s="5" t="s">
        <v>53</v>
      </c>
      <c r="E185" s="5" t="s">
        <v>74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37">
        <v>0</v>
      </c>
      <c r="S185" s="33">
        <v>0</v>
      </c>
      <c r="T185" s="20">
        <v>0</v>
      </c>
      <c r="U185" s="20">
        <v>0</v>
      </c>
      <c r="V185" s="20">
        <v>0</v>
      </c>
      <c r="W185" s="20">
        <v>0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37">
        <f t="shared" si="45"/>
        <v>0</v>
      </c>
      <c r="AF185" s="148">
        <f t="shared" si="46"/>
        <v>0</v>
      </c>
      <c r="AG185" s="462">
        <f t="shared" si="47"/>
        <v>0</v>
      </c>
      <c r="AH185" s="149">
        <f t="shared" si="50"/>
        <v>0</v>
      </c>
      <c r="AI185" s="149">
        <f t="shared" si="51"/>
        <v>0</v>
      </c>
      <c r="AJ185" s="457">
        <f t="shared" si="53"/>
        <v>0</v>
      </c>
      <c r="AK185" s="16">
        <v>0</v>
      </c>
      <c r="AL185" s="147">
        <v>0</v>
      </c>
      <c r="AM185" s="147">
        <f t="shared" si="54"/>
        <v>0</v>
      </c>
      <c r="AN185" s="147">
        <v>0</v>
      </c>
      <c r="AO185" s="147">
        <f t="shared" si="55"/>
        <v>0</v>
      </c>
      <c r="AP185" s="147">
        <f t="shared" si="56"/>
        <v>0</v>
      </c>
      <c r="AS185" s="20"/>
      <c r="AT185" s="33"/>
      <c r="AU185" s="33"/>
      <c r="AV185" s="33"/>
      <c r="AW185" s="33"/>
      <c r="AX185" s="33"/>
      <c r="AY185" s="33"/>
      <c r="AZ185" s="33">
        <f t="shared" si="52"/>
        <v>0</v>
      </c>
      <c r="BA185" s="397">
        <f t="shared" si="48"/>
        <v>0</v>
      </c>
    </row>
    <row r="186" spans="3:53" outlineLevel="1" x14ac:dyDescent="0.35">
      <c r="C186" s="5" t="s">
        <v>44</v>
      </c>
      <c r="D186" s="5" t="s">
        <v>54</v>
      </c>
      <c r="E186" s="5" t="s">
        <v>75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8">
        <v>0</v>
      </c>
      <c r="Q186" s="28">
        <v>0</v>
      </c>
      <c r="R186" s="37">
        <v>0</v>
      </c>
      <c r="S186" s="33">
        <v>0</v>
      </c>
      <c r="T186" s="20">
        <v>0</v>
      </c>
      <c r="U186" s="20">
        <v>0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20">
        <v>0</v>
      </c>
      <c r="AD186" s="20">
        <v>0</v>
      </c>
      <c r="AE186" s="37">
        <f t="shared" si="45"/>
        <v>0</v>
      </c>
      <c r="AF186" s="148">
        <f t="shared" si="46"/>
        <v>0</v>
      </c>
      <c r="AG186" s="462">
        <f t="shared" si="47"/>
        <v>0</v>
      </c>
      <c r="AH186" s="149">
        <f t="shared" si="50"/>
        <v>0</v>
      </c>
      <c r="AI186" s="149">
        <f t="shared" si="51"/>
        <v>0</v>
      </c>
      <c r="AJ186" s="457">
        <f t="shared" si="53"/>
        <v>0</v>
      </c>
      <c r="AK186" s="16">
        <v>0</v>
      </c>
      <c r="AL186" s="147">
        <v>0</v>
      </c>
      <c r="AM186" s="147">
        <f t="shared" si="54"/>
        <v>0</v>
      </c>
      <c r="AN186" s="147">
        <v>0</v>
      </c>
      <c r="AO186" s="147">
        <f t="shared" si="55"/>
        <v>0</v>
      </c>
      <c r="AP186" s="147">
        <f t="shared" si="56"/>
        <v>0</v>
      </c>
      <c r="AS186" s="20"/>
      <c r="AT186" s="33"/>
      <c r="AU186" s="33"/>
      <c r="AV186" s="33"/>
      <c r="AW186" s="33"/>
      <c r="AX186" s="33"/>
      <c r="AY186" s="33"/>
      <c r="AZ186" s="33">
        <f t="shared" si="52"/>
        <v>0</v>
      </c>
      <c r="BA186" s="397">
        <f t="shared" si="48"/>
        <v>0</v>
      </c>
    </row>
    <row r="187" spans="3:53" outlineLevel="1" x14ac:dyDescent="0.35">
      <c r="C187" s="5" t="s">
        <v>42</v>
      </c>
      <c r="D187" s="5" t="s">
        <v>55</v>
      </c>
      <c r="E187" s="5" t="s">
        <v>76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37">
        <v>0</v>
      </c>
      <c r="S187" s="33">
        <v>0</v>
      </c>
      <c r="T187" s="20">
        <v>0</v>
      </c>
      <c r="U187" s="20">
        <v>0</v>
      </c>
      <c r="V187" s="20">
        <v>0</v>
      </c>
      <c r="W187" s="20">
        <v>0</v>
      </c>
      <c r="X187" s="20">
        <v>0</v>
      </c>
      <c r="Y187" s="20">
        <v>0</v>
      </c>
      <c r="Z187" s="20">
        <v>0</v>
      </c>
      <c r="AA187" s="20">
        <v>0</v>
      </c>
      <c r="AB187" s="20">
        <v>0</v>
      </c>
      <c r="AC187" s="20">
        <v>0</v>
      </c>
      <c r="AD187" s="20">
        <v>0</v>
      </c>
      <c r="AE187" s="37">
        <f t="shared" si="45"/>
        <v>0</v>
      </c>
      <c r="AF187" s="148">
        <f t="shared" si="46"/>
        <v>0</v>
      </c>
      <c r="AG187" s="462">
        <f t="shared" si="47"/>
        <v>0</v>
      </c>
      <c r="AH187" s="149">
        <f t="shared" si="50"/>
        <v>0</v>
      </c>
      <c r="AI187" s="149">
        <f t="shared" si="51"/>
        <v>0</v>
      </c>
      <c r="AJ187" s="457">
        <f t="shared" si="53"/>
        <v>0</v>
      </c>
      <c r="AK187" s="16">
        <v>0</v>
      </c>
      <c r="AL187" s="147">
        <v>0</v>
      </c>
      <c r="AM187" s="147">
        <f t="shared" si="54"/>
        <v>0</v>
      </c>
      <c r="AN187" s="147">
        <v>0</v>
      </c>
      <c r="AO187" s="147">
        <f t="shared" si="55"/>
        <v>0</v>
      </c>
      <c r="AP187" s="147">
        <f t="shared" si="56"/>
        <v>0</v>
      </c>
      <c r="AS187" s="20"/>
      <c r="AT187" s="33"/>
      <c r="AU187" s="33"/>
      <c r="AV187" s="33"/>
      <c r="AW187" s="33"/>
      <c r="AX187" s="33"/>
      <c r="AY187" s="33"/>
      <c r="AZ187" s="33">
        <f t="shared" si="52"/>
        <v>0</v>
      </c>
      <c r="BA187" s="397">
        <f t="shared" si="48"/>
        <v>0</v>
      </c>
    </row>
    <row r="188" spans="3:53" outlineLevel="1" x14ac:dyDescent="0.35">
      <c r="C188" s="5" t="s">
        <v>42</v>
      </c>
      <c r="D188" s="5" t="s">
        <v>56</v>
      </c>
      <c r="E188" s="5" t="s">
        <v>74</v>
      </c>
      <c r="F188" s="28">
        <v>0</v>
      </c>
      <c r="G188" s="28">
        <v>0</v>
      </c>
      <c r="H188" s="28">
        <v>0</v>
      </c>
      <c r="I188" s="28">
        <v>0</v>
      </c>
      <c r="J188" s="28">
        <v>0</v>
      </c>
      <c r="K188" s="28">
        <v>0</v>
      </c>
      <c r="L188" s="28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0</v>
      </c>
      <c r="R188" s="37">
        <v>0</v>
      </c>
      <c r="S188" s="33">
        <v>0</v>
      </c>
      <c r="T188" s="20">
        <v>0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37">
        <f t="shared" si="45"/>
        <v>0</v>
      </c>
      <c r="AF188" s="148">
        <f t="shared" si="46"/>
        <v>0</v>
      </c>
      <c r="AG188" s="462">
        <f t="shared" si="47"/>
        <v>0</v>
      </c>
      <c r="AH188" s="149">
        <f t="shared" si="50"/>
        <v>0</v>
      </c>
      <c r="AI188" s="149">
        <f t="shared" si="51"/>
        <v>0</v>
      </c>
      <c r="AJ188" s="457">
        <f t="shared" si="53"/>
        <v>0</v>
      </c>
      <c r="AK188" s="16">
        <v>0</v>
      </c>
      <c r="AL188" s="147">
        <v>0</v>
      </c>
      <c r="AM188" s="147">
        <f t="shared" si="54"/>
        <v>0</v>
      </c>
      <c r="AN188" s="147">
        <v>0</v>
      </c>
      <c r="AO188" s="147">
        <f t="shared" si="55"/>
        <v>0</v>
      </c>
      <c r="AP188" s="147">
        <f t="shared" si="56"/>
        <v>0</v>
      </c>
      <c r="AS188" s="20"/>
      <c r="AT188" s="33"/>
      <c r="AU188" s="33"/>
      <c r="AV188" s="33"/>
      <c r="AW188" s="33"/>
      <c r="AX188" s="33"/>
      <c r="AY188" s="33"/>
      <c r="AZ188" s="33">
        <f t="shared" si="52"/>
        <v>0</v>
      </c>
      <c r="BA188" s="397">
        <f t="shared" si="48"/>
        <v>0</v>
      </c>
    </row>
    <row r="189" spans="3:53" outlineLevel="1" x14ac:dyDescent="0.35">
      <c r="C189" s="5" t="s">
        <v>45</v>
      </c>
      <c r="D189" s="5" t="s">
        <v>57</v>
      </c>
      <c r="E189" s="5" t="s">
        <v>77</v>
      </c>
      <c r="F189" s="28">
        <v>0</v>
      </c>
      <c r="G189" s="28">
        <v>0</v>
      </c>
      <c r="H189" s="28">
        <v>0</v>
      </c>
      <c r="I189" s="28">
        <v>0</v>
      </c>
      <c r="J189" s="28">
        <v>0</v>
      </c>
      <c r="K189" s="28">
        <v>0</v>
      </c>
      <c r="L189" s="28">
        <v>0</v>
      </c>
      <c r="M189" s="28">
        <v>0</v>
      </c>
      <c r="N189" s="28">
        <v>0</v>
      </c>
      <c r="O189" s="28">
        <v>0</v>
      </c>
      <c r="P189" s="28">
        <v>0</v>
      </c>
      <c r="Q189" s="28">
        <v>0</v>
      </c>
      <c r="R189" s="37">
        <v>0</v>
      </c>
      <c r="S189" s="33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0</v>
      </c>
      <c r="AB189" s="20">
        <v>0</v>
      </c>
      <c r="AC189" s="20">
        <v>0</v>
      </c>
      <c r="AD189" s="20">
        <v>0</v>
      </c>
      <c r="AE189" s="37">
        <f t="shared" si="45"/>
        <v>0</v>
      </c>
      <c r="AF189" s="148">
        <f t="shared" si="46"/>
        <v>0</v>
      </c>
      <c r="AG189" s="462">
        <f t="shared" si="47"/>
        <v>0</v>
      </c>
      <c r="AH189" s="149">
        <f t="shared" si="50"/>
        <v>0</v>
      </c>
      <c r="AI189" s="149">
        <f t="shared" si="51"/>
        <v>0</v>
      </c>
      <c r="AJ189" s="457">
        <f t="shared" si="53"/>
        <v>0</v>
      </c>
      <c r="AK189" s="16">
        <v>0</v>
      </c>
      <c r="AL189" s="147">
        <v>0</v>
      </c>
      <c r="AM189" s="147">
        <f t="shared" si="54"/>
        <v>0</v>
      </c>
      <c r="AN189" s="147">
        <v>0</v>
      </c>
      <c r="AO189" s="147">
        <f t="shared" si="55"/>
        <v>0</v>
      </c>
      <c r="AP189" s="147">
        <f t="shared" si="56"/>
        <v>0</v>
      </c>
      <c r="AS189" s="20"/>
      <c r="AT189" s="33"/>
      <c r="AU189" s="33"/>
      <c r="AV189" s="33"/>
      <c r="AW189" s="33"/>
      <c r="AX189" s="33"/>
      <c r="AY189" s="33"/>
      <c r="AZ189" s="33">
        <f t="shared" si="52"/>
        <v>0</v>
      </c>
      <c r="BA189" s="397">
        <f t="shared" si="48"/>
        <v>0</v>
      </c>
    </row>
    <row r="190" spans="3:53" outlineLevel="1" x14ac:dyDescent="0.35">
      <c r="C190" s="5" t="s">
        <v>45</v>
      </c>
      <c r="D190" s="5" t="s">
        <v>58</v>
      </c>
      <c r="E190" s="5" t="s">
        <v>77</v>
      </c>
      <c r="F190" s="28">
        <v>0</v>
      </c>
      <c r="G190" s="28">
        <v>0</v>
      </c>
      <c r="H190" s="28">
        <v>0</v>
      </c>
      <c r="I190" s="28">
        <v>0</v>
      </c>
      <c r="J190" s="28">
        <v>0</v>
      </c>
      <c r="K190" s="28">
        <v>0</v>
      </c>
      <c r="L190" s="28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37">
        <v>0</v>
      </c>
      <c r="S190" s="33">
        <v>0</v>
      </c>
      <c r="T190" s="20">
        <v>0</v>
      </c>
      <c r="U190" s="20">
        <v>0</v>
      </c>
      <c r="V190" s="20">
        <v>0</v>
      </c>
      <c r="W190" s="20">
        <v>0</v>
      </c>
      <c r="X190" s="20">
        <v>0</v>
      </c>
      <c r="Y190" s="20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37">
        <f t="shared" si="45"/>
        <v>0</v>
      </c>
      <c r="AF190" s="148">
        <f t="shared" si="46"/>
        <v>0</v>
      </c>
      <c r="AG190" s="462">
        <f t="shared" si="47"/>
        <v>0</v>
      </c>
      <c r="AH190" s="149">
        <f t="shared" si="50"/>
        <v>0</v>
      </c>
      <c r="AI190" s="149">
        <f t="shared" si="51"/>
        <v>0</v>
      </c>
      <c r="AJ190" s="457">
        <f t="shared" si="53"/>
        <v>0</v>
      </c>
      <c r="AK190" s="16">
        <v>0</v>
      </c>
      <c r="AL190" s="147">
        <v>0</v>
      </c>
      <c r="AM190" s="147">
        <f t="shared" si="54"/>
        <v>0</v>
      </c>
      <c r="AN190" s="147">
        <v>0</v>
      </c>
      <c r="AO190" s="147">
        <f t="shared" si="55"/>
        <v>0</v>
      </c>
      <c r="AP190" s="147">
        <f t="shared" si="56"/>
        <v>0</v>
      </c>
      <c r="AS190" s="20"/>
      <c r="AT190" s="33"/>
      <c r="AU190" s="33"/>
      <c r="AV190" s="33"/>
      <c r="AW190" s="33"/>
      <c r="AX190" s="33"/>
      <c r="AY190" s="33"/>
      <c r="AZ190" s="33">
        <f t="shared" si="52"/>
        <v>0</v>
      </c>
      <c r="BA190" s="397">
        <f t="shared" si="48"/>
        <v>0</v>
      </c>
    </row>
    <row r="191" spans="3:53" outlineLevel="1" x14ac:dyDescent="0.35">
      <c r="C191" s="5" t="s">
        <v>45</v>
      </c>
      <c r="D191" s="5" t="s">
        <v>59</v>
      </c>
      <c r="E191" s="5" t="s">
        <v>77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37">
        <v>0</v>
      </c>
      <c r="S191" s="33">
        <v>2428.7947199999994</v>
      </c>
      <c r="T191" s="20">
        <v>2158.9286399999996</v>
      </c>
      <c r="U191" s="20">
        <v>5789.854080000001</v>
      </c>
      <c r="V191" s="20">
        <v>4538.6567999999997</v>
      </c>
      <c r="W191" s="20">
        <v>9862.378560000001</v>
      </c>
      <c r="X191" s="20">
        <v>7605.3168000000005</v>
      </c>
      <c r="Y191" s="20">
        <v>11383.441919999997</v>
      </c>
      <c r="Z191" s="20">
        <v>11162.642400000002</v>
      </c>
      <c r="AA191" s="20">
        <v>7605.3167999999987</v>
      </c>
      <c r="AB191" s="20">
        <v>0</v>
      </c>
      <c r="AC191" s="20">
        <v>0</v>
      </c>
      <c r="AD191" s="20">
        <v>0</v>
      </c>
      <c r="AE191" s="37">
        <f t="shared" si="45"/>
        <v>62535.330720000005</v>
      </c>
      <c r="AF191" s="148">
        <f t="shared" si="46"/>
        <v>6.743559195965047E-4</v>
      </c>
      <c r="AG191" s="462">
        <f t="shared" si="47"/>
        <v>0</v>
      </c>
      <c r="AH191" s="149">
        <f t="shared" si="50"/>
        <v>6948.3700800000006</v>
      </c>
      <c r="AI191" s="149">
        <f t="shared" si="51"/>
        <v>10050.467040000001</v>
      </c>
      <c r="AJ191" s="457">
        <f t="shared" si="53"/>
        <v>8.9078335578356095E-4</v>
      </c>
      <c r="AK191" s="16">
        <v>7463.658244844386</v>
      </c>
      <c r="AL191" s="147">
        <v>12358.655895913285</v>
      </c>
      <c r="AM191" s="147">
        <f t="shared" si="54"/>
        <v>13519.51252297947</v>
      </c>
      <c r="AN191" s="147">
        <v>13519.51252297947</v>
      </c>
      <c r="AO191" s="147">
        <f t="shared" si="55"/>
        <v>14289.642035961198</v>
      </c>
      <c r="AP191" s="147">
        <f t="shared" si="56"/>
        <v>15192.029536131548</v>
      </c>
      <c r="AS191" s="20">
        <v>4358.1317315658662</v>
      </c>
      <c r="AT191" s="33"/>
      <c r="AU191" s="33">
        <v>2158.9286399999996</v>
      </c>
      <c r="AV191" s="33"/>
      <c r="AW191" s="33">
        <v>3000</v>
      </c>
      <c r="AX191" s="33">
        <v>11487.387495686851</v>
      </c>
      <c r="AY191" s="33">
        <v>7343.6284799999994</v>
      </c>
      <c r="AZ191" s="33">
        <f t="shared" si="52"/>
        <v>35811.734592097106</v>
      </c>
      <c r="BA191" s="397">
        <f t="shared" si="48"/>
        <v>91171.57458308262</v>
      </c>
    </row>
    <row r="192" spans="3:53" outlineLevel="1" x14ac:dyDescent="0.35">
      <c r="C192" s="5" t="s">
        <v>45</v>
      </c>
      <c r="D192" s="5" t="s">
        <v>60</v>
      </c>
      <c r="E192" s="5" t="s">
        <v>72</v>
      </c>
      <c r="F192" s="28">
        <v>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37">
        <v>0</v>
      </c>
      <c r="S192" s="33">
        <v>0</v>
      </c>
      <c r="T192" s="20">
        <v>0</v>
      </c>
      <c r="U192" s="20">
        <v>0</v>
      </c>
      <c r="V192" s="20">
        <v>0</v>
      </c>
      <c r="W192" s="20">
        <v>0</v>
      </c>
      <c r="X192" s="20">
        <v>0</v>
      </c>
      <c r="Y192" s="20">
        <v>0</v>
      </c>
      <c r="Z192" s="20">
        <v>0</v>
      </c>
      <c r="AA192" s="20">
        <v>0</v>
      </c>
      <c r="AB192" s="20">
        <v>0</v>
      </c>
      <c r="AC192" s="20">
        <v>0</v>
      </c>
      <c r="AD192" s="20">
        <v>0</v>
      </c>
      <c r="AE192" s="37">
        <f t="shared" si="45"/>
        <v>0</v>
      </c>
      <c r="AF192" s="148">
        <f t="shared" si="46"/>
        <v>0</v>
      </c>
      <c r="AG192" s="462">
        <f t="shared" si="47"/>
        <v>0</v>
      </c>
      <c r="AH192" s="149">
        <f t="shared" si="50"/>
        <v>0</v>
      </c>
      <c r="AI192" s="149">
        <f t="shared" si="51"/>
        <v>0</v>
      </c>
      <c r="AJ192" s="457">
        <f t="shared" si="53"/>
        <v>0</v>
      </c>
      <c r="AK192" s="16">
        <v>0</v>
      </c>
      <c r="AL192" s="147">
        <v>0</v>
      </c>
      <c r="AM192" s="147">
        <f t="shared" si="54"/>
        <v>0</v>
      </c>
      <c r="AN192" s="147">
        <v>0</v>
      </c>
      <c r="AO192" s="147">
        <f t="shared" si="55"/>
        <v>0</v>
      </c>
      <c r="AP192" s="147">
        <f t="shared" si="56"/>
        <v>0</v>
      </c>
      <c r="AS192" s="20"/>
      <c r="AT192" s="33"/>
      <c r="AU192" s="33"/>
      <c r="AV192" s="33"/>
      <c r="AW192" s="33"/>
      <c r="AX192" s="33"/>
      <c r="AY192" s="33"/>
      <c r="AZ192" s="33">
        <f t="shared" si="52"/>
        <v>0</v>
      </c>
      <c r="BA192" s="397">
        <f t="shared" si="48"/>
        <v>0</v>
      </c>
    </row>
    <row r="193" spans="3:53" outlineLevel="1" x14ac:dyDescent="0.35">
      <c r="C193" s="5" t="s">
        <v>45</v>
      </c>
      <c r="D193" s="5" t="s">
        <v>61</v>
      </c>
      <c r="E193" s="5" t="s">
        <v>72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37">
        <v>0</v>
      </c>
      <c r="S193" s="33">
        <v>0</v>
      </c>
      <c r="T193" s="20">
        <v>0</v>
      </c>
      <c r="U193" s="20">
        <v>0</v>
      </c>
      <c r="V193" s="20">
        <v>0</v>
      </c>
      <c r="W193" s="20">
        <v>0</v>
      </c>
      <c r="X193" s="20">
        <v>0</v>
      </c>
      <c r="Y193" s="20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37">
        <f t="shared" si="45"/>
        <v>0</v>
      </c>
      <c r="AF193" s="148">
        <f t="shared" si="46"/>
        <v>0</v>
      </c>
      <c r="AG193" s="462">
        <f t="shared" si="47"/>
        <v>0</v>
      </c>
      <c r="AH193" s="149">
        <f t="shared" si="50"/>
        <v>0</v>
      </c>
      <c r="AI193" s="149">
        <f t="shared" si="51"/>
        <v>0</v>
      </c>
      <c r="AJ193" s="457">
        <f t="shared" si="53"/>
        <v>0</v>
      </c>
      <c r="AK193" s="16">
        <v>0</v>
      </c>
      <c r="AL193" s="147">
        <v>0</v>
      </c>
      <c r="AM193" s="147">
        <f t="shared" si="54"/>
        <v>0</v>
      </c>
      <c r="AN193" s="147">
        <v>0</v>
      </c>
      <c r="AO193" s="147">
        <f t="shared" si="55"/>
        <v>0</v>
      </c>
      <c r="AP193" s="147">
        <f t="shared" si="56"/>
        <v>0</v>
      </c>
      <c r="AS193" s="20"/>
      <c r="AT193" s="33"/>
      <c r="AU193" s="33"/>
      <c r="AV193" s="33"/>
      <c r="AW193" s="33"/>
      <c r="AX193" s="33"/>
      <c r="AY193" s="33"/>
      <c r="AZ193" s="33">
        <f t="shared" si="52"/>
        <v>0</v>
      </c>
      <c r="BA193" s="397">
        <f t="shared" si="48"/>
        <v>0</v>
      </c>
    </row>
    <row r="194" spans="3:53" outlineLevel="1" x14ac:dyDescent="0.35">
      <c r="C194" s="5" t="s">
        <v>45</v>
      </c>
      <c r="D194" s="5" t="s">
        <v>62</v>
      </c>
      <c r="E194" s="5" t="s">
        <v>78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37">
        <v>0</v>
      </c>
      <c r="S194" s="33">
        <v>0</v>
      </c>
      <c r="T194" s="20">
        <v>0</v>
      </c>
      <c r="U194" s="20">
        <v>0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20">
        <v>0</v>
      </c>
      <c r="AE194" s="37">
        <f t="shared" si="45"/>
        <v>0</v>
      </c>
      <c r="AF194" s="148">
        <f t="shared" si="46"/>
        <v>0</v>
      </c>
      <c r="AG194" s="462">
        <f t="shared" si="47"/>
        <v>0</v>
      </c>
      <c r="AH194" s="149">
        <f t="shared" si="50"/>
        <v>0</v>
      </c>
      <c r="AI194" s="149">
        <f t="shared" si="51"/>
        <v>0</v>
      </c>
      <c r="AJ194" s="457">
        <f t="shared" si="53"/>
        <v>0</v>
      </c>
      <c r="AK194" s="16">
        <v>0</v>
      </c>
      <c r="AL194" s="147">
        <v>0</v>
      </c>
      <c r="AM194" s="147">
        <f t="shared" si="54"/>
        <v>0</v>
      </c>
      <c r="AN194" s="147">
        <v>0</v>
      </c>
      <c r="AO194" s="147">
        <f t="shared" si="55"/>
        <v>0</v>
      </c>
      <c r="AP194" s="147">
        <f t="shared" si="56"/>
        <v>0</v>
      </c>
      <c r="AS194" s="20"/>
      <c r="AT194" s="33"/>
      <c r="AU194" s="33">
        <v>10000</v>
      </c>
      <c r="AV194" s="33"/>
      <c r="AW194" s="398">
        <v>6000</v>
      </c>
      <c r="AX194" s="33">
        <v>0</v>
      </c>
      <c r="AY194" s="33">
        <v>0</v>
      </c>
      <c r="AZ194" s="33">
        <f t="shared" si="52"/>
        <v>16000</v>
      </c>
      <c r="BA194" s="397">
        <f t="shared" si="48"/>
        <v>16000</v>
      </c>
    </row>
    <row r="195" spans="3:53" outlineLevel="1" x14ac:dyDescent="0.35">
      <c r="C195" s="5" t="s">
        <v>46</v>
      </c>
      <c r="D195" s="5" t="s">
        <v>38</v>
      </c>
      <c r="E195" s="5" t="s">
        <v>79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0</v>
      </c>
      <c r="O195" s="28">
        <v>0</v>
      </c>
      <c r="P195" s="28">
        <v>0</v>
      </c>
      <c r="Q195" s="28">
        <v>0</v>
      </c>
      <c r="R195" s="37">
        <v>0</v>
      </c>
      <c r="S195" s="33">
        <v>9175.4467200000017</v>
      </c>
      <c r="T195" s="20">
        <v>6305.0529599999991</v>
      </c>
      <c r="U195" s="20">
        <v>10156.77792</v>
      </c>
      <c r="V195" s="20">
        <v>3581.8588799999998</v>
      </c>
      <c r="W195" s="20">
        <v>4857.5894399999997</v>
      </c>
      <c r="X195" s="20">
        <v>8145.0489600000001</v>
      </c>
      <c r="Y195" s="20">
        <v>11407.975199999997</v>
      </c>
      <c r="Z195" s="20">
        <v>12266.64</v>
      </c>
      <c r="AA195" s="20">
        <v>9445.3127999999979</v>
      </c>
      <c r="AB195" s="20">
        <v>0</v>
      </c>
      <c r="AC195" s="20">
        <v>0</v>
      </c>
      <c r="AD195" s="20">
        <v>0</v>
      </c>
      <c r="AE195" s="37">
        <f t="shared" si="45"/>
        <v>75341.702879999997</v>
      </c>
      <c r="AF195" s="148">
        <f t="shared" si="46"/>
        <v>8.1245469952172049E-4</v>
      </c>
      <c r="AG195" s="462">
        <f t="shared" si="47"/>
        <v>0</v>
      </c>
      <c r="AH195" s="149">
        <f t="shared" si="50"/>
        <v>8371.3003200000003</v>
      </c>
      <c r="AI195" s="149">
        <f t="shared" si="51"/>
        <v>11039.975999999997</v>
      </c>
      <c r="AJ195" s="457">
        <f t="shared" si="53"/>
        <v>9.784845649371903E-4</v>
      </c>
      <c r="AK195" s="16">
        <v>9723.6607413907514</v>
      </c>
      <c r="AL195" s="147">
        <v>13042.454594792129</v>
      </c>
      <c r="AM195" s="147">
        <f t="shared" si="54"/>
        <v>14850.562982931064</v>
      </c>
      <c r="AN195" s="147">
        <v>14850.562982931064</v>
      </c>
      <c r="AO195" s="147">
        <f t="shared" si="55"/>
        <v>15696.514848289349</v>
      </c>
      <c r="AP195" s="147">
        <f t="shared" si="56"/>
        <v>16687.746032365812</v>
      </c>
      <c r="AS195" s="20">
        <v>0</v>
      </c>
      <c r="AT195" s="33"/>
      <c r="AU195" s="33">
        <v>6305.0529599999991</v>
      </c>
      <c r="AV195" s="33"/>
      <c r="AW195" s="33">
        <v>5000</v>
      </c>
      <c r="AX195" s="33">
        <v>10580.12116856699</v>
      </c>
      <c r="AY195" s="33">
        <v>5528.1657599999999</v>
      </c>
      <c r="AZ195" s="33">
        <f t="shared" si="52"/>
        <v>37137.000629957736</v>
      </c>
      <c r="BA195" s="397">
        <f t="shared" si="48"/>
        <v>97414.279088336087</v>
      </c>
    </row>
    <row r="196" spans="3:53" outlineLevel="1" x14ac:dyDescent="0.35">
      <c r="C196" s="5" t="s">
        <v>46</v>
      </c>
      <c r="D196" s="5" t="s">
        <v>39</v>
      </c>
      <c r="E196" s="5" t="s">
        <v>79</v>
      </c>
      <c r="F196" s="28">
        <v>0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28">
        <v>0</v>
      </c>
      <c r="R196" s="37">
        <v>0</v>
      </c>
      <c r="S196" s="33">
        <v>0</v>
      </c>
      <c r="T196" s="20">
        <v>0</v>
      </c>
      <c r="U196" s="20">
        <v>0</v>
      </c>
      <c r="V196" s="20">
        <v>0</v>
      </c>
      <c r="W196" s="20">
        <v>0</v>
      </c>
      <c r="X196" s="20">
        <v>0</v>
      </c>
      <c r="Y196" s="20">
        <v>0</v>
      </c>
      <c r="Z196" s="20">
        <v>0</v>
      </c>
      <c r="AA196" s="20">
        <v>0</v>
      </c>
      <c r="AB196" s="20">
        <v>0</v>
      </c>
      <c r="AC196" s="20">
        <v>0</v>
      </c>
      <c r="AD196" s="20">
        <v>0</v>
      </c>
      <c r="AE196" s="37">
        <f t="shared" si="45"/>
        <v>0</v>
      </c>
      <c r="AF196" s="148">
        <f t="shared" si="46"/>
        <v>0</v>
      </c>
      <c r="AG196" s="462">
        <f t="shared" si="47"/>
        <v>0</v>
      </c>
      <c r="AH196" s="149">
        <f t="shared" si="50"/>
        <v>0</v>
      </c>
      <c r="AI196" s="149">
        <f t="shared" si="51"/>
        <v>0</v>
      </c>
      <c r="AJ196" s="457">
        <f t="shared" si="53"/>
        <v>0</v>
      </c>
      <c r="AK196" s="16">
        <v>0</v>
      </c>
      <c r="AL196" s="147">
        <v>0</v>
      </c>
      <c r="AM196" s="147">
        <f t="shared" si="54"/>
        <v>0</v>
      </c>
      <c r="AN196" s="147">
        <v>0</v>
      </c>
      <c r="AO196" s="147">
        <f t="shared" si="55"/>
        <v>0</v>
      </c>
      <c r="AP196" s="147">
        <f t="shared" si="56"/>
        <v>0</v>
      </c>
      <c r="AS196" s="20"/>
      <c r="AT196" s="33"/>
      <c r="AU196" s="33"/>
      <c r="AV196" s="33"/>
      <c r="AW196" s="33"/>
      <c r="AX196" s="33"/>
      <c r="AY196" s="33"/>
      <c r="AZ196" s="33">
        <f t="shared" si="52"/>
        <v>0</v>
      </c>
      <c r="BA196" s="397">
        <f t="shared" si="48"/>
        <v>0</v>
      </c>
    </row>
    <row r="197" spans="3:53" outlineLevel="1" x14ac:dyDescent="0.35">
      <c r="C197" s="5" t="s">
        <v>46</v>
      </c>
      <c r="D197" s="5" t="s">
        <v>37</v>
      </c>
      <c r="E197" s="5" t="s">
        <v>79</v>
      </c>
      <c r="F197" s="28">
        <v>0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0</v>
      </c>
      <c r="R197" s="37">
        <v>0</v>
      </c>
      <c r="S197" s="33">
        <v>0</v>
      </c>
      <c r="T197" s="20">
        <v>0</v>
      </c>
      <c r="U197" s="20">
        <v>0</v>
      </c>
      <c r="V197" s="20">
        <v>0</v>
      </c>
      <c r="W197" s="20">
        <v>0</v>
      </c>
      <c r="X197" s="20">
        <v>0</v>
      </c>
      <c r="Y197" s="20">
        <v>0</v>
      </c>
      <c r="Z197" s="20">
        <v>0</v>
      </c>
      <c r="AA197" s="20">
        <v>0</v>
      </c>
      <c r="AB197" s="20">
        <v>0</v>
      </c>
      <c r="AC197" s="20">
        <v>0</v>
      </c>
      <c r="AD197" s="20">
        <v>0</v>
      </c>
      <c r="AE197" s="37">
        <f t="shared" si="45"/>
        <v>0</v>
      </c>
      <c r="AF197" s="148">
        <f t="shared" si="46"/>
        <v>0</v>
      </c>
      <c r="AG197" s="462">
        <f t="shared" si="47"/>
        <v>0</v>
      </c>
      <c r="AH197" s="149">
        <f t="shared" si="50"/>
        <v>0</v>
      </c>
      <c r="AI197" s="149">
        <f t="shared" si="51"/>
        <v>0</v>
      </c>
      <c r="AJ197" s="457">
        <f t="shared" si="53"/>
        <v>0</v>
      </c>
      <c r="AK197" s="16">
        <v>0</v>
      </c>
      <c r="AL197" s="147">
        <v>0</v>
      </c>
      <c r="AM197" s="147">
        <f t="shared" si="54"/>
        <v>0</v>
      </c>
      <c r="AN197" s="147">
        <v>0</v>
      </c>
      <c r="AO197" s="147">
        <f t="shared" si="55"/>
        <v>0</v>
      </c>
      <c r="AP197" s="147">
        <f t="shared" si="56"/>
        <v>0</v>
      </c>
      <c r="AS197" s="20"/>
      <c r="AT197" s="33"/>
      <c r="AU197" s="33"/>
      <c r="AV197" s="33"/>
      <c r="AW197" s="33"/>
      <c r="AX197" s="33"/>
      <c r="AY197" s="33"/>
      <c r="AZ197" s="33">
        <f t="shared" si="52"/>
        <v>0</v>
      </c>
      <c r="BA197" s="397">
        <f t="shared" si="48"/>
        <v>0</v>
      </c>
    </row>
    <row r="198" spans="3:53" outlineLevel="1" x14ac:dyDescent="0.35">
      <c r="C198" s="5" t="s">
        <v>46</v>
      </c>
      <c r="D198" s="5" t="s">
        <v>63</v>
      </c>
      <c r="E198" s="5" t="s">
        <v>76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0</v>
      </c>
      <c r="R198" s="37">
        <v>0</v>
      </c>
      <c r="S198" s="33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37">
        <f t="shared" si="45"/>
        <v>0</v>
      </c>
      <c r="AF198" s="148">
        <f t="shared" si="46"/>
        <v>0</v>
      </c>
      <c r="AG198" s="462">
        <f t="shared" si="47"/>
        <v>0</v>
      </c>
      <c r="AH198" s="149">
        <f t="shared" si="50"/>
        <v>0</v>
      </c>
      <c r="AI198" s="149">
        <f t="shared" si="51"/>
        <v>0</v>
      </c>
      <c r="AJ198" s="457">
        <f t="shared" si="53"/>
        <v>0</v>
      </c>
      <c r="AK198" s="16">
        <v>0</v>
      </c>
      <c r="AL198" s="147">
        <v>0</v>
      </c>
      <c r="AM198" s="147">
        <f t="shared" si="54"/>
        <v>0</v>
      </c>
      <c r="AN198" s="147">
        <v>0</v>
      </c>
      <c r="AO198" s="147">
        <f t="shared" si="55"/>
        <v>0</v>
      </c>
      <c r="AP198" s="147">
        <f t="shared" si="56"/>
        <v>0</v>
      </c>
      <c r="AS198" s="20"/>
      <c r="AT198" s="33"/>
      <c r="AU198" s="33"/>
      <c r="AV198" s="33"/>
      <c r="AW198" s="33"/>
      <c r="AX198" s="33"/>
      <c r="AY198" s="33"/>
      <c r="AZ198" s="33">
        <f t="shared" si="52"/>
        <v>0</v>
      </c>
      <c r="BA198" s="397">
        <f t="shared" si="48"/>
        <v>0</v>
      </c>
    </row>
    <row r="199" spans="3:53" outlineLevel="1" x14ac:dyDescent="0.35">
      <c r="C199" s="5" t="s">
        <v>46</v>
      </c>
      <c r="D199" s="5" t="s">
        <v>64</v>
      </c>
      <c r="E199" s="5" t="s">
        <v>76</v>
      </c>
      <c r="F199" s="28">
        <v>0</v>
      </c>
      <c r="G199" s="28">
        <v>0</v>
      </c>
      <c r="H199" s="28">
        <v>0</v>
      </c>
      <c r="I199" s="28">
        <v>0</v>
      </c>
      <c r="J199" s="28">
        <v>0</v>
      </c>
      <c r="K199" s="28">
        <v>0</v>
      </c>
      <c r="L199" s="28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37">
        <v>0</v>
      </c>
      <c r="S199" s="33">
        <v>0</v>
      </c>
      <c r="T199" s="20">
        <v>0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</v>
      </c>
      <c r="AD199" s="20">
        <v>0</v>
      </c>
      <c r="AE199" s="37">
        <f t="shared" si="45"/>
        <v>0</v>
      </c>
      <c r="AF199" s="148">
        <f t="shared" si="46"/>
        <v>0</v>
      </c>
      <c r="AG199" s="462">
        <f t="shared" si="47"/>
        <v>0</v>
      </c>
      <c r="AH199" s="149">
        <f t="shared" si="50"/>
        <v>0</v>
      </c>
      <c r="AI199" s="149">
        <f t="shared" si="51"/>
        <v>0</v>
      </c>
      <c r="AJ199" s="457">
        <f t="shared" si="53"/>
        <v>0</v>
      </c>
      <c r="AK199" s="16">
        <v>0</v>
      </c>
      <c r="AL199" s="147">
        <v>0</v>
      </c>
      <c r="AM199" s="147">
        <f t="shared" si="54"/>
        <v>0</v>
      </c>
      <c r="AN199" s="147">
        <v>0</v>
      </c>
      <c r="AO199" s="147">
        <f t="shared" si="55"/>
        <v>0</v>
      </c>
      <c r="AP199" s="147">
        <f t="shared" si="56"/>
        <v>0</v>
      </c>
      <c r="AS199" s="20"/>
      <c r="AT199" s="33"/>
      <c r="AU199" s="33"/>
      <c r="AV199" s="33"/>
      <c r="AW199" s="33"/>
      <c r="AX199" s="33"/>
      <c r="AY199" s="33"/>
      <c r="AZ199" s="33">
        <f t="shared" si="52"/>
        <v>0</v>
      </c>
      <c r="BA199" s="397">
        <f t="shared" si="48"/>
        <v>0</v>
      </c>
    </row>
    <row r="200" spans="3:53" outlineLevel="1" x14ac:dyDescent="0.35">
      <c r="C200" s="5" t="s">
        <v>47</v>
      </c>
      <c r="D200" s="5" t="s">
        <v>65</v>
      </c>
      <c r="E200" s="5" t="s">
        <v>80</v>
      </c>
      <c r="F200" s="28">
        <v>0</v>
      </c>
      <c r="G200" s="28">
        <v>0</v>
      </c>
      <c r="H200" s="28">
        <v>0</v>
      </c>
      <c r="I200" s="28">
        <v>0</v>
      </c>
      <c r="J200" s="28">
        <v>0</v>
      </c>
      <c r="K200" s="28">
        <v>0</v>
      </c>
      <c r="L200" s="28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0</v>
      </c>
      <c r="R200" s="37">
        <v>0</v>
      </c>
      <c r="S200" s="33">
        <v>0</v>
      </c>
      <c r="T200" s="20">
        <v>0</v>
      </c>
      <c r="U200" s="20">
        <v>0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  <c r="AC200" s="20">
        <v>0</v>
      </c>
      <c r="AD200" s="20">
        <v>0</v>
      </c>
      <c r="AE200" s="37">
        <f t="shared" ref="AE200:AE263" si="57">+SUM(S200:AD200)</f>
        <v>0</v>
      </c>
      <c r="AF200" s="148">
        <f t="shared" si="46"/>
        <v>0</v>
      </c>
      <c r="AG200" s="462">
        <f t="shared" si="47"/>
        <v>0</v>
      </c>
      <c r="AH200" s="149">
        <f t="shared" si="50"/>
        <v>0</v>
      </c>
      <c r="AI200" s="149">
        <f t="shared" si="51"/>
        <v>0</v>
      </c>
      <c r="AJ200" s="457">
        <f t="shared" si="53"/>
        <v>0</v>
      </c>
      <c r="AK200" s="16">
        <v>0</v>
      </c>
      <c r="AL200" s="147">
        <v>0</v>
      </c>
      <c r="AM200" s="147">
        <f t="shared" si="54"/>
        <v>0</v>
      </c>
      <c r="AN200" s="147">
        <v>0</v>
      </c>
      <c r="AO200" s="147">
        <f t="shared" si="55"/>
        <v>0</v>
      </c>
      <c r="AP200" s="147">
        <f t="shared" si="56"/>
        <v>0</v>
      </c>
      <c r="AS200" s="20"/>
      <c r="AT200" s="33"/>
      <c r="AU200" s="33"/>
      <c r="AV200" s="33"/>
      <c r="AW200" s="33"/>
      <c r="AX200" s="33"/>
      <c r="AY200" s="33"/>
      <c r="AZ200" s="33">
        <f t="shared" si="52"/>
        <v>0</v>
      </c>
      <c r="BA200" s="397">
        <f t="shared" si="48"/>
        <v>0</v>
      </c>
    </row>
    <row r="201" spans="3:53" outlineLevel="1" x14ac:dyDescent="0.35">
      <c r="C201" s="5" t="s">
        <v>47</v>
      </c>
      <c r="D201" s="5" t="s">
        <v>66</v>
      </c>
      <c r="E201" s="5" t="s">
        <v>80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0</v>
      </c>
      <c r="R201" s="37">
        <v>0</v>
      </c>
      <c r="S201" s="33">
        <v>0</v>
      </c>
      <c r="T201" s="20">
        <v>0</v>
      </c>
      <c r="U201" s="20">
        <v>0</v>
      </c>
      <c r="V201" s="20">
        <v>0</v>
      </c>
      <c r="W201" s="20">
        <v>0</v>
      </c>
      <c r="X201" s="20">
        <v>0</v>
      </c>
      <c r="Y201" s="20">
        <v>0</v>
      </c>
      <c r="Z201" s="20">
        <v>0</v>
      </c>
      <c r="AA201" s="20">
        <v>0</v>
      </c>
      <c r="AB201" s="20">
        <v>0</v>
      </c>
      <c r="AC201" s="20">
        <v>0</v>
      </c>
      <c r="AD201" s="20">
        <v>0</v>
      </c>
      <c r="AE201" s="37">
        <f t="shared" si="57"/>
        <v>0</v>
      </c>
      <c r="AF201" s="148">
        <f t="shared" ref="AF201:AF264" si="58">AE201/$AE$7</f>
        <v>0</v>
      </c>
      <c r="AG201" s="462">
        <f t="shared" ref="AG201:AG264" si="59">IFERROR(SUM(S201:Z201)/SUM(F201:M201)-1,0)</f>
        <v>0</v>
      </c>
      <c r="AH201" s="149">
        <f t="shared" si="50"/>
        <v>0</v>
      </c>
      <c r="AI201" s="149">
        <f t="shared" si="51"/>
        <v>0</v>
      </c>
      <c r="AJ201" s="457">
        <f t="shared" si="53"/>
        <v>0</v>
      </c>
      <c r="AK201" s="16">
        <v>0</v>
      </c>
      <c r="AL201" s="147">
        <v>0</v>
      </c>
      <c r="AM201" s="147">
        <f t="shared" si="54"/>
        <v>0</v>
      </c>
      <c r="AN201" s="147">
        <v>0</v>
      </c>
      <c r="AO201" s="147">
        <f t="shared" si="55"/>
        <v>0</v>
      </c>
      <c r="AP201" s="147">
        <f t="shared" si="56"/>
        <v>0</v>
      </c>
      <c r="AS201" s="20"/>
      <c r="AT201" s="33"/>
      <c r="AU201" s="33"/>
      <c r="AV201" s="33"/>
      <c r="AW201" s="33"/>
      <c r="AX201" s="33"/>
      <c r="AY201" s="33"/>
      <c r="AZ201" s="33">
        <f t="shared" si="52"/>
        <v>0</v>
      </c>
      <c r="BA201" s="397">
        <f t="shared" ref="BA201:BA264" si="60">SUM(AS201:AY201,AK201,AL201,AN201,AO201,AP201)</f>
        <v>0</v>
      </c>
    </row>
    <row r="202" spans="3:53" outlineLevel="1" x14ac:dyDescent="0.35">
      <c r="C202" s="5" t="s">
        <v>47</v>
      </c>
      <c r="D202" s="5" t="s">
        <v>67</v>
      </c>
      <c r="E202" s="5" t="s">
        <v>80</v>
      </c>
      <c r="F202" s="28">
        <v>0</v>
      </c>
      <c r="G202" s="28">
        <v>0</v>
      </c>
      <c r="H202" s="28">
        <v>0</v>
      </c>
      <c r="I202" s="28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37">
        <v>0</v>
      </c>
      <c r="S202" s="33">
        <v>0</v>
      </c>
      <c r="T202" s="20">
        <v>0</v>
      </c>
      <c r="U202" s="20">
        <v>0</v>
      </c>
      <c r="V202" s="20">
        <v>0</v>
      </c>
      <c r="W202" s="20">
        <v>0</v>
      </c>
      <c r="X202" s="20">
        <v>0</v>
      </c>
      <c r="Y202" s="20">
        <v>0</v>
      </c>
      <c r="Z202" s="20">
        <v>0</v>
      </c>
      <c r="AA202" s="20">
        <v>0</v>
      </c>
      <c r="AB202" s="20">
        <v>0</v>
      </c>
      <c r="AC202" s="20">
        <v>0</v>
      </c>
      <c r="AD202" s="20">
        <v>0</v>
      </c>
      <c r="AE202" s="37">
        <f t="shared" si="57"/>
        <v>0</v>
      </c>
      <c r="AF202" s="148">
        <f t="shared" si="58"/>
        <v>0</v>
      </c>
      <c r="AG202" s="462">
        <f t="shared" si="59"/>
        <v>0</v>
      </c>
      <c r="AH202" s="149">
        <f t="shared" si="50"/>
        <v>0</v>
      </c>
      <c r="AI202" s="149">
        <f t="shared" si="51"/>
        <v>0</v>
      </c>
      <c r="AJ202" s="457">
        <f t="shared" si="53"/>
        <v>0</v>
      </c>
      <c r="AK202" s="16">
        <v>0</v>
      </c>
      <c r="AL202" s="147">
        <v>0</v>
      </c>
      <c r="AM202" s="147">
        <f t="shared" si="54"/>
        <v>0</v>
      </c>
      <c r="AN202" s="147">
        <v>0</v>
      </c>
      <c r="AO202" s="147">
        <f t="shared" si="55"/>
        <v>0</v>
      </c>
      <c r="AP202" s="147">
        <f t="shared" si="56"/>
        <v>0</v>
      </c>
      <c r="AS202" s="20"/>
      <c r="AT202" s="33"/>
      <c r="AU202" s="33"/>
      <c r="AV202" s="33"/>
      <c r="AW202" s="33"/>
      <c r="AX202" s="33"/>
      <c r="AY202" s="33"/>
      <c r="AZ202" s="33">
        <f t="shared" si="52"/>
        <v>0</v>
      </c>
      <c r="BA202" s="397">
        <f t="shared" si="60"/>
        <v>0</v>
      </c>
    </row>
    <row r="203" spans="3:53" outlineLevel="1" x14ac:dyDescent="0.35">
      <c r="C203" s="5" t="s">
        <v>47</v>
      </c>
      <c r="D203" s="5" t="s">
        <v>68</v>
      </c>
      <c r="E203" s="5" t="s">
        <v>81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0</v>
      </c>
      <c r="R203" s="37">
        <v>0</v>
      </c>
      <c r="S203" s="33">
        <v>0</v>
      </c>
      <c r="T203" s="20">
        <v>0</v>
      </c>
      <c r="U203" s="20">
        <v>0</v>
      </c>
      <c r="V203" s="20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37">
        <f t="shared" si="57"/>
        <v>0</v>
      </c>
      <c r="AF203" s="148">
        <f t="shared" si="58"/>
        <v>0</v>
      </c>
      <c r="AG203" s="462">
        <f t="shared" si="59"/>
        <v>0</v>
      </c>
      <c r="AH203" s="149">
        <f t="shared" si="50"/>
        <v>0</v>
      </c>
      <c r="AI203" s="149">
        <f t="shared" si="51"/>
        <v>0</v>
      </c>
      <c r="AJ203" s="457">
        <f t="shared" si="53"/>
        <v>0</v>
      </c>
      <c r="AK203" s="16">
        <v>0</v>
      </c>
      <c r="AL203" s="147">
        <v>0</v>
      </c>
      <c r="AM203" s="147">
        <f t="shared" si="54"/>
        <v>0</v>
      </c>
      <c r="AN203" s="147">
        <v>0</v>
      </c>
      <c r="AO203" s="147">
        <f t="shared" si="55"/>
        <v>0</v>
      </c>
      <c r="AP203" s="147">
        <f t="shared" si="56"/>
        <v>0</v>
      </c>
      <c r="AS203" s="20"/>
      <c r="AT203" s="33"/>
      <c r="AU203" s="33"/>
      <c r="AV203" s="33"/>
      <c r="AW203" s="33"/>
      <c r="AX203" s="33"/>
      <c r="AY203" s="33"/>
      <c r="AZ203" s="33">
        <f t="shared" si="52"/>
        <v>0</v>
      </c>
      <c r="BA203" s="397">
        <f t="shared" si="60"/>
        <v>0</v>
      </c>
    </row>
    <row r="204" spans="3:53" outlineLevel="1" x14ac:dyDescent="0.35">
      <c r="C204" s="5" t="s">
        <v>83</v>
      </c>
      <c r="D204" s="14" t="s">
        <v>82</v>
      </c>
      <c r="E204" s="5"/>
      <c r="F204" s="23">
        <v>706.33799999999997</v>
      </c>
      <c r="G204" s="23">
        <v>1553.943</v>
      </c>
      <c r="H204" s="23">
        <v>3249.1530000000002</v>
      </c>
      <c r="I204" s="23">
        <v>3164.393</v>
      </c>
      <c r="J204" s="23">
        <v>6043.5005000000001</v>
      </c>
      <c r="K204" s="23">
        <v>3433.9265000000005</v>
      </c>
      <c r="L204" s="23">
        <v>4549.3274000000001</v>
      </c>
      <c r="M204" s="23">
        <v>3162.3373999999999</v>
      </c>
      <c r="N204" s="23">
        <v>2635.2813999999998</v>
      </c>
      <c r="O204" s="23">
        <v>3578.4336000000003</v>
      </c>
      <c r="P204" s="23">
        <v>3411.9954000000007</v>
      </c>
      <c r="Q204" s="23">
        <v>2135.9646000000002</v>
      </c>
      <c r="R204" s="37">
        <v>37624.593800000002</v>
      </c>
      <c r="S204" s="34">
        <v>2607.5412000000006</v>
      </c>
      <c r="T204" s="26">
        <v>1525.6890000000001</v>
      </c>
      <c r="U204" s="26">
        <v>3356.5158000000006</v>
      </c>
      <c r="V204" s="26">
        <v>2302.4034000000001</v>
      </c>
      <c r="W204" s="26">
        <v>3217.8168000000001</v>
      </c>
      <c r="X204" s="26">
        <v>1830.8268000000003</v>
      </c>
      <c r="Y204" s="26">
        <v>0</v>
      </c>
      <c r="Z204" s="26">
        <v>0</v>
      </c>
      <c r="AA204" s="26">
        <v>0</v>
      </c>
      <c r="AB204" s="26">
        <v>0</v>
      </c>
      <c r="AC204" s="26">
        <v>0</v>
      </c>
      <c r="AD204" s="26">
        <v>0</v>
      </c>
      <c r="AE204" s="37">
        <f t="shared" si="57"/>
        <v>14840.793000000003</v>
      </c>
      <c r="AF204" s="148">
        <f t="shared" si="58"/>
        <v>1.6003715812852698E-4</v>
      </c>
      <c r="AG204" s="462">
        <f t="shared" si="59"/>
        <v>-0.4261748600471188</v>
      </c>
      <c r="AH204" s="149"/>
      <c r="AI204" s="149"/>
      <c r="AJ204" s="457">
        <f t="shared" si="53"/>
        <v>0</v>
      </c>
      <c r="AK204" s="16">
        <v>0</v>
      </c>
      <c r="AL204" s="147">
        <v>0</v>
      </c>
      <c r="AM204" s="147">
        <f t="shared" si="54"/>
        <v>0</v>
      </c>
      <c r="AN204" s="147">
        <v>0</v>
      </c>
      <c r="AO204" s="147">
        <f t="shared" si="55"/>
        <v>0</v>
      </c>
      <c r="AP204" s="147">
        <f t="shared" si="56"/>
        <v>0</v>
      </c>
      <c r="AS204" s="20"/>
      <c r="AT204" s="33"/>
      <c r="AU204" s="33"/>
      <c r="AV204" s="33"/>
      <c r="AW204" s="33"/>
      <c r="AX204" s="33"/>
      <c r="AY204" s="33"/>
      <c r="AZ204" s="33">
        <f t="shared" si="52"/>
        <v>0</v>
      </c>
      <c r="BA204" s="397">
        <f t="shared" si="60"/>
        <v>0</v>
      </c>
    </row>
    <row r="205" spans="3:53" outlineLevel="1" x14ac:dyDescent="0.35">
      <c r="C205" s="5" t="s">
        <v>83</v>
      </c>
      <c r="D205" s="5" t="s">
        <v>84</v>
      </c>
      <c r="E205" s="5" t="s">
        <v>70</v>
      </c>
      <c r="F205" s="28">
        <v>706.33799999999997</v>
      </c>
      <c r="G205" s="28">
        <v>1553.943</v>
      </c>
      <c r="H205" s="28">
        <v>3249.1530000000002</v>
      </c>
      <c r="I205" s="28">
        <v>3164.393</v>
      </c>
      <c r="J205" s="28">
        <v>6043.5005000000001</v>
      </c>
      <c r="K205" s="28">
        <v>3433.9265000000005</v>
      </c>
      <c r="L205" s="28">
        <v>4549.3274000000001</v>
      </c>
      <c r="M205" s="28">
        <v>3162.3373999999999</v>
      </c>
      <c r="N205" s="28">
        <v>2635.2813999999998</v>
      </c>
      <c r="O205" s="28">
        <v>3578.4336000000003</v>
      </c>
      <c r="P205" s="28">
        <v>3411.9954000000007</v>
      </c>
      <c r="Q205" s="28">
        <v>2135.9646000000002</v>
      </c>
      <c r="R205" s="37">
        <v>37624.593800000002</v>
      </c>
      <c r="S205" s="33">
        <v>2607.5412000000006</v>
      </c>
      <c r="T205" s="20">
        <v>1525.6890000000001</v>
      </c>
      <c r="U205" s="20">
        <v>3356.5158000000006</v>
      </c>
      <c r="V205" s="20">
        <v>2302.4034000000001</v>
      </c>
      <c r="W205" s="20">
        <v>3217.8168000000001</v>
      </c>
      <c r="X205" s="20">
        <v>1830.8268000000003</v>
      </c>
      <c r="Y205" s="20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37">
        <f t="shared" si="57"/>
        <v>14840.793000000003</v>
      </c>
      <c r="AF205" s="148">
        <f t="shared" si="58"/>
        <v>1.6003715812852698E-4</v>
      </c>
      <c r="AG205" s="462">
        <f t="shared" si="59"/>
        <v>-0.4261748600471188</v>
      </c>
      <c r="AH205" s="149"/>
      <c r="AI205" s="149"/>
      <c r="AJ205" s="457">
        <f t="shared" si="53"/>
        <v>0</v>
      </c>
      <c r="AK205" s="16"/>
      <c r="AL205" s="147">
        <v>0</v>
      </c>
      <c r="AM205" s="147">
        <f t="shared" si="54"/>
        <v>0</v>
      </c>
      <c r="AN205" s="147">
        <v>0</v>
      </c>
      <c r="AO205" s="147">
        <f t="shared" si="55"/>
        <v>0</v>
      </c>
      <c r="AP205" s="147">
        <f t="shared" si="56"/>
        <v>0</v>
      </c>
      <c r="AS205" s="20">
        <v>2393.138969960034</v>
      </c>
      <c r="AT205" s="33">
        <v>1381.1459575501547</v>
      </c>
      <c r="AU205" s="33">
        <v>1624.5765000000001</v>
      </c>
      <c r="AV205" s="33">
        <v>3249.1530000000002</v>
      </c>
      <c r="AW205" s="33"/>
      <c r="AX205" s="33"/>
      <c r="AY205" s="33"/>
      <c r="AZ205" s="33">
        <f t="shared" si="52"/>
        <v>8648.0144275101884</v>
      </c>
      <c r="BA205" s="397">
        <f t="shared" si="60"/>
        <v>8648.0144275101884</v>
      </c>
    </row>
    <row r="206" spans="3:53" outlineLevel="1" x14ac:dyDescent="0.35">
      <c r="C206" s="5" t="s">
        <v>83</v>
      </c>
      <c r="D206" s="5" t="s">
        <v>85</v>
      </c>
      <c r="E206" s="5" t="s">
        <v>70</v>
      </c>
      <c r="F206" s="28">
        <v>0</v>
      </c>
      <c r="G206" s="28">
        <v>0</v>
      </c>
      <c r="H206" s="28">
        <v>0</v>
      </c>
      <c r="I206" s="28">
        <v>0</v>
      </c>
      <c r="J206" s="28">
        <v>0</v>
      </c>
      <c r="K206" s="28">
        <v>0</v>
      </c>
      <c r="L206" s="28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0</v>
      </c>
      <c r="R206" s="37">
        <v>0</v>
      </c>
      <c r="S206" s="33">
        <v>0</v>
      </c>
      <c r="T206" s="20">
        <v>0</v>
      </c>
      <c r="U206" s="20">
        <v>0</v>
      </c>
      <c r="V206" s="20">
        <v>0</v>
      </c>
      <c r="W206" s="20">
        <v>0</v>
      </c>
      <c r="X206" s="20">
        <v>0</v>
      </c>
      <c r="Y206" s="20">
        <v>0</v>
      </c>
      <c r="Z206" s="20">
        <v>0</v>
      </c>
      <c r="AA206" s="20">
        <v>0</v>
      </c>
      <c r="AB206" s="20">
        <v>0</v>
      </c>
      <c r="AC206" s="20">
        <v>0</v>
      </c>
      <c r="AD206" s="20">
        <v>0</v>
      </c>
      <c r="AE206" s="37">
        <f t="shared" si="57"/>
        <v>0</v>
      </c>
      <c r="AF206" s="148">
        <f t="shared" si="58"/>
        <v>0</v>
      </c>
      <c r="AG206" s="462">
        <f t="shared" si="59"/>
        <v>0</v>
      </c>
      <c r="AH206" s="149"/>
      <c r="AI206" s="149"/>
      <c r="AJ206" s="457">
        <f t="shared" si="53"/>
        <v>0</v>
      </c>
      <c r="AK206" s="16"/>
      <c r="AL206" s="147">
        <v>0</v>
      </c>
      <c r="AM206" s="147">
        <f t="shared" si="54"/>
        <v>0</v>
      </c>
      <c r="AN206" s="147">
        <v>0</v>
      </c>
      <c r="AO206" s="147">
        <f t="shared" si="55"/>
        <v>0</v>
      </c>
      <c r="AP206" s="147">
        <f t="shared" si="56"/>
        <v>0</v>
      </c>
      <c r="AS206" s="20"/>
      <c r="AT206" s="33"/>
      <c r="AU206" s="33"/>
      <c r="AV206" s="33"/>
      <c r="AW206" s="33"/>
      <c r="AX206" s="33"/>
      <c r="AY206" s="33"/>
      <c r="AZ206" s="33">
        <f t="shared" si="52"/>
        <v>0</v>
      </c>
      <c r="BA206" s="397">
        <f t="shared" si="60"/>
        <v>0</v>
      </c>
    </row>
    <row r="207" spans="3:53" outlineLevel="1" x14ac:dyDescent="0.35">
      <c r="C207" s="5" t="s">
        <v>83</v>
      </c>
      <c r="D207" s="5" t="s">
        <v>86</v>
      </c>
      <c r="E207" s="5" t="s">
        <v>71</v>
      </c>
      <c r="F207" s="28">
        <v>0</v>
      </c>
      <c r="G207" s="28">
        <v>0</v>
      </c>
      <c r="H207" s="28">
        <v>0</v>
      </c>
      <c r="I207" s="28">
        <v>0</v>
      </c>
      <c r="J207" s="28">
        <v>0</v>
      </c>
      <c r="K207" s="28">
        <v>0</v>
      </c>
      <c r="L207" s="28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0</v>
      </c>
      <c r="R207" s="37">
        <v>0</v>
      </c>
      <c r="S207" s="33">
        <v>0</v>
      </c>
      <c r="T207" s="20">
        <v>0</v>
      </c>
      <c r="U207" s="20">
        <v>0</v>
      </c>
      <c r="V207" s="20">
        <v>0</v>
      </c>
      <c r="W207" s="20">
        <v>0</v>
      </c>
      <c r="X207" s="20">
        <v>0</v>
      </c>
      <c r="Y207" s="20">
        <v>0</v>
      </c>
      <c r="Z207" s="20">
        <v>0</v>
      </c>
      <c r="AA207" s="20">
        <v>0</v>
      </c>
      <c r="AB207" s="20">
        <v>0</v>
      </c>
      <c r="AC207" s="20">
        <v>0</v>
      </c>
      <c r="AD207" s="20">
        <v>0</v>
      </c>
      <c r="AE207" s="37">
        <f t="shared" si="57"/>
        <v>0</v>
      </c>
      <c r="AF207" s="148">
        <f t="shared" si="58"/>
        <v>0</v>
      </c>
      <c r="AG207" s="462">
        <f t="shared" si="59"/>
        <v>0</v>
      </c>
      <c r="AH207" s="149"/>
      <c r="AI207" s="149"/>
      <c r="AJ207" s="457">
        <f t="shared" si="53"/>
        <v>0</v>
      </c>
      <c r="AK207" s="16"/>
      <c r="AL207" s="147">
        <v>0</v>
      </c>
      <c r="AM207" s="147">
        <f t="shared" si="54"/>
        <v>0</v>
      </c>
      <c r="AN207" s="147">
        <v>0</v>
      </c>
      <c r="AO207" s="147">
        <f t="shared" si="55"/>
        <v>0</v>
      </c>
      <c r="AP207" s="147">
        <f t="shared" si="56"/>
        <v>0</v>
      </c>
      <c r="AS207" s="20"/>
      <c r="AT207" s="33"/>
      <c r="AU207" s="33"/>
      <c r="AV207" s="33"/>
      <c r="AW207" s="33"/>
      <c r="AX207" s="33"/>
      <c r="AY207" s="33"/>
      <c r="AZ207" s="33">
        <f t="shared" si="52"/>
        <v>0</v>
      </c>
      <c r="BA207" s="397">
        <f t="shared" si="60"/>
        <v>0</v>
      </c>
    </row>
    <row r="208" spans="3:53" x14ac:dyDescent="0.35">
      <c r="C208" s="10" t="s">
        <v>94</v>
      </c>
      <c r="D208" s="10"/>
      <c r="E208" s="10"/>
      <c r="F208" s="22">
        <v>142376.9754</v>
      </c>
      <c r="G208" s="22">
        <v>89393.458000000028</v>
      </c>
      <c r="H208" s="22">
        <v>125787.52599999998</v>
      </c>
      <c r="I208" s="22">
        <v>126785.47599999998</v>
      </c>
      <c r="J208" s="22">
        <v>116439.569</v>
      </c>
      <c r="K208" s="22">
        <v>110806.402</v>
      </c>
      <c r="L208" s="22">
        <v>96050.214999999997</v>
      </c>
      <c r="M208" s="22">
        <v>161618.065</v>
      </c>
      <c r="N208" s="22">
        <v>135196.14199999999</v>
      </c>
      <c r="O208" s="22">
        <v>246674.99595999997</v>
      </c>
      <c r="P208" s="22">
        <v>112367.66039999999</v>
      </c>
      <c r="Q208" s="22">
        <v>151356.74255999998</v>
      </c>
      <c r="R208" s="156">
        <v>1614853.2273199998</v>
      </c>
      <c r="S208" s="35">
        <v>181913.45688000001</v>
      </c>
      <c r="T208" s="21">
        <v>89525.487599999993</v>
      </c>
      <c r="U208" s="21">
        <v>89343.056160000007</v>
      </c>
      <c r="V208" s="21">
        <v>100540.55448000002</v>
      </c>
      <c r="W208" s="21">
        <v>123321.05064</v>
      </c>
      <c r="X208" s="21">
        <v>102246.89183999998</v>
      </c>
      <c r="Y208" s="21">
        <v>159632.72855999999</v>
      </c>
      <c r="Z208" s="21">
        <f>+SUM(Z209:Z243)</f>
        <v>79455.779280000002</v>
      </c>
      <c r="AA208" s="21">
        <f>+SUM(AA209:AA243)</f>
        <v>96226.706160000002</v>
      </c>
      <c r="AB208" s="21">
        <v>0</v>
      </c>
      <c r="AC208" s="21">
        <v>0</v>
      </c>
      <c r="AD208" s="21">
        <v>0</v>
      </c>
      <c r="AE208" s="156">
        <f t="shared" si="57"/>
        <v>1022205.7116</v>
      </c>
      <c r="AF208" s="150">
        <f t="shared" si="58"/>
        <v>1.1023056322341577E-2</v>
      </c>
      <c r="AG208" s="161">
        <f t="shared" si="59"/>
        <v>-4.4651367296085098E-2</v>
      </c>
      <c r="AH208" s="151">
        <f>SUM(AH209:AH243)</f>
        <v>108393.36263999999</v>
      </c>
      <c r="AI208" s="151">
        <f>SUM(AI209:AI243)</f>
        <v>109652.43240000001</v>
      </c>
      <c r="AJ208" s="456">
        <f t="shared" si="53"/>
        <v>9.7186092262536352E-3</v>
      </c>
      <c r="AK208" s="25">
        <v>153000.91847977944</v>
      </c>
      <c r="AL208" s="432">
        <v>109422.44481043969</v>
      </c>
      <c r="AM208" s="25">
        <f t="shared" si="54"/>
        <v>147500.35268082027</v>
      </c>
      <c r="AN208" s="25">
        <v>147500.35268082027</v>
      </c>
      <c r="AO208" s="25">
        <f t="shared" si="55"/>
        <v>155902.60642936584</v>
      </c>
      <c r="AP208" s="25">
        <f t="shared" si="56"/>
        <v>165747.81899184934</v>
      </c>
      <c r="AS208" s="21">
        <f>SUM(AS209:AS243)</f>
        <v>152040.20794280176</v>
      </c>
      <c r="AT208" s="35">
        <f t="shared" ref="AT208:AY208" si="61">SUM(AT209:AT243)</f>
        <v>77518.007712259845</v>
      </c>
      <c r="AU208" s="35">
        <f t="shared" si="61"/>
        <v>213420.61</v>
      </c>
      <c r="AV208" s="35">
        <f t="shared" si="61"/>
        <v>107240.951</v>
      </c>
      <c r="AW208" s="35">
        <f t="shared" si="61"/>
        <v>138536.66018043482</v>
      </c>
      <c r="AX208" s="35">
        <f t="shared" si="61"/>
        <v>216625</v>
      </c>
      <c r="AY208" s="35">
        <f t="shared" si="61"/>
        <v>135378.36051999999</v>
      </c>
      <c r="AZ208" s="35">
        <f t="shared" si="52"/>
        <v>1193760.7158352758</v>
      </c>
      <c r="BA208" s="22">
        <f t="shared" si="60"/>
        <v>1772333.9387477511</v>
      </c>
    </row>
    <row r="209" spans="3:53" outlineLevel="1" x14ac:dyDescent="0.35">
      <c r="C209" s="5" t="s">
        <v>40</v>
      </c>
      <c r="D209" s="5" t="s">
        <v>36</v>
      </c>
      <c r="E209" s="5" t="s">
        <v>69</v>
      </c>
      <c r="F209" s="28">
        <v>20449</v>
      </c>
      <c r="G209" s="28">
        <v>27527.5</v>
      </c>
      <c r="H209" s="28">
        <v>28314</v>
      </c>
      <c r="I209" s="28">
        <v>27920.75</v>
      </c>
      <c r="J209" s="28">
        <v>24774.75</v>
      </c>
      <c r="K209" s="28">
        <v>25561.25</v>
      </c>
      <c r="L209" s="28">
        <v>23166</v>
      </c>
      <c r="M209" s="28">
        <v>33976.799999999996</v>
      </c>
      <c r="N209" s="28">
        <v>17374.5</v>
      </c>
      <c r="O209" s="28">
        <v>32432.400000000001</v>
      </c>
      <c r="P209" s="28">
        <v>16602.3</v>
      </c>
      <c r="Q209" s="28">
        <v>35405.9424</v>
      </c>
      <c r="R209" s="37">
        <v>313505.1924</v>
      </c>
      <c r="S209" s="33">
        <v>22278.002400000001</v>
      </c>
      <c r="T209" s="20">
        <v>772.2</v>
      </c>
      <c r="U209" s="20">
        <v>23706.604800000001</v>
      </c>
      <c r="V209" s="20">
        <v>16988.399999999998</v>
      </c>
      <c r="W209" s="20">
        <v>22393.8</v>
      </c>
      <c r="X209" s="20">
        <v>21235.5</v>
      </c>
      <c r="Y209" s="20">
        <v>18918.900000000001</v>
      </c>
      <c r="Z209" s="20">
        <v>14285.7</v>
      </c>
      <c r="AA209" s="20">
        <v>5019.3</v>
      </c>
      <c r="AB209" s="20">
        <v>0</v>
      </c>
      <c r="AC209" s="20">
        <v>0</v>
      </c>
      <c r="AD209" s="20">
        <v>0</v>
      </c>
      <c r="AE209" s="37">
        <f t="shared" si="57"/>
        <v>145598.40720000002</v>
      </c>
      <c r="AF209" s="148">
        <f t="shared" si="58"/>
        <v>1.5700748144878819E-3</v>
      </c>
      <c r="AG209" s="462">
        <f t="shared" si="59"/>
        <v>-0.33592010016531226</v>
      </c>
      <c r="AH209" s="149">
        <f t="shared" ref="AH209:AH239" si="62">AVERAGE(S209:AA209)</f>
        <v>16177.600800000002</v>
      </c>
      <c r="AI209" s="149">
        <f t="shared" ref="AI209:AI239" si="63">AVERAGE(Y209:AA209)</f>
        <v>12741.300000000003</v>
      </c>
      <c r="AJ209" s="457">
        <f t="shared" si="53"/>
        <v>1.1292746820495106E-3</v>
      </c>
      <c r="AK209" s="16">
        <v>24728.313370392803</v>
      </c>
      <c r="AL209" s="431">
        <v>17314.26858610638</v>
      </c>
      <c r="AM209" s="147">
        <f t="shared" si="54"/>
        <v>17139.120423307049</v>
      </c>
      <c r="AN209" s="147">
        <v>17139.120423307049</v>
      </c>
      <c r="AO209" s="147">
        <f t="shared" si="55"/>
        <v>18115.438352086017</v>
      </c>
      <c r="AP209" s="147">
        <f t="shared" si="56"/>
        <v>19259.423980829542</v>
      </c>
      <c r="AS209" s="20">
        <v>26076.139529726926</v>
      </c>
      <c r="AT209" s="33">
        <v>13294.972511033395</v>
      </c>
      <c r="AU209" s="33">
        <v>28314</v>
      </c>
      <c r="AV209" s="33">
        <v>8376.2250000000004</v>
      </c>
      <c r="AW209" s="33">
        <v>24774.75</v>
      </c>
      <c r="AX209" s="33">
        <v>45993.210137839436</v>
      </c>
      <c r="AY209" s="33">
        <v>23166</v>
      </c>
      <c r="AZ209" s="33">
        <f t="shared" si="52"/>
        <v>194723.61054899255</v>
      </c>
      <c r="BA209" s="397">
        <f t="shared" si="60"/>
        <v>266551.86189132161</v>
      </c>
    </row>
    <row r="210" spans="3:53" outlineLevel="1" x14ac:dyDescent="0.35">
      <c r="C210" s="5" t="s">
        <v>41</v>
      </c>
      <c r="D210" s="5" t="s">
        <v>32</v>
      </c>
      <c r="E210" s="5" t="s">
        <v>70</v>
      </c>
      <c r="F210" s="28">
        <v>33400.751999999993</v>
      </c>
      <c r="G210" s="28">
        <v>11588.016</v>
      </c>
      <c r="H210" s="28">
        <v>24130.127999999997</v>
      </c>
      <c r="I210" s="28">
        <v>29546.748</v>
      </c>
      <c r="J210" s="28">
        <v>21130.559999999998</v>
      </c>
      <c r="K210" s="28">
        <v>25220.975999999999</v>
      </c>
      <c r="L210" s="28">
        <v>20077.631999999998</v>
      </c>
      <c r="M210" s="28">
        <v>33362.409000000007</v>
      </c>
      <c r="N210" s="28">
        <v>19252.727999999999</v>
      </c>
      <c r="O210" s="28">
        <v>31854.514999999992</v>
      </c>
      <c r="P210" s="28">
        <v>19952.827199999996</v>
      </c>
      <c r="Q210" s="28">
        <v>19602.777599999998</v>
      </c>
      <c r="R210" s="37">
        <v>289120.06879999995</v>
      </c>
      <c r="S210" s="33">
        <v>27198.892800000001</v>
      </c>
      <c r="T210" s="20">
        <v>14702.083200000001</v>
      </c>
      <c r="U210" s="20">
        <v>11131.603200000001</v>
      </c>
      <c r="V210" s="20">
        <v>19252.727999999999</v>
      </c>
      <c r="W210" s="20">
        <v>22403.174399999996</v>
      </c>
      <c r="X210" s="20">
        <v>20302.876799999998</v>
      </c>
      <c r="Y210" s="20">
        <v>35355.009599999998</v>
      </c>
      <c r="Z210" s="20">
        <v>9451.3391999999985</v>
      </c>
      <c r="AA210" s="20">
        <v>22403.174399999996</v>
      </c>
      <c r="AB210" s="20">
        <v>0</v>
      </c>
      <c r="AC210" s="20">
        <v>0</v>
      </c>
      <c r="AD210" s="20">
        <v>0</v>
      </c>
      <c r="AE210" s="37">
        <f t="shared" si="57"/>
        <v>182200.88159999996</v>
      </c>
      <c r="AF210" s="148">
        <f t="shared" si="58"/>
        <v>1.9647812148431833E-3</v>
      </c>
      <c r="AG210" s="462">
        <f t="shared" si="59"/>
        <v>-0.19480023757865694</v>
      </c>
      <c r="AH210" s="149">
        <f t="shared" si="62"/>
        <v>20244.542399999995</v>
      </c>
      <c r="AI210" s="149">
        <f t="shared" si="63"/>
        <v>22403.1744</v>
      </c>
      <c r="AJ210" s="457">
        <f t="shared" si="53"/>
        <v>1.9856166676445676E-3</v>
      </c>
      <c r="AK210" s="16">
        <v>26482.471673707951</v>
      </c>
      <c r="AL210" s="431">
        <v>21687.400417556048</v>
      </c>
      <c r="AM210" s="147">
        <f t="shared" si="54"/>
        <v>30135.912654591724</v>
      </c>
      <c r="AN210" s="147">
        <v>30135.912654591724</v>
      </c>
      <c r="AO210" s="147">
        <f t="shared" si="55"/>
        <v>31852.583702937027</v>
      </c>
      <c r="AP210" s="147">
        <f t="shared" si="56"/>
        <v>33864.06679742776</v>
      </c>
      <c r="AS210" s="20">
        <v>19376.585333013099</v>
      </c>
      <c r="AT210" s="33">
        <v>16320.194689268075</v>
      </c>
      <c r="AU210" s="33">
        <v>24130.127999999997</v>
      </c>
      <c r="AV210" s="33">
        <v>29546.748</v>
      </c>
      <c r="AW210" s="33">
        <v>21130.559999999998</v>
      </c>
      <c r="AX210" s="33">
        <v>45380.943774244413</v>
      </c>
      <c r="AY210" s="33">
        <v>20077.631999999998</v>
      </c>
      <c r="AZ210" s="33">
        <f t="shared" si="52"/>
        <v>202445.26347023353</v>
      </c>
      <c r="BA210" s="397">
        <f t="shared" si="60"/>
        <v>319985.22704274609</v>
      </c>
    </row>
    <row r="211" spans="3:53" outlineLevel="1" x14ac:dyDescent="0.35">
      <c r="C211" s="5" t="s">
        <v>41</v>
      </c>
      <c r="D211" s="5" t="s">
        <v>33</v>
      </c>
      <c r="E211" s="5" t="s">
        <v>70</v>
      </c>
      <c r="F211" s="28">
        <v>13632.959999999992</v>
      </c>
      <c r="G211" s="28">
        <v>7157.3040000000001</v>
      </c>
      <c r="H211" s="28">
        <v>14996.255999999998</v>
      </c>
      <c r="I211" s="28">
        <v>14314.607999999998</v>
      </c>
      <c r="J211" s="28">
        <v>13292.135999999999</v>
      </c>
      <c r="K211" s="28">
        <v>13973.784</v>
      </c>
      <c r="L211" s="28">
        <v>11042.698</v>
      </c>
      <c r="M211" s="28">
        <v>17668.368000000002</v>
      </c>
      <c r="N211" s="28">
        <v>11711.953</v>
      </c>
      <c r="O211" s="28">
        <v>20746.886999999999</v>
      </c>
      <c r="P211" s="28">
        <v>8365.6799999999985</v>
      </c>
      <c r="Q211" s="28">
        <v>13719.715200000001</v>
      </c>
      <c r="R211" s="37">
        <v>160622.34919999997</v>
      </c>
      <c r="S211" s="33">
        <v>17969.558400000002</v>
      </c>
      <c r="T211" s="20">
        <v>8031.0527999999995</v>
      </c>
      <c r="U211" s="20">
        <v>7294.9247999999989</v>
      </c>
      <c r="V211" s="20">
        <v>13385.088</v>
      </c>
      <c r="W211" s="20">
        <v>12715.8336</v>
      </c>
      <c r="X211" s="20">
        <v>8700.3071999999993</v>
      </c>
      <c r="Y211" s="20">
        <v>19743.004799999995</v>
      </c>
      <c r="Z211" s="20">
        <v>14054.3424</v>
      </c>
      <c r="AA211" s="20">
        <v>14388.9696</v>
      </c>
      <c r="AB211" s="20">
        <v>0</v>
      </c>
      <c r="AC211" s="20">
        <v>0</v>
      </c>
      <c r="AD211" s="20">
        <v>0</v>
      </c>
      <c r="AE211" s="37">
        <f t="shared" si="57"/>
        <v>116283.08159999998</v>
      </c>
      <c r="AF211" s="148">
        <f t="shared" si="58"/>
        <v>1.2539501034541482E-3</v>
      </c>
      <c r="AG211" s="462">
        <f t="shared" si="59"/>
        <v>-3.9442650724352157E-2</v>
      </c>
      <c r="AH211" s="149">
        <f t="shared" si="62"/>
        <v>12920.342399999998</v>
      </c>
      <c r="AI211" s="149">
        <f t="shared" si="63"/>
        <v>16062.105600000001</v>
      </c>
      <c r="AJ211" s="457">
        <f t="shared" si="53"/>
        <v>1.423601139168347E-3</v>
      </c>
      <c r="AK211" s="16">
        <v>15682.662332017051</v>
      </c>
      <c r="AL211" s="431">
        <v>14419.219923569675</v>
      </c>
      <c r="AM211" s="147">
        <f t="shared" si="54"/>
        <v>21606.143967277629</v>
      </c>
      <c r="AN211" s="147">
        <v>21606.143967277629</v>
      </c>
      <c r="AO211" s="147">
        <f t="shared" si="55"/>
        <v>22836.922747403758</v>
      </c>
      <c r="AP211" s="147">
        <f t="shared" si="56"/>
        <v>24279.0689941573</v>
      </c>
      <c r="AS211" s="20">
        <v>17990.409625968518</v>
      </c>
      <c r="AT211" s="33">
        <v>9172.4467560396879</v>
      </c>
      <c r="AU211" s="33">
        <v>14996.255999999998</v>
      </c>
      <c r="AV211" s="33">
        <v>14314.607999999998</v>
      </c>
      <c r="AW211" s="33">
        <v>13292.135999999999</v>
      </c>
      <c r="AX211" s="33">
        <v>25143.495874919208</v>
      </c>
      <c r="AY211" s="33">
        <v>11600.409599999999</v>
      </c>
      <c r="AZ211" s="33">
        <f t="shared" si="52"/>
        <v>122192.42418894445</v>
      </c>
      <c r="BA211" s="397">
        <f t="shared" si="60"/>
        <v>205333.77982135283</v>
      </c>
    </row>
    <row r="212" spans="3:53" outlineLevel="1" x14ac:dyDescent="0.35">
      <c r="C212" s="5" t="s">
        <v>42</v>
      </c>
      <c r="D212" s="5" t="s">
        <v>48</v>
      </c>
      <c r="E212" s="5" t="s">
        <v>70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37">
        <v>0</v>
      </c>
      <c r="S212" s="33">
        <v>0</v>
      </c>
      <c r="T212" s="20">
        <v>0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  <c r="AB212" s="20">
        <v>0</v>
      </c>
      <c r="AC212" s="20">
        <v>0</v>
      </c>
      <c r="AD212" s="20">
        <v>0</v>
      </c>
      <c r="AE212" s="37">
        <f t="shared" si="57"/>
        <v>0</v>
      </c>
      <c r="AF212" s="148">
        <f t="shared" si="58"/>
        <v>0</v>
      </c>
      <c r="AG212" s="462">
        <f t="shared" si="59"/>
        <v>0</v>
      </c>
      <c r="AH212" s="149">
        <f t="shared" si="62"/>
        <v>0</v>
      </c>
      <c r="AI212" s="149">
        <f t="shared" si="63"/>
        <v>0</v>
      </c>
      <c r="AJ212" s="457">
        <f t="shared" si="53"/>
        <v>0</v>
      </c>
      <c r="AK212" s="16">
        <v>0</v>
      </c>
      <c r="AL212" s="147">
        <v>0</v>
      </c>
      <c r="AM212" s="147">
        <f t="shared" si="54"/>
        <v>0</v>
      </c>
      <c r="AN212" s="147">
        <v>0</v>
      </c>
      <c r="AO212" s="147">
        <f t="shared" si="55"/>
        <v>0</v>
      </c>
      <c r="AP212" s="147">
        <f t="shared" si="56"/>
        <v>0</v>
      </c>
      <c r="AS212" s="20"/>
      <c r="AT212" s="33"/>
      <c r="AU212" s="33"/>
      <c r="AV212" s="33"/>
      <c r="AW212" s="33"/>
      <c r="AX212" s="33"/>
      <c r="AY212" s="33">
        <v>4684.7807999999995</v>
      </c>
      <c r="AZ212" s="33">
        <f t="shared" si="52"/>
        <v>4684.7807999999995</v>
      </c>
      <c r="BA212" s="397">
        <f t="shared" si="60"/>
        <v>4684.7807999999995</v>
      </c>
    </row>
    <row r="213" spans="3:53" outlineLevel="1" x14ac:dyDescent="0.35">
      <c r="C213" s="5" t="s">
        <v>43</v>
      </c>
      <c r="D213" s="5" t="s">
        <v>49</v>
      </c>
      <c r="E213" s="5" t="s">
        <v>69</v>
      </c>
      <c r="F213" s="28">
        <v>0</v>
      </c>
      <c r="G213" s="28">
        <v>0</v>
      </c>
      <c r="H213" s="28">
        <v>0</v>
      </c>
      <c r="I213" s="28">
        <v>0</v>
      </c>
      <c r="J213" s="28">
        <v>0</v>
      </c>
      <c r="K213" s="28">
        <v>0</v>
      </c>
      <c r="L213" s="28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37">
        <v>0</v>
      </c>
      <c r="S213" s="33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0</v>
      </c>
      <c r="AB213" s="20">
        <v>0</v>
      </c>
      <c r="AC213" s="20">
        <v>0</v>
      </c>
      <c r="AD213" s="20">
        <v>0</v>
      </c>
      <c r="AE213" s="37">
        <f t="shared" si="57"/>
        <v>0</v>
      </c>
      <c r="AF213" s="148">
        <f t="shared" si="58"/>
        <v>0</v>
      </c>
      <c r="AG213" s="462">
        <f t="shared" si="59"/>
        <v>0</v>
      </c>
      <c r="AH213" s="149">
        <f t="shared" si="62"/>
        <v>0</v>
      </c>
      <c r="AI213" s="149">
        <f t="shared" si="63"/>
        <v>0</v>
      </c>
      <c r="AJ213" s="457">
        <f t="shared" si="53"/>
        <v>0</v>
      </c>
      <c r="AK213" s="16">
        <v>0</v>
      </c>
      <c r="AL213" s="147">
        <v>0</v>
      </c>
      <c r="AM213" s="147">
        <f t="shared" si="54"/>
        <v>0</v>
      </c>
      <c r="AN213" s="147">
        <v>0</v>
      </c>
      <c r="AO213" s="147">
        <f t="shared" si="55"/>
        <v>0</v>
      </c>
      <c r="AP213" s="147">
        <f t="shared" si="56"/>
        <v>0</v>
      </c>
      <c r="AS213" s="20"/>
      <c r="AT213" s="33"/>
      <c r="AU213" s="33"/>
      <c r="AV213" s="33"/>
      <c r="AW213" s="33"/>
      <c r="AX213" s="33"/>
      <c r="AY213" s="33">
        <v>19047.599999999999</v>
      </c>
      <c r="AZ213" s="33">
        <f t="shared" si="52"/>
        <v>19047.599999999999</v>
      </c>
      <c r="BA213" s="397">
        <f t="shared" si="60"/>
        <v>19047.599999999999</v>
      </c>
    </row>
    <row r="214" spans="3:53" outlineLevel="1" x14ac:dyDescent="0.35">
      <c r="C214" s="5" t="s">
        <v>41</v>
      </c>
      <c r="D214" s="5" t="s">
        <v>30</v>
      </c>
      <c r="E214" s="5" t="s">
        <v>71</v>
      </c>
      <c r="F214" s="28">
        <v>36179.615999999995</v>
      </c>
      <c r="G214" s="28">
        <v>20803.279000000002</v>
      </c>
      <c r="H214" s="28">
        <v>27711.307999999997</v>
      </c>
      <c r="I214" s="28">
        <v>27868.796999999995</v>
      </c>
      <c r="J214" s="28">
        <v>30469.823999999997</v>
      </c>
      <c r="K214" s="28">
        <v>25325.731</v>
      </c>
      <c r="L214" s="28">
        <v>23311.184000000001</v>
      </c>
      <c r="M214" s="28">
        <v>32191.636999999992</v>
      </c>
      <c r="N214" s="28">
        <v>21390.221000000001</v>
      </c>
      <c r="O214" s="28">
        <v>36967.881999999998</v>
      </c>
      <c r="P214" s="28">
        <v>20564.837279999996</v>
      </c>
      <c r="Q214" s="28">
        <v>21855.225600000005</v>
      </c>
      <c r="R214" s="37">
        <v>324639.54187999998</v>
      </c>
      <c r="S214" s="33">
        <v>28063.039680000002</v>
      </c>
      <c r="T214" s="20">
        <v>23250.240000000002</v>
      </c>
      <c r="U214" s="20">
        <v>22645.733760000003</v>
      </c>
      <c r="V214" s="20">
        <v>16275.168000000001</v>
      </c>
      <c r="W214" s="20">
        <v>24180.249600000006</v>
      </c>
      <c r="X214" s="20">
        <v>12555.1296</v>
      </c>
      <c r="Y214" s="20">
        <v>28132.790400000002</v>
      </c>
      <c r="Z214" s="20">
        <v>11392.617600000001</v>
      </c>
      <c r="AA214" s="20">
        <v>13252.6368</v>
      </c>
      <c r="AB214" s="20">
        <v>0</v>
      </c>
      <c r="AC214" s="20">
        <v>0</v>
      </c>
      <c r="AD214" s="20">
        <v>0</v>
      </c>
      <c r="AE214" s="37">
        <f t="shared" si="57"/>
        <v>179747.60544000004</v>
      </c>
      <c r="AF214" s="148">
        <f t="shared" si="58"/>
        <v>1.9383260688984312E-3</v>
      </c>
      <c r="AG214" s="462">
        <f t="shared" si="59"/>
        <v>-0.25625862033475555</v>
      </c>
      <c r="AH214" s="149">
        <f t="shared" si="62"/>
        <v>19971.956160000005</v>
      </c>
      <c r="AI214" s="149">
        <f t="shared" si="63"/>
        <v>17592.6816</v>
      </c>
      <c r="AJ214" s="457">
        <f t="shared" si="53"/>
        <v>1.5592576833006265E-3</v>
      </c>
      <c r="AK214" s="16">
        <v>29241.047673995861</v>
      </c>
      <c r="AL214" s="431">
        <v>18347.115529089991</v>
      </c>
      <c r="AM214" s="147">
        <f t="shared" si="54"/>
        <v>23665.017581510368</v>
      </c>
      <c r="AN214" s="147">
        <v>23665.017581510368</v>
      </c>
      <c r="AO214" s="147">
        <f t="shared" si="55"/>
        <v>25013.078647600945</v>
      </c>
      <c r="AP214" s="147">
        <f t="shared" si="56"/>
        <v>26592.64862252192</v>
      </c>
      <c r="AS214" s="20">
        <v>27970.190055395211</v>
      </c>
      <c r="AT214" s="33">
        <v>14260.658004645718</v>
      </c>
      <c r="AU214" s="33">
        <v>27711.307999999997</v>
      </c>
      <c r="AV214" s="33">
        <v>27868.796999999995</v>
      </c>
      <c r="AW214" s="33">
        <v>30469.823999999997</v>
      </c>
      <c r="AX214" s="33">
        <v>45569.43294155781</v>
      </c>
      <c r="AY214" s="33">
        <v>23311.184000000001</v>
      </c>
      <c r="AZ214" s="33">
        <f t="shared" si="52"/>
        <v>226402.4416755946</v>
      </c>
      <c r="BA214" s="397">
        <f t="shared" si="60"/>
        <v>320020.3020563178</v>
      </c>
    </row>
    <row r="215" spans="3:53" outlineLevel="1" x14ac:dyDescent="0.35">
      <c r="C215" s="5" t="s">
        <v>41</v>
      </c>
      <c r="D215" s="5" t="s">
        <v>31</v>
      </c>
      <c r="E215" s="5" t="s">
        <v>71</v>
      </c>
      <c r="F215" s="28">
        <v>15376.337000000001</v>
      </c>
      <c r="G215" s="28">
        <v>8366.5360000000019</v>
      </c>
      <c r="H215" s="28">
        <v>14245.724</v>
      </c>
      <c r="I215" s="28">
        <v>10853.884999999998</v>
      </c>
      <c r="J215" s="28">
        <v>13341.233</v>
      </c>
      <c r="K215" s="28">
        <v>8140.4140000000007</v>
      </c>
      <c r="L215" s="28">
        <v>13098.664999999999</v>
      </c>
      <c r="M215" s="28">
        <v>13542.688</v>
      </c>
      <c r="N215" s="28">
        <v>8436.4290000000001</v>
      </c>
      <c r="O215" s="28">
        <v>17316.879799999999</v>
      </c>
      <c r="P215" s="28">
        <v>9990.5076000000026</v>
      </c>
      <c r="Q215" s="28">
        <v>11100.563999999998</v>
      </c>
      <c r="R215" s="37">
        <v>143809.86239999998</v>
      </c>
      <c r="S215" s="33">
        <v>9479.8835999999992</v>
      </c>
      <c r="T215" s="20">
        <v>9546.4850399999996</v>
      </c>
      <c r="U215" s="20">
        <v>7859.2031999999999</v>
      </c>
      <c r="V215" s="20">
        <v>11322.575280000001</v>
      </c>
      <c r="W215" s="20">
        <v>9546.4850400000014</v>
      </c>
      <c r="X215" s="20">
        <v>8880.4511999999995</v>
      </c>
      <c r="Y215" s="20">
        <v>12210.6204</v>
      </c>
      <c r="Z215" s="20">
        <v>4218.21432</v>
      </c>
      <c r="AA215" s="20">
        <v>7770.3948</v>
      </c>
      <c r="AB215" s="20">
        <v>0</v>
      </c>
      <c r="AC215" s="20">
        <v>0</v>
      </c>
      <c r="AD215" s="20">
        <v>0</v>
      </c>
      <c r="AE215" s="37">
        <f t="shared" si="57"/>
        <v>80834.312879999998</v>
      </c>
      <c r="AF215" s="148">
        <f t="shared" si="58"/>
        <v>8.7168480232743502E-4</v>
      </c>
      <c r="AG215" s="462">
        <f t="shared" si="59"/>
        <v>-0.24649559231809925</v>
      </c>
      <c r="AH215" s="149">
        <f t="shared" si="62"/>
        <v>8981.5903199999993</v>
      </c>
      <c r="AI215" s="149">
        <f t="shared" si="63"/>
        <v>8066.4098400000003</v>
      </c>
      <c r="AJ215" s="457">
        <f t="shared" si="53"/>
        <v>7.149343008442657E-4</v>
      </c>
      <c r="AK215" s="16">
        <v>13043.040900535083</v>
      </c>
      <c r="AL215" s="431">
        <v>8373.93766252157</v>
      </c>
      <c r="AM215" s="147">
        <f t="shared" si="54"/>
        <v>10850.632952015016</v>
      </c>
      <c r="AN215" s="147">
        <v>10850.632952015016</v>
      </c>
      <c r="AO215" s="147">
        <f t="shared" si="55"/>
        <v>11468.731619158172</v>
      </c>
      <c r="AP215" s="147">
        <f t="shared" si="56"/>
        <v>12192.979296594174</v>
      </c>
      <c r="AS215" s="20">
        <v>10518.857279311318</v>
      </c>
      <c r="AT215" s="33">
        <v>5363.060671480921</v>
      </c>
      <c r="AU215" s="33">
        <v>14245.724</v>
      </c>
      <c r="AV215" s="33">
        <v>10853.884999999998</v>
      </c>
      <c r="AW215" s="33">
        <v>13341.233</v>
      </c>
      <c r="AX215" s="33">
        <v>15899.000067556422</v>
      </c>
      <c r="AY215" s="33">
        <v>13098.664999999999</v>
      </c>
      <c r="AZ215" s="33">
        <f t="shared" si="52"/>
        <v>96363.46591888374</v>
      </c>
      <c r="BA215" s="397">
        <f t="shared" si="60"/>
        <v>139249.74744917266</v>
      </c>
    </row>
    <row r="216" spans="3:53" outlineLevel="1" x14ac:dyDescent="0.35">
      <c r="C216" s="5" t="s">
        <v>41</v>
      </c>
      <c r="D216" s="5" t="s">
        <v>34</v>
      </c>
      <c r="E216" s="5" t="s">
        <v>72</v>
      </c>
      <c r="F216" s="28">
        <v>0</v>
      </c>
      <c r="G216" s="28">
        <v>0</v>
      </c>
      <c r="H216" s="28">
        <v>0</v>
      </c>
      <c r="I216" s="28">
        <v>0</v>
      </c>
      <c r="J216" s="28">
        <v>0</v>
      </c>
      <c r="K216" s="28">
        <v>0</v>
      </c>
      <c r="L216" s="28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37">
        <v>0</v>
      </c>
      <c r="S216" s="33">
        <v>0</v>
      </c>
      <c r="T216" s="20">
        <v>0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>
        <v>0</v>
      </c>
      <c r="AD216" s="20">
        <v>0</v>
      </c>
      <c r="AE216" s="37">
        <f t="shared" si="57"/>
        <v>0</v>
      </c>
      <c r="AF216" s="148">
        <f t="shared" si="58"/>
        <v>0</v>
      </c>
      <c r="AG216" s="462">
        <f t="shared" si="59"/>
        <v>0</v>
      </c>
      <c r="AH216" s="149">
        <f t="shared" si="62"/>
        <v>0</v>
      </c>
      <c r="AI216" s="149">
        <f t="shared" si="63"/>
        <v>0</v>
      </c>
      <c r="AJ216" s="457">
        <f t="shared" si="53"/>
        <v>0</v>
      </c>
      <c r="AK216" s="16">
        <v>0</v>
      </c>
      <c r="AL216" s="147">
        <v>0</v>
      </c>
      <c r="AM216" s="147">
        <f t="shared" si="54"/>
        <v>0</v>
      </c>
      <c r="AN216" s="147">
        <v>0</v>
      </c>
      <c r="AO216" s="147">
        <f t="shared" si="55"/>
        <v>0</v>
      </c>
      <c r="AP216" s="147">
        <f t="shared" si="56"/>
        <v>0</v>
      </c>
      <c r="AS216" s="20"/>
      <c r="AT216" s="33"/>
      <c r="AU216" s="33"/>
      <c r="AV216" s="33"/>
      <c r="AW216" s="33"/>
      <c r="AX216" s="33"/>
      <c r="AY216" s="33"/>
      <c r="AZ216" s="33">
        <f t="shared" si="52"/>
        <v>0</v>
      </c>
      <c r="BA216" s="397">
        <f t="shared" si="60"/>
        <v>0</v>
      </c>
    </row>
    <row r="217" spans="3:53" outlineLevel="1" x14ac:dyDescent="0.35">
      <c r="C217" s="5" t="s">
        <v>41</v>
      </c>
      <c r="D217" s="5" t="s">
        <v>35</v>
      </c>
      <c r="E217" s="5" t="s">
        <v>72</v>
      </c>
      <c r="F217" s="28">
        <v>0</v>
      </c>
      <c r="G217" s="28">
        <v>0</v>
      </c>
      <c r="H217" s="28">
        <v>0</v>
      </c>
      <c r="I217" s="28">
        <v>0</v>
      </c>
      <c r="J217" s="28">
        <v>0</v>
      </c>
      <c r="K217" s="28">
        <v>0</v>
      </c>
      <c r="L217" s="28">
        <v>0</v>
      </c>
      <c r="M217" s="28">
        <v>0</v>
      </c>
      <c r="N217" s="28">
        <v>0</v>
      </c>
      <c r="O217" s="28">
        <v>0</v>
      </c>
      <c r="P217" s="28">
        <v>0</v>
      </c>
      <c r="Q217" s="28">
        <v>0</v>
      </c>
      <c r="R217" s="37">
        <v>0</v>
      </c>
      <c r="S217" s="33">
        <v>0</v>
      </c>
      <c r="T217" s="20">
        <v>0</v>
      </c>
      <c r="U217" s="20">
        <v>0</v>
      </c>
      <c r="V217" s="20">
        <v>0</v>
      </c>
      <c r="W217" s="20">
        <v>0</v>
      </c>
      <c r="X217" s="20">
        <v>0</v>
      </c>
      <c r="Y217" s="20">
        <v>0</v>
      </c>
      <c r="Z217" s="20">
        <v>0</v>
      </c>
      <c r="AA217" s="20">
        <v>0</v>
      </c>
      <c r="AB217" s="20">
        <v>0</v>
      </c>
      <c r="AC217" s="20">
        <v>0</v>
      </c>
      <c r="AD217" s="20">
        <v>0</v>
      </c>
      <c r="AE217" s="37">
        <f t="shared" si="57"/>
        <v>0</v>
      </c>
      <c r="AF217" s="148">
        <f t="shared" si="58"/>
        <v>0</v>
      </c>
      <c r="AG217" s="462">
        <f t="shared" si="59"/>
        <v>0</v>
      </c>
      <c r="AH217" s="149">
        <f t="shared" si="62"/>
        <v>0</v>
      </c>
      <c r="AI217" s="149">
        <f t="shared" si="63"/>
        <v>0</v>
      </c>
      <c r="AJ217" s="457">
        <f t="shared" si="53"/>
        <v>0</v>
      </c>
      <c r="AK217" s="16">
        <v>0</v>
      </c>
      <c r="AL217" s="147">
        <v>0</v>
      </c>
      <c r="AM217" s="147">
        <f t="shared" si="54"/>
        <v>0</v>
      </c>
      <c r="AN217" s="147">
        <v>0</v>
      </c>
      <c r="AO217" s="147">
        <f t="shared" si="55"/>
        <v>0</v>
      </c>
      <c r="AP217" s="147">
        <f t="shared" si="56"/>
        <v>0</v>
      </c>
      <c r="AS217" s="20"/>
      <c r="AT217" s="33"/>
      <c r="AU217" s="33"/>
      <c r="AV217" s="33"/>
      <c r="AW217" s="33"/>
      <c r="AX217" s="33"/>
      <c r="AY217" s="33"/>
      <c r="AZ217" s="33">
        <f t="shared" si="52"/>
        <v>0</v>
      </c>
      <c r="BA217" s="397">
        <f t="shared" si="60"/>
        <v>0</v>
      </c>
    </row>
    <row r="218" spans="3:53" outlineLevel="1" x14ac:dyDescent="0.35">
      <c r="C218" s="5" t="s">
        <v>44</v>
      </c>
      <c r="D218" s="5" t="s">
        <v>50</v>
      </c>
      <c r="E218" s="5" t="s">
        <v>73</v>
      </c>
      <c r="F218" s="28">
        <v>0</v>
      </c>
      <c r="G218" s="28">
        <v>0</v>
      </c>
      <c r="H218" s="28">
        <v>0</v>
      </c>
      <c r="I218" s="28">
        <v>0</v>
      </c>
      <c r="J218" s="28">
        <v>0</v>
      </c>
      <c r="K218" s="28">
        <v>0</v>
      </c>
      <c r="L218" s="28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37">
        <v>0</v>
      </c>
      <c r="S218" s="33">
        <v>0</v>
      </c>
      <c r="T218" s="20">
        <v>0</v>
      </c>
      <c r="U218" s="20">
        <v>0</v>
      </c>
      <c r="V218" s="20">
        <v>0</v>
      </c>
      <c r="W218" s="20">
        <v>0</v>
      </c>
      <c r="X218" s="20">
        <v>0</v>
      </c>
      <c r="Y218" s="20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37">
        <f t="shared" si="57"/>
        <v>0</v>
      </c>
      <c r="AF218" s="148">
        <f t="shared" si="58"/>
        <v>0</v>
      </c>
      <c r="AG218" s="462">
        <f t="shared" si="59"/>
        <v>0</v>
      </c>
      <c r="AH218" s="149">
        <f t="shared" si="62"/>
        <v>0</v>
      </c>
      <c r="AI218" s="149">
        <f t="shared" si="63"/>
        <v>0</v>
      </c>
      <c r="AJ218" s="457">
        <f t="shared" si="53"/>
        <v>0</v>
      </c>
      <c r="AK218" s="16">
        <v>0</v>
      </c>
      <c r="AL218" s="147">
        <v>0</v>
      </c>
      <c r="AM218" s="147">
        <f t="shared" si="54"/>
        <v>0</v>
      </c>
      <c r="AN218" s="147">
        <v>0</v>
      </c>
      <c r="AO218" s="147">
        <f t="shared" si="55"/>
        <v>0</v>
      </c>
      <c r="AP218" s="147">
        <f t="shared" si="56"/>
        <v>0</v>
      </c>
      <c r="AS218" s="20"/>
      <c r="AT218" s="33"/>
      <c r="AU218" s="33"/>
      <c r="AV218" s="33"/>
      <c r="AW218" s="33"/>
      <c r="AX218" s="33"/>
      <c r="AY218" s="33"/>
      <c r="AZ218" s="33">
        <f t="shared" si="52"/>
        <v>0</v>
      </c>
      <c r="BA218" s="397">
        <f t="shared" si="60"/>
        <v>0</v>
      </c>
    </row>
    <row r="219" spans="3:53" outlineLevel="1" x14ac:dyDescent="0.35">
      <c r="C219" s="5" t="s">
        <v>44</v>
      </c>
      <c r="D219" s="5" t="s">
        <v>51</v>
      </c>
      <c r="E219" s="5" t="s">
        <v>73</v>
      </c>
      <c r="F219" s="28">
        <v>0</v>
      </c>
      <c r="G219" s="28">
        <v>0</v>
      </c>
      <c r="H219" s="28">
        <v>0</v>
      </c>
      <c r="I219" s="28">
        <v>0</v>
      </c>
      <c r="J219" s="28">
        <v>0</v>
      </c>
      <c r="K219" s="28">
        <v>0</v>
      </c>
      <c r="L219" s="28">
        <v>0</v>
      </c>
      <c r="M219" s="28">
        <v>0</v>
      </c>
      <c r="N219" s="28">
        <v>0</v>
      </c>
      <c r="O219" s="28">
        <v>0</v>
      </c>
      <c r="P219" s="28">
        <v>0</v>
      </c>
      <c r="Q219" s="28">
        <v>0</v>
      </c>
      <c r="R219" s="37">
        <v>0</v>
      </c>
      <c r="S219" s="33">
        <v>0</v>
      </c>
      <c r="T219" s="20">
        <v>0</v>
      </c>
      <c r="U219" s="20">
        <v>0</v>
      </c>
      <c r="V219" s="20">
        <v>0</v>
      </c>
      <c r="W219" s="20">
        <v>0</v>
      </c>
      <c r="X219" s="20">
        <v>0</v>
      </c>
      <c r="Y219" s="20">
        <v>0</v>
      </c>
      <c r="Z219" s="20">
        <v>0</v>
      </c>
      <c r="AA219" s="20">
        <v>0</v>
      </c>
      <c r="AB219" s="20">
        <v>0</v>
      </c>
      <c r="AC219" s="20">
        <v>0</v>
      </c>
      <c r="AD219" s="20">
        <v>0</v>
      </c>
      <c r="AE219" s="37">
        <f t="shared" si="57"/>
        <v>0</v>
      </c>
      <c r="AF219" s="148">
        <f t="shared" si="58"/>
        <v>0</v>
      </c>
      <c r="AG219" s="462">
        <f t="shared" si="59"/>
        <v>0</v>
      </c>
      <c r="AH219" s="149">
        <f t="shared" si="62"/>
        <v>0</v>
      </c>
      <c r="AI219" s="149">
        <f t="shared" si="63"/>
        <v>0</v>
      </c>
      <c r="AJ219" s="457">
        <f t="shared" si="53"/>
        <v>0</v>
      </c>
      <c r="AK219" s="16">
        <v>0</v>
      </c>
      <c r="AL219" s="147">
        <v>0</v>
      </c>
      <c r="AM219" s="147">
        <f t="shared" si="54"/>
        <v>0</v>
      </c>
      <c r="AN219" s="147">
        <v>0</v>
      </c>
      <c r="AO219" s="147">
        <f t="shared" si="55"/>
        <v>0</v>
      </c>
      <c r="AP219" s="147">
        <f t="shared" si="56"/>
        <v>0</v>
      </c>
      <c r="AS219" s="20"/>
      <c r="AT219" s="33"/>
      <c r="AU219" s="33"/>
      <c r="AV219" s="33"/>
      <c r="AW219" s="33"/>
      <c r="AX219" s="33"/>
      <c r="AY219" s="33"/>
      <c r="AZ219" s="33">
        <f t="shared" si="52"/>
        <v>0</v>
      </c>
      <c r="BA219" s="397">
        <f t="shared" si="60"/>
        <v>0</v>
      </c>
    </row>
    <row r="220" spans="3:53" outlineLevel="1" x14ac:dyDescent="0.35">
      <c r="C220" s="5" t="s">
        <v>41</v>
      </c>
      <c r="D220" s="5" t="s">
        <v>52</v>
      </c>
      <c r="E220" s="5" t="s">
        <v>74</v>
      </c>
      <c r="F220" s="28">
        <v>0</v>
      </c>
      <c r="G220" s="28">
        <v>0</v>
      </c>
      <c r="H220" s="28">
        <v>0</v>
      </c>
      <c r="I220" s="28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37">
        <v>0</v>
      </c>
      <c r="S220" s="33">
        <v>0</v>
      </c>
      <c r="T220" s="20">
        <v>0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37">
        <f t="shared" si="57"/>
        <v>0</v>
      </c>
      <c r="AF220" s="148">
        <f t="shared" si="58"/>
        <v>0</v>
      </c>
      <c r="AG220" s="462">
        <f t="shared" si="59"/>
        <v>0</v>
      </c>
      <c r="AH220" s="149">
        <f t="shared" si="62"/>
        <v>0</v>
      </c>
      <c r="AI220" s="149">
        <f t="shared" si="63"/>
        <v>0</v>
      </c>
      <c r="AJ220" s="457">
        <f t="shared" si="53"/>
        <v>0</v>
      </c>
      <c r="AK220" s="16">
        <v>0</v>
      </c>
      <c r="AL220" s="147">
        <v>0</v>
      </c>
      <c r="AM220" s="147">
        <f t="shared" si="54"/>
        <v>0</v>
      </c>
      <c r="AN220" s="147">
        <v>0</v>
      </c>
      <c r="AO220" s="147">
        <f t="shared" si="55"/>
        <v>0</v>
      </c>
      <c r="AP220" s="147">
        <f t="shared" si="56"/>
        <v>0</v>
      </c>
      <c r="AS220" s="20"/>
      <c r="AT220" s="33"/>
      <c r="AU220" s="33"/>
      <c r="AV220" s="33"/>
      <c r="AW220" s="33"/>
      <c r="AX220" s="33"/>
      <c r="AY220" s="33"/>
      <c r="AZ220" s="33">
        <f t="shared" si="52"/>
        <v>0</v>
      </c>
      <c r="BA220" s="397">
        <f t="shared" si="60"/>
        <v>0</v>
      </c>
    </row>
    <row r="221" spans="3:53" outlineLevel="1" x14ac:dyDescent="0.35">
      <c r="C221" s="5" t="s">
        <v>41</v>
      </c>
      <c r="D221" s="5" t="s">
        <v>53</v>
      </c>
      <c r="E221" s="5" t="s">
        <v>74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0</v>
      </c>
      <c r="R221" s="37">
        <v>0</v>
      </c>
      <c r="S221" s="33">
        <v>0</v>
      </c>
      <c r="T221" s="20">
        <v>0</v>
      </c>
      <c r="U221" s="20">
        <v>0</v>
      </c>
      <c r="V221" s="20">
        <v>0</v>
      </c>
      <c r="W221" s="20">
        <v>0</v>
      </c>
      <c r="X221" s="20">
        <v>0</v>
      </c>
      <c r="Y221" s="20">
        <v>0</v>
      </c>
      <c r="Z221" s="20">
        <v>0</v>
      </c>
      <c r="AA221" s="20">
        <v>0</v>
      </c>
      <c r="AB221" s="20">
        <v>0</v>
      </c>
      <c r="AC221" s="20">
        <v>0</v>
      </c>
      <c r="AD221" s="20">
        <v>0</v>
      </c>
      <c r="AE221" s="37">
        <f t="shared" si="57"/>
        <v>0</v>
      </c>
      <c r="AF221" s="148">
        <f t="shared" si="58"/>
        <v>0</v>
      </c>
      <c r="AG221" s="462">
        <f t="shared" si="59"/>
        <v>0</v>
      </c>
      <c r="AH221" s="149">
        <f t="shared" si="62"/>
        <v>0</v>
      </c>
      <c r="AI221" s="149">
        <f t="shared" si="63"/>
        <v>0</v>
      </c>
      <c r="AJ221" s="457">
        <f t="shared" si="53"/>
        <v>0</v>
      </c>
      <c r="AK221" s="16">
        <v>0</v>
      </c>
      <c r="AL221" s="147">
        <v>0</v>
      </c>
      <c r="AM221" s="147">
        <f t="shared" si="54"/>
        <v>0</v>
      </c>
      <c r="AN221" s="147">
        <v>0</v>
      </c>
      <c r="AO221" s="147">
        <f t="shared" si="55"/>
        <v>0</v>
      </c>
      <c r="AP221" s="147">
        <f t="shared" si="56"/>
        <v>0</v>
      </c>
      <c r="AS221" s="20"/>
      <c r="AT221" s="33"/>
      <c r="AU221" s="33"/>
      <c r="AV221" s="33"/>
      <c r="AW221" s="33"/>
      <c r="AX221" s="33"/>
      <c r="AY221" s="33"/>
      <c r="AZ221" s="33">
        <f t="shared" si="52"/>
        <v>0</v>
      </c>
      <c r="BA221" s="397">
        <f t="shared" si="60"/>
        <v>0</v>
      </c>
    </row>
    <row r="222" spans="3:53" outlineLevel="1" x14ac:dyDescent="0.35">
      <c r="C222" s="5" t="s">
        <v>44</v>
      </c>
      <c r="D222" s="5" t="s">
        <v>54</v>
      </c>
      <c r="E222" s="5" t="s">
        <v>75</v>
      </c>
      <c r="F222" s="28">
        <v>0</v>
      </c>
      <c r="G222" s="28">
        <v>0</v>
      </c>
      <c r="H222" s="28">
        <v>0</v>
      </c>
      <c r="I222" s="28">
        <v>0</v>
      </c>
      <c r="J222" s="28">
        <v>0</v>
      </c>
      <c r="K222" s="28">
        <v>0</v>
      </c>
      <c r="L222" s="28">
        <v>0</v>
      </c>
      <c r="M222" s="28">
        <v>0</v>
      </c>
      <c r="N222" s="28">
        <v>0</v>
      </c>
      <c r="O222" s="28">
        <v>0</v>
      </c>
      <c r="P222" s="28">
        <v>0</v>
      </c>
      <c r="Q222" s="28">
        <v>14991.156000000001</v>
      </c>
      <c r="R222" s="37">
        <v>14991.156000000001</v>
      </c>
      <c r="S222" s="33">
        <v>26575.452000000001</v>
      </c>
      <c r="T222" s="20">
        <v>23109.105599999999</v>
      </c>
      <c r="U222" s="20">
        <v>0</v>
      </c>
      <c r="V222" s="20">
        <v>16270.6968</v>
      </c>
      <c r="W222" s="20">
        <v>11791.332000000002</v>
      </c>
      <c r="X222" s="20">
        <v>11117.5416</v>
      </c>
      <c r="Y222" s="20">
        <v>15834.074400000001</v>
      </c>
      <c r="Z222" s="20">
        <v>7411.6944000000003</v>
      </c>
      <c r="AA222" s="20">
        <v>11791.332</v>
      </c>
      <c r="AB222" s="20">
        <v>0</v>
      </c>
      <c r="AC222" s="20">
        <v>0</v>
      </c>
      <c r="AD222" s="20">
        <v>0</v>
      </c>
      <c r="AE222" s="37">
        <f t="shared" si="57"/>
        <v>123901.22879999998</v>
      </c>
      <c r="AF222" s="148">
        <f t="shared" si="58"/>
        <v>1.3361011467368619E-3</v>
      </c>
      <c r="AG222" s="462">
        <f t="shared" si="59"/>
        <v>0</v>
      </c>
      <c r="AH222" s="149">
        <f t="shared" si="62"/>
        <v>13766.803199999998</v>
      </c>
      <c r="AI222" s="149">
        <f t="shared" si="63"/>
        <v>11679.033600000001</v>
      </c>
      <c r="AJ222" s="457">
        <f t="shared" si="53"/>
        <v>1.0351249052518621E-3</v>
      </c>
      <c r="AK222" s="16">
        <v>24558.455021107991</v>
      </c>
      <c r="AL222" s="431">
        <v>11085.061154798444</v>
      </c>
      <c r="AM222" s="147">
        <f t="shared" si="54"/>
        <v>15710.199375122573</v>
      </c>
      <c r="AN222" s="147">
        <v>15710.199375122573</v>
      </c>
      <c r="AO222" s="147">
        <f t="shared" si="55"/>
        <v>16605.119822368299</v>
      </c>
      <c r="AP222" s="147">
        <f t="shared" si="56"/>
        <v>17653.72919472534</v>
      </c>
      <c r="AS222" s="20">
        <v>12633.084000000001</v>
      </c>
      <c r="AT222" s="33">
        <v>0</v>
      </c>
      <c r="AU222" s="33">
        <v>32633.083999999999</v>
      </c>
      <c r="AV222" s="33"/>
      <c r="AW222" s="33"/>
      <c r="AX222" s="33">
        <v>23731.00550349367</v>
      </c>
      <c r="AY222" s="33">
        <v>11712.276</v>
      </c>
      <c r="AZ222" s="33">
        <f t="shared" si="52"/>
        <v>105267.90452460166</v>
      </c>
      <c r="BA222" s="397">
        <f t="shared" si="60"/>
        <v>166322.01407161632</v>
      </c>
    </row>
    <row r="223" spans="3:53" outlineLevel="1" x14ac:dyDescent="0.35">
      <c r="C223" s="5" t="s">
        <v>42</v>
      </c>
      <c r="D223" s="5" t="s">
        <v>55</v>
      </c>
      <c r="E223" s="5" t="s">
        <v>76</v>
      </c>
      <c r="F223" s="28">
        <v>0</v>
      </c>
      <c r="G223" s="28">
        <v>0</v>
      </c>
      <c r="H223" s="28">
        <v>0</v>
      </c>
      <c r="I223" s="28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37">
        <v>0</v>
      </c>
      <c r="S223" s="33">
        <v>0</v>
      </c>
      <c r="T223" s="20">
        <v>0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37">
        <f t="shared" si="57"/>
        <v>0</v>
      </c>
      <c r="AF223" s="148">
        <f t="shared" si="58"/>
        <v>0</v>
      </c>
      <c r="AG223" s="462">
        <f t="shared" si="59"/>
        <v>0</v>
      </c>
      <c r="AH223" s="149">
        <f t="shared" si="62"/>
        <v>0</v>
      </c>
      <c r="AI223" s="149">
        <f t="shared" si="63"/>
        <v>0</v>
      </c>
      <c r="AJ223" s="457">
        <f t="shared" si="53"/>
        <v>0</v>
      </c>
      <c r="AK223" s="16">
        <v>0</v>
      </c>
      <c r="AL223" s="147">
        <v>0</v>
      </c>
      <c r="AM223" s="147">
        <f t="shared" si="54"/>
        <v>0</v>
      </c>
      <c r="AN223" s="147">
        <v>0</v>
      </c>
      <c r="AO223" s="147">
        <f t="shared" si="55"/>
        <v>0</v>
      </c>
      <c r="AP223" s="147">
        <f t="shared" si="56"/>
        <v>0</v>
      </c>
      <c r="AS223" s="20"/>
      <c r="AT223" s="33"/>
      <c r="AU223" s="33"/>
      <c r="AV223" s="33"/>
      <c r="AW223" s="33"/>
      <c r="AX223" s="33"/>
      <c r="AY223" s="33"/>
      <c r="AZ223" s="33">
        <f t="shared" si="52"/>
        <v>0</v>
      </c>
      <c r="BA223" s="397">
        <f t="shared" si="60"/>
        <v>0</v>
      </c>
    </row>
    <row r="224" spans="3:53" outlineLevel="1" x14ac:dyDescent="0.35">
      <c r="C224" s="5" t="s">
        <v>42</v>
      </c>
      <c r="D224" s="5" t="s">
        <v>56</v>
      </c>
      <c r="E224" s="5" t="s">
        <v>74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28">
        <v>0</v>
      </c>
      <c r="P224" s="28">
        <v>0</v>
      </c>
      <c r="Q224" s="28">
        <v>0</v>
      </c>
      <c r="R224" s="37">
        <v>0</v>
      </c>
      <c r="S224" s="33">
        <v>0</v>
      </c>
      <c r="T224" s="20">
        <v>0</v>
      </c>
      <c r="U224" s="20">
        <v>0</v>
      </c>
      <c r="V224" s="20">
        <v>0</v>
      </c>
      <c r="W224" s="20">
        <v>0</v>
      </c>
      <c r="X224" s="20">
        <v>0</v>
      </c>
      <c r="Y224" s="20">
        <v>0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37">
        <f t="shared" si="57"/>
        <v>0</v>
      </c>
      <c r="AF224" s="148">
        <f t="shared" si="58"/>
        <v>0</v>
      </c>
      <c r="AG224" s="462">
        <f t="shared" si="59"/>
        <v>0</v>
      </c>
      <c r="AH224" s="149">
        <f t="shared" si="62"/>
        <v>0</v>
      </c>
      <c r="AI224" s="149">
        <f t="shared" si="63"/>
        <v>0</v>
      </c>
      <c r="AJ224" s="457">
        <f t="shared" si="53"/>
        <v>0</v>
      </c>
      <c r="AK224" s="16">
        <v>0</v>
      </c>
      <c r="AL224" s="147">
        <v>0</v>
      </c>
      <c r="AM224" s="147">
        <f t="shared" si="54"/>
        <v>0</v>
      </c>
      <c r="AN224" s="147">
        <v>0</v>
      </c>
      <c r="AO224" s="147">
        <f t="shared" si="55"/>
        <v>0</v>
      </c>
      <c r="AP224" s="147">
        <f t="shared" si="56"/>
        <v>0</v>
      </c>
      <c r="AS224" s="20"/>
      <c r="AT224" s="33"/>
      <c r="AU224" s="33"/>
      <c r="AV224" s="33"/>
      <c r="AW224" s="33"/>
      <c r="AX224" s="33"/>
      <c r="AY224" s="33"/>
      <c r="AZ224" s="33">
        <f t="shared" si="52"/>
        <v>0</v>
      </c>
      <c r="BA224" s="397">
        <f t="shared" si="60"/>
        <v>0</v>
      </c>
    </row>
    <row r="225" spans="3:53" outlineLevel="1" x14ac:dyDescent="0.35">
      <c r="C225" s="5" t="s">
        <v>45</v>
      </c>
      <c r="D225" s="5" t="s">
        <v>57</v>
      </c>
      <c r="E225" s="5" t="s">
        <v>77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28">
        <v>0</v>
      </c>
      <c r="P225" s="28">
        <v>0</v>
      </c>
      <c r="Q225" s="28">
        <v>0</v>
      </c>
      <c r="R225" s="37">
        <v>0</v>
      </c>
      <c r="S225" s="33">
        <v>0</v>
      </c>
      <c r="T225" s="20">
        <v>0</v>
      </c>
      <c r="U225" s="20">
        <v>0</v>
      </c>
      <c r="V225" s="20">
        <v>0</v>
      </c>
      <c r="W225" s="20">
        <v>0</v>
      </c>
      <c r="X225" s="20">
        <v>0</v>
      </c>
      <c r="Y225" s="20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37">
        <f t="shared" si="57"/>
        <v>0</v>
      </c>
      <c r="AF225" s="148">
        <f t="shared" si="58"/>
        <v>0</v>
      </c>
      <c r="AG225" s="462">
        <f t="shared" si="59"/>
        <v>0</v>
      </c>
      <c r="AH225" s="149">
        <f t="shared" si="62"/>
        <v>0</v>
      </c>
      <c r="AI225" s="149">
        <f t="shared" si="63"/>
        <v>0</v>
      </c>
      <c r="AJ225" s="457">
        <f t="shared" si="53"/>
        <v>0</v>
      </c>
      <c r="AK225" s="16">
        <v>0</v>
      </c>
      <c r="AL225" s="147">
        <v>0</v>
      </c>
      <c r="AM225" s="147">
        <f t="shared" si="54"/>
        <v>0</v>
      </c>
      <c r="AN225" s="147">
        <v>0</v>
      </c>
      <c r="AO225" s="147">
        <f t="shared" si="55"/>
        <v>0</v>
      </c>
      <c r="AP225" s="147">
        <f t="shared" si="56"/>
        <v>0</v>
      </c>
      <c r="AS225" s="20"/>
      <c r="AT225" s="33"/>
      <c r="AU225" s="33"/>
      <c r="AV225" s="33"/>
      <c r="AW225" s="33"/>
      <c r="AX225" s="33"/>
      <c r="AY225" s="33"/>
      <c r="AZ225" s="33">
        <f t="shared" si="52"/>
        <v>0</v>
      </c>
      <c r="BA225" s="397">
        <f t="shared" si="60"/>
        <v>0</v>
      </c>
    </row>
    <row r="226" spans="3:53" outlineLevel="1" x14ac:dyDescent="0.35">
      <c r="C226" s="5" t="s">
        <v>45</v>
      </c>
      <c r="D226" s="5" t="s">
        <v>58</v>
      </c>
      <c r="E226" s="5" t="s">
        <v>77</v>
      </c>
      <c r="F226" s="28">
        <v>0</v>
      </c>
      <c r="G226" s="28">
        <v>0</v>
      </c>
      <c r="H226" s="28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37">
        <v>0</v>
      </c>
      <c r="S226" s="33">
        <v>0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20">
        <v>0</v>
      </c>
      <c r="AE226" s="37">
        <f t="shared" si="57"/>
        <v>0</v>
      </c>
      <c r="AF226" s="148">
        <f t="shared" si="58"/>
        <v>0</v>
      </c>
      <c r="AG226" s="462">
        <f t="shared" si="59"/>
        <v>0</v>
      </c>
      <c r="AH226" s="149">
        <f t="shared" si="62"/>
        <v>0</v>
      </c>
      <c r="AI226" s="149">
        <f t="shared" si="63"/>
        <v>0</v>
      </c>
      <c r="AJ226" s="457">
        <f t="shared" si="53"/>
        <v>0</v>
      </c>
      <c r="AK226" s="16">
        <v>0</v>
      </c>
      <c r="AL226" s="147">
        <v>0</v>
      </c>
      <c r="AM226" s="147">
        <f t="shared" si="54"/>
        <v>0</v>
      </c>
      <c r="AN226" s="147">
        <v>0</v>
      </c>
      <c r="AO226" s="147">
        <f t="shared" si="55"/>
        <v>0</v>
      </c>
      <c r="AP226" s="147">
        <f t="shared" si="56"/>
        <v>0</v>
      </c>
      <c r="AS226" s="20"/>
      <c r="AT226" s="33"/>
      <c r="AU226" s="33"/>
      <c r="AV226" s="33"/>
      <c r="AW226" s="33"/>
      <c r="AX226" s="33"/>
      <c r="AY226" s="33"/>
      <c r="AZ226" s="33">
        <f t="shared" si="52"/>
        <v>0</v>
      </c>
      <c r="BA226" s="397">
        <f t="shared" si="60"/>
        <v>0</v>
      </c>
    </row>
    <row r="227" spans="3:53" outlineLevel="1" x14ac:dyDescent="0.35">
      <c r="C227" s="5" t="s">
        <v>45</v>
      </c>
      <c r="D227" s="5" t="s">
        <v>59</v>
      </c>
      <c r="E227" s="5" t="s">
        <v>77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37">
        <v>0</v>
      </c>
      <c r="S227" s="33">
        <v>0</v>
      </c>
      <c r="T227" s="20">
        <v>0</v>
      </c>
      <c r="U227" s="20">
        <v>0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</v>
      </c>
      <c r="AE227" s="37">
        <f t="shared" si="57"/>
        <v>0</v>
      </c>
      <c r="AF227" s="148">
        <f t="shared" si="58"/>
        <v>0</v>
      </c>
      <c r="AG227" s="462">
        <f t="shared" si="59"/>
        <v>0</v>
      </c>
      <c r="AH227" s="149">
        <f t="shared" si="62"/>
        <v>0</v>
      </c>
      <c r="AI227" s="149">
        <f t="shared" si="63"/>
        <v>0</v>
      </c>
      <c r="AJ227" s="457">
        <f t="shared" si="53"/>
        <v>0</v>
      </c>
      <c r="AK227" s="16">
        <v>0</v>
      </c>
      <c r="AL227" s="147">
        <v>0</v>
      </c>
      <c r="AM227" s="147">
        <f t="shared" si="54"/>
        <v>0</v>
      </c>
      <c r="AN227" s="147">
        <v>0</v>
      </c>
      <c r="AO227" s="147">
        <f t="shared" si="55"/>
        <v>0</v>
      </c>
      <c r="AP227" s="147">
        <f t="shared" si="56"/>
        <v>0</v>
      </c>
      <c r="AS227" s="20"/>
      <c r="AT227" s="33"/>
      <c r="AU227" s="33"/>
      <c r="AV227" s="33"/>
      <c r="AW227" s="33"/>
      <c r="AX227" s="33"/>
      <c r="AY227" s="33"/>
      <c r="AZ227" s="33">
        <f t="shared" si="52"/>
        <v>0</v>
      </c>
      <c r="BA227" s="397">
        <f t="shared" si="60"/>
        <v>0</v>
      </c>
    </row>
    <row r="228" spans="3:53" outlineLevel="1" x14ac:dyDescent="0.35">
      <c r="C228" s="5" t="s">
        <v>45</v>
      </c>
      <c r="D228" s="5" t="s">
        <v>60</v>
      </c>
      <c r="E228" s="5" t="s">
        <v>72</v>
      </c>
      <c r="F228" s="28">
        <v>0</v>
      </c>
      <c r="G228" s="28">
        <v>0</v>
      </c>
      <c r="H228" s="28">
        <v>0</v>
      </c>
      <c r="I228" s="28">
        <v>0</v>
      </c>
      <c r="J228" s="28">
        <v>0</v>
      </c>
      <c r="K228" s="28">
        <v>0</v>
      </c>
      <c r="L228" s="28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37">
        <v>0</v>
      </c>
      <c r="S228" s="33">
        <v>0</v>
      </c>
      <c r="T228" s="20">
        <v>0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37">
        <f t="shared" si="57"/>
        <v>0</v>
      </c>
      <c r="AF228" s="148">
        <f t="shared" si="58"/>
        <v>0</v>
      </c>
      <c r="AG228" s="462">
        <f t="shared" si="59"/>
        <v>0</v>
      </c>
      <c r="AH228" s="149">
        <f t="shared" si="62"/>
        <v>0</v>
      </c>
      <c r="AI228" s="149">
        <f t="shared" si="63"/>
        <v>0</v>
      </c>
      <c r="AJ228" s="457">
        <f t="shared" si="53"/>
        <v>0</v>
      </c>
      <c r="AK228" s="16">
        <v>0</v>
      </c>
      <c r="AL228" s="147">
        <v>0</v>
      </c>
      <c r="AM228" s="147">
        <f t="shared" si="54"/>
        <v>0</v>
      </c>
      <c r="AN228" s="147">
        <v>0</v>
      </c>
      <c r="AO228" s="147">
        <f t="shared" si="55"/>
        <v>0</v>
      </c>
      <c r="AP228" s="147">
        <f t="shared" si="56"/>
        <v>0</v>
      </c>
      <c r="AS228" s="20"/>
      <c r="AT228" s="33"/>
      <c r="AU228" s="33"/>
      <c r="AV228" s="33"/>
      <c r="AW228" s="33"/>
      <c r="AX228" s="33"/>
      <c r="AY228" s="33"/>
      <c r="AZ228" s="33">
        <f t="shared" si="52"/>
        <v>0</v>
      </c>
      <c r="BA228" s="397">
        <f t="shared" si="60"/>
        <v>0</v>
      </c>
    </row>
    <row r="229" spans="3:53" outlineLevel="1" x14ac:dyDescent="0.35">
      <c r="C229" s="5" t="s">
        <v>45</v>
      </c>
      <c r="D229" s="5" t="s">
        <v>61</v>
      </c>
      <c r="E229" s="5" t="s">
        <v>72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37">
        <v>0</v>
      </c>
      <c r="S229" s="33">
        <v>0</v>
      </c>
      <c r="T229" s="20">
        <v>0</v>
      </c>
      <c r="U229" s="20">
        <v>0</v>
      </c>
      <c r="V229" s="20">
        <v>0</v>
      </c>
      <c r="W229" s="20">
        <v>0</v>
      </c>
      <c r="X229" s="20">
        <v>0</v>
      </c>
      <c r="Y229" s="20">
        <v>0</v>
      </c>
      <c r="Z229" s="20">
        <v>0</v>
      </c>
      <c r="AA229" s="20">
        <v>0</v>
      </c>
      <c r="AB229" s="20">
        <v>0</v>
      </c>
      <c r="AC229" s="20">
        <v>0</v>
      </c>
      <c r="AD229" s="20">
        <v>0</v>
      </c>
      <c r="AE229" s="37">
        <f t="shared" si="57"/>
        <v>0</v>
      </c>
      <c r="AF229" s="148">
        <f t="shared" si="58"/>
        <v>0</v>
      </c>
      <c r="AG229" s="462">
        <f t="shared" si="59"/>
        <v>0</v>
      </c>
      <c r="AH229" s="149">
        <f t="shared" si="62"/>
        <v>0</v>
      </c>
      <c r="AI229" s="149">
        <f t="shared" si="63"/>
        <v>0</v>
      </c>
      <c r="AJ229" s="457">
        <f t="shared" si="53"/>
        <v>0</v>
      </c>
      <c r="AK229" s="16">
        <v>0</v>
      </c>
      <c r="AL229" s="147">
        <v>0</v>
      </c>
      <c r="AM229" s="147">
        <f t="shared" si="54"/>
        <v>0</v>
      </c>
      <c r="AN229" s="147">
        <v>0</v>
      </c>
      <c r="AO229" s="147">
        <f t="shared" si="55"/>
        <v>0</v>
      </c>
      <c r="AP229" s="147">
        <f t="shared" si="56"/>
        <v>0</v>
      </c>
      <c r="AS229" s="20"/>
      <c r="AT229" s="33"/>
      <c r="AU229" s="33"/>
      <c r="AV229" s="33"/>
      <c r="AW229" s="33"/>
      <c r="AX229" s="33"/>
      <c r="AY229" s="33"/>
      <c r="AZ229" s="33">
        <f t="shared" si="52"/>
        <v>0</v>
      </c>
      <c r="BA229" s="397">
        <f t="shared" si="60"/>
        <v>0</v>
      </c>
    </row>
    <row r="230" spans="3:53" outlineLevel="1" x14ac:dyDescent="0.35">
      <c r="C230" s="5" t="s">
        <v>45</v>
      </c>
      <c r="D230" s="5" t="s">
        <v>62</v>
      </c>
      <c r="E230" s="5" t="s">
        <v>78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0</v>
      </c>
      <c r="L230" s="28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37">
        <v>0</v>
      </c>
      <c r="S230" s="33">
        <v>0</v>
      </c>
      <c r="T230" s="20">
        <v>0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37">
        <f t="shared" si="57"/>
        <v>0</v>
      </c>
      <c r="AF230" s="148">
        <f t="shared" si="58"/>
        <v>0</v>
      </c>
      <c r="AG230" s="462">
        <f t="shared" si="59"/>
        <v>0</v>
      </c>
      <c r="AH230" s="149">
        <f t="shared" si="62"/>
        <v>0</v>
      </c>
      <c r="AI230" s="149">
        <f t="shared" si="63"/>
        <v>0</v>
      </c>
      <c r="AJ230" s="457">
        <f t="shared" si="53"/>
        <v>0</v>
      </c>
      <c r="AK230" s="16">
        <v>0</v>
      </c>
      <c r="AL230" s="147">
        <v>0</v>
      </c>
      <c r="AM230" s="147">
        <f t="shared" si="54"/>
        <v>0</v>
      </c>
      <c r="AN230" s="147">
        <v>0</v>
      </c>
      <c r="AO230" s="147">
        <f t="shared" si="55"/>
        <v>0</v>
      </c>
      <c r="AP230" s="147">
        <f t="shared" si="56"/>
        <v>0</v>
      </c>
      <c r="AS230" s="20"/>
      <c r="AT230" s="33"/>
      <c r="AU230" s="33">
        <v>15000</v>
      </c>
      <c r="AV230" s="33"/>
      <c r="AW230" s="33">
        <v>15000</v>
      </c>
      <c r="AX230" s="33"/>
      <c r="AY230" s="33"/>
      <c r="AZ230" s="33">
        <f t="shared" si="52"/>
        <v>30000</v>
      </c>
      <c r="BA230" s="397">
        <f t="shared" si="60"/>
        <v>30000</v>
      </c>
    </row>
    <row r="231" spans="3:53" outlineLevel="1" x14ac:dyDescent="0.35">
      <c r="C231" s="5" t="s">
        <v>46</v>
      </c>
      <c r="D231" s="5" t="s">
        <v>38</v>
      </c>
      <c r="E231" s="5" t="s">
        <v>79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12427.914000000001</v>
      </c>
      <c r="N231" s="28">
        <v>44681.31</v>
      </c>
      <c r="O231" s="28">
        <v>89215.810799999992</v>
      </c>
      <c r="P231" s="28">
        <v>31440.959999999999</v>
      </c>
      <c r="Q231" s="28">
        <v>27223.050239999993</v>
      </c>
      <c r="R231" s="37">
        <v>204989.04503999997</v>
      </c>
      <c r="S231" s="33">
        <v>37490.843519999995</v>
      </c>
      <c r="T231" s="20">
        <v>4438.5407999999989</v>
      </c>
      <c r="U231" s="20">
        <v>11540.102399999998</v>
      </c>
      <c r="V231" s="20">
        <v>1479.5135999999998</v>
      </c>
      <c r="W231" s="20">
        <v>16274.649599999997</v>
      </c>
      <c r="X231" s="20">
        <v>12427.914239999998</v>
      </c>
      <c r="Y231" s="20">
        <v>23080.412159999996</v>
      </c>
      <c r="Z231" s="20">
        <v>18641.871359999997</v>
      </c>
      <c r="AA231" s="20">
        <v>21600.898559999998</v>
      </c>
      <c r="AB231" s="20">
        <v>0</v>
      </c>
      <c r="AC231" s="20">
        <v>0</v>
      </c>
      <c r="AD231" s="20">
        <v>0</v>
      </c>
      <c r="AE231" s="37">
        <f t="shared" si="57"/>
        <v>146974.74623999998</v>
      </c>
      <c r="AF231" s="148">
        <f t="shared" si="58"/>
        <v>1.584916702558347E-3</v>
      </c>
      <c r="AG231" s="462">
        <f t="shared" si="59"/>
        <v>9.0880845876468062</v>
      </c>
      <c r="AH231" s="149">
        <f t="shared" si="62"/>
        <v>16330.527359999998</v>
      </c>
      <c r="AI231" s="149">
        <f t="shared" si="63"/>
        <v>21107.727360000001</v>
      </c>
      <c r="AJ231" s="457">
        <f t="shared" si="53"/>
        <v>1.8707998479944551E-3</v>
      </c>
      <c r="AK231" s="16">
        <v>19264.927508022698</v>
      </c>
      <c r="AL231" s="431">
        <v>18195.441536797614</v>
      </c>
      <c r="AM231" s="147">
        <f t="shared" si="54"/>
        <v>28393.325726995903</v>
      </c>
      <c r="AN231" s="147">
        <v>28393.325726995903</v>
      </c>
      <c r="AO231" s="147">
        <f t="shared" si="55"/>
        <v>30010.731537811622</v>
      </c>
      <c r="AP231" s="147">
        <f t="shared" si="56"/>
        <v>31905.902105593286</v>
      </c>
      <c r="AS231" s="20">
        <v>20528.157180434824</v>
      </c>
      <c r="AT231" s="33">
        <v>10466.322482471847</v>
      </c>
      <c r="AU231" s="33">
        <v>40000</v>
      </c>
      <c r="AV231" s="33"/>
      <c r="AW231" s="33">
        <v>20528.157180434824</v>
      </c>
      <c r="AX231" s="33">
        <v>14907.91170038903</v>
      </c>
      <c r="AY231" s="33">
        <v>8679.8131199999989</v>
      </c>
      <c r="AZ231" s="33">
        <f t="shared" si="52"/>
        <v>134375.28917175322</v>
      </c>
      <c r="BA231" s="397">
        <f t="shared" si="60"/>
        <v>242880.69007895168</v>
      </c>
    </row>
    <row r="232" spans="3:53" outlineLevel="1" x14ac:dyDescent="0.35">
      <c r="C232" s="5" t="s">
        <v>46</v>
      </c>
      <c r="D232" s="5" t="s">
        <v>39</v>
      </c>
      <c r="E232" s="5" t="s">
        <v>79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37">
        <v>0</v>
      </c>
      <c r="S232" s="33">
        <v>0</v>
      </c>
      <c r="T232" s="20">
        <v>0</v>
      </c>
      <c r="U232" s="20">
        <v>0</v>
      </c>
      <c r="V232" s="20">
        <v>0</v>
      </c>
      <c r="W232" s="20">
        <v>0</v>
      </c>
      <c r="X232" s="20">
        <v>0</v>
      </c>
      <c r="Y232" s="20">
        <v>0</v>
      </c>
      <c r="Z232" s="20">
        <v>0</v>
      </c>
      <c r="AA232" s="20">
        <v>0</v>
      </c>
      <c r="AB232" s="20">
        <v>0</v>
      </c>
      <c r="AC232" s="20">
        <v>0</v>
      </c>
      <c r="AD232" s="20">
        <v>0</v>
      </c>
      <c r="AE232" s="37">
        <f t="shared" si="57"/>
        <v>0</v>
      </c>
      <c r="AF232" s="148">
        <f t="shared" si="58"/>
        <v>0</v>
      </c>
      <c r="AG232" s="462">
        <f t="shared" si="59"/>
        <v>0</v>
      </c>
      <c r="AH232" s="149">
        <f t="shared" si="62"/>
        <v>0</v>
      </c>
      <c r="AI232" s="149">
        <f t="shared" si="63"/>
        <v>0</v>
      </c>
      <c r="AJ232" s="457">
        <f t="shared" si="53"/>
        <v>0</v>
      </c>
      <c r="AK232" s="16">
        <v>0</v>
      </c>
      <c r="AL232" s="147">
        <v>0</v>
      </c>
      <c r="AM232" s="147">
        <f t="shared" si="54"/>
        <v>0</v>
      </c>
      <c r="AN232" s="147">
        <v>0</v>
      </c>
      <c r="AO232" s="147">
        <f t="shared" si="55"/>
        <v>0</v>
      </c>
      <c r="AP232" s="147">
        <f t="shared" si="56"/>
        <v>0</v>
      </c>
      <c r="AS232" s="20"/>
      <c r="AT232" s="33"/>
      <c r="AU232" s="33"/>
      <c r="AV232" s="33"/>
      <c r="AW232" s="33"/>
      <c r="AX232" s="33"/>
      <c r="AY232" s="33"/>
      <c r="AZ232" s="33">
        <f t="shared" si="52"/>
        <v>0</v>
      </c>
      <c r="BA232" s="397">
        <f t="shared" si="60"/>
        <v>0</v>
      </c>
    </row>
    <row r="233" spans="3:53" outlineLevel="1" x14ac:dyDescent="0.35">
      <c r="C233" s="5" t="s">
        <v>46</v>
      </c>
      <c r="D233" s="5" t="s">
        <v>37</v>
      </c>
      <c r="E233" s="5" t="s">
        <v>79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0</v>
      </c>
      <c r="R233" s="37">
        <v>0</v>
      </c>
      <c r="S233" s="33">
        <v>0</v>
      </c>
      <c r="T233" s="20">
        <v>0</v>
      </c>
      <c r="U233" s="20">
        <v>0</v>
      </c>
      <c r="V233" s="20">
        <v>0</v>
      </c>
      <c r="W233" s="20">
        <v>0</v>
      </c>
      <c r="X233" s="20">
        <v>0</v>
      </c>
      <c r="Y233" s="20">
        <v>0</v>
      </c>
      <c r="Z233" s="20">
        <v>0</v>
      </c>
      <c r="AA233" s="20">
        <v>0</v>
      </c>
      <c r="AB233" s="20">
        <v>0</v>
      </c>
      <c r="AC233" s="20">
        <v>0</v>
      </c>
      <c r="AD233" s="20">
        <v>0</v>
      </c>
      <c r="AE233" s="37">
        <f t="shared" si="57"/>
        <v>0</v>
      </c>
      <c r="AF233" s="148">
        <f t="shared" si="58"/>
        <v>0</v>
      </c>
      <c r="AG233" s="462">
        <f t="shared" si="59"/>
        <v>0</v>
      </c>
      <c r="AH233" s="149">
        <f t="shared" si="62"/>
        <v>0</v>
      </c>
      <c r="AI233" s="149">
        <f t="shared" si="63"/>
        <v>0</v>
      </c>
      <c r="AJ233" s="457">
        <f t="shared" si="53"/>
        <v>0</v>
      </c>
      <c r="AK233" s="16">
        <v>0</v>
      </c>
      <c r="AL233" s="147">
        <v>0</v>
      </c>
      <c r="AM233" s="147">
        <f t="shared" si="54"/>
        <v>0</v>
      </c>
      <c r="AN233" s="147">
        <v>0</v>
      </c>
      <c r="AO233" s="147">
        <f t="shared" si="55"/>
        <v>0</v>
      </c>
      <c r="AP233" s="147">
        <f t="shared" si="56"/>
        <v>0</v>
      </c>
      <c r="AS233" s="20"/>
      <c r="AT233" s="33"/>
      <c r="AU233" s="33"/>
      <c r="AV233" s="33"/>
      <c r="AW233" s="33"/>
      <c r="AX233" s="33"/>
      <c r="AY233" s="33"/>
      <c r="AZ233" s="33">
        <f t="shared" si="52"/>
        <v>0</v>
      </c>
      <c r="BA233" s="397">
        <f t="shared" si="60"/>
        <v>0</v>
      </c>
    </row>
    <row r="234" spans="3:53" outlineLevel="1" x14ac:dyDescent="0.35">
      <c r="C234" s="5" t="s">
        <v>46</v>
      </c>
      <c r="D234" s="5" t="s">
        <v>63</v>
      </c>
      <c r="E234" s="5" t="s">
        <v>76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0</v>
      </c>
      <c r="L234" s="28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0</v>
      </c>
      <c r="R234" s="37">
        <v>0</v>
      </c>
      <c r="S234" s="33">
        <v>0</v>
      </c>
      <c r="T234" s="20">
        <v>0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0</v>
      </c>
      <c r="AE234" s="37">
        <f t="shared" si="57"/>
        <v>0</v>
      </c>
      <c r="AF234" s="148">
        <f t="shared" si="58"/>
        <v>0</v>
      </c>
      <c r="AG234" s="462">
        <f t="shared" si="59"/>
        <v>0</v>
      </c>
      <c r="AH234" s="149">
        <f t="shared" si="62"/>
        <v>0</v>
      </c>
      <c r="AI234" s="149">
        <f t="shared" si="63"/>
        <v>0</v>
      </c>
      <c r="AJ234" s="457">
        <f t="shared" si="53"/>
        <v>0</v>
      </c>
      <c r="AK234" s="16">
        <v>0</v>
      </c>
      <c r="AL234" s="147">
        <v>0</v>
      </c>
      <c r="AM234" s="147">
        <f t="shared" si="54"/>
        <v>0</v>
      </c>
      <c r="AN234" s="147">
        <v>0</v>
      </c>
      <c r="AO234" s="147">
        <f t="shared" si="55"/>
        <v>0</v>
      </c>
      <c r="AP234" s="147">
        <f t="shared" si="56"/>
        <v>0</v>
      </c>
      <c r="AS234" s="20"/>
      <c r="AT234" s="33"/>
      <c r="AU234" s="33"/>
      <c r="AV234" s="33"/>
      <c r="AW234" s="33"/>
      <c r="AX234" s="33"/>
      <c r="AY234" s="33"/>
      <c r="AZ234" s="33">
        <f t="shared" si="52"/>
        <v>0</v>
      </c>
      <c r="BA234" s="397">
        <f t="shared" si="60"/>
        <v>0</v>
      </c>
    </row>
    <row r="235" spans="3:53" outlineLevel="1" x14ac:dyDescent="0.35">
      <c r="C235" s="5" t="s">
        <v>46</v>
      </c>
      <c r="D235" s="5" t="s">
        <v>64</v>
      </c>
      <c r="E235" s="5" t="s">
        <v>76</v>
      </c>
      <c r="F235" s="28">
        <v>0</v>
      </c>
      <c r="G235" s="28">
        <v>0</v>
      </c>
      <c r="H235" s="28">
        <v>0</v>
      </c>
      <c r="I235" s="28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37">
        <v>0</v>
      </c>
      <c r="S235" s="33">
        <v>0</v>
      </c>
      <c r="T235" s="20">
        <v>0</v>
      </c>
      <c r="U235" s="20">
        <v>0</v>
      </c>
      <c r="V235" s="20">
        <v>0</v>
      </c>
      <c r="W235" s="20">
        <v>0</v>
      </c>
      <c r="X235" s="20">
        <v>0</v>
      </c>
      <c r="Y235" s="20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37">
        <f t="shared" si="57"/>
        <v>0</v>
      </c>
      <c r="AF235" s="148">
        <f t="shared" si="58"/>
        <v>0</v>
      </c>
      <c r="AG235" s="462">
        <f t="shared" si="59"/>
        <v>0</v>
      </c>
      <c r="AH235" s="149">
        <f t="shared" si="62"/>
        <v>0</v>
      </c>
      <c r="AI235" s="149">
        <f t="shared" si="63"/>
        <v>0</v>
      </c>
      <c r="AJ235" s="457">
        <f t="shared" si="53"/>
        <v>0</v>
      </c>
      <c r="AK235" s="16">
        <v>0</v>
      </c>
      <c r="AL235" s="147">
        <v>0</v>
      </c>
      <c r="AM235" s="147">
        <f t="shared" si="54"/>
        <v>0</v>
      </c>
      <c r="AN235" s="147">
        <v>0</v>
      </c>
      <c r="AO235" s="147">
        <f t="shared" si="55"/>
        <v>0</v>
      </c>
      <c r="AP235" s="147">
        <f t="shared" si="56"/>
        <v>0</v>
      </c>
      <c r="AS235" s="20"/>
      <c r="AT235" s="33"/>
      <c r="AU235" s="33"/>
      <c r="AV235" s="33"/>
      <c r="AW235" s="33"/>
      <c r="AX235" s="33"/>
      <c r="AY235" s="33"/>
      <c r="AZ235" s="33">
        <f t="shared" si="52"/>
        <v>0</v>
      </c>
      <c r="BA235" s="397">
        <f t="shared" si="60"/>
        <v>0</v>
      </c>
    </row>
    <row r="236" spans="3:53" outlineLevel="1" x14ac:dyDescent="0.35">
      <c r="C236" s="5" t="s">
        <v>47</v>
      </c>
      <c r="D236" s="5" t="s">
        <v>65</v>
      </c>
      <c r="E236" s="5" t="s">
        <v>80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28">
        <v>0</v>
      </c>
      <c r="R236" s="37">
        <v>0</v>
      </c>
      <c r="S236" s="33">
        <v>0</v>
      </c>
      <c r="T236" s="20">
        <v>0</v>
      </c>
      <c r="U236" s="20">
        <v>0</v>
      </c>
      <c r="V236" s="20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0</v>
      </c>
      <c r="AB236" s="20">
        <v>0</v>
      </c>
      <c r="AC236" s="20">
        <v>0</v>
      </c>
      <c r="AD236" s="20">
        <v>0</v>
      </c>
      <c r="AE236" s="37">
        <f t="shared" si="57"/>
        <v>0</v>
      </c>
      <c r="AF236" s="148">
        <f t="shared" si="58"/>
        <v>0</v>
      </c>
      <c r="AG236" s="462">
        <f t="shared" si="59"/>
        <v>0</v>
      </c>
      <c r="AH236" s="149">
        <f t="shared" si="62"/>
        <v>0</v>
      </c>
      <c r="AI236" s="149">
        <f t="shared" si="63"/>
        <v>0</v>
      </c>
      <c r="AJ236" s="457">
        <f t="shared" si="53"/>
        <v>0</v>
      </c>
      <c r="AK236" s="16">
        <v>0</v>
      </c>
      <c r="AL236" s="147">
        <v>0</v>
      </c>
      <c r="AM236" s="147">
        <f t="shared" si="54"/>
        <v>0</v>
      </c>
      <c r="AN236" s="147">
        <v>0</v>
      </c>
      <c r="AO236" s="147">
        <f t="shared" si="55"/>
        <v>0</v>
      </c>
      <c r="AP236" s="147">
        <f t="shared" si="56"/>
        <v>0</v>
      </c>
      <c r="AS236" s="20"/>
      <c r="AT236" s="33"/>
      <c r="AU236" s="33"/>
      <c r="AV236" s="33"/>
      <c r="AW236" s="33"/>
      <c r="AX236" s="33"/>
      <c r="AY236" s="33"/>
      <c r="AZ236" s="33">
        <f t="shared" si="52"/>
        <v>0</v>
      </c>
      <c r="BA236" s="397">
        <f t="shared" si="60"/>
        <v>0</v>
      </c>
    </row>
    <row r="237" spans="3:53" outlineLevel="1" x14ac:dyDescent="0.35">
      <c r="C237" s="5" t="s">
        <v>47</v>
      </c>
      <c r="D237" s="5" t="s">
        <v>66</v>
      </c>
      <c r="E237" s="5" t="s">
        <v>80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37">
        <v>0</v>
      </c>
      <c r="S237" s="33">
        <v>0</v>
      </c>
      <c r="T237" s="20">
        <v>0</v>
      </c>
      <c r="U237" s="20">
        <v>0</v>
      </c>
      <c r="V237" s="20">
        <v>0</v>
      </c>
      <c r="W237" s="20">
        <v>0</v>
      </c>
      <c r="X237" s="20">
        <v>0</v>
      </c>
      <c r="Y237" s="20">
        <v>0</v>
      </c>
      <c r="Z237" s="20">
        <v>0</v>
      </c>
      <c r="AA237" s="20">
        <v>0</v>
      </c>
      <c r="AB237" s="20">
        <v>0</v>
      </c>
      <c r="AC237" s="20">
        <v>0</v>
      </c>
      <c r="AD237" s="20">
        <v>0</v>
      </c>
      <c r="AE237" s="37">
        <f t="shared" si="57"/>
        <v>0</v>
      </c>
      <c r="AF237" s="148">
        <f t="shared" si="58"/>
        <v>0</v>
      </c>
      <c r="AG237" s="462">
        <f t="shared" si="59"/>
        <v>0</v>
      </c>
      <c r="AH237" s="149">
        <f t="shared" si="62"/>
        <v>0</v>
      </c>
      <c r="AI237" s="149">
        <f t="shared" si="63"/>
        <v>0</v>
      </c>
      <c r="AJ237" s="457">
        <f t="shared" si="53"/>
        <v>0</v>
      </c>
      <c r="AK237" s="16">
        <v>0</v>
      </c>
      <c r="AL237" s="147">
        <v>0</v>
      </c>
      <c r="AM237" s="147">
        <f t="shared" si="54"/>
        <v>0</v>
      </c>
      <c r="AN237" s="147">
        <v>0</v>
      </c>
      <c r="AO237" s="147">
        <f t="shared" si="55"/>
        <v>0</v>
      </c>
      <c r="AP237" s="147">
        <f t="shared" si="56"/>
        <v>0</v>
      </c>
      <c r="AS237" s="20"/>
      <c r="AT237" s="33"/>
      <c r="AU237" s="33"/>
      <c r="AV237" s="33"/>
      <c r="AW237" s="33"/>
      <c r="AX237" s="33"/>
      <c r="AY237" s="33"/>
      <c r="AZ237" s="33">
        <f t="shared" ref="AZ237:AZ300" si="64">SUM(AS237:AY237,AK237)</f>
        <v>0</v>
      </c>
      <c r="BA237" s="397">
        <f t="shared" si="60"/>
        <v>0</v>
      </c>
    </row>
    <row r="238" spans="3:53" outlineLevel="1" x14ac:dyDescent="0.35">
      <c r="C238" s="5" t="s">
        <v>47</v>
      </c>
      <c r="D238" s="5" t="s">
        <v>67</v>
      </c>
      <c r="E238" s="5" t="s">
        <v>80</v>
      </c>
      <c r="F238" s="28">
        <v>0</v>
      </c>
      <c r="G238" s="28">
        <v>0</v>
      </c>
      <c r="H238" s="28">
        <v>0</v>
      </c>
      <c r="I238" s="28">
        <v>0</v>
      </c>
      <c r="J238" s="28">
        <v>0</v>
      </c>
      <c r="K238" s="28">
        <v>0</v>
      </c>
      <c r="L238" s="28">
        <v>0</v>
      </c>
      <c r="M238" s="28">
        <v>0</v>
      </c>
      <c r="N238" s="28">
        <v>0</v>
      </c>
      <c r="O238" s="28">
        <v>0</v>
      </c>
      <c r="P238" s="28">
        <v>0</v>
      </c>
      <c r="Q238" s="28">
        <v>0</v>
      </c>
      <c r="R238" s="37">
        <v>0</v>
      </c>
      <c r="S238" s="33">
        <v>0</v>
      </c>
      <c r="T238" s="20">
        <v>0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37">
        <f t="shared" si="57"/>
        <v>0</v>
      </c>
      <c r="AF238" s="148">
        <f t="shared" si="58"/>
        <v>0</v>
      </c>
      <c r="AG238" s="462">
        <f t="shared" si="59"/>
        <v>0</v>
      </c>
      <c r="AH238" s="149">
        <f t="shared" si="62"/>
        <v>0</v>
      </c>
      <c r="AI238" s="149">
        <f t="shared" si="63"/>
        <v>0</v>
      </c>
      <c r="AJ238" s="457">
        <f t="shared" si="53"/>
        <v>0</v>
      </c>
      <c r="AK238" s="16">
        <v>0</v>
      </c>
      <c r="AL238" s="147">
        <v>0</v>
      </c>
      <c r="AM238" s="147">
        <f t="shared" si="54"/>
        <v>0</v>
      </c>
      <c r="AN238" s="147">
        <v>0</v>
      </c>
      <c r="AO238" s="147">
        <f t="shared" si="55"/>
        <v>0</v>
      </c>
      <c r="AP238" s="147">
        <f t="shared" si="56"/>
        <v>0</v>
      </c>
      <c r="AS238" s="20"/>
      <c r="AT238" s="33"/>
      <c r="AU238" s="33"/>
      <c r="AV238" s="33"/>
      <c r="AW238" s="33"/>
      <c r="AX238" s="33"/>
      <c r="AY238" s="33"/>
      <c r="AZ238" s="33">
        <f t="shared" si="64"/>
        <v>0</v>
      </c>
      <c r="BA238" s="397">
        <f t="shared" si="60"/>
        <v>0</v>
      </c>
    </row>
    <row r="239" spans="3:53" outlineLevel="1" x14ac:dyDescent="0.35">
      <c r="C239" s="5" t="s">
        <v>47</v>
      </c>
      <c r="D239" s="5" t="s">
        <v>68</v>
      </c>
      <c r="E239" s="5" t="s">
        <v>81</v>
      </c>
      <c r="F239" s="28">
        <v>0</v>
      </c>
      <c r="G239" s="28">
        <v>0</v>
      </c>
      <c r="H239" s="28">
        <v>0</v>
      </c>
      <c r="I239" s="28">
        <v>0</v>
      </c>
      <c r="J239" s="28">
        <v>0</v>
      </c>
      <c r="K239" s="28">
        <v>0</v>
      </c>
      <c r="L239" s="28">
        <v>0</v>
      </c>
      <c r="M239" s="28">
        <v>0</v>
      </c>
      <c r="N239" s="28">
        <v>0</v>
      </c>
      <c r="O239" s="28">
        <v>0</v>
      </c>
      <c r="P239" s="28">
        <v>0</v>
      </c>
      <c r="Q239" s="28">
        <v>0</v>
      </c>
      <c r="R239" s="37">
        <v>0</v>
      </c>
      <c r="S239" s="33">
        <v>0</v>
      </c>
      <c r="T239" s="20">
        <v>0</v>
      </c>
      <c r="U239" s="20">
        <v>0</v>
      </c>
      <c r="V239" s="20">
        <v>0</v>
      </c>
      <c r="W239" s="20">
        <v>0</v>
      </c>
      <c r="X239" s="20">
        <v>0</v>
      </c>
      <c r="Y239" s="20">
        <v>0</v>
      </c>
      <c r="Z239" s="20">
        <v>0</v>
      </c>
      <c r="AA239" s="20">
        <v>0</v>
      </c>
      <c r="AB239" s="20">
        <v>0</v>
      </c>
      <c r="AC239" s="20">
        <v>0</v>
      </c>
      <c r="AD239" s="20">
        <v>0</v>
      </c>
      <c r="AE239" s="37">
        <f t="shared" si="57"/>
        <v>0</v>
      </c>
      <c r="AF239" s="148">
        <f t="shared" si="58"/>
        <v>0</v>
      </c>
      <c r="AG239" s="462">
        <f t="shared" si="59"/>
        <v>0</v>
      </c>
      <c r="AH239" s="149">
        <f t="shared" si="62"/>
        <v>0</v>
      </c>
      <c r="AI239" s="149">
        <f t="shared" si="63"/>
        <v>0</v>
      </c>
      <c r="AJ239" s="457">
        <f t="shared" si="53"/>
        <v>0</v>
      </c>
      <c r="AK239" s="16">
        <v>0</v>
      </c>
      <c r="AL239" s="147">
        <v>0</v>
      </c>
      <c r="AM239" s="147">
        <f t="shared" si="54"/>
        <v>0</v>
      </c>
      <c r="AN239" s="147">
        <v>0</v>
      </c>
      <c r="AO239" s="147">
        <f t="shared" si="55"/>
        <v>0</v>
      </c>
      <c r="AP239" s="147">
        <f t="shared" si="56"/>
        <v>0</v>
      </c>
      <c r="AS239" s="20"/>
      <c r="AT239" s="33"/>
      <c r="AU239" s="33"/>
      <c r="AV239" s="33"/>
      <c r="AW239" s="33"/>
      <c r="AX239" s="33"/>
      <c r="AY239" s="33"/>
      <c r="AZ239" s="33">
        <f t="shared" si="64"/>
        <v>0</v>
      </c>
      <c r="BA239" s="397">
        <f t="shared" si="60"/>
        <v>0</v>
      </c>
    </row>
    <row r="240" spans="3:53" outlineLevel="1" x14ac:dyDescent="0.35">
      <c r="C240" s="5" t="s">
        <v>83</v>
      </c>
      <c r="D240" s="14" t="s">
        <v>82</v>
      </c>
      <c r="E240" s="5"/>
      <c r="F240" s="23">
        <v>23338.310400000002</v>
      </c>
      <c r="G240" s="23">
        <v>13950.823</v>
      </c>
      <c r="H240" s="23">
        <v>16390.11</v>
      </c>
      <c r="I240" s="23">
        <v>16280.687999999998</v>
      </c>
      <c r="J240" s="23">
        <v>13431.066000000001</v>
      </c>
      <c r="K240" s="23">
        <v>12584.246999999999</v>
      </c>
      <c r="L240" s="23">
        <v>5354.0360000000001</v>
      </c>
      <c r="M240" s="23">
        <v>18448.248999999996</v>
      </c>
      <c r="N240" s="23">
        <v>12349.001</v>
      </c>
      <c r="O240" s="23">
        <v>18140.621360000001</v>
      </c>
      <c r="P240" s="23">
        <v>5450.5483199999999</v>
      </c>
      <c r="Q240" s="23">
        <v>7458.3115199999993</v>
      </c>
      <c r="R240" s="37">
        <v>163176.0116</v>
      </c>
      <c r="S240" s="34">
        <v>12857.784479999998</v>
      </c>
      <c r="T240" s="26">
        <v>5675.7801600000003</v>
      </c>
      <c r="U240" s="26">
        <v>5164.884</v>
      </c>
      <c r="V240" s="26">
        <v>5566.3847999999998</v>
      </c>
      <c r="W240" s="26">
        <v>4015.5263999999997</v>
      </c>
      <c r="X240" s="26">
        <v>7027.1711999999989</v>
      </c>
      <c r="Y240" s="26">
        <v>6357.9167999999991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37">
        <f t="shared" si="57"/>
        <v>46665.447839999993</v>
      </c>
      <c r="AF240" s="148">
        <f t="shared" si="58"/>
        <v>5.0322146903528705E-4</v>
      </c>
      <c r="AG240" s="462">
        <f t="shared" si="59"/>
        <v>-0.61039897822437483</v>
      </c>
      <c r="AH240" s="149"/>
      <c r="AI240" s="149"/>
      <c r="AJ240" s="457">
        <f t="shared" si="53"/>
        <v>0</v>
      </c>
      <c r="AK240" s="16">
        <v>0</v>
      </c>
      <c r="AL240" s="147">
        <v>0</v>
      </c>
      <c r="AM240" s="147">
        <f t="shared" si="54"/>
        <v>0</v>
      </c>
      <c r="AN240" s="147">
        <v>0</v>
      </c>
      <c r="AO240" s="147">
        <f t="shared" si="55"/>
        <v>0</v>
      </c>
      <c r="AP240" s="147">
        <f t="shared" si="56"/>
        <v>0</v>
      </c>
      <c r="AS240" s="20"/>
      <c r="AT240" s="33"/>
      <c r="AU240" s="33"/>
      <c r="AV240" s="33"/>
      <c r="AW240" s="33"/>
      <c r="AX240" s="33"/>
      <c r="AY240" s="33"/>
      <c r="AZ240" s="33">
        <f t="shared" si="64"/>
        <v>0</v>
      </c>
      <c r="BA240" s="397">
        <f t="shared" si="60"/>
        <v>0</v>
      </c>
    </row>
    <row r="241" spans="3:53" outlineLevel="1" x14ac:dyDescent="0.35">
      <c r="C241" s="5" t="s">
        <v>83</v>
      </c>
      <c r="D241" s="5" t="s">
        <v>84</v>
      </c>
      <c r="E241" s="5" t="s">
        <v>70</v>
      </c>
      <c r="F241" s="28">
        <v>12258.302999999998</v>
      </c>
      <c r="G241" s="28">
        <v>9202.2479999999996</v>
      </c>
      <c r="H241" s="28">
        <v>7446.9780000000001</v>
      </c>
      <c r="I241" s="28">
        <v>8400.5459999999985</v>
      </c>
      <c r="J241" s="28">
        <v>6986.6280000000006</v>
      </c>
      <c r="K241" s="28">
        <v>7157.3039999999992</v>
      </c>
      <c r="L241" s="28">
        <v>5354.0360000000001</v>
      </c>
      <c r="M241" s="28">
        <v>11343.887999999997</v>
      </c>
      <c r="N241" s="28">
        <v>5688.6629999999996</v>
      </c>
      <c r="O241" s="28">
        <v>9704.1913999999997</v>
      </c>
      <c r="P241" s="28">
        <v>2342.3903999999984</v>
      </c>
      <c r="Q241" s="28">
        <v>4350.1535999999996</v>
      </c>
      <c r="R241" s="37">
        <v>90235.329399999988</v>
      </c>
      <c r="S241" s="33">
        <v>7596.1151999999984</v>
      </c>
      <c r="T241" s="20">
        <v>3011.6448</v>
      </c>
      <c r="U241" s="20">
        <v>2944.7711999999997</v>
      </c>
      <c r="V241" s="20">
        <v>3346.2719999999995</v>
      </c>
      <c r="W241" s="20">
        <v>4015.5263999999997</v>
      </c>
      <c r="X241" s="20">
        <v>7027.1711999999989</v>
      </c>
      <c r="Y241" s="20">
        <v>6357.9167999999991</v>
      </c>
      <c r="Z241" s="20">
        <v>0</v>
      </c>
      <c r="AA241" s="20">
        <v>0</v>
      </c>
      <c r="AB241" s="20">
        <v>0</v>
      </c>
      <c r="AC241" s="20">
        <v>0</v>
      </c>
      <c r="AD241" s="20">
        <v>0</v>
      </c>
      <c r="AE241" s="37">
        <f t="shared" si="57"/>
        <v>34299.417599999993</v>
      </c>
      <c r="AF241" s="148">
        <f t="shared" si="58"/>
        <v>3.6987115972627466E-4</v>
      </c>
      <c r="AG241" s="462">
        <f t="shared" si="59"/>
        <v>-0.49670649556490376</v>
      </c>
      <c r="AH241" s="149"/>
      <c r="AI241" s="149"/>
      <c r="AJ241" s="457">
        <f t="shared" si="53"/>
        <v>0</v>
      </c>
      <c r="AK241" s="16"/>
      <c r="AL241" s="147">
        <v>0</v>
      </c>
      <c r="AM241" s="147">
        <f t="shared" si="54"/>
        <v>0</v>
      </c>
      <c r="AN241" s="147">
        <v>0</v>
      </c>
      <c r="AO241" s="147">
        <f t="shared" si="55"/>
        <v>0</v>
      </c>
      <c r="AP241" s="147">
        <f t="shared" si="56"/>
        <v>0</v>
      </c>
      <c r="AS241" s="20">
        <v>10794.24577558111</v>
      </c>
      <c r="AT241" s="33">
        <v>5503.468053623812</v>
      </c>
      <c r="AU241" s="33">
        <v>7446.9780000000001</v>
      </c>
      <c r="AV241" s="33">
        <v>8400.5459999999985</v>
      </c>
      <c r="AW241" s="33"/>
      <c r="AX241" s="33">
        <v>0</v>
      </c>
      <c r="AY241" s="33">
        <v>0</v>
      </c>
      <c r="AZ241" s="33">
        <f t="shared" si="64"/>
        <v>32145.237829204922</v>
      </c>
      <c r="BA241" s="397">
        <f t="shared" si="60"/>
        <v>32145.237829204922</v>
      </c>
    </row>
    <row r="242" spans="3:53" outlineLevel="1" x14ac:dyDescent="0.35">
      <c r="C242" s="5" t="s">
        <v>83</v>
      </c>
      <c r="D242" s="5" t="s">
        <v>85</v>
      </c>
      <c r="E242" s="5" t="s">
        <v>70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37">
        <v>0</v>
      </c>
      <c r="S242" s="33">
        <v>0</v>
      </c>
      <c r="T242" s="20">
        <v>0</v>
      </c>
      <c r="U242" s="20">
        <v>0</v>
      </c>
      <c r="V242" s="20">
        <v>0</v>
      </c>
      <c r="W242" s="20">
        <v>0</v>
      </c>
      <c r="X242" s="20">
        <v>0</v>
      </c>
      <c r="Y242" s="20">
        <v>0</v>
      </c>
      <c r="Z242" s="20">
        <v>0</v>
      </c>
      <c r="AA242" s="20">
        <v>0</v>
      </c>
      <c r="AB242" s="20">
        <v>0</v>
      </c>
      <c r="AC242" s="20">
        <v>0</v>
      </c>
      <c r="AD242" s="20">
        <v>0</v>
      </c>
      <c r="AE242" s="37">
        <f t="shared" si="57"/>
        <v>0</v>
      </c>
      <c r="AF242" s="148">
        <f t="shared" si="58"/>
        <v>0</v>
      </c>
      <c r="AG242" s="462">
        <f t="shared" si="59"/>
        <v>0</v>
      </c>
      <c r="AH242" s="149"/>
      <c r="AI242" s="149"/>
      <c r="AJ242" s="457">
        <f t="shared" si="53"/>
        <v>0</v>
      </c>
      <c r="AK242" s="16"/>
      <c r="AL242" s="147">
        <v>0</v>
      </c>
      <c r="AM242" s="147">
        <f t="shared" si="54"/>
        <v>0</v>
      </c>
      <c r="AN242" s="147">
        <v>0</v>
      </c>
      <c r="AO242" s="147">
        <f t="shared" si="55"/>
        <v>0</v>
      </c>
      <c r="AP242" s="147">
        <f t="shared" si="56"/>
        <v>0</v>
      </c>
      <c r="AS242" s="20"/>
      <c r="AT242" s="33"/>
      <c r="AU242" s="33"/>
      <c r="AV242" s="33"/>
      <c r="AW242" s="33"/>
      <c r="AX242" s="33"/>
      <c r="AY242" s="33"/>
      <c r="AZ242" s="33">
        <f t="shared" si="64"/>
        <v>0</v>
      </c>
      <c r="BA242" s="397">
        <f t="shared" si="60"/>
        <v>0</v>
      </c>
    </row>
    <row r="243" spans="3:53" outlineLevel="1" x14ac:dyDescent="0.35">
      <c r="C243" s="5" t="s">
        <v>83</v>
      </c>
      <c r="D243" s="5" t="s">
        <v>86</v>
      </c>
      <c r="E243" s="5" t="s">
        <v>71</v>
      </c>
      <c r="F243" s="28">
        <v>11080.007400000002</v>
      </c>
      <c r="G243" s="28">
        <v>4748.5749999999998</v>
      </c>
      <c r="H243" s="28">
        <v>8943.1319999999996</v>
      </c>
      <c r="I243" s="28">
        <v>7880.1419999999998</v>
      </c>
      <c r="J243" s="28">
        <v>6444.4380000000001</v>
      </c>
      <c r="K243" s="28">
        <v>5426.9430000000002</v>
      </c>
      <c r="L243" s="28">
        <v>0</v>
      </c>
      <c r="M243" s="28">
        <v>7104.360999999999</v>
      </c>
      <c r="N243" s="28">
        <v>6660.3379999999997</v>
      </c>
      <c r="O243" s="28">
        <v>8436.4299600000013</v>
      </c>
      <c r="P243" s="28">
        <v>3108.1579200000015</v>
      </c>
      <c r="Q243" s="28">
        <v>3108.1579200000001</v>
      </c>
      <c r="R243" s="37">
        <v>72940.68220000001</v>
      </c>
      <c r="S243" s="33">
        <v>5261.6692800000001</v>
      </c>
      <c r="T243" s="20">
        <v>2664.1353599999998</v>
      </c>
      <c r="U243" s="20">
        <v>2220.1127999999999</v>
      </c>
      <c r="V243" s="20">
        <v>2220.1127999999999</v>
      </c>
      <c r="W243" s="20">
        <v>0</v>
      </c>
      <c r="X243" s="20">
        <v>0</v>
      </c>
      <c r="Y243" s="20">
        <v>0</v>
      </c>
      <c r="Z243" s="20">
        <v>0</v>
      </c>
      <c r="AA243" s="20">
        <v>0</v>
      </c>
      <c r="AB243" s="20">
        <v>0</v>
      </c>
      <c r="AC243" s="20">
        <v>0</v>
      </c>
      <c r="AD243" s="20">
        <v>0</v>
      </c>
      <c r="AE243" s="37">
        <f t="shared" si="57"/>
        <v>12366.03024</v>
      </c>
      <c r="AF243" s="148">
        <f t="shared" si="58"/>
        <v>1.3335030930901239E-4</v>
      </c>
      <c r="AG243" s="462">
        <f t="shared" si="59"/>
        <v>-0.76047636103096361</v>
      </c>
      <c r="AH243" s="149"/>
      <c r="AI243" s="149"/>
      <c r="AJ243" s="457">
        <f t="shared" si="53"/>
        <v>0</v>
      </c>
      <c r="AK243" s="16"/>
      <c r="AL243" s="147">
        <v>0</v>
      </c>
      <c r="AM243" s="147">
        <f t="shared" si="54"/>
        <v>0</v>
      </c>
      <c r="AN243" s="147">
        <v>0</v>
      </c>
      <c r="AO243" s="147">
        <f t="shared" si="55"/>
        <v>0</v>
      </c>
      <c r="AP243" s="147">
        <f t="shared" si="56"/>
        <v>0</v>
      </c>
      <c r="AS243" s="20">
        <v>6152.5391633707713</v>
      </c>
      <c r="AT243" s="33">
        <v>3136.8845436963879</v>
      </c>
      <c r="AU243" s="33">
        <v>8943.1319999999996</v>
      </c>
      <c r="AV243" s="33">
        <v>7880.1419999999998</v>
      </c>
      <c r="AW243" s="33"/>
      <c r="AX243" s="33">
        <v>0</v>
      </c>
      <c r="AY243" s="33">
        <v>0</v>
      </c>
      <c r="AZ243" s="33">
        <f t="shared" si="64"/>
        <v>26112.697707067156</v>
      </c>
      <c r="BA243" s="397">
        <f t="shared" si="60"/>
        <v>26112.697707067156</v>
      </c>
    </row>
    <row r="244" spans="3:53" x14ac:dyDescent="0.35">
      <c r="C244" s="10" t="s">
        <v>95</v>
      </c>
      <c r="D244" s="10"/>
      <c r="E244" s="10"/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119952.576</v>
      </c>
      <c r="M244" s="22">
        <v>87725.332000000009</v>
      </c>
      <c r="N244" s="22">
        <v>25811.654999999999</v>
      </c>
      <c r="O244" s="22">
        <v>101901.239</v>
      </c>
      <c r="P244" s="22">
        <v>45562.046400000007</v>
      </c>
      <c r="Q244" s="22">
        <v>54763.646399999998</v>
      </c>
      <c r="R244" s="156">
        <v>435716.49479999999</v>
      </c>
      <c r="S244" s="35">
        <v>78108.23520000001</v>
      </c>
      <c r="T244" s="21">
        <v>43279.790399999998</v>
      </c>
      <c r="U244" s="21">
        <v>116239.32216</v>
      </c>
      <c r="V244" s="21">
        <v>52431.559199999996</v>
      </c>
      <c r="W244" s="21">
        <v>103545.10367999999</v>
      </c>
      <c r="X244" s="21">
        <v>91152.475199999986</v>
      </c>
      <c r="Y244" s="21">
        <v>99786.971520000006</v>
      </c>
      <c r="Z244" s="21">
        <f>+SUM(Z245:Z279)</f>
        <v>92891.901599999983</v>
      </c>
      <c r="AA244" s="21">
        <f>+SUM(AA245:AA279)</f>
        <v>104664.33143999999</v>
      </c>
      <c r="AB244" s="21">
        <v>0</v>
      </c>
      <c r="AC244" s="21">
        <v>0</v>
      </c>
      <c r="AD244" s="21">
        <v>0</v>
      </c>
      <c r="AE244" s="156">
        <f t="shared" si="57"/>
        <v>782099.69039999996</v>
      </c>
      <c r="AF244" s="150">
        <f t="shared" si="58"/>
        <v>8.4338493114766017E-3</v>
      </c>
      <c r="AG244" s="161">
        <f t="shared" si="59"/>
        <v>2.2619519595700086</v>
      </c>
      <c r="AH244" s="151">
        <f>SUM(AH245:AH279)</f>
        <v>83239.370400000014</v>
      </c>
      <c r="AI244" s="151">
        <f>SUM(AI245:AI279)</f>
        <v>99114.401519999985</v>
      </c>
      <c r="AJ244" s="456">
        <f t="shared" ref="AJ244:AJ307" si="65">AI244/$AI$7</f>
        <v>8.7846125798015495E-3</v>
      </c>
      <c r="AK244" s="25">
        <v>116932.56449006624</v>
      </c>
      <c r="AL244" s="25">
        <v>114650.68941885955</v>
      </c>
      <c r="AM244" s="25">
        <f t="shared" ref="AM244:AM307" si="66">$AM$7*AJ244</f>
        <v>133324.98750796908</v>
      </c>
      <c r="AN244" s="25">
        <v>133324.98750796908</v>
      </c>
      <c r="AO244" s="25">
        <f t="shared" ref="AO244:AO307" si="67">$AO$7*AJ244</f>
        <v>140919.75155906068</v>
      </c>
      <c r="AP244" s="25">
        <f t="shared" ref="AP244:AP307" si="68">$AP$7*AJ244</f>
        <v>149818.80039555265</v>
      </c>
      <c r="AS244" s="21">
        <f>SUM(AS245:AS279)</f>
        <v>103850.5639276663</v>
      </c>
      <c r="AT244" s="35">
        <f t="shared" ref="AT244:AY244" si="69">SUM(AT245:AT279)</f>
        <v>43275.405211661579</v>
      </c>
      <c r="AU244" s="35">
        <f t="shared" si="69"/>
        <v>110802.95168</v>
      </c>
      <c r="AV244" s="35">
        <f t="shared" si="69"/>
        <v>37934.312203636349</v>
      </c>
      <c r="AW244" s="35">
        <f t="shared" si="69"/>
        <v>71820.543999999994</v>
      </c>
      <c r="AX244" s="35">
        <f t="shared" si="69"/>
        <v>115534.00000000001</v>
      </c>
      <c r="AY244" s="35">
        <f t="shared" si="69"/>
        <v>272116.72440000001</v>
      </c>
      <c r="AZ244" s="35">
        <f t="shared" si="64"/>
        <v>872267.06591303053</v>
      </c>
      <c r="BA244" s="22">
        <f t="shared" si="60"/>
        <v>1410981.2947944724</v>
      </c>
    </row>
    <row r="245" spans="3:53" outlineLevel="1" x14ac:dyDescent="0.35">
      <c r="C245" s="5" t="s">
        <v>40</v>
      </c>
      <c r="D245" s="5" t="s">
        <v>36</v>
      </c>
      <c r="E245" s="5" t="s">
        <v>69</v>
      </c>
      <c r="F245" s="23"/>
      <c r="G245" s="23"/>
      <c r="H245" s="23"/>
      <c r="I245" s="23"/>
      <c r="J245" s="23"/>
      <c r="K245" s="23"/>
      <c r="L245" s="28">
        <v>47519.135999999999</v>
      </c>
      <c r="M245" s="28">
        <v>27719.495999999999</v>
      </c>
      <c r="N245" s="28">
        <v>0</v>
      </c>
      <c r="O245" s="28">
        <v>31679.423999999999</v>
      </c>
      <c r="P245" s="28">
        <v>8711.8416000000016</v>
      </c>
      <c r="Q245" s="28">
        <v>13463.7552</v>
      </c>
      <c r="R245" s="37">
        <v>129093.6528</v>
      </c>
      <c r="S245" s="33">
        <v>19799.640000000003</v>
      </c>
      <c r="T245" s="20">
        <v>7919.8560000000007</v>
      </c>
      <c r="U245" s="20">
        <v>34451.373599999999</v>
      </c>
      <c r="V245" s="20">
        <v>18017.64</v>
      </c>
      <c r="W245" s="20">
        <v>30966.537600000003</v>
      </c>
      <c r="X245" s="20">
        <v>25739.532000000003</v>
      </c>
      <c r="Y245" s="20">
        <v>27719.495999999999</v>
      </c>
      <c r="Z245" s="20">
        <v>26927.510399999999</v>
      </c>
      <c r="AA245" s="20">
        <v>33659.388000000006</v>
      </c>
      <c r="AB245" s="20">
        <v>0</v>
      </c>
      <c r="AC245" s="20">
        <v>0</v>
      </c>
      <c r="AD245" s="20">
        <v>0</v>
      </c>
      <c r="AE245" s="37">
        <f t="shared" si="57"/>
        <v>225200.97360000003</v>
      </c>
      <c r="AF245" s="148">
        <f t="shared" si="58"/>
        <v>2.4284769569066439E-3</v>
      </c>
      <c r="AG245" s="462">
        <f t="shared" si="59"/>
        <v>1.5457877224561982</v>
      </c>
      <c r="AH245" s="149">
        <f t="shared" ref="AH245:AH275" si="70">AVERAGE(S245:AA245)</f>
        <v>25022.330400000003</v>
      </c>
      <c r="AI245" s="149">
        <f t="shared" ref="AI245:AI275" si="71">AVERAGE(Y245:AA245)</f>
        <v>29435.464800000002</v>
      </c>
      <c r="AJ245" s="457">
        <f t="shared" si="65"/>
        <v>2.6088958860555483E-3</v>
      </c>
      <c r="AK245" s="16">
        <v>31526.776154234642</v>
      </c>
      <c r="AL245" s="147">
        <v>32949.366525134123</v>
      </c>
      <c r="AM245" s="147">
        <f t="shared" si="66"/>
        <v>39595.486796733116</v>
      </c>
      <c r="AN245" s="147">
        <v>39595.486796733116</v>
      </c>
      <c r="AO245" s="147">
        <f t="shared" si="67"/>
        <v>41851.01582643827</v>
      </c>
      <c r="AP245" s="147">
        <f t="shared" si="68"/>
        <v>44493.897534473232</v>
      </c>
      <c r="AS245" s="20">
        <v>38706.769614438403</v>
      </c>
      <c r="AT245" s="33">
        <v>4444.0045662876782</v>
      </c>
      <c r="AU245" s="33">
        <v>20000</v>
      </c>
      <c r="AV245" s="33"/>
      <c r="AW245" s="33">
        <v>22000</v>
      </c>
      <c r="AX245" s="33">
        <v>34212.595548102472</v>
      </c>
      <c r="AY245" s="33">
        <v>47519.135999999999</v>
      </c>
      <c r="AZ245" s="33">
        <f t="shared" si="64"/>
        <v>198409.2818830632</v>
      </c>
      <c r="BA245" s="397">
        <f t="shared" si="60"/>
        <v>357299.04856584192</v>
      </c>
    </row>
    <row r="246" spans="3:53" outlineLevel="1" x14ac:dyDescent="0.35">
      <c r="C246" s="5" t="s">
        <v>41</v>
      </c>
      <c r="D246" s="5" t="s">
        <v>32</v>
      </c>
      <c r="E246" s="5" t="s">
        <v>70</v>
      </c>
      <c r="F246" s="23"/>
      <c r="G246" s="23"/>
      <c r="H246" s="23"/>
      <c r="I246" s="23"/>
      <c r="J246" s="23"/>
      <c r="K246" s="23"/>
      <c r="L246" s="28">
        <v>24022.655999999999</v>
      </c>
      <c r="M246" s="28">
        <v>30886.272000000004</v>
      </c>
      <c r="N246" s="28">
        <v>13727.232</v>
      </c>
      <c r="O246" s="28">
        <v>30199.91</v>
      </c>
      <c r="P246" s="28">
        <v>15443.136</v>
      </c>
      <c r="Q246" s="28">
        <v>18874.944000000003</v>
      </c>
      <c r="R246" s="37">
        <v>133154.15000000002</v>
      </c>
      <c r="S246" s="33">
        <v>18874.944</v>
      </c>
      <c r="T246" s="20">
        <v>14413.593599999998</v>
      </c>
      <c r="U246" s="20">
        <v>28827.1872</v>
      </c>
      <c r="V246" s="20">
        <v>19150.927199999998</v>
      </c>
      <c r="W246" s="20">
        <v>32315.111999999997</v>
      </c>
      <c r="X246" s="20">
        <v>29173.607999999997</v>
      </c>
      <c r="Y246" s="20">
        <v>32352.048000000003</v>
      </c>
      <c r="Z246" s="20">
        <v>33679.605600000003</v>
      </c>
      <c r="AA246" s="20">
        <v>34469.452799999992</v>
      </c>
      <c r="AB246" s="20">
        <v>0</v>
      </c>
      <c r="AC246" s="20">
        <v>0</v>
      </c>
      <c r="AD246" s="20">
        <v>0</v>
      </c>
      <c r="AE246" s="37">
        <f t="shared" si="57"/>
        <v>243256.47840000002</v>
      </c>
      <c r="AF246" s="148">
        <f t="shared" si="58"/>
        <v>2.6231802774615482E-3</v>
      </c>
      <c r="AG246" s="462">
        <f t="shared" si="59"/>
        <v>2.8024239992447133</v>
      </c>
      <c r="AH246" s="149">
        <f t="shared" si="70"/>
        <v>27028.497600000002</v>
      </c>
      <c r="AI246" s="149">
        <f t="shared" si="71"/>
        <v>33500.368799999997</v>
      </c>
      <c r="AJ246" s="457">
        <f t="shared" si="65"/>
        <v>2.969172558935221E-3</v>
      </c>
      <c r="AK246" s="16">
        <v>32876.514790868336</v>
      </c>
      <c r="AL246" s="147">
        <v>39023.362891561912</v>
      </c>
      <c r="AM246" s="147">
        <f t="shared" si="66"/>
        <v>45063.443690078566</v>
      </c>
      <c r="AN246" s="147">
        <v>45063.443690078566</v>
      </c>
      <c r="AO246" s="147">
        <f t="shared" si="67"/>
        <v>47630.451034709615</v>
      </c>
      <c r="AP246" s="147">
        <f t="shared" si="68"/>
        <v>50638.302703284084</v>
      </c>
      <c r="AS246" s="20">
        <v>25490.824700011122</v>
      </c>
      <c r="AT246" s="33">
        <v>12996.548560567082</v>
      </c>
      <c r="AU246" s="33">
        <v>50000</v>
      </c>
      <c r="AV246" s="33">
        <v>14622.564363636349</v>
      </c>
      <c r="AW246" s="33">
        <v>20000</v>
      </c>
      <c r="AX246" s="33">
        <v>32924.090996781517</v>
      </c>
      <c r="AY246" s="33">
        <v>24336.482399999997</v>
      </c>
      <c r="AZ246" s="33">
        <f t="shared" si="64"/>
        <v>213247.02581186441</v>
      </c>
      <c r="BA246" s="397">
        <f t="shared" si="60"/>
        <v>395602.58613149863</v>
      </c>
    </row>
    <row r="247" spans="3:53" outlineLevel="1" x14ac:dyDescent="0.35">
      <c r="C247" s="5" t="s">
        <v>41</v>
      </c>
      <c r="D247" s="5" t="s">
        <v>33</v>
      </c>
      <c r="E247" s="5" t="s">
        <v>70</v>
      </c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37">
        <v>0</v>
      </c>
      <c r="S247" s="33">
        <v>0</v>
      </c>
      <c r="T247" s="20">
        <v>0</v>
      </c>
      <c r="U247" s="20">
        <v>0</v>
      </c>
      <c r="V247" s="20">
        <v>0</v>
      </c>
      <c r="W247" s="20">
        <v>0</v>
      </c>
      <c r="X247" s="20">
        <v>0</v>
      </c>
      <c r="Y247" s="20">
        <v>0</v>
      </c>
      <c r="Z247" s="20">
        <v>0</v>
      </c>
      <c r="AA247" s="20">
        <v>0</v>
      </c>
      <c r="AB247" s="20">
        <v>0</v>
      </c>
      <c r="AC247" s="20">
        <v>0</v>
      </c>
      <c r="AD247" s="20">
        <v>0</v>
      </c>
      <c r="AE247" s="37">
        <f t="shared" si="57"/>
        <v>0</v>
      </c>
      <c r="AF247" s="148">
        <f t="shared" si="58"/>
        <v>0</v>
      </c>
      <c r="AG247" s="462">
        <f t="shared" si="59"/>
        <v>0</v>
      </c>
      <c r="AH247" s="149">
        <f t="shared" si="70"/>
        <v>0</v>
      </c>
      <c r="AI247" s="149">
        <f t="shared" si="71"/>
        <v>0</v>
      </c>
      <c r="AJ247" s="457">
        <f t="shared" si="65"/>
        <v>0</v>
      </c>
      <c r="AK247" s="16">
        <v>0</v>
      </c>
      <c r="AL247" s="147">
        <v>0</v>
      </c>
      <c r="AM247" s="147">
        <f t="shared" si="66"/>
        <v>0</v>
      </c>
      <c r="AN247" s="147">
        <v>0</v>
      </c>
      <c r="AO247" s="147">
        <f t="shared" si="67"/>
        <v>0</v>
      </c>
      <c r="AP247" s="147">
        <f t="shared" si="68"/>
        <v>0</v>
      </c>
      <c r="AS247" s="20">
        <v>9572.5558798401362</v>
      </c>
      <c r="AT247" s="33">
        <v>4880.5869878752883</v>
      </c>
      <c r="AU247" s="33">
        <v>10982.407680000004</v>
      </c>
      <c r="AV247" s="33">
        <v>5491.2038400000019</v>
      </c>
      <c r="AW247" s="33"/>
      <c r="AX247" s="33">
        <v>0</v>
      </c>
      <c r="AY247" s="33">
        <v>0</v>
      </c>
      <c r="AZ247" s="33">
        <f t="shared" si="64"/>
        <v>30926.754387715431</v>
      </c>
      <c r="BA247" s="397">
        <f t="shared" si="60"/>
        <v>30926.754387715431</v>
      </c>
    </row>
    <row r="248" spans="3:53" outlineLevel="1" x14ac:dyDescent="0.35">
      <c r="C248" s="5" t="s">
        <v>42</v>
      </c>
      <c r="D248" s="5" t="s">
        <v>48</v>
      </c>
      <c r="E248" s="5" t="s">
        <v>70</v>
      </c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37">
        <v>0</v>
      </c>
      <c r="S248" s="33">
        <v>0</v>
      </c>
      <c r="T248" s="20">
        <v>0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37">
        <f t="shared" si="57"/>
        <v>0</v>
      </c>
      <c r="AF248" s="148">
        <f t="shared" si="58"/>
        <v>0</v>
      </c>
      <c r="AG248" s="462">
        <f t="shared" si="59"/>
        <v>0</v>
      </c>
      <c r="AH248" s="149">
        <f t="shared" si="70"/>
        <v>0</v>
      </c>
      <c r="AI248" s="149">
        <f t="shared" si="71"/>
        <v>0</v>
      </c>
      <c r="AJ248" s="457">
        <f t="shared" si="65"/>
        <v>0</v>
      </c>
      <c r="AK248" s="16">
        <v>0</v>
      </c>
      <c r="AL248" s="147">
        <v>0</v>
      </c>
      <c r="AM248" s="147">
        <f t="shared" si="66"/>
        <v>0</v>
      </c>
      <c r="AN248" s="147">
        <v>0</v>
      </c>
      <c r="AO248" s="147">
        <f t="shared" si="67"/>
        <v>0</v>
      </c>
      <c r="AP248" s="147">
        <f t="shared" si="68"/>
        <v>0</v>
      </c>
      <c r="AS248" s="20"/>
      <c r="AT248" s="33"/>
      <c r="AU248" s="33"/>
      <c r="AV248" s="33"/>
      <c r="AW248" s="33"/>
      <c r="AX248" s="33">
        <v>0</v>
      </c>
      <c r="AY248" s="33">
        <v>71810.28</v>
      </c>
      <c r="AZ248" s="33">
        <f t="shared" si="64"/>
        <v>71810.28</v>
      </c>
      <c r="BA248" s="397">
        <f t="shared" si="60"/>
        <v>71810.28</v>
      </c>
    </row>
    <row r="249" spans="3:53" outlineLevel="1" x14ac:dyDescent="0.35">
      <c r="C249" s="5" t="s">
        <v>43</v>
      </c>
      <c r="D249" s="5" t="s">
        <v>49</v>
      </c>
      <c r="E249" s="5" t="s">
        <v>69</v>
      </c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37">
        <v>0</v>
      </c>
      <c r="S249" s="33">
        <v>0</v>
      </c>
      <c r="T249" s="20">
        <v>0</v>
      </c>
      <c r="U249" s="20">
        <v>0</v>
      </c>
      <c r="V249" s="20">
        <v>0</v>
      </c>
      <c r="W249" s="20">
        <v>0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37">
        <f t="shared" si="57"/>
        <v>0</v>
      </c>
      <c r="AF249" s="148">
        <f t="shared" si="58"/>
        <v>0</v>
      </c>
      <c r="AG249" s="462">
        <f t="shared" si="59"/>
        <v>0</v>
      </c>
      <c r="AH249" s="149">
        <f t="shared" si="70"/>
        <v>0</v>
      </c>
      <c r="AI249" s="149">
        <f t="shared" si="71"/>
        <v>0</v>
      </c>
      <c r="AJ249" s="457">
        <f t="shared" si="65"/>
        <v>0</v>
      </c>
      <c r="AK249" s="16">
        <v>0</v>
      </c>
      <c r="AL249" s="147">
        <v>0</v>
      </c>
      <c r="AM249" s="147">
        <f t="shared" si="66"/>
        <v>0</v>
      </c>
      <c r="AN249" s="147">
        <v>0</v>
      </c>
      <c r="AO249" s="147">
        <f t="shared" si="67"/>
        <v>0</v>
      </c>
      <c r="AP249" s="147">
        <f t="shared" si="68"/>
        <v>0</v>
      </c>
      <c r="AS249" s="20"/>
      <c r="AT249" s="33"/>
      <c r="AU249" s="33"/>
      <c r="AV249" s="33"/>
      <c r="AW249" s="33"/>
      <c r="AX249" s="33">
        <v>0</v>
      </c>
      <c r="AY249" s="33">
        <v>82649.376000000004</v>
      </c>
      <c r="AZ249" s="33">
        <f t="shared" si="64"/>
        <v>82649.376000000004</v>
      </c>
      <c r="BA249" s="397">
        <f t="shared" si="60"/>
        <v>82649.376000000004</v>
      </c>
    </row>
    <row r="250" spans="3:53" outlineLevel="1" x14ac:dyDescent="0.35">
      <c r="C250" s="5" t="s">
        <v>41</v>
      </c>
      <c r="D250" s="5" t="s">
        <v>30</v>
      </c>
      <c r="E250" s="5" t="s">
        <v>71</v>
      </c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37">
        <v>0</v>
      </c>
      <c r="S250" s="33">
        <v>0</v>
      </c>
      <c r="T250" s="20">
        <v>0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37">
        <f t="shared" si="57"/>
        <v>0</v>
      </c>
      <c r="AF250" s="148">
        <f t="shared" si="58"/>
        <v>0</v>
      </c>
      <c r="AG250" s="462">
        <f t="shared" si="59"/>
        <v>0</v>
      </c>
      <c r="AH250" s="149">
        <f t="shared" si="70"/>
        <v>0</v>
      </c>
      <c r="AI250" s="149">
        <f t="shared" si="71"/>
        <v>0</v>
      </c>
      <c r="AJ250" s="457">
        <f t="shared" si="65"/>
        <v>0</v>
      </c>
      <c r="AK250" s="16">
        <v>0</v>
      </c>
      <c r="AL250" s="147">
        <v>0</v>
      </c>
      <c r="AM250" s="147">
        <f t="shared" si="66"/>
        <v>0</v>
      </c>
      <c r="AN250" s="147">
        <v>0</v>
      </c>
      <c r="AO250" s="147">
        <f t="shared" si="67"/>
        <v>0</v>
      </c>
      <c r="AP250" s="147">
        <f t="shared" si="68"/>
        <v>0</v>
      </c>
      <c r="AS250" s="20"/>
      <c r="AT250" s="33"/>
      <c r="AU250" s="33"/>
      <c r="AV250" s="33"/>
      <c r="AW250" s="33"/>
      <c r="AX250" s="33"/>
      <c r="AY250" s="33"/>
      <c r="AZ250" s="33">
        <f t="shared" si="64"/>
        <v>0</v>
      </c>
      <c r="BA250" s="397">
        <f t="shared" si="60"/>
        <v>0</v>
      </c>
    </row>
    <row r="251" spans="3:53" outlineLevel="1" x14ac:dyDescent="0.35">
      <c r="C251" s="5" t="s">
        <v>41</v>
      </c>
      <c r="D251" s="5" t="s">
        <v>31</v>
      </c>
      <c r="E251" s="5" t="s">
        <v>71</v>
      </c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37">
        <v>0</v>
      </c>
      <c r="S251" s="33">
        <v>0</v>
      </c>
      <c r="T251" s="20">
        <v>0</v>
      </c>
      <c r="U251" s="20">
        <v>0</v>
      </c>
      <c r="V251" s="20">
        <v>0</v>
      </c>
      <c r="W251" s="20">
        <v>0</v>
      </c>
      <c r="X251" s="20">
        <v>0</v>
      </c>
      <c r="Y251" s="20">
        <v>0</v>
      </c>
      <c r="Z251" s="20">
        <v>0</v>
      </c>
      <c r="AA251" s="20">
        <v>0</v>
      </c>
      <c r="AB251" s="20">
        <v>0</v>
      </c>
      <c r="AC251" s="20">
        <v>0</v>
      </c>
      <c r="AD251" s="20">
        <v>0</v>
      </c>
      <c r="AE251" s="37">
        <f t="shared" si="57"/>
        <v>0</v>
      </c>
      <c r="AF251" s="148">
        <f t="shared" si="58"/>
        <v>0</v>
      </c>
      <c r="AG251" s="462">
        <f t="shared" si="59"/>
        <v>0</v>
      </c>
      <c r="AH251" s="149">
        <f t="shared" si="70"/>
        <v>0</v>
      </c>
      <c r="AI251" s="149">
        <f t="shared" si="71"/>
        <v>0</v>
      </c>
      <c r="AJ251" s="457">
        <f t="shared" si="65"/>
        <v>0</v>
      </c>
      <c r="AK251" s="16">
        <v>0</v>
      </c>
      <c r="AL251" s="147">
        <v>0</v>
      </c>
      <c r="AM251" s="147">
        <f t="shared" si="66"/>
        <v>0</v>
      </c>
      <c r="AN251" s="147">
        <v>0</v>
      </c>
      <c r="AO251" s="147">
        <f t="shared" si="67"/>
        <v>0</v>
      </c>
      <c r="AP251" s="147">
        <f t="shared" si="68"/>
        <v>0</v>
      </c>
      <c r="AS251" s="20"/>
      <c r="AT251" s="33"/>
      <c r="AU251" s="33"/>
      <c r="AV251" s="33"/>
      <c r="AW251" s="33"/>
      <c r="AX251" s="33"/>
      <c r="AY251" s="33"/>
      <c r="AZ251" s="33">
        <f t="shared" si="64"/>
        <v>0</v>
      </c>
      <c r="BA251" s="397">
        <f t="shared" si="60"/>
        <v>0</v>
      </c>
    </row>
    <row r="252" spans="3:53" outlineLevel="1" x14ac:dyDescent="0.35">
      <c r="C252" s="5" t="s">
        <v>41</v>
      </c>
      <c r="D252" s="5" t="s">
        <v>34</v>
      </c>
      <c r="E252" s="5" t="s">
        <v>72</v>
      </c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37">
        <v>0</v>
      </c>
      <c r="S252" s="33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37">
        <f t="shared" si="57"/>
        <v>0</v>
      </c>
      <c r="AF252" s="148">
        <f t="shared" si="58"/>
        <v>0</v>
      </c>
      <c r="AG252" s="462">
        <f t="shared" si="59"/>
        <v>0</v>
      </c>
      <c r="AH252" s="149">
        <f t="shared" si="70"/>
        <v>0</v>
      </c>
      <c r="AI252" s="149">
        <f t="shared" si="71"/>
        <v>0</v>
      </c>
      <c r="AJ252" s="457">
        <f t="shared" si="65"/>
        <v>0</v>
      </c>
      <c r="AK252" s="16">
        <v>0</v>
      </c>
      <c r="AL252" s="147">
        <v>0</v>
      </c>
      <c r="AM252" s="147">
        <f t="shared" si="66"/>
        <v>0</v>
      </c>
      <c r="AN252" s="147">
        <v>0</v>
      </c>
      <c r="AO252" s="147">
        <f t="shared" si="67"/>
        <v>0</v>
      </c>
      <c r="AP252" s="147">
        <f t="shared" si="68"/>
        <v>0</v>
      </c>
      <c r="AS252" s="20"/>
      <c r="AT252" s="33"/>
      <c r="AU252" s="33"/>
      <c r="AV252" s="33"/>
      <c r="AW252" s="33"/>
      <c r="AX252" s="33"/>
      <c r="AY252" s="33"/>
      <c r="AZ252" s="33">
        <f t="shared" si="64"/>
        <v>0</v>
      </c>
      <c r="BA252" s="397">
        <f t="shared" si="60"/>
        <v>0</v>
      </c>
    </row>
    <row r="253" spans="3:53" outlineLevel="1" x14ac:dyDescent="0.35">
      <c r="C253" s="5" t="s">
        <v>41</v>
      </c>
      <c r="D253" s="5" t="s">
        <v>35</v>
      </c>
      <c r="E253" s="5" t="s">
        <v>72</v>
      </c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37">
        <v>0</v>
      </c>
      <c r="S253" s="33">
        <v>0</v>
      </c>
      <c r="T253" s="20">
        <v>0</v>
      </c>
      <c r="U253" s="20">
        <v>0</v>
      </c>
      <c r="V253" s="20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37">
        <f t="shared" si="57"/>
        <v>0</v>
      </c>
      <c r="AF253" s="148">
        <f t="shared" si="58"/>
        <v>0</v>
      </c>
      <c r="AG253" s="462">
        <f t="shared" si="59"/>
        <v>0</v>
      </c>
      <c r="AH253" s="149">
        <f t="shared" si="70"/>
        <v>0</v>
      </c>
      <c r="AI253" s="149">
        <f t="shared" si="71"/>
        <v>0</v>
      </c>
      <c r="AJ253" s="457">
        <f t="shared" si="65"/>
        <v>0</v>
      </c>
      <c r="AK253" s="16">
        <v>0</v>
      </c>
      <c r="AL253" s="147">
        <v>0</v>
      </c>
      <c r="AM253" s="147">
        <f t="shared" si="66"/>
        <v>0</v>
      </c>
      <c r="AN253" s="147">
        <v>0</v>
      </c>
      <c r="AO253" s="147">
        <f t="shared" si="67"/>
        <v>0</v>
      </c>
      <c r="AP253" s="147">
        <f t="shared" si="68"/>
        <v>0</v>
      </c>
      <c r="AS253" s="20"/>
      <c r="AT253" s="33"/>
      <c r="AU253" s="33"/>
      <c r="AV253" s="33"/>
      <c r="AW253" s="33"/>
      <c r="AX253" s="33"/>
      <c r="AY253" s="33"/>
      <c r="AZ253" s="33">
        <f t="shared" si="64"/>
        <v>0</v>
      </c>
      <c r="BA253" s="397">
        <f t="shared" si="60"/>
        <v>0</v>
      </c>
    </row>
    <row r="254" spans="3:53" outlineLevel="1" x14ac:dyDescent="0.35">
      <c r="C254" s="5" t="s">
        <v>44</v>
      </c>
      <c r="D254" s="5" t="s">
        <v>50</v>
      </c>
      <c r="E254" s="5" t="s">
        <v>73</v>
      </c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37">
        <v>0</v>
      </c>
      <c r="S254" s="33">
        <v>0</v>
      </c>
      <c r="T254" s="20">
        <v>0</v>
      </c>
      <c r="U254" s="20">
        <v>0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37">
        <f t="shared" si="57"/>
        <v>0</v>
      </c>
      <c r="AF254" s="148">
        <f t="shared" si="58"/>
        <v>0</v>
      </c>
      <c r="AG254" s="462">
        <f t="shared" si="59"/>
        <v>0</v>
      </c>
      <c r="AH254" s="149">
        <f t="shared" si="70"/>
        <v>0</v>
      </c>
      <c r="AI254" s="149">
        <f t="shared" si="71"/>
        <v>0</v>
      </c>
      <c r="AJ254" s="457">
        <f t="shared" si="65"/>
        <v>0</v>
      </c>
      <c r="AK254" s="16">
        <v>0</v>
      </c>
      <c r="AL254" s="147">
        <v>0</v>
      </c>
      <c r="AM254" s="147">
        <f t="shared" si="66"/>
        <v>0</v>
      </c>
      <c r="AN254" s="147">
        <v>0</v>
      </c>
      <c r="AO254" s="147">
        <f t="shared" si="67"/>
        <v>0</v>
      </c>
      <c r="AP254" s="147">
        <f t="shared" si="68"/>
        <v>0</v>
      </c>
      <c r="AS254" s="20">
        <v>17006.01853867904</v>
      </c>
      <c r="AT254" s="33">
        <v>8670.552968015576</v>
      </c>
      <c r="AU254" s="33">
        <v>12000</v>
      </c>
      <c r="AV254" s="33"/>
      <c r="AW254" s="33">
        <v>12000</v>
      </c>
      <c r="AX254" s="33">
        <v>11925.366565222959</v>
      </c>
      <c r="AY254" s="33">
        <v>24388.128000000001</v>
      </c>
      <c r="AZ254" s="33">
        <f t="shared" si="64"/>
        <v>85990.066071917579</v>
      </c>
      <c r="BA254" s="397">
        <f t="shared" si="60"/>
        <v>85990.066071917579</v>
      </c>
    </row>
    <row r="255" spans="3:53" outlineLevel="1" x14ac:dyDescent="0.35">
      <c r="C255" s="5" t="s">
        <v>44</v>
      </c>
      <c r="D255" s="5" t="s">
        <v>51</v>
      </c>
      <c r="E255" s="5" t="s">
        <v>73</v>
      </c>
      <c r="F255" s="23"/>
      <c r="G255" s="23"/>
      <c r="H255" s="23"/>
      <c r="I255" s="23"/>
      <c r="J255" s="23"/>
      <c r="K255" s="23"/>
      <c r="L255" s="28">
        <v>24388.128000000001</v>
      </c>
      <c r="M255" s="28">
        <v>19510.502</v>
      </c>
      <c r="N255" s="28">
        <v>4877.6260000000002</v>
      </c>
      <c r="O255" s="28">
        <v>25608.312000000002</v>
      </c>
      <c r="P255" s="28">
        <v>2438.8127999999997</v>
      </c>
      <c r="Q255" s="28">
        <v>2438.8127999999997</v>
      </c>
      <c r="R255" s="37">
        <v>79262.193600000013</v>
      </c>
      <c r="S255" s="33">
        <v>12194.063999999998</v>
      </c>
      <c r="T255" s="20">
        <v>8535.8447999999989</v>
      </c>
      <c r="U255" s="20">
        <v>15425.490959999999</v>
      </c>
      <c r="V255" s="20">
        <v>2438.8127999999997</v>
      </c>
      <c r="W255" s="20">
        <v>11218.538879999998</v>
      </c>
      <c r="X255" s="20">
        <v>7316.4384</v>
      </c>
      <c r="Y255" s="20">
        <v>9267.4886399999996</v>
      </c>
      <c r="Z255" s="20">
        <v>12681.826559999998</v>
      </c>
      <c r="AA255" s="20">
        <v>11218.538879999998</v>
      </c>
      <c r="AB255" s="20">
        <v>0</v>
      </c>
      <c r="AC255" s="20">
        <v>0</v>
      </c>
      <c r="AD255" s="20">
        <v>0</v>
      </c>
      <c r="AE255" s="37">
        <f t="shared" si="57"/>
        <v>90297.043919999996</v>
      </c>
      <c r="AF255" s="148">
        <f t="shared" si="58"/>
        <v>9.7372709776112241E-4</v>
      </c>
      <c r="AG255" s="462">
        <f t="shared" si="59"/>
        <v>0.80138890530296725</v>
      </c>
      <c r="AH255" s="149">
        <f t="shared" si="70"/>
        <v>10033.00488</v>
      </c>
      <c r="AI255" s="149">
        <f t="shared" si="71"/>
        <v>11055.951359999999</v>
      </c>
      <c r="AJ255" s="457">
        <f t="shared" si="65"/>
        <v>9.7990047772353295E-4</v>
      </c>
      <c r="AK255" s="16">
        <v>13156.833458884368</v>
      </c>
      <c r="AL255" s="147">
        <v>11995.640827353542</v>
      </c>
      <c r="AM255" s="147">
        <f t="shared" si="66"/>
        <v>14872.052439960229</v>
      </c>
      <c r="AN255" s="147">
        <v>14872.052439960229</v>
      </c>
      <c r="AO255" s="147">
        <f t="shared" si="67"/>
        <v>15719.228437109359</v>
      </c>
      <c r="AP255" s="147">
        <f t="shared" si="68"/>
        <v>16711.893978924356</v>
      </c>
      <c r="AS255" s="20"/>
      <c r="AT255" s="33"/>
      <c r="AU255" s="33"/>
      <c r="AV255" s="33"/>
      <c r="AW255" s="33"/>
      <c r="AX255" s="33"/>
      <c r="AY255" s="33"/>
      <c r="AZ255" s="33">
        <f t="shared" si="64"/>
        <v>13156.833458884368</v>
      </c>
      <c r="BA255" s="397">
        <f t="shared" si="60"/>
        <v>72455.64914223185</v>
      </c>
    </row>
    <row r="256" spans="3:53" outlineLevel="1" x14ac:dyDescent="0.35">
      <c r="C256" s="5" t="s">
        <v>41</v>
      </c>
      <c r="D256" s="5" t="s">
        <v>52</v>
      </c>
      <c r="E256" s="5" t="s">
        <v>74</v>
      </c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37">
        <v>0</v>
      </c>
      <c r="S256" s="33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0</v>
      </c>
      <c r="Z256" s="20">
        <v>0</v>
      </c>
      <c r="AA256" s="20">
        <v>0</v>
      </c>
      <c r="AB256" s="20">
        <v>0</v>
      </c>
      <c r="AC256" s="20">
        <v>0</v>
      </c>
      <c r="AD256" s="20">
        <v>0</v>
      </c>
      <c r="AE256" s="37">
        <f t="shared" si="57"/>
        <v>0</v>
      </c>
      <c r="AF256" s="148">
        <f t="shared" si="58"/>
        <v>0</v>
      </c>
      <c r="AG256" s="462">
        <f t="shared" si="59"/>
        <v>0</v>
      </c>
      <c r="AH256" s="149">
        <f t="shared" si="70"/>
        <v>0</v>
      </c>
      <c r="AI256" s="149">
        <f t="shared" si="71"/>
        <v>0</v>
      </c>
      <c r="AJ256" s="457">
        <f t="shared" si="65"/>
        <v>0</v>
      </c>
      <c r="AK256" s="16">
        <v>0</v>
      </c>
      <c r="AL256" s="147">
        <v>0</v>
      </c>
      <c r="AM256" s="147">
        <f t="shared" si="66"/>
        <v>0</v>
      </c>
      <c r="AN256" s="147">
        <v>0</v>
      </c>
      <c r="AO256" s="147">
        <f t="shared" si="67"/>
        <v>0</v>
      </c>
      <c r="AP256" s="147">
        <f t="shared" si="68"/>
        <v>0</v>
      </c>
      <c r="AS256" s="20"/>
      <c r="AT256" s="33"/>
      <c r="AU256" s="33"/>
      <c r="AV256" s="33"/>
      <c r="AW256" s="33"/>
      <c r="AX256" s="33"/>
      <c r="AY256" s="33"/>
      <c r="AZ256" s="33">
        <f t="shared" si="64"/>
        <v>0</v>
      </c>
      <c r="BA256" s="397">
        <f t="shared" si="60"/>
        <v>0</v>
      </c>
    </row>
    <row r="257" spans="3:53" outlineLevel="1" x14ac:dyDescent="0.35">
      <c r="C257" s="5" t="s">
        <v>41</v>
      </c>
      <c r="D257" s="5" t="s">
        <v>53</v>
      </c>
      <c r="E257" s="5" t="s">
        <v>74</v>
      </c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37">
        <v>0</v>
      </c>
      <c r="S257" s="33">
        <v>0</v>
      </c>
      <c r="T257" s="20">
        <v>0</v>
      </c>
      <c r="U257" s="20">
        <v>0</v>
      </c>
      <c r="V257" s="20">
        <v>0</v>
      </c>
      <c r="W257" s="20">
        <v>0</v>
      </c>
      <c r="X257" s="20">
        <v>0</v>
      </c>
      <c r="Y257" s="20">
        <v>0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37">
        <f t="shared" si="57"/>
        <v>0</v>
      </c>
      <c r="AF257" s="148">
        <f t="shared" si="58"/>
        <v>0</v>
      </c>
      <c r="AG257" s="462">
        <f t="shared" si="59"/>
        <v>0</v>
      </c>
      <c r="AH257" s="149">
        <f t="shared" si="70"/>
        <v>0</v>
      </c>
      <c r="AI257" s="149">
        <f t="shared" si="71"/>
        <v>0</v>
      </c>
      <c r="AJ257" s="457">
        <f t="shared" si="65"/>
        <v>0</v>
      </c>
      <c r="AK257" s="16">
        <v>0</v>
      </c>
      <c r="AL257" s="147">
        <v>0</v>
      </c>
      <c r="AM257" s="147">
        <f t="shared" si="66"/>
        <v>0</v>
      </c>
      <c r="AN257" s="147">
        <v>0</v>
      </c>
      <c r="AO257" s="147">
        <f t="shared" si="67"/>
        <v>0</v>
      </c>
      <c r="AP257" s="147">
        <f t="shared" si="68"/>
        <v>0</v>
      </c>
      <c r="AS257" s="20"/>
      <c r="AT257" s="33"/>
      <c r="AU257" s="33"/>
      <c r="AV257" s="33"/>
      <c r="AW257" s="33"/>
      <c r="AX257" s="33"/>
      <c r="AY257" s="33"/>
      <c r="AZ257" s="33">
        <f t="shared" si="64"/>
        <v>0</v>
      </c>
      <c r="BA257" s="397">
        <f t="shared" si="60"/>
        <v>0</v>
      </c>
    </row>
    <row r="258" spans="3:53" outlineLevel="1" x14ac:dyDescent="0.35">
      <c r="C258" s="5" t="s">
        <v>44</v>
      </c>
      <c r="D258" s="5" t="s">
        <v>54</v>
      </c>
      <c r="E258" s="5" t="s">
        <v>75</v>
      </c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8">
        <v>13820.544000000002</v>
      </c>
      <c r="Q258" s="28">
        <v>12092.975999999999</v>
      </c>
      <c r="R258" s="37">
        <v>25913.52</v>
      </c>
      <c r="S258" s="33">
        <v>19003.248</v>
      </c>
      <c r="T258" s="20">
        <v>8292.3263999999999</v>
      </c>
      <c r="U258" s="20">
        <v>29298.931199999999</v>
      </c>
      <c r="V258" s="20">
        <v>8706.0095999999994</v>
      </c>
      <c r="W258" s="20">
        <v>11919.830399999999</v>
      </c>
      <c r="X258" s="20">
        <v>9846.7488000000012</v>
      </c>
      <c r="Y258" s="20">
        <v>21039.523199999996</v>
      </c>
      <c r="Z258" s="20">
        <v>12991.103999999999</v>
      </c>
      <c r="AA258" s="20">
        <v>17621.193600000002</v>
      </c>
      <c r="AB258" s="20">
        <v>0</v>
      </c>
      <c r="AC258" s="20">
        <v>0</v>
      </c>
      <c r="AD258" s="20">
        <v>0</v>
      </c>
      <c r="AE258" s="37">
        <f t="shared" si="57"/>
        <v>138718.91519999999</v>
      </c>
      <c r="AF258" s="148">
        <f t="shared" si="58"/>
        <v>1.4958891325605119E-3</v>
      </c>
      <c r="AG258" s="462">
        <f t="shared" si="59"/>
        <v>0</v>
      </c>
      <c r="AH258" s="149">
        <f t="shared" si="70"/>
        <v>15413.212799999999</v>
      </c>
      <c r="AI258" s="149">
        <f t="shared" si="71"/>
        <v>17217.2736</v>
      </c>
      <c r="AJ258" s="457">
        <f t="shared" si="65"/>
        <v>1.5259848814798669E-3</v>
      </c>
      <c r="AK258" s="16">
        <v>20051.522942614931</v>
      </c>
      <c r="AL258" s="147">
        <v>17984.749346852372</v>
      </c>
      <c r="AM258" s="147">
        <f t="shared" si="66"/>
        <v>23160.032774632509</v>
      </c>
      <c r="AN258" s="147">
        <v>23160.032774632509</v>
      </c>
      <c r="AO258" s="147">
        <f t="shared" si="67"/>
        <v>24479.327736714309</v>
      </c>
      <c r="AP258" s="147">
        <f t="shared" si="68"/>
        <v>26025.191468401441</v>
      </c>
      <c r="AS258" s="20">
        <v>13074.395194697598</v>
      </c>
      <c r="AT258" s="33">
        <v>12283.712128915957</v>
      </c>
      <c r="AU258" s="33">
        <v>17820.544000000002</v>
      </c>
      <c r="AV258" s="33">
        <v>17820.544000000002</v>
      </c>
      <c r="AW258" s="33">
        <v>17820.544000000002</v>
      </c>
      <c r="AX258" s="33">
        <v>20471.561346827344</v>
      </c>
      <c r="AY258" s="33">
        <v>8948.3615999999984</v>
      </c>
      <c r="AZ258" s="33">
        <f t="shared" si="64"/>
        <v>128291.18521305583</v>
      </c>
      <c r="BA258" s="397">
        <f t="shared" si="60"/>
        <v>219940.48653965644</v>
      </c>
    </row>
    <row r="259" spans="3:53" outlineLevel="1" x14ac:dyDescent="0.35">
      <c r="C259" s="5" t="s">
        <v>42</v>
      </c>
      <c r="D259" s="5" t="s">
        <v>55</v>
      </c>
      <c r="E259" s="5" t="s">
        <v>76</v>
      </c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37">
        <v>0</v>
      </c>
      <c r="S259" s="33">
        <v>0</v>
      </c>
      <c r="T259" s="20">
        <v>0</v>
      </c>
      <c r="U259" s="20">
        <v>0</v>
      </c>
      <c r="V259" s="20">
        <v>0</v>
      </c>
      <c r="W259" s="20">
        <v>0</v>
      </c>
      <c r="X259" s="20">
        <v>0</v>
      </c>
      <c r="Y259" s="20">
        <v>0</v>
      </c>
      <c r="Z259" s="20">
        <v>0</v>
      </c>
      <c r="AA259" s="20">
        <v>0</v>
      </c>
      <c r="AB259" s="20">
        <v>0</v>
      </c>
      <c r="AC259" s="20">
        <v>0</v>
      </c>
      <c r="AD259" s="20">
        <v>0</v>
      </c>
      <c r="AE259" s="37">
        <f t="shared" si="57"/>
        <v>0</v>
      </c>
      <c r="AF259" s="148">
        <f t="shared" si="58"/>
        <v>0</v>
      </c>
      <c r="AG259" s="462">
        <f t="shared" si="59"/>
        <v>0</v>
      </c>
      <c r="AH259" s="149">
        <f t="shared" si="70"/>
        <v>0</v>
      </c>
      <c r="AI259" s="149">
        <f t="shared" si="71"/>
        <v>0</v>
      </c>
      <c r="AJ259" s="457">
        <f t="shared" si="65"/>
        <v>0</v>
      </c>
      <c r="AK259" s="16">
        <v>0</v>
      </c>
      <c r="AL259" s="147">
        <v>0</v>
      </c>
      <c r="AM259" s="147">
        <f t="shared" si="66"/>
        <v>0</v>
      </c>
      <c r="AN259" s="147">
        <v>0</v>
      </c>
      <c r="AO259" s="147">
        <f t="shared" si="67"/>
        <v>0</v>
      </c>
      <c r="AP259" s="147">
        <f t="shared" si="68"/>
        <v>0</v>
      </c>
      <c r="AS259" s="20"/>
      <c r="AT259" s="33"/>
      <c r="AU259" s="33"/>
      <c r="AV259" s="33"/>
      <c r="AW259" s="33"/>
      <c r="AX259" s="33"/>
      <c r="AY259" s="33"/>
      <c r="AZ259" s="33">
        <f t="shared" si="64"/>
        <v>0</v>
      </c>
      <c r="BA259" s="397">
        <f t="shared" si="60"/>
        <v>0</v>
      </c>
    </row>
    <row r="260" spans="3:53" outlineLevel="1" x14ac:dyDescent="0.35">
      <c r="C260" s="5" t="s">
        <v>42</v>
      </c>
      <c r="D260" s="5" t="s">
        <v>56</v>
      </c>
      <c r="E260" s="5" t="s">
        <v>74</v>
      </c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37">
        <v>0</v>
      </c>
      <c r="S260" s="33">
        <v>0</v>
      </c>
      <c r="T260" s="20">
        <v>0</v>
      </c>
      <c r="U260" s="20">
        <v>0</v>
      </c>
      <c r="V260" s="20">
        <v>0</v>
      </c>
      <c r="W260" s="20">
        <v>0</v>
      </c>
      <c r="X260" s="20">
        <v>0</v>
      </c>
      <c r="Y260" s="20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37">
        <f t="shared" si="57"/>
        <v>0</v>
      </c>
      <c r="AF260" s="148">
        <f t="shared" si="58"/>
        <v>0</v>
      </c>
      <c r="AG260" s="462">
        <f t="shared" si="59"/>
        <v>0</v>
      </c>
      <c r="AH260" s="149">
        <f t="shared" si="70"/>
        <v>0</v>
      </c>
      <c r="AI260" s="149">
        <f t="shared" si="71"/>
        <v>0</v>
      </c>
      <c r="AJ260" s="457">
        <f t="shared" si="65"/>
        <v>0</v>
      </c>
      <c r="AK260" s="16">
        <v>0</v>
      </c>
      <c r="AL260" s="147">
        <v>0</v>
      </c>
      <c r="AM260" s="147">
        <f t="shared" si="66"/>
        <v>0</v>
      </c>
      <c r="AN260" s="147">
        <v>0</v>
      </c>
      <c r="AO260" s="147">
        <f t="shared" si="67"/>
        <v>0</v>
      </c>
      <c r="AP260" s="147">
        <f t="shared" si="68"/>
        <v>0</v>
      </c>
      <c r="AS260" s="20"/>
      <c r="AT260" s="33"/>
      <c r="AU260" s="33"/>
      <c r="AV260" s="33"/>
      <c r="AW260" s="33"/>
      <c r="AX260" s="33"/>
      <c r="AY260" s="33"/>
      <c r="AZ260" s="33">
        <f t="shared" si="64"/>
        <v>0</v>
      </c>
      <c r="BA260" s="397">
        <f t="shared" si="60"/>
        <v>0</v>
      </c>
    </row>
    <row r="261" spans="3:53" outlineLevel="1" x14ac:dyDescent="0.35">
      <c r="C261" s="5" t="s">
        <v>45</v>
      </c>
      <c r="D261" s="5" t="s">
        <v>57</v>
      </c>
      <c r="E261" s="5" t="s">
        <v>77</v>
      </c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37">
        <v>0</v>
      </c>
      <c r="S261" s="33">
        <v>0</v>
      </c>
      <c r="T261" s="20">
        <v>0</v>
      </c>
      <c r="U261" s="20">
        <v>0</v>
      </c>
      <c r="V261" s="20">
        <v>0</v>
      </c>
      <c r="W261" s="20">
        <v>0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20">
        <v>0</v>
      </c>
      <c r="AD261" s="20">
        <v>0</v>
      </c>
      <c r="AE261" s="37">
        <f t="shared" si="57"/>
        <v>0</v>
      </c>
      <c r="AF261" s="148">
        <f t="shared" si="58"/>
        <v>0</v>
      </c>
      <c r="AG261" s="462">
        <f t="shared" si="59"/>
        <v>0</v>
      </c>
      <c r="AH261" s="149">
        <f t="shared" si="70"/>
        <v>0</v>
      </c>
      <c r="AI261" s="149">
        <f t="shared" si="71"/>
        <v>0</v>
      </c>
      <c r="AJ261" s="457">
        <f t="shared" si="65"/>
        <v>0</v>
      </c>
      <c r="AK261" s="16">
        <v>0</v>
      </c>
      <c r="AL261" s="147">
        <v>0</v>
      </c>
      <c r="AM261" s="147">
        <f t="shared" si="66"/>
        <v>0</v>
      </c>
      <c r="AN261" s="147">
        <v>0</v>
      </c>
      <c r="AO261" s="147">
        <f t="shared" si="67"/>
        <v>0</v>
      </c>
      <c r="AP261" s="147">
        <f t="shared" si="68"/>
        <v>0</v>
      </c>
      <c r="AS261" s="20"/>
      <c r="AT261" s="33"/>
      <c r="AU261" s="33"/>
      <c r="AV261" s="33"/>
      <c r="AW261" s="33"/>
      <c r="AX261" s="33"/>
      <c r="AY261" s="33"/>
      <c r="AZ261" s="33">
        <f t="shared" si="64"/>
        <v>0</v>
      </c>
      <c r="BA261" s="397">
        <f t="shared" si="60"/>
        <v>0</v>
      </c>
    </row>
    <row r="262" spans="3:53" outlineLevel="1" x14ac:dyDescent="0.35">
      <c r="C262" s="5" t="s">
        <v>45</v>
      </c>
      <c r="D262" s="5" t="s">
        <v>58</v>
      </c>
      <c r="E262" s="5" t="s">
        <v>77</v>
      </c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37">
        <v>0</v>
      </c>
      <c r="S262" s="33">
        <v>0</v>
      </c>
      <c r="T262" s="20">
        <v>0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20">
        <v>0</v>
      </c>
      <c r="AD262" s="20">
        <v>0</v>
      </c>
      <c r="AE262" s="37">
        <f t="shared" si="57"/>
        <v>0</v>
      </c>
      <c r="AF262" s="148">
        <f t="shared" si="58"/>
        <v>0</v>
      </c>
      <c r="AG262" s="462">
        <f t="shared" si="59"/>
        <v>0</v>
      </c>
      <c r="AH262" s="149">
        <f t="shared" si="70"/>
        <v>0</v>
      </c>
      <c r="AI262" s="149">
        <f t="shared" si="71"/>
        <v>0</v>
      </c>
      <c r="AJ262" s="457">
        <f t="shared" si="65"/>
        <v>0</v>
      </c>
      <c r="AK262" s="16">
        <v>0</v>
      </c>
      <c r="AL262" s="147">
        <v>0</v>
      </c>
      <c r="AM262" s="147">
        <f t="shared" si="66"/>
        <v>0</v>
      </c>
      <c r="AN262" s="147">
        <v>0</v>
      </c>
      <c r="AO262" s="147">
        <f t="shared" si="67"/>
        <v>0</v>
      </c>
      <c r="AP262" s="147">
        <f t="shared" si="68"/>
        <v>0</v>
      </c>
      <c r="AS262" s="20"/>
      <c r="AT262" s="33"/>
      <c r="AU262" s="33"/>
      <c r="AV262" s="33"/>
      <c r="AW262" s="33"/>
      <c r="AX262" s="33"/>
      <c r="AY262" s="33"/>
      <c r="AZ262" s="33">
        <f t="shared" si="64"/>
        <v>0</v>
      </c>
      <c r="BA262" s="397">
        <f t="shared" si="60"/>
        <v>0</v>
      </c>
    </row>
    <row r="263" spans="3:53" outlineLevel="1" x14ac:dyDescent="0.35">
      <c r="C263" s="5" t="s">
        <v>45</v>
      </c>
      <c r="D263" s="5" t="s">
        <v>59</v>
      </c>
      <c r="E263" s="5" t="s">
        <v>77</v>
      </c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37">
        <v>0</v>
      </c>
      <c r="S263" s="33">
        <v>0</v>
      </c>
      <c r="T263" s="20">
        <v>0</v>
      </c>
      <c r="U263" s="20">
        <v>0</v>
      </c>
      <c r="V263" s="20">
        <v>0</v>
      </c>
      <c r="W263" s="20">
        <v>0</v>
      </c>
      <c r="X263" s="20">
        <v>0</v>
      </c>
      <c r="Y263" s="20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37">
        <f t="shared" si="57"/>
        <v>0</v>
      </c>
      <c r="AF263" s="148">
        <f t="shared" si="58"/>
        <v>0</v>
      </c>
      <c r="AG263" s="462">
        <f t="shared" si="59"/>
        <v>0</v>
      </c>
      <c r="AH263" s="149">
        <f t="shared" si="70"/>
        <v>0</v>
      </c>
      <c r="AI263" s="149">
        <f t="shared" si="71"/>
        <v>0</v>
      </c>
      <c r="AJ263" s="457">
        <f t="shared" si="65"/>
        <v>0</v>
      </c>
      <c r="AK263" s="16">
        <v>0</v>
      </c>
      <c r="AL263" s="147">
        <v>0</v>
      </c>
      <c r="AM263" s="147">
        <f t="shared" si="66"/>
        <v>0</v>
      </c>
      <c r="AN263" s="147">
        <v>0</v>
      </c>
      <c r="AO263" s="147">
        <f t="shared" si="67"/>
        <v>0</v>
      </c>
      <c r="AP263" s="147">
        <f t="shared" si="68"/>
        <v>0</v>
      </c>
      <c r="AS263" s="20"/>
      <c r="AT263" s="33"/>
      <c r="AU263" s="33"/>
      <c r="AV263" s="33"/>
      <c r="AW263" s="33"/>
      <c r="AX263" s="33"/>
      <c r="AY263" s="33"/>
      <c r="AZ263" s="33">
        <f t="shared" si="64"/>
        <v>0</v>
      </c>
      <c r="BA263" s="397">
        <f t="shared" si="60"/>
        <v>0</v>
      </c>
    </row>
    <row r="264" spans="3:53" outlineLevel="1" x14ac:dyDescent="0.35">
      <c r="C264" s="5" t="s">
        <v>45</v>
      </c>
      <c r="D264" s="5" t="s">
        <v>60</v>
      </c>
      <c r="E264" s="5" t="s">
        <v>72</v>
      </c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37">
        <v>0</v>
      </c>
      <c r="S264" s="33">
        <v>0</v>
      </c>
      <c r="T264" s="20">
        <v>0</v>
      </c>
      <c r="U264" s="20">
        <v>0</v>
      </c>
      <c r="V264" s="20">
        <v>0</v>
      </c>
      <c r="W264" s="20">
        <v>13006.915199999999</v>
      </c>
      <c r="X264" s="20">
        <v>14957.9784</v>
      </c>
      <c r="Y264" s="20">
        <v>9408.4156800000019</v>
      </c>
      <c r="Z264" s="20">
        <v>6611.8550399999995</v>
      </c>
      <c r="AA264" s="20">
        <v>7695.7581599999994</v>
      </c>
      <c r="AB264" s="20">
        <v>0</v>
      </c>
      <c r="AC264" s="20">
        <v>0</v>
      </c>
      <c r="AD264" s="20">
        <v>0</v>
      </c>
      <c r="AE264" s="37">
        <f t="shared" ref="AE264:AE327" si="72">+SUM(S264:AD264)</f>
        <v>51680.922480000001</v>
      </c>
      <c r="AF264" s="148">
        <f t="shared" si="58"/>
        <v>5.5730633552802087E-4</v>
      </c>
      <c r="AG264" s="462">
        <f t="shared" si="59"/>
        <v>0</v>
      </c>
      <c r="AH264" s="149">
        <f t="shared" si="70"/>
        <v>5742.3247200000005</v>
      </c>
      <c r="AI264" s="149">
        <f t="shared" si="71"/>
        <v>7905.342959999999</v>
      </c>
      <c r="AJ264" s="457">
        <f t="shared" si="65"/>
        <v>7.0065877560738187E-4</v>
      </c>
      <c r="AK264" s="16">
        <v>19320.917143463976</v>
      </c>
      <c r="AL264" s="147">
        <v>12697.569827957583</v>
      </c>
      <c r="AM264" s="147">
        <f t="shared" si="66"/>
        <v>10633.971806564679</v>
      </c>
      <c r="AN264" s="147">
        <v>10633.971806564679</v>
      </c>
      <c r="AO264" s="147">
        <f t="shared" si="67"/>
        <v>11239.728524089154</v>
      </c>
      <c r="AP264" s="147">
        <f t="shared" si="68"/>
        <v>11949.514710469572</v>
      </c>
      <c r="AS264" s="20"/>
      <c r="AT264" s="33"/>
      <c r="AU264" s="33"/>
      <c r="AV264" s="33"/>
      <c r="AW264" s="33"/>
      <c r="AX264" s="33">
        <v>16000.385543065709</v>
      </c>
      <c r="AY264" s="33">
        <v>12464.9604</v>
      </c>
      <c r="AZ264" s="33">
        <f t="shared" si="64"/>
        <v>47786.263086529681</v>
      </c>
      <c r="BA264" s="397">
        <f t="shared" si="60"/>
        <v>94307.047955610673</v>
      </c>
    </row>
    <row r="265" spans="3:53" outlineLevel="1" x14ac:dyDescent="0.35">
      <c r="C265" s="5" t="s">
        <v>45</v>
      </c>
      <c r="D265" s="5" t="s">
        <v>61</v>
      </c>
      <c r="E265" s="5" t="s">
        <v>72</v>
      </c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37">
        <v>0</v>
      </c>
      <c r="S265" s="33">
        <v>0</v>
      </c>
      <c r="T265" s="20">
        <v>0</v>
      </c>
      <c r="U265" s="20">
        <v>0</v>
      </c>
      <c r="V265" s="20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37">
        <f t="shared" si="72"/>
        <v>0</v>
      </c>
      <c r="AF265" s="148">
        <f t="shared" ref="AF265:AF328" si="73">AE265/$AE$7</f>
        <v>0</v>
      </c>
      <c r="AG265" s="462">
        <f t="shared" ref="AG265:AG328" si="74">IFERROR(SUM(S265:Z265)/SUM(F265:M265)-1,0)</f>
        <v>0</v>
      </c>
      <c r="AH265" s="149">
        <f t="shared" si="70"/>
        <v>0</v>
      </c>
      <c r="AI265" s="149">
        <f t="shared" si="71"/>
        <v>0</v>
      </c>
      <c r="AJ265" s="457">
        <f t="shared" si="65"/>
        <v>0</v>
      </c>
      <c r="AK265" s="16">
        <v>0</v>
      </c>
      <c r="AL265" s="147">
        <v>0</v>
      </c>
      <c r="AM265" s="147">
        <f t="shared" si="66"/>
        <v>0</v>
      </c>
      <c r="AN265" s="147">
        <v>0</v>
      </c>
      <c r="AO265" s="147">
        <f t="shared" si="67"/>
        <v>0</v>
      </c>
      <c r="AP265" s="147">
        <f t="shared" si="68"/>
        <v>0</v>
      </c>
      <c r="AS265" s="20"/>
      <c r="AT265" s="33"/>
      <c r="AU265" s="33"/>
      <c r="AV265" s="33"/>
      <c r="AW265" s="33"/>
      <c r="AX265" s="33"/>
      <c r="AY265" s="33"/>
      <c r="AZ265" s="33">
        <f t="shared" si="64"/>
        <v>0</v>
      </c>
      <c r="BA265" s="397">
        <f t="shared" ref="BA265:BA328" si="75">SUM(AS265:AY265,AK265,AL265,AN265,AO265,AP265)</f>
        <v>0</v>
      </c>
    </row>
    <row r="266" spans="3:53" outlineLevel="1" x14ac:dyDescent="0.35">
      <c r="C266" s="5" t="s">
        <v>45</v>
      </c>
      <c r="D266" s="5" t="s">
        <v>62</v>
      </c>
      <c r="E266" s="5" t="s">
        <v>78</v>
      </c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37">
        <v>0</v>
      </c>
      <c r="S266" s="33">
        <v>0</v>
      </c>
      <c r="T266" s="20">
        <v>0</v>
      </c>
      <c r="U266" s="20">
        <v>0</v>
      </c>
      <c r="V266" s="20">
        <v>0</v>
      </c>
      <c r="W266" s="20">
        <v>0</v>
      </c>
      <c r="X266" s="20">
        <v>0</v>
      </c>
      <c r="Y266" s="20">
        <v>0</v>
      </c>
      <c r="Z266" s="20">
        <v>0</v>
      </c>
      <c r="AA266" s="20">
        <v>0</v>
      </c>
      <c r="AB266" s="20">
        <v>0</v>
      </c>
      <c r="AC266" s="20">
        <v>0</v>
      </c>
      <c r="AD266" s="20">
        <v>0</v>
      </c>
      <c r="AE266" s="37">
        <f t="shared" si="72"/>
        <v>0</v>
      </c>
      <c r="AF266" s="148">
        <f t="shared" si="73"/>
        <v>0</v>
      </c>
      <c r="AG266" s="462">
        <f t="shared" si="74"/>
        <v>0</v>
      </c>
      <c r="AH266" s="149">
        <f t="shared" si="70"/>
        <v>0</v>
      </c>
      <c r="AI266" s="149">
        <f t="shared" si="71"/>
        <v>0</v>
      </c>
      <c r="AJ266" s="457">
        <f t="shared" si="65"/>
        <v>0</v>
      </c>
      <c r="AK266" s="16">
        <v>0</v>
      </c>
      <c r="AL266" s="147">
        <v>0</v>
      </c>
      <c r="AM266" s="147">
        <f t="shared" si="66"/>
        <v>0</v>
      </c>
      <c r="AN266" s="147">
        <v>0</v>
      </c>
      <c r="AO266" s="147">
        <f t="shared" si="67"/>
        <v>0</v>
      </c>
      <c r="AP266" s="147">
        <f t="shared" si="68"/>
        <v>0</v>
      </c>
      <c r="AS266" s="20"/>
      <c r="AT266" s="33"/>
      <c r="AU266" s="33"/>
      <c r="AV266" s="33"/>
      <c r="AW266" s="33"/>
      <c r="AX266" s="33"/>
      <c r="AY266" s="33"/>
      <c r="AZ266" s="33">
        <f t="shared" si="64"/>
        <v>0</v>
      </c>
      <c r="BA266" s="397">
        <f t="shared" si="75"/>
        <v>0</v>
      </c>
    </row>
    <row r="267" spans="3:53" outlineLevel="1" x14ac:dyDescent="0.35">
      <c r="C267" s="5" t="s">
        <v>46</v>
      </c>
      <c r="D267" s="5" t="s">
        <v>38</v>
      </c>
      <c r="E267" s="5" t="s">
        <v>79</v>
      </c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37">
        <v>0</v>
      </c>
      <c r="S267" s="33">
        <v>0</v>
      </c>
      <c r="T267" s="20">
        <v>0</v>
      </c>
      <c r="U267" s="20">
        <v>0</v>
      </c>
      <c r="V267" s="20">
        <v>0</v>
      </c>
      <c r="W267" s="20">
        <v>0</v>
      </c>
      <c r="X267" s="20">
        <v>0</v>
      </c>
      <c r="Y267" s="20">
        <v>0</v>
      </c>
      <c r="Z267" s="20">
        <v>0</v>
      </c>
      <c r="AA267" s="20">
        <v>0</v>
      </c>
      <c r="AB267" s="20">
        <v>0</v>
      </c>
      <c r="AC267" s="20">
        <v>0</v>
      </c>
      <c r="AD267" s="20">
        <v>0</v>
      </c>
      <c r="AE267" s="37">
        <f t="shared" si="72"/>
        <v>0</v>
      </c>
      <c r="AF267" s="148">
        <f t="shared" si="73"/>
        <v>0</v>
      </c>
      <c r="AG267" s="462">
        <f t="shared" si="74"/>
        <v>0</v>
      </c>
      <c r="AH267" s="149">
        <f t="shared" si="70"/>
        <v>0</v>
      </c>
      <c r="AI267" s="149">
        <f t="shared" si="71"/>
        <v>0</v>
      </c>
      <c r="AJ267" s="457">
        <f t="shared" si="65"/>
        <v>0</v>
      </c>
      <c r="AK267" s="16">
        <v>0</v>
      </c>
      <c r="AL267" s="147">
        <v>0</v>
      </c>
      <c r="AM267" s="147">
        <f t="shared" si="66"/>
        <v>0</v>
      </c>
      <c r="AN267" s="147">
        <v>0</v>
      </c>
      <c r="AO267" s="147">
        <f t="shared" si="67"/>
        <v>0</v>
      </c>
      <c r="AP267" s="147">
        <f t="shared" si="68"/>
        <v>0</v>
      </c>
      <c r="AS267" s="20"/>
      <c r="AT267" s="33"/>
      <c r="AU267" s="33"/>
      <c r="AV267" s="33"/>
      <c r="AW267" s="33"/>
      <c r="AX267" s="33"/>
      <c r="AY267" s="33"/>
      <c r="AZ267" s="33">
        <f t="shared" si="64"/>
        <v>0</v>
      </c>
      <c r="BA267" s="397">
        <f t="shared" si="75"/>
        <v>0</v>
      </c>
    </row>
    <row r="268" spans="3:53" outlineLevel="1" x14ac:dyDescent="0.35">
      <c r="C268" s="5" t="s">
        <v>46</v>
      </c>
      <c r="D268" s="5" t="s">
        <v>39</v>
      </c>
      <c r="E268" s="5" t="s">
        <v>79</v>
      </c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37">
        <v>0</v>
      </c>
      <c r="S268" s="33">
        <v>0</v>
      </c>
      <c r="T268" s="20">
        <v>0</v>
      </c>
      <c r="U268" s="20">
        <v>0</v>
      </c>
      <c r="V268" s="20">
        <v>0</v>
      </c>
      <c r="W268" s="20">
        <v>0</v>
      </c>
      <c r="X268" s="20">
        <v>0</v>
      </c>
      <c r="Y268" s="20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37">
        <f t="shared" si="72"/>
        <v>0</v>
      </c>
      <c r="AF268" s="148">
        <f t="shared" si="73"/>
        <v>0</v>
      </c>
      <c r="AG268" s="462">
        <f t="shared" si="74"/>
        <v>0</v>
      </c>
      <c r="AH268" s="149">
        <f t="shared" si="70"/>
        <v>0</v>
      </c>
      <c r="AI268" s="149">
        <f t="shared" si="71"/>
        <v>0</v>
      </c>
      <c r="AJ268" s="457">
        <f t="shared" si="65"/>
        <v>0</v>
      </c>
      <c r="AK268" s="16">
        <v>0</v>
      </c>
      <c r="AL268" s="147">
        <v>0</v>
      </c>
      <c r="AM268" s="147">
        <f t="shared" si="66"/>
        <v>0</v>
      </c>
      <c r="AN268" s="147">
        <v>0</v>
      </c>
      <c r="AO268" s="147">
        <f t="shared" si="67"/>
        <v>0</v>
      </c>
      <c r="AP268" s="147">
        <f t="shared" si="68"/>
        <v>0</v>
      </c>
      <c r="AS268" s="20"/>
      <c r="AT268" s="33"/>
      <c r="AU268" s="33"/>
      <c r="AV268" s="33"/>
      <c r="AW268" s="33"/>
      <c r="AX268" s="33"/>
      <c r="AY268" s="33"/>
      <c r="AZ268" s="33">
        <f t="shared" si="64"/>
        <v>0</v>
      </c>
      <c r="BA268" s="397">
        <f t="shared" si="75"/>
        <v>0</v>
      </c>
    </row>
    <row r="269" spans="3:53" outlineLevel="1" x14ac:dyDescent="0.35">
      <c r="C269" s="5" t="s">
        <v>46</v>
      </c>
      <c r="D269" s="5" t="s">
        <v>37</v>
      </c>
      <c r="E269" s="5" t="s">
        <v>79</v>
      </c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37">
        <v>0</v>
      </c>
      <c r="S269" s="33">
        <v>0</v>
      </c>
      <c r="T269" s="20">
        <v>0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37">
        <f t="shared" si="72"/>
        <v>0</v>
      </c>
      <c r="AF269" s="148">
        <f t="shared" si="73"/>
        <v>0</v>
      </c>
      <c r="AG269" s="462">
        <f t="shared" si="74"/>
        <v>0</v>
      </c>
      <c r="AH269" s="149">
        <f t="shared" si="70"/>
        <v>0</v>
      </c>
      <c r="AI269" s="149">
        <f t="shared" si="71"/>
        <v>0</v>
      </c>
      <c r="AJ269" s="457">
        <f t="shared" si="65"/>
        <v>0</v>
      </c>
      <c r="AK269" s="16">
        <v>0</v>
      </c>
      <c r="AL269" s="147">
        <v>0</v>
      </c>
      <c r="AM269" s="147">
        <f t="shared" si="66"/>
        <v>0</v>
      </c>
      <c r="AN269" s="147">
        <v>0</v>
      </c>
      <c r="AO269" s="147">
        <f t="shared" si="67"/>
        <v>0</v>
      </c>
      <c r="AP269" s="147">
        <f t="shared" si="68"/>
        <v>0</v>
      </c>
      <c r="AS269" s="20"/>
      <c r="AT269" s="33"/>
      <c r="AU269" s="33"/>
      <c r="AV269" s="33"/>
      <c r="AW269" s="33"/>
      <c r="AX269" s="33"/>
      <c r="AY269" s="33"/>
      <c r="AZ269" s="33">
        <f t="shared" si="64"/>
        <v>0</v>
      </c>
      <c r="BA269" s="397">
        <f t="shared" si="75"/>
        <v>0</v>
      </c>
    </row>
    <row r="270" spans="3:53" outlineLevel="1" x14ac:dyDescent="0.35">
      <c r="C270" s="5" t="s">
        <v>46</v>
      </c>
      <c r="D270" s="5" t="s">
        <v>63</v>
      </c>
      <c r="E270" s="5" t="s">
        <v>76</v>
      </c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37">
        <v>0</v>
      </c>
      <c r="S270" s="33">
        <v>0</v>
      </c>
      <c r="T270" s="20">
        <v>0</v>
      </c>
      <c r="U270" s="20">
        <v>0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37">
        <f t="shared" si="72"/>
        <v>0</v>
      </c>
      <c r="AF270" s="148">
        <f t="shared" si="73"/>
        <v>0</v>
      </c>
      <c r="AG270" s="462">
        <f t="shared" si="74"/>
        <v>0</v>
      </c>
      <c r="AH270" s="149">
        <f t="shared" si="70"/>
        <v>0</v>
      </c>
      <c r="AI270" s="149">
        <f t="shared" si="71"/>
        <v>0</v>
      </c>
      <c r="AJ270" s="457">
        <f t="shared" si="65"/>
        <v>0</v>
      </c>
      <c r="AK270" s="16">
        <v>0</v>
      </c>
      <c r="AL270" s="147">
        <v>0</v>
      </c>
      <c r="AM270" s="147">
        <f t="shared" si="66"/>
        <v>0</v>
      </c>
      <c r="AN270" s="147">
        <v>0</v>
      </c>
      <c r="AO270" s="147">
        <f t="shared" si="67"/>
        <v>0</v>
      </c>
      <c r="AP270" s="147">
        <f t="shared" si="68"/>
        <v>0</v>
      </c>
      <c r="AS270" s="20"/>
      <c r="AT270" s="33"/>
      <c r="AU270" s="33"/>
      <c r="AV270" s="33"/>
      <c r="AW270" s="33"/>
      <c r="AX270" s="33"/>
      <c r="AY270" s="33"/>
      <c r="AZ270" s="33">
        <f t="shared" si="64"/>
        <v>0</v>
      </c>
      <c r="BA270" s="397">
        <f t="shared" si="75"/>
        <v>0</v>
      </c>
    </row>
    <row r="271" spans="3:53" outlineLevel="1" x14ac:dyDescent="0.35">
      <c r="C271" s="5" t="s">
        <v>46</v>
      </c>
      <c r="D271" s="5" t="s">
        <v>64</v>
      </c>
      <c r="E271" s="5" t="s">
        <v>76</v>
      </c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37">
        <v>0</v>
      </c>
      <c r="S271" s="33">
        <v>0</v>
      </c>
      <c r="T271" s="20">
        <v>0</v>
      </c>
      <c r="U271" s="20">
        <v>0</v>
      </c>
      <c r="V271" s="20">
        <v>0</v>
      </c>
      <c r="W271" s="20">
        <v>0</v>
      </c>
      <c r="X271" s="20">
        <v>0</v>
      </c>
      <c r="Y271" s="20">
        <v>0</v>
      </c>
      <c r="Z271" s="20">
        <v>0</v>
      </c>
      <c r="AA271" s="20">
        <v>0</v>
      </c>
      <c r="AB271" s="20">
        <v>0</v>
      </c>
      <c r="AC271" s="20">
        <v>0</v>
      </c>
      <c r="AD271" s="20">
        <v>0</v>
      </c>
      <c r="AE271" s="37">
        <f t="shared" si="72"/>
        <v>0</v>
      </c>
      <c r="AF271" s="148">
        <f t="shared" si="73"/>
        <v>0</v>
      </c>
      <c r="AG271" s="462">
        <f t="shared" si="74"/>
        <v>0</v>
      </c>
      <c r="AH271" s="149">
        <f t="shared" si="70"/>
        <v>0</v>
      </c>
      <c r="AI271" s="149">
        <f t="shared" si="71"/>
        <v>0</v>
      </c>
      <c r="AJ271" s="457">
        <f t="shared" si="65"/>
        <v>0</v>
      </c>
      <c r="AK271" s="16">
        <v>0</v>
      </c>
      <c r="AL271" s="147">
        <v>0</v>
      </c>
      <c r="AM271" s="147">
        <f t="shared" si="66"/>
        <v>0</v>
      </c>
      <c r="AN271" s="147">
        <v>0</v>
      </c>
      <c r="AO271" s="147">
        <f t="shared" si="67"/>
        <v>0</v>
      </c>
      <c r="AP271" s="147">
        <f t="shared" si="68"/>
        <v>0</v>
      </c>
      <c r="AS271" s="20"/>
      <c r="AT271" s="33"/>
      <c r="AU271" s="33"/>
      <c r="AV271" s="33"/>
      <c r="AW271" s="33"/>
      <c r="AX271" s="33"/>
      <c r="AY271" s="33"/>
      <c r="AZ271" s="33">
        <f t="shared" si="64"/>
        <v>0</v>
      </c>
      <c r="BA271" s="397">
        <f t="shared" si="75"/>
        <v>0</v>
      </c>
    </row>
    <row r="272" spans="3:53" outlineLevel="1" x14ac:dyDescent="0.35">
      <c r="C272" s="5" t="s">
        <v>47</v>
      </c>
      <c r="D272" s="5" t="s">
        <v>65</v>
      </c>
      <c r="E272" s="5" t="s">
        <v>80</v>
      </c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37">
        <v>0</v>
      </c>
      <c r="S272" s="33">
        <v>0</v>
      </c>
      <c r="T272" s="20">
        <v>0</v>
      </c>
      <c r="U272" s="20">
        <v>0</v>
      </c>
      <c r="V272" s="20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37">
        <f t="shared" si="72"/>
        <v>0</v>
      </c>
      <c r="AF272" s="148">
        <f t="shared" si="73"/>
        <v>0</v>
      </c>
      <c r="AG272" s="462">
        <f t="shared" si="74"/>
        <v>0</v>
      </c>
      <c r="AH272" s="149">
        <f t="shared" si="70"/>
        <v>0</v>
      </c>
      <c r="AI272" s="149">
        <f t="shared" si="71"/>
        <v>0</v>
      </c>
      <c r="AJ272" s="457">
        <f t="shared" si="65"/>
        <v>0</v>
      </c>
      <c r="AK272" s="16">
        <v>0</v>
      </c>
      <c r="AL272" s="147">
        <v>0</v>
      </c>
      <c r="AM272" s="147">
        <f t="shared" si="66"/>
        <v>0</v>
      </c>
      <c r="AN272" s="147">
        <v>0</v>
      </c>
      <c r="AO272" s="147">
        <f t="shared" si="67"/>
        <v>0</v>
      </c>
      <c r="AP272" s="147">
        <f t="shared" si="68"/>
        <v>0</v>
      </c>
      <c r="AS272" s="20"/>
      <c r="AT272" s="33"/>
      <c r="AU272" s="33"/>
      <c r="AV272" s="33"/>
      <c r="AW272" s="33"/>
      <c r="AX272" s="33"/>
      <c r="AY272" s="33"/>
      <c r="AZ272" s="33">
        <f t="shared" si="64"/>
        <v>0</v>
      </c>
      <c r="BA272" s="397">
        <f t="shared" si="75"/>
        <v>0</v>
      </c>
    </row>
    <row r="273" spans="3:53" outlineLevel="1" x14ac:dyDescent="0.35">
      <c r="C273" s="5" t="s">
        <v>47</v>
      </c>
      <c r="D273" s="5" t="s">
        <v>66</v>
      </c>
      <c r="E273" s="5" t="s">
        <v>80</v>
      </c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37">
        <v>0</v>
      </c>
      <c r="S273" s="33">
        <v>0</v>
      </c>
      <c r="T273" s="20">
        <v>0</v>
      </c>
      <c r="U273" s="20">
        <v>0</v>
      </c>
      <c r="V273" s="20">
        <v>0</v>
      </c>
      <c r="W273" s="20">
        <v>0</v>
      </c>
      <c r="X273" s="20">
        <v>0</v>
      </c>
      <c r="Y273" s="20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37">
        <f t="shared" si="72"/>
        <v>0</v>
      </c>
      <c r="AF273" s="148">
        <f t="shared" si="73"/>
        <v>0</v>
      </c>
      <c r="AG273" s="462">
        <f t="shared" si="74"/>
        <v>0</v>
      </c>
      <c r="AH273" s="149">
        <f t="shared" si="70"/>
        <v>0</v>
      </c>
      <c r="AI273" s="149">
        <f t="shared" si="71"/>
        <v>0</v>
      </c>
      <c r="AJ273" s="457">
        <f t="shared" si="65"/>
        <v>0</v>
      </c>
      <c r="AK273" s="16">
        <v>0</v>
      </c>
      <c r="AL273" s="147">
        <v>0</v>
      </c>
      <c r="AM273" s="147">
        <f t="shared" si="66"/>
        <v>0</v>
      </c>
      <c r="AN273" s="147">
        <v>0</v>
      </c>
      <c r="AO273" s="147">
        <f t="shared" si="67"/>
        <v>0</v>
      </c>
      <c r="AP273" s="147">
        <f t="shared" si="68"/>
        <v>0</v>
      </c>
      <c r="AS273" s="20"/>
      <c r="AT273" s="33"/>
      <c r="AU273" s="33"/>
      <c r="AV273" s="33"/>
      <c r="AW273" s="33"/>
      <c r="AX273" s="33"/>
      <c r="AY273" s="33"/>
      <c r="AZ273" s="33">
        <f t="shared" si="64"/>
        <v>0</v>
      </c>
      <c r="BA273" s="397">
        <f t="shared" si="75"/>
        <v>0</v>
      </c>
    </row>
    <row r="274" spans="3:53" outlineLevel="1" x14ac:dyDescent="0.35">
      <c r="C274" s="5" t="s">
        <v>47</v>
      </c>
      <c r="D274" s="5" t="s">
        <v>67</v>
      </c>
      <c r="E274" s="5" t="s">
        <v>80</v>
      </c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37">
        <v>0</v>
      </c>
      <c r="S274" s="33">
        <v>0</v>
      </c>
      <c r="T274" s="20">
        <v>0</v>
      </c>
      <c r="U274" s="20">
        <v>0</v>
      </c>
      <c r="V274" s="20">
        <v>0</v>
      </c>
      <c r="W274" s="20">
        <v>0</v>
      </c>
      <c r="X274" s="20">
        <v>0</v>
      </c>
      <c r="Y274" s="20">
        <v>0</v>
      </c>
      <c r="Z274" s="20">
        <v>0</v>
      </c>
      <c r="AA274" s="20">
        <v>0</v>
      </c>
      <c r="AB274" s="20">
        <v>0</v>
      </c>
      <c r="AC274" s="20">
        <v>0</v>
      </c>
      <c r="AD274" s="20">
        <v>0</v>
      </c>
      <c r="AE274" s="37">
        <f t="shared" si="72"/>
        <v>0</v>
      </c>
      <c r="AF274" s="148">
        <f t="shared" si="73"/>
        <v>0</v>
      </c>
      <c r="AG274" s="462">
        <f t="shared" si="74"/>
        <v>0</v>
      </c>
      <c r="AH274" s="149">
        <f t="shared" si="70"/>
        <v>0</v>
      </c>
      <c r="AI274" s="149">
        <f t="shared" si="71"/>
        <v>0</v>
      </c>
      <c r="AJ274" s="457">
        <f t="shared" si="65"/>
        <v>0</v>
      </c>
      <c r="AK274" s="16">
        <v>0</v>
      </c>
      <c r="AL274" s="147">
        <v>0</v>
      </c>
      <c r="AM274" s="147">
        <f t="shared" si="66"/>
        <v>0</v>
      </c>
      <c r="AN274" s="147">
        <v>0</v>
      </c>
      <c r="AO274" s="147">
        <f t="shared" si="67"/>
        <v>0</v>
      </c>
      <c r="AP274" s="147">
        <f t="shared" si="68"/>
        <v>0</v>
      </c>
      <c r="AS274" s="20"/>
      <c r="AT274" s="33"/>
      <c r="AU274" s="33"/>
      <c r="AV274" s="33"/>
      <c r="AW274" s="33"/>
      <c r="AX274" s="33"/>
      <c r="AY274" s="33"/>
      <c r="AZ274" s="33">
        <f t="shared" si="64"/>
        <v>0</v>
      </c>
      <c r="BA274" s="397">
        <f t="shared" si="75"/>
        <v>0</v>
      </c>
    </row>
    <row r="275" spans="3:53" outlineLevel="1" x14ac:dyDescent="0.35">
      <c r="C275" s="5" t="s">
        <v>47</v>
      </c>
      <c r="D275" s="5" t="s">
        <v>68</v>
      </c>
      <c r="E275" s="5" t="s">
        <v>81</v>
      </c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37">
        <v>0</v>
      </c>
      <c r="S275" s="33">
        <v>0</v>
      </c>
      <c r="T275" s="20">
        <v>0</v>
      </c>
      <c r="U275" s="20">
        <v>0</v>
      </c>
      <c r="V275" s="20">
        <v>0</v>
      </c>
      <c r="W275" s="20">
        <v>0</v>
      </c>
      <c r="X275" s="20">
        <v>0</v>
      </c>
      <c r="Y275" s="20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37">
        <f t="shared" si="72"/>
        <v>0</v>
      </c>
      <c r="AF275" s="148">
        <f t="shared" si="73"/>
        <v>0</v>
      </c>
      <c r="AG275" s="462">
        <f t="shared" si="74"/>
        <v>0</v>
      </c>
      <c r="AH275" s="149">
        <f t="shared" si="70"/>
        <v>0</v>
      </c>
      <c r="AI275" s="149">
        <f t="shared" si="71"/>
        <v>0</v>
      </c>
      <c r="AJ275" s="457">
        <f t="shared" si="65"/>
        <v>0</v>
      </c>
      <c r="AK275" s="16">
        <v>0</v>
      </c>
      <c r="AL275" s="147">
        <v>0</v>
      </c>
      <c r="AM275" s="147">
        <f t="shared" si="66"/>
        <v>0</v>
      </c>
      <c r="AN275" s="147">
        <v>0</v>
      </c>
      <c r="AO275" s="147">
        <f t="shared" si="67"/>
        <v>0</v>
      </c>
      <c r="AP275" s="147">
        <f t="shared" si="68"/>
        <v>0</v>
      </c>
      <c r="AS275" s="20"/>
      <c r="AT275" s="33"/>
      <c r="AU275" s="33"/>
      <c r="AV275" s="33"/>
      <c r="AW275" s="33"/>
      <c r="AX275" s="33"/>
      <c r="AY275" s="33"/>
      <c r="AZ275" s="33">
        <f t="shared" si="64"/>
        <v>0</v>
      </c>
      <c r="BA275" s="397">
        <f t="shared" si="75"/>
        <v>0</v>
      </c>
    </row>
    <row r="276" spans="3:53" outlineLevel="1" x14ac:dyDescent="0.35">
      <c r="C276" s="5" t="s">
        <v>83</v>
      </c>
      <c r="D276" s="14" t="s">
        <v>82</v>
      </c>
      <c r="E276" s="5"/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24022.655999999999</v>
      </c>
      <c r="M276" s="23">
        <v>9609.0619999999999</v>
      </c>
      <c r="N276" s="23">
        <v>7206.7970000000005</v>
      </c>
      <c r="O276" s="23">
        <v>14413.593000000001</v>
      </c>
      <c r="P276" s="23">
        <v>5147.7119999999995</v>
      </c>
      <c r="Q276" s="23">
        <v>7893.1584000000003</v>
      </c>
      <c r="R276" s="37">
        <v>68292.978399999993</v>
      </c>
      <c r="S276" s="33">
        <v>8236.3392000000003</v>
      </c>
      <c r="T276" s="20">
        <v>4118.1696000000002</v>
      </c>
      <c r="U276" s="20">
        <v>8236.3392000000003</v>
      </c>
      <c r="V276" s="20">
        <v>4118.1696000000002</v>
      </c>
      <c r="W276" s="20">
        <v>4118.1696000000002</v>
      </c>
      <c r="X276" s="20">
        <v>4118.1696000000002</v>
      </c>
      <c r="Y276" s="20">
        <v>0</v>
      </c>
      <c r="Z276" s="20">
        <v>0</v>
      </c>
      <c r="AA276" s="20">
        <v>0</v>
      </c>
      <c r="AB276" s="20">
        <v>0</v>
      </c>
      <c r="AC276" s="20">
        <v>0</v>
      </c>
      <c r="AD276" s="20">
        <v>0</v>
      </c>
      <c r="AE276" s="37">
        <f t="shared" si="72"/>
        <v>32945.356800000001</v>
      </c>
      <c r="AF276" s="148">
        <f t="shared" si="73"/>
        <v>3.5526951125875421E-4</v>
      </c>
      <c r="AG276" s="462">
        <f t="shared" si="74"/>
        <v>-2.0408151614496717E-2</v>
      </c>
      <c r="AH276" s="149"/>
      <c r="AI276" s="149"/>
      <c r="AJ276" s="457">
        <f t="shared" si="65"/>
        <v>0</v>
      </c>
      <c r="AK276" s="16">
        <v>0</v>
      </c>
      <c r="AL276" s="147">
        <v>0</v>
      </c>
      <c r="AM276" s="147">
        <f t="shared" si="66"/>
        <v>0</v>
      </c>
      <c r="AN276" s="147">
        <v>0</v>
      </c>
      <c r="AO276" s="147">
        <f t="shared" si="67"/>
        <v>0</v>
      </c>
      <c r="AP276" s="147">
        <f t="shared" si="68"/>
        <v>0</v>
      </c>
      <c r="AS276" s="20"/>
      <c r="AT276" s="33"/>
      <c r="AU276" s="33"/>
      <c r="AV276" s="33"/>
      <c r="AW276" s="33"/>
      <c r="AX276" s="33"/>
      <c r="AY276" s="33"/>
      <c r="AZ276" s="33">
        <f t="shared" si="64"/>
        <v>0</v>
      </c>
      <c r="BA276" s="397">
        <f t="shared" si="75"/>
        <v>0</v>
      </c>
    </row>
    <row r="277" spans="3:53" outlineLevel="1" x14ac:dyDescent="0.35">
      <c r="C277" s="5" t="s">
        <v>83</v>
      </c>
      <c r="D277" s="5" t="s">
        <v>84</v>
      </c>
      <c r="E277" s="5" t="s">
        <v>70</v>
      </c>
      <c r="F277" s="23"/>
      <c r="G277" s="23"/>
      <c r="H277" s="23"/>
      <c r="I277" s="23"/>
      <c r="J277" s="23"/>
      <c r="K277" s="23"/>
      <c r="L277" s="28">
        <v>24022.655999999999</v>
      </c>
      <c r="M277" s="28">
        <v>9609.0619999999999</v>
      </c>
      <c r="N277" s="28">
        <v>7206.7970000000005</v>
      </c>
      <c r="O277" s="28">
        <v>14413.593000000001</v>
      </c>
      <c r="P277" s="28">
        <v>5147.7119999999995</v>
      </c>
      <c r="Q277" s="28">
        <v>7893.1584000000003</v>
      </c>
      <c r="R277" s="37">
        <v>68292.978399999993</v>
      </c>
      <c r="S277" s="33">
        <v>8236.3392000000003</v>
      </c>
      <c r="T277" s="20">
        <v>4118.1696000000002</v>
      </c>
      <c r="U277" s="20">
        <v>8236.3392000000003</v>
      </c>
      <c r="V277" s="20">
        <v>4118.1696000000002</v>
      </c>
      <c r="W277" s="20">
        <v>4118.1696000000002</v>
      </c>
      <c r="X277" s="20">
        <v>4118.1696000000002</v>
      </c>
      <c r="Y277" s="20">
        <v>0</v>
      </c>
      <c r="Z277" s="20">
        <v>0</v>
      </c>
      <c r="AA277" s="20">
        <v>0</v>
      </c>
      <c r="AB277" s="20">
        <v>0</v>
      </c>
      <c r="AC277" s="20">
        <v>0</v>
      </c>
      <c r="AD277" s="20">
        <v>0</v>
      </c>
      <c r="AE277" s="37">
        <f t="shared" si="72"/>
        <v>32945.356800000001</v>
      </c>
      <c r="AF277" s="148">
        <f t="shared" si="73"/>
        <v>3.5526951125875421E-4</v>
      </c>
      <c r="AG277" s="462">
        <f t="shared" si="74"/>
        <v>-2.0408151614496717E-2</v>
      </c>
      <c r="AH277" s="149"/>
      <c r="AI277" s="149"/>
      <c r="AJ277" s="457">
        <f t="shared" si="65"/>
        <v>0</v>
      </c>
      <c r="AK277" s="16"/>
      <c r="AL277" s="147">
        <v>0</v>
      </c>
      <c r="AM277" s="147">
        <f t="shared" si="66"/>
        <v>0</v>
      </c>
      <c r="AN277" s="147">
        <v>0</v>
      </c>
      <c r="AO277" s="147">
        <f t="shared" si="67"/>
        <v>0</v>
      </c>
      <c r="AP277" s="147">
        <f t="shared" si="68"/>
        <v>0</v>
      </c>
      <c r="AS277" s="20"/>
      <c r="AT277" s="33"/>
      <c r="AU277" s="33"/>
      <c r="AV277" s="33"/>
      <c r="AW277" s="33"/>
      <c r="AX277" s="33"/>
      <c r="AY277" s="33"/>
      <c r="AZ277" s="33">
        <f t="shared" si="64"/>
        <v>0</v>
      </c>
      <c r="BA277" s="397">
        <f t="shared" si="75"/>
        <v>0</v>
      </c>
    </row>
    <row r="278" spans="3:53" outlineLevel="1" x14ac:dyDescent="0.35">
      <c r="C278" s="5" t="s">
        <v>83</v>
      </c>
      <c r="D278" s="5" t="s">
        <v>85</v>
      </c>
      <c r="E278" s="5" t="s">
        <v>70</v>
      </c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37">
        <v>0</v>
      </c>
      <c r="S278" s="33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37">
        <f t="shared" si="72"/>
        <v>0</v>
      </c>
      <c r="AF278" s="148">
        <f t="shared" si="73"/>
        <v>0</v>
      </c>
      <c r="AG278" s="462">
        <f t="shared" si="74"/>
        <v>0</v>
      </c>
      <c r="AH278" s="149"/>
      <c r="AI278" s="149"/>
      <c r="AJ278" s="457">
        <f t="shared" si="65"/>
        <v>0</v>
      </c>
      <c r="AK278" s="16"/>
      <c r="AL278" s="147">
        <v>0</v>
      </c>
      <c r="AM278" s="147">
        <f t="shared" si="66"/>
        <v>0</v>
      </c>
      <c r="AN278" s="147">
        <v>0</v>
      </c>
      <c r="AO278" s="147">
        <f t="shared" si="67"/>
        <v>0</v>
      </c>
      <c r="AP278" s="147">
        <f t="shared" si="68"/>
        <v>0</v>
      </c>
      <c r="AS278" s="20"/>
      <c r="AT278" s="33"/>
      <c r="AU278" s="33"/>
      <c r="AV278" s="33"/>
      <c r="AW278" s="33"/>
      <c r="AX278" s="33"/>
      <c r="AY278" s="33"/>
      <c r="AZ278" s="33">
        <f t="shared" si="64"/>
        <v>0</v>
      </c>
      <c r="BA278" s="397">
        <f t="shared" si="75"/>
        <v>0</v>
      </c>
    </row>
    <row r="279" spans="3:53" outlineLevel="1" x14ac:dyDescent="0.35">
      <c r="C279" s="5" t="s">
        <v>83</v>
      </c>
      <c r="D279" s="5" t="s">
        <v>86</v>
      </c>
      <c r="E279" s="5" t="s">
        <v>71</v>
      </c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37">
        <v>0</v>
      </c>
      <c r="S279" s="33">
        <v>0</v>
      </c>
      <c r="T279" s="20">
        <v>0</v>
      </c>
      <c r="U279" s="20">
        <v>0</v>
      </c>
      <c r="V279" s="20">
        <v>0</v>
      </c>
      <c r="W279" s="20">
        <v>0</v>
      </c>
      <c r="X279" s="20">
        <v>0</v>
      </c>
      <c r="Y279" s="20">
        <v>0</v>
      </c>
      <c r="Z279" s="20">
        <v>0</v>
      </c>
      <c r="AA279" s="20">
        <v>0</v>
      </c>
      <c r="AB279" s="20">
        <v>0</v>
      </c>
      <c r="AC279" s="20">
        <v>0</v>
      </c>
      <c r="AD279" s="20">
        <v>0</v>
      </c>
      <c r="AE279" s="37">
        <f t="shared" si="72"/>
        <v>0</v>
      </c>
      <c r="AF279" s="148">
        <f t="shared" si="73"/>
        <v>0</v>
      </c>
      <c r="AG279" s="462">
        <f t="shared" si="74"/>
        <v>0</v>
      </c>
      <c r="AH279" s="149"/>
      <c r="AI279" s="149"/>
      <c r="AJ279" s="457">
        <f t="shared" si="65"/>
        <v>0</v>
      </c>
      <c r="AK279" s="16"/>
      <c r="AL279" s="147">
        <v>0</v>
      </c>
      <c r="AM279" s="147">
        <f t="shared" si="66"/>
        <v>0</v>
      </c>
      <c r="AN279" s="147">
        <v>0</v>
      </c>
      <c r="AO279" s="147">
        <f t="shared" si="67"/>
        <v>0</v>
      </c>
      <c r="AP279" s="147">
        <f t="shared" si="68"/>
        <v>0</v>
      </c>
      <c r="AS279" s="20"/>
      <c r="AT279" s="33"/>
      <c r="AU279" s="33"/>
      <c r="AV279" s="33"/>
      <c r="AW279" s="33"/>
      <c r="AX279" s="33"/>
      <c r="AY279" s="33"/>
      <c r="AZ279" s="33">
        <f t="shared" si="64"/>
        <v>0</v>
      </c>
      <c r="BA279" s="397">
        <f t="shared" si="75"/>
        <v>0</v>
      </c>
    </row>
    <row r="280" spans="3:53" x14ac:dyDescent="0.35">
      <c r="C280" s="10" t="s">
        <v>96</v>
      </c>
      <c r="D280" s="10"/>
      <c r="E280" s="10"/>
      <c r="F280" s="22">
        <v>55086.504000000001</v>
      </c>
      <c r="G280" s="22">
        <v>85446.767999999996</v>
      </c>
      <c r="H280" s="22">
        <v>84138.912000000011</v>
      </c>
      <c r="I280" s="22">
        <v>92253.084000000003</v>
      </c>
      <c r="J280" s="22">
        <v>74507.004000000001</v>
      </c>
      <c r="K280" s="22">
        <v>108554.424</v>
      </c>
      <c r="L280" s="22">
        <v>117674.98699999999</v>
      </c>
      <c r="M280" s="22">
        <v>194018.06900000002</v>
      </c>
      <c r="N280" s="22">
        <v>43402.003999999994</v>
      </c>
      <c r="O280" s="22">
        <v>148858.94939999998</v>
      </c>
      <c r="P280" s="22">
        <v>69152.227199999994</v>
      </c>
      <c r="Q280" s="22">
        <v>132325.8768</v>
      </c>
      <c r="R280" s="156">
        <v>1205418.8093999999</v>
      </c>
      <c r="S280" s="35">
        <v>38058.076799999995</v>
      </c>
      <c r="T280" s="21">
        <v>51149.750400000004</v>
      </c>
      <c r="U280" s="21">
        <v>53416.972799999996</v>
      </c>
      <c r="V280" s="21">
        <v>74206.108800000002</v>
      </c>
      <c r="W280" s="21">
        <v>85181.803200000009</v>
      </c>
      <c r="X280" s="21">
        <v>61763.018399999994</v>
      </c>
      <c r="Y280" s="21">
        <v>77771.793600000005</v>
      </c>
      <c r="Z280" s="21">
        <f>+SUM(Z281:Z315)</f>
        <v>105278.61599999999</v>
      </c>
      <c r="AA280" s="21">
        <f>+SUM(AA281:AA315)</f>
        <v>100385.75592000001</v>
      </c>
      <c r="AB280" s="21">
        <v>0</v>
      </c>
      <c r="AC280" s="21">
        <v>0</v>
      </c>
      <c r="AD280" s="21">
        <v>0</v>
      </c>
      <c r="AE280" s="156">
        <f t="shared" si="72"/>
        <v>647211.89592000004</v>
      </c>
      <c r="AF280" s="150">
        <f t="shared" si="73"/>
        <v>6.9792734478550285E-3</v>
      </c>
      <c r="AG280" s="161">
        <f t="shared" si="74"/>
        <v>-0.32630309102499333</v>
      </c>
      <c r="AH280" s="151">
        <f>SUM(AH281:AH315)</f>
        <v>70829.495279999974</v>
      </c>
      <c r="AI280" s="151">
        <f>SUM(AI281:AI315)</f>
        <v>94478.721839999984</v>
      </c>
      <c r="AJ280" s="456">
        <f t="shared" si="65"/>
        <v>8.3737474642548333E-3</v>
      </c>
      <c r="AK280" s="25">
        <v>92259.983123482001</v>
      </c>
      <c r="AL280" s="432">
        <v>85345.748554418809</v>
      </c>
      <c r="AM280" s="25">
        <f t="shared" si="66"/>
        <v>127089.24450847943</v>
      </c>
      <c r="AN280" s="25">
        <v>127089.24450847943</v>
      </c>
      <c r="AO280" s="25">
        <f t="shared" si="67"/>
        <v>134328.79384963872</v>
      </c>
      <c r="AP280" s="25">
        <f t="shared" si="68"/>
        <v>142811.62527241482</v>
      </c>
      <c r="AS280" s="21">
        <f>SUM(AS281:AS315)</f>
        <v>135627.0764044543</v>
      </c>
      <c r="AT280" s="35">
        <f t="shared" ref="AT280:AY280" si="76">SUM(AT281:AT315)</f>
        <v>69793.237342605236</v>
      </c>
      <c r="AU280" s="35">
        <f t="shared" si="76"/>
        <v>194072.77568000002</v>
      </c>
      <c r="AV280" s="35">
        <f t="shared" si="76"/>
        <v>66479.819999999992</v>
      </c>
      <c r="AW280" s="35">
        <f t="shared" si="76"/>
        <v>104507.004</v>
      </c>
      <c r="AX280" s="35">
        <f t="shared" si="76"/>
        <v>144417</v>
      </c>
      <c r="AY280" s="35">
        <f t="shared" si="76"/>
        <v>183572.97972</v>
      </c>
      <c r="AZ280" s="35">
        <f t="shared" si="64"/>
        <v>990729.87627054146</v>
      </c>
      <c r="BA280" s="22">
        <f t="shared" si="75"/>
        <v>1480305.2884554933</v>
      </c>
    </row>
    <row r="281" spans="3:53" outlineLevel="1" x14ac:dyDescent="0.35">
      <c r="C281" s="5" t="s">
        <v>40</v>
      </c>
      <c r="D281" s="5" t="s">
        <v>36</v>
      </c>
      <c r="E281" s="5" t="s">
        <v>69</v>
      </c>
      <c r="F281" s="28">
        <v>14920.619999999999</v>
      </c>
      <c r="G281" s="28">
        <v>37503.18</v>
      </c>
      <c r="H281" s="28">
        <v>29841.239999999998</v>
      </c>
      <c r="I281" s="28">
        <v>36293.4</v>
      </c>
      <c r="J281" s="28">
        <v>26615.16</v>
      </c>
      <c r="K281" s="28">
        <v>44358.600000000006</v>
      </c>
      <c r="L281" s="28">
        <v>49095.072</v>
      </c>
      <c r="M281" s="28">
        <v>53846.207999999999</v>
      </c>
      <c r="N281" s="28">
        <v>10175.35</v>
      </c>
      <c r="O281" s="28">
        <v>41968.367999999995</v>
      </c>
      <c r="P281" s="28">
        <v>28902.744000000002</v>
      </c>
      <c r="Q281" s="28">
        <v>31674.240000000002</v>
      </c>
      <c r="R281" s="37">
        <v>405194.18199999997</v>
      </c>
      <c r="S281" s="33">
        <v>19400.472000000002</v>
      </c>
      <c r="T281" s="20">
        <v>24547.536</v>
      </c>
      <c r="U281" s="20">
        <v>26131.248</v>
      </c>
      <c r="V281" s="20">
        <v>28506.815999999999</v>
      </c>
      <c r="W281" s="20">
        <v>22171.968000000001</v>
      </c>
      <c r="X281" s="20">
        <v>13461.552</v>
      </c>
      <c r="Y281" s="20">
        <v>17420.831999999999</v>
      </c>
      <c r="Z281" s="20">
        <v>11877.84</v>
      </c>
      <c r="AA281" s="20">
        <v>24943.464000000004</v>
      </c>
      <c r="AB281" s="20">
        <v>0</v>
      </c>
      <c r="AC281" s="20">
        <v>0</v>
      </c>
      <c r="AD281" s="20">
        <v>0</v>
      </c>
      <c r="AE281" s="37">
        <f t="shared" si="72"/>
        <v>188461.72799999997</v>
      </c>
      <c r="AF281" s="148">
        <f t="shared" si="73"/>
        <v>2.0322956707981461E-3</v>
      </c>
      <c r="AG281" s="462">
        <f t="shared" si="74"/>
        <v>-0.44091250940085247</v>
      </c>
      <c r="AH281" s="149">
        <f t="shared" ref="AH281:AH311" si="77">AVERAGE(S281:AA281)</f>
        <v>20940.191999999995</v>
      </c>
      <c r="AI281" s="149">
        <f t="shared" ref="AI281:AI311" si="78">AVERAGE(Y281:AA281)</f>
        <v>18080.712</v>
      </c>
      <c r="AJ281" s="457">
        <f t="shared" si="65"/>
        <v>1.6025123256676137E-3</v>
      </c>
      <c r="AK281" s="16">
        <v>30910.727489907084</v>
      </c>
      <c r="AL281" s="431">
        <v>14526.84368945083</v>
      </c>
      <c r="AM281" s="147">
        <f t="shared" si="66"/>
        <v>24321.497830451583</v>
      </c>
      <c r="AN281" s="147">
        <v>24321.497830451583</v>
      </c>
      <c r="AO281" s="147">
        <f t="shared" si="67"/>
        <v>25706.954831753574</v>
      </c>
      <c r="AP281" s="147">
        <f t="shared" si="68"/>
        <v>27330.342922878543</v>
      </c>
      <c r="AS281" s="20">
        <v>38706.769614438403</v>
      </c>
      <c r="AT281" s="33">
        <v>25688.785262848767</v>
      </c>
      <c r="AU281" s="33">
        <v>52647.477600000013</v>
      </c>
      <c r="AV281" s="33">
        <v>10888.02</v>
      </c>
      <c r="AW281" s="33">
        <v>26615.16</v>
      </c>
      <c r="AX281" s="33">
        <v>54627.988089167222</v>
      </c>
      <c r="AY281" s="33">
        <v>76588.312319999997</v>
      </c>
      <c r="AZ281" s="33">
        <f t="shared" si="64"/>
        <v>316673.24037636147</v>
      </c>
      <c r="BA281" s="397">
        <f t="shared" si="75"/>
        <v>408558.87965089601</v>
      </c>
    </row>
    <row r="282" spans="3:53" outlineLevel="1" x14ac:dyDescent="0.35">
      <c r="C282" s="5" t="s">
        <v>41</v>
      </c>
      <c r="D282" s="5" t="s">
        <v>32</v>
      </c>
      <c r="E282" s="5" t="s">
        <v>70</v>
      </c>
      <c r="F282" s="28">
        <v>20972.16</v>
      </c>
      <c r="G282" s="28">
        <v>22719.84</v>
      </c>
      <c r="H282" s="28">
        <v>32840.676000000007</v>
      </c>
      <c r="I282" s="28">
        <v>29152.464</v>
      </c>
      <c r="J282" s="28">
        <v>24467.52</v>
      </c>
      <c r="K282" s="28">
        <v>39148.031999999999</v>
      </c>
      <c r="L282" s="28">
        <v>32602.175999999999</v>
      </c>
      <c r="M282" s="28">
        <v>39074.010999999999</v>
      </c>
      <c r="N282" s="28">
        <v>17593.784</v>
      </c>
      <c r="O282" s="28">
        <v>68938.904999999999</v>
      </c>
      <c r="P282" s="28">
        <v>14362.271999999995</v>
      </c>
      <c r="Q282" s="28">
        <v>81864.950400000002</v>
      </c>
      <c r="R282" s="37">
        <v>423736.79039999994</v>
      </c>
      <c r="S282" s="33">
        <v>0</v>
      </c>
      <c r="T282" s="20">
        <v>0</v>
      </c>
      <c r="U282" s="20">
        <v>7181.1359999999995</v>
      </c>
      <c r="V282" s="20">
        <v>23697.748799999998</v>
      </c>
      <c r="W282" s="20">
        <v>33913.857600000003</v>
      </c>
      <c r="X282" s="20">
        <v>28365.487199999996</v>
      </c>
      <c r="Y282" s="20">
        <v>35905.68</v>
      </c>
      <c r="Z282" s="20">
        <v>58167.201599999993</v>
      </c>
      <c r="AA282" s="20">
        <v>39855.304799999998</v>
      </c>
      <c r="AB282" s="20">
        <v>0</v>
      </c>
      <c r="AC282" s="20">
        <v>0</v>
      </c>
      <c r="AD282" s="20">
        <v>0</v>
      </c>
      <c r="AE282" s="37">
        <f t="shared" si="72"/>
        <v>227086.41599999997</v>
      </c>
      <c r="AF282" s="148">
        <f t="shared" si="73"/>
        <v>2.448808811377697E-3</v>
      </c>
      <c r="AG282" s="462">
        <f t="shared" si="74"/>
        <v>-0.2230328819222529</v>
      </c>
      <c r="AH282" s="149">
        <f t="shared" si="77"/>
        <v>25231.823999999997</v>
      </c>
      <c r="AI282" s="149">
        <f t="shared" si="78"/>
        <v>44642.728800000004</v>
      </c>
      <c r="AJ282" s="457">
        <f t="shared" si="65"/>
        <v>3.9567315243689829E-3</v>
      </c>
      <c r="AK282" s="16">
        <v>32181.464036276411</v>
      </c>
      <c r="AL282" s="431">
        <v>41185.849156190881</v>
      </c>
      <c r="AM282" s="147">
        <f t="shared" si="66"/>
        <v>60051.729802158152</v>
      </c>
      <c r="AN282" s="147">
        <v>60051.729802158152</v>
      </c>
      <c r="AO282" s="147">
        <f t="shared" si="67"/>
        <v>63472.534313240787</v>
      </c>
      <c r="AP282" s="147">
        <f t="shared" si="68"/>
        <v>67480.809777682764</v>
      </c>
      <c r="AS282" s="20">
        <v>21281.159778130601</v>
      </c>
      <c r="AT282" s="33">
        <v>12765.200470053132</v>
      </c>
      <c r="AU282" s="33">
        <v>32840.676000000007</v>
      </c>
      <c r="AV282" s="33">
        <v>29152.464</v>
      </c>
      <c r="AW282" s="33">
        <v>24467.52</v>
      </c>
      <c r="AX282" s="33">
        <v>46081.183250798276</v>
      </c>
      <c r="AY282" s="33">
        <v>50859.394560000001</v>
      </c>
      <c r="AZ282" s="33">
        <f t="shared" si="64"/>
        <v>249629.06209525841</v>
      </c>
      <c r="BA282" s="397">
        <f t="shared" si="75"/>
        <v>481819.98514453101</v>
      </c>
    </row>
    <row r="283" spans="3:53" outlineLevel="1" x14ac:dyDescent="0.35">
      <c r="C283" s="5" t="s">
        <v>41</v>
      </c>
      <c r="D283" s="5" t="s">
        <v>33</v>
      </c>
      <c r="E283" s="5" t="s">
        <v>70</v>
      </c>
      <c r="F283" s="28">
        <v>0</v>
      </c>
      <c r="G283" s="28">
        <v>0</v>
      </c>
      <c r="H283" s="28">
        <v>0</v>
      </c>
      <c r="I283" s="28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28">
        <v>0</v>
      </c>
      <c r="R283" s="37">
        <v>0</v>
      </c>
      <c r="S283" s="33">
        <v>0</v>
      </c>
      <c r="T283" s="20">
        <v>0</v>
      </c>
      <c r="U283" s="20">
        <v>0</v>
      </c>
      <c r="V283" s="20">
        <v>0</v>
      </c>
      <c r="W283" s="20">
        <v>0</v>
      </c>
      <c r="X283" s="20">
        <v>0</v>
      </c>
      <c r="Y283" s="20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37">
        <f t="shared" si="72"/>
        <v>0</v>
      </c>
      <c r="AF283" s="148">
        <f t="shared" si="73"/>
        <v>0</v>
      </c>
      <c r="AG283" s="462">
        <f t="shared" si="74"/>
        <v>0</v>
      </c>
      <c r="AH283" s="149">
        <f t="shared" si="77"/>
        <v>0</v>
      </c>
      <c r="AI283" s="149">
        <f t="shared" si="78"/>
        <v>0</v>
      </c>
      <c r="AJ283" s="457">
        <f t="shared" si="65"/>
        <v>0</v>
      </c>
      <c r="AK283" s="16">
        <v>0</v>
      </c>
      <c r="AL283" s="147">
        <v>0</v>
      </c>
      <c r="AM283" s="147">
        <f t="shared" si="66"/>
        <v>0</v>
      </c>
      <c r="AN283" s="147">
        <v>0</v>
      </c>
      <c r="AO283" s="147">
        <f t="shared" si="67"/>
        <v>0</v>
      </c>
      <c r="AP283" s="147">
        <f t="shared" si="68"/>
        <v>0</v>
      </c>
      <c r="AS283" s="20"/>
      <c r="AT283" s="33"/>
      <c r="AU283" s="33"/>
      <c r="AV283" s="33"/>
      <c r="AW283" s="33"/>
      <c r="AX283" s="33"/>
      <c r="AY283" s="33"/>
      <c r="AZ283" s="33">
        <f t="shared" si="64"/>
        <v>0</v>
      </c>
      <c r="BA283" s="397">
        <f t="shared" si="75"/>
        <v>0</v>
      </c>
    </row>
    <row r="284" spans="3:53" outlineLevel="1" x14ac:dyDescent="0.35">
      <c r="C284" s="5" t="s">
        <v>42</v>
      </c>
      <c r="D284" s="5" t="s">
        <v>48</v>
      </c>
      <c r="E284" s="5" t="s">
        <v>70</v>
      </c>
      <c r="F284" s="28">
        <v>0</v>
      </c>
      <c r="G284" s="28">
        <v>0</v>
      </c>
      <c r="H284" s="28">
        <v>0</v>
      </c>
      <c r="I284" s="28">
        <v>0</v>
      </c>
      <c r="J284" s="28">
        <v>0</v>
      </c>
      <c r="K284" s="28">
        <v>0</v>
      </c>
      <c r="L284" s="28">
        <v>0</v>
      </c>
      <c r="M284" s="28">
        <v>0</v>
      </c>
      <c r="N284" s="28">
        <v>0</v>
      </c>
      <c r="O284" s="28">
        <v>0</v>
      </c>
      <c r="P284" s="28">
        <v>0</v>
      </c>
      <c r="Q284" s="28">
        <v>0</v>
      </c>
      <c r="R284" s="37">
        <v>0</v>
      </c>
      <c r="S284" s="33">
        <v>0</v>
      </c>
      <c r="T284" s="20">
        <v>0</v>
      </c>
      <c r="U284" s="20">
        <v>0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0</v>
      </c>
      <c r="AB284" s="20">
        <v>0</v>
      </c>
      <c r="AC284" s="20">
        <v>0</v>
      </c>
      <c r="AD284" s="20">
        <v>0</v>
      </c>
      <c r="AE284" s="37">
        <f t="shared" si="72"/>
        <v>0</v>
      </c>
      <c r="AF284" s="148">
        <f t="shared" si="73"/>
        <v>0</v>
      </c>
      <c r="AG284" s="462">
        <f t="shared" si="74"/>
        <v>0</v>
      </c>
      <c r="AH284" s="149">
        <f t="shared" si="77"/>
        <v>0</v>
      </c>
      <c r="AI284" s="149">
        <f t="shared" si="78"/>
        <v>0</v>
      </c>
      <c r="AJ284" s="457">
        <f t="shared" si="65"/>
        <v>0</v>
      </c>
      <c r="AK284" s="16">
        <v>0</v>
      </c>
      <c r="AL284" s="147">
        <v>0</v>
      </c>
      <c r="AM284" s="147">
        <f t="shared" si="66"/>
        <v>0</v>
      </c>
      <c r="AN284" s="147">
        <v>0</v>
      </c>
      <c r="AO284" s="147">
        <f t="shared" si="67"/>
        <v>0</v>
      </c>
      <c r="AP284" s="147">
        <f t="shared" si="68"/>
        <v>0</v>
      </c>
      <c r="AS284" s="20"/>
      <c r="AT284" s="33"/>
      <c r="AU284" s="33"/>
      <c r="AV284" s="33"/>
      <c r="AW284" s="33"/>
      <c r="AX284" s="33"/>
      <c r="AY284" s="33"/>
      <c r="AZ284" s="33">
        <f t="shared" si="64"/>
        <v>0</v>
      </c>
      <c r="BA284" s="397">
        <f t="shared" si="75"/>
        <v>0</v>
      </c>
    </row>
    <row r="285" spans="3:53" outlineLevel="1" x14ac:dyDescent="0.35">
      <c r="C285" s="5" t="s">
        <v>43</v>
      </c>
      <c r="D285" s="5" t="s">
        <v>49</v>
      </c>
      <c r="E285" s="5" t="s">
        <v>69</v>
      </c>
      <c r="F285" s="28">
        <v>0</v>
      </c>
      <c r="G285" s="28">
        <v>0</v>
      </c>
      <c r="H285" s="28">
        <v>0</v>
      </c>
      <c r="I285" s="28">
        <v>0</v>
      </c>
      <c r="J285" s="28">
        <v>0</v>
      </c>
      <c r="K285" s="28">
        <v>0</v>
      </c>
      <c r="L285" s="28">
        <v>0</v>
      </c>
      <c r="M285" s="28">
        <v>0</v>
      </c>
      <c r="N285" s="28">
        <v>0</v>
      </c>
      <c r="O285" s="28">
        <v>0</v>
      </c>
      <c r="P285" s="28">
        <v>0</v>
      </c>
      <c r="Q285" s="28">
        <v>0</v>
      </c>
      <c r="R285" s="37">
        <v>0</v>
      </c>
      <c r="S285" s="33">
        <v>0</v>
      </c>
      <c r="T285" s="20">
        <v>0</v>
      </c>
      <c r="U285" s="20">
        <v>0</v>
      </c>
      <c r="V285" s="20">
        <v>0</v>
      </c>
      <c r="W285" s="20">
        <v>0</v>
      </c>
      <c r="X285" s="20">
        <v>0</v>
      </c>
      <c r="Y285" s="20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37">
        <f t="shared" si="72"/>
        <v>0</v>
      </c>
      <c r="AF285" s="148">
        <f t="shared" si="73"/>
        <v>0</v>
      </c>
      <c r="AG285" s="462">
        <f t="shared" si="74"/>
        <v>0</v>
      </c>
      <c r="AH285" s="149">
        <f t="shared" si="77"/>
        <v>0</v>
      </c>
      <c r="AI285" s="149">
        <f t="shared" si="78"/>
        <v>0</v>
      </c>
      <c r="AJ285" s="457">
        <f t="shared" si="65"/>
        <v>0</v>
      </c>
      <c r="AK285" s="16">
        <v>0</v>
      </c>
      <c r="AL285" s="147">
        <v>0</v>
      </c>
      <c r="AM285" s="147">
        <f t="shared" si="66"/>
        <v>0</v>
      </c>
      <c r="AN285" s="147">
        <v>0</v>
      </c>
      <c r="AO285" s="147">
        <f t="shared" si="67"/>
        <v>0</v>
      </c>
      <c r="AP285" s="147">
        <f t="shared" si="68"/>
        <v>0</v>
      </c>
      <c r="AS285" s="20"/>
      <c r="AT285" s="33"/>
      <c r="AU285" s="33"/>
      <c r="AV285" s="33"/>
      <c r="AW285" s="33"/>
      <c r="AX285" s="33"/>
      <c r="AY285" s="33"/>
      <c r="AZ285" s="33">
        <f t="shared" si="64"/>
        <v>0</v>
      </c>
      <c r="BA285" s="397">
        <f t="shared" si="75"/>
        <v>0</v>
      </c>
    </row>
    <row r="286" spans="3:53" outlineLevel="1" x14ac:dyDescent="0.35">
      <c r="C286" s="5" t="s">
        <v>41</v>
      </c>
      <c r="D286" s="5" t="s">
        <v>30</v>
      </c>
      <c r="E286" s="5" t="s">
        <v>71</v>
      </c>
      <c r="F286" s="28">
        <v>9508.884</v>
      </c>
      <c r="G286" s="28">
        <v>15538.908000000001</v>
      </c>
      <c r="H286" s="28">
        <v>12060.047999999999</v>
      </c>
      <c r="I286" s="28">
        <v>15306.984</v>
      </c>
      <c r="J286" s="28">
        <v>14379.288000000002</v>
      </c>
      <c r="K286" s="28">
        <v>16002.756000000001</v>
      </c>
      <c r="L286" s="28">
        <v>24136.964</v>
      </c>
      <c r="M286" s="28">
        <v>20393.207999999999</v>
      </c>
      <c r="N286" s="28">
        <v>8346.24</v>
      </c>
      <c r="O286" s="28">
        <v>28615.68</v>
      </c>
      <c r="P286" s="28">
        <v>15977.088</v>
      </c>
      <c r="Q286" s="28">
        <v>12638.592000000001</v>
      </c>
      <c r="R286" s="37">
        <v>192904.63999999998</v>
      </c>
      <c r="S286" s="33">
        <v>9777.0239999999994</v>
      </c>
      <c r="T286" s="20">
        <v>19315.584000000003</v>
      </c>
      <c r="U286" s="20">
        <v>11207.808000000001</v>
      </c>
      <c r="V286" s="20">
        <v>12877.056</v>
      </c>
      <c r="W286" s="20">
        <v>15738.624</v>
      </c>
      <c r="X286" s="20">
        <v>12877.056</v>
      </c>
      <c r="Y286" s="20">
        <v>16930.944</v>
      </c>
      <c r="Z286" s="20">
        <v>18838.655999999999</v>
      </c>
      <c r="AA286" s="20">
        <v>15500.16</v>
      </c>
      <c r="AB286" s="20">
        <v>0</v>
      </c>
      <c r="AC286" s="20">
        <v>0</v>
      </c>
      <c r="AD286" s="20">
        <v>0</v>
      </c>
      <c r="AE286" s="37">
        <f t="shared" si="72"/>
        <v>133062.91199999998</v>
      </c>
      <c r="AF286" s="148">
        <f t="shared" si="73"/>
        <v>1.4348970630333744E-3</v>
      </c>
      <c r="AG286" s="462">
        <f t="shared" si="74"/>
        <v>-7.6686680221263348E-2</v>
      </c>
      <c r="AH286" s="149">
        <f t="shared" si="77"/>
        <v>14784.767999999998</v>
      </c>
      <c r="AI286" s="149">
        <f t="shared" si="78"/>
        <v>17089.919999999998</v>
      </c>
      <c r="AJ286" s="457">
        <f t="shared" si="65"/>
        <v>1.5146973993432041E-3</v>
      </c>
      <c r="AK286" s="16">
        <v>18836.935758324675</v>
      </c>
      <c r="AL286" s="431">
        <v>17939.613406292854</v>
      </c>
      <c r="AM286" s="147">
        <f t="shared" si="66"/>
        <v>22988.721473058755</v>
      </c>
      <c r="AN286" s="147">
        <v>22988.721473058755</v>
      </c>
      <c r="AO286" s="147">
        <f t="shared" si="67"/>
        <v>24298.257807451497</v>
      </c>
      <c r="AP286" s="147">
        <f t="shared" si="68"/>
        <v>25832.687016117528</v>
      </c>
      <c r="AS286" s="20">
        <v>18646.793370263476</v>
      </c>
      <c r="AT286" s="33">
        <v>9507.1053364304807</v>
      </c>
      <c r="AU286" s="33">
        <v>19315.584000000003</v>
      </c>
      <c r="AV286" s="33">
        <v>15306.984</v>
      </c>
      <c r="AW286" s="33">
        <v>14379.288000000002</v>
      </c>
      <c r="AX286" s="33">
        <v>28322.824134913699</v>
      </c>
      <c r="AY286" s="33">
        <v>37653.663840000001</v>
      </c>
      <c r="AZ286" s="33">
        <f t="shared" si="64"/>
        <v>161969.17843993235</v>
      </c>
      <c r="BA286" s="397">
        <f t="shared" si="75"/>
        <v>253028.45814285299</v>
      </c>
    </row>
    <row r="287" spans="3:53" outlineLevel="1" x14ac:dyDescent="0.35">
      <c r="C287" s="5" t="s">
        <v>41</v>
      </c>
      <c r="D287" s="5" t="s">
        <v>31</v>
      </c>
      <c r="E287" s="5" t="s">
        <v>71</v>
      </c>
      <c r="F287" s="28">
        <v>8581.1880000000001</v>
      </c>
      <c r="G287" s="28">
        <v>8581.1879999999983</v>
      </c>
      <c r="H287" s="28">
        <v>7189.6439999999993</v>
      </c>
      <c r="I287" s="28">
        <v>11132.352000000003</v>
      </c>
      <c r="J287" s="28">
        <v>9045.0360000000019</v>
      </c>
      <c r="K287" s="28">
        <v>9045.0360000000001</v>
      </c>
      <c r="L287" s="28">
        <v>11840.775</v>
      </c>
      <c r="M287" s="28">
        <v>12068.482</v>
      </c>
      <c r="N287" s="28">
        <v>7286.63</v>
      </c>
      <c r="O287" s="28">
        <v>9335.9964</v>
      </c>
      <c r="P287" s="28">
        <v>8880.5808000000034</v>
      </c>
      <c r="Q287" s="28">
        <v>6148.0944</v>
      </c>
      <c r="R287" s="37">
        <v>109135.00260000001</v>
      </c>
      <c r="S287" s="33">
        <v>8880.5807999999997</v>
      </c>
      <c r="T287" s="20">
        <v>7286.6304</v>
      </c>
      <c r="U287" s="20">
        <v>5464.9728000000005</v>
      </c>
      <c r="V287" s="20">
        <v>5692.68</v>
      </c>
      <c r="W287" s="20">
        <v>10474.531199999999</v>
      </c>
      <c r="X287" s="20">
        <v>7058.9231999999993</v>
      </c>
      <c r="Y287" s="20">
        <v>7514.3375999999998</v>
      </c>
      <c r="Z287" s="20">
        <v>16394.918399999999</v>
      </c>
      <c r="AA287" s="20">
        <v>5237.2656000000006</v>
      </c>
      <c r="AB287" s="20">
        <v>0</v>
      </c>
      <c r="AC287" s="20">
        <v>0</v>
      </c>
      <c r="AD287" s="20">
        <v>0</v>
      </c>
      <c r="AE287" s="37">
        <f t="shared" si="72"/>
        <v>74004.84</v>
      </c>
      <c r="AF287" s="148">
        <f t="shared" si="73"/>
        <v>7.9803850652430334E-4</v>
      </c>
      <c r="AG287" s="462">
        <f t="shared" si="74"/>
        <v>-0.1124898073725209</v>
      </c>
      <c r="AH287" s="149">
        <f t="shared" si="77"/>
        <v>8222.76</v>
      </c>
      <c r="AI287" s="149">
        <f t="shared" si="78"/>
        <v>9715.5072</v>
      </c>
      <c r="AJ287" s="457">
        <f t="shared" si="65"/>
        <v>8.6109551648809218E-4</v>
      </c>
      <c r="AK287" s="16">
        <v>10330.855838973826</v>
      </c>
      <c r="AL287" s="431">
        <v>11693.442302484253</v>
      </c>
      <c r="AM287" s="147">
        <f t="shared" si="66"/>
        <v>13068.937068769015</v>
      </c>
      <c r="AN287" s="147">
        <v>13068.937068769015</v>
      </c>
      <c r="AO287" s="147">
        <f t="shared" si="67"/>
        <v>13813.399868211862</v>
      </c>
      <c r="AP287" s="147">
        <f t="shared" si="68"/>
        <v>14685.712788616705</v>
      </c>
      <c r="AS287" s="20">
        <v>9129.5742424211439</v>
      </c>
      <c r="AT287" s="33">
        <v>7626.9677312346057</v>
      </c>
      <c r="AU287" s="33">
        <v>7286.6304</v>
      </c>
      <c r="AV287" s="33">
        <v>11132.352000000003</v>
      </c>
      <c r="AW287" s="33">
        <v>9045.0360000000019</v>
      </c>
      <c r="AX287" s="33">
        <v>15385.004525120803</v>
      </c>
      <c r="AY287" s="33">
        <v>18471.609</v>
      </c>
      <c r="AZ287" s="33">
        <f t="shared" si="64"/>
        <v>88408.029737750374</v>
      </c>
      <c r="BA287" s="397">
        <f t="shared" si="75"/>
        <v>141669.52176583221</v>
      </c>
    </row>
    <row r="288" spans="3:53" outlineLevel="1" x14ac:dyDescent="0.35">
      <c r="C288" s="5" t="s">
        <v>41</v>
      </c>
      <c r="D288" s="5" t="s">
        <v>34</v>
      </c>
      <c r="E288" s="5" t="s">
        <v>72</v>
      </c>
      <c r="F288" s="28">
        <v>1103.652</v>
      </c>
      <c r="G288" s="28">
        <v>1103.652</v>
      </c>
      <c r="H288" s="28">
        <v>2207.3040000000001</v>
      </c>
      <c r="I288" s="28">
        <v>367.88400000000001</v>
      </c>
      <c r="J288" s="28">
        <v>0</v>
      </c>
      <c r="K288" s="28">
        <v>0</v>
      </c>
      <c r="L288" s="28">
        <v>0</v>
      </c>
      <c r="M288" s="28">
        <v>0</v>
      </c>
      <c r="N288" s="28">
        <v>0</v>
      </c>
      <c r="O288" s="28">
        <v>0</v>
      </c>
      <c r="P288" s="28">
        <v>0</v>
      </c>
      <c r="Q288" s="28">
        <v>0</v>
      </c>
      <c r="R288" s="37">
        <v>4782.4920000000002</v>
      </c>
      <c r="S288" s="33">
        <v>0</v>
      </c>
      <c r="T288" s="20">
        <v>0</v>
      </c>
      <c r="U288" s="20">
        <v>0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37">
        <f t="shared" si="72"/>
        <v>0</v>
      </c>
      <c r="AF288" s="148">
        <f t="shared" si="73"/>
        <v>0</v>
      </c>
      <c r="AG288" s="462">
        <f t="shared" si="74"/>
        <v>-1</v>
      </c>
      <c r="AH288" s="149">
        <f t="shared" si="77"/>
        <v>0</v>
      </c>
      <c r="AI288" s="149">
        <f t="shared" si="78"/>
        <v>0</v>
      </c>
      <c r="AJ288" s="457">
        <f t="shared" si="65"/>
        <v>0</v>
      </c>
      <c r="AK288" s="16">
        <v>0</v>
      </c>
      <c r="AL288" s="147">
        <v>0</v>
      </c>
      <c r="AM288" s="147">
        <f t="shared" si="66"/>
        <v>0</v>
      </c>
      <c r="AN288" s="147">
        <v>0</v>
      </c>
      <c r="AO288" s="147">
        <f t="shared" si="67"/>
        <v>0</v>
      </c>
      <c r="AP288" s="147">
        <f t="shared" si="68"/>
        <v>0</v>
      </c>
      <c r="AS288" s="20"/>
      <c r="AT288" s="33"/>
      <c r="AU288" s="33"/>
      <c r="AV288" s="33"/>
      <c r="AW288" s="33"/>
      <c r="AX288" s="33"/>
      <c r="AY288" s="33"/>
      <c r="AZ288" s="33">
        <f t="shared" si="64"/>
        <v>0</v>
      </c>
      <c r="BA288" s="397">
        <f t="shared" si="75"/>
        <v>0</v>
      </c>
    </row>
    <row r="289" spans="3:53" outlineLevel="1" x14ac:dyDescent="0.35">
      <c r="C289" s="5" t="s">
        <v>41</v>
      </c>
      <c r="D289" s="5" t="s">
        <v>35</v>
      </c>
      <c r="E289" s="5" t="s">
        <v>72</v>
      </c>
      <c r="F289" s="28">
        <v>0</v>
      </c>
      <c r="G289" s="28">
        <v>0</v>
      </c>
      <c r="H289" s="28">
        <v>0</v>
      </c>
      <c r="I289" s="28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28">
        <v>0</v>
      </c>
      <c r="R289" s="37">
        <v>0</v>
      </c>
      <c r="S289" s="33">
        <v>0</v>
      </c>
      <c r="T289" s="20">
        <v>0</v>
      </c>
      <c r="U289" s="20">
        <v>0</v>
      </c>
      <c r="V289" s="20">
        <v>0</v>
      </c>
      <c r="W289" s="20">
        <v>0</v>
      </c>
      <c r="X289" s="20">
        <v>0</v>
      </c>
      <c r="Y289" s="20">
        <v>0</v>
      </c>
      <c r="Z289" s="20">
        <v>0</v>
      </c>
      <c r="AA289" s="20">
        <v>0</v>
      </c>
      <c r="AB289" s="20">
        <v>0</v>
      </c>
      <c r="AC289" s="20">
        <v>0</v>
      </c>
      <c r="AD289" s="20">
        <v>0</v>
      </c>
      <c r="AE289" s="37">
        <f t="shared" si="72"/>
        <v>0</v>
      </c>
      <c r="AF289" s="148">
        <f t="shared" si="73"/>
        <v>0</v>
      </c>
      <c r="AG289" s="462">
        <f t="shared" si="74"/>
        <v>0</v>
      </c>
      <c r="AH289" s="149">
        <f t="shared" si="77"/>
        <v>0</v>
      </c>
      <c r="AI289" s="149">
        <f t="shared" si="78"/>
        <v>0</v>
      </c>
      <c r="AJ289" s="457">
        <f t="shared" si="65"/>
        <v>0</v>
      </c>
      <c r="AK289" s="16">
        <v>0</v>
      </c>
      <c r="AL289" s="147">
        <v>0</v>
      </c>
      <c r="AM289" s="147">
        <f t="shared" si="66"/>
        <v>0</v>
      </c>
      <c r="AN289" s="147">
        <v>0</v>
      </c>
      <c r="AO289" s="147">
        <f t="shared" si="67"/>
        <v>0</v>
      </c>
      <c r="AP289" s="147">
        <f t="shared" si="68"/>
        <v>0</v>
      </c>
      <c r="AS289" s="20"/>
      <c r="AT289" s="33"/>
      <c r="AU289" s="33"/>
      <c r="AV289" s="33"/>
      <c r="AW289" s="33"/>
      <c r="AX289" s="33"/>
      <c r="AY289" s="33"/>
      <c r="AZ289" s="33">
        <f t="shared" si="64"/>
        <v>0</v>
      </c>
      <c r="BA289" s="397">
        <f t="shared" si="75"/>
        <v>0</v>
      </c>
    </row>
    <row r="290" spans="3:53" outlineLevel="1" x14ac:dyDescent="0.35">
      <c r="C290" s="5" t="s">
        <v>44</v>
      </c>
      <c r="D290" s="5" t="s">
        <v>50</v>
      </c>
      <c r="E290" s="5" t="s">
        <v>73</v>
      </c>
      <c r="F290" s="28">
        <v>0</v>
      </c>
      <c r="G290" s="28">
        <v>0</v>
      </c>
      <c r="H290" s="28">
        <v>0</v>
      </c>
      <c r="I290" s="28">
        <v>0</v>
      </c>
      <c r="J290" s="28">
        <v>0</v>
      </c>
      <c r="K290" s="28">
        <v>0</v>
      </c>
      <c r="L290" s="28">
        <v>0</v>
      </c>
      <c r="M290" s="28">
        <v>0</v>
      </c>
      <c r="N290" s="28">
        <v>0</v>
      </c>
      <c r="O290" s="28">
        <v>0</v>
      </c>
      <c r="P290" s="28">
        <v>0</v>
      </c>
      <c r="Q290" s="28">
        <v>0</v>
      </c>
      <c r="R290" s="37">
        <v>0</v>
      </c>
      <c r="S290" s="33">
        <v>0</v>
      </c>
      <c r="T290" s="20">
        <v>0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37">
        <f t="shared" si="72"/>
        <v>0</v>
      </c>
      <c r="AF290" s="148">
        <f t="shared" si="73"/>
        <v>0</v>
      </c>
      <c r="AG290" s="462">
        <f t="shared" si="74"/>
        <v>0</v>
      </c>
      <c r="AH290" s="149">
        <f t="shared" si="77"/>
        <v>0</v>
      </c>
      <c r="AI290" s="149">
        <f t="shared" si="78"/>
        <v>0</v>
      </c>
      <c r="AJ290" s="457">
        <f t="shared" si="65"/>
        <v>0</v>
      </c>
      <c r="AK290" s="16">
        <v>0</v>
      </c>
      <c r="AL290" s="147">
        <v>0</v>
      </c>
      <c r="AM290" s="147">
        <f t="shared" si="66"/>
        <v>0</v>
      </c>
      <c r="AN290" s="147">
        <v>0</v>
      </c>
      <c r="AO290" s="147">
        <f t="shared" si="67"/>
        <v>0</v>
      </c>
      <c r="AP290" s="147">
        <f t="shared" si="68"/>
        <v>0</v>
      </c>
      <c r="AS290" s="20"/>
      <c r="AT290" s="33"/>
      <c r="AU290" s="33"/>
      <c r="AV290" s="33"/>
      <c r="AW290" s="33"/>
      <c r="AX290" s="33"/>
      <c r="AY290" s="33"/>
      <c r="AZ290" s="33">
        <f t="shared" si="64"/>
        <v>0</v>
      </c>
      <c r="BA290" s="397">
        <f t="shared" si="75"/>
        <v>0</v>
      </c>
    </row>
    <row r="291" spans="3:53" outlineLevel="1" x14ac:dyDescent="0.35">
      <c r="C291" s="5" t="s">
        <v>44</v>
      </c>
      <c r="D291" s="5" t="s">
        <v>51</v>
      </c>
      <c r="E291" s="5" t="s">
        <v>73</v>
      </c>
      <c r="F291" s="28">
        <v>0</v>
      </c>
      <c r="G291" s="28">
        <v>0</v>
      </c>
      <c r="H291" s="28">
        <v>0</v>
      </c>
      <c r="I291" s="28">
        <v>0</v>
      </c>
      <c r="J291" s="28">
        <v>0</v>
      </c>
      <c r="K291" s="28">
        <v>0</v>
      </c>
      <c r="L291" s="28">
        <v>0</v>
      </c>
      <c r="M291" s="28">
        <v>0</v>
      </c>
      <c r="N291" s="28">
        <v>0</v>
      </c>
      <c r="O291" s="28">
        <v>0</v>
      </c>
      <c r="P291" s="28">
        <v>0</v>
      </c>
      <c r="Q291" s="28">
        <v>0</v>
      </c>
      <c r="R291" s="37">
        <v>0</v>
      </c>
      <c r="S291" s="33">
        <v>0</v>
      </c>
      <c r="T291" s="20">
        <v>0</v>
      </c>
      <c r="U291" s="20">
        <v>0</v>
      </c>
      <c r="V291" s="20">
        <v>0</v>
      </c>
      <c r="W291" s="20">
        <v>0</v>
      </c>
      <c r="X291" s="20">
        <v>0</v>
      </c>
      <c r="Y291" s="20">
        <v>0</v>
      </c>
      <c r="Z291" s="20">
        <v>0</v>
      </c>
      <c r="AA291" s="20">
        <v>0</v>
      </c>
      <c r="AB291" s="20">
        <v>0</v>
      </c>
      <c r="AC291" s="20">
        <v>0</v>
      </c>
      <c r="AD291" s="20">
        <v>0</v>
      </c>
      <c r="AE291" s="37">
        <f t="shared" si="72"/>
        <v>0</v>
      </c>
      <c r="AF291" s="148">
        <f t="shared" si="73"/>
        <v>0</v>
      </c>
      <c r="AG291" s="462">
        <f t="shared" si="74"/>
        <v>0</v>
      </c>
      <c r="AH291" s="149">
        <f t="shared" si="77"/>
        <v>0</v>
      </c>
      <c r="AI291" s="149">
        <f t="shared" si="78"/>
        <v>0</v>
      </c>
      <c r="AJ291" s="457">
        <f t="shared" si="65"/>
        <v>0</v>
      </c>
      <c r="AK291" s="16">
        <v>0</v>
      </c>
      <c r="AL291" s="147">
        <v>0</v>
      </c>
      <c r="AM291" s="147">
        <f t="shared" si="66"/>
        <v>0</v>
      </c>
      <c r="AN291" s="147">
        <v>0</v>
      </c>
      <c r="AO291" s="147">
        <f t="shared" si="67"/>
        <v>0</v>
      </c>
      <c r="AP291" s="147">
        <f t="shared" si="68"/>
        <v>0</v>
      </c>
      <c r="AS291" s="20"/>
      <c r="AT291" s="33"/>
      <c r="AU291" s="33"/>
      <c r="AV291" s="33"/>
      <c r="AW291" s="33"/>
      <c r="AX291" s="33"/>
      <c r="AY291" s="33"/>
      <c r="AZ291" s="33">
        <f t="shared" si="64"/>
        <v>0</v>
      </c>
      <c r="BA291" s="397">
        <f t="shared" si="75"/>
        <v>0</v>
      </c>
    </row>
    <row r="292" spans="3:53" outlineLevel="1" x14ac:dyDescent="0.35">
      <c r="C292" s="5" t="s">
        <v>41</v>
      </c>
      <c r="D292" s="5" t="s">
        <v>52</v>
      </c>
      <c r="E292" s="5" t="s">
        <v>74</v>
      </c>
      <c r="F292" s="28">
        <v>0</v>
      </c>
      <c r="G292" s="28">
        <v>0</v>
      </c>
      <c r="H292" s="28">
        <v>0</v>
      </c>
      <c r="I292" s="28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37">
        <v>0</v>
      </c>
      <c r="S292" s="33">
        <v>0</v>
      </c>
      <c r="T292" s="20">
        <v>0</v>
      </c>
      <c r="U292" s="20">
        <v>0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0</v>
      </c>
      <c r="AB292" s="20">
        <v>0</v>
      </c>
      <c r="AC292" s="20">
        <v>0</v>
      </c>
      <c r="AD292" s="20">
        <v>0</v>
      </c>
      <c r="AE292" s="37">
        <f t="shared" si="72"/>
        <v>0</v>
      </c>
      <c r="AF292" s="148">
        <f t="shared" si="73"/>
        <v>0</v>
      </c>
      <c r="AG292" s="462">
        <f t="shared" si="74"/>
        <v>0</v>
      </c>
      <c r="AH292" s="149">
        <f t="shared" si="77"/>
        <v>0</v>
      </c>
      <c r="AI292" s="149">
        <f t="shared" si="78"/>
        <v>0</v>
      </c>
      <c r="AJ292" s="457">
        <f t="shared" si="65"/>
        <v>0</v>
      </c>
      <c r="AK292" s="16">
        <v>0</v>
      </c>
      <c r="AL292" s="147">
        <v>0</v>
      </c>
      <c r="AM292" s="147">
        <f t="shared" si="66"/>
        <v>0</v>
      </c>
      <c r="AN292" s="147">
        <v>0</v>
      </c>
      <c r="AO292" s="147">
        <f t="shared" si="67"/>
        <v>0</v>
      </c>
      <c r="AP292" s="147">
        <f t="shared" si="68"/>
        <v>0</v>
      </c>
      <c r="AS292" s="20"/>
      <c r="AT292" s="33"/>
      <c r="AU292" s="33"/>
      <c r="AV292" s="33"/>
      <c r="AW292" s="33"/>
      <c r="AX292" s="33"/>
      <c r="AY292" s="33"/>
      <c r="AZ292" s="33">
        <f t="shared" si="64"/>
        <v>0</v>
      </c>
      <c r="BA292" s="397">
        <f t="shared" si="75"/>
        <v>0</v>
      </c>
    </row>
    <row r="293" spans="3:53" outlineLevel="1" x14ac:dyDescent="0.35">
      <c r="C293" s="5" t="s">
        <v>41</v>
      </c>
      <c r="D293" s="5" t="s">
        <v>53</v>
      </c>
      <c r="E293" s="5" t="s">
        <v>74</v>
      </c>
      <c r="F293" s="28">
        <v>0</v>
      </c>
      <c r="G293" s="28">
        <v>0</v>
      </c>
      <c r="H293" s="28">
        <v>0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28">
        <v>0</v>
      </c>
      <c r="P293" s="28">
        <v>0</v>
      </c>
      <c r="Q293" s="28">
        <v>0</v>
      </c>
      <c r="R293" s="37">
        <v>0</v>
      </c>
      <c r="S293" s="33">
        <v>0</v>
      </c>
      <c r="T293" s="20">
        <v>0</v>
      </c>
      <c r="U293" s="20">
        <v>0</v>
      </c>
      <c r="V293" s="20">
        <v>0</v>
      </c>
      <c r="W293" s="20">
        <v>0</v>
      </c>
      <c r="X293" s="20">
        <v>0</v>
      </c>
      <c r="Y293" s="20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37">
        <f t="shared" si="72"/>
        <v>0</v>
      </c>
      <c r="AF293" s="148">
        <f t="shared" si="73"/>
        <v>0</v>
      </c>
      <c r="AG293" s="462">
        <f t="shared" si="74"/>
        <v>0</v>
      </c>
      <c r="AH293" s="149">
        <f t="shared" si="77"/>
        <v>0</v>
      </c>
      <c r="AI293" s="149">
        <f t="shared" si="78"/>
        <v>0</v>
      </c>
      <c r="AJ293" s="457">
        <f t="shared" si="65"/>
        <v>0</v>
      </c>
      <c r="AK293" s="16">
        <v>0</v>
      </c>
      <c r="AL293" s="147">
        <v>0</v>
      </c>
      <c r="AM293" s="147">
        <f t="shared" si="66"/>
        <v>0</v>
      </c>
      <c r="AN293" s="147">
        <v>0</v>
      </c>
      <c r="AO293" s="147">
        <f t="shared" si="67"/>
        <v>0</v>
      </c>
      <c r="AP293" s="147">
        <f t="shared" si="68"/>
        <v>0</v>
      </c>
      <c r="AS293" s="20"/>
      <c r="AT293" s="33"/>
      <c r="AU293" s="33"/>
      <c r="AV293" s="33"/>
      <c r="AW293" s="33"/>
      <c r="AX293" s="33"/>
      <c r="AY293" s="33"/>
      <c r="AZ293" s="33">
        <f t="shared" si="64"/>
        <v>0</v>
      </c>
      <c r="BA293" s="397">
        <f t="shared" si="75"/>
        <v>0</v>
      </c>
    </row>
    <row r="294" spans="3:53" outlineLevel="1" x14ac:dyDescent="0.35">
      <c r="C294" s="5" t="s">
        <v>44</v>
      </c>
      <c r="D294" s="5" t="s">
        <v>54</v>
      </c>
      <c r="E294" s="5" t="s">
        <v>75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28">
        <v>0</v>
      </c>
      <c r="L294" s="28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37">
        <v>0</v>
      </c>
      <c r="S294" s="33">
        <v>0</v>
      </c>
      <c r="T294" s="20">
        <v>0</v>
      </c>
      <c r="U294" s="20">
        <v>0</v>
      </c>
      <c r="V294" s="20">
        <v>0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>
        <v>0</v>
      </c>
      <c r="AC294" s="20">
        <v>0</v>
      </c>
      <c r="AD294" s="20">
        <v>0</v>
      </c>
      <c r="AE294" s="37">
        <f t="shared" si="72"/>
        <v>0</v>
      </c>
      <c r="AF294" s="148">
        <f t="shared" si="73"/>
        <v>0</v>
      </c>
      <c r="AG294" s="462">
        <f t="shared" si="74"/>
        <v>0</v>
      </c>
      <c r="AH294" s="149">
        <f t="shared" si="77"/>
        <v>0</v>
      </c>
      <c r="AI294" s="149">
        <f t="shared" si="78"/>
        <v>0</v>
      </c>
      <c r="AJ294" s="457">
        <f t="shared" si="65"/>
        <v>0</v>
      </c>
      <c r="AK294" s="16">
        <v>0</v>
      </c>
      <c r="AL294" s="147">
        <v>0</v>
      </c>
      <c r="AM294" s="147">
        <f t="shared" si="66"/>
        <v>0</v>
      </c>
      <c r="AN294" s="147">
        <v>0</v>
      </c>
      <c r="AO294" s="147">
        <f t="shared" si="67"/>
        <v>0</v>
      </c>
      <c r="AP294" s="147">
        <f t="shared" si="68"/>
        <v>0</v>
      </c>
      <c r="AS294" s="20"/>
      <c r="AT294" s="33"/>
      <c r="AU294" s="33"/>
      <c r="AV294" s="33"/>
      <c r="AW294" s="33"/>
      <c r="AX294" s="33"/>
      <c r="AY294" s="33"/>
      <c r="AZ294" s="33">
        <f t="shared" si="64"/>
        <v>0</v>
      </c>
      <c r="BA294" s="397">
        <f t="shared" si="75"/>
        <v>0</v>
      </c>
    </row>
    <row r="295" spans="3:53" outlineLevel="1" x14ac:dyDescent="0.35">
      <c r="C295" s="5" t="s">
        <v>42</v>
      </c>
      <c r="D295" s="5" t="s">
        <v>55</v>
      </c>
      <c r="E295" s="5" t="s">
        <v>76</v>
      </c>
      <c r="F295" s="28">
        <v>0</v>
      </c>
      <c r="G295" s="28">
        <v>0</v>
      </c>
      <c r="H295" s="28">
        <v>0</v>
      </c>
      <c r="I295" s="28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28">
        <v>0</v>
      </c>
      <c r="R295" s="37">
        <v>0</v>
      </c>
      <c r="S295" s="33">
        <v>0</v>
      </c>
      <c r="T295" s="20">
        <v>0</v>
      </c>
      <c r="U295" s="20">
        <v>0</v>
      </c>
      <c r="V295" s="20">
        <v>0</v>
      </c>
      <c r="W295" s="20">
        <v>0</v>
      </c>
      <c r="X295" s="20">
        <v>0</v>
      </c>
      <c r="Y295" s="20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37">
        <f t="shared" si="72"/>
        <v>0</v>
      </c>
      <c r="AF295" s="148">
        <f t="shared" si="73"/>
        <v>0</v>
      </c>
      <c r="AG295" s="462">
        <f t="shared" si="74"/>
        <v>0</v>
      </c>
      <c r="AH295" s="149">
        <f t="shared" si="77"/>
        <v>0</v>
      </c>
      <c r="AI295" s="149">
        <f t="shared" si="78"/>
        <v>0</v>
      </c>
      <c r="AJ295" s="457">
        <f t="shared" si="65"/>
        <v>0</v>
      </c>
      <c r="AK295" s="16">
        <v>0</v>
      </c>
      <c r="AL295" s="147">
        <v>0</v>
      </c>
      <c r="AM295" s="147">
        <f t="shared" si="66"/>
        <v>0</v>
      </c>
      <c r="AN295" s="147">
        <v>0</v>
      </c>
      <c r="AO295" s="147">
        <f t="shared" si="67"/>
        <v>0</v>
      </c>
      <c r="AP295" s="147">
        <f t="shared" si="68"/>
        <v>0</v>
      </c>
      <c r="AS295" s="20"/>
      <c r="AT295" s="33"/>
      <c r="AU295" s="33"/>
      <c r="AV295" s="33"/>
      <c r="AW295" s="33"/>
      <c r="AX295" s="33"/>
      <c r="AY295" s="33"/>
      <c r="AZ295" s="33">
        <f t="shared" si="64"/>
        <v>0</v>
      </c>
      <c r="BA295" s="397">
        <f t="shared" si="75"/>
        <v>0</v>
      </c>
    </row>
    <row r="296" spans="3:53" outlineLevel="1" x14ac:dyDescent="0.35">
      <c r="C296" s="5" t="s">
        <v>42</v>
      </c>
      <c r="D296" s="5" t="s">
        <v>56</v>
      </c>
      <c r="E296" s="5" t="s">
        <v>74</v>
      </c>
      <c r="F296" s="28">
        <v>0</v>
      </c>
      <c r="G296" s="28">
        <v>0</v>
      </c>
      <c r="H296" s="28">
        <v>0</v>
      </c>
      <c r="I296" s="28">
        <v>0</v>
      </c>
      <c r="J296" s="28">
        <v>0</v>
      </c>
      <c r="K296" s="28">
        <v>0</v>
      </c>
      <c r="L296" s="28">
        <v>0</v>
      </c>
      <c r="M296" s="28">
        <v>0</v>
      </c>
      <c r="N296" s="28">
        <v>0</v>
      </c>
      <c r="O296" s="28">
        <v>0</v>
      </c>
      <c r="P296" s="28">
        <v>0</v>
      </c>
      <c r="Q296" s="28">
        <v>0</v>
      </c>
      <c r="R296" s="37">
        <v>0</v>
      </c>
      <c r="S296" s="33">
        <v>0</v>
      </c>
      <c r="T296" s="20">
        <v>0</v>
      </c>
      <c r="U296" s="20">
        <v>0</v>
      </c>
      <c r="V296" s="20">
        <v>0</v>
      </c>
      <c r="W296" s="20">
        <v>0</v>
      </c>
      <c r="X296" s="20">
        <v>0</v>
      </c>
      <c r="Y296" s="20">
        <v>0</v>
      </c>
      <c r="Z296" s="20">
        <v>0</v>
      </c>
      <c r="AA296" s="20">
        <v>0</v>
      </c>
      <c r="AB296" s="20">
        <v>0</v>
      </c>
      <c r="AC296" s="20">
        <v>0</v>
      </c>
      <c r="AD296" s="20">
        <v>0</v>
      </c>
      <c r="AE296" s="37">
        <f t="shared" si="72"/>
        <v>0</v>
      </c>
      <c r="AF296" s="148">
        <f t="shared" si="73"/>
        <v>0</v>
      </c>
      <c r="AG296" s="462">
        <f t="shared" si="74"/>
        <v>0</v>
      </c>
      <c r="AH296" s="149">
        <f t="shared" si="77"/>
        <v>0</v>
      </c>
      <c r="AI296" s="149">
        <f t="shared" si="78"/>
        <v>0</v>
      </c>
      <c r="AJ296" s="457">
        <f t="shared" si="65"/>
        <v>0</v>
      </c>
      <c r="AK296" s="16">
        <v>0</v>
      </c>
      <c r="AL296" s="147">
        <v>0</v>
      </c>
      <c r="AM296" s="147">
        <f t="shared" si="66"/>
        <v>0</v>
      </c>
      <c r="AN296" s="147">
        <v>0</v>
      </c>
      <c r="AO296" s="147">
        <f t="shared" si="67"/>
        <v>0</v>
      </c>
      <c r="AP296" s="147">
        <f t="shared" si="68"/>
        <v>0</v>
      </c>
      <c r="AS296" s="20"/>
      <c r="AT296" s="33"/>
      <c r="AU296" s="33"/>
      <c r="AV296" s="33"/>
      <c r="AW296" s="33"/>
      <c r="AX296" s="33"/>
      <c r="AY296" s="33"/>
      <c r="AZ296" s="33">
        <f t="shared" si="64"/>
        <v>0</v>
      </c>
      <c r="BA296" s="397">
        <f t="shared" si="75"/>
        <v>0</v>
      </c>
    </row>
    <row r="297" spans="3:53" outlineLevel="1" x14ac:dyDescent="0.35">
      <c r="C297" s="5" t="s">
        <v>45</v>
      </c>
      <c r="D297" s="5" t="s">
        <v>57</v>
      </c>
      <c r="E297" s="5" t="s">
        <v>77</v>
      </c>
      <c r="F297" s="28">
        <v>0</v>
      </c>
      <c r="G297" s="28">
        <v>0</v>
      </c>
      <c r="H297" s="28">
        <v>0</v>
      </c>
      <c r="I297" s="28">
        <v>0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28">
        <v>0</v>
      </c>
      <c r="P297" s="28">
        <v>0</v>
      </c>
      <c r="Q297" s="28">
        <v>0</v>
      </c>
      <c r="R297" s="37">
        <v>0</v>
      </c>
      <c r="S297" s="33">
        <v>0</v>
      </c>
      <c r="T297" s="20">
        <v>0</v>
      </c>
      <c r="U297" s="20">
        <v>0</v>
      </c>
      <c r="V297" s="20">
        <v>0</v>
      </c>
      <c r="W297" s="20">
        <v>0</v>
      </c>
      <c r="X297" s="20">
        <v>0</v>
      </c>
      <c r="Y297" s="20">
        <v>0</v>
      </c>
      <c r="Z297" s="20">
        <v>0</v>
      </c>
      <c r="AA297" s="20">
        <v>0</v>
      </c>
      <c r="AB297" s="20">
        <v>0</v>
      </c>
      <c r="AC297" s="20">
        <v>0</v>
      </c>
      <c r="AD297" s="20">
        <v>0</v>
      </c>
      <c r="AE297" s="37">
        <f t="shared" si="72"/>
        <v>0</v>
      </c>
      <c r="AF297" s="148">
        <f t="shared" si="73"/>
        <v>0</v>
      </c>
      <c r="AG297" s="462">
        <f t="shared" si="74"/>
        <v>0</v>
      </c>
      <c r="AH297" s="149">
        <f t="shared" si="77"/>
        <v>0</v>
      </c>
      <c r="AI297" s="149">
        <f t="shared" si="78"/>
        <v>0</v>
      </c>
      <c r="AJ297" s="457">
        <f t="shared" si="65"/>
        <v>0</v>
      </c>
      <c r="AK297" s="16">
        <v>0</v>
      </c>
      <c r="AL297" s="147">
        <v>0</v>
      </c>
      <c r="AM297" s="147">
        <f t="shared" si="66"/>
        <v>0</v>
      </c>
      <c r="AN297" s="147">
        <v>0</v>
      </c>
      <c r="AO297" s="147">
        <f t="shared" si="67"/>
        <v>0</v>
      </c>
      <c r="AP297" s="147">
        <f t="shared" si="68"/>
        <v>0</v>
      </c>
      <c r="AS297" s="20"/>
      <c r="AT297" s="33"/>
      <c r="AU297" s="33"/>
      <c r="AV297" s="33"/>
      <c r="AW297" s="33"/>
      <c r="AX297" s="33"/>
      <c r="AY297" s="33"/>
      <c r="AZ297" s="33">
        <f t="shared" si="64"/>
        <v>0</v>
      </c>
      <c r="BA297" s="397">
        <f t="shared" si="75"/>
        <v>0</v>
      </c>
    </row>
    <row r="298" spans="3:53" outlineLevel="1" x14ac:dyDescent="0.35">
      <c r="C298" s="5" t="s">
        <v>45</v>
      </c>
      <c r="D298" s="5" t="s">
        <v>58</v>
      </c>
      <c r="E298" s="5" t="s">
        <v>77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37">
        <v>0</v>
      </c>
      <c r="S298" s="33">
        <v>0</v>
      </c>
      <c r="T298" s="20">
        <v>0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37">
        <f t="shared" si="72"/>
        <v>0</v>
      </c>
      <c r="AF298" s="148">
        <f t="shared" si="73"/>
        <v>0</v>
      </c>
      <c r="AG298" s="462">
        <f t="shared" si="74"/>
        <v>0</v>
      </c>
      <c r="AH298" s="149">
        <f t="shared" si="77"/>
        <v>0</v>
      </c>
      <c r="AI298" s="149">
        <f t="shared" si="78"/>
        <v>0</v>
      </c>
      <c r="AJ298" s="457">
        <f t="shared" si="65"/>
        <v>0</v>
      </c>
      <c r="AK298" s="16">
        <v>0</v>
      </c>
      <c r="AL298" s="147">
        <v>0</v>
      </c>
      <c r="AM298" s="147">
        <f t="shared" si="66"/>
        <v>0</v>
      </c>
      <c r="AN298" s="147">
        <v>0</v>
      </c>
      <c r="AO298" s="147">
        <f t="shared" si="67"/>
        <v>0</v>
      </c>
      <c r="AP298" s="147">
        <f t="shared" si="68"/>
        <v>0</v>
      </c>
      <c r="AS298" s="20"/>
      <c r="AT298" s="33"/>
      <c r="AU298" s="33"/>
      <c r="AV298" s="33"/>
      <c r="AW298" s="33"/>
      <c r="AX298" s="33"/>
      <c r="AY298" s="33"/>
      <c r="AZ298" s="33">
        <f t="shared" si="64"/>
        <v>0</v>
      </c>
      <c r="BA298" s="397">
        <f t="shared" si="75"/>
        <v>0</v>
      </c>
    </row>
    <row r="299" spans="3:53" outlineLevel="1" x14ac:dyDescent="0.35">
      <c r="C299" s="5" t="s">
        <v>45</v>
      </c>
      <c r="D299" s="5" t="s">
        <v>59</v>
      </c>
      <c r="E299" s="5" t="s">
        <v>77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37">
        <v>0</v>
      </c>
      <c r="S299" s="33">
        <v>0</v>
      </c>
      <c r="T299" s="20">
        <v>0</v>
      </c>
      <c r="U299" s="20">
        <v>0</v>
      </c>
      <c r="V299" s="20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0</v>
      </c>
      <c r="AB299" s="20">
        <v>0</v>
      </c>
      <c r="AC299" s="20">
        <v>0</v>
      </c>
      <c r="AD299" s="20">
        <v>0</v>
      </c>
      <c r="AE299" s="37">
        <f t="shared" si="72"/>
        <v>0</v>
      </c>
      <c r="AF299" s="148">
        <f t="shared" si="73"/>
        <v>0</v>
      </c>
      <c r="AG299" s="462">
        <f t="shared" si="74"/>
        <v>0</v>
      </c>
      <c r="AH299" s="149">
        <f t="shared" si="77"/>
        <v>0</v>
      </c>
      <c r="AI299" s="149">
        <f t="shared" si="78"/>
        <v>0</v>
      </c>
      <c r="AJ299" s="457">
        <f t="shared" si="65"/>
        <v>0</v>
      </c>
      <c r="AK299" s="16">
        <v>0</v>
      </c>
      <c r="AL299" s="147">
        <v>0</v>
      </c>
      <c r="AM299" s="147">
        <f t="shared" si="66"/>
        <v>0</v>
      </c>
      <c r="AN299" s="147">
        <v>0</v>
      </c>
      <c r="AO299" s="147">
        <f t="shared" si="67"/>
        <v>0</v>
      </c>
      <c r="AP299" s="147">
        <f t="shared" si="68"/>
        <v>0</v>
      </c>
      <c r="AS299" s="20"/>
      <c r="AT299" s="33"/>
      <c r="AU299" s="33"/>
      <c r="AV299" s="33"/>
      <c r="AW299" s="33"/>
      <c r="AX299" s="33"/>
      <c r="AY299" s="33"/>
      <c r="AZ299" s="33">
        <f t="shared" si="64"/>
        <v>0</v>
      </c>
      <c r="BA299" s="397">
        <f t="shared" si="75"/>
        <v>0</v>
      </c>
    </row>
    <row r="300" spans="3:53" outlineLevel="1" x14ac:dyDescent="0.35">
      <c r="C300" s="5" t="s">
        <v>45</v>
      </c>
      <c r="D300" s="5" t="s">
        <v>60</v>
      </c>
      <c r="E300" s="5" t="s">
        <v>72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37">
        <v>0</v>
      </c>
      <c r="S300" s="33">
        <v>0</v>
      </c>
      <c r="T300" s="20">
        <v>0</v>
      </c>
      <c r="U300" s="20">
        <v>0</v>
      </c>
      <c r="V300" s="20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14849.561519999999</v>
      </c>
      <c r="AB300" s="20">
        <v>0</v>
      </c>
      <c r="AC300" s="20">
        <v>0</v>
      </c>
      <c r="AD300" s="20">
        <v>0</v>
      </c>
      <c r="AE300" s="37">
        <f t="shared" si="72"/>
        <v>14849.561519999999</v>
      </c>
      <c r="AF300" s="148">
        <f t="shared" si="73"/>
        <v>1.6013171433059735E-4</v>
      </c>
      <c r="AG300" s="462">
        <f t="shared" si="74"/>
        <v>0</v>
      </c>
      <c r="AH300" s="149">
        <f t="shared" si="77"/>
        <v>1649.95128</v>
      </c>
      <c r="AI300" s="149">
        <f t="shared" si="78"/>
        <v>4949.8538399999998</v>
      </c>
      <c r="AJ300" s="457">
        <f t="shared" si="65"/>
        <v>4.3871069838694228E-4</v>
      </c>
      <c r="AK300" s="16">
        <v>0</v>
      </c>
      <c r="AL300" s="147">
        <v>0</v>
      </c>
      <c r="AM300" s="147">
        <f t="shared" si="66"/>
        <v>6658.3583340419573</v>
      </c>
      <c r="AN300" s="147">
        <v>6658.3583340419573</v>
      </c>
      <c r="AO300" s="147">
        <f t="shared" si="67"/>
        <v>7037.6470289810468</v>
      </c>
      <c r="AP300" s="147">
        <f t="shared" si="68"/>
        <v>7482.0727671193017</v>
      </c>
      <c r="AS300" s="20"/>
      <c r="AT300" s="33"/>
      <c r="AU300" s="33"/>
      <c r="AV300" s="33"/>
      <c r="AW300" s="33"/>
      <c r="AX300" s="33"/>
      <c r="AY300" s="33"/>
      <c r="AZ300" s="33">
        <f t="shared" si="64"/>
        <v>0</v>
      </c>
      <c r="BA300" s="397">
        <f t="shared" si="75"/>
        <v>21178.078130142305</v>
      </c>
    </row>
    <row r="301" spans="3:53" outlineLevel="1" x14ac:dyDescent="0.35">
      <c r="C301" s="5" t="s">
        <v>45</v>
      </c>
      <c r="D301" s="5" t="s">
        <v>61</v>
      </c>
      <c r="E301" s="5" t="s">
        <v>72</v>
      </c>
      <c r="F301" s="28">
        <v>0</v>
      </c>
      <c r="G301" s="28">
        <v>0</v>
      </c>
      <c r="H301" s="28">
        <v>0</v>
      </c>
      <c r="I301" s="28">
        <v>0</v>
      </c>
      <c r="J301" s="28">
        <v>0</v>
      </c>
      <c r="K301" s="28">
        <v>0</v>
      </c>
      <c r="L301" s="28">
        <v>0</v>
      </c>
      <c r="M301" s="28">
        <v>0</v>
      </c>
      <c r="N301" s="28">
        <v>0</v>
      </c>
      <c r="O301" s="28">
        <v>0</v>
      </c>
      <c r="P301" s="28">
        <v>0</v>
      </c>
      <c r="Q301" s="28">
        <v>0</v>
      </c>
      <c r="R301" s="37">
        <v>0</v>
      </c>
      <c r="S301" s="33">
        <v>0</v>
      </c>
      <c r="T301" s="20">
        <v>0</v>
      </c>
      <c r="U301" s="20">
        <v>0</v>
      </c>
      <c r="V301" s="20">
        <v>0</v>
      </c>
      <c r="W301" s="20">
        <v>0</v>
      </c>
      <c r="X301" s="20">
        <v>0</v>
      </c>
      <c r="Y301" s="20">
        <v>0</v>
      </c>
      <c r="Z301" s="20">
        <v>0</v>
      </c>
      <c r="AA301" s="20">
        <v>0</v>
      </c>
      <c r="AB301" s="20">
        <v>0</v>
      </c>
      <c r="AC301" s="20">
        <v>0</v>
      </c>
      <c r="AD301" s="20">
        <v>0</v>
      </c>
      <c r="AE301" s="37">
        <f t="shared" si="72"/>
        <v>0</v>
      </c>
      <c r="AF301" s="148">
        <f t="shared" si="73"/>
        <v>0</v>
      </c>
      <c r="AG301" s="462">
        <f t="shared" si="74"/>
        <v>0</v>
      </c>
      <c r="AH301" s="149">
        <f t="shared" si="77"/>
        <v>0</v>
      </c>
      <c r="AI301" s="149">
        <f t="shared" si="78"/>
        <v>0</v>
      </c>
      <c r="AJ301" s="457">
        <f t="shared" si="65"/>
        <v>0</v>
      </c>
      <c r="AK301" s="16">
        <v>0</v>
      </c>
      <c r="AL301" s="147">
        <v>0</v>
      </c>
      <c r="AM301" s="147">
        <f t="shared" si="66"/>
        <v>0</v>
      </c>
      <c r="AN301" s="147">
        <v>0</v>
      </c>
      <c r="AO301" s="147">
        <f t="shared" si="67"/>
        <v>0</v>
      </c>
      <c r="AP301" s="147">
        <f t="shared" si="68"/>
        <v>0</v>
      </c>
      <c r="AS301" s="20"/>
      <c r="AT301" s="33"/>
      <c r="AU301" s="33"/>
      <c r="AV301" s="33"/>
      <c r="AW301" s="33"/>
      <c r="AX301" s="33"/>
      <c r="AY301" s="33"/>
      <c r="AZ301" s="33">
        <f t="shared" ref="AZ301:AZ364" si="79">SUM(AS301:AY301,AK301)</f>
        <v>0</v>
      </c>
      <c r="BA301" s="397">
        <f t="shared" si="75"/>
        <v>0</v>
      </c>
    </row>
    <row r="302" spans="3:53" outlineLevel="1" x14ac:dyDescent="0.35">
      <c r="C302" s="5" t="s">
        <v>45</v>
      </c>
      <c r="D302" s="5" t="s">
        <v>62</v>
      </c>
      <c r="E302" s="5" t="s">
        <v>78</v>
      </c>
      <c r="F302" s="28">
        <v>0</v>
      </c>
      <c r="G302" s="28">
        <v>0</v>
      </c>
      <c r="H302" s="28">
        <v>0</v>
      </c>
      <c r="I302" s="28">
        <v>0</v>
      </c>
      <c r="J302" s="28">
        <v>0</v>
      </c>
      <c r="K302" s="28">
        <v>0</v>
      </c>
      <c r="L302" s="28">
        <v>0</v>
      </c>
      <c r="M302" s="28">
        <v>0</v>
      </c>
      <c r="N302" s="28">
        <v>0</v>
      </c>
      <c r="O302" s="28">
        <v>0</v>
      </c>
      <c r="P302" s="28">
        <v>0</v>
      </c>
      <c r="Q302" s="28">
        <v>0</v>
      </c>
      <c r="R302" s="37">
        <v>0</v>
      </c>
      <c r="S302" s="33">
        <v>0</v>
      </c>
      <c r="T302" s="20">
        <v>0</v>
      </c>
      <c r="U302" s="20">
        <v>0</v>
      </c>
      <c r="V302" s="20">
        <v>0</v>
      </c>
      <c r="W302" s="20">
        <v>0</v>
      </c>
      <c r="X302" s="20">
        <v>0</v>
      </c>
      <c r="Y302" s="20">
        <v>0</v>
      </c>
      <c r="Z302" s="20">
        <v>0</v>
      </c>
      <c r="AA302" s="20">
        <v>0</v>
      </c>
      <c r="AB302" s="20">
        <v>0</v>
      </c>
      <c r="AC302" s="20">
        <v>0</v>
      </c>
      <c r="AD302" s="20">
        <v>0</v>
      </c>
      <c r="AE302" s="37">
        <f t="shared" si="72"/>
        <v>0</v>
      </c>
      <c r="AF302" s="148">
        <f t="shared" si="73"/>
        <v>0</v>
      </c>
      <c r="AG302" s="462">
        <f t="shared" si="74"/>
        <v>0</v>
      </c>
      <c r="AH302" s="149">
        <f t="shared" si="77"/>
        <v>0</v>
      </c>
      <c r="AI302" s="149">
        <f t="shared" si="78"/>
        <v>0</v>
      </c>
      <c r="AJ302" s="457">
        <f t="shared" si="65"/>
        <v>0</v>
      </c>
      <c r="AK302" s="16">
        <v>0</v>
      </c>
      <c r="AL302" s="147">
        <v>0</v>
      </c>
      <c r="AM302" s="147">
        <f t="shared" si="66"/>
        <v>0</v>
      </c>
      <c r="AN302" s="147">
        <v>0</v>
      </c>
      <c r="AO302" s="147">
        <f t="shared" si="67"/>
        <v>0</v>
      </c>
      <c r="AP302" s="147">
        <f t="shared" si="68"/>
        <v>0</v>
      </c>
      <c r="AS302" s="20"/>
      <c r="AT302" s="33"/>
      <c r="AU302" s="33">
        <v>66000</v>
      </c>
      <c r="AV302" s="33"/>
      <c r="AW302" s="33">
        <v>30000</v>
      </c>
      <c r="AX302" s="33">
        <v>0</v>
      </c>
      <c r="AY302" s="33">
        <v>0</v>
      </c>
      <c r="AZ302" s="33">
        <f t="shared" si="79"/>
        <v>96000</v>
      </c>
      <c r="BA302" s="397">
        <f t="shared" si="75"/>
        <v>96000</v>
      </c>
    </row>
    <row r="303" spans="3:53" outlineLevel="1" x14ac:dyDescent="0.35">
      <c r="C303" s="5" t="s">
        <v>46</v>
      </c>
      <c r="D303" s="5" t="s">
        <v>38</v>
      </c>
      <c r="E303" s="5" t="s">
        <v>79</v>
      </c>
      <c r="F303" s="28">
        <v>0</v>
      </c>
      <c r="G303" s="28">
        <v>0</v>
      </c>
      <c r="H303" s="28">
        <v>0</v>
      </c>
      <c r="I303" s="28">
        <v>0</v>
      </c>
      <c r="J303" s="28">
        <v>0</v>
      </c>
      <c r="K303" s="28">
        <v>0</v>
      </c>
      <c r="L303" s="28">
        <v>0</v>
      </c>
      <c r="M303" s="28">
        <v>0</v>
      </c>
      <c r="N303" s="28">
        <v>0</v>
      </c>
      <c r="O303" s="28">
        <v>0</v>
      </c>
      <c r="P303" s="28">
        <v>0</v>
      </c>
      <c r="Q303" s="28">
        <v>0</v>
      </c>
      <c r="R303" s="37">
        <v>0</v>
      </c>
      <c r="S303" s="33">
        <v>0</v>
      </c>
      <c r="T303" s="20">
        <v>0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37">
        <f t="shared" si="72"/>
        <v>0</v>
      </c>
      <c r="AF303" s="148">
        <f t="shared" si="73"/>
        <v>0</v>
      </c>
      <c r="AG303" s="462">
        <f t="shared" si="74"/>
        <v>0</v>
      </c>
      <c r="AH303" s="149">
        <f t="shared" si="77"/>
        <v>0</v>
      </c>
      <c r="AI303" s="149">
        <f t="shared" si="78"/>
        <v>0</v>
      </c>
      <c r="AJ303" s="457">
        <f t="shared" si="65"/>
        <v>0</v>
      </c>
      <c r="AK303" s="16">
        <v>0</v>
      </c>
      <c r="AL303" s="147">
        <v>0</v>
      </c>
      <c r="AM303" s="147">
        <f t="shared" si="66"/>
        <v>0</v>
      </c>
      <c r="AN303" s="147">
        <v>0</v>
      </c>
      <c r="AO303" s="147">
        <f t="shared" si="67"/>
        <v>0</v>
      </c>
      <c r="AP303" s="147">
        <f t="shared" si="68"/>
        <v>0</v>
      </c>
      <c r="AS303" s="20"/>
      <c r="AT303" s="33"/>
      <c r="AU303" s="33"/>
      <c r="AV303" s="33"/>
      <c r="AW303" s="33"/>
      <c r="AX303" s="33"/>
      <c r="AY303" s="33"/>
      <c r="AZ303" s="33">
        <f t="shared" si="79"/>
        <v>0</v>
      </c>
      <c r="BA303" s="397">
        <f t="shared" si="75"/>
        <v>0</v>
      </c>
    </row>
    <row r="304" spans="3:53" outlineLevel="1" x14ac:dyDescent="0.35">
      <c r="C304" s="5" t="s">
        <v>46</v>
      </c>
      <c r="D304" s="5" t="s">
        <v>39</v>
      </c>
      <c r="E304" s="5" t="s">
        <v>79</v>
      </c>
      <c r="F304" s="28">
        <v>0</v>
      </c>
      <c r="G304" s="28">
        <v>0</v>
      </c>
      <c r="H304" s="28">
        <v>0</v>
      </c>
      <c r="I304" s="28">
        <v>0</v>
      </c>
      <c r="J304" s="28">
        <v>0</v>
      </c>
      <c r="K304" s="28">
        <v>0</v>
      </c>
      <c r="L304" s="28">
        <v>0</v>
      </c>
      <c r="M304" s="28">
        <v>0</v>
      </c>
      <c r="N304" s="28">
        <v>0</v>
      </c>
      <c r="O304" s="28">
        <v>0</v>
      </c>
      <c r="P304" s="28">
        <v>0</v>
      </c>
      <c r="Q304" s="28">
        <v>0</v>
      </c>
      <c r="R304" s="37">
        <v>0</v>
      </c>
      <c r="S304" s="33">
        <v>0</v>
      </c>
      <c r="T304" s="20">
        <v>0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>
        <v>0</v>
      </c>
      <c r="AC304" s="20">
        <v>0</v>
      </c>
      <c r="AD304" s="20">
        <v>0</v>
      </c>
      <c r="AE304" s="37">
        <f t="shared" si="72"/>
        <v>0</v>
      </c>
      <c r="AF304" s="148">
        <f t="shared" si="73"/>
        <v>0</v>
      </c>
      <c r="AG304" s="462">
        <f t="shared" si="74"/>
        <v>0</v>
      </c>
      <c r="AH304" s="149">
        <f t="shared" si="77"/>
        <v>0</v>
      </c>
      <c r="AI304" s="149">
        <f t="shared" si="78"/>
        <v>0</v>
      </c>
      <c r="AJ304" s="457">
        <f t="shared" si="65"/>
        <v>0</v>
      </c>
      <c r="AK304" s="16">
        <v>0</v>
      </c>
      <c r="AL304" s="147">
        <v>0</v>
      </c>
      <c r="AM304" s="147">
        <f t="shared" si="66"/>
        <v>0</v>
      </c>
      <c r="AN304" s="147">
        <v>0</v>
      </c>
      <c r="AO304" s="147">
        <f t="shared" si="67"/>
        <v>0</v>
      </c>
      <c r="AP304" s="147">
        <f t="shared" si="68"/>
        <v>0</v>
      </c>
      <c r="AS304" s="20"/>
      <c r="AT304" s="33"/>
      <c r="AU304" s="33"/>
      <c r="AV304" s="33"/>
      <c r="AW304" s="33"/>
      <c r="AX304" s="33"/>
      <c r="AY304" s="33"/>
      <c r="AZ304" s="33">
        <f t="shared" si="79"/>
        <v>0</v>
      </c>
      <c r="BA304" s="397">
        <f t="shared" si="75"/>
        <v>0</v>
      </c>
    </row>
    <row r="305" spans="3:55" outlineLevel="1" x14ac:dyDescent="0.35">
      <c r="C305" s="5" t="s">
        <v>46</v>
      </c>
      <c r="D305" s="5" t="s">
        <v>37</v>
      </c>
      <c r="E305" s="5" t="s">
        <v>79</v>
      </c>
      <c r="F305" s="28">
        <v>0</v>
      </c>
      <c r="G305" s="28">
        <v>0</v>
      </c>
      <c r="H305" s="28">
        <v>0</v>
      </c>
      <c r="I305" s="28">
        <v>0</v>
      </c>
      <c r="J305" s="28">
        <v>0</v>
      </c>
      <c r="K305" s="28">
        <v>0</v>
      </c>
      <c r="L305" s="28">
        <v>0</v>
      </c>
      <c r="M305" s="28">
        <v>0</v>
      </c>
      <c r="N305" s="28">
        <v>0</v>
      </c>
      <c r="O305" s="28">
        <v>0</v>
      </c>
      <c r="P305" s="28">
        <v>0</v>
      </c>
      <c r="Q305" s="28">
        <v>0</v>
      </c>
      <c r="R305" s="37">
        <v>0</v>
      </c>
      <c r="S305" s="33">
        <v>0</v>
      </c>
      <c r="T305" s="20">
        <v>0</v>
      </c>
      <c r="U305" s="20">
        <v>0</v>
      </c>
      <c r="V305" s="20">
        <v>0</v>
      </c>
      <c r="W305" s="20">
        <v>0</v>
      </c>
      <c r="X305" s="20">
        <v>0</v>
      </c>
      <c r="Y305" s="20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37">
        <f t="shared" si="72"/>
        <v>0</v>
      </c>
      <c r="AF305" s="148">
        <f t="shared" si="73"/>
        <v>0</v>
      </c>
      <c r="AG305" s="462">
        <f t="shared" si="74"/>
        <v>0</v>
      </c>
      <c r="AH305" s="149">
        <f t="shared" si="77"/>
        <v>0</v>
      </c>
      <c r="AI305" s="149">
        <f t="shared" si="78"/>
        <v>0</v>
      </c>
      <c r="AJ305" s="457">
        <f t="shared" si="65"/>
        <v>0</v>
      </c>
      <c r="AK305" s="16">
        <v>0</v>
      </c>
      <c r="AL305" s="147">
        <v>0</v>
      </c>
      <c r="AM305" s="147">
        <f t="shared" si="66"/>
        <v>0</v>
      </c>
      <c r="AN305" s="147">
        <v>0</v>
      </c>
      <c r="AO305" s="147">
        <f t="shared" si="67"/>
        <v>0</v>
      </c>
      <c r="AP305" s="147">
        <f t="shared" si="68"/>
        <v>0</v>
      </c>
      <c r="AS305" s="20"/>
      <c r="AT305" s="33"/>
      <c r="AU305" s="33"/>
      <c r="AV305" s="33"/>
      <c r="AW305" s="33"/>
      <c r="AX305" s="33"/>
      <c r="AY305" s="33"/>
      <c r="AZ305" s="33">
        <f t="shared" si="79"/>
        <v>0</v>
      </c>
      <c r="BA305" s="397">
        <f t="shared" si="75"/>
        <v>0</v>
      </c>
    </row>
    <row r="306" spans="3:55" outlineLevel="1" x14ac:dyDescent="0.35">
      <c r="C306" s="5" t="s">
        <v>46</v>
      </c>
      <c r="D306" s="5" t="s">
        <v>63</v>
      </c>
      <c r="E306" s="5" t="s">
        <v>76</v>
      </c>
      <c r="F306" s="28">
        <v>0</v>
      </c>
      <c r="G306" s="28">
        <v>0</v>
      </c>
      <c r="H306" s="28">
        <v>0</v>
      </c>
      <c r="I306" s="28">
        <v>0</v>
      </c>
      <c r="J306" s="28">
        <v>0</v>
      </c>
      <c r="K306" s="28">
        <v>0</v>
      </c>
      <c r="L306" s="28">
        <v>0</v>
      </c>
      <c r="M306" s="28">
        <v>0</v>
      </c>
      <c r="N306" s="28">
        <v>0</v>
      </c>
      <c r="O306" s="28">
        <v>0</v>
      </c>
      <c r="P306" s="28">
        <v>0</v>
      </c>
      <c r="Q306" s="28">
        <v>0</v>
      </c>
      <c r="R306" s="37">
        <v>0</v>
      </c>
      <c r="S306" s="33">
        <v>0</v>
      </c>
      <c r="T306" s="20">
        <v>0</v>
      </c>
      <c r="U306" s="20">
        <v>0</v>
      </c>
      <c r="V306" s="20">
        <v>0</v>
      </c>
      <c r="W306" s="20">
        <v>0</v>
      </c>
      <c r="X306" s="20">
        <v>0</v>
      </c>
      <c r="Y306" s="20">
        <v>0</v>
      </c>
      <c r="Z306" s="20">
        <v>0</v>
      </c>
      <c r="AA306" s="20">
        <v>0</v>
      </c>
      <c r="AB306" s="20">
        <v>0</v>
      </c>
      <c r="AC306" s="20">
        <v>0</v>
      </c>
      <c r="AD306" s="20">
        <v>0</v>
      </c>
      <c r="AE306" s="37">
        <f t="shared" si="72"/>
        <v>0</v>
      </c>
      <c r="AF306" s="148">
        <f t="shared" si="73"/>
        <v>0</v>
      </c>
      <c r="AG306" s="462">
        <f t="shared" si="74"/>
        <v>0</v>
      </c>
      <c r="AH306" s="149">
        <f t="shared" si="77"/>
        <v>0</v>
      </c>
      <c r="AI306" s="149">
        <f t="shared" si="78"/>
        <v>0</v>
      </c>
      <c r="AJ306" s="457">
        <f t="shared" si="65"/>
        <v>0</v>
      </c>
      <c r="AK306" s="16">
        <v>0</v>
      </c>
      <c r="AL306" s="147">
        <v>0</v>
      </c>
      <c r="AM306" s="147">
        <f t="shared" si="66"/>
        <v>0</v>
      </c>
      <c r="AN306" s="147">
        <v>0</v>
      </c>
      <c r="AO306" s="147">
        <f t="shared" si="67"/>
        <v>0</v>
      </c>
      <c r="AP306" s="147">
        <f t="shared" si="68"/>
        <v>0</v>
      </c>
      <c r="AS306" s="20"/>
      <c r="AT306" s="33"/>
      <c r="AU306" s="33"/>
      <c r="AV306" s="33"/>
      <c r="AW306" s="33"/>
      <c r="AX306" s="33"/>
      <c r="AY306" s="33"/>
      <c r="AZ306" s="33">
        <f t="shared" si="79"/>
        <v>0</v>
      </c>
      <c r="BA306" s="397">
        <f t="shared" si="75"/>
        <v>0</v>
      </c>
    </row>
    <row r="307" spans="3:55" outlineLevel="1" x14ac:dyDescent="0.35">
      <c r="C307" s="5" t="s">
        <v>46</v>
      </c>
      <c r="D307" s="5" t="s">
        <v>64</v>
      </c>
      <c r="E307" s="5" t="s">
        <v>76</v>
      </c>
      <c r="F307" s="28">
        <v>0</v>
      </c>
      <c r="G307" s="28">
        <v>0</v>
      </c>
      <c r="H307" s="28">
        <v>0</v>
      </c>
      <c r="I307" s="28">
        <v>0</v>
      </c>
      <c r="J307" s="28">
        <v>0</v>
      </c>
      <c r="K307" s="28">
        <v>0</v>
      </c>
      <c r="L307" s="28">
        <v>0</v>
      </c>
      <c r="M307" s="28">
        <v>0</v>
      </c>
      <c r="N307" s="28">
        <v>0</v>
      </c>
      <c r="O307" s="28">
        <v>0</v>
      </c>
      <c r="P307" s="28">
        <v>0</v>
      </c>
      <c r="Q307" s="28">
        <v>0</v>
      </c>
      <c r="R307" s="37">
        <v>0</v>
      </c>
      <c r="S307" s="33">
        <v>0</v>
      </c>
      <c r="T307" s="20">
        <v>0</v>
      </c>
      <c r="U307" s="20">
        <v>0</v>
      </c>
      <c r="V307" s="20">
        <v>0</v>
      </c>
      <c r="W307" s="20">
        <v>0</v>
      </c>
      <c r="X307" s="20">
        <v>0</v>
      </c>
      <c r="Y307" s="20">
        <v>0</v>
      </c>
      <c r="Z307" s="20">
        <v>0</v>
      </c>
      <c r="AA307" s="20">
        <v>0</v>
      </c>
      <c r="AB307" s="20">
        <v>0</v>
      </c>
      <c r="AC307" s="20">
        <v>0</v>
      </c>
      <c r="AD307" s="20">
        <v>0</v>
      </c>
      <c r="AE307" s="37">
        <f t="shared" si="72"/>
        <v>0</v>
      </c>
      <c r="AF307" s="148">
        <f t="shared" si="73"/>
        <v>0</v>
      </c>
      <c r="AG307" s="462">
        <f t="shared" si="74"/>
        <v>0</v>
      </c>
      <c r="AH307" s="149">
        <f t="shared" si="77"/>
        <v>0</v>
      </c>
      <c r="AI307" s="149">
        <f t="shared" si="78"/>
        <v>0</v>
      </c>
      <c r="AJ307" s="457">
        <f t="shared" si="65"/>
        <v>0</v>
      </c>
      <c r="AK307" s="16">
        <v>0</v>
      </c>
      <c r="AL307" s="147">
        <v>0</v>
      </c>
      <c r="AM307" s="147">
        <f t="shared" si="66"/>
        <v>0</v>
      </c>
      <c r="AN307" s="147">
        <v>0</v>
      </c>
      <c r="AO307" s="147">
        <f t="shared" si="67"/>
        <v>0</v>
      </c>
      <c r="AP307" s="147">
        <f t="shared" si="68"/>
        <v>0</v>
      </c>
      <c r="AS307" s="20"/>
      <c r="AT307" s="33"/>
      <c r="AU307" s="33"/>
      <c r="AV307" s="33"/>
      <c r="AW307" s="33"/>
      <c r="AX307" s="33"/>
      <c r="AY307" s="33"/>
      <c r="AZ307" s="33">
        <f t="shared" si="79"/>
        <v>0</v>
      </c>
      <c r="BA307" s="397">
        <f t="shared" si="75"/>
        <v>0</v>
      </c>
    </row>
    <row r="308" spans="3:55" outlineLevel="1" x14ac:dyDescent="0.35">
      <c r="C308" s="5" t="s">
        <v>47</v>
      </c>
      <c r="D308" s="5" t="s">
        <v>65</v>
      </c>
      <c r="E308" s="5" t="s">
        <v>80</v>
      </c>
      <c r="F308" s="28">
        <v>0</v>
      </c>
      <c r="G308" s="28">
        <v>0</v>
      </c>
      <c r="H308" s="28">
        <v>0</v>
      </c>
      <c r="I308" s="28">
        <v>0</v>
      </c>
      <c r="J308" s="28">
        <v>0</v>
      </c>
      <c r="K308" s="28">
        <v>0</v>
      </c>
      <c r="L308" s="28">
        <v>0</v>
      </c>
      <c r="M308" s="28">
        <v>0</v>
      </c>
      <c r="N308" s="28">
        <v>0</v>
      </c>
      <c r="O308" s="28">
        <v>0</v>
      </c>
      <c r="P308" s="28">
        <v>0</v>
      </c>
      <c r="Q308" s="28">
        <v>0</v>
      </c>
      <c r="R308" s="37">
        <v>0</v>
      </c>
      <c r="S308" s="33">
        <v>0</v>
      </c>
      <c r="T308" s="20">
        <v>0</v>
      </c>
      <c r="U308" s="20">
        <v>0</v>
      </c>
      <c r="V308" s="20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37">
        <f t="shared" si="72"/>
        <v>0</v>
      </c>
      <c r="AF308" s="148">
        <f t="shared" si="73"/>
        <v>0</v>
      </c>
      <c r="AG308" s="462">
        <f t="shared" si="74"/>
        <v>0</v>
      </c>
      <c r="AH308" s="149">
        <f t="shared" si="77"/>
        <v>0</v>
      </c>
      <c r="AI308" s="149">
        <f t="shared" si="78"/>
        <v>0</v>
      </c>
      <c r="AJ308" s="457">
        <f t="shared" ref="AJ308:AJ371" si="80">AI308/$AI$7</f>
        <v>0</v>
      </c>
      <c r="AK308" s="16">
        <v>0</v>
      </c>
      <c r="AL308" s="147">
        <v>0</v>
      </c>
      <c r="AM308" s="147">
        <f t="shared" ref="AM308:AM371" si="81">$AM$7*AJ308</f>
        <v>0</v>
      </c>
      <c r="AN308" s="147">
        <v>0</v>
      </c>
      <c r="AO308" s="147">
        <f t="shared" ref="AO308:AO371" si="82">$AO$7*AJ308</f>
        <v>0</v>
      </c>
      <c r="AP308" s="147">
        <f t="shared" ref="AP308:AP371" si="83">$AP$7*AJ308</f>
        <v>0</v>
      </c>
      <c r="AS308" s="20"/>
      <c r="AT308" s="33"/>
      <c r="AU308" s="33"/>
      <c r="AV308" s="33"/>
      <c r="AW308" s="33"/>
      <c r="AX308" s="33"/>
      <c r="AY308" s="33"/>
      <c r="AZ308" s="33">
        <f t="shared" si="79"/>
        <v>0</v>
      </c>
      <c r="BA308" s="397">
        <f t="shared" si="75"/>
        <v>0</v>
      </c>
    </row>
    <row r="309" spans="3:55" outlineLevel="1" x14ac:dyDescent="0.35">
      <c r="C309" s="5" t="s">
        <v>47</v>
      </c>
      <c r="D309" s="5" t="s">
        <v>66</v>
      </c>
      <c r="E309" s="5" t="s">
        <v>80</v>
      </c>
      <c r="F309" s="28">
        <v>0</v>
      </c>
      <c r="G309" s="28">
        <v>0</v>
      </c>
      <c r="H309" s="28">
        <v>0</v>
      </c>
      <c r="I309" s="28">
        <v>0</v>
      </c>
      <c r="J309" s="28">
        <v>0</v>
      </c>
      <c r="K309" s="28">
        <v>0</v>
      </c>
      <c r="L309" s="28">
        <v>0</v>
      </c>
      <c r="M309" s="28">
        <v>0</v>
      </c>
      <c r="N309" s="28">
        <v>0</v>
      </c>
      <c r="O309" s="28">
        <v>0</v>
      </c>
      <c r="P309" s="28">
        <v>0</v>
      </c>
      <c r="Q309" s="28">
        <v>0</v>
      </c>
      <c r="R309" s="37">
        <v>0</v>
      </c>
      <c r="S309" s="33">
        <v>0</v>
      </c>
      <c r="T309" s="20">
        <v>0</v>
      </c>
      <c r="U309" s="20">
        <v>0</v>
      </c>
      <c r="V309" s="20">
        <v>0</v>
      </c>
      <c r="W309" s="20">
        <v>0</v>
      </c>
      <c r="X309" s="20">
        <v>0</v>
      </c>
      <c r="Y309" s="20">
        <v>0</v>
      </c>
      <c r="Z309" s="20">
        <v>0</v>
      </c>
      <c r="AA309" s="20">
        <v>0</v>
      </c>
      <c r="AB309" s="20">
        <v>0</v>
      </c>
      <c r="AC309" s="20">
        <v>0</v>
      </c>
      <c r="AD309" s="20">
        <v>0</v>
      </c>
      <c r="AE309" s="37">
        <f t="shared" si="72"/>
        <v>0</v>
      </c>
      <c r="AF309" s="148">
        <f t="shared" si="73"/>
        <v>0</v>
      </c>
      <c r="AG309" s="462">
        <f t="shared" si="74"/>
        <v>0</v>
      </c>
      <c r="AH309" s="149">
        <f t="shared" si="77"/>
        <v>0</v>
      </c>
      <c r="AI309" s="149">
        <f t="shared" si="78"/>
        <v>0</v>
      </c>
      <c r="AJ309" s="457">
        <f t="shared" si="80"/>
        <v>0</v>
      </c>
      <c r="AK309" s="16">
        <v>0</v>
      </c>
      <c r="AL309" s="147">
        <v>0</v>
      </c>
      <c r="AM309" s="147">
        <f t="shared" si="81"/>
        <v>0</v>
      </c>
      <c r="AN309" s="147">
        <v>0</v>
      </c>
      <c r="AO309" s="147">
        <f t="shared" si="82"/>
        <v>0</v>
      </c>
      <c r="AP309" s="147">
        <f t="shared" si="83"/>
        <v>0</v>
      </c>
      <c r="AS309" s="20"/>
      <c r="AT309" s="33"/>
      <c r="AU309" s="33"/>
      <c r="AV309" s="33"/>
      <c r="AW309" s="33"/>
      <c r="AX309" s="33"/>
      <c r="AY309" s="33"/>
      <c r="AZ309" s="33">
        <f t="shared" si="79"/>
        <v>0</v>
      </c>
      <c r="BA309" s="397">
        <f t="shared" si="75"/>
        <v>0</v>
      </c>
    </row>
    <row r="310" spans="3:55" outlineLevel="1" x14ac:dyDescent="0.35">
      <c r="C310" s="5" t="s">
        <v>47</v>
      </c>
      <c r="D310" s="5" t="s">
        <v>67</v>
      </c>
      <c r="E310" s="5" t="s">
        <v>80</v>
      </c>
      <c r="F310" s="28">
        <v>0</v>
      </c>
      <c r="G310" s="28">
        <v>0</v>
      </c>
      <c r="H310" s="28">
        <v>0</v>
      </c>
      <c r="I310" s="28">
        <v>0</v>
      </c>
      <c r="J310" s="28">
        <v>0</v>
      </c>
      <c r="K310" s="28">
        <v>0</v>
      </c>
      <c r="L310" s="28">
        <v>0</v>
      </c>
      <c r="M310" s="28">
        <v>0</v>
      </c>
      <c r="N310" s="28">
        <v>0</v>
      </c>
      <c r="O310" s="28">
        <v>0</v>
      </c>
      <c r="P310" s="28">
        <v>0</v>
      </c>
      <c r="Q310" s="28">
        <v>0</v>
      </c>
      <c r="R310" s="37">
        <v>0</v>
      </c>
      <c r="S310" s="33">
        <v>0</v>
      </c>
      <c r="T310" s="20">
        <v>0</v>
      </c>
      <c r="U310" s="20">
        <v>0</v>
      </c>
      <c r="V310" s="20">
        <v>0</v>
      </c>
      <c r="W310" s="20">
        <v>0</v>
      </c>
      <c r="X310" s="20">
        <v>0</v>
      </c>
      <c r="Y310" s="20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37">
        <f t="shared" si="72"/>
        <v>0</v>
      </c>
      <c r="AF310" s="148">
        <f t="shared" si="73"/>
        <v>0</v>
      </c>
      <c r="AG310" s="462">
        <f t="shared" si="74"/>
        <v>0</v>
      </c>
      <c r="AH310" s="149">
        <f t="shared" si="77"/>
        <v>0</v>
      </c>
      <c r="AI310" s="149">
        <f t="shared" si="78"/>
        <v>0</v>
      </c>
      <c r="AJ310" s="457">
        <f t="shared" si="80"/>
        <v>0</v>
      </c>
      <c r="AK310" s="16">
        <v>0</v>
      </c>
      <c r="AL310" s="147">
        <v>0</v>
      </c>
      <c r="AM310" s="147">
        <f t="shared" si="81"/>
        <v>0</v>
      </c>
      <c r="AN310" s="147">
        <v>0</v>
      </c>
      <c r="AO310" s="147">
        <f t="shared" si="82"/>
        <v>0</v>
      </c>
      <c r="AP310" s="147">
        <f t="shared" si="83"/>
        <v>0</v>
      </c>
      <c r="AS310" s="20"/>
      <c r="AT310" s="33"/>
      <c r="AU310" s="33"/>
      <c r="AV310" s="33"/>
      <c r="AW310" s="33"/>
      <c r="AX310" s="33"/>
      <c r="AY310" s="33"/>
      <c r="AZ310" s="33">
        <f t="shared" si="79"/>
        <v>0</v>
      </c>
      <c r="BA310" s="397">
        <f t="shared" si="75"/>
        <v>0</v>
      </c>
    </row>
    <row r="311" spans="3:55" outlineLevel="1" x14ac:dyDescent="0.35">
      <c r="C311" s="5" t="s">
        <v>47</v>
      </c>
      <c r="D311" s="5" t="s">
        <v>68</v>
      </c>
      <c r="E311" s="5" t="s">
        <v>81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8">
        <v>0</v>
      </c>
      <c r="L311" s="28">
        <v>0</v>
      </c>
      <c r="M311" s="28">
        <v>0</v>
      </c>
      <c r="N311" s="28">
        <v>0</v>
      </c>
      <c r="O311" s="28">
        <v>0</v>
      </c>
      <c r="P311" s="28">
        <v>0</v>
      </c>
      <c r="Q311" s="28">
        <v>0</v>
      </c>
      <c r="R311" s="37">
        <v>0</v>
      </c>
      <c r="S311" s="33">
        <v>0</v>
      </c>
      <c r="T311" s="20">
        <v>0</v>
      </c>
      <c r="U311" s="20">
        <v>0</v>
      </c>
      <c r="V311" s="20">
        <v>0</v>
      </c>
      <c r="W311" s="20">
        <v>0</v>
      </c>
      <c r="X311" s="20">
        <v>0</v>
      </c>
      <c r="Y311" s="20">
        <v>0</v>
      </c>
      <c r="Z311" s="20">
        <v>0</v>
      </c>
      <c r="AA311" s="20">
        <v>0</v>
      </c>
      <c r="AB311" s="20">
        <v>0</v>
      </c>
      <c r="AC311" s="20">
        <v>0</v>
      </c>
      <c r="AD311" s="20">
        <v>0</v>
      </c>
      <c r="AE311" s="37">
        <f t="shared" si="72"/>
        <v>0</v>
      </c>
      <c r="AF311" s="148">
        <f t="shared" si="73"/>
        <v>0</v>
      </c>
      <c r="AG311" s="462">
        <f t="shared" si="74"/>
        <v>0</v>
      </c>
      <c r="AH311" s="149">
        <f t="shared" si="77"/>
        <v>0</v>
      </c>
      <c r="AI311" s="149">
        <f t="shared" si="78"/>
        <v>0</v>
      </c>
      <c r="AJ311" s="457">
        <f t="shared" si="80"/>
        <v>0</v>
      </c>
      <c r="AK311" s="16">
        <v>0</v>
      </c>
      <c r="AL311" s="147">
        <v>0</v>
      </c>
      <c r="AM311" s="147">
        <f t="shared" si="81"/>
        <v>0</v>
      </c>
      <c r="AN311" s="147">
        <v>0</v>
      </c>
      <c r="AO311" s="147">
        <f t="shared" si="82"/>
        <v>0</v>
      </c>
      <c r="AP311" s="147">
        <f t="shared" si="83"/>
        <v>0</v>
      </c>
      <c r="AS311" s="20"/>
      <c r="AT311" s="33"/>
      <c r="AU311" s="33"/>
      <c r="AV311" s="33"/>
      <c r="AW311" s="33"/>
      <c r="AX311" s="33"/>
      <c r="AY311" s="33"/>
      <c r="AZ311" s="33">
        <f t="shared" si="79"/>
        <v>0</v>
      </c>
      <c r="BA311" s="397">
        <f t="shared" si="75"/>
        <v>0</v>
      </c>
    </row>
    <row r="312" spans="3:55" outlineLevel="1" x14ac:dyDescent="0.35">
      <c r="C312" s="5" t="s">
        <v>83</v>
      </c>
      <c r="D312" s="14" t="s">
        <v>82</v>
      </c>
      <c r="E312" s="5"/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68636.160000000003</v>
      </c>
      <c r="N312" s="23">
        <v>0</v>
      </c>
      <c r="O312" s="23">
        <v>0</v>
      </c>
      <c r="P312" s="23">
        <v>1029.5424</v>
      </c>
      <c r="Q312" s="23">
        <v>0</v>
      </c>
      <c r="R312" s="37">
        <v>69665.702400000009</v>
      </c>
      <c r="S312" s="33">
        <v>0</v>
      </c>
      <c r="T312" s="20">
        <v>0</v>
      </c>
      <c r="U312" s="20">
        <v>3431.808</v>
      </c>
      <c r="V312" s="20">
        <v>3431.808</v>
      </c>
      <c r="W312" s="20">
        <v>2882.8224</v>
      </c>
      <c r="X312" s="20">
        <v>0</v>
      </c>
      <c r="Y312" s="20">
        <v>0</v>
      </c>
      <c r="Z312" s="20">
        <v>0</v>
      </c>
      <c r="AA312" s="20">
        <v>0</v>
      </c>
      <c r="AB312" s="20">
        <v>0</v>
      </c>
      <c r="AC312" s="20">
        <v>0</v>
      </c>
      <c r="AD312" s="20">
        <v>0</v>
      </c>
      <c r="AE312" s="37">
        <f t="shared" si="72"/>
        <v>9746.4383999999991</v>
      </c>
      <c r="AF312" s="148">
        <f t="shared" si="73"/>
        <v>1.0510168179090881E-4</v>
      </c>
      <c r="AG312" s="462">
        <f t="shared" si="74"/>
        <v>-0.85799848942598189</v>
      </c>
      <c r="AH312" s="149"/>
      <c r="AI312" s="149"/>
      <c r="AJ312" s="457">
        <f t="shared" si="80"/>
        <v>0</v>
      </c>
      <c r="AK312" s="16">
        <v>0</v>
      </c>
      <c r="AL312" s="147">
        <v>0</v>
      </c>
      <c r="AM312" s="147">
        <f t="shared" si="81"/>
        <v>0</v>
      </c>
      <c r="AN312" s="147">
        <v>0</v>
      </c>
      <c r="AO312" s="147">
        <f t="shared" si="82"/>
        <v>0</v>
      </c>
      <c r="AP312" s="147">
        <f t="shared" si="83"/>
        <v>0</v>
      </c>
      <c r="AS312" s="20"/>
      <c r="AT312" s="33"/>
      <c r="AU312" s="33"/>
      <c r="AV312" s="33"/>
      <c r="AW312" s="33"/>
      <c r="AX312" s="33"/>
      <c r="AY312" s="33"/>
      <c r="AZ312" s="33">
        <f t="shared" si="79"/>
        <v>0</v>
      </c>
      <c r="BA312" s="397">
        <f t="shared" si="75"/>
        <v>0</v>
      </c>
    </row>
    <row r="313" spans="3:55" outlineLevel="1" x14ac:dyDescent="0.35">
      <c r="C313" s="5" t="s">
        <v>83</v>
      </c>
      <c r="D313" s="5" t="s">
        <v>84</v>
      </c>
      <c r="E313" s="5" t="s">
        <v>70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68636.160000000003</v>
      </c>
      <c r="N313" s="28">
        <v>0</v>
      </c>
      <c r="O313" s="28">
        <v>0</v>
      </c>
      <c r="P313" s="28">
        <v>1029.5424</v>
      </c>
      <c r="Q313" s="28">
        <v>0</v>
      </c>
      <c r="R313" s="37">
        <v>69665.702400000009</v>
      </c>
      <c r="S313" s="33">
        <v>0</v>
      </c>
      <c r="T313" s="20">
        <v>0</v>
      </c>
      <c r="U313" s="20">
        <v>3431.808</v>
      </c>
      <c r="V313" s="20">
        <v>3431.808</v>
      </c>
      <c r="W313" s="20">
        <v>2882.8224</v>
      </c>
      <c r="X313" s="20">
        <v>0</v>
      </c>
      <c r="Y313" s="20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37">
        <f t="shared" si="72"/>
        <v>9746.4383999999991</v>
      </c>
      <c r="AF313" s="148">
        <f t="shared" si="73"/>
        <v>1.0510168179090881E-4</v>
      </c>
      <c r="AG313" s="462">
        <f t="shared" si="74"/>
        <v>-0.85799848942598189</v>
      </c>
      <c r="AH313" s="149"/>
      <c r="AI313" s="149"/>
      <c r="AJ313" s="457">
        <f t="shared" si="80"/>
        <v>0</v>
      </c>
      <c r="AK313" s="16"/>
      <c r="AL313" s="147">
        <v>0</v>
      </c>
      <c r="AM313" s="147">
        <f t="shared" si="81"/>
        <v>0</v>
      </c>
      <c r="AN313" s="147">
        <v>0</v>
      </c>
      <c r="AO313" s="147">
        <f t="shared" si="82"/>
        <v>0</v>
      </c>
      <c r="AP313" s="147">
        <f t="shared" si="83"/>
        <v>0</v>
      </c>
      <c r="AS313" s="20">
        <v>47862.77939920067</v>
      </c>
      <c r="AT313" s="33">
        <v>14205.178542038255</v>
      </c>
      <c r="AU313" s="33">
        <v>15982.40768</v>
      </c>
      <c r="AV313" s="33"/>
      <c r="AW313" s="33"/>
      <c r="AX313" s="33">
        <v>0</v>
      </c>
      <c r="AY313" s="33"/>
      <c r="AZ313" s="33">
        <f t="shared" si="79"/>
        <v>78050.365621238932</v>
      </c>
      <c r="BA313" s="397">
        <f t="shared" si="75"/>
        <v>78050.365621238932</v>
      </c>
    </row>
    <row r="314" spans="3:55" outlineLevel="1" x14ac:dyDescent="0.35">
      <c r="C314" s="5" t="s">
        <v>83</v>
      </c>
      <c r="D314" s="5" t="s">
        <v>85</v>
      </c>
      <c r="E314" s="5" t="s">
        <v>70</v>
      </c>
      <c r="F314" s="28">
        <v>0</v>
      </c>
      <c r="G314" s="28">
        <v>0</v>
      </c>
      <c r="H314" s="28">
        <v>0</v>
      </c>
      <c r="I314" s="28">
        <v>0</v>
      </c>
      <c r="J314" s="28">
        <v>0</v>
      </c>
      <c r="K314" s="28">
        <v>0</v>
      </c>
      <c r="L314" s="28">
        <v>0</v>
      </c>
      <c r="M314" s="28">
        <v>0</v>
      </c>
      <c r="N314" s="28">
        <v>0</v>
      </c>
      <c r="O314" s="28">
        <v>0</v>
      </c>
      <c r="P314" s="28">
        <v>0</v>
      </c>
      <c r="Q314" s="28">
        <v>0</v>
      </c>
      <c r="R314" s="37">
        <v>0</v>
      </c>
      <c r="S314" s="33">
        <v>0</v>
      </c>
      <c r="T314" s="20">
        <v>0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0</v>
      </c>
      <c r="AA314" s="20">
        <v>0</v>
      </c>
      <c r="AB314" s="20">
        <v>0</v>
      </c>
      <c r="AC314" s="20">
        <v>0</v>
      </c>
      <c r="AD314" s="20">
        <v>0</v>
      </c>
      <c r="AE314" s="37">
        <f t="shared" si="72"/>
        <v>0</v>
      </c>
      <c r="AF314" s="148">
        <f t="shared" si="73"/>
        <v>0</v>
      </c>
      <c r="AG314" s="462">
        <f t="shared" si="74"/>
        <v>0</v>
      </c>
      <c r="AH314" s="149"/>
      <c r="AI314" s="149"/>
      <c r="AJ314" s="457">
        <f t="shared" si="80"/>
        <v>0</v>
      </c>
      <c r="AK314" s="16"/>
      <c r="AL314" s="147">
        <v>0</v>
      </c>
      <c r="AM314" s="147">
        <f t="shared" si="81"/>
        <v>0</v>
      </c>
      <c r="AN314" s="147">
        <v>0</v>
      </c>
      <c r="AO314" s="147">
        <f t="shared" si="82"/>
        <v>0</v>
      </c>
      <c r="AP314" s="147">
        <f t="shared" si="83"/>
        <v>0</v>
      </c>
      <c r="AS314" s="20"/>
      <c r="AT314" s="33"/>
      <c r="AU314" s="33"/>
      <c r="AV314" s="33"/>
      <c r="AW314" s="33"/>
      <c r="AX314" s="33"/>
      <c r="AY314" s="33"/>
      <c r="AZ314" s="33">
        <f t="shared" si="79"/>
        <v>0</v>
      </c>
      <c r="BA314" s="397">
        <f t="shared" si="75"/>
        <v>0</v>
      </c>
    </row>
    <row r="315" spans="3:55" outlineLevel="1" x14ac:dyDescent="0.35">
      <c r="C315" s="5" t="s">
        <v>83</v>
      </c>
      <c r="D315" s="5" t="s">
        <v>86</v>
      </c>
      <c r="E315" s="5" t="s">
        <v>71</v>
      </c>
      <c r="F315" s="28">
        <v>0</v>
      </c>
      <c r="G315" s="28">
        <v>0</v>
      </c>
      <c r="H315" s="28">
        <v>0</v>
      </c>
      <c r="I315" s="28">
        <v>0</v>
      </c>
      <c r="J315" s="28">
        <v>0</v>
      </c>
      <c r="K315" s="28">
        <v>0</v>
      </c>
      <c r="L315" s="28">
        <v>0</v>
      </c>
      <c r="M315" s="28">
        <v>0</v>
      </c>
      <c r="N315" s="28">
        <v>0</v>
      </c>
      <c r="O315" s="28">
        <v>0</v>
      </c>
      <c r="P315" s="28">
        <v>0</v>
      </c>
      <c r="Q315" s="28">
        <v>0</v>
      </c>
      <c r="R315" s="37">
        <v>0</v>
      </c>
      <c r="S315" s="33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37">
        <f t="shared" si="72"/>
        <v>0</v>
      </c>
      <c r="AF315" s="148">
        <f t="shared" si="73"/>
        <v>0</v>
      </c>
      <c r="AG315" s="462">
        <f t="shared" si="74"/>
        <v>0</v>
      </c>
      <c r="AH315" s="149"/>
      <c r="AI315" s="149"/>
      <c r="AJ315" s="457">
        <f t="shared" si="80"/>
        <v>0</v>
      </c>
      <c r="AK315" s="16"/>
      <c r="AL315" s="147">
        <v>0</v>
      </c>
      <c r="AM315" s="147">
        <f t="shared" si="81"/>
        <v>0</v>
      </c>
      <c r="AN315" s="147">
        <v>0</v>
      </c>
      <c r="AO315" s="147">
        <f t="shared" si="82"/>
        <v>0</v>
      </c>
      <c r="AP315" s="147">
        <f t="shared" si="83"/>
        <v>0</v>
      </c>
      <c r="AS315" s="20"/>
      <c r="AT315" s="33"/>
      <c r="AU315" s="33"/>
      <c r="AV315" s="33"/>
      <c r="AW315" s="33"/>
      <c r="AX315" s="33"/>
      <c r="AY315" s="33"/>
      <c r="AZ315" s="33">
        <f t="shared" si="79"/>
        <v>0</v>
      </c>
      <c r="BA315" s="397">
        <f t="shared" si="75"/>
        <v>0</v>
      </c>
    </row>
    <row r="316" spans="3:55" x14ac:dyDescent="0.35">
      <c r="C316" s="10" t="s">
        <v>97</v>
      </c>
      <c r="D316" s="10"/>
      <c r="E316" s="10"/>
      <c r="F316" s="22">
        <v>45021.075000000004</v>
      </c>
      <c r="G316" s="22">
        <v>58594.284999999996</v>
      </c>
      <c r="H316" s="22">
        <v>81024.306000000011</v>
      </c>
      <c r="I316" s="22">
        <v>58226.982000000004</v>
      </c>
      <c r="J316" s="22">
        <v>61667.627999999997</v>
      </c>
      <c r="K316" s="22">
        <v>138083.58299999998</v>
      </c>
      <c r="L316" s="22">
        <v>78335.862999999998</v>
      </c>
      <c r="M316" s="22">
        <v>82437.741999999998</v>
      </c>
      <c r="N316" s="22">
        <v>55276.317999999999</v>
      </c>
      <c r="O316" s="22">
        <v>103396.5028</v>
      </c>
      <c r="P316" s="22">
        <v>221194.79351999995</v>
      </c>
      <c r="Q316" s="22">
        <v>187952.82767999999</v>
      </c>
      <c r="R316" s="156">
        <v>1171211.906</v>
      </c>
      <c r="S316" s="35">
        <v>414148.02983999992</v>
      </c>
      <c r="T316" s="21">
        <v>175046.87736000001</v>
      </c>
      <c r="U316" s="21">
        <v>168173.75520000001</v>
      </c>
      <c r="V316" s="21">
        <v>212776.63848000002</v>
      </c>
      <c r="W316" s="21">
        <v>86178.673439999999</v>
      </c>
      <c r="X316" s="21">
        <v>183013.90775999997</v>
      </c>
      <c r="Y316" s="21">
        <v>94952.833199999994</v>
      </c>
      <c r="Z316" s="21">
        <f>+SUM(Z317:Z352)</f>
        <v>89747.92224</v>
      </c>
      <c r="AA316" s="21">
        <f>+SUM(AA317:AA352)</f>
        <v>176001.66648000001</v>
      </c>
      <c r="AB316" s="21">
        <v>0</v>
      </c>
      <c r="AC316" s="21">
        <v>0</v>
      </c>
      <c r="AD316" s="21">
        <v>0</v>
      </c>
      <c r="AE316" s="156">
        <f t="shared" si="72"/>
        <v>1600040.304</v>
      </c>
      <c r="AF316" s="150">
        <f t="shared" si="73"/>
        <v>1.7254192760674199E-2</v>
      </c>
      <c r="AG316" s="161">
        <f t="shared" si="74"/>
        <v>1.3600576449652921</v>
      </c>
      <c r="AH316" s="151">
        <f>SUM(AH317:AH352)</f>
        <v>141420.65760000001</v>
      </c>
      <c r="AI316" s="151">
        <f>SUM(AI317:AI352)</f>
        <v>120234.14064</v>
      </c>
      <c r="AJ316" s="456">
        <f t="shared" si="80"/>
        <v>1.0656477042588441E-2</v>
      </c>
      <c r="AK316" s="25">
        <v>287894.29478514293</v>
      </c>
      <c r="AL316" s="25">
        <v>150721.32045485676</v>
      </c>
      <c r="AM316" s="466">
        <f t="shared" si="81"/>
        <v>161734.47100545434</v>
      </c>
      <c r="AN316" s="466">
        <f>SUM(AN317:AN352)</f>
        <v>181734.47100545437</v>
      </c>
      <c r="AO316" s="25">
        <f t="shared" si="82"/>
        <v>170947.56128338233</v>
      </c>
      <c r="AP316" s="25">
        <f t="shared" si="83"/>
        <v>181742.85917107729</v>
      </c>
      <c r="AQ316" s="540">
        <f>AM316-AN316</f>
        <v>-20000.000000000029</v>
      </c>
      <c r="AS316" s="21">
        <f>SUM(AS317:AS352)</f>
        <v>188498.54993474821</v>
      </c>
      <c r="AT316" s="35">
        <f t="shared" ref="AT316:AY316" si="84">SUM(AT317:AT352)</f>
        <v>103596.00000000001</v>
      </c>
      <c r="AU316" s="35">
        <f t="shared" si="84"/>
        <v>156024.30600000004</v>
      </c>
      <c r="AV316" s="35">
        <f t="shared" si="84"/>
        <v>142345.495</v>
      </c>
      <c r="AW316" s="35">
        <f t="shared" si="84"/>
        <v>149348.454</v>
      </c>
      <c r="AX316" s="35">
        <f t="shared" si="84"/>
        <v>332158.99999999994</v>
      </c>
      <c r="AY316" s="35">
        <f t="shared" si="84"/>
        <v>243672.71274560003</v>
      </c>
      <c r="AZ316" s="35">
        <f t="shared" si="79"/>
        <v>1603538.8124654912</v>
      </c>
      <c r="BA316" s="22">
        <f t="shared" si="75"/>
        <v>2288685.024380262</v>
      </c>
      <c r="BC316" t="s">
        <v>374</v>
      </c>
    </row>
    <row r="317" spans="3:55" outlineLevel="1" x14ac:dyDescent="0.35">
      <c r="C317" s="5" t="s">
        <v>40</v>
      </c>
      <c r="D317" s="5" t="s">
        <v>36</v>
      </c>
      <c r="E317" s="5" t="s">
        <v>69</v>
      </c>
      <c r="F317" s="28">
        <v>6049.89</v>
      </c>
      <c r="G317" s="28">
        <v>13713.083999999999</v>
      </c>
      <c r="H317" s="28">
        <v>11293.128000000001</v>
      </c>
      <c r="I317" s="28">
        <v>14116.410000000003</v>
      </c>
      <c r="J317" s="28">
        <v>13713.084000000001</v>
      </c>
      <c r="K317" s="28">
        <v>13309.758000000002</v>
      </c>
      <c r="L317" s="28">
        <v>15839.710999999999</v>
      </c>
      <c r="M317" s="28">
        <v>20987.618000000002</v>
      </c>
      <c r="N317" s="28">
        <v>13463.755999999999</v>
      </c>
      <c r="O317" s="28">
        <v>18215.669000000002</v>
      </c>
      <c r="P317" s="28">
        <v>19403.647199999999</v>
      </c>
      <c r="Q317" s="28">
        <v>31679.423999999999</v>
      </c>
      <c r="R317" s="37">
        <v>191785.17920000001</v>
      </c>
      <c r="S317" s="33">
        <v>19403.647199999999</v>
      </c>
      <c r="T317" s="20">
        <v>23363.575199999999</v>
      </c>
      <c r="U317" s="20">
        <v>24947.546400000003</v>
      </c>
      <c r="V317" s="20">
        <v>24551.553599999999</v>
      </c>
      <c r="W317" s="20">
        <v>21779.603999999999</v>
      </c>
      <c r="X317" s="20">
        <v>23363.575199999999</v>
      </c>
      <c r="Y317" s="20">
        <v>29699.46</v>
      </c>
      <c r="Z317" s="20">
        <v>20987.618400000003</v>
      </c>
      <c r="AA317" s="20">
        <v>31679.424000000003</v>
      </c>
      <c r="AB317" s="20">
        <v>0</v>
      </c>
      <c r="AC317" s="20">
        <v>0</v>
      </c>
      <c r="AD317" s="20">
        <v>0</v>
      </c>
      <c r="AE317" s="37">
        <f t="shared" si="72"/>
        <v>219776.00399999999</v>
      </c>
      <c r="AF317" s="148">
        <f t="shared" si="73"/>
        <v>2.369976261039674E-3</v>
      </c>
      <c r="AG317" s="462">
        <f t="shared" si="74"/>
        <v>0.72529766122156403</v>
      </c>
      <c r="AH317" s="149">
        <f t="shared" ref="AH317:AH347" si="85">AVERAGE(S317:AA317)</f>
        <v>24419.555999999997</v>
      </c>
      <c r="AI317" s="149">
        <f t="shared" ref="AI317:AI347" si="86">AVERAGE(Y317:AA317)</f>
        <v>27455.500799999998</v>
      </c>
      <c r="AJ317" s="457">
        <f t="shared" si="80"/>
        <v>2.4334096156930669E-3</v>
      </c>
      <c r="AK317" s="16">
        <v>31645.362612051085</v>
      </c>
      <c r="AL317" s="147">
        <v>30352.372119212225</v>
      </c>
      <c r="AM317" s="147">
        <f t="shared" si="81"/>
        <v>36932.113245383349</v>
      </c>
      <c r="AN317" s="147">
        <v>36932.113245383349</v>
      </c>
      <c r="AO317" s="147">
        <f t="shared" si="82"/>
        <v>39035.925075780979</v>
      </c>
      <c r="AP317" s="147">
        <f t="shared" si="83"/>
        <v>41501.03447161628</v>
      </c>
      <c r="AS317" s="20">
        <v>20195.632799999999</v>
      </c>
      <c r="AT317" s="33">
        <v>10943.957133684318</v>
      </c>
      <c r="AU317" s="33">
        <v>29156.690550964886</v>
      </c>
      <c r="AV317" s="33">
        <v>4234.9229999999998</v>
      </c>
      <c r="AW317" s="33">
        <v>13713.084000000001</v>
      </c>
      <c r="AX317" s="33">
        <v>27766.733544359537</v>
      </c>
      <c r="AY317" s="33">
        <v>21251.613600000001</v>
      </c>
      <c r="AZ317" s="33">
        <f t="shared" si="79"/>
        <v>158907.99724105981</v>
      </c>
      <c r="BA317" s="397">
        <f t="shared" si="75"/>
        <v>306729.44215305266</v>
      </c>
    </row>
    <row r="318" spans="3:55" outlineLevel="1" x14ac:dyDescent="0.35">
      <c r="C318" s="5" t="s">
        <v>41</v>
      </c>
      <c r="D318" s="5" t="s">
        <v>32</v>
      </c>
      <c r="E318" s="5" t="s">
        <v>70</v>
      </c>
      <c r="F318" s="28">
        <v>2796.288</v>
      </c>
      <c r="G318" s="28">
        <v>3145.8240000000005</v>
      </c>
      <c r="H318" s="28">
        <v>3145.8240000000001</v>
      </c>
      <c r="I318" s="28">
        <v>5942.1119999999992</v>
      </c>
      <c r="J318" s="28">
        <v>9087.9360000000015</v>
      </c>
      <c r="K318" s="28">
        <v>2796.288</v>
      </c>
      <c r="L318" s="28">
        <v>9266.4019999999982</v>
      </c>
      <c r="M318" s="28">
        <v>4461.351999999999</v>
      </c>
      <c r="N318" s="28">
        <v>2808.9519999999993</v>
      </c>
      <c r="O318" s="28">
        <v>2872.4560000000001</v>
      </c>
      <c r="P318" s="28">
        <v>5385.8519999999999</v>
      </c>
      <c r="Q318" s="28">
        <v>14003.215199999999</v>
      </c>
      <c r="R318" s="37">
        <v>65712.501199999999</v>
      </c>
      <c r="S318" s="33">
        <v>718.11359999999968</v>
      </c>
      <c r="T318" s="20">
        <v>3949.6247999999996</v>
      </c>
      <c r="U318" s="20">
        <v>5026.7951999999996</v>
      </c>
      <c r="V318" s="20">
        <v>4667.7383999999993</v>
      </c>
      <c r="W318" s="20">
        <v>4308.681599999999</v>
      </c>
      <c r="X318" s="20">
        <v>4308.6815999999999</v>
      </c>
      <c r="Y318" s="20">
        <v>6822.0792000000001</v>
      </c>
      <c r="Z318" s="20">
        <v>6822.0791999999992</v>
      </c>
      <c r="AA318" s="20">
        <v>4667.7383999999984</v>
      </c>
      <c r="AB318" s="20">
        <v>0</v>
      </c>
      <c r="AC318" s="20">
        <v>0</v>
      </c>
      <c r="AD318" s="20">
        <v>0</v>
      </c>
      <c r="AE318" s="37">
        <f t="shared" si="72"/>
        <v>41291.531999999992</v>
      </c>
      <c r="AF318" s="148">
        <f t="shared" si="73"/>
        <v>4.4527131643525578E-4</v>
      </c>
      <c r="AG318" s="462">
        <f t="shared" si="74"/>
        <v>-9.8868899891949358E-2</v>
      </c>
      <c r="AH318" s="149">
        <f t="shared" si="85"/>
        <v>4587.9479999999994</v>
      </c>
      <c r="AI318" s="149">
        <f t="shared" si="86"/>
        <v>6103.9655999999995</v>
      </c>
      <c r="AJ318" s="457">
        <f t="shared" si="80"/>
        <v>5.4100082504776972E-4</v>
      </c>
      <c r="AK318" s="16">
        <v>13568.931145909044</v>
      </c>
      <c r="AL318" s="147">
        <v>7358.628908532387</v>
      </c>
      <c r="AM318" s="147">
        <f t="shared" si="81"/>
        <v>8210.8263268366354</v>
      </c>
      <c r="AN318" s="147">
        <v>8210.8263268366354</v>
      </c>
      <c r="AO318" s="147">
        <f t="shared" si="82"/>
        <v>8678.5502680302397</v>
      </c>
      <c r="AP318" s="147">
        <f t="shared" si="83"/>
        <v>9226.5986559298144</v>
      </c>
      <c r="AS318" s="20">
        <v>11848.874399999997</v>
      </c>
      <c r="AT318" s="33">
        <v>2721.9933428471422</v>
      </c>
      <c r="AU318" s="33">
        <v>4928.9540278072072</v>
      </c>
      <c r="AV318" s="33">
        <v>5942.1119999999992</v>
      </c>
      <c r="AW318" s="33">
        <v>9087.9360000000015</v>
      </c>
      <c r="AX318" s="33">
        <v>5454.9749560924301</v>
      </c>
      <c r="AY318" s="33">
        <v>9266.4019999999982</v>
      </c>
      <c r="AZ318" s="33">
        <f t="shared" si="79"/>
        <v>62820.177872655819</v>
      </c>
      <c r="BA318" s="397">
        <f t="shared" si="75"/>
        <v>96294.782031984898</v>
      </c>
    </row>
    <row r="319" spans="3:55" outlineLevel="1" x14ac:dyDescent="0.35">
      <c r="C319" s="5" t="s">
        <v>41</v>
      </c>
      <c r="D319" s="5" t="s">
        <v>33</v>
      </c>
      <c r="E319" s="5" t="s">
        <v>70</v>
      </c>
      <c r="F319" s="28">
        <v>0</v>
      </c>
      <c r="G319" s="28">
        <v>0</v>
      </c>
      <c r="H319" s="28">
        <v>0</v>
      </c>
      <c r="I319" s="28">
        <v>0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0</v>
      </c>
      <c r="R319" s="37">
        <v>0</v>
      </c>
      <c r="S319" s="33">
        <v>0</v>
      </c>
      <c r="T319" s="20">
        <v>0</v>
      </c>
      <c r="U319" s="20">
        <v>0</v>
      </c>
      <c r="V319" s="20">
        <v>0</v>
      </c>
      <c r="W319" s="20">
        <v>0</v>
      </c>
      <c r="X319" s="20">
        <v>0</v>
      </c>
      <c r="Y319" s="20">
        <v>0</v>
      </c>
      <c r="Z319" s="20">
        <v>0</v>
      </c>
      <c r="AA319" s="20">
        <v>0</v>
      </c>
      <c r="AB319" s="20">
        <v>0</v>
      </c>
      <c r="AC319" s="20">
        <v>0</v>
      </c>
      <c r="AD319" s="20">
        <v>0</v>
      </c>
      <c r="AE319" s="37">
        <f t="shared" si="72"/>
        <v>0</v>
      </c>
      <c r="AF319" s="148">
        <f t="shared" si="73"/>
        <v>0</v>
      </c>
      <c r="AG319" s="462">
        <f t="shared" si="74"/>
        <v>0</v>
      </c>
      <c r="AH319" s="149">
        <f t="shared" si="85"/>
        <v>0</v>
      </c>
      <c r="AI319" s="149">
        <f t="shared" si="86"/>
        <v>0</v>
      </c>
      <c r="AJ319" s="457">
        <f t="shared" si="80"/>
        <v>0</v>
      </c>
      <c r="AK319" s="16">
        <v>0</v>
      </c>
      <c r="AL319" s="147">
        <v>0</v>
      </c>
      <c r="AM319" s="147">
        <f t="shared" si="81"/>
        <v>0</v>
      </c>
      <c r="AN319" s="147">
        <v>0</v>
      </c>
      <c r="AO319" s="147">
        <f t="shared" si="82"/>
        <v>0</v>
      </c>
      <c r="AP319" s="147">
        <f t="shared" si="83"/>
        <v>0</v>
      </c>
      <c r="AS319" s="20"/>
      <c r="AT319" s="33"/>
      <c r="AU319" s="33"/>
      <c r="AV319" s="33"/>
      <c r="AW319" s="33"/>
      <c r="AX319" s="33"/>
      <c r="AY319" s="33"/>
      <c r="AZ319" s="33">
        <f t="shared" si="79"/>
        <v>0</v>
      </c>
      <c r="BA319" s="397">
        <f t="shared" si="75"/>
        <v>0</v>
      </c>
    </row>
    <row r="320" spans="3:55" outlineLevel="1" x14ac:dyDescent="0.35">
      <c r="C320" s="5" t="s">
        <v>42</v>
      </c>
      <c r="D320" s="5" t="s">
        <v>48</v>
      </c>
      <c r="E320" s="5" t="s">
        <v>70</v>
      </c>
      <c r="F320" s="28">
        <v>0</v>
      </c>
      <c r="G320" s="28">
        <v>0</v>
      </c>
      <c r="H320" s="28">
        <v>0</v>
      </c>
      <c r="I320" s="28">
        <v>0</v>
      </c>
      <c r="J320" s="28">
        <v>0</v>
      </c>
      <c r="K320" s="28">
        <v>0</v>
      </c>
      <c r="L320" s="28">
        <v>0</v>
      </c>
      <c r="M320" s="28">
        <v>0</v>
      </c>
      <c r="N320" s="28">
        <v>0</v>
      </c>
      <c r="O320" s="28">
        <v>0</v>
      </c>
      <c r="P320" s="28">
        <v>0</v>
      </c>
      <c r="Q320" s="28">
        <v>0</v>
      </c>
      <c r="R320" s="37">
        <v>0</v>
      </c>
      <c r="S320" s="33">
        <v>0</v>
      </c>
      <c r="T320" s="20">
        <v>0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37">
        <f t="shared" si="72"/>
        <v>0</v>
      </c>
      <c r="AF320" s="148">
        <f t="shared" si="73"/>
        <v>0</v>
      </c>
      <c r="AG320" s="462">
        <f t="shared" si="74"/>
        <v>0</v>
      </c>
      <c r="AH320" s="149">
        <f t="shared" si="85"/>
        <v>0</v>
      </c>
      <c r="AI320" s="149">
        <f t="shared" si="86"/>
        <v>0</v>
      </c>
      <c r="AJ320" s="457">
        <f t="shared" si="80"/>
        <v>0</v>
      </c>
      <c r="AK320" s="16">
        <v>0</v>
      </c>
      <c r="AL320" s="147">
        <v>0</v>
      </c>
      <c r="AM320" s="147">
        <f t="shared" si="81"/>
        <v>0</v>
      </c>
      <c r="AN320" s="472">
        <v>10000</v>
      </c>
      <c r="AO320" s="147">
        <f t="shared" si="82"/>
        <v>0</v>
      </c>
      <c r="AP320" s="147">
        <f t="shared" si="83"/>
        <v>0</v>
      </c>
      <c r="AS320" s="20"/>
      <c r="AT320" s="33"/>
      <c r="AU320" s="33"/>
      <c r="AV320" s="33"/>
      <c r="AW320" s="33"/>
      <c r="AX320" s="33"/>
      <c r="AY320" s="33">
        <v>38605.206528000002</v>
      </c>
      <c r="AZ320" s="33">
        <f t="shared" si="79"/>
        <v>38605.206528000002</v>
      </c>
      <c r="BA320" s="397">
        <f t="shared" si="75"/>
        <v>48605.206528000002</v>
      </c>
    </row>
    <row r="321" spans="3:53" outlineLevel="1" x14ac:dyDescent="0.35">
      <c r="C321" s="5" t="s">
        <v>43</v>
      </c>
      <c r="D321" s="5" t="s">
        <v>49</v>
      </c>
      <c r="E321" s="5" t="s">
        <v>69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28">
        <v>0</v>
      </c>
      <c r="R321" s="37">
        <v>0</v>
      </c>
      <c r="S321" s="33">
        <v>0</v>
      </c>
      <c r="T321" s="20">
        <v>0</v>
      </c>
      <c r="U321" s="20">
        <v>0</v>
      </c>
      <c r="V321" s="20">
        <v>0</v>
      </c>
      <c r="W321" s="20">
        <v>0</v>
      </c>
      <c r="X321" s="20">
        <v>0</v>
      </c>
      <c r="Y321" s="20">
        <v>0</v>
      </c>
      <c r="Z321" s="20">
        <v>0</v>
      </c>
      <c r="AA321" s="20">
        <v>0</v>
      </c>
      <c r="AB321" s="20">
        <v>0</v>
      </c>
      <c r="AC321" s="20">
        <v>0</v>
      </c>
      <c r="AD321" s="20">
        <v>0</v>
      </c>
      <c r="AE321" s="37">
        <f t="shared" si="72"/>
        <v>0</v>
      </c>
      <c r="AF321" s="148">
        <f t="shared" si="73"/>
        <v>0</v>
      </c>
      <c r="AG321" s="462">
        <f t="shared" si="74"/>
        <v>0</v>
      </c>
      <c r="AH321" s="149">
        <f t="shared" si="85"/>
        <v>0</v>
      </c>
      <c r="AI321" s="149">
        <f t="shared" si="86"/>
        <v>0</v>
      </c>
      <c r="AJ321" s="457">
        <f t="shared" si="80"/>
        <v>0</v>
      </c>
      <c r="AK321" s="16">
        <v>0</v>
      </c>
      <c r="AL321" s="147">
        <v>0</v>
      </c>
      <c r="AM321" s="147">
        <f t="shared" si="81"/>
        <v>0</v>
      </c>
      <c r="AN321" s="147">
        <v>0</v>
      </c>
      <c r="AO321" s="147">
        <f t="shared" si="82"/>
        <v>0</v>
      </c>
      <c r="AP321" s="147">
        <f t="shared" si="83"/>
        <v>0</v>
      </c>
      <c r="AS321" s="20"/>
      <c r="AT321" s="33"/>
      <c r="AU321" s="33"/>
      <c r="AV321" s="33"/>
      <c r="AW321" s="33"/>
      <c r="AX321" s="33"/>
      <c r="AY321" s="33">
        <v>44432.304537600008</v>
      </c>
      <c r="AZ321" s="33">
        <f t="shared" si="79"/>
        <v>44432.304537600008</v>
      </c>
      <c r="BA321" s="397">
        <f t="shared" si="75"/>
        <v>44432.304537600008</v>
      </c>
    </row>
    <row r="322" spans="3:53" outlineLevel="1" x14ac:dyDescent="0.35">
      <c r="C322" s="5" t="s">
        <v>41</v>
      </c>
      <c r="D322" s="5" t="s">
        <v>30</v>
      </c>
      <c r="E322" s="5" t="s">
        <v>71</v>
      </c>
      <c r="F322" s="28">
        <v>14784.66</v>
      </c>
      <c r="G322" s="28">
        <v>12755.456999999999</v>
      </c>
      <c r="H322" s="28">
        <v>17393.805</v>
      </c>
      <c r="I322" s="28">
        <v>18727.236000000001</v>
      </c>
      <c r="J322" s="28">
        <v>18553.392</v>
      </c>
      <c r="K322" s="28">
        <v>20002.850999999999</v>
      </c>
      <c r="L322" s="28">
        <v>22940.757000000001</v>
      </c>
      <c r="M322" s="28">
        <v>26185.583000000002</v>
      </c>
      <c r="N322" s="28">
        <v>11600.302</v>
      </c>
      <c r="O322" s="28">
        <v>32192.639999999996</v>
      </c>
      <c r="P322" s="28">
        <v>30344.544000000002</v>
      </c>
      <c r="Q322" s="28">
        <v>48050.495999999992</v>
      </c>
      <c r="R322" s="37">
        <v>273531.72299999994</v>
      </c>
      <c r="S322" s="33">
        <v>160247.80799999996</v>
      </c>
      <c r="T322" s="20">
        <v>4769.28</v>
      </c>
      <c r="U322" s="20">
        <v>104924.16</v>
      </c>
      <c r="V322" s="20">
        <v>30523.392</v>
      </c>
      <c r="W322" s="20">
        <v>24323.327999999994</v>
      </c>
      <c r="X322" s="20">
        <v>41301.964799999994</v>
      </c>
      <c r="Y322" s="20">
        <v>32908.031999999999</v>
      </c>
      <c r="Z322" s="20">
        <v>27423.359999999997</v>
      </c>
      <c r="AA322" s="20">
        <v>34577.279999999999</v>
      </c>
      <c r="AB322" s="20">
        <v>0</v>
      </c>
      <c r="AC322" s="20">
        <v>0</v>
      </c>
      <c r="AD322" s="20">
        <v>0</v>
      </c>
      <c r="AE322" s="37">
        <f t="shared" si="72"/>
        <v>460998.60479999997</v>
      </c>
      <c r="AF322" s="148">
        <f t="shared" si="73"/>
        <v>4.9712240183801427E-3</v>
      </c>
      <c r="AG322" s="462">
        <f t="shared" si="74"/>
        <v>1.8175682851661503</v>
      </c>
      <c r="AH322" s="149">
        <f t="shared" si="85"/>
        <v>51222.067199999998</v>
      </c>
      <c r="AI322" s="149">
        <f t="shared" si="86"/>
        <v>31636.223999999998</v>
      </c>
      <c r="AJ322" s="457">
        <f t="shared" si="80"/>
        <v>2.8039514648306755E-3</v>
      </c>
      <c r="AK322" s="16">
        <v>84310.390018017613</v>
      </c>
      <c r="AL322" s="147">
        <v>41658.153106676531</v>
      </c>
      <c r="AM322" s="147">
        <f t="shared" si="81"/>
        <v>42555.865796638995</v>
      </c>
      <c r="AN322" s="147">
        <v>42555.865796638995</v>
      </c>
      <c r="AO322" s="147">
        <f t="shared" si="82"/>
        <v>44980.030731933468</v>
      </c>
      <c r="AP322" s="147">
        <f t="shared" si="83"/>
        <v>47820.508987975707</v>
      </c>
      <c r="AS322" s="20">
        <v>30105.276700579947</v>
      </c>
      <c r="AT322" s="33">
        <v>13224.256004204031</v>
      </c>
      <c r="AU322" s="33">
        <v>17393.805</v>
      </c>
      <c r="AV322" s="33">
        <v>18727.236000000001</v>
      </c>
      <c r="AW322" s="33">
        <v>18553.392</v>
      </c>
      <c r="AX322" s="33">
        <v>64853.724754722338</v>
      </c>
      <c r="AY322" s="33">
        <v>30777.7536</v>
      </c>
      <c r="AZ322" s="33">
        <f t="shared" si="79"/>
        <v>277945.8340775239</v>
      </c>
      <c r="BA322" s="397">
        <f t="shared" si="75"/>
        <v>454960.39270074863</v>
      </c>
    </row>
    <row r="323" spans="3:53" outlineLevel="1" x14ac:dyDescent="0.35">
      <c r="C323" s="5" t="s">
        <v>41</v>
      </c>
      <c r="D323" s="5" t="s">
        <v>31</v>
      </c>
      <c r="E323" s="5" t="s">
        <v>71</v>
      </c>
      <c r="F323" s="28">
        <v>8117.1089999999995</v>
      </c>
      <c r="G323" s="28">
        <v>4638.348</v>
      </c>
      <c r="H323" s="28">
        <v>4638.348</v>
      </c>
      <c r="I323" s="28">
        <v>5797.9349999999995</v>
      </c>
      <c r="J323" s="28">
        <v>6957.5219999999999</v>
      </c>
      <c r="K323" s="28">
        <v>4638.348</v>
      </c>
      <c r="L323" s="28">
        <v>6375.6219999999994</v>
      </c>
      <c r="M323" s="28">
        <v>6831.0239999999994</v>
      </c>
      <c r="N323" s="28">
        <v>5692.5199999999995</v>
      </c>
      <c r="O323" s="28">
        <v>15939.0512</v>
      </c>
      <c r="P323" s="28">
        <v>11157.296399999997</v>
      </c>
      <c r="Q323" s="28">
        <v>6660.2412000000004</v>
      </c>
      <c r="R323" s="37">
        <v>87443.364799999996</v>
      </c>
      <c r="S323" s="33">
        <v>4554.0144</v>
      </c>
      <c r="T323" s="20">
        <v>9108.0288</v>
      </c>
      <c r="U323" s="20">
        <v>7969.5252</v>
      </c>
      <c r="V323" s="20">
        <v>7058.6964000000007</v>
      </c>
      <c r="W323" s="20">
        <v>14800.482</v>
      </c>
      <c r="X323" s="20">
        <v>14345.067599999998</v>
      </c>
      <c r="Y323" s="20">
        <v>11157.309359999999</v>
      </c>
      <c r="Z323" s="20">
        <v>18216.0576</v>
      </c>
      <c r="AA323" s="20">
        <v>12523.5396</v>
      </c>
      <c r="AB323" s="20">
        <v>0</v>
      </c>
      <c r="AC323" s="20">
        <v>0</v>
      </c>
      <c r="AD323" s="20">
        <v>0</v>
      </c>
      <c r="AE323" s="37">
        <f t="shared" si="72"/>
        <v>99732.720960000006</v>
      </c>
      <c r="AF323" s="148">
        <f t="shared" si="73"/>
        <v>1.0754776537118854E-3</v>
      </c>
      <c r="AG323" s="462">
        <f t="shared" si="74"/>
        <v>0.81707538835480653</v>
      </c>
      <c r="AH323" s="149">
        <f t="shared" si="85"/>
        <v>11081.41344</v>
      </c>
      <c r="AI323" s="149">
        <f t="shared" si="86"/>
        <v>13965.635520000002</v>
      </c>
      <c r="AJ323" s="457">
        <f t="shared" si="80"/>
        <v>1.2377888136585239E-3</v>
      </c>
      <c r="AK323" s="16">
        <v>13319.568860522571</v>
      </c>
      <c r="AL323" s="147">
        <v>17919.601377219278</v>
      </c>
      <c r="AM323" s="147">
        <f t="shared" si="81"/>
        <v>18786.050792720864</v>
      </c>
      <c r="AN323" s="147">
        <v>18786.050792720864</v>
      </c>
      <c r="AO323" s="147">
        <f t="shared" si="82"/>
        <v>19856.184950535873</v>
      </c>
      <c r="AP323" s="147">
        <f t="shared" si="83"/>
        <v>21110.098313469804</v>
      </c>
      <c r="AS323" s="20">
        <v>24675.64772848053</v>
      </c>
      <c r="AT323" s="33">
        <v>9468.5087017281003</v>
      </c>
      <c r="AU323" s="33">
        <v>11366.410105371033</v>
      </c>
      <c r="AV323" s="33">
        <v>5797.9349999999995</v>
      </c>
      <c r="AW323" s="33">
        <v>6957.5219999999999</v>
      </c>
      <c r="AX323" s="33">
        <v>11800.128003284501</v>
      </c>
      <c r="AY323" s="33">
        <v>11157.285600000001</v>
      </c>
      <c r="AZ323" s="33">
        <f t="shared" si="79"/>
        <v>94543.005999386733</v>
      </c>
      <c r="BA323" s="397">
        <f t="shared" si="75"/>
        <v>172214.94143333257</v>
      </c>
    </row>
    <row r="324" spans="3:53" outlineLevel="1" x14ac:dyDescent="0.35">
      <c r="C324" s="5" t="s">
        <v>41</v>
      </c>
      <c r="D324" s="5" t="s">
        <v>34</v>
      </c>
      <c r="E324" s="5" t="s">
        <v>72</v>
      </c>
      <c r="F324" s="28">
        <v>6373.62</v>
      </c>
      <c r="G324" s="28">
        <v>23645.82</v>
      </c>
      <c r="H324" s="28">
        <v>41074.44</v>
      </c>
      <c r="I324" s="28">
        <v>4598.55</v>
      </c>
      <c r="J324" s="28">
        <v>11036.52</v>
      </c>
      <c r="K324" s="28">
        <v>92697.99</v>
      </c>
      <c r="L324" s="28">
        <v>20497.86</v>
      </c>
      <c r="M324" s="28">
        <v>18962.748</v>
      </c>
      <c r="N324" s="28">
        <v>17156.772000000004</v>
      </c>
      <c r="O324" s="28">
        <v>14447.808000000001</v>
      </c>
      <c r="P324" s="28">
        <v>68347.475999999995</v>
      </c>
      <c r="Q324" s="28">
        <v>9932.8680000000022</v>
      </c>
      <c r="R324" s="37">
        <v>328772.47199999995</v>
      </c>
      <c r="S324" s="33">
        <v>6320.9160000000011</v>
      </c>
      <c r="T324" s="20">
        <v>27992.628000000001</v>
      </c>
      <c r="U324" s="20">
        <v>13544.82</v>
      </c>
      <c r="V324" s="20">
        <v>28507.464</v>
      </c>
      <c r="W324" s="20">
        <v>15350.796000000002</v>
      </c>
      <c r="X324" s="20">
        <v>91500.191999999981</v>
      </c>
      <c r="Y324" s="20">
        <v>10420.487999999999</v>
      </c>
      <c r="Z324" s="20">
        <v>10835.856000000002</v>
      </c>
      <c r="AA324" s="20">
        <v>89215.214400000012</v>
      </c>
      <c r="AB324" s="20">
        <v>0</v>
      </c>
      <c r="AC324" s="20">
        <v>0</v>
      </c>
      <c r="AD324" s="20">
        <v>0</v>
      </c>
      <c r="AE324" s="37">
        <f t="shared" si="72"/>
        <v>293688.37440000003</v>
      </c>
      <c r="AF324" s="148">
        <f t="shared" si="73"/>
        <v>3.1670176124930002E-3</v>
      </c>
      <c r="AG324" s="462">
        <f t="shared" si="74"/>
        <v>-6.5852937417892665E-2</v>
      </c>
      <c r="AH324" s="149">
        <f t="shared" si="85"/>
        <v>32632.041600000004</v>
      </c>
      <c r="AI324" s="149">
        <f t="shared" si="86"/>
        <v>36823.852800000001</v>
      </c>
      <c r="AJ324" s="457">
        <f t="shared" si="80"/>
        <v>3.2637364054341374E-3</v>
      </c>
      <c r="AK324" s="16">
        <v>105105.9933487185</v>
      </c>
      <c r="AL324" s="147">
        <v>46217.39543356777</v>
      </c>
      <c r="AM324" s="147">
        <f t="shared" si="81"/>
        <v>49534.0701175965</v>
      </c>
      <c r="AN324" s="147">
        <v>49534.0701175965</v>
      </c>
      <c r="AO324" s="147">
        <f t="shared" si="82"/>
        <v>52355.743549299514</v>
      </c>
      <c r="AP324" s="147">
        <f t="shared" si="83"/>
        <v>55661.996317711455</v>
      </c>
      <c r="AS324" s="20">
        <v>24426.343064989658</v>
      </c>
      <c r="AT324" s="33">
        <v>15621.40971314178</v>
      </c>
      <c r="AU324" s="33">
        <v>41074.44</v>
      </c>
      <c r="AV324" s="33">
        <v>4598.55</v>
      </c>
      <c r="AW324" s="33">
        <v>11036.52</v>
      </c>
      <c r="AX324" s="33">
        <v>119104.98705050917</v>
      </c>
      <c r="AY324" s="33">
        <v>40484.123999999996</v>
      </c>
      <c r="AZ324" s="33">
        <f t="shared" si="79"/>
        <v>361452.36717735912</v>
      </c>
      <c r="BA324" s="397">
        <f t="shared" si="75"/>
        <v>565221.57259553426</v>
      </c>
    </row>
    <row r="325" spans="3:53" outlineLevel="1" x14ac:dyDescent="0.35">
      <c r="C325" s="5" t="s">
        <v>41</v>
      </c>
      <c r="D325" s="5" t="s">
        <v>35</v>
      </c>
      <c r="E325" s="5" t="s">
        <v>72</v>
      </c>
      <c r="F325" s="28">
        <v>0</v>
      </c>
      <c r="G325" s="28">
        <v>0</v>
      </c>
      <c r="H325" s="28">
        <v>0</v>
      </c>
      <c r="I325" s="28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28">
        <v>0</v>
      </c>
      <c r="R325" s="37">
        <v>0</v>
      </c>
      <c r="S325" s="33">
        <v>0</v>
      </c>
      <c r="T325" s="20">
        <v>0</v>
      </c>
      <c r="U325" s="20">
        <v>0</v>
      </c>
      <c r="V325" s="20">
        <v>0</v>
      </c>
      <c r="W325" s="20">
        <v>0</v>
      </c>
      <c r="X325" s="20">
        <v>0</v>
      </c>
      <c r="Y325" s="20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37">
        <f t="shared" si="72"/>
        <v>0</v>
      </c>
      <c r="AF325" s="148">
        <f t="shared" si="73"/>
        <v>0</v>
      </c>
      <c r="AG325" s="462">
        <f t="shared" si="74"/>
        <v>0</v>
      </c>
      <c r="AH325" s="149">
        <f t="shared" si="85"/>
        <v>0</v>
      </c>
      <c r="AI325" s="149">
        <f t="shared" si="86"/>
        <v>0</v>
      </c>
      <c r="AJ325" s="457">
        <f t="shared" si="80"/>
        <v>0</v>
      </c>
      <c r="AK325" s="16">
        <v>0</v>
      </c>
      <c r="AL325" s="147">
        <v>0</v>
      </c>
      <c r="AM325" s="147">
        <f t="shared" si="81"/>
        <v>0</v>
      </c>
      <c r="AN325" s="147">
        <v>0</v>
      </c>
      <c r="AO325" s="147">
        <f t="shared" si="82"/>
        <v>0</v>
      </c>
      <c r="AP325" s="147">
        <f t="shared" si="83"/>
        <v>0</v>
      </c>
      <c r="AS325" s="20"/>
      <c r="AT325" s="33"/>
      <c r="AU325" s="33"/>
      <c r="AV325" s="33"/>
      <c r="AW325" s="33"/>
      <c r="AX325" s="33"/>
      <c r="AY325" s="33"/>
      <c r="AZ325" s="33">
        <f t="shared" si="79"/>
        <v>0</v>
      </c>
      <c r="BA325" s="397">
        <f t="shared" si="75"/>
        <v>0</v>
      </c>
    </row>
    <row r="326" spans="3:53" outlineLevel="1" x14ac:dyDescent="0.35">
      <c r="C326" s="5" t="s">
        <v>44</v>
      </c>
      <c r="D326" s="5" t="s">
        <v>50</v>
      </c>
      <c r="E326" s="5" t="s">
        <v>73</v>
      </c>
      <c r="F326" s="28">
        <v>0</v>
      </c>
      <c r="G326" s="28">
        <v>0</v>
      </c>
      <c r="H326" s="28">
        <v>0</v>
      </c>
      <c r="I326" s="28">
        <v>0</v>
      </c>
      <c r="J326" s="28">
        <v>0</v>
      </c>
      <c r="K326" s="28">
        <v>0</v>
      </c>
      <c r="L326" s="28">
        <v>0</v>
      </c>
      <c r="M326" s="28">
        <v>0</v>
      </c>
      <c r="N326" s="28">
        <v>0</v>
      </c>
      <c r="O326" s="28">
        <v>0</v>
      </c>
      <c r="P326" s="28">
        <v>0</v>
      </c>
      <c r="Q326" s="28">
        <v>0</v>
      </c>
      <c r="R326" s="37">
        <v>0</v>
      </c>
      <c r="S326" s="33">
        <v>0</v>
      </c>
      <c r="T326" s="20">
        <v>0</v>
      </c>
      <c r="U326" s="20">
        <v>0</v>
      </c>
      <c r="V326" s="20">
        <v>0</v>
      </c>
      <c r="W326" s="20">
        <v>0</v>
      </c>
      <c r="X326" s="20">
        <v>0</v>
      </c>
      <c r="Y326" s="20">
        <v>0</v>
      </c>
      <c r="Z326" s="20">
        <v>0</v>
      </c>
      <c r="AA326" s="20">
        <v>0</v>
      </c>
      <c r="AB326" s="20">
        <v>0</v>
      </c>
      <c r="AC326" s="20">
        <v>0</v>
      </c>
      <c r="AD326" s="20">
        <v>0</v>
      </c>
      <c r="AE326" s="37">
        <f t="shared" si="72"/>
        <v>0</v>
      </c>
      <c r="AF326" s="148">
        <f t="shared" si="73"/>
        <v>0</v>
      </c>
      <c r="AG326" s="462">
        <f t="shared" si="74"/>
        <v>0</v>
      </c>
      <c r="AH326" s="149">
        <f t="shared" si="85"/>
        <v>0</v>
      </c>
      <c r="AI326" s="149">
        <f t="shared" si="86"/>
        <v>0</v>
      </c>
      <c r="AJ326" s="457">
        <f t="shared" si="80"/>
        <v>0</v>
      </c>
      <c r="AK326" s="16">
        <v>0</v>
      </c>
      <c r="AL326" s="147">
        <v>0</v>
      </c>
      <c r="AM326" s="147">
        <f t="shared" si="81"/>
        <v>0</v>
      </c>
      <c r="AN326" s="147">
        <v>0</v>
      </c>
      <c r="AO326" s="147">
        <f t="shared" si="82"/>
        <v>0</v>
      </c>
      <c r="AP326" s="147">
        <f t="shared" si="83"/>
        <v>0</v>
      </c>
      <c r="AS326" s="20"/>
      <c r="AT326" s="33"/>
      <c r="AU326" s="33"/>
      <c r="AV326" s="33"/>
      <c r="AW326" s="33"/>
      <c r="AX326" s="33"/>
      <c r="AY326" s="33"/>
      <c r="AZ326" s="33">
        <f t="shared" si="79"/>
        <v>0</v>
      </c>
      <c r="BA326" s="397">
        <f t="shared" si="75"/>
        <v>0</v>
      </c>
    </row>
    <row r="327" spans="3:53" outlineLevel="1" x14ac:dyDescent="0.35">
      <c r="C327" s="5" t="s">
        <v>44</v>
      </c>
      <c r="D327" s="5" t="s">
        <v>51</v>
      </c>
      <c r="E327" s="5" t="s">
        <v>73</v>
      </c>
      <c r="F327" s="28">
        <v>0</v>
      </c>
      <c r="G327" s="28">
        <v>0</v>
      </c>
      <c r="H327" s="28">
        <v>0</v>
      </c>
      <c r="I327" s="28">
        <v>0</v>
      </c>
      <c r="J327" s="28">
        <v>0</v>
      </c>
      <c r="K327" s="28">
        <v>0</v>
      </c>
      <c r="L327" s="28">
        <v>0</v>
      </c>
      <c r="M327" s="28">
        <v>0</v>
      </c>
      <c r="N327" s="28">
        <v>0</v>
      </c>
      <c r="O327" s="28"/>
      <c r="P327" s="28"/>
      <c r="Q327" s="28"/>
      <c r="R327" s="37">
        <v>0</v>
      </c>
      <c r="S327" s="33">
        <v>0</v>
      </c>
      <c r="T327" s="20">
        <v>0</v>
      </c>
      <c r="U327" s="20">
        <v>0</v>
      </c>
      <c r="V327" s="20">
        <v>0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 s="20">
        <v>0</v>
      </c>
      <c r="AE327" s="37">
        <f t="shared" si="72"/>
        <v>0</v>
      </c>
      <c r="AF327" s="148">
        <f t="shared" si="73"/>
        <v>0</v>
      </c>
      <c r="AG327" s="462">
        <f t="shared" si="74"/>
        <v>0</v>
      </c>
      <c r="AH327" s="149">
        <f t="shared" si="85"/>
        <v>0</v>
      </c>
      <c r="AI327" s="149">
        <f t="shared" si="86"/>
        <v>0</v>
      </c>
      <c r="AJ327" s="457">
        <f t="shared" si="80"/>
        <v>0</v>
      </c>
      <c r="AK327" s="16">
        <v>0</v>
      </c>
      <c r="AL327" s="147">
        <v>0</v>
      </c>
      <c r="AM327" s="147">
        <f t="shared" si="81"/>
        <v>0</v>
      </c>
      <c r="AN327" s="147">
        <v>0</v>
      </c>
      <c r="AO327" s="147">
        <f t="shared" si="82"/>
        <v>0</v>
      </c>
      <c r="AP327" s="147">
        <f t="shared" si="83"/>
        <v>0</v>
      </c>
      <c r="AS327" s="20"/>
      <c r="AT327" s="33"/>
      <c r="AU327" s="33"/>
      <c r="AV327" s="33"/>
      <c r="AW327" s="33"/>
      <c r="AX327" s="33"/>
      <c r="AY327" s="33"/>
      <c r="AZ327" s="33">
        <f t="shared" si="79"/>
        <v>0</v>
      </c>
      <c r="BA327" s="397">
        <f t="shared" si="75"/>
        <v>0</v>
      </c>
    </row>
    <row r="328" spans="3:53" outlineLevel="1" x14ac:dyDescent="0.35">
      <c r="C328" s="5" t="s">
        <v>41</v>
      </c>
      <c r="D328" s="5" t="s">
        <v>52</v>
      </c>
      <c r="E328" s="5" t="s">
        <v>74</v>
      </c>
      <c r="F328" s="28">
        <v>0</v>
      </c>
      <c r="G328" s="28">
        <v>0</v>
      </c>
      <c r="H328" s="28">
        <v>0</v>
      </c>
      <c r="I328" s="28">
        <v>0</v>
      </c>
      <c r="J328" s="28">
        <v>0</v>
      </c>
      <c r="K328" s="28">
        <v>0</v>
      </c>
      <c r="L328" s="28">
        <v>0</v>
      </c>
      <c r="M328" s="28">
        <v>0</v>
      </c>
      <c r="N328" s="28">
        <v>0</v>
      </c>
      <c r="O328" s="28">
        <v>0</v>
      </c>
      <c r="P328" s="28">
        <v>0</v>
      </c>
      <c r="Q328" s="28">
        <v>0</v>
      </c>
      <c r="R328" s="37">
        <v>0</v>
      </c>
      <c r="S328" s="33">
        <v>0</v>
      </c>
      <c r="T328" s="20">
        <v>0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37">
        <f t="shared" ref="AE328:AE391" si="87">+SUM(S328:AD328)</f>
        <v>0</v>
      </c>
      <c r="AF328" s="148">
        <f t="shared" si="73"/>
        <v>0</v>
      </c>
      <c r="AG328" s="462">
        <f t="shared" si="74"/>
        <v>0</v>
      </c>
      <c r="AH328" s="149">
        <f t="shared" si="85"/>
        <v>0</v>
      </c>
      <c r="AI328" s="149">
        <f t="shared" si="86"/>
        <v>0</v>
      </c>
      <c r="AJ328" s="457">
        <f t="shared" si="80"/>
        <v>0</v>
      </c>
      <c r="AK328" s="16">
        <v>0</v>
      </c>
      <c r="AL328" s="147">
        <v>0</v>
      </c>
      <c r="AM328" s="147">
        <f t="shared" si="81"/>
        <v>0</v>
      </c>
      <c r="AN328" s="147">
        <v>0</v>
      </c>
      <c r="AO328" s="147">
        <f t="shared" si="82"/>
        <v>0</v>
      </c>
      <c r="AP328" s="147">
        <f t="shared" si="83"/>
        <v>0</v>
      </c>
      <c r="AS328" s="20"/>
      <c r="AT328" s="33"/>
      <c r="AU328" s="33"/>
      <c r="AV328" s="33"/>
      <c r="AW328" s="33"/>
      <c r="AX328" s="33"/>
      <c r="AY328" s="33"/>
      <c r="AZ328" s="33">
        <f t="shared" si="79"/>
        <v>0</v>
      </c>
      <c r="BA328" s="397">
        <f t="shared" si="75"/>
        <v>0</v>
      </c>
    </row>
    <row r="329" spans="3:53" outlineLevel="1" x14ac:dyDescent="0.35">
      <c r="C329" s="5" t="s">
        <v>41</v>
      </c>
      <c r="D329" s="5" t="s">
        <v>53</v>
      </c>
      <c r="E329" s="5" t="s">
        <v>74</v>
      </c>
      <c r="F329" s="28">
        <v>0</v>
      </c>
      <c r="G329" s="28">
        <v>0</v>
      </c>
      <c r="H329" s="28">
        <v>0</v>
      </c>
      <c r="I329" s="28">
        <v>0</v>
      </c>
      <c r="J329" s="28">
        <v>0</v>
      </c>
      <c r="K329" s="28">
        <v>0</v>
      </c>
      <c r="L329" s="28">
        <v>0</v>
      </c>
      <c r="M329" s="28">
        <v>0</v>
      </c>
      <c r="N329" s="28">
        <v>0</v>
      </c>
      <c r="O329" s="28">
        <v>0</v>
      </c>
      <c r="P329" s="28">
        <v>0</v>
      </c>
      <c r="Q329" s="28">
        <v>0</v>
      </c>
      <c r="R329" s="37">
        <v>0</v>
      </c>
      <c r="S329" s="33">
        <v>0</v>
      </c>
      <c r="T329" s="20">
        <v>0</v>
      </c>
      <c r="U329" s="20">
        <v>0</v>
      </c>
      <c r="V329" s="20">
        <v>0</v>
      </c>
      <c r="W329" s="20">
        <v>0</v>
      </c>
      <c r="X329" s="20">
        <v>0</v>
      </c>
      <c r="Y329" s="20">
        <v>0</v>
      </c>
      <c r="Z329" s="20">
        <v>0</v>
      </c>
      <c r="AA329" s="20">
        <v>0</v>
      </c>
      <c r="AB329" s="20">
        <v>0</v>
      </c>
      <c r="AC329" s="20">
        <v>0</v>
      </c>
      <c r="AD329" s="20">
        <v>0</v>
      </c>
      <c r="AE329" s="37">
        <f t="shared" si="87"/>
        <v>0</v>
      </c>
      <c r="AF329" s="148">
        <f t="shared" ref="AF329:AF392" si="88">AE329/$AE$7</f>
        <v>0</v>
      </c>
      <c r="AG329" s="462">
        <f t="shared" ref="AG329:AG392" si="89">IFERROR(SUM(S329:Z329)/SUM(F329:M329)-1,0)</f>
        <v>0</v>
      </c>
      <c r="AH329" s="149">
        <f t="shared" si="85"/>
        <v>0</v>
      </c>
      <c r="AI329" s="149">
        <f t="shared" si="86"/>
        <v>0</v>
      </c>
      <c r="AJ329" s="457">
        <f t="shared" si="80"/>
        <v>0</v>
      </c>
      <c r="AK329" s="16">
        <v>0</v>
      </c>
      <c r="AL329" s="147">
        <v>0</v>
      </c>
      <c r="AM329" s="147">
        <f t="shared" si="81"/>
        <v>0</v>
      </c>
      <c r="AN329" s="147">
        <v>0</v>
      </c>
      <c r="AO329" s="147">
        <f t="shared" si="82"/>
        <v>0</v>
      </c>
      <c r="AP329" s="147">
        <f t="shared" si="83"/>
        <v>0</v>
      </c>
      <c r="AS329" s="20"/>
      <c r="AT329" s="33"/>
      <c r="AU329" s="33"/>
      <c r="AV329" s="33"/>
      <c r="AW329" s="33"/>
      <c r="AX329" s="33"/>
      <c r="AY329" s="33"/>
      <c r="AZ329" s="33">
        <f t="shared" si="79"/>
        <v>0</v>
      </c>
      <c r="BA329" s="397">
        <f t="shared" ref="BA329:BA392" si="90">SUM(AS329:AY329,AK329,AL329,AN329,AO329,AP329)</f>
        <v>0</v>
      </c>
    </row>
    <row r="330" spans="3:53" outlineLevel="1" x14ac:dyDescent="0.35">
      <c r="C330" s="5" t="s">
        <v>44</v>
      </c>
      <c r="D330" s="5" t="s">
        <v>54</v>
      </c>
      <c r="E330" s="5" t="s">
        <v>75</v>
      </c>
      <c r="F330" s="28">
        <v>0</v>
      </c>
      <c r="G330" s="28">
        <v>0</v>
      </c>
      <c r="H330" s="28">
        <v>0</v>
      </c>
      <c r="I330" s="28">
        <v>0</v>
      </c>
      <c r="J330" s="28">
        <v>0</v>
      </c>
      <c r="K330" s="28">
        <v>0</v>
      </c>
      <c r="L330" s="28">
        <v>0</v>
      </c>
      <c r="M330" s="28">
        <v>0</v>
      </c>
      <c r="N330" s="28">
        <v>0</v>
      </c>
      <c r="O330" s="28">
        <v>0</v>
      </c>
      <c r="P330" s="28">
        <v>0</v>
      </c>
      <c r="Q330" s="28">
        <v>0</v>
      </c>
      <c r="R330" s="37">
        <v>0</v>
      </c>
      <c r="S330" s="33">
        <v>0</v>
      </c>
      <c r="T330" s="20">
        <v>0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37">
        <f t="shared" si="87"/>
        <v>0</v>
      </c>
      <c r="AF330" s="148">
        <f t="shared" si="88"/>
        <v>0</v>
      </c>
      <c r="AG330" s="462">
        <f t="shared" si="89"/>
        <v>0</v>
      </c>
      <c r="AH330" s="149">
        <f t="shared" si="85"/>
        <v>0</v>
      </c>
      <c r="AI330" s="149">
        <f t="shared" si="86"/>
        <v>0</v>
      </c>
      <c r="AJ330" s="457">
        <f t="shared" si="80"/>
        <v>0</v>
      </c>
      <c r="AK330" s="16">
        <v>0</v>
      </c>
      <c r="AL330" s="147">
        <v>0</v>
      </c>
      <c r="AM330" s="147">
        <f t="shared" si="81"/>
        <v>0</v>
      </c>
      <c r="AN330" s="472">
        <v>10000</v>
      </c>
      <c r="AO330" s="147">
        <f t="shared" si="82"/>
        <v>0</v>
      </c>
      <c r="AP330" s="147">
        <f t="shared" si="83"/>
        <v>0</v>
      </c>
      <c r="AS330" s="20"/>
      <c r="AT330" s="33"/>
      <c r="AU330" s="33"/>
      <c r="AV330" s="33"/>
      <c r="AW330" s="33"/>
      <c r="AX330" s="33"/>
      <c r="AY330" s="33"/>
      <c r="AZ330" s="33">
        <f t="shared" si="79"/>
        <v>0</v>
      </c>
      <c r="BA330" s="397">
        <f t="shared" si="90"/>
        <v>10000</v>
      </c>
    </row>
    <row r="331" spans="3:53" outlineLevel="1" x14ac:dyDescent="0.35">
      <c r="C331" s="5" t="s">
        <v>42</v>
      </c>
      <c r="D331" s="5" t="s">
        <v>55</v>
      </c>
      <c r="E331" s="5" t="s">
        <v>76</v>
      </c>
      <c r="F331" s="28">
        <v>0</v>
      </c>
      <c r="G331" s="28">
        <v>0</v>
      </c>
      <c r="H331" s="28">
        <v>0</v>
      </c>
      <c r="I331" s="28">
        <v>0</v>
      </c>
      <c r="J331" s="28">
        <v>0</v>
      </c>
      <c r="K331" s="28">
        <v>0</v>
      </c>
      <c r="L331" s="28">
        <v>0</v>
      </c>
      <c r="M331" s="28">
        <v>0</v>
      </c>
      <c r="N331" s="28">
        <v>0</v>
      </c>
      <c r="O331" s="28">
        <v>0</v>
      </c>
      <c r="P331" s="28">
        <v>0</v>
      </c>
      <c r="Q331" s="28">
        <v>0</v>
      </c>
      <c r="R331" s="37">
        <v>0</v>
      </c>
      <c r="S331" s="33">
        <v>0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0</v>
      </c>
      <c r="AA331" s="20">
        <v>0</v>
      </c>
      <c r="AB331" s="20">
        <v>0</v>
      </c>
      <c r="AC331" s="20">
        <v>0</v>
      </c>
      <c r="AD331" s="20">
        <v>0</v>
      </c>
      <c r="AE331" s="37">
        <f t="shared" si="87"/>
        <v>0</v>
      </c>
      <c r="AF331" s="148">
        <f t="shared" si="88"/>
        <v>0</v>
      </c>
      <c r="AG331" s="462">
        <f t="shared" si="89"/>
        <v>0</v>
      </c>
      <c r="AH331" s="149">
        <f t="shared" si="85"/>
        <v>0</v>
      </c>
      <c r="AI331" s="149">
        <f t="shared" si="86"/>
        <v>0</v>
      </c>
      <c r="AJ331" s="457">
        <f t="shared" si="80"/>
        <v>0</v>
      </c>
      <c r="AK331" s="16">
        <v>0</v>
      </c>
      <c r="AL331" s="147">
        <v>0</v>
      </c>
      <c r="AM331" s="147">
        <f t="shared" si="81"/>
        <v>0</v>
      </c>
      <c r="AN331" s="147">
        <v>0</v>
      </c>
      <c r="AO331" s="147">
        <f t="shared" si="82"/>
        <v>0</v>
      </c>
      <c r="AP331" s="147">
        <f t="shared" si="83"/>
        <v>0</v>
      </c>
      <c r="AS331" s="20"/>
      <c r="AT331" s="33"/>
      <c r="AU331" s="33"/>
      <c r="AV331" s="33"/>
      <c r="AW331" s="33"/>
      <c r="AX331" s="33"/>
      <c r="AY331" s="33"/>
      <c r="AZ331" s="33">
        <f t="shared" si="79"/>
        <v>0</v>
      </c>
      <c r="BA331" s="397">
        <f t="shared" si="90"/>
        <v>0</v>
      </c>
    </row>
    <row r="332" spans="3:53" outlineLevel="1" x14ac:dyDescent="0.35">
      <c r="C332" s="5" t="s">
        <v>42</v>
      </c>
      <c r="D332" s="5" t="s">
        <v>56</v>
      </c>
      <c r="E332" s="5" t="s">
        <v>74</v>
      </c>
      <c r="F332" s="28">
        <v>0</v>
      </c>
      <c r="G332" s="28">
        <v>0</v>
      </c>
      <c r="H332" s="28">
        <v>0</v>
      </c>
      <c r="I332" s="28">
        <v>0</v>
      </c>
      <c r="J332" s="28">
        <v>0</v>
      </c>
      <c r="K332" s="28">
        <v>0</v>
      </c>
      <c r="L332" s="28">
        <v>0</v>
      </c>
      <c r="M332" s="28">
        <v>0</v>
      </c>
      <c r="N332" s="28">
        <v>0</v>
      </c>
      <c r="O332" s="28">
        <v>0</v>
      </c>
      <c r="P332" s="28">
        <v>0</v>
      </c>
      <c r="Q332" s="28">
        <v>0</v>
      </c>
      <c r="R332" s="37">
        <v>0</v>
      </c>
      <c r="S332" s="33">
        <v>0</v>
      </c>
      <c r="T332" s="20">
        <v>0</v>
      </c>
      <c r="U332" s="20">
        <v>0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0</v>
      </c>
      <c r="AB332" s="20">
        <v>0</v>
      </c>
      <c r="AC332" s="20">
        <v>0</v>
      </c>
      <c r="AD332" s="20">
        <v>0</v>
      </c>
      <c r="AE332" s="37">
        <f t="shared" si="87"/>
        <v>0</v>
      </c>
      <c r="AF332" s="148">
        <f t="shared" si="88"/>
        <v>0</v>
      </c>
      <c r="AG332" s="462">
        <f t="shared" si="89"/>
        <v>0</v>
      </c>
      <c r="AH332" s="149">
        <f t="shared" si="85"/>
        <v>0</v>
      </c>
      <c r="AI332" s="149">
        <f t="shared" si="86"/>
        <v>0</v>
      </c>
      <c r="AJ332" s="457">
        <f t="shared" si="80"/>
        <v>0</v>
      </c>
      <c r="AK332" s="16">
        <v>0</v>
      </c>
      <c r="AL332" s="147">
        <v>0</v>
      </c>
      <c r="AM332" s="147">
        <f t="shared" si="81"/>
        <v>0</v>
      </c>
      <c r="AN332" s="147">
        <v>0</v>
      </c>
      <c r="AO332" s="147">
        <f t="shared" si="82"/>
        <v>0</v>
      </c>
      <c r="AP332" s="147">
        <f t="shared" si="83"/>
        <v>0</v>
      </c>
      <c r="AS332" s="20"/>
      <c r="AT332" s="33"/>
      <c r="AU332" s="33"/>
      <c r="AV332" s="33"/>
      <c r="AW332" s="33"/>
      <c r="AX332" s="33"/>
      <c r="AY332" s="33"/>
      <c r="AZ332" s="33">
        <f t="shared" si="79"/>
        <v>0</v>
      </c>
      <c r="BA332" s="397">
        <f t="shared" si="90"/>
        <v>0</v>
      </c>
    </row>
    <row r="333" spans="3:53" outlineLevel="1" x14ac:dyDescent="0.35">
      <c r="C333" s="5" t="s">
        <v>45</v>
      </c>
      <c r="D333" s="5" t="s">
        <v>57</v>
      </c>
      <c r="E333" s="5" t="s">
        <v>77</v>
      </c>
      <c r="F333" s="28">
        <v>0</v>
      </c>
      <c r="G333" s="28">
        <v>0</v>
      </c>
      <c r="H333" s="28">
        <v>0</v>
      </c>
      <c r="I333" s="28">
        <v>0</v>
      </c>
      <c r="J333" s="28">
        <v>0</v>
      </c>
      <c r="K333" s="28">
        <v>0</v>
      </c>
      <c r="L333" s="28">
        <v>0</v>
      </c>
      <c r="M333" s="28">
        <v>0</v>
      </c>
      <c r="N333" s="28">
        <v>0</v>
      </c>
      <c r="O333" s="28">
        <v>0</v>
      </c>
      <c r="P333" s="28">
        <v>0</v>
      </c>
      <c r="Q333" s="28">
        <v>0</v>
      </c>
      <c r="R333" s="37">
        <v>0</v>
      </c>
      <c r="S333" s="33">
        <v>0</v>
      </c>
      <c r="T333" s="20">
        <v>0</v>
      </c>
      <c r="U333" s="20">
        <v>0</v>
      </c>
      <c r="V333" s="20">
        <v>0</v>
      </c>
      <c r="W333" s="20">
        <v>0</v>
      </c>
      <c r="X333" s="20">
        <v>0</v>
      </c>
      <c r="Y333" s="20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37">
        <f t="shared" si="87"/>
        <v>0</v>
      </c>
      <c r="AF333" s="148">
        <f t="shared" si="88"/>
        <v>0</v>
      </c>
      <c r="AG333" s="462">
        <f t="shared" si="89"/>
        <v>0</v>
      </c>
      <c r="AH333" s="149">
        <f t="shared" si="85"/>
        <v>0</v>
      </c>
      <c r="AI333" s="149">
        <f t="shared" si="86"/>
        <v>0</v>
      </c>
      <c r="AJ333" s="457">
        <f t="shared" si="80"/>
        <v>0</v>
      </c>
      <c r="AK333" s="16">
        <v>0</v>
      </c>
      <c r="AL333" s="147">
        <v>0</v>
      </c>
      <c r="AM333" s="147">
        <f t="shared" si="81"/>
        <v>0</v>
      </c>
      <c r="AN333" s="147">
        <v>0</v>
      </c>
      <c r="AO333" s="147">
        <f t="shared" si="82"/>
        <v>0</v>
      </c>
      <c r="AP333" s="147">
        <f t="shared" si="83"/>
        <v>0</v>
      </c>
      <c r="AS333" s="20"/>
      <c r="AT333" s="33"/>
      <c r="AU333" s="33"/>
      <c r="AV333" s="33"/>
      <c r="AW333" s="33"/>
      <c r="AX333" s="33"/>
      <c r="AY333" s="33"/>
      <c r="AZ333" s="33">
        <f t="shared" si="79"/>
        <v>0</v>
      </c>
      <c r="BA333" s="397">
        <f t="shared" si="90"/>
        <v>0</v>
      </c>
    </row>
    <row r="334" spans="3:53" outlineLevel="1" x14ac:dyDescent="0.35">
      <c r="C334" s="5" t="s">
        <v>45</v>
      </c>
      <c r="D334" s="5" t="s">
        <v>58</v>
      </c>
      <c r="E334" s="5" t="s">
        <v>77</v>
      </c>
      <c r="F334" s="28">
        <v>0</v>
      </c>
      <c r="G334" s="28">
        <v>0</v>
      </c>
      <c r="H334" s="28">
        <v>0</v>
      </c>
      <c r="I334" s="28">
        <v>0</v>
      </c>
      <c r="J334" s="28">
        <v>0</v>
      </c>
      <c r="K334" s="28">
        <v>0</v>
      </c>
      <c r="L334" s="28">
        <v>0</v>
      </c>
      <c r="M334" s="28">
        <v>0</v>
      </c>
      <c r="N334" s="28">
        <v>0</v>
      </c>
      <c r="O334" s="28">
        <v>0</v>
      </c>
      <c r="P334" s="28">
        <v>0</v>
      </c>
      <c r="Q334" s="28">
        <v>0</v>
      </c>
      <c r="R334" s="37">
        <v>0</v>
      </c>
      <c r="S334" s="33">
        <v>0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0</v>
      </c>
      <c r="AB334" s="20">
        <v>0</v>
      </c>
      <c r="AC334" s="20">
        <v>0</v>
      </c>
      <c r="AD334" s="20">
        <v>0</v>
      </c>
      <c r="AE334" s="37">
        <f t="shared" si="87"/>
        <v>0</v>
      </c>
      <c r="AF334" s="148">
        <f t="shared" si="88"/>
        <v>0</v>
      </c>
      <c r="AG334" s="462">
        <f t="shared" si="89"/>
        <v>0</v>
      </c>
      <c r="AH334" s="149">
        <f t="shared" si="85"/>
        <v>0</v>
      </c>
      <c r="AI334" s="149">
        <f t="shared" si="86"/>
        <v>0</v>
      </c>
      <c r="AJ334" s="457">
        <f t="shared" si="80"/>
        <v>0</v>
      </c>
      <c r="AK334" s="16">
        <v>0</v>
      </c>
      <c r="AL334" s="147">
        <v>0</v>
      </c>
      <c r="AM334" s="147">
        <f t="shared" si="81"/>
        <v>0</v>
      </c>
      <c r="AN334" s="147">
        <v>0</v>
      </c>
      <c r="AO334" s="147">
        <f t="shared" si="82"/>
        <v>0</v>
      </c>
      <c r="AP334" s="147">
        <f t="shared" si="83"/>
        <v>0</v>
      </c>
      <c r="AS334" s="20"/>
      <c r="AT334" s="33"/>
      <c r="AU334" s="33"/>
      <c r="AV334" s="33"/>
      <c r="AW334" s="33"/>
      <c r="AX334" s="33"/>
      <c r="AY334" s="33"/>
      <c r="AZ334" s="33">
        <f t="shared" si="79"/>
        <v>0</v>
      </c>
      <c r="BA334" s="397">
        <f t="shared" si="90"/>
        <v>0</v>
      </c>
    </row>
    <row r="335" spans="3:53" outlineLevel="1" x14ac:dyDescent="0.35">
      <c r="C335" s="5" t="s">
        <v>45</v>
      </c>
      <c r="D335" s="5" t="s">
        <v>59</v>
      </c>
      <c r="E335" s="5" t="s">
        <v>77</v>
      </c>
      <c r="F335" s="28">
        <v>0</v>
      </c>
      <c r="G335" s="28">
        <v>0</v>
      </c>
      <c r="H335" s="28">
        <v>0</v>
      </c>
      <c r="I335" s="28">
        <v>0</v>
      </c>
      <c r="J335" s="28">
        <v>0</v>
      </c>
      <c r="K335" s="28">
        <v>0</v>
      </c>
      <c r="L335" s="28">
        <v>0</v>
      </c>
      <c r="M335" s="28">
        <v>0</v>
      </c>
      <c r="N335" s="28">
        <v>0</v>
      </c>
      <c r="O335" s="28">
        <v>0</v>
      </c>
      <c r="P335" s="28">
        <v>0</v>
      </c>
      <c r="Q335" s="28">
        <v>0</v>
      </c>
      <c r="R335" s="37">
        <v>0</v>
      </c>
      <c r="S335" s="33">
        <v>0</v>
      </c>
      <c r="T335" s="20">
        <v>0</v>
      </c>
      <c r="U335" s="20">
        <v>0</v>
      </c>
      <c r="V335" s="20">
        <v>0</v>
      </c>
      <c r="W335" s="20">
        <v>0</v>
      </c>
      <c r="X335" s="20">
        <v>0</v>
      </c>
      <c r="Y335" s="20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37">
        <f t="shared" si="87"/>
        <v>0</v>
      </c>
      <c r="AF335" s="148">
        <f t="shared" si="88"/>
        <v>0</v>
      </c>
      <c r="AG335" s="462">
        <f t="shared" si="89"/>
        <v>0</v>
      </c>
      <c r="AH335" s="149">
        <f t="shared" si="85"/>
        <v>0</v>
      </c>
      <c r="AI335" s="149">
        <f t="shared" si="86"/>
        <v>0</v>
      </c>
      <c r="AJ335" s="457">
        <f t="shared" si="80"/>
        <v>0</v>
      </c>
      <c r="AK335" s="16">
        <v>0</v>
      </c>
      <c r="AL335" s="147">
        <v>0</v>
      </c>
      <c r="AM335" s="147">
        <f t="shared" si="81"/>
        <v>0</v>
      </c>
      <c r="AN335" s="147">
        <v>0</v>
      </c>
      <c r="AO335" s="147">
        <f t="shared" si="82"/>
        <v>0</v>
      </c>
      <c r="AP335" s="147">
        <f t="shared" si="83"/>
        <v>0</v>
      </c>
      <c r="AS335" s="20"/>
      <c r="AT335" s="33"/>
      <c r="AU335" s="33"/>
      <c r="AV335" s="33"/>
      <c r="AW335" s="33"/>
      <c r="AX335" s="33"/>
      <c r="AY335" s="33"/>
      <c r="AZ335" s="33">
        <f t="shared" si="79"/>
        <v>0</v>
      </c>
      <c r="BA335" s="397">
        <f t="shared" si="90"/>
        <v>0</v>
      </c>
    </row>
    <row r="336" spans="3:53" outlineLevel="1" x14ac:dyDescent="0.35">
      <c r="C336" s="5" t="s">
        <v>45</v>
      </c>
      <c r="D336" s="5" t="s">
        <v>60</v>
      </c>
      <c r="E336" s="5" t="s">
        <v>72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28">
        <v>0</v>
      </c>
      <c r="L336" s="28">
        <v>0</v>
      </c>
      <c r="M336" s="28">
        <v>0</v>
      </c>
      <c r="N336" s="28">
        <v>0</v>
      </c>
      <c r="O336" s="28">
        <v>0</v>
      </c>
      <c r="P336" s="28">
        <v>0</v>
      </c>
      <c r="Q336" s="28">
        <v>0</v>
      </c>
      <c r="R336" s="37">
        <v>0</v>
      </c>
      <c r="S336" s="33">
        <v>0</v>
      </c>
      <c r="T336" s="20">
        <v>0</v>
      </c>
      <c r="U336" s="20">
        <v>0</v>
      </c>
      <c r="V336" s="20">
        <v>0</v>
      </c>
      <c r="W336" s="20">
        <v>0</v>
      </c>
      <c r="X336" s="20">
        <v>0</v>
      </c>
      <c r="Y336" s="20">
        <v>0</v>
      </c>
      <c r="Z336" s="20">
        <v>0</v>
      </c>
      <c r="AA336" s="20">
        <v>0</v>
      </c>
      <c r="AB336" s="20">
        <v>0</v>
      </c>
      <c r="AC336" s="20">
        <v>0</v>
      </c>
      <c r="AD336" s="20">
        <v>0</v>
      </c>
      <c r="AE336" s="37">
        <f t="shared" si="87"/>
        <v>0</v>
      </c>
      <c r="AF336" s="148">
        <f t="shared" si="88"/>
        <v>0</v>
      </c>
      <c r="AG336" s="462">
        <f t="shared" si="89"/>
        <v>0</v>
      </c>
      <c r="AH336" s="149">
        <f t="shared" si="85"/>
        <v>0</v>
      </c>
      <c r="AI336" s="149">
        <f t="shared" si="86"/>
        <v>0</v>
      </c>
      <c r="AJ336" s="457">
        <f t="shared" si="80"/>
        <v>0</v>
      </c>
      <c r="AK336" s="16">
        <v>0</v>
      </c>
      <c r="AL336" s="147">
        <v>0</v>
      </c>
      <c r="AM336" s="147">
        <f t="shared" si="81"/>
        <v>0</v>
      </c>
      <c r="AN336" s="147">
        <v>0</v>
      </c>
      <c r="AO336" s="147">
        <f t="shared" si="82"/>
        <v>0</v>
      </c>
      <c r="AP336" s="147">
        <f t="shared" si="83"/>
        <v>0</v>
      </c>
      <c r="AS336" s="20"/>
      <c r="AT336" s="33"/>
      <c r="AU336" s="33"/>
      <c r="AV336" s="33"/>
      <c r="AW336" s="33"/>
      <c r="AX336" s="33"/>
      <c r="AY336" s="33"/>
      <c r="AZ336" s="33">
        <f t="shared" si="79"/>
        <v>0</v>
      </c>
      <c r="BA336" s="397">
        <f t="shared" si="90"/>
        <v>0</v>
      </c>
    </row>
    <row r="337" spans="3:53" outlineLevel="1" x14ac:dyDescent="0.35">
      <c r="C337" s="5" t="s">
        <v>45</v>
      </c>
      <c r="D337" s="5" t="s">
        <v>61</v>
      </c>
      <c r="E337" s="5" t="s">
        <v>72</v>
      </c>
      <c r="F337" s="28">
        <v>0</v>
      </c>
      <c r="G337" s="28">
        <v>0</v>
      </c>
      <c r="H337" s="28">
        <v>0</v>
      </c>
      <c r="I337" s="28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28">
        <v>0</v>
      </c>
      <c r="R337" s="37">
        <v>0</v>
      </c>
      <c r="S337" s="33">
        <v>0</v>
      </c>
      <c r="T337" s="20">
        <v>0</v>
      </c>
      <c r="U337" s="20">
        <v>0</v>
      </c>
      <c r="V337" s="20">
        <v>0</v>
      </c>
      <c r="W337" s="20">
        <v>0</v>
      </c>
      <c r="X337" s="20">
        <v>0</v>
      </c>
      <c r="Y337" s="20">
        <v>0</v>
      </c>
      <c r="Z337" s="20">
        <v>0</v>
      </c>
      <c r="AA337" s="20">
        <v>0</v>
      </c>
      <c r="AB337" s="20">
        <v>0</v>
      </c>
      <c r="AC337" s="20">
        <v>0</v>
      </c>
      <c r="AD337" s="20">
        <v>0</v>
      </c>
      <c r="AE337" s="37">
        <f t="shared" si="87"/>
        <v>0</v>
      </c>
      <c r="AF337" s="148">
        <f t="shared" si="88"/>
        <v>0</v>
      </c>
      <c r="AG337" s="462">
        <f t="shared" si="89"/>
        <v>0</v>
      </c>
      <c r="AH337" s="149">
        <f t="shared" si="85"/>
        <v>0</v>
      </c>
      <c r="AI337" s="149">
        <f t="shared" si="86"/>
        <v>0</v>
      </c>
      <c r="AJ337" s="457">
        <f t="shared" si="80"/>
        <v>0</v>
      </c>
      <c r="AK337" s="16">
        <v>0</v>
      </c>
      <c r="AL337" s="147">
        <v>0</v>
      </c>
      <c r="AM337" s="147">
        <f t="shared" si="81"/>
        <v>0</v>
      </c>
      <c r="AN337" s="147">
        <v>0</v>
      </c>
      <c r="AO337" s="147">
        <f t="shared" si="82"/>
        <v>0</v>
      </c>
      <c r="AP337" s="147">
        <f t="shared" si="83"/>
        <v>0</v>
      </c>
      <c r="AS337" s="20"/>
      <c r="AT337" s="33"/>
      <c r="AU337" s="33"/>
      <c r="AV337" s="33"/>
      <c r="AW337" s="33"/>
      <c r="AX337" s="33"/>
      <c r="AY337" s="33"/>
      <c r="AZ337" s="33">
        <f t="shared" si="79"/>
        <v>0</v>
      </c>
      <c r="BA337" s="397">
        <f t="shared" si="90"/>
        <v>0</v>
      </c>
    </row>
    <row r="338" spans="3:53" outlineLevel="1" x14ac:dyDescent="0.35">
      <c r="C338" s="5" t="s">
        <v>45</v>
      </c>
      <c r="D338" s="5" t="s">
        <v>62</v>
      </c>
      <c r="E338" s="5" t="s">
        <v>78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28">
        <v>0</v>
      </c>
      <c r="L338" s="28">
        <v>0</v>
      </c>
      <c r="M338" s="28">
        <v>0</v>
      </c>
      <c r="N338" s="28">
        <v>0</v>
      </c>
      <c r="O338" s="28"/>
      <c r="P338" s="28"/>
      <c r="Q338" s="28"/>
      <c r="R338" s="37">
        <v>0</v>
      </c>
      <c r="S338" s="33">
        <v>0</v>
      </c>
      <c r="T338" s="20">
        <v>0</v>
      </c>
      <c r="U338" s="20">
        <v>0</v>
      </c>
      <c r="V338" s="20">
        <v>0</v>
      </c>
      <c r="W338" s="20">
        <v>0</v>
      </c>
      <c r="X338" s="20">
        <v>0</v>
      </c>
      <c r="Y338" s="20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37">
        <f t="shared" si="87"/>
        <v>0</v>
      </c>
      <c r="AF338" s="148">
        <f t="shared" si="88"/>
        <v>0</v>
      </c>
      <c r="AG338" s="462">
        <f t="shared" si="89"/>
        <v>0</v>
      </c>
      <c r="AH338" s="149">
        <f t="shared" si="85"/>
        <v>0</v>
      </c>
      <c r="AI338" s="149">
        <f t="shared" si="86"/>
        <v>0</v>
      </c>
      <c r="AJ338" s="457">
        <f t="shared" si="80"/>
        <v>0</v>
      </c>
      <c r="AK338" s="16">
        <v>0</v>
      </c>
      <c r="AL338" s="147">
        <v>0</v>
      </c>
      <c r="AM338" s="147">
        <f t="shared" si="81"/>
        <v>0</v>
      </c>
      <c r="AN338" s="147">
        <v>0</v>
      </c>
      <c r="AO338" s="147">
        <f t="shared" si="82"/>
        <v>0</v>
      </c>
      <c r="AP338" s="147">
        <f t="shared" si="83"/>
        <v>0</v>
      </c>
      <c r="AS338" s="20"/>
      <c r="AT338" s="33"/>
      <c r="AU338" s="33"/>
      <c r="AV338" s="33">
        <v>60000</v>
      </c>
      <c r="AW338" s="33">
        <v>30000</v>
      </c>
      <c r="AX338" s="33"/>
      <c r="AY338" s="33"/>
      <c r="AZ338" s="33">
        <f t="shared" si="79"/>
        <v>90000</v>
      </c>
      <c r="BA338" s="397">
        <f t="shared" si="90"/>
        <v>90000</v>
      </c>
    </row>
    <row r="339" spans="3:53" outlineLevel="1" x14ac:dyDescent="0.35">
      <c r="C339" s="5" t="s">
        <v>46</v>
      </c>
      <c r="D339" s="5" t="s">
        <v>38</v>
      </c>
      <c r="E339" s="5" t="s">
        <v>79</v>
      </c>
      <c r="F339" s="28">
        <v>0</v>
      </c>
      <c r="G339" s="28">
        <v>0</v>
      </c>
      <c r="H339" s="28">
        <v>0</v>
      </c>
      <c r="I339" s="28">
        <v>0</v>
      </c>
      <c r="J339" s="28">
        <v>0</v>
      </c>
      <c r="K339" s="28">
        <v>0</v>
      </c>
      <c r="L339" s="28">
        <v>0</v>
      </c>
      <c r="M339" s="28">
        <v>0</v>
      </c>
      <c r="N339" s="28">
        <v>0</v>
      </c>
      <c r="O339" s="28">
        <v>7587.4310000000014</v>
      </c>
      <c r="P339" s="28">
        <v>37814.376960000001</v>
      </c>
      <c r="Q339" s="28">
        <v>14720.071680000003</v>
      </c>
      <c r="R339" s="37">
        <v>60121.879640000006</v>
      </c>
      <c r="S339" s="33">
        <v>6373.4428800000005</v>
      </c>
      <c r="T339" s="20">
        <v>3945.4646400000006</v>
      </c>
      <c r="U339" s="20">
        <v>4552.4592000000011</v>
      </c>
      <c r="V339" s="20">
        <v>12958.859519999998</v>
      </c>
      <c r="W339" s="20">
        <v>1517.4864000000002</v>
      </c>
      <c r="X339" s="20">
        <v>2124.4809600000003</v>
      </c>
      <c r="Y339" s="20">
        <v>1517.4864000000002</v>
      </c>
      <c r="Z339" s="20">
        <v>5462.9510400000008</v>
      </c>
      <c r="AA339" s="20">
        <v>3338.4700800000005</v>
      </c>
      <c r="AB339" s="20">
        <v>0</v>
      </c>
      <c r="AC339" s="20">
        <v>0</v>
      </c>
      <c r="AD339" s="20">
        <v>0</v>
      </c>
      <c r="AE339" s="37">
        <f t="shared" si="87"/>
        <v>41791.101119999999</v>
      </c>
      <c r="AF339" s="148">
        <f t="shared" si="88"/>
        <v>4.5065846941647248E-4</v>
      </c>
      <c r="AG339" s="462">
        <f t="shared" si="89"/>
        <v>0</v>
      </c>
      <c r="AH339" s="149">
        <f t="shared" si="85"/>
        <v>4643.45568</v>
      </c>
      <c r="AI339" s="149">
        <f t="shared" si="86"/>
        <v>3439.6358400000008</v>
      </c>
      <c r="AJ339" s="457">
        <f t="shared" si="80"/>
        <v>3.0485850498631234E-4</v>
      </c>
      <c r="AK339" s="16">
        <v>7248.0357404096267</v>
      </c>
      <c r="AL339" s="147">
        <v>3731.9842291285659</v>
      </c>
      <c r="AM339" s="147">
        <f t="shared" si="81"/>
        <v>4626.8695403202892</v>
      </c>
      <c r="AN339" s="147">
        <v>4626.8695403202892</v>
      </c>
      <c r="AO339" s="147">
        <f t="shared" si="82"/>
        <v>4890.4359063161219</v>
      </c>
      <c r="AP339" s="147">
        <f t="shared" si="83"/>
        <v>5199.2657721124815</v>
      </c>
      <c r="AS339" s="20">
        <v>15478.905600000002</v>
      </c>
      <c r="AT339" s="33">
        <v>16722.968603568141</v>
      </c>
      <c r="AU339" s="33">
        <v>15000</v>
      </c>
      <c r="AV339" s="33"/>
      <c r="AW339" s="33">
        <v>20000</v>
      </c>
      <c r="AX339" s="33">
        <v>34392.817230343993</v>
      </c>
      <c r="AY339" s="33">
        <v>5533.6089599999987</v>
      </c>
      <c r="AZ339" s="33">
        <f t="shared" si="79"/>
        <v>114376.33613432177</v>
      </c>
      <c r="BA339" s="397">
        <f t="shared" si="90"/>
        <v>132824.89158219923</v>
      </c>
    </row>
    <row r="340" spans="3:53" outlineLevel="1" x14ac:dyDescent="0.35">
      <c r="C340" s="5" t="s">
        <v>46</v>
      </c>
      <c r="D340" s="5" t="s">
        <v>39</v>
      </c>
      <c r="E340" s="5" t="s">
        <v>79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4552.4589999999998</v>
      </c>
      <c r="P340" s="28">
        <v>23793.315839999999</v>
      </c>
      <c r="Q340" s="28">
        <v>7739.4528000000009</v>
      </c>
      <c r="R340" s="37">
        <v>36085.227639999997</v>
      </c>
      <c r="S340" s="33">
        <v>606.99456000000009</v>
      </c>
      <c r="T340" s="20">
        <v>1517.4864000000002</v>
      </c>
      <c r="U340" s="20">
        <v>3945.4646400000006</v>
      </c>
      <c r="V340" s="20">
        <v>43762.705920000008</v>
      </c>
      <c r="W340" s="20">
        <v>910.49184000000002</v>
      </c>
      <c r="X340" s="20">
        <v>4552.4592000000011</v>
      </c>
      <c r="Y340" s="20">
        <v>2427.9782400000004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37">
        <f t="shared" si="87"/>
        <v>57723.580800000011</v>
      </c>
      <c r="AF340" s="148">
        <f t="shared" si="88"/>
        <v>6.2246793875734294E-4</v>
      </c>
      <c r="AG340" s="462">
        <f t="shared" si="89"/>
        <v>0</v>
      </c>
      <c r="AH340" s="149">
        <f t="shared" si="85"/>
        <v>6413.7312000000011</v>
      </c>
      <c r="AI340" s="149">
        <f t="shared" si="86"/>
        <v>809.32608000000016</v>
      </c>
      <c r="AJ340" s="457">
        <f t="shared" si="80"/>
        <v>7.1731412937955837E-5</v>
      </c>
      <c r="AK340" s="16">
        <v>12734.558916870861</v>
      </c>
      <c r="AL340" s="147">
        <v>2861.1879089985664</v>
      </c>
      <c r="AM340" s="147">
        <f t="shared" si="81"/>
        <v>1088.6751859577148</v>
      </c>
      <c r="AN340" s="147">
        <v>1088.6751859577148</v>
      </c>
      <c r="AO340" s="147">
        <f t="shared" si="82"/>
        <v>1150.6908014861463</v>
      </c>
      <c r="AP340" s="147">
        <f t="shared" si="83"/>
        <v>1223.3566522617602</v>
      </c>
      <c r="AS340" s="20">
        <v>10319.270400000001</v>
      </c>
      <c r="AT340" s="33">
        <v>16722.968603568141</v>
      </c>
      <c r="AU340" s="33">
        <v>15000</v>
      </c>
      <c r="AV340" s="33">
        <v>17000</v>
      </c>
      <c r="AW340" s="33">
        <v>20000</v>
      </c>
      <c r="AX340" s="33">
        <v>34392.817230343993</v>
      </c>
      <c r="AY340" s="33">
        <v>15700.392000000002</v>
      </c>
      <c r="AZ340" s="33">
        <f t="shared" si="79"/>
        <v>141870.007150783</v>
      </c>
      <c r="BA340" s="397">
        <f t="shared" si="90"/>
        <v>148193.91769948718</v>
      </c>
    </row>
    <row r="341" spans="3:53" outlineLevel="1" x14ac:dyDescent="0.35">
      <c r="C341" s="5" t="s">
        <v>46</v>
      </c>
      <c r="D341" s="5" t="s">
        <v>37</v>
      </c>
      <c r="E341" s="5" t="s">
        <v>79</v>
      </c>
      <c r="F341" s="28">
        <v>0</v>
      </c>
      <c r="G341" s="28">
        <v>0</v>
      </c>
      <c r="H341" s="28">
        <v>0</v>
      </c>
      <c r="I341" s="28">
        <v>0</v>
      </c>
      <c r="J341" s="28">
        <v>0</v>
      </c>
      <c r="K341" s="28">
        <v>0</v>
      </c>
      <c r="L341" s="28">
        <v>0</v>
      </c>
      <c r="M341" s="28">
        <v>0</v>
      </c>
      <c r="N341" s="28">
        <v>0</v>
      </c>
      <c r="O341" s="28">
        <v>3034.973</v>
      </c>
      <c r="P341" s="28">
        <v>20394.27072</v>
      </c>
      <c r="Q341" s="28">
        <v>6449.5439999999999</v>
      </c>
      <c r="R341" s="37">
        <v>29878.78772</v>
      </c>
      <c r="S341" s="33">
        <v>0</v>
      </c>
      <c r="T341" s="20">
        <v>2731.47552</v>
      </c>
      <c r="U341" s="20">
        <v>2124.4809600000003</v>
      </c>
      <c r="V341" s="20">
        <v>51410.557440000004</v>
      </c>
      <c r="W341" s="20">
        <v>0</v>
      </c>
      <c r="X341" s="20">
        <v>1517.4864</v>
      </c>
      <c r="Y341" s="20">
        <v>0</v>
      </c>
      <c r="Z341" s="20">
        <v>0</v>
      </c>
      <c r="AA341" s="20">
        <v>0</v>
      </c>
      <c r="AB341" s="20">
        <v>0</v>
      </c>
      <c r="AC341" s="20">
        <v>0</v>
      </c>
      <c r="AD341" s="20">
        <v>0</v>
      </c>
      <c r="AE341" s="37">
        <f t="shared" si="87"/>
        <v>57784.000320000006</v>
      </c>
      <c r="AF341" s="148">
        <f t="shared" si="88"/>
        <v>6.2311947862292081E-4</v>
      </c>
      <c r="AG341" s="462">
        <f t="shared" si="89"/>
        <v>0</v>
      </c>
      <c r="AH341" s="149">
        <f t="shared" si="85"/>
        <v>6420.444480000001</v>
      </c>
      <c r="AI341" s="149">
        <f t="shared" si="86"/>
        <v>0</v>
      </c>
      <c r="AJ341" s="457">
        <f t="shared" si="80"/>
        <v>0</v>
      </c>
      <c r="AK341" s="16">
        <v>19961.454142643619</v>
      </c>
      <c r="AL341" s="147">
        <v>621.99737152142734</v>
      </c>
      <c r="AM341" s="147">
        <f t="shared" si="81"/>
        <v>0</v>
      </c>
      <c r="AN341" s="147">
        <v>0</v>
      </c>
      <c r="AO341" s="147">
        <f t="shared" si="82"/>
        <v>0</v>
      </c>
      <c r="AP341" s="147">
        <f t="shared" si="83"/>
        <v>0</v>
      </c>
      <c r="AS341" s="20">
        <v>9029.3616000000002</v>
      </c>
      <c r="AT341" s="33">
        <v>16722.968603568141</v>
      </c>
      <c r="AU341" s="33">
        <v>15000</v>
      </c>
      <c r="AV341" s="33">
        <v>17000</v>
      </c>
      <c r="AW341" s="33">
        <v>20000</v>
      </c>
      <c r="AX341" s="33">
        <v>34392.817230343993</v>
      </c>
      <c r="AY341" s="33">
        <v>26464.021920000003</v>
      </c>
      <c r="AZ341" s="33">
        <f t="shared" si="79"/>
        <v>158570.62349655578</v>
      </c>
      <c r="BA341" s="397">
        <f t="shared" si="90"/>
        <v>159192.62086807721</v>
      </c>
    </row>
    <row r="342" spans="3:53" outlineLevel="1" x14ac:dyDescent="0.35">
      <c r="C342" s="5" t="s">
        <v>46</v>
      </c>
      <c r="D342" s="5" t="s">
        <v>63</v>
      </c>
      <c r="E342" s="5" t="s">
        <v>76</v>
      </c>
      <c r="F342" s="28">
        <v>0</v>
      </c>
      <c r="G342" s="28">
        <v>0</v>
      </c>
      <c r="H342" s="28">
        <v>0</v>
      </c>
      <c r="I342" s="28">
        <v>0</v>
      </c>
      <c r="J342" s="28">
        <v>0</v>
      </c>
      <c r="K342" s="28">
        <v>0</v>
      </c>
      <c r="L342" s="28">
        <v>0</v>
      </c>
      <c r="M342" s="28">
        <v>0</v>
      </c>
      <c r="N342" s="28">
        <v>0</v>
      </c>
      <c r="O342" s="28">
        <v>0</v>
      </c>
      <c r="P342" s="28">
        <v>0</v>
      </c>
      <c r="Q342" s="28">
        <v>0</v>
      </c>
      <c r="R342" s="37">
        <v>0</v>
      </c>
      <c r="S342" s="33">
        <v>0</v>
      </c>
      <c r="T342" s="20">
        <v>0</v>
      </c>
      <c r="U342" s="20">
        <v>0</v>
      </c>
      <c r="V342" s="20">
        <v>0</v>
      </c>
      <c r="W342" s="20">
        <v>0</v>
      </c>
      <c r="X342" s="20">
        <v>0</v>
      </c>
      <c r="Y342" s="20">
        <v>0</v>
      </c>
      <c r="Z342" s="20">
        <v>0</v>
      </c>
      <c r="AA342" s="20">
        <v>0</v>
      </c>
      <c r="AB342" s="20">
        <v>0</v>
      </c>
      <c r="AC342" s="20">
        <v>0</v>
      </c>
      <c r="AD342" s="20">
        <v>0</v>
      </c>
      <c r="AE342" s="37">
        <f t="shared" si="87"/>
        <v>0</v>
      </c>
      <c r="AF342" s="148">
        <f t="shared" si="88"/>
        <v>0</v>
      </c>
      <c r="AG342" s="462">
        <f t="shared" si="89"/>
        <v>0</v>
      </c>
      <c r="AH342" s="149">
        <f t="shared" si="85"/>
        <v>0</v>
      </c>
      <c r="AI342" s="149">
        <f t="shared" si="86"/>
        <v>0</v>
      </c>
      <c r="AJ342" s="457">
        <f t="shared" si="80"/>
        <v>0</v>
      </c>
      <c r="AK342" s="16">
        <v>0</v>
      </c>
      <c r="AL342" s="147">
        <v>0</v>
      </c>
      <c r="AM342" s="147">
        <f t="shared" si="81"/>
        <v>0</v>
      </c>
      <c r="AN342" s="147">
        <v>0</v>
      </c>
      <c r="AO342" s="147">
        <f t="shared" si="82"/>
        <v>0</v>
      </c>
      <c r="AP342" s="147">
        <f t="shared" si="83"/>
        <v>0</v>
      </c>
      <c r="AS342" s="20"/>
      <c r="AT342" s="33"/>
      <c r="AU342" s="33"/>
      <c r="AV342" s="33"/>
      <c r="AW342" s="33"/>
      <c r="AX342" s="33"/>
      <c r="AY342" s="33"/>
      <c r="AZ342" s="33">
        <f t="shared" si="79"/>
        <v>0</v>
      </c>
      <c r="BA342" s="397">
        <f t="shared" si="90"/>
        <v>0</v>
      </c>
    </row>
    <row r="343" spans="3:53" outlineLevel="1" x14ac:dyDescent="0.35">
      <c r="C343" s="5" t="s">
        <v>46</v>
      </c>
      <c r="D343" s="5" t="s">
        <v>64</v>
      </c>
      <c r="E343" s="5" t="s">
        <v>76</v>
      </c>
      <c r="F343" s="28">
        <v>0</v>
      </c>
      <c r="G343" s="28">
        <v>0</v>
      </c>
      <c r="H343" s="28">
        <v>0</v>
      </c>
      <c r="I343" s="28">
        <v>0</v>
      </c>
      <c r="J343" s="28">
        <v>0</v>
      </c>
      <c r="K343" s="28">
        <v>0</v>
      </c>
      <c r="L343" s="28">
        <v>0</v>
      </c>
      <c r="M343" s="28">
        <v>0</v>
      </c>
      <c r="N343" s="28">
        <v>0</v>
      </c>
      <c r="O343" s="28">
        <v>0</v>
      </c>
      <c r="P343" s="28">
        <v>0</v>
      </c>
      <c r="Q343" s="28">
        <v>0</v>
      </c>
      <c r="R343" s="37">
        <v>0</v>
      </c>
      <c r="S343" s="33">
        <v>0</v>
      </c>
      <c r="T343" s="20">
        <v>0</v>
      </c>
      <c r="U343" s="20">
        <v>0</v>
      </c>
      <c r="V343" s="20">
        <v>0</v>
      </c>
      <c r="W343" s="20">
        <v>0</v>
      </c>
      <c r="X343" s="20">
        <v>0</v>
      </c>
      <c r="Y343" s="20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37">
        <f t="shared" si="87"/>
        <v>0</v>
      </c>
      <c r="AF343" s="148">
        <f t="shared" si="88"/>
        <v>0</v>
      </c>
      <c r="AG343" s="462">
        <f t="shared" si="89"/>
        <v>0</v>
      </c>
      <c r="AH343" s="149">
        <f t="shared" si="85"/>
        <v>0</v>
      </c>
      <c r="AI343" s="149">
        <f t="shared" si="86"/>
        <v>0</v>
      </c>
      <c r="AJ343" s="457">
        <f t="shared" si="80"/>
        <v>0</v>
      </c>
      <c r="AK343" s="16">
        <v>0</v>
      </c>
      <c r="AL343" s="147">
        <v>0</v>
      </c>
      <c r="AM343" s="147">
        <f t="shared" si="81"/>
        <v>0</v>
      </c>
      <c r="AN343" s="147">
        <v>0</v>
      </c>
      <c r="AO343" s="147">
        <f t="shared" si="82"/>
        <v>0</v>
      </c>
      <c r="AP343" s="147">
        <f t="shared" si="83"/>
        <v>0</v>
      </c>
      <c r="AS343" s="20"/>
      <c r="AT343" s="33"/>
      <c r="AU343" s="33"/>
      <c r="AV343" s="33"/>
      <c r="AW343" s="33"/>
      <c r="AX343" s="33"/>
      <c r="AY343" s="33"/>
      <c r="AZ343" s="33">
        <f t="shared" si="79"/>
        <v>0</v>
      </c>
      <c r="BA343" s="397">
        <f t="shared" si="90"/>
        <v>0</v>
      </c>
    </row>
    <row r="344" spans="3:53" outlineLevel="1" x14ac:dyDescent="0.35">
      <c r="C344" s="5" t="s">
        <v>47</v>
      </c>
      <c r="D344" s="5" t="s">
        <v>65</v>
      </c>
      <c r="E344" s="5" t="s">
        <v>80</v>
      </c>
      <c r="F344" s="28">
        <v>0</v>
      </c>
      <c r="G344" s="28">
        <v>0</v>
      </c>
      <c r="H344" s="28">
        <v>0</v>
      </c>
      <c r="I344" s="28">
        <v>0</v>
      </c>
      <c r="J344" s="28">
        <v>0</v>
      </c>
      <c r="K344" s="28">
        <v>0</v>
      </c>
      <c r="L344" s="28">
        <v>0</v>
      </c>
      <c r="M344" s="28">
        <v>0</v>
      </c>
      <c r="N344" s="28">
        <v>0</v>
      </c>
      <c r="O344" s="28">
        <v>0</v>
      </c>
      <c r="P344" s="28">
        <v>0</v>
      </c>
      <c r="Q344" s="28">
        <v>0</v>
      </c>
      <c r="R344" s="37">
        <v>0</v>
      </c>
      <c r="S344" s="33">
        <v>0</v>
      </c>
      <c r="T344" s="20">
        <v>0</v>
      </c>
      <c r="U344" s="20">
        <v>0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>
        <v>0</v>
      </c>
      <c r="AD344" s="20">
        <v>0</v>
      </c>
      <c r="AE344" s="37">
        <f t="shared" si="87"/>
        <v>0</v>
      </c>
      <c r="AF344" s="148">
        <f t="shared" si="88"/>
        <v>0</v>
      </c>
      <c r="AG344" s="462">
        <f t="shared" si="89"/>
        <v>0</v>
      </c>
      <c r="AH344" s="149">
        <f t="shared" si="85"/>
        <v>0</v>
      </c>
      <c r="AI344" s="149">
        <f t="shared" si="86"/>
        <v>0</v>
      </c>
      <c r="AJ344" s="457">
        <f t="shared" si="80"/>
        <v>0</v>
      </c>
      <c r="AK344" s="16">
        <v>0</v>
      </c>
      <c r="AL344" s="147">
        <v>0</v>
      </c>
      <c r="AM344" s="147">
        <f t="shared" si="81"/>
        <v>0</v>
      </c>
      <c r="AN344" s="147">
        <v>0</v>
      </c>
      <c r="AO344" s="147">
        <f t="shared" si="82"/>
        <v>0</v>
      </c>
      <c r="AP344" s="147">
        <f t="shared" si="83"/>
        <v>0</v>
      </c>
      <c r="AS344" s="20"/>
      <c r="AT344" s="33"/>
      <c r="AU344" s="33"/>
      <c r="AV344" s="33"/>
      <c r="AW344" s="33"/>
      <c r="AX344" s="33"/>
      <c r="AY344" s="33"/>
      <c r="AZ344" s="33">
        <f t="shared" si="79"/>
        <v>0</v>
      </c>
      <c r="BA344" s="397">
        <f t="shared" si="90"/>
        <v>0</v>
      </c>
    </row>
    <row r="345" spans="3:53" outlineLevel="1" x14ac:dyDescent="0.35">
      <c r="C345" s="5" t="s">
        <v>47</v>
      </c>
      <c r="D345" s="5" t="s">
        <v>66</v>
      </c>
      <c r="E345" s="5" t="s">
        <v>80</v>
      </c>
      <c r="F345" s="28">
        <v>0</v>
      </c>
      <c r="G345" s="28">
        <v>0</v>
      </c>
      <c r="H345" s="28">
        <v>0</v>
      </c>
      <c r="I345" s="28">
        <v>0</v>
      </c>
      <c r="J345" s="28">
        <v>0</v>
      </c>
      <c r="K345" s="28">
        <v>0</v>
      </c>
      <c r="L345" s="28">
        <v>0</v>
      </c>
      <c r="M345" s="28">
        <v>0</v>
      </c>
      <c r="N345" s="28">
        <v>0</v>
      </c>
      <c r="O345" s="28">
        <v>0</v>
      </c>
      <c r="P345" s="28">
        <v>0</v>
      </c>
      <c r="Q345" s="28">
        <v>0</v>
      </c>
      <c r="R345" s="37">
        <v>0</v>
      </c>
      <c r="S345" s="33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  <c r="Y345" s="20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37">
        <f t="shared" si="87"/>
        <v>0</v>
      </c>
      <c r="AF345" s="148">
        <f t="shared" si="88"/>
        <v>0</v>
      </c>
      <c r="AG345" s="462">
        <f t="shared" si="89"/>
        <v>0</v>
      </c>
      <c r="AH345" s="149">
        <f t="shared" si="85"/>
        <v>0</v>
      </c>
      <c r="AI345" s="149">
        <f t="shared" si="86"/>
        <v>0</v>
      </c>
      <c r="AJ345" s="457">
        <f t="shared" si="80"/>
        <v>0</v>
      </c>
      <c r="AK345" s="16">
        <v>0</v>
      </c>
      <c r="AL345" s="147">
        <v>0</v>
      </c>
      <c r="AM345" s="147">
        <f t="shared" si="81"/>
        <v>0</v>
      </c>
      <c r="AN345" s="147">
        <v>0</v>
      </c>
      <c r="AO345" s="147">
        <f t="shared" si="82"/>
        <v>0</v>
      </c>
      <c r="AP345" s="147">
        <f t="shared" si="83"/>
        <v>0</v>
      </c>
      <c r="AS345" s="20"/>
      <c r="AT345" s="33"/>
      <c r="AU345" s="33"/>
      <c r="AV345" s="33"/>
      <c r="AW345" s="33"/>
      <c r="AX345" s="33"/>
      <c r="AY345" s="33"/>
      <c r="AZ345" s="33">
        <f t="shared" si="79"/>
        <v>0</v>
      </c>
      <c r="BA345" s="397">
        <f t="shared" si="90"/>
        <v>0</v>
      </c>
    </row>
    <row r="346" spans="3:53" outlineLevel="1" x14ac:dyDescent="0.35">
      <c r="C346" s="5" t="s">
        <v>47</v>
      </c>
      <c r="D346" s="5" t="s">
        <v>67</v>
      </c>
      <c r="E346" s="5" t="s">
        <v>80</v>
      </c>
      <c r="F346" s="28">
        <v>0</v>
      </c>
      <c r="G346" s="28">
        <v>0</v>
      </c>
      <c r="H346" s="28">
        <v>0</v>
      </c>
      <c r="I346" s="28">
        <v>0</v>
      </c>
      <c r="J346" s="28">
        <v>0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28">
        <v>0</v>
      </c>
      <c r="R346" s="37">
        <v>0</v>
      </c>
      <c r="S346" s="33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>
        <v>0</v>
      </c>
      <c r="AC346" s="20">
        <v>0</v>
      </c>
      <c r="AD346" s="20">
        <v>0</v>
      </c>
      <c r="AE346" s="37">
        <f t="shared" si="87"/>
        <v>0</v>
      </c>
      <c r="AF346" s="148">
        <f t="shared" si="88"/>
        <v>0</v>
      </c>
      <c r="AG346" s="462">
        <f t="shared" si="89"/>
        <v>0</v>
      </c>
      <c r="AH346" s="149">
        <f t="shared" si="85"/>
        <v>0</v>
      </c>
      <c r="AI346" s="149">
        <f t="shared" si="86"/>
        <v>0</v>
      </c>
      <c r="AJ346" s="457">
        <f t="shared" si="80"/>
        <v>0</v>
      </c>
      <c r="AK346" s="16">
        <v>0</v>
      </c>
      <c r="AL346" s="147">
        <v>0</v>
      </c>
      <c r="AM346" s="147">
        <f t="shared" si="81"/>
        <v>0</v>
      </c>
      <c r="AN346" s="147">
        <v>0</v>
      </c>
      <c r="AO346" s="147">
        <f t="shared" si="82"/>
        <v>0</v>
      </c>
      <c r="AP346" s="147">
        <f t="shared" si="83"/>
        <v>0</v>
      </c>
      <c r="AS346" s="20"/>
      <c r="AT346" s="33"/>
      <c r="AU346" s="33"/>
      <c r="AV346" s="33"/>
      <c r="AW346" s="33"/>
      <c r="AX346" s="33"/>
      <c r="AY346" s="33"/>
      <c r="AZ346" s="33">
        <f t="shared" si="79"/>
        <v>0</v>
      </c>
      <c r="BA346" s="397">
        <f t="shared" si="90"/>
        <v>0</v>
      </c>
    </row>
    <row r="347" spans="3:53" outlineLevel="1" x14ac:dyDescent="0.35">
      <c r="C347" s="5" t="s">
        <v>47</v>
      </c>
      <c r="D347" s="5" t="s">
        <v>68</v>
      </c>
      <c r="E347" s="5" t="s">
        <v>81</v>
      </c>
      <c r="F347" s="28">
        <v>0</v>
      </c>
      <c r="G347" s="28">
        <v>0</v>
      </c>
      <c r="H347" s="28">
        <v>0</v>
      </c>
      <c r="I347" s="28">
        <v>0</v>
      </c>
      <c r="J347" s="28">
        <v>0</v>
      </c>
      <c r="K347" s="28">
        <v>0</v>
      </c>
      <c r="L347" s="28">
        <v>0</v>
      </c>
      <c r="M347" s="28">
        <v>0</v>
      </c>
      <c r="N347" s="28">
        <v>0</v>
      </c>
      <c r="O347" s="28">
        <v>0</v>
      </c>
      <c r="P347" s="28">
        <v>0</v>
      </c>
      <c r="Q347" s="28">
        <v>0</v>
      </c>
      <c r="R347" s="37">
        <v>0</v>
      </c>
      <c r="S347" s="33">
        <v>0</v>
      </c>
      <c r="T347" s="20">
        <v>0</v>
      </c>
      <c r="U347" s="20">
        <v>0</v>
      </c>
      <c r="V347" s="20">
        <v>0</v>
      </c>
      <c r="W347" s="20">
        <v>0</v>
      </c>
      <c r="X347" s="20">
        <v>0</v>
      </c>
      <c r="Y347" s="20">
        <v>0</v>
      </c>
      <c r="Z347" s="20">
        <v>0</v>
      </c>
      <c r="AA347" s="20">
        <v>0</v>
      </c>
      <c r="AB347" s="20">
        <v>0</v>
      </c>
      <c r="AC347" s="20">
        <v>0</v>
      </c>
      <c r="AD347" s="20">
        <v>0</v>
      </c>
      <c r="AE347" s="37">
        <f t="shared" si="87"/>
        <v>0</v>
      </c>
      <c r="AF347" s="148">
        <f t="shared" si="88"/>
        <v>0</v>
      </c>
      <c r="AG347" s="462">
        <f t="shared" si="89"/>
        <v>0</v>
      </c>
      <c r="AH347" s="149">
        <f t="shared" si="85"/>
        <v>0</v>
      </c>
      <c r="AI347" s="149">
        <f t="shared" si="86"/>
        <v>0</v>
      </c>
      <c r="AJ347" s="457">
        <f t="shared" si="80"/>
        <v>0</v>
      </c>
      <c r="AK347" s="16">
        <v>0</v>
      </c>
      <c r="AL347" s="147">
        <v>0</v>
      </c>
      <c r="AM347" s="147">
        <f t="shared" si="81"/>
        <v>0</v>
      </c>
      <c r="AN347" s="147">
        <v>0</v>
      </c>
      <c r="AO347" s="147">
        <f t="shared" si="82"/>
        <v>0</v>
      </c>
      <c r="AP347" s="147">
        <f t="shared" si="83"/>
        <v>0</v>
      </c>
      <c r="AS347" s="20"/>
      <c r="AT347" s="33"/>
      <c r="AU347" s="33"/>
      <c r="AV347" s="33"/>
      <c r="AW347" s="33"/>
      <c r="AX347" s="33"/>
      <c r="AY347" s="33"/>
      <c r="AZ347" s="33">
        <f t="shared" si="79"/>
        <v>0</v>
      </c>
      <c r="BA347" s="397">
        <f t="shared" si="90"/>
        <v>0</v>
      </c>
    </row>
    <row r="348" spans="3:53" outlineLevel="1" x14ac:dyDescent="0.35">
      <c r="C348" s="5" t="s">
        <v>47</v>
      </c>
      <c r="D348" s="5" t="s">
        <v>29</v>
      </c>
      <c r="E348" s="5" t="s">
        <v>130</v>
      </c>
      <c r="F348" s="28">
        <v>0</v>
      </c>
      <c r="G348" s="28">
        <v>0</v>
      </c>
      <c r="H348" s="28">
        <v>0</v>
      </c>
      <c r="I348" s="28">
        <v>0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28">
        <v>0</v>
      </c>
      <c r="P348" s="28">
        <v>0</v>
      </c>
      <c r="Q348" s="28">
        <v>45302.004000000001</v>
      </c>
      <c r="R348" s="37">
        <v>45302.004000000001</v>
      </c>
      <c r="S348" s="33">
        <v>212507.58240000004</v>
      </c>
      <c r="T348" s="20">
        <v>91976.796000000002</v>
      </c>
      <c r="U348" s="20">
        <v>0</v>
      </c>
      <c r="V348" s="20">
        <v>0</v>
      </c>
      <c r="W348" s="20">
        <v>0</v>
      </c>
      <c r="X348" s="20">
        <v>0</v>
      </c>
      <c r="Y348" s="20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37">
        <f t="shared" si="87"/>
        <v>304484.37840000005</v>
      </c>
      <c r="AF348" s="148">
        <f t="shared" si="88"/>
        <v>3.2834373886669694E-3</v>
      </c>
      <c r="AG348" s="462">
        <f t="shared" si="89"/>
        <v>0</v>
      </c>
      <c r="AH348" s="149"/>
      <c r="AI348" s="149"/>
      <c r="AJ348" s="457">
        <f t="shared" si="80"/>
        <v>0</v>
      </c>
      <c r="AK348" s="16">
        <v>0</v>
      </c>
      <c r="AL348" s="147">
        <v>0</v>
      </c>
      <c r="AM348" s="147">
        <f t="shared" si="81"/>
        <v>0</v>
      </c>
      <c r="AN348" s="147">
        <v>0</v>
      </c>
      <c r="AO348" s="147">
        <f t="shared" si="82"/>
        <v>0</v>
      </c>
      <c r="AP348" s="147">
        <f t="shared" si="83"/>
        <v>0</v>
      </c>
      <c r="AS348" s="20">
        <v>38648.326540567599</v>
      </c>
      <c r="AT348" s="33"/>
      <c r="AU348" s="33"/>
      <c r="AV348" s="33"/>
      <c r="AW348" s="33"/>
      <c r="AX348" s="33"/>
      <c r="AY348" s="33"/>
      <c r="AZ348" s="33">
        <f t="shared" si="79"/>
        <v>38648.326540567599</v>
      </c>
      <c r="BA348" s="397">
        <f t="shared" si="90"/>
        <v>38648.326540567599</v>
      </c>
    </row>
    <row r="349" spans="3:53" outlineLevel="1" x14ac:dyDescent="0.35">
      <c r="C349" s="5" t="s">
        <v>83</v>
      </c>
      <c r="D349" s="14" t="s">
        <v>82</v>
      </c>
      <c r="E349" s="5"/>
      <c r="F349" s="23">
        <v>6899.5079999999998</v>
      </c>
      <c r="G349" s="23">
        <v>695.75199999999995</v>
      </c>
      <c r="H349" s="23">
        <v>3478.761</v>
      </c>
      <c r="I349" s="23">
        <v>9044.7390000000014</v>
      </c>
      <c r="J349" s="23">
        <v>2319.174</v>
      </c>
      <c r="K349" s="23">
        <v>4638.348</v>
      </c>
      <c r="L349" s="23">
        <v>3415.511</v>
      </c>
      <c r="M349" s="23">
        <v>5009.4169999999995</v>
      </c>
      <c r="N349" s="23">
        <v>4554.0159999999996</v>
      </c>
      <c r="O349" s="23">
        <v>4554.0155999999997</v>
      </c>
      <c r="P349" s="23">
        <v>4554.0144</v>
      </c>
      <c r="Q349" s="23">
        <v>3415.5108</v>
      </c>
      <c r="R349" s="37">
        <v>52578.766799999998</v>
      </c>
      <c r="S349" s="34">
        <v>3415.5108</v>
      </c>
      <c r="T349" s="26">
        <v>5692.518</v>
      </c>
      <c r="U349" s="26">
        <v>1138.5036</v>
      </c>
      <c r="V349" s="26">
        <v>9335.6712000000007</v>
      </c>
      <c r="W349" s="26">
        <v>3187.8036000000002</v>
      </c>
      <c r="X349" s="26">
        <v>0</v>
      </c>
      <c r="Y349" s="26">
        <v>0</v>
      </c>
      <c r="Z349" s="26">
        <v>0</v>
      </c>
      <c r="AA349" s="26">
        <v>0</v>
      </c>
      <c r="AB349" s="26">
        <v>0</v>
      </c>
      <c r="AC349" s="26">
        <v>0</v>
      </c>
      <c r="AD349" s="26">
        <v>0</v>
      </c>
      <c r="AE349" s="37">
        <f t="shared" si="87"/>
        <v>22770.0072</v>
      </c>
      <c r="AF349" s="148">
        <f t="shared" si="88"/>
        <v>2.4554262315053493E-4</v>
      </c>
      <c r="AG349" s="462">
        <f t="shared" si="89"/>
        <v>-0.35861320783150774</v>
      </c>
      <c r="AH349" s="149"/>
      <c r="AI349" s="149"/>
      <c r="AJ349" s="457">
        <f t="shared" si="80"/>
        <v>0</v>
      </c>
      <c r="AK349" s="16">
        <v>0</v>
      </c>
      <c r="AL349" s="147">
        <v>0</v>
      </c>
      <c r="AM349" s="147">
        <f t="shared" si="81"/>
        <v>0</v>
      </c>
      <c r="AN349" s="147">
        <v>0</v>
      </c>
      <c r="AO349" s="147">
        <f t="shared" si="82"/>
        <v>0</v>
      </c>
      <c r="AP349" s="147">
        <f t="shared" si="83"/>
        <v>0</v>
      </c>
      <c r="AS349" s="20"/>
      <c r="AT349" s="33"/>
      <c r="AU349" s="33"/>
      <c r="AV349" s="33"/>
      <c r="AW349" s="33"/>
      <c r="AX349" s="33"/>
      <c r="AY349" s="33"/>
      <c r="AZ349" s="33">
        <f t="shared" si="79"/>
        <v>0</v>
      </c>
      <c r="BA349" s="397">
        <f t="shared" si="90"/>
        <v>0</v>
      </c>
    </row>
    <row r="350" spans="3:53" outlineLevel="1" x14ac:dyDescent="0.35">
      <c r="C350" s="5" t="s">
        <v>83</v>
      </c>
      <c r="D350" s="5" t="s">
        <v>84</v>
      </c>
      <c r="E350" s="5" t="s">
        <v>70</v>
      </c>
      <c r="F350" s="28">
        <v>0</v>
      </c>
      <c r="G350" s="28">
        <v>0</v>
      </c>
      <c r="H350" s="28">
        <v>0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0</v>
      </c>
      <c r="O350" s="28">
        <v>0</v>
      </c>
      <c r="P350" s="28">
        <v>0</v>
      </c>
      <c r="Q350" s="28">
        <v>0</v>
      </c>
      <c r="R350" s="37">
        <v>0</v>
      </c>
      <c r="S350" s="33">
        <v>0</v>
      </c>
      <c r="T350" s="20">
        <v>0</v>
      </c>
      <c r="U350" s="20">
        <v>0</v>
      </c>
      <c r="V350" s="20">
        <v>0</v>
      </c>
      <c r="W350" s="20">
        <v>0</v>
      </c>
      <c r="X350" s="20">
        <v>0</v>
      </c>
      <c r="Y350" s="20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37">
        <f t="shared" si="87"/>
        <v>0</v>
      </c>
      <c r="AF350" s="148">
        <f t="shared" si="88"/>
        <v>0</v>
      </c>
      <c r="AG350" s="462">
        <f t="shared" si="89"/>
        <v>0</v>
      </c>
      <c r="AH350" s="149"/>
      <c r="AI350" s="149"/>
      <c r="AJ350" s="457">
        <f t="shared" si="80"/>
        <v>0</v>
      </c>
      <c r="AK350" s="16"/>
      <c r="AL350" s="147">
        <v>0</v>
      </c>
      <c r="AM350" s="147">
        <f t="shared" si="81"/>
        <v>0</v>
      </c>
      <c r="AN350" s="147">
        <v>0</v>
      </c>
      <c r="AO350" s="147">
        <f t="shared" si="82"/>
        <v>0</v>
      </c>
      <c r="AP350" s="147">
        <f t="shared" si="83"/>
        <v>0</v>
      </c>
      <c r="AS350" s="20"/>
      <c r="AT350" s="33"/>
      <c r="AU350" s="33"/>
      <c r="AV350" s="33"/>
      <c r="AW350" s="33"/>
      <c r="AX350" s="33"/>
      <c r="AY350" s="33"/>
      <c r="AZ350" s="33">
        <f t="shared" si="79"/>
        <v>0</v>
      </c>
      <c r="BA350" s="397">
        <f t="shared" si="90"/>
        <v>0</v>
      </c>
    </row>
    <row r="351" spans="3:53" outlineLevel="1" x14ac:dyDescent="0.35">
      <c r="C351" s="5" t="s">
        <v>83</v>
      </c>
      <c r="D351" s="5" t="s">
        <v>85</v>
      </c>
      <c r="E351" s="5" t="s">
        <v>70</v>
      </c>
      <c r="F351" s="28">
        <v>0</v>
      </c>
      <c r="G351" s="28">
        <v>0</v>
      </c>
      <c r="H351" s="28">
        <v>0</v>
      </c>
      <c r="I351" s="28">
        <v>0</v>
      </c>
      <c r="J351" s="28">
        <v>0</v>
      </c>
      <c r="K351" s="28">
        <v>0</v>
      </c>
      <c r="L351" s="28">
        <v>0</v>
      </c>
      <c r="M351" s="28">
        <v>0</v>
      </c>
      <c r="N351" s="28">
        <v>0</v>
      </c>
      <c r="O351" s="28">
        <v>0</v>
      </c>
      <c r="P351" s="28">
        <v>0</v>
      </c>
      <c r="Q351" s="28">
        <v>0</v>
      </c>
      <c r="R351" s="37">
        <v>0</v>
      </c>
      <c r="S351" s="33">
        <v>0</v>
      </c>
      <c r="T351" s="20">
        <v>0</v>
      </c>
      <c r="U351" s="20">
        <v>0</v>
      </c>
      <c r="V351" s="20">
        <v>0</v>
      </c>
      <c r="W351" s="20">
        <v>0</v>
      </c>
      <c r="X351" s="20">
        <v>0</v>
      </c>
      <c r="Y351" s="20">
        <v>0</v>
      </c>
      <c r="Z351" s="20">
        <v>0</v>
      </c>
      <c r="AA351" s="20">
        <v>0</v>
      </c>
      <c r="AB351" s="20">
        <v>0</v>
      </c>
      <c r="AC351" s="20">
        <v>0</v>
      </c>
      <c r="AD351" s="20">
        <v>0</v>
      </c>
      <c r="AE351" s="37">
        <f t="shared" si="87"/>
        <v>0</v>
      </c>
      <c r="AF351" s="148">
        <f t="shared" si="88"/>
        <v>0</v>
      </c>
      <c r="AG351" s="462">
        <f t="shared" si="89"/>
        <v>0</v>
      </c>
      <c r="AH351" s="149"/>
      <c r="AI351" s="149"/>
      <c r="AJ351" s="457">
        <f t="shared" si="80"/>
        <v>0</v>
      </c>
      <c r="AK351" s="16"/>
      <c r="AL351" s="147">
        <v>0</v>
      </c>
      <c r="AM351" s="147">
        <f t="shared" si="81"/>
        <v>0</v>
      </c>
      <c r="AN351" s="147">
        <v>0</v>
      </c>
      <c r="AO351" s="147">
        <f t="shared" si="82"/>
        <v>0</v>
      </c>
      <c r="AP351" s="147">
        <f t="shared" si="83"/>
        <v>0</v>
      </c>
      <c r="AS351" s="20"/>
      <c r="AT351" s="33"/>
      <c r="AU351" s="33"/>
      <c r="AV351" s="33"/>
      <c r="AW351" s="33"/>
      <c r="AX351" s="33"/>
      <c r="AY351" s="33"/>
      <c r="AZ351" s="33">
        <f t="shared" si="79"/>
        <v>0</v>
      </c>
      <c r="BA351" s="397">
        <f t="shared" si="90"/>
        <v>0</v>
      </c>
    </row>
    <row r="352" spans="3:53" outlineLevel="1" x14ac:dyDescent="0.35">
      <c r="C352" s="5" t="s">
        <v>83</v>
      </c>
      <c r="D352" s="5" t="s">
        <v>86</v>
      </c>
      <c r="E352" s="5" t="s">
        <v>71</v>
      </c>
      <c r="F352" s="28">
        <v>6899.5079999999998</v>
      </c>
      <c r="G352" s="28">
        <v>695.75199999999995</v>
      </c>
      <c r="H352" s="28">
        <v>3478.761</v>
      </c>
      <c r="I352" s="28">
        <v>9044.7390000000014</v>
      </c>
      <c r="J352" s="28">
        <v>2319.174</v>
      </c>
      <c r="K352" s="28">
        <v>4638.348</v>
      </c>
      <c r="L352" s="28">
        <v>3415.511</v>
      </c>
      <c r="M352" s="28">
        <v>5009.4169999999995</v>
      </c>
      <c r="N352" s="28">
        <v>4554.0159999999996</v>
      </c>
      <c r="O352" s="28">
        <v>4554.0155999999997</v>
      </c>
      <c r="P352" s="28">
        <v>4554.0144</v>
      </c>
      <c r="Q352" s="28">
        <v>3415.5108</v>
      </c>
      <c r="R352" s="37">
        <v>52578.766799999998</v>
      </c>
      <c r="S352" s="33">
        <v>3415.5108</v>
      </c>
      <c r="T352" s="20">
        <v>5692.518</v>
      </c>
      <c r="U352" s="20">
        <v>1138.5036</v>
      </c>
      <c r="V352" s="20">
        <v>9335.6712000000007</v>
      </c>
      <c r="W352" s="20">
        <v>3187.8036000000002</v>
      </c>
      <c r="X352" s="20">
        <v>0</v>
      </c>
      <c r="Y352" s="20">
        <v>0</v>
      </c>
      <c r="Z352" s="20">
        <v>0</v>
      </c>
      <c r="AA352" s="20">
        <v>0</v>
      </c>
      <c r="AB352" s="20">
        <v>0</v>
      </c>
      <c r="AC352" s="20">
        <v>0</v>
      </c>
      <c r="AD352" s="20">
        <v>0</v>
      </c>
      <c r="AE352" s="37">
        <f t="shared" si="87"/>
        <v>22770.0072</v>
      </c>
      <c r="AF352" s="148">
        <f t="shared" si="88"/>
        <v>2.4554262315053493E-4</v>
      </c>
      <c r="AG352" s="462">
        <f t="shared" si="89"/>
        <v>-0.35861320783150774</v>
      </c>
      <c r="AH352" s="149"/>
      <c r="AI352" s="149"/>
      <c r="AJ352" s="457">
        <f t="shared" si="80"/>
        <v>0</v>
      </c>
      <c r="AK352" s="16"/>
      <c r="AL352" s="147">
        <v>0</v>
      </c>
      <c r="AM352" s="147">
        <f t="shared" si="81"/>
        <v>0</v>
      </c>
      <c r="AN352" s="147">
        <v>0</v>
      </c>
      <c r="AO352" s="147">
        <f t="shared" si="82"/>
        <v>0</v>
      </c>
      <c r="AP352" s="147">
        <f t="shared" si="83"/>
        <v>0</v>
      </c>
      <c r="AS352" s="20">
        <v>3770.9111001304723</v>
      </c>
      <c r="AT352" s="33">
        <v>1446.9692936902325</v>
      </c>
      <c r="AU352" s="33">
        <v>7104.0063158568955</v>
      </c>
      <c r="AV352" s="33">
        <v>9044.7390000000014</v>
      </c>
      <c r="AW352" s="33"/>
      <c r="AX352" s="33">
        <v>0</v>
      </c>
      <c r="AY352" s="33">
        <v>0</v>
      </c>
      <c r="AZ352" s="33">
        <f t="shared" si="79"/>
        <v>21366.625709677603</v>
      </c>
      <c r="BA352" s="397">
        <f t="shared" si="90"/>
        <v>21366.625709677603</v>
      </c>
    </row>
    <row r="353" spans="3:55" x14ac:dyDescent="0.35">
      <c r="C353" s="10" t="s">
        <v>98</v>
      </c>
      <c r="D353" s="10"/>
      <c r="E353" s="10"/>
      <c r="F353" s="22">
        <v>153599.94344</v>
      </c>
      <c r="G353" s="22">
        <v>125509.47073</v>
      </c>
      <c r="H353" s="22">
        <v>135518.04257000002</v>
      </c>
      <c r="I353" s="22">
        <v>176212.38682000001</v>
      </c>
      <c r="J353" s="22">
        <v>124154.01079999999</v>
      </c>
      <c r="K353" s="22">
        <v>179681.87549999999</v>
      </c>
      <c r="L353" s="22">
        <v>208648.91747999997</v>
      </c>
      <c r="M353" s="22">
        <v>175442.70503199997</v>
      </c>
      <c r="N353" s="22">
        <v>167510.12583999996</v>
      </c>
      <c r="O353" s="22">
        <v>202466.97948000004</v>
      </c>
      <c r="P353" s="22">
        <v>102593.59560000002</v>
      </c>
      <c r="Q353" s="22">
        <v>199736.21627999999</v>
      </c>
      <c r="R353" s="156">
        <v>1951074.269572</v>
      </c>
      <c r="S353" s="35">
        <v>462060.39816000004</v>
      </c>
      <c r="T353" s="21">
        <v>324306.92592000007</v>
      </c>
      <c r="U353" s="21">
        <v>373054.80744000012</v>
      </c>
      <c r="V353" s="21">
        <v>175810.09823999993</v>
      </c>
      <c r="W353" s="21">
        <v>198779.74776</v>
      </c>
      <c r="X353" s="21">
        <v>186704.66951999997</v>
      </c>
      <c r="Y353" s="21">
        <v>226822.46615999992</v>
      </c>
      <c r="Z353" s="21">
        <f>+SUM(Z354:Z389)</f>
        <v>260485.61255999998</v>
      </c>
      <c r="AA353" s="21">
        <f>+SUM(AA354:AA389)</f>
        <v>285236.76743999991</v>
      </c>
      <c r="AB353" s="21">
        <v>0</v>
      </c>
      <c r="AC353" s="21">
        <v>0</v>
      </c>
      <c r="AD353" s="21">
        <v>0</v>
      </c>
      <c r="AE353" s="156">
        <f t="shared" si="87"/>
        <v>2493261.4931999999</v>
      </c>
      <c r="AF353" s="150">
        <f t="shared" si="88"/>
        <v>2.6886331737328024E-2</v>
      </c>
      <c r="AG353" s="161">
        <f t="shared" si="89"/>
        <v>0.72668212217359929</v>
      </c>
      <c r="AH353" s="151">
        <f>SUM(AH354:AH389)</f>
        <v>222768.98291555553</v>
      </c>
      <c r="AI353" s="151">
        <f>SUM(AI354:AI389)</f>
        <v>257514.94871999996</v>
      </c>
      <c r="AJ353" s="456">
        <f t="shared" si="80"/>
        <v>2.2823817965103556E-2</v>
      </c>
      <c r="AK353" s="25">
        <v>295226.03618175944</v>
      </c>
      <c r="AL353" s="432">
        <v>296268.8072705057</v>
      </c>
      <c r="AM353" s="466">
        <f t="shared" si="81"/>
        <v>346399.48175726319</v>
      </c>
      <c r="AN353" s="466">
        <f>SUM(AN354:AN389)</f>
        <v>376399.48175726319</v>
      </c>
      <c r="AO353" s="25">
        <f t="shared" si="82"/>
        <v>366131.88436641084</v>
      </c>
      <c r="AP353" s="25">
        <f t="shared" si="83"/>
        <v>389253.02589218179</v>
      </c>
      <c r="AQ353" s="540">
        <f>AN353-AM353</f>
        <v>30000</v>
      </c>
      <c r="AS353" s="21">
        <f>SUM(AS354:AS389)</f>
        <v>193974.23112343947</v>
      </c>
      <c r="AT353" s="35">
        <f t="shared" ref="AT353:AY353" si="91">SUM(AT354:AT389)</f>
        <v>187704.06095677623</v>
      </c>
      <c r="AU353" s="35">
        <f t="shared" si="91"/>
        <v>160169.23047066151</v>
      </c>
      <c r="AV353" s="35">
        <f t="shared" si="91"/>
        <v>166355.39486649519</v>
      </c>
      <c r="AW353" s="35">
        <f t="shared" si="91"/>
        <v>171106.67136370452</v>
      </c>
      <c r="AX353" s="35">
        <f t="shared" si="91"/>
        <v>464982.7055199985</v>
      </c>
      <c r="AY353" s="35">
        <f t="shared" si="91"/>
        <v>207238.69399999999</v>
      </c>
      <c r="AZ353" s="35">
        <f t="shared" si="79"/>
        <v>1846757.0244828346</v>
      </c>
      <c r="BA353" s="22">
        <f t="shared" si="90"/>
        <v>3274810.2237691963</v>
      </c>
      <c r="BC353" s="399" t="s">
        <v>372</v>
      </c>
    </row>
    <row r="354" spans="3:55" outlineLevel="1" x14ac:dyDescent="0.35">
      <c r="C354" s="5" t="s">
        <v>40</v>
      </c>
      <c r="D354" s="5" t="s">
        <v>36</v>
      </c>
      <c r="E354" s="5" t="s">
        <v>69</v>
      </c>
      <c r="F354" s="28">
        <v>14318.073</v>
      </c>
      <c r="G354" s="28">
        <v>17060.690000000002</v>
      </c>
      <c r="H354" s="28">
        <v>15528.051000000001</v>
      </c>
      <c r="I354" s="28">
        <v>19460.480000000003</v>
      </c>
      <c r="J354" s="28">
        <v>15044.060000000001</v>
      </c>
      <c r="K354" s="28">
        <v>15326.387999999999</v>
      </c>
      <c r="L354" s="28">
        <v>12671.769</v>
      </c>
      <c r="M354" s="28">
        <v>18611.659999999996</v>
      </c>
      <c r="N354" s="28">
        <v>14928.926999999998</v>
      </c>
      <c r="O354" s="28">
        <v>17859.276000000002</v>
      </c>
      <c r="P354" s="28">
        <v>7721.8595999999998</v>
      </c>
      <c r="Q354" s="28">
        <v>12077.7804</v>
      </c>
      <c r="R354" s="37">
        <v>180609.014</v>
      </c>
      <c r="S354" s="33">
        <v>13463.755200000001</v>
      </c>
      <c r="T354" s="20">
        <v>12869.766</v>
      </c>
      <c r="U354" s="20">
        <v>13820.148720000001</v>
      </c>
      <c r="V354" s="20">
        <v>17027.690399999999</v>
      </c>
      <c r="W354" s="20">
        <v>12671.7696</v>
      </c>
      <c r="X354" s="20">
        <v>17027.690399999999</v>
      </c>
      <c r="Y354" s="20">
        <v>30887.438399999999</v>
      </c>
      <c r="Z354" s="20">
        <v>29699.46</v>
      </c>
      <c r="AA354" s="20">
        <v>31461.6096</v>
      </c>
      <c r="AB354" s="20">
        <v>0</v>
      </c>
      <c r="AC354" s="20">
        <v>0</v>
      </c>
      <c r="AD354" s="20">
        <v>0</v>
      </c>
      <c r="AE354" s="37">
        <f t="shared" si="87"/>
        <v>178929.32832</v>
      </c>
      <c r="AF354" s="148">
        <f t="shared" si="88"/>
        <v>1.9295020966992097E-3</v>
      </c>
      <c r="AG354" s="462">
        <f t="shared" si="89"/>
        <v>0.15190102986950493</v>
      </c>
      <c r="AH354" s="149">
        <f t="shared" ref="AH354:AH378" si="92">AVERAGE(S354:AA354)</f>
        <v>19881.036479999999</v>
      </c>
      <c r="AI354" s="149">
        <f t="shared" ref="AI354:AI378" si="93">AVERAGE(Y354:AA354)</f>
        <v>30682.835999999999</v>
      </c>
      <c r="AJ354" s="457">
        <f t="shared" si="80"/>
        <v>2.7194516939619403E-3</v>
      </c>
      <c r="AK354" s="16">
        <v>19151.372185967521</v>
      </c>
      <c r="AL354" s="431">
        <v>36813.181472543285</v>
      </c>
      <c r="AM354" s="147">
        <f t="shared" si="81"/>
        <v>41273.40390168826</v>
      </c>
      <c r="AN354" s="472">
        <f>AM354+10000</f>
        <v>51273.40390168826</v>
      </c>
      <c r="AO354" s="147">
        <f t="shared" si="82"/>
        <v>43624.514298004549</v>
      </c>
      <c r="AP354" s="147">
        <f t="shared" si="83"/>
        <v>46379.392013237251</v>
      </c>
      <c r="AS354" s="20">
        <v>9538.1678404559498</v>
      </c>
      <c r="AT354" s="33">
        <v>12549.909199615446</v>
      </c>
      <c r="AU354" s="33">
        <v>16415.572166699989</v>
      </c>
      <c r="AV354" s="33">
        <v>19561.311000000005</v>
      </c>
      <c r="AW354" s="33">
        <v>12906.432000000001</v>
      </c>
      <c r="AX354" s="33">
        <v>28911.843857799755</v>
      </c>
      <c r="AY354" s="33">
        <v>14123.743199999999</v>
      </c>
      <c r="AZ354" s="33">
        <f t="shared" si="79"/>
        <v>133158.35145053867</v>
      </c>
      <c r="BA354" s="397">
        <f t="shared" si="90"/>
        <v>311248.84313601197</v>
      </c>
    </row>
    <row r="355" spans="3:55" outlineLevel="1" x14ac:dyDescent="0.35">
      <c r="C355" s="5" t="s">
        <v>41</v>
      </c>
      <c r="D355" s="5" t="s">
        <v>32</v>
      </c>
      <c r="E355" s="5" t="s">
        <v>70</v>
      </c>
      <c r="F355" s="28">
        <v>42556.008000000002</v>
      </c>
      <c r="G355" s="28">
        <v>10952.128000000001</v>
      </c>
      <c r="H355" s="28">
        <v>9437.4719999999998</v>
      </c>
      <c r="I355" s="28">
        <v>23651.144000000004</v>
      </c>
      <c r="J355" s="28">
        <v>19166.223999999998</v>
      </c>
      <c r="K355" s="28">
        <v>23943.216</v>
      </c>
      <c r="L355" s="28">
        <v>40197.912639999988</v>
      </c>
      <c r="M355" s="28">
        <v>22441.152999999998</v>
      </c>
      <c r="N355" s="28">
        <v>29396.111799999999</v>
      </c>
      <c r="O355" s="28">
        <v>29921.401600000001</v>
      </c>
      <c r="P355" s="28">
        <v>14721.328799999997</v>
      </c>
      <c r="Q355" s="28">
        <v>20196.945</v>
      </c>
      <c r="R355" s="37">
        <v>286581.04483999999</v>
      </c>
      <c r="S355" s="33">
        <v>16528.58136</v>
      </c>
      <c r="T355" s="20">
        <v>16922.102000000003</v>
      </c>
      <c r="U355" s="20">
        <v>28604.858399999997</v>
      </c>
      <c r="V355" s="20">
        <v>31776.526799999989</v>
      </c>
      <c r="W355" s="20">
        <v>30878.8848</v>
      </c>
      <c r="X355" s="20">
        <v>33033.225599999998</v>
      </c>
      <c r="Y355" s="20">
        <v>39352.845599999993</v>
      </c>
      <c r="Z355" s="20">
        <v>35619.847200000004</v>
      </c>
      <c r="AA355" s="20">
        <v>40035.513599999991</v>
      </c>
      <c r="AB355" s="20">
        <v>0</v>
      </c>
      <c r="AC355" s="20">
        <v>0</v>
      </c>
      <c r="AD355" s="20">
        <v>0</v>
      </c>
      <c r="AE355" s="37">
        <f t="shared" si="87"/>
        <v>272752.38536000001</v>
      </c>
      <c r="AF355" s="148">
        <f t="shared" si="88"/>
        <v>2.9412523054388831E-3</v>
      </c>
      <c r="AG355" s="462">
        <f t="shared" si="89"/>
        <v>0.209891393296324</v>
      </c>
      <c r="AH355" s="149">
        <f t="shared" si="92"/>
        <v>30305.820595555557</v>
      </c>
      <c r="AI355" s="149">
        <f t="shared" si="93"/>
        <v>38336.068799999994</v>
      </c>
      <c r="AJ355" s="457">
        <f t="shared" si="80"/>
        <v>3.3977656836545835E-3</v>
      </c>
      <c r="AK355" s="16">
        <v>57260.889435736171</v>
      </c>
      <c r="AL355" s="431">
        <v>49270.180842185975</v>
      </c>
      <c r="AM355" s="147">
        <f t="shared" si="81"/>
        <v>51568.246546222428</v>
      </c>
      <c r="AN355" s="472">
        <f>AM355+10000</f>
        <v>61568.246546222428</v>
      </c>
      <c r="AO355" s="147">
        <f t="shared" si="82"/>
        <v>54505.795406098892</v>
      </c>
      <c r="AP355" s="147">
        <f t="shared" si="83"/>
        <v>57947.823438538522</v>
      </c>
      <c r="AS355" s="20">
        <v>8856.7343999999994</v>
      </c>
      <c r="AT355" s="33">
        <v>24030.464210065031</v>
      </c>
      <c r="AU355" s="33">
        <v>12698.568210675681</v>
      </c>
      <c r="AV355" s="33">
        <v>24092.714400000001</v>
      </c>
      <c r="AW355" s="33">
        <v>15729.119999999999</v>
      </c>
      <c r="AX355" s="33">
        <v>52957.214933466843</v>
      </c>
      <c r="AY355" s="33">
        <v>36994.890639999983</v>
      </c>
      <c r="AZ355" s="33">
        <f t="shared" si="79"/>
        <v>232620.59622994368</v>
      </c>
      <c r="BA355" s="397">
        <f t="shared" si="90"/>
        <v>455912.64246298949</v>
      </c>
    </row>
    <row r="356" spans="3:55" outlineLevel="1" x14ac:dyDescent="0.35">
      <c r="C356" s="5" t="s">
        <v>41</v>
      </c>
      <c r="D356" s="5" t="s">
        <v>33</v>
      </c>
      <c r="E356" s="5" t="s">
        <v>70</v>
      </c>
      <c r="F356" s="28">
        <v>10602.592000000001</v>
      </c>
      <c r="G356" s="28">
        <v>7107.232</v>
      </c>
      <c r="H356" s="28">
        <v>6524.3420000000006</v>
      </c>
      <c r="I356" s="28">
        <v>12641.552</v>
      </c>
      <c r="J356" s="28">
        <v>6012.0190000000002</v>
      </c>
      <c r="K356" s="28">
        <v>11791.013999999997</v>
      </c>
      <c r="L356" s="28">
        <v>14299.199600000002</v>
      </c>
      <c r="M356" s="28">
        <v>10295.4254</v>
      </c>
      <c r="N356" s="28">
        <v>10810.193799999999</v>
      </c>
      <c r="O356" s="28">
        <v>18876.499599999999</v>
      </c>
      <c r="P356" s="28">
        <v>7063.8047999999999</v>
      </c>
      <c r="Q356" s="28">
        <v>7492.7807999999995</v>
      </c>
      <c r="R356" s="37">
        <v>123516.65499999997</v>
      </c>
      <c r="S356" s="33">
        <v>6188.6937599999992</v>
      </c>
      <c r="T356" s="20">
        <v>6622.0955999999996</v>
      </c>
      <c r="U356" s="20">
        <v>11610.950400000002</v>
      </c>
      <c r="V356" s="20">
        <v>11839.737600000002</v>
      </c>
      <c r="W356" s="20">
        <v>11324.966400000001</v>
      </c>
      <c r="X356" s="20">
        <v>5490.8927999999996</v>
      </c>
      <c r="Y356" s="20">
        <v>18188.582400000003</v>
      </c>
      <c r="Z356" s="20">
        <v>15649.588800000003</v>
      </c>
      <c r="AA356" s="20">
        <v>20590.847999999994</v>
      </c>
      <c r="AB356" s="20">
        <v>0</v>
      </c>
      <c r="AC356" s="20">
        <v>0</v>
      </c>
      <c r="AD356" s="20">
        <v>0</v>
      </c>
      <c r="AE356" s="37">
        <f t="shared" si="87"/>
        <v>107506.35576000001</v>
      </c>
      <c r="AF356" s="148">
        <f t="shared" si="88"/>
        <v>1.1593054128970597E-3</v>
      </c>
      <c r="AG356" s="462">
        <f t="shared" si="89"/>
        <v>9.6402249350399982E-2</v>
      </c>
      <c r="AH356" s="149">
        <f t="shared" si="92"/>
        <v>11945.15064</v>
      </c>
      <c r="AI356" s="149">
        <f t="shared" si="93"/>
        <v>18143.006399999998</v>
      </c>
      <c r="AJ356" s="457">
        <f t="shared" si="80"/>
        <v>1.6080335431849363E-3</v>
      </c>
      <c r="AK356" s="16">
        <v>10906.750558610149</v>
      </c>
      <c r="AL356" s="431">
        <v>21120.457114078912</v>
      </c>
      <c r="AM356" s="147">
        <f t="shared" si="81"/>
        <v>24405.293928439827</v>
      </c>
      <c r="AN356" s="147">
        <v>24405.293928439827</v>
      </c>
      <c r="AO356" s="147">
        <f t="shared" si="82"/>
        <v>25795.524315470317</v>
      </c>
      <c r="AP356" s="147">
        <f t="shared" si="83"/>
        <v>27424.505548452962</v>
      </c>
      <c r="AS356" s="20">
        <v>2573.8559999999998</v>
      </c>
      <c r="AT356" s="33">
        <v>11379.207873872647</v>
      </c>
      <c r="AU356" s="33">
        <v>4511.4464223396481</v>
      </c>
      <c r="AV356" s="33">
        <v>11000.851199999999</v>
      </c>
      <c r="AW356" s="33">
        <v>4893.5039999999999</v>
      </c>
      <c r="AX356" s="33">
        <v>22717.252952438044</v>
      </c>
      <c r="AY356" s="33">
        <v>12526.098600000001</v>
      </c>
      <c r="AZ356" s="33">
        <f t="shared" si="79"/>
        <v>80508.967607260493</v>
      </c>
      <c r="BA356" s="397">
        <f t="shared" si="90"/>
        <v>179254.74851370251</v>
      </c>
    </row>
    <row r="357" spans="3:55" outlineLevel="1" x14ac:dyDescent="0.35">
      <c r="C357" s="5" t="s">
        <v>42</v>
      </c>
      <c r="D357" s="5" t="s">
        <v>48</v>
      </c>
      <c r="E357" s="5" t="s">
        <v>70</v>
      </c>
      <c r="F357" s="28">
        <v>0</v>
      </c>
      <c r="G357" s="28">
        <v>0</v>
      </c>
      <c r="H357" s="28">
        <v>0</v>
      </c>
      <c r="I357" s="28">
        <v>0</v>
      </c>
      <c r="J357" s="28">
        <v>0</v>
      </c>
      <c r="K357" s="28">
        <v>0</v>
      </c>
      <c r="L357" s="28">
        <v>0</v>
      </c>
      <c r="M357" s="28">
        <v>0</v>
      </c>
      <c r="N357" s="28">
        <v>0</v>
      </c>
      <c r="O357" s="28">
        <v>0</v>
      </c>
      <c r="P357" s="28">
        <v>0</v>
      </c>
      <c r="Q357" s="28">
        <v>0</v>
      </c>
      <c r="R357" s="37">
        <v>0</v>
      </c>
      <c r="S357" s="33">
        <v>0</v>
      </c>
      <c r="T357" s="20">
        <v>0</v>
      </c>
      <c r="U357" s="20">
        <v>0</v>
      </c>
      <c r="V357" s="20">
        <v>0</v>
      </c>
      <c r="W357" s="20">
        <v>0</v>
      </c>
      <c r="X357" s="20">
        <v>0</v>
      </c>
      <c r="Y357" s="20">
        <v>0</v>
      </c>
      <c r="Z357" s="20">
        <v>0</v>
      </c>
      <c r="AA357" s="20">
        <v>0</v>
      </c>
      <c r="AB357" s="20">
        <v>0</v>
      </c>
      <c r="AC357" s="20">
        <v>0</v>
      </c>
      <c r="AD357" s="20">
        <v>0</v>
      </c>
      <c r="AE357" s="37">
        <f t="shared" si="87"/>
        <v>0</v>
      </c>
      <c r="AF357" s="148">
        <f t="shared" si="88"/>
        <v>0</v>
      </c>
      <c r="AG357" s="462">
        <f t="shared" si="89"/>
        <v>0</v>
      </c>
      <c r="AH357" s="149">
        <f t="shared" si="92"/>
        <v>0</v>
      </c>
      <c r="AI357" s="149">
        <f t="shared" si="93"/>
        <v>0</v>
      </c>
      <c r="AJ357" s="457">
        <f t="shared" si="80"/>
        <v>0</v>
      </c>
      <c r="AK357" s="16">
        <v>0</v>
      </c>
      <c r="AL357" s="147">
        <v>0</v>
      </c>
      <c r="AM357" s="147">
        <f t="shared" si="81"/>
        <v>0</v>
      </c>
      <c r="AN357" s="147">
        <v>0</v>
      </c>
      <c r="AO357" s="147">
        <f t="shared" si="82"/>
        <v>0</v>
      </c>
      <c r="AP357" s="147">
        <f t="shared" si="83"/>
        <v>0</v>
      </c>
      <c r="AS357" s="20"/>
      <c r="AT357" s="33"/>
      <c r="AU357" s="33"/>
      <c r="AV357" s="33"/>
      <c r="AW357" s="33"/>
      <c r="AX357" s="33"/>
      <c r="AY357" s="33"/>
      <c r="AZ357" s="33">
        <f t="shared" si="79"/>
        <v>0</v>
      </c>
      <c r="BA357" s="397">
        <f t="shared" si="90"/>
        <v>0</v>
      </c>
    </row>
    <row r="358" spans="3:55" outlineLevel="1" x14ac:dyDescent="0.35">
      <c r="C358" s="5" t="s">
        <v>43</v>
      </c>
      <c r="D358" s="5" t="s">
        <v>49</v>
      </c>
      <c r="E358" s="5" t="s">
        <v>69</v>
      </c>
      <c r="F358" s="28">
        <v>0</v>
      </c>
      <c r="G358" s="28">
        <v>0</v>
      </c>
      <c r="H358" s="28">
        <v>0</v>
      </c>
      <c r="I358" s="28">
        <v>0</v>
      </c>
      <c r="J358" s="28">
        <v>0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28">
        <v>0</v>
      </c>
      <c r="R358" s="37">
        <v>0</v>
      </c>
      <c r="S358" s="33">
        <v>0</v>
      </c>
      <c r="T358" s="20">
        <v>0</v>
      </c>
      <c r="U358" s="20">
        <v>0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37">
        <f t="shared" si="87"/>
        <v>0</v>
      </c>
      <c r="AF358" s="148">
        <f t="shared" si="88"/>
        <v>0</v>
      </c>
      <c r="AG358" s="462">
        <f t="shared" si="89"/>
        <v>0</v>
      </c>
      <c r="AH358" s="149">
        <f t="shared" si="92"/>
        <v>0</v>
      </c>
      <c r="AI358" s="149">
        <f t="shared" si="93"/>
        <v>0</v>
      </c>
      <c r="AJ358" s="457">
        <f t="shared" si="80"/>
        <v>0</v>
      </c>
      <c r="AK358" s="16">
        <v>0</v>
      </c>
      <c r="AL358" s="147">
        <v>0</v>
      </c>
      <c r="AM358" s="147">
        <f t="shared" si="81"/>
        <v>0</v>
      </c>
      <c r="AN358" s="147">
        <v>0</v>
      </c>
      <c r="AO358" s="147">
        <f t="shared" si="82"/>
        <v>0</v>
      </c>
      <c r="AP358" s="147">
        <f t="shared" si="83"/>
        <v>0</v>
      </c>
      <c r="AS358" s="20"/>
      <c r="AT358" s="33"/>
      <c r="AU358" s="33"/>
      <c r="AV358" s="33"/>
      <c r="AW358" s="33"/>
      <c r="AX358" s="33"/>
      <c r="AY358" s="33"/>
      <c r="AZ358" s="33">
        <f t="shared" si="79"/>
        <v>0</v>
      </c>
      <c r="BA358" s="397">
        <f t="shared" si="90"/>
        <v>0</v>
      </c>
    </row>
    <row r="359" spans="3:55" outlineLevel="1" x14ac:dyDescent="0.35">
      <c r="C359" s="5" t="s">
        <v>41</v>
      </c>
      <c r="D359" s="5" t="s">
        <v>30</v>
      </c>
      <c r="E359" s="5" t="s">
        <v>71</v>
      </c>
      <c r="F359" s="28">
        <v>41881.799000000006</v>
      </c>
      <c r="G359" s="28">
        <v>33137.130369999999</v>
      </c>
      <c r="H359" s="28">
        <v>51133.80141</v>
      </c>
      <c r="I359" s="28">
        <v>42402.2284</v>
      </c>
      <c r="J359" s="28">
        <v>33821.229399999997</v>
      </c>
      <c r="K359" s="28">
        <v>49823.588299999989</v>
      </c>
      <c r="L359" s="28">
        <v>59794.205952000018</v>
      </c>
      <c r="M359" s="28">
        <v>54759.884119999988</v>
      </c>
      <c r="N359" s="28">
        <v>49471.352999999996</v>
      </c>
      <c r="O359" s="28">
        <v>44354.303999999996</v>
      </c>
      <c r="P359" s="28">
        <v>21223.295999999998</v>
      </c>
      <c r="Q359" s="28">
        <v>40524.554880000003</v>
      </c>
      <c r="R359" s="37">
        <v>522327.374832</v>
      </c>
      <c r="S359" s="33">
        <v>28627.603200000001</v>
      </c>
      <c r="T359" s="20">
        <v>52452.748800000001</v>
      </c>
      <c r="U359" s="20">
        <v>113675.78880000008</v>
      </c>
      <c r="V359" s="20">
        <v>40896.575999999994</v>
      </c>
      <c r="W359" s="20">
        <v>42923.519999999997</v>
      </c>
      <c r="X359" s="20">
        <v>47931.263999999996</v>
      </c>
      <c r="Y359" s="20">
        <v>44115.839999999997</v>
      </c>
      <c r="Z359" s="20">
        <v>58423.679999999993</v>
      </c>
      <c r="AA359" s="20">
        <v>80064.287999999957</v>
      </c>
      <c r="AB359" s="20">
        <v>0</v>
      </c>
      <c r="AC359" s="20">
        <v>0</v>
      </c>
      <c r="AD359" s="20">
        <v>0</v>
      </c>
      <c r="AE359" s="37">
        <f t="shared" si="87"/>
        <v>509111.30879999994</v>
      </c>
      <c r="AF359" s="148">
        <f t="shared" si="88"/>
        <v>5.49005211725862E-3</v>
      </c>
      <c r="AG359" s="462">
        <f t="shared" si="89"/>
        <v>0.16985002602890842</v>
      </c>
      <c r="AH359" s="149">
        <f t="shared" si="92"/>
        <v>56567.92319999999</v>
      </c>
      <c r="AI359" s="149">
        <f t="shared" si="93"/>
        <v>60867.935999999987</v>
      </c>
      <c r="AJ359" s="457">
        <f t="shared" si="80"/>
        <v>5.3947885281258531E-3</v>
      </c>
      <c r="AK359" s="16">
        <v>72069.127684109262</v>
      </c>
      <c r="AL359" s="147">
        <v>61675.961075346997</v>
      </c>
      <c r="AM359" s="147">
        <f t="shared" si="81"/>
        <v>81877.271944161577</v>
      </c>
      <c r="AN359" s="147">
        <v>81877.271944161577</v>
      </c>
      <c r="AO359" s="147">
        <f t="shared" si="82"/>
        <v>86541.3530979348</v>
      </c>
      <c r="AP359" s="147">
        <f t="shared" si="83"/>
        <v>92006.418988799982</v>
      </c>
      <c r="AS359" s="20">
        <v>38884.610642937252</v>
      </c>
      <c r="AT359" s="33">
        <v>46604.914133018981</v>
      </c>
      <c r="AU359" s="33">
        <v>52112.837754601656</v>
      </c>
      <c r="AV359" s="33">
        <v>39967.097399999999</v>
      </c>
      <c r="AW359" s="33">
        <v>29569.412399999997</v>
      </c>
      <c r="AX359" s="33">
        <v>124500.58787786576</v>
      </c>
      <c r="AY359" s="33">
        <v>56150.994952000008</v>
      </c>
      <c r="AZ359" s="33">
        <f t="shared" si="79"/>
        <v>459859.58284453291</v>
      </c>
      <c r="BA359" s="397">
        <f t="shared" si="90"/>
        <v>781960.58795077621</v>
      </c>
    </row>
    <row r="360" spans="3:55" outlineLevel="1" x14ac:dyDescent="0.35">
      <c r="C360" s="5" t="s">
        <v>41</v>
      </c>
      <c r="D360" s="5" t="s">
        <v>31</v>
      </c>
      <c r="E360" s="5" t="s">
        <v>71</v>
      </c>
      <c r="F360" s="28">
        <v>12832.7618</v>
      </c>
      <c r="G360" s="28">
        <v>11827.786399999997</v>
      </c>
      <c r="H360" s="28">
        <v>11363.9514</v>
      </c>
      <c r="I360" s="28">
        <v>17857.638599999998</v>
      </c>
      <c r="J360" s="28">
        <v>10935.069599999999</v>
      </c>
      <c r="K360" s="28">
        <v>16929.968799999999</v>
      </c>
      <c r="L360" s="28">
        <v>20265.367559999999</v>
      </c>
      <c r="M360" s="28">
        <v>20265.367719999998</v>
      </c>
      <c r="N360" s="28">
        <v>17760.658520000001</v>
      </c>
      <c r="O360" s="28">
        <v>25806.081919999997</v>
      </c>
      <c r="P360" s="28">
        <v>7741.8244800000002</v>
      </c>
      <c r="Q360" s="28">
        <v>16178.084640000003</v>
      </c>
      <c r="R360" s="37">
        <v>189764.56144000002</v>
      </c>
      <c r="S360" s="33">
        <v>16132.517280000004</v>
      </c>
      <c r="T360" s="20">
        <v>25194.959280000003</v>
      </c>
      <c r="U360" s="20">
        <v>60215.166720000023</v>
      </c>
      <c r="V360" s="20">
        <v>13206.641759999999</v>
      </c>
      <c r="W360" s="20">
        <v>10929.63456</v>
      </c>
      <c r="X360" s="20">
        <v>23908.5756</v>
      </c>
      <c r="Y360" s="20">
        <v>21631.568400000004</v>
      </c>
      <c r="Z360" s="20">
        <v>20493.0648</v>
      </c>
      <c r="AA360" s="20">
        <v>33244.11071999999</v>
      </c>
      <c r="AB360" s="20">
        <v>0</v>
      </c>
      <c r="AC360" s="20">
        <v>0</v>
      </c>
      <c r="AD360" s="20">
        <v>0</v>
      </c>
      <c r="AE360" s="37">
        <f t="shared" si="87"/>
        <v>224956.23912000004</v>
      </c>
      <c r="AF360" s="148">
        <f t="shared" si="88"/>
        <v>2.4258378384528485E-3</v>
      </c>
      <c r="AG360" s="462">
        <f t="shared" si="89"/>
        <v>0.56783940331055693</v>
      </c>
      <c r="AH360" s="149">
        <f t="shared" si="92"/>
        <v>24995.137680000003</v>
      </c>
      <c r="AI360" s="149">
        <f t="shared" si="93"/>
        <v>25122.914639999999</v>
      </c>
      <c r="AJ360" s="457">
        <f t="shared" si="80"/>
        <v>2.226670076227935E-3</v>
      </c>
      <c r="AK360" s="16">
        <v>33537.505827434186</v>
      </c>
      <c r="AL360" s="431">
        <v>32066.128768419661</v>
      </c>
      <c r="AM360" s="147">
        <f t="shared" si="81"/>
        <v>33794.405547269394</v>
      </c>
      <c r="AN360" s="472">
        <f>AM360+10000</f>
        <v>43794.405547269394</v>
      </c>
      <c r="AO360" s="147">
        <f t="shared" si="82"/>
        <v>35719.480067625685</v>
      </c>
      <c r="AP360" s="147">
        <f t="shared" si="83"/>
        <v>37975.156748993388</v>
      </c>
      <c r="AS360" s="20">
        <v>8887.4316169584017</v>
      </c>
      <c r="AT360" s="33">
        <v>20461.198386141037</v>
      </c>
      <c r="AU360" s="33">
        <v>17534.197294784841</v>
      </c>
      <c r="AV360" s="33">
        <v>16698.051599999999</v>
      </c>
      <c r="AW360" s="33">
        <v>9079.7325999999994</v>
      </c>
      <c r="AX360" s="33">
        <v>55637.030923322389</v>
      </c>
      <c r="AY360" s="33">
        <v>18671.460559999996</v>
      </c>
      <c r="AZ360" s="33">
        <f t="shared" si="79"/>
        <v>180506.60880864086</v>
      </c>
      <c r="BA360" s="397">
        <f t="shared" si="90"/>
        <v>330061.779940949</v>
      </c>
    </row>
    <row r="361" spans="3:55" outlineLevel="1" x14ac:dyDescent="0.35">
      <c r="C361" s="5" t="s">
        <v>41</v>
      </c>
      <c r="D361" s="5" t="s">
        <v>34</v>
      </c>
      <c r="E361" s="5" t="s">
        <v>72</v>
      </c>
      <c r="F361" s="28">
        <v>31408.709640000001</v>
      </c>
      <c r="G361" s="28">
        <v>45424.503960000002</v>
      </c>
      <c r="H361" s="28">
        <v>41530.424760000002</v>
      </c>
      <c r="I361" s="28">
        <v>60199.343820000009</v>
      </c>
      <c r="J361" s="28">
        <v>38707.547999999995</v>
      </c>
      <c r="K361" s="28">
        <v>61399.839599999992</v>
      </c>
      <c r="L361" s="28">
        <v>60216.660367999997</v>
      </c>
      <c r="M361" s="28">
        <v>47809.994672000001</v>
      </c>
      <c r="N361" s="28">
        <v>44168.756479999996</v>
      </c>
      <c r="O361" s="28">
        <v>36450.616800000003</v>
      </c>
      <c r="P361" s="28">
        <v>19624.939200000001</v>
      </c>
      <c r="Q361" s="28">
        <v>16000.947360000002</v>
      </c>
      <c r="R361" s="37">
        <v>502942.28466</v>
      </c>
      <c r="S361" s="33">
        <v>53095.694399999993</v>
      </c>
      <c r="T361" s="20">
        <v>41537.448000000019</v>
      </c>
      <c r="U361" s="20">
        <v>20407.528799999996</v>
      </c>
      <c r="V361" s="20">
        <v>46624.280399999989</v>
      </c>
      <c r="W361" s="20">
        <v>79824.139199999991</v>
      </c>
      <c r="X361" s="20">
        <v>43704.619200000001</v>
      </c>
      <c r="Y361" s="20">
        <v>40453.862399999998</v>
      </c>
      <c r="Z361" s="20">
        <v>53041.515119999996</v>
      </c>
      <c r="AA361" s="20">
        <v>42916.009680000003</v>
      </c>
      <c r="AB361" s="20">
        <v>0</v>
      </c>
      <c r="AC361" s="20">
        <v>0</v>
      </c>
      <c r="AD361" s="20">
        <v>0</v>
      </c>
      <c r="AE361" s="37">
        <f t="shared" si="87"/>
        <v>421605.09720000002</v>
      </c>
      <c r="AF361" s="148">
        <f t="shared" si="88"/>
        <v>4.5464202356565028E-3</v>
      </c>
      <c r="AG361" s="462">
        <f t="shared" si="89"/>
        <v>-2.0708556792562671E-2</v>
      </c>
      <c r="AH361" s="149">
        <f t="shared" si="92"/>
        <v>46845.010800000004</v>
      </c>
      <c r="AI361" s="149">
        <f t="shared" si="93"/>
        <v>45470.462399999997</v>
      </c>
      <c r="AJ361" s="457">
        <f t="shared" si="80"/>
        <v>4.0300944149658366E-3</v>
      </c>
      <c r="AK361" s="16">
        <v>62553.717278417833</v>
      </c>
      <c r="AL361" s="147">
        <v>56236.442931276652</v>
      </c>
      <c r="AM361" s="147">
        <f t="shared" si="81"/>
        <v>61165.166095850109</v>
      </c>
      <c r="AN361" s="147">
        <v>61165.166095850109</v>
      </c>
      <c r="AO361" s="147">
        <f t="shared" si="82"/>
        <v>64649.396721531157</v>
      </c>
      <c r="AP361" s="147">
        <f t="shared" si="83"/>
        <v>68731.990767501571</v>
      </c>
      <c r="AS361" s="20">
        <v>19679.953739383334</v>
      </c>
      <c r="AT361" s="33">
        <v>31275.032893571886</v>
      </c>
      <c r="AU361" s="33">
        <v>32056.468495808207</v>
      </c>
      <c r="AV361" s="33">
        <v>54520.598066495193</v>
      </c>
      <c r="AW361" s="33">
        <v>32925.617999999995</v>
      </c>
      <c r="AX361" s="33">
        <v>118772.1153692986</v>
      </c>
      <c r="AY361" s="33">
        <v>57146.498368</v>
      </c>
      <c r="AZ361" s="33">
        <f t="shared" si="79"/>
        <v>408930.00221097498</v>
      </c>
      <c r="BA361" s="397">
        <f t="shared" si="90"/>
        <v>659712.99872713443</v>
      </c>
    </row>
    <row r="362" spans="3:55" outlineLevel="1" x14ac:dyDescent="0.35">
      <c r="C362" s="5" t="s">
        <v>41</v>
      </c>
      <c r="D362" s="5" t="s">
        <v>35</v>
      </c>
      <c r="E362" s="5" t="s">
        <v>72</v>
      </c>
      <c r="F362" s="28">
        <v>0</v>
      </c>
      <c r="G362" s="28">
        <v>0</v>
      </c>
      <c r="H362" s="28">
        <v>0</v>
      </c>
      <c r="I362" s="28">
        <v>0</v>
      </c>
      <c r="J362" s="28">
        <v>0</v>
      </c>
      <c r="K362" s="28">
        <v>0</v>
      </c>
      <c r="L362" s="28">
        <v>0</v>
      </c>
      <c r="M362" s="28">
        <v>0</v>
      </c>
      <c r="N362" s="28">
        <v>0</v>
      </c>
      <c r="O362" s="28">
        <v>0</v>
      </c>
      <c r="P362" s="28">
        <v>0</v>
      </c>
      <c r="Q362" s="28">
        <v>0</v>
      </c>
      <c r="R362" s="37">
        <v>0</v>
      </c>
      <c r="S362" s="33">
        <v>0</v>
      </c>
      <c r="T362" s="20">
        <v>0</v>
      </c>
      <c r="U362" s="20">
        <v>0</v>
      </c>
      <c r="V362" s="20">
        <v>0</v>
      </c>
      <c r="W362" s="20">
        <v>0</v>
      </c>
      <c r="X362" s="20">
        <v>0</v>
      </c>
      <c r="Y362" s="20">
        <v>0</v>
      </c>
      <c r="Z362" s="20">
        <v>0</v>
      </c>
      <c r="AA362" s="20">
        <v>0</v>
      </c>
      <c r="AB362" s="20">
        <v>0</v>
      </c>
      <c r="AC362" s="20">
        <v>0</v>
      </c>
      <c r="AD362" s="20">
        <v>0</v>
      </c>
      <c r="AE362" s="37">
        <f t="shared" si="87"/>
        <v>0</v>
      </c>
      <c r="AF362" s="148">
        <f t="shared" si="88"/>
        <v>0</v>
      </c>
      <c r="AG362" s="462">
        <f t="shared" si="89"/>
        <v>0</v>
      </c>
      <c r="AH362" s="149">
        <f t="shared" si="92"/>
        <v>0</v>
      </c>
      <c r="AI362" s="149">
        <f t="shared" si="93"/>
        <v>0</v>
      </c>
      <c r="AJ362" s="457">
        <f t="shared" si="80"/>
        <v>0</v>
      </c>
      <c r="AK362" s="16">
        <v>0</v>
      </c>
      <c r="AL362" s="147">
        <v>0</v>
      </c>
      <c r="AM362" s="147">
        <f t="shared" si="81"/>
        <v>0</v>
      </c>
      <c r="AN362" s="147">
        <v>0</v>
      </c>
      <c r="AO362" s="147">
        <f t="shared" si="82"/>
        <v>0</v>
      </c>
      <c r="AP362" s="147">
        <f t="shared" si="83"/>
        <v>0</v>
      </c>
      <c r="AS362" s="20"/>
      <c r="AT362" s="33"/>
      <c r="AU362" s="33"/>
      <c r="AV362" s="33"/>
      <c r="AW362" s="33"/>
      <c r="AX362" s="33"/>
      <c r="AY362" s="33"/>
      <c r="AZ362" s="33">
        <f t="shared" si="79"/>
        <v>0</v>
      </c>
      <c r="BA362" s="397">
        <f t="shared" si="90"/>
        <v>0</v>
      </c>
    </row>
    <row r="363" spans="3:55" outlineLevel="1" x14ac:dyDescent="0.35">
      <c r="C363" s="5" t="s">
        <v>44</v>
      </c>
      <c r="D363" s="5" t="s">
        <v>50</v>
      </c>
      <c r="E363" s="5" t="s">
        <v>73</v>
      </c>
      <c r="F363" s="28">
        <v>0</v>
      </c>
      <c r="G363" s="28">
        <v>0</v>
      </c>
      <c r="H363" s="28">
        <v>0</v>
      </c>
      <c r="I363" s="28">
        <v>0</v>
      </c>
      <c r="J363" s="28">
        <v>0</v>
      </c>
      <c r="K363" s="28">
        <v>0</v>
      </c>
      <c r="L363" s="28">
        <v>0</v>
      </c>
      <c r="M363" s="28">
        <v>0</v>
      </c>
      <c r="N363" s="28">
        <v>0</v>
      </c>
      <c r="O363" s="28">
        <v>14511.105592</v>
      </c>
      <c r="P363" s="28">
        <v>12657.785760000001</v>
      </c>
      <c r="Q363" s="28">
        <v>8243.0784000000003</v>
      </c>
      <c r="R363" s="37">
        <v>35411.969751999997</v>
      </c>
      <c r="S363" s="33">
        <v>7669.9224000000013</v>
      </c>
      <c r="T363" s="20">
        <v>20936.815200000001</v>
      </c>
      <c r="U363" s="20">
        <v>26948.376000000007</v>
      </c>
      <c r="V363" s="20">
        <v>8291.9635199999993</v>
      </c>
      <c r="W363" s="20">
        <v>5121.506879999999</v>
      </c>
      <c r="X363" s="20">
        <v>7804.2009599999992</v>
      </c>
      <c r="Y363" s="20">
        <v>8048.0822399999988</v>
      </c>
      <c r="Z363" s="20">
        <v>13535.864639999998</v>
      </c>
      <c r="AA363" s="20">
        <v>6889.6656000000003</v>
      </c>
      <c r="AB363" s="20">
        <v>0</v>
      </c>
      <c r="AC363" s="20">
        <v>0</v>
      </c>
      <c r="AD363" s="20">
        <v>0</v>
      </c>
      <c r="AE363" s="37">
        <f t="shared" si="87"/>
        <v>105246.39744</v>
      </c>
      <c r="AF363" s="148">
        <f t="shared" si="88"/>
        <v>1.1349349289868184E-3</v>
      </c>
      <c r="AG363" s="462">
        <f t="shared" si="89"/>
        <v>0</v>
      </c>
      <c r="AH363" s="149">
        <f t="shared" si="92"/>
        <v>11694.044159999999</v>
      </c>
      <c r="AI363" s="149">
        <f t="shared" si="93"/>
        <v>9491.2041599999993</v>
      </c>
      <c r="AJ363" s="457">
        <f t="shared" si="80"/>
        <v>8.4121530456476097E-4</v>
      </c>
      <c r="AK363" s="16">
        <v>34562.324531725484</v>
      </c>
      <c r="AL363" s="147">
        <v>12045.808588705055</v>
      </c>
      <c r="AM363" s="147">
        <f t="shared" si="81"/>
        <v>12767.213004986364</v>
      </c>
      <c r="AN363" s="147">
        <v>12767.213004986364</v>
      </c>
      <c r="AO363" s="147">
        <f t="shared" si="82"/>
        <v>13494.488305552988</v>
      </c>
      <c r="AP363" s="147">
        <f t="shared" si="83"/>
        <v>14346.662036531048</v>
      </c>
      <c r="AS363" s="20">
        <v>11032.859554403713</v>
      </c>
      <c r="AT363" s="33">
        <v>20420.128429974986</v>
      </c>
      <c r="AU363" s="33">
        <v>10332.260775258488</v>
      </c>
      <c r="AV363" s="33"/>
      <c r="AW363" s="33">
        <v>11032.859554403713</v>
      </c>
      <c r="AX363" s="33">
        <v>25930.975230778935</v>
      </c>
      <c r="AY363" s="33">
        <v>6259.6195199999993</v>
      </c>
      <c r="AZ363" s="33">
        <f t="shared" si="79"/>
        <v>119571.02759654532</v>
      </c>
      <c r="BA363" s="397">
        <f t="shared" si="90"/>
        <v>172225.19953232078</v>
      </c>
    </row>
    <row r="364" spans="3:55" outlineLevel="1" x14ac:dyDescent="0.35">
      <c r="C364" s="5" t="s">
        <v>44</v>
      </c>
      <c r="D364" s="5" t="s">
        <v>51</v>
      </c>
      <c r="E364" s="5" t="s">
        <v>73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13828.238008</v>
      </c>
      <c r="P364" s="28">
        <v>11438.379360000001</v>
      </c>
      <c r="Q364" s="28">
        <v>15474.369599999998</v>
      </c>
      <c r="R364" s="37">
        <v>40740.986967999997</v>
      </c>
      <c r="S364" s="33">
        <v>16217.83296</v>
      </c>
      <c r="T364" s="20">
        <v>19302.857280000004</v>
      </c>
      <c r="U364" s="20">
        <v>42434.565120000007</v>
      </c>
      <c r="V364" s="20">
        <v>5975.0913599999985</v>
      </c>
      <c r="W364" s="20">
        <v>4877.6255999999994</v>
      </c>
      <c r="X364" s="20">
        <v>7804.2009599999992</v>
      </c>
      <c r="Y364" s="20">
        <v>24144.246719999999</v>
      </c>
      <c r="Z364" s="20">
        <v>34022.591999999997</v>
      </c>
      <c r="AA364" s="20">
        <v>30034.722239999996</v>
      </c>
      <c r="AB364" s="20">
        <v>0</v>
      </c>
      <c r="AC364" s="20">
        <v>0</v>
      </c>
      <c r="AD364" s="20">
        <v>0</v>
      </c>
      <c r="AE364" s="37">
        <f t="shared" si="87"/>
        <v>184813.73423999999</v>
      </c>
      <c r="AF364" s="148">
        <f t="shared" si="88"/>
        <v>1.9929571695320079E-3</v>
      </c>
      <c r="AG364" s="462">
        <f t="shared" si="89"/>
        <v>0</v>
      </c>
      <c r="AH364" s="149">
        <f t="shared" si="92"/>
        <v>20534.859359999999</v>
      </c>
      <c r="AI364" s="149">
        <f t="shared" si="93"/>
        <v>29400.52032</v>
      </c>
      <c r="AJ364" s="457">
        <f t="shared" si="80"/>
        <v>2.6057987204177102E-3</v>
      </c>
      <c r="AK364" s="16">
        <v>5184.348679758823</v>
      </c>
      <c r="AL364" s="147">
        <v>27040.646477949176</v>
      </c>
      <c r="AM364" s="147">
        <f t="shared" si="81"/>
        <v>39548.480788645255</v>
      </c>
      <c r="AN364" s="147">
        <v>39548.480788645255</v>
      </c>
      <c r="AO364" s="147">
        <f t="shared" si="82"/>
        <v>41801.332154192445</v>
      </c>
      <c r="AP364" s="147">
        <f t="shared" si="83"/>
        <v>44441.076350127078</v>
      </c>
      <c r="AS364" s="20">
        <v>16774.472329300814</v>
      </c>
      <c r="AT364" s="33">
        <v>20420.128429974986</v>
      </c>
      <c r="AU364" s="33">
        <v>8750.7987073456661</v>
      </c>
      <c r="AV364" s="33"/>
      <c r="AW364" s="33">
        <v>9969.992809300813</v>
      </c>
      <c r="AX364" s="33">
        <v>34625.842994451028</v>
      </c>
      <c r="AY364" s="33">
        <v>5365.3881599999995</v>
      </c>
      <c r="AZ364" s="33">
        <f t="shared" si="79"/>
        <v>101090.97211013213</v>
      </c>
      <c r="BA364" s="397">
        <f t="shared" si="90"/>
        <v>253922.5078810461</v>
      </c>
    </row>
    <row r="365" spans="3:55" outlineLevel="1" x14ac:dyDescent="0.35">
      <c r="C365" s="5" t="s">
        <v>41</v>
      </c>
      <c r="D365" s="5" t="s">
        <v>52</v>
      </c>
      <c r="E365" s="5" t="s">
        <v>74</v>
      </c>
      <c r="F365" s="28">
        <v>0</v>
      </c>
      <c r="G365" s="28">
        <v>0</v>
      </c>
      <c r="H365" s="28">
        <v>0</v>
      </c>
      <c r="I365" s="28">
        <v>0</v>
      </c>
      <c r="J365" s="28">
        <v>467.86079999999998</v>
      </c>
      <c r="K365" s="28">
        <v>467.86079999999998</v>
      </c>
      <c r="L365" s="28">
        <v>689.03135999999995</v>
      </c>
      <c r="M365" s="28">
        <v>229.67712</v>
      </c>
      <c r="N365" s="28">
        <v>459.35424</v>
      </c>
      <c r="O365" s="28">
        <v>687.86496000000011</v>
      </c>
      <c r="P365" s="28">
        <v>0</v>
      </c>
      <c r="Q365" s="28">
        <v>0</v>
      </c>
      <c r="R365" s="37">
        <v>3001.6492799999996</v>
      </c>
      <c r="S365" s="33">
        <v>0</v>
      </c>
      <c r="T365" s="20">
        <v>0</v>
      </c>
      <c r="U365" s="20">
        <v>0</v>
      </c>
      <c r="V365" s="20">
        <v>0</v>
      </c>
      <c r="W365" s="20">
        <v>0</v>
      </c>
      <c r="X365" s="20">
        <v>0</v>
      </c>
      <c r="Y365" s="20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37">
        <f t="shared" si="87"/>
        <v>0</v>
      </c>
      <c r="AF365" s="148">
        <f t="shared" si="88"/>
        <v>0</v>
      </c>
      <c r="AG365" s="462">
        <f t="shared" si="89"/>
        <v>-1</v>
      </c>
      <c r="AH365" s="149">
        <f t="shared" si="92"/>
        <v>0</v>
      </c>
      <c r="AI365" s="149">
        <f t="shared" si="93"/>
        <v>0</v>
      </c>
      <c r="AJ365" s="457">
        <f t="shared" si="80"/>
        <v>0</v>
      </c>
      <c r="AK365" s="16">
        <v>0</v>
      </c>
      <c r="AL365" s="147">
        <v>0</v>
      </c>
      <c r="AM365" s="147">
        <f t="shared" si="81"/>
        <v>0</v>
      </c>
      <c r="AN365" s="147">
        <v>0</v>
      </c>
      <c r="AO365" s="147">
        <f t="shared" si="82"/>
        <v>0</v>
      </c>
      <c r="AP365" s="147">
        <f t="shared" si="83"/>
        <v>0</v>
      </c>
      <c r="AS365" s="20">
        <v>1148.4018000000001</v>
      </c>
      <c r="AT365" s="33">
        <v>256.99191501604878</v>
      </c>
      <c r="AU365" s="33">
        <v>0</v>
      </c>
      <c r="AV365" s="33"/>
      <c r="AW365" s="33"/>
      <c r="AX365" s="33">
        <v>929.84138057712414</v>
      </c>
      <c r="AY365" s="33">
        <v>0</v>
      </c>
      <c r="AZ365" s="33">
        <f t="shared" ref="AZ365:AZ428" si="94">SUM(AS365:AY365,AK365)</f>
        <v>2335.2350955931729</v>
      </c>
      <c r="BA365" s="397">
        <f t="shared" si="90"/>
        <v>2335.2350955931729</v>
      </c>
    </row>
    <row r="366" spans="3:55" outlineLevel="1" x14ac:dyDescent="0.35">
      <c r="C366" s="5" t="s">
        <v>41</v>
      </c>
      <c r="D366" s="5" t="s">
        <v>53</v>
      </c>
      <c r="E366" s="5" t="s">
        <v>74</v>
      </c>
      <c r="F366" s="28">
        <v>0</v>
      </c>
      <c r="G366" s="28">
        <v>0</v>
      </c>
      <c r="H366" s="28">
        <v>0</v>
      </c>
      <c r="I366" s="28">
        <v>0</v>
      </c>
      <c r="J366" s="28">
        <v>0</v>
      </c>
      <c r="K366" s="28">
        <v>0</v>
      </c>
      <c r="L366" s="28">
        <v>0</v>
      </c>
      <c r="M366" s="28">
        <v>0</v>
      </c>
      <c r="N366" s="28">
        <v>0</v>
      </c>
      <c r="O366" s="28">
        <v>0</v>
      </c>
      <c r="P366" s="28">
        <v>0</v>
      </c>
      <c r="Q366" s="28">
        <v>0</v>
      </c>
      <c r="R366" s="37">
        <v>0</v>
      </c>
      <c r="S366" s="33">
        <v>0</v>
      </c>
      <c r="T366" s="20">
        <v>0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0</v>
      </c>
      <c r="AB366" s="20">
        <v>0</v>
      </c>
      <c r="AC366" s="20">
        <v>0</v>
      </c>
      <c r="AD366" s="20">
        <v>0</v>
      </c>
      <c r="AE366" s="37">
        <f t="shared" si="87"/>
        <v>0</v>
      </c>
      <c r="AF366" s="148">
        <f t="shared" si="88"/>
        <v>0</v>
      </c>
      <c r="AG366" s="462">
        <f t="shared" si="89"/>
        <v>0</v>
      </c>
      <c r="AH366" s="149">
        <f t="shared" si="92"/>
        <v>0</v>
      </c>
      <c r="AI366" s="149">
        <f t="shared" si="93"/>
        <v>0</v>
      </c>
      <c r="AJ366" s="457">
        <f t="shared" si="80"/>
        <v>0</v>
      </c>
      <c r="AK366" s="16">
        <v>0</v>
      </c>
      <c r="AL366" s="147">
        <v>0</v>
      </c>
      <c r="AM366" s="147">
        <f t="shared" si="81"/>
        <v>0</v>
      </c>
      <c r="AN366" s="147">
        <v>0</v>
      </c>
      <c r="AO366" s="147">
        <f t="shared" si="82"/>
        <v>0</v>
      </c>
      <c r="AP366" s="147">
        <f t="shared" si="83"/>
        <v>0</v>
      </c>
      <c r="AS366" s="20"/>
      <c r="AT366" s="33"/>
      <c r="AU366" s="33"/>
      <c r="AV366" s="33"/>
      <c r="AW366" s="33"/>
      <c r="AX366" s="33"/>
      <c r="AY366" s="33"/>
      <c r="AZ366" s="33">
        <f t="shared" si="94"/>
        <v>0</v>
      </c>
      <c r="BA366" s="397">
        <f t="shared" si="90"/>
        <v>0</v>
      </c>
    </row>
    <row r="367" spans="3:55" outlineLevel="1" x14ac:dyDescent="0.35">
      <c r="C367" s="5" t="s">
        <v>44</v>
      </c>
      <c r="D367" s="5" t="s">
        <v>54</v>
      </c>
      <c r="E367" s="5" t="s">
        <v>75</v>
      </c>
      <c r="F367" s="28">
        <v>0</v>
      </c>
      <c r="G367" s="28">
        <v>0</v>
      </c>
      <c r="H367" s="28">
        <v>0</v>
      </c>
      <c r="I367" s="28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28">
        <v>0</v>
      </c>
      <c r="R367" s="37">
        <v>0</v>
      </c>
      <c r="S367" s="33">
        <v>0</v>
      </c>
      <c r="T367" s="20">
        <v>0</v>
      </c>
      <c r="U367" s="20">
        <v>0</v>
      </c>
      <c r="V367" s="20">
        <v>0</v>
      </c>
      <c r="W367" s="20">
        <v>0</v>
      </c>
      <c r="X367" s="20">
        <v>0</v>
      </c>
      <c r="Y367" s="20">
        <v>0</v>
      </c>
      <c r="Z367" s="20">
        <v>0</v>
      </c>
      <c r="AA367" s="20">
        <v>0</v>
      </c>
      <c r="AB367" s="20">
        <v>0</v>
      </c>
      <c r="AC367" s="20">
        <v>0</v>
      </c>
      <c r="AD367" s="20">
        <v>0</v>
      </c>
      <c r="AE367" s="37">
        <f t="shared" si="87"/>
        <v>0</v>
      </c>
      <c r="AF367" s="148">
        <f t="shared" si="88"/>
        <v>0</v>
      </c>
      <c r="AG367" s="462">
        <f t="shared" si="89"/>
        <v>0</v>
      </c>
      <c r="AH367" s="149">
        <f t="shared" si="92"/>
        <v>0</v>
      </c>
      <c r="AI367" s="149">
        <f t="shared" si="93"/>
        <v>0</v>
      </c>
      <c r="AJ367" s="457">
        <f t="shared" si="80"/>
        <v>0</v>
      </c>
      <c r="AK367" s="16">
        <v>0</v>
      </c>
      <c r="AL367" s="147">
        <v>0</v>
      </c>
      <c r="AM367" s="147">
        <f t="shared" si="81"/>
        <v>0</v>
      </c>
      <c r="AN367" s="147">
        <v>0</v>
      </c>
      <c r="AO367" s="147">
        <f t="shared" si="82"/>
        <v>0</v>
      </c>
      <c r="AP367" s="147">
        <f t="shared" si="83"/>
        <v>0</v>
      </c>
      <c r="AS367" s="20"/>
      <c r="AT367" s="33"/>
      <c r="AU367" s="33"/>
      <c r="AV367" s="33"/>
      <c r="AW367" s="33"/>
      <c r="AX367" s="33"/>
      <c r="AY367" s="33"/>
      <c r="AZ367" s="33">
        <f t="shared" si="94"/>
        <v>0</v>
      </c>
      <c r="BA367" s="397">
        <f t="shared" si="90"/>
        <v>0</v>
      </c>
    </row>
    <row r="368" spans="3:55" outlineLevel="1" x14ac:dyDescent="0.35">
      <c r="C368" s="5" t="s">
        <v>42</v>
      </c>
      <c r="D368" s="5" t="s">
        <v>55</v>
      </c>
      <c r="E368" s="5" t="s">
        <v>76</v>
      </c>
      <c r="F368" s="28">
        <v>0</v>
      </c>
      <c r="G368" s="28">
        <v>0</v>
      </c>
      <c r="H368" s="28">
        <v>0</v>
      </c>
      <c r="I368" s="28">
        <v>0</v>
      </c>
      <c r="J368" s="28">
        <v>0</v>
      </c>
      <c r="K368" s="28">
        <v>0</v>
      </c>
      <c r="L368" s="28">
        <v>0</v>
      </c>
      <c r="M368" s="28">
        <v>0</v>
      </c>
      <c r="N368" s="28">
        <v>0</v>
      </c>
      <c r="O368" s="28">
        <v>0</v>
      </c>
      <c r="P368" s="28">
        <v>0</v>
      </c>
      <c r="Q368" s="28">
        <v>0</v>
      </c>
      <c r="R368" s="37">
        <v>0</v>
      </c>
      <c r="S368" s="33">
        <v>0</v>
      </c>
      <c r="T368" s="20">
        <v>0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37">
        <f t="shared" si="87"/>
        <v>0</v>
      </c>
      <c r="AF368" s="148">
        <f t="shared" si="88"/>
        <v>0</v>
      </c>
      <c r="AG368" s="462">
        <f t="shared" si="89"/>
        <v>0</v>
      </c>
      <c r="AH368" s="149">
        <f t="shared" si="92"/>
        <v>0</v>
      </c>
      <c r="AI368" s="149">
        <f t="shared" si="93"/>
        <v>0</v>
      </c>
      <c r="AJ368" s="457">
        <f t="shared" si="80"/>
        <v>0</v>
      </c>
      <c r="AK368" s="16">
        <v>0</v>
      </c>
      <c r="AL368" s="147">
        <v>0</v>
      </c>
      <c r="AM368" s="147">
        <f t="shared" si="81"/>
        <v>0</v>
      </c>
      <c r="AN368" s="147">
        <v>0</v>
      </c>
      <c r="AO368" s="147">
        <f t="shared" si="82"/>
        <v>0</v>
      </c>
      <c r="AP368" s="147">
        <f t="shared" si="83"/>
        <v>0</v>
      </c>
      <c r="AS368" s="20"/>
      <c r="AT368" s="33"/>
      <c r="AU368" s="33"/>
      <c r="AV368" s="33"/>
      <c r="AW368" s="33"/>
      <c r="AX368" s="33"/>
      <c r="AY368" s="33"/>
      <c r="AZ368" s="33">
        <f t="shared" si="94"/>
        <v>0</v>
      </c>
      <c r="BA368" s="397">
        <f t="shared" si="90"/>
        <v>0</v>
      </c>
    </row>
    <row r="369" spans="3:53" outlineLevel="1" x14ac:dyDescent="0.35">
      <c r="C369" s="5" t="s">
        <v>42</v>
      </c>
      <c r="D369" s="5" t="s">
        <v>56</v>
      </c>
      <c r="E369" s="5" t="s">
        <v>74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37">
        <v>0</v>
      </c>
      <c r="S369" s="33">
        <v>0</v>
      </c>
      <c r="T369" s="20">
        <v>0</v>
      </c>
      <c r="U369" s="20">
        <v>0</v>
      </c>
      <c r="V369" s="20">
        <v>0</v>
      </c>
      <c r="W369" s="20">
        <v>0</v>
      </c>
      <c r="X369" s="20">
        <v>0</v>
      </c>
      <c r="Y369" s="20">
        <v>0</v>
      </c>
      <c r="Z369" s="20">
        <v>0</v>
      </c>
      <c r="AA369" s="20">
        <v>0</v>
      </c>
      <c r="AB369" s="20">
        <v>0</v>
      </c>
      <c r="AC369" s="20">
        <v>0</v>
      </c>
      <c r="AD369" s="20">
        <v>0</v>
      </c>
      <c r="AE369" s="37">
        <f t="shared" si="87"/>
        <v>0</v>
      </c>
      <c r="AF369" s="148">
        <f t="shared" si="88"/>
        <v>0</v>
      </c>
      <c r="AG369" s="462">
        <f t="shared" si="89"/>
        <v>0</v>
      </c>
      <c r="AH369" s="149">
        <f t="shared" si="92"/>
        <v>0</v>
      </c>
      <c r="AI369" s="149">
        <f t="shared" si="93"/>
        <v>0</v>
      </c>
      <c r="AJ369" s="457">
        <f t="shared" si="80"/>
        <v>0</v>
      </c>
      <c r="AK369" s="16">
        <v>0</v>
      </c>
      <c r="AL369" s="147">
        <v>0</v>
      </c>
      <c r="AM369" s="147">
        <f t="shared" si="81"/>
        <v>0</v>
      </c>
      <c r="AN369" s="147">
        <v>0</v>
      </c>
      <c r="AO369" s="147">
        <f t="shared" si="82"/>
        <v>0</v>
      </c>
      <c r="AP369" s="147">
        <f t="shared" si="83"/>
        <v>0</v>
      </c>
      <c r="AS369" s="20"/>
      <c r="AT369" s="33"/>
      <c r="AU369" s="33"/>
      <c r="AV369" s="33"/>
      <c r="AW369" s="33"/>
      <c r="AX369" s="33"/>
      <c r="AY369" s="33"/>
      <c r="AZ369" s="33">
        <f t="shared" si="94"/>
        <v>0</v>
      </c>
      <c r="BA369" s="397">
        <f t="shared" si="90"/>
        <v>0</v>
      </c>
    </row>
    <row r="370" spans="3:53" outlineLevel="1" x14ac:dyDescent="0.35">
      <c r="C370" s="5" t="s">
        <v>45</v>
      </c>
      <c r="D370" s="5" t="s">
        <v>57</v>
      </c>
      <c r="E370" s="5" t="s">
        <v>77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37">
        <v>0</v>
      </c>
      <c r="S370" s="33">
        <v>0</v>
      </c>
      <c r="T370" s="20">
        <v>0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37">
        <f t="shared" si="87"/>
        <v>0</v>
      </c>
      <c r="AF370" s="148">
        <f t="shared" si="88"/>
        <v>0</v>
      </c>
      <c r="AG370" s="462">
        <f t="shared" si="89"/>
        <v>0</v>
      </c>
      <c r="AH370" s="149">
        <f t="shared" si="92"/>
        <v>0</v>
      </c>
      <c r="AI370" s="149">
        <f t="shared" si="93"/>
        <v>0</v>
      </c>
      <c r="AJ370" s="457">
        <f t="shared" si="80"/>
        <v>0</v>
      </c>
      <c r="AK370" s="16">
        <v>0</v>
      </c>
      <c r="AL370" s="147">
        <v>0</v>
      </c>
      <c r="AM370" s="147">
        <f t="shared" si="81"/>
        <v>0</v>
      </c>
      <c r="AN370" s="147">
        <v>0</v>
      </c>
      <c r="AO370" s="147">
        <f t="shared" si="82"/>
        <v>0</v>
      </c>
      <c r="AP370" s="147">
        <f t="shared" si="83"/>
        <v>0</v>
      </c>
      <c r="AS370" s="20"/>
      <c r="AT370" s="33"/>
      <c r="AU370" s="33"/>
      <c r="AV370" s="33"/>
      <c r="AW370" s="33"/>
      <c r="AX370" s="33"/>
      <c r="AY370" s="33"/>
      <c r="AZ370" s="33">
        <f t="shared" si="94"/>
        <v>0</v>
      </c>
      <c r="BA370" s="397">
        <f t="shared" si="90"/>
        <v>0</v>
      </c>
    </row>
    <row r="371" spans="3:53" outlineLevel="1" x14ac:dyDescent="0.35">
      <c r="C371" s="5" t="s">
        <v>45</v>
      </c>
      <c r="D371" s="5" t="s">
        <v>58</v>
      </c>
      <c r="E371" s="5" t="s">
        <v>77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28">
        <v>0</v>
      </c>
      <c r="L371" s="28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37">
        <v>0</v>
      </c>
      <c r="S371" s="33">
        <v>0</v>
      </c>
      <c r="T371" s="20">
        <v>0</v>
      </c>
      <c r="U371" s="20">
        <v>0</v>
      </c>
      <c r="V371" s="20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0</v>
      </c>
      <c r="AB371" s="20">
        <v>0</v>
      </c>
      <c r="AC371" s="20">
        <v>0</v>
      </c>
      <c r="AD371" s="20">
        <v>0</v>
      </c>
      <c r="AE371" s="37">
        <f t="shared" si="87"/>
        <v>0</v>
      </c>
      <c r="AF371" s="148">
        <f t="shared" si="88"/>
        <v>0</v>
      </c>
      <c r="AG371" s="462">
        <f t="shared" si="89"/>
        <v>0</v>
      </c>
      <c r="AH371" s="149">
        <f t="shared" si="92"/>
        <v>0</v>
      </c>
      <c r="AI371" s="149">
        <f t="shared" si="93"/>
        <v>0</v>
      </c>
      <c r="AJ371" s="457">
        <f t="shared" si="80"/>
        <v>0</v>
      </c>
      <c r="AK371" s="16">
        <v>0</v>
      </c>
      <c r="AL371" s="147">
        <v>0</v>
      </c>
      <c r="AM371" s="147">
        <f t="shared" si="81"/>
        <v>0</v>
      </c>
      <c r="AN371" s="147">
        <v>0</v>
      </c>
      <c r="AO371" s="147">
        <f t="shared" si="82"/>
        <v>0</v>
      </c>
      <c r="AP371" s="147">
        <f t="shared" si="83"/>
        <v>0</v>
      </c>
      <c r="AS371" s="20"/>
      <c r="AT371" s="33"/>
      <c r="AU371" s="33"/>
      <c r="AV371" s="33"/>
      <c r="AW371" s="33"/>
      <c r="AX371" s="33"/>
      <c r="AY371" s="33"/>
      <c r="AZ371" s="33">
        <f t="shared" si="94"/>
        <v>0</v>
      </c>
      <c r="BA371" s="397">
        <f t="shared" si="90"/>
        <v>0</v>
      </c>
    </row>
    <row r="372" spans="3:53" outlineLevel="1" x14ac:dyDescent="0.35">
      <c r="C372" s="5" t="s">
        <v>45</v>
      </c>
      <c r="D372" s="5" t="s">
        <v>59</v>
      </c>
      <c r="E372" s="5" t="s">
        <v>77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37">
        <v>0</v>
      </c>
      <c r="S372" s="33">
        <v>0</v>
      </c>
      <c r="T372" s="20">
        <v>0</v>
      </c>
      <c r="U372" s="20">
        <v>0</v>
      </c>
      <c r="V372" s="20">
        <v>0</v>
      </c>
      <c r="W372" s="20">
        <v>0</v>
      </c>
      <c r="X372" s="20">
        <v>0</v>
      </c>
      <c r="Y372" s="20">
        <v>0</v>
      </c>
      <c r="Z372" s="20">
        <v>0</v>
      </c>
      <c r="AA372" s="20">
        <v>0</v>
      </c>
      <c r="AB372" s="20">
        <v>0</v>
      </c>
      <c r="AC372" s="20">
        <v>0</v>
      </c>
      <c r="AD372" s="20">
        <v>0</v>
      </c>
      <c r="AE372" s="37">
        <f t="shared" si="87"/>
        <v>0</v>
      </c>
      <c r="AF372" s="148">
        <f t="shared" si="88"/>
        <v>0</v>
      </c>
      <c r="AG372" s="462">
        <f t="shared" si="89"/>
        <v>0</v>
      </c>
      <c r="AH372" s="149">
        <f t="shared" si="92"/>
        <v>0</v>
      </c>
      <c r="AI372" s="149">
        <f t="shared" si="93"/>
        <v>0</v>
      </c>
      <c r="AJ372" s="457">
        <f t="shared" ref="AJ372:AJ435" si="95">AI372/$AI$7</f>
        <v>0</v>
      </c>
      <c r="AK372" s="16">
        <v>0</v>
      </c>
      <c r="AL372" s="147">
        <v>0</v>
      </c>
      <c r="AM372" s="147">
        <f t="shared" ref="AM372:AM435" si="96">$AM$7*AJ372</f>
        <v>0</v>
      </c>
      <c r="AN372" s="147">
        <v>0</v>
      </c>
      <c r="AO372" s="147">
        <f t="shared" ref="AO372:AO435" si="97">$AO$7*AJ372</f>
        <v>0</v>
      </c>
      <c r="AP372" s="147">
        <f t="shared" ref="AP372:AP435" si="98">$AP$7*AJ372</f>
        <v>0</v>
      </c>
      <c r="AS372" s="20"/>
      <c r="AT372" s="33"/>
      <c r="AU372" s="33"/>
      <c r="AV372" s="33"/>
      <c r="AW372" s="33"/>
      <c r="AX372" s="33"/>
      <c r="AY372" s="33"/>
      <c r="AZ372" s="33">
        <f t="shared" si="94"/>
        <v>0</v>
      </c>
      <c r="BA372" s="397">
        <f t="shared" si="90"/>
        <v>0</v>
      </c>
    </row>
    <row r="373" spans="3:53" outlineLevel="1" x14ac:dyDescent="0.35">
      <c r="C373" s="5" t="s">
        <v>45</v>
      </c>
      <c r="D373" s="5" t="s">
        <v>60</v>
      </c>
      <c r="E373" s="5" t="s">
        <v>72</v>
      </c>
      <c r="F373" s="28">
        <v>0</v>
      </c>
      <c r="G373" s="28">
        <v>0</v>
      </c>
      <c r="H373" s="28">
        <v>0</v>
      </c>
      <c r="I373" s="28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37">
        <v>0</v>
      </c>
      <c r="S373" s="33">
        <v>0</v>
      </c>
      <c r="T373" s="20">
        <v>0</v>
      </c>
      <c r="U373" s="20">
        <v>0</v>
      </c>
      <c r="V373" s="20">
        <v>0</v>
      </c>
      <c r="W373" s="20">
        <v>0</v>
      </c>
      <c r="X373" s="20">
        <v>0</v>
      </c>
      <c r="Y373" s="20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37">
        <f t="shared" si="87"/>
        <v>0</v>
      </c>
      <c r="AF373" s="148">
        <f t="shared" si="88"/>
        <v>0</v>
      </c>
      <c r="AG373" s="462">
        <f t="shared" si="89"/>
        <v>0</v>
      </c>
      <c r="AH373" s="149">
        <f t="shared" si="92"/>
        <v>0</v>
      </c>
      <c r="AI373" s="149">
        <f t="shared" si="93"/>
        <v>0</v>
      </c>
      <c r="AJ373" s="457">
        <f t="shared" si="95"/>
        <v>0</v>
      </c>
      <c r="AK373" s="16">
        <v>0</v>
      </c>
      <c r="AL373" s="147">
        <v>0</v>
      </c>
      <c r="AM373" s="147">
        <f t="shared" si="96"/>
        <v>0</v>
      </c>
      <c r="AN373" s="147">
        <v>0</v>
      </c>
      <c r="AO373" s="147">
        <f t="shared" si="97"/>
        <v>0</v>
      </c>
      <c r="AP373" s="147">
        <f t="shared" si="98"/>
        <v>0</v>
      </c>
      <c r="AS373" s="20"/>
      <c r="AT373" s="33"/>
      <c r="AU373" s="33"/>
      <c r="AV373" s="33"/>
      <c r="AW373" s="33"/>
      <c r="AX373" s="33"/>
      <c r="AY373" s="33"/>
      <c r="AZ373" s="33">
        <f t="shared" si="94"/>
        <v>0</v>
      </c>
      <c r="BA373" s="397">
        <f t="shared" si="90"/>
        <v>0</v>
      </c>
    </row>
    <row r="374" spans="3:53" outlineLevel="1" x14ac:dyDescent="0.35">
      <c r="C374" s="5" t="s">
        <v>45</v>
      </c>
      <c r="D374" s="5" t="s">
        <v>61</v>
      </c>
      <c r="E374" s="5" t="s">
        <v>72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37">
        <v>0</v>
      </c>
      <c r="S374" s="33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20">
        <v>0</v>
      </c>
      <c r="AD374" s="20">
        <v>0</v>
      </c>
      <c r="AE374" s="37">
        <f t="shared" si="87"/>
        <v>0</v>
      </c>
      <c r="AF374" s="148">
        <f t="shared" si="88"/>
        <v>0</v>
      </c>
      <c r="AG374" s="462">
        <f t="shared" si="89"/>
        <v>0</v>
      </c>
      <c r="AH374" s="149">
        <f t="shared" si="92"/>
        <v>0</v>
      </c>
      <c r="AI374" s="149">
        <f t="shared" si="93"/>
        <v>0</v>
      </c>
      <c r="AJ374" s="457">
        <f t="shared" si="95"/>
        <v>0</v>
      </c>
      <c r="AK374" s="16">
        <v>0</v>
      </c>
      <c r="AL374" s="147">
        <v>0</v>
      </c>
      <c r="AM374" s="147">
        <f t="shared" si="96"/>
        <v>0</v>
      </c>
      <c r="AN374" s="147">
        <v>0</v>
      </c>
      <c r="AO374" s="147">
        <f t="shared" si="97"/>
        <v>0</v>
      </c>
      <c r="AP374" s="147">
        <f t="shared" si="98"/>
        <v>0</v>
      </c>
      <c r="AS374" s="20"/>
      <c r="AT374" s="33"/>
      <c r="AU374" s="33"/>
      <c r="AV374" s="33"/>
      <c r="AW374" s="33"/>
      <c r="AX374" s="33"/>
      <c r="AY374" s="33"/>
      <c r="AZ374" s="33">
        <f t="shared" si="94"/>
        <v>0</v>
      </c>
      <c r="BA374" s="397">
        <f t="shared" si="90"/>
        <v>0</v>
      </c>
    </row>
    <row r="375" spans="3:53" outlineLevel="1" x14ac:dyDescent="0.35">
      <c r="C375" s="5" t="s">
        <v>45</v>
      </c>
      <c r="D375" s="5" t="s">
        <v>62</v>
      </c>
      <c r="E375" s="5" t="s">
        <v>78</v>
      </c>
      <c r="F375" s="28">
        <v>0</v>
      </c>
      <c r="G375" s="28">
        <v>0</v>
      </c>
      <c r="H375" s="28">
        <v>0</v>
      </c>
      <c r="I375" s="28">
        <v>0</v>
      </c>
      <c r="J375" s="28">
        <v>0</v>
      </c>
      <c r="K375" s="28">
        <v>0</v>
      </c>
      <c r="L375" s="28">
        <v>0</v>
      </c>
      <c r="M375" s="28">
        <v>0</v>
      </c>
      <c r="N375" s="28">
        <v>0</v>
      </c>
      <c r="O375" s="28">
        <v>0</v>
      </c>
      <c r="P375" s="28">
        <v>0</v>
      </c>
      <c r="Q375" s="28">
        <v>0</v>
      </c>
      <c r="R375" s="37">
        <v>0</v>
      </c>
      <c r="S375" s="33">
        <v>0</v>
      </c>
      <c r="T375" s="20">
        <v>0</v>
      </c>
      <c r="U375" s="20">
        <v>0</v>
      </c>
      <c r="V375" s="20">
        <v>0</v>
      </c>
      <c r="W375" s="20">
        <v>0</v>
      </c>
      <c r="X375" s="20">
        <v>0</v>
      </c>
      <c r="Y375" s="20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37">
        <f t="shared" si="87"/>
        <v>0</v>
      </c>
      <c r="AF375" s="148">
        <f t="shared" si="88"/>
        <v>0</v>
      </c>
      <c r="AG375" s="462">
        <f t="shared" si="89"/>
        <v>0</v>
      </c>
      <c r="AH375" s="149">
        <f t="shared" si="92"/>
        <v>0</v>
      </c>
      <c r="AI375" s="149">
        <f t="shared" si="93"/>
        <v>0</v>
      </c>
      <c r="AJ375" s="457">
        <f t="shared" si="95"/>
        <v>0</v>
      </c>
      <c r="AK375" s="16">
        <v>0</v>
      </c>
      <c r="AL375" s="147">
        <v>0</v>
      </c>
      <c r="AM375" s="147">
        <f t="shared" si="96"/>
        <v>0</v>
      </c>
      <c r="AN375" s="147">
        <v>0</v>
      </c>
      <c r="AO375" s="147">
        <f t="shared" si="97"/>
        <v>0</v>
      </c>
      <c r="AP375" s="147">
        <f t="shared" si="98"/>
        <v>0</v>
      </c>
      <c r="AS375" s="20"/>
      <c r="AT375" s="33"/>
      <c r="AU375" s="33"/>
      <c r="AV375" s="33"/>
      <c r="AW375" s="33">
        <v>45000</v>
      </c>
      <c r="AX375" s="33"/>
      <c r="AY375" s="33"/>
      <c r="AZ375" s="33">
        <f t="shared" si="94"/>
        <v>45000</v>
      </c>
      <c r="BA375" s="397">
        <f t="shared" si="90"/>
        <v>45000</v>
      </c>
    </row>
    <row r="376" spans="3:53" outlineLevel="1" x14ac:dyDescent="0.35">
      <c r="C376" s="5" t="s">
        <v>46</v>
      </c>
      <c r="D376" s="5" t="s">
        <v>38</v>
      </c>
      <c r="E376" s="5" t="s">
        <v>79</v>
      </c>
      <c r="F376" s="28">
        <v>0</v>
      </c>
      <c r="G376" s="28">
        <v>0</v>
      </c>
      <c r="H376" s="28">
        <v>0</v>
      </c>
      <c r="I376" s="28">
        <v>0</v>
      </c>
      <c r="J376" s="28">
        <v>0</v>
      </c>
      <c r="K376" s="28">
        <v>0</v>
      </c>
      <c r="L376" s="28">
        <v>0</v>
      </c>
      <c r="M376" s="28">
        <v>0</v>
      </c>
      <c r="N376" s="28">
        <v>0</v>
      </c>
      <c r="O376" s="28">
        <v>0</v>
      </c>
      <c r="P376" s="28">
        <v>0</v>
      </c>
      <c r="Q376" s="28">
        <v>0</v>
      </c>
      <c r="R376" s="37">
        <v>0</v>
      </c>
      <c r="S376" s="33">
        <v>0</v>
      </c>
      <c r="T376" s="20">
        <v>0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0</v>
      </c>
      <c r="AB376" s="20">
        <v>0</v>
      </c>
      <c r="AC376" s="20">
        <v>0</v>
      </c>
      <c r="AD376" s="20">
        <v>0</v>
      </c>
      <c r="AE376" s="37">
        <f t="shared" si="87"/>
        <v>0</v>
      </c>
      <c r="AF376" s="148">
        <f t="shared" si="88"/>
        <v>0</v>
      </c>
      <c r="AG376" s="462">
        <f t="shared" si="89"/>
        <v>0</v>
      </c>
      <c r="AH376" s="149">
        <f t="shared" si="92"/>
        <v>0</v>
      </c>
      <c r="AI376" s="149">
        <f t="shared" si="93"/>
        <v>0</v>
      </c>
      <c r="AJ376" s="457">
        <f t="shared" si="95"/>
        <v>0</v>
      </c>
      <c r="AK376" s="16">
        <v>0</v>
      </c>
      <c r="AL376" s="147">
        <v>0</v>
      </c>
      <c r="AM376" s="147">
        <f t="shared" si="96"/>
        <v>0</v>
      </c>
      <c r="AN376" s="147">
        <v>0</v>
      </c>
      <c r="AO376" s="147">
        <f t="shared" si="97"/>
        <v>0</v>
      </c>
      <c r="AP376" s="147">
        <f t="shared" si="98"/>
        <v>0</v>
      </c>
      <c r="AS376" s="20"/>
      <c r="AT376" s="33"/>
      <c r="AU376" s="33"/>
      <c r="AV376" s="33"/>
      <c r="AW376" s="33"/>
      <c r="AX376" s="33"/>
      <c r="AY376" s="33"/>
      <c r="AZ376" s="33">
        <f t="shared" si="94"/>
        <v>0</v>
      </c>
      <c r="BA376" s="397">
        <f t="shared" si="90"/>
        <v>0</v>
      </c>
    </row>
    <row r="377" spans="3:53" outlineLevel="1" x14ac:dyDescent="0.35">
      <c r="C377" s="5" t="s">
        <v>46</v>
      </c>
      <c r="D377" s="5" t="s">
        <v>39</v>
      </c>
      <c r="E377" s="5" t="s">
        <v>79</v>
      </c>
      <c r="F377" s="28">
        <v>0</v>
      </c>
      <c r="G377" s="28">
        <v>0</v>
      </c>
      <c r="H377" s="28">
        <v>0</v>
      </c>
      <c r="I377" s="28">
        <v>0</v>
      </c>
      <c r="J377" s="28">
        <v>0</v>
      </c>
      <c r="K377" s="28">
        <v>0</v>
      </c>
      <c r="L377" s="28">
        <v>0</v>
      </c>
      <c r="M377" s="28">
        <v>0</v>
      </c>
      <c r="N377" s="28">
        <v>0</v>
      </c>
      <c r="O377" s="28">
        <v>0</v>
      </c>
      <c r="P377" s="28">
        <v>0</v>
      </c>
      <c r="Q377" s="28">
        <v>0</v>
      </c>
      <c r="R377" s="37">
        <v>0</v>
      </c>
      <c r="S377" s="33">
        <v>0</v>
      </c>
      <c r="T377" s="20">
        <v>0</v>
      </c>
      <c r="U377" s="20">
        <v>0</v>
      </c>
      <c r="V377" s="20">
        <v>0</v>
      </c>
      <c r="W377" s="20">
        <v>0</v>
      </c>
      <c r="X377" s="20">
        <v>0</v>
      </c>
      <c r="Y377" s="20">
        <v>0</v>
      </c>
      <c r="Z377" s="20">
        <v>0</v>
      </c>
      <c r="AA377" s="20">
        <v>0</v>
      </c>
      <c r="AB377" s="20">
        <v>0</v>
      </c>
      <c r="AC377" s="20">
        <v>0</v>
      </c>
      <c r="AD377" s="20">
        <v>0</v>
      </c>
      <c r="AE377" s="37">
        <f t="shared" si="87"/>
        <v>0</v>
      </c>
      <c r="AF377" s="148">
        <f t="shared" si="88"/>
        <v>0</v>
      </c>
      <c r="AG377" s="462">
        <f t="shared" si="89"/>
        <v>0</v>
      </c>
      <c r="AH377" s="149">
        <f t="shared" si="92"/>
        <v>0</v>
      </c>
      <c r="AI377" s="149">
        <f t="shared" si="93"/>
        <v>0</v>
      </c>
      <c r="AJ377" s="457">
        <f t="shared" si="95"/>
        <v>0</v>
      </c>
      <c r="AK377" s="16">
        <v>0</v>
      </c>
      <c r="AL377" s="147">
        <v>0</v>
      </c>
      <c r="AM377" s="147">
        <f t="shared" si="96"/>
        <v>0</v>
      </c>
      <c r="AN377" s="147">
        <v>0</v>
      </c>
      <c r="AO377" s="147">
        <f t="shared" si="97"/>
        <v>0</v>
      </c>
      <c r="AP377" s="147">
        <f t="shared" si="98"/>
        <v>0</v>
      </c>
      <c r="AS377" s="20"/>
      <c r="AT377" s="33"/>
      <c r="AU377" s="33"/>
      <c r="AV377" s="33"/>
      <c r="AW377" s="33"/>
      <c r="AX377" s="33"/>
      <c r="AY377" s="33"/>
      <c r="AZ377" s="33">
        <f t="shared" si="94"/>
        <v>0</v>
      </c>
      <c r="BA377" s="397">
        <f t="shared" si="90"/>
        <v>0</v>
      </c>
    </row>
    <row r="378" spans="3:53" outlineLevel="1" x14ac:dyDescent="0.35">
      <c r="C378" s="5" t="s">
        <v>46</v>
      </c>
      <c r="D378" s="5" t="s">
        <v>37</v>
      </c>
      <c r="E378" s="5" t="s">
        <v>79</v>
      </c>
      <c r="F378" s="28">
        <v>0</v>
      </c>
      <c r="G378" s="28">
        <v>0</v>
      </c>
      <c r="H378" s="28">
        <v>0</v>
      </c>
      <c r="I378" s="28">
        <v>0</v>
      </c>
      <c r="J378" s="28">
        <v>0</v>
      </c>
      <c r="K378" s="28">
        <v>0</v>
      </c>
      <c r="L378" s="28">
        <v>0</v>
      </c>
      <c r="M378" s="28">
        <v>0</v>
      </c>
      <c r="N378" s="28">
        <v>0</v>
      </c>
      <c r="O378" s="28">
        <v>0</v>
      </c>
      <c r="P378" s="28">
        <v>0</v>
      </c>
      <c r="Q378" s="28">
        <v>10269.18</v>
      </c>
      <c r="R378" s="37">
        <v>10269.18</v>
      </c>
      <c r="S378" s="33">
        <v>0</v>
      </c>
      <c r="T378" s="20">
        <v>0</v>
      </c>
      <c r="U378" s="20">
        <v>0</v>
      </c>
      <c r="V378" s="20">
        <v>0</v>
      </c>
      <c r="W378" s="20">
        <v>0</v>
      </c>
      <c r="X378" s="20">
        <v>0</v>
      </c>
      <c r="Y378" s="20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37">
        <f t="shared" si="87"/>
        <v>0</v>
      </c>
      <c r="AF378" s="148">
        <f t="shared" si="88"/>
        <v>0</v>
      </c>
      <c r="AG378" s="462">
        <f t="shared" si="89"/>
        <v>0</v>
      </c>
      <c r="AH378" s="149">
        <f t="shared" si="92"/>
        <v>0</v>
      </c>
      <c r="AI378" s="149">
        <f t="shared" si="93"/>
        <v>0</v>
      </c>
      <c r="AJ378" s="457">
        <f t="shared" si="95"/>
        <v>0</v>
      </c>
      <c r="AK378" s="16">
        <v>0</v>
      </c>
      <c r="AL378" s="147">
        <v>0</v>
      </c>
      <c r="AM378" s="147">
        <f t="shared" si="96"/>
        <v>0</v>
      </c>
      <c r="AN378" s="147">
        <v>0</v>
      </c>
      <c r="AO378" s="147">
        <f t="shared" si="97"/>
        <v>0</v>
      </c>
      <c r="AP378" s="147">
        <f t="shared" si="98"/>
        <v>0</v>
      </c>
      <c r="AS378" s="20"/>
      <c r="AT378" s="33"/>
      <c r="AU378" s="33"/>
      <c r="AV378" s="33"/>
      <c r="AW378" s="33"/>
      <c r="AX378" s="33"/>
      <c r="AY378" s="33"/>
      <c r="AZ378" s="33">
        <f t="shared" si="94"/>
        <v>0</v>
      </c>
      <c r="BA378" s="397">
        <f t="shared" si="90"/>
        <v>0</v>
      </c>
    </row>
    <row r="379" spans="3:53" outlineLevel="1" x14ac:dyDescent="0.35">
      <c r="C379" s="5" t="s">
        <v>46</v>
      </c>
      <c r="D379" s="5" t="s">
        <v>63</v>
      </c>
      <c r="E379" s="5" t="s">
        <v>76</v>
      </c>
      <c r="F379" s="28">
        <v>0</v>
      </c>
      <c r="G379" s="28">
        <v>0</v>
      </c>
      <c r="H379" s="28">
        <v>0</v>
      </c>
      <c r="I379" s="28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28">
        <v>10269.18</v>
      </c>
      <c r="R379" s="37">
        <v>10269.18</v>
      </c>
      <c r="S379" s="33">
        <v>107563.95540000001</v>
      </c>
      <c r="T379" s="20">
        <v>42331.842000000004</v>
      </c>
      <c r="U379" s="20">
        <v>5248.6920000000009</v>
      </c>
      <c r="V379" s="20">
        <v>0</v>
      </c>
      <c r="W379" s="20">
        <v>0</v>
      </c>
      <c r="X379" s="20">
        <v>0</v>
      </c>
      <c r="Y379" s="20">
        <v>0</v>
      </c>
      <c r="Z379" s="20">
        <v>0</v>
      </c>
      <c r="AA379" s="20">
        <v>0</v>
      </c>
      <c r="AB379" s="20">
        <v>0</v>
      </c>
      <c r="AC379" s="20">
        <v>0</v>
      </c>
      <c r="AD379" s="20">
        <v>0</v>
      </c>
      <c r="AE379" s="37">
        <f t="shared" si="87"/>
        <v>155144.48940000002</v>
      </c>
      <c r="AF379" s="148">
        <f t="shared" si="88"/>
        <v>1.673015935393572E-3</v>
      </c>
      <c r="AG379" s="462">
        <f t="shared" si="89"/>
        <v>0</v>
      </c>
      <c r="AH379" s="149"/>
      <c r="AI379" s="149"/>
      <c r="AJ379" s="457">
        <f t="shared" si="95"/>
        <v>0</v>
      </c>
      <c r="AK379" s="16">
        <v>0</v>
      </c>
      <c r="AL379" s="147">
        <v>0</v>
      </c>
      <c r="AM379" s="147">
        <f t="shared" si="96"/>
        <v>0</v>
      </c>
      <c r="AN379" s="147">
        <v>0</v>
      </c>
      <c r="AO379" s="147">
        <f t="shared" si="97"/>
        <v>0</v>
      </c>
      <c r="AP379" s="147">
        <f t="shared" si="98"/>
        <v>0</v>
      </c>
      <c r="AS379" s="20">
        <v>10000</v>
      </c>
      <c r="AT379" s="33"/>
      <c r="AU379" s="33"/>
      <c r="AV379" s="33"/>
      <c r="AW379" s="33"/>
      <c r="AX379" s="33"/>
      <c r="AY379" s="33"/>
      <c r="AZ379" s="33">
        <f t="shared" si="94"/>
        <v>10000</v>
      </c>
      <c r="BA379" s="397">
        <f t="shared" si="90"/>
        <v>10000</v>
      </c>
    </row>
    <row r="380" spans="3:53" outlineLevel="1" x14ac:dyDescent="0.35">
      <c r="C380" s="5" t="s">
        <v>46</v>
      </c>
      <c r="D380" s="5" t="s">
        <v>64</v>
      </c>
      <c r="E380" s="5" t="s">
        <v>76</v>
      </c>
      <c r="F380" s="28">
        <v>0</v>
      </c>
      <c r="G380" s="28">
        <v>0</v>
      </c>
      <c r="H380" s="28">
        <v>0</v>
      </c>
      <c r="I380" s="28">
        <v>0</v>
      </c>
      <c r="J380" s="28">
        <v>0</v>
      </c>
      <c r="K380" s="28">
        <v>0</v>
      </c>
      <c r="L380" s="28">
        <v>0</v>
      </c>
      <c r="M380" s="28">
        <v>0</v>
      </c>
      <c r="N380" s="28">
        <v>0</v>
      </c>
      <c r="O380" s="28">
        <v>0</v>
      </c>
      <c r="P380" s="28">
        <v>0</v>
      </c>
      <c r="Q380" s="28">
        <v>0</v>
      </c>
      <c r="R380" s="37">
        <v>0</v>
      </c>
      <c r="S380" s="33">
        <v>106263.19260000001</v>
      </c>
      <c r="T380" s="20">
        <v>42331.842000000004</v>
      </c>
      <c r="U380" s="20">
        <v>5248.6920000000009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37">
        <f t="shared" si="87"/>
        <v>153843.72660000002</v>
      </c>
      <c r="AF380" s="148">
        <f t="shared" si="88"/>
        <v>1.6589890311768428E-3</v>
      </c>
      <c r="AG380" s="462">
        <f t="shared" si="89"/>
        <v>0</v>
      </c>
      <c r="AH380" s="149"/>
      <c r="AI380" s="149"/>
      <c r="AJ380" s="457">
        <f t="shared" si="95"/>
        <v>0</v>
      </c>
      <c r="AK380" s="16">
        <v>0</v>
      </c>
      <c r="AL380" s="147">
        <v>0</v>
      </c>
      <c r="AM380" s="147">
        <f t="shared" si="96"/>
        <v>0</v>
      </c>
      <c r="AN380" s="147">
        <v>0</v>
      </c>
      <c r="AO380" s="147">
        <f t="shared" si="97"/>
        <v>0</v>
      </c>
      <c r="AP380" s="147">
        <f t="shared" si="98"/>
        <v>0</v>
      </c>
      <c r="AS380" s="20">
        <v>10000</v>
      </c>
      <c r="AT380" s="33"/>
      <c r="AU380" s="33"/>
      <c r="AV380" s="33"/>
      <c r="AW380" s="33"/>
      <c r="AX380" s="33"/>
      <c r="AY380" s="33"/>
      <c r="AZ380" s="33">
        <f t="shared" si="94"/>
        <v>10000</v>
      </c>
      <c r="BA380" s="397">
        <f t="shared" si="90"/>
        <v>10000</v>
      </c>
    </row>
    <row r="381" spans="3:53" outlineLevel="1" x14ac:dyDescent="0.35">
      <c r="C381" s="5" t="s">
        <v>47</v>
      </c>
      <c r="D381" s="5" t="s">
        <v>65</v>
      </c>
      <c r="E381" s="5" t="s">
        <v>80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0</v>
      </c>
      <c r="R381" s="37">
        <v>0</v>
      </c>
      <c r="S381" s="33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37">
        <f t="shared" si="87"/>
        <v>0</v>
      </c>
      <c r="AF381" s="148">
        <f t="shared" si="88"/>
        <v>0</v>
      </c>
      <c r="AG381" s="462">
        <f t="shared" si="89"/>
        <v>0</v>
      </c>
      <c r="AH381" s="149"/>
      <c r="AI381" s="149"/>
      <c r="AJ381" s="457">
        <f t="shared" si="95"/>
        <v>0</v>
      </c>
      <c r="AK381" s="16">
        <v>0</v>
      </c>
      <c r="AL381" s="147">
        <v>0</v>
      </c>
      <c r="AM381" s="147">
        <f t="shared" si="96"/>
        <v>0</v>
      </c>
      <c r="AN381" s="147">
        <v>0</v>
      </c>
      <c r="AO381" s="147">
        <f t="shared" si="97"/>
        <v>0</v>
      </c>
      <c r="AP381" s="147">
        <f t="shared" si="98"/>
        <v>0</v>
      </c>
      <c r="AS381" s="20"/>
      <c r="AT381" s="33"/>
      <c r="AU381" s="33"/>
      <c r="AV381" s="33"/>
      <c r="AW381" s="33"/>
      <c r="AX381" s="33"/>
      <c r="AY381" s="33"/>
      <c r="AZ381" s="33">
        <f t="shared" si="94"/>
        <v>0</v>
      </c>
      <c r="BA381" s="397">
        <f t="shared" si="90"/>
        <v>0</v>
      </c>
    </row>
    <row r="382" spans="3:53" outlineLevel="1" x14ac:dyDescent="0.35">
      <c r="C382" s="5" t="s">
        <v>47</v>
      </c>
      <c r="D382" s="5" t="s">
        <v>66</v>
      </c>
      <c r="E382" s="5" t="s">
        <v>80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37">
        <v>0</v>
      </c>
      <c r="S382" s="33">
        <v>0</v>
      </c>
      <c r="T382" s="20">
        <v>0</v>
      </c>
      <c r="U382" s="20">
        <v>0</v>
      </c>
      <c r="V382" s="20">
        <v>0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>
        <v>0</v>
      </c>
      <c r="AC382" s="20">
        <v>0</v>
      </c>
      <c r="AD382" s="20">
        <v>0</v>
      </c>
      <c r="AE382" s="37">
        <f t="shared" si="87"/>
        <v>0</v>
      </c>
      <c r="AF382" s="148">
        <f t="shared" si="88"/>
        <v>0</v>
      </c>
      <c r="AG382" s="462">
        <f t="shared" si="89"/>
        <v>0</v>
      </c>
      <c r="AH382" s="149"/>
      <c r="AI382" s="149"/>
      <c r="AJ382" s="457">
        <f t="shared" si="95"/>
        <v>0</v>
      </c>
      <c r="AK382" s="16">
        <v>0</v>
      </c>
      <c r="AL382" s="147">
        <v>0</v>
      </c>
      <c r="AM382" s="147">
        <f t="shared" si="96"/>
        <v>0</v>
      </c>
      <c r="AN382" s="147">
        <v>0</v>
      </c>
      <c r="AO382" s="147">
        <f t="shared" si="97"/>
        <v>0</v>
      </c>
      <c r="AP382" s="147">
        <f t="shared" si="98"/>
        <v>0</v>
      </c>
      <c r="AS382" s="20"/>
      <c r="AT382" s="33"/>
      <c r="AU382" s="33"/>
      <c r="AV382" s="33"/>
      <c r="AW382" s="33"/>
      <c r="AX382" s="33"/>
      <c r="AY382" s="33"/>
      <c r="AZ382" s="33">
        <f t="shared" si="94"/>
        <v>0</v>
      </c>
      <c r="BA382" s="397">
        <f t="shared" si="90"/>
        <v>0</v>
      </c>
    </row>
    <row r="383" spans="3:53" outlineLevel="1" x14ac:dyDescent="0.35">
      <c r="C383" s="5" t="s">
        <v>47</v>
      </c>
      <c r="D383" s="5" t="s">
        <v>67</v>
      </c>
      <c r="E383" s="5" t="s">
        <v>80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37">
        <v>0</v>
      </c>
      <c r="S383" s="33">
        <v>0</v>
      </c>
      <c r="T383" s="20">
        <v>0</v>
      </c>
      <c r="U383" s="20">
        <v>0</v>
      </c>
      <c r="V383" s="20">
        <v>0</v>
      </c>
      <c r="W383" s="20">
        <v>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37">
        <f t="shared" si="87"/>
        <v>0</v>
      </c>
      <c r="AF383" s="148">
        <f t="shared" si="88"/>
        <v>0</v>
      </c>
      <c r="AG383" s="462">
        <f t="shared" si="89"/>
        <v>0</v>
      </c>
      <c r="AH383" s="149"/>
      <c r="AI383" s="149"/>
      <c r="AJ383" s="457">
        <f t="shared" si="95"/>
        <v>0</v>
      </c>
      <c r="AK383" s="16">
        <v>0</v>
      </c>
      <c r="AL383" s="147">
        <v>0</v>
      </c>
      <c r="AM383" s="147">
        <f t="shared" si="96"/>
        <v>0</v>
      </c>
      <c r="AN383" s="147">
        <v>0</v>
      </c>
      <c r="AO383" s="147">
        <f t="shared" si="97"/>
        <v>0</v>
      </c>
      <c r="AP383" s="147">
        <f t="shared" si="98"/>
        <v>0</v>
      </c>
      <c r="AS383" s="20"/>
      <c r="AT383" s="33"/>
      <c r="AU383" s="33"/>
      <c r="AV383" s="33"/>
      <c r="AW383" s="33"/>
      <c r="AX383" s="33"/>
      <c r="AY383" s="33"/>
      <c r="AZ383" s="33">
        <f t="shared" si="94"/>
        <v>0</v>
      </c>
      <c r="BA383" s="397">
        <f t="shared" si="90"/>
        <v>0</v>
      </c>
    </row>
    <row r="384" spans="3:53" outlineLevel="1" x14ac:dyDescent="0.35">
      <c r="C384" s="5" t="s">
        <v>47</v>
      </c>
      <c r="D384" s="5" t="s">
        <v>68</v>
      </c>
      <c r="E384" s="5" t="s">
        <v>81</v>
      </c>
      <c r="F384" s="28">
        <v>0</v>
      </c>
      <c r="G384" s="28">
        <v>0</v>
      </c>
      <c r="H384" s="28">
        <v>0</v>
      </c>
      <c r="I384" s="28">
        <v>0</v>
      </c>
      <c r="J384" s="28">
        <v>0</v>
      </c>
      <c r="K384" s="28">
        <v>0</v>
      </c>
      <c r="L384" s="28">
        <v>0</v>
      </c>
      <c r="M384" s="28">
        <v>0</v>
      </c>
      <c r="N384" s="28">
        <v>0</v>
      </c>
      <c r="O384" s="28"/>
      <c r="P384" s="28"/>
      <c r="Q384" s="28"/>
      <c r="R384" s="37">
        <v>0</v>
      </c>
      <c r="S384" s="33">
        <v>0</v>
      </c>
      <c r="T384" s="20">
        <v>0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>
        <v>0</v>
      </c>
      <c r="AD384" s="20">
        <v>0</v>
      </c>
      <c r="AE384" s="37">
        <f t="shared" si="87"/>
        <v>0</v>
      </c>
      <c r="AF384" s="148">
        <f t="shared" si="88"/>
        <v>0</v>
      </c>
      <c r="AG384" s="462">
        <f t="shared" si="89"/>
        <v>0</v>
      </c>
      <c r="AH384" s="149"/>
      <c r="AI384" s="149"/>
      <c r="AJ384" s="457">
        <f t="shared" si="95"/>
        <v>0</v>
      </c>
      <c r="AK384" s="16">
        <v>0</v>
      </c>
      <c r="AL384" s="147">
        <v>0</v>
      </c>
      <c r="AM384" s="147">
        <f t="shared" si="96"/>
        <v>0</v>
      </c>
      <c r="AN384" s="147">
        <v>0</v>
      </c>
      <c r="AO384" s="147">
        <f t="shared" si="97"/>
        <v>0</v>
      </c>
      <c r="AP384" s="147">
        <f t="shared" si="98"/>
        <v>0</v>
      </c>
      <c r="AS384" s="20"/>
      <c r="AT384" s="33"/>
      <c r="AU384" s="33"/>
      <c r="AV384" s="33"/>
      <c r="AW384" s="33"/>
      <c r="AX384" s="33"/>
      <c r="AY384" s="33"/>
      <c r="AZ384" s="33">
        <f t="shared" si="94"/>
        <v>0</v>
      </c>
      <c r="BA384" s="397">
        <f t="shared" si="90"/>
        <v>0</v>
      </c>
    </row>
    <row r="385" spans="3:55" outlineLevel="1" x14ac:dyDescent="0.35">
      <c r="C385" s="5" t="s">
        <v>47</v>
      </c>
      <c r="D385" s="5" t="s">
        <v>29</v>
      </c>
      <c r="E385" s="5" t="s">
        <v>130</v>
      </c>
      <c r="F385" s="28">
        <v>0</v>
      </c>
      <c r="G385" s="28">
        <v>0</v>
      </c>
      <c r="H385" s="28">
        <v>0</v>
      </c>
      <c r="I385" s="28">
        <v>0</v>
      </c>
      <c r="J385" s="28">
        <v>0</v>
      </c>
      <c r="K385" s="28">
        <v>0</v>
      </c>
      <c r="L385" s="28">
        <v>0</v>
      </c>
      <c r="M385" s="28">
        <v>0</v>
      </c>
      <c r="N385" s="28">
        <v>0</v>
      </c>
      <c r="O385" s="28">
        <v>0</v>
      </c>
      <c r="P385" s="28">
        <v>0</v>
      </c>
      <c r="Q385" s="28">
        <v>41183.640000000007</v>
      </c>
      <c r="R385" s="37">
        <v>41183.640000000007</v>
      </c>
      <c r="S385" s="33">
        <v>87858.432000000015</v>
      </c>
      <c r="T385" s="20">
        <v>32946.916000000005</v>
      </c>
      <c r="U385" s="20">
        <v>3432.0024000000003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37">
        <f t="shared" si="87"/>
        <v>124237.35040000002</v>
      </c>
      <c r="AF385" s="148">
        <f t="shared" si="88"/>
        <v>1.3397257472315674E-3</v>
      </c>
      <c r="AG385" s="462">
        <f t="shared" si="89"/>
        <v>0</v>
      </c>
      <c r="AH385" s="149"/>
      <c r="AI385" s="149"/>
      <c r="AJ385" s="457">
        <f t="shared" si="95"/>
        <v>0</v>
      </c>
      <c r="AK385" s="16">
        <v>0</v>
      </c>
      <c r="AL385" s="147">
        <v>0</v>
      </c>
      <c r="AM385" s="147">
        <f t="shared" si="96"/>
        <v>0</v>
      </c>
      <c r="AN385" s="147">
        <v>0</v>
      </c>
      <c r="AO385" s="147">
        <f t="shared" si="97"/>
        <v>0</v>
      </c>
      <c r="AP385" s="147">
        <f t="shared" si="98"/>
        <v>0</v>
      </c>
      <c r="AS385" s="20">
        <v>56082.972000000002</v>
      </c>
      <c r="AT385" s="33"/>
      <c r="AU385" s="33"/>
      <c r="AV385" s="33"/>
      <c r="AW385" s="33"/>
      <c r="AX385" s="33"/>
      <c r="AY385" s="33"/>
      <c r="AZ385" s="33">
        <f t="shared" si="94"/>
        <v>56082.972000000002</v>
      </c>
      <c r="BA385" s="397">
        <f t="shared" si="90"/>
        <v>56082.972000000002</v>
      </c>
    </row>
    <row r="386" spans="3:55" outlineLevel="1" x14ac:dyDescent="0.35">
      <c r="C386" s="5" t="s">
        <v>83</v>
      </c>
      <c r="D386" s="14" t="s">
        <v>82</v>
      </c>
      <c r="E386" s="5"/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0</v>
      </c>
      <c r="L386" s="23">
        <v>514.77099999999996</v>
      </c>
      <c r="M386" s="23">
        <v>1029.5429999999999</v>
      </c>
      <c r="N386" s="23">
        <v>514.77099999999996</v>
      </c>
      <c r="O386" s="23">
        <v>171.59100000000001</v>
      </c>
      <c r="P386" s="23">
        <v>400.37759999999997</v>
      </c>
      <c r="Q386" s="23">
        <v>1825.6751999999997</v>
      </c>
      <c r="R386" s="37">
        <v>4456.728799999999</v>
      </c>
      <c r="S386" s="34">
        <v>2450.2175999999999</v>
      </c>
      <c r="T386" s="26">
        <v>10857.53376</v>
      </c>
      <c r="U386" s="26">
        <v>41408.038079999998</v>
      </c>
      <c r="V386" s="26">
        <v>171.59039999999999</v>
      </c>
      <c r="W386" s="26">
        <v>227.70071999999999</v>
      </c>
      <c r="X386" s="26">
        <v>0</v>
      </c>
      <c r="Y386" s="26">
        <v>0</v>
      </c>
      <c r="Z386" s="26">
        <v>0</v>
      </c>
      <c r="AA386" s="20">
        <v>0</v>
      </c>
      <c r="AB386" s="26">
        <v>0</v>
      </c>
      <c r="AC386" s="26">
        <v>0</v>
      </c>
      <c r="AD386" s="26">
        <v>0</v>
      </c>
      <c r="AE386" s="37">
        <f t="shared" si="87"/>
        <v>55115.080560000002</v>
      </c>
      <c r="AF386" s="148">
        <f t="shared" si="88"/>
        <v>5.9433891860409494E-4</v>
      </c>
      <c r="AG386" s="462">
        <f t="shared" si="89"/>
        <v>34.689037695701785</v>
      </c>
      <c r="AH386" s="149"/>
      <c r="AI386" s="149"/>
      <c r="AJ386" s="457">
        <f t="shared" si="95"/>
        <v>0</v>
      </c>
      <c r="AK386" s="16">
        <v>0</v>
      </c>
      <c r="AL386" s="147">
        <v>0</v>
      </c>
      <c r="AM386" s="147">
        <f t="shared" si="96"/>
        <v>0</v>
      </c>
      <c r="AN386" s="147">
        <v>0</v>
      </c>
      <c r="AO386" s="147">
        <f t="shared" si="97"/>
        <v>0</v>
      </c>
      <c r="AP386" s="147">
        <f t="shared" si="98"/>
        <v>0</v>
      </c>
      <c r="AS386" s="20"/>
      <c r="AT386" s="33"/>
      <c r="AU386" s="33"/>
      <c r="AV386" s="33"/>
      <c r="AW386" s="33"/>
      <c r="AX386" s="33"/>
      <c r="AY386" s="33"/>
      <c r="AZ386" s="33">
        <f t="shared" si="94"/>
        <v>0</v>
      </c>
      <c r="BA386" s="397">
        <f t="shared" si="90"/>
        <v>0</v>
      </c>
    </row>
    <row r="387" spans="3:55" outlineLevel="1" x14ac:dyDescent="0.35">
      <c r="C387" s="5" t="s">
        <v>83</v>
      </c>
      <c r="D387" s="5" t="s">
        <v>84</v>
      </c>
      <c r="E387" s="5" t="s">
        <v>70</v>
      </c>
      <c r="F387" s="28">
        <v>0</v>
      </c>
      <c r="G387" s="28">
        <v>0</v>
      </c>
      <c r="H387" s="28">
        <v>0</v>
      </c>
      <c r="I387" s="28">
        <v>0</v>
      </c>
      <c r="J387" s="28">
        <v>0</v>
      </c>
      <c r="K387" s="28">
        <v>0</v>
      </c>
      <c r="L387" s="28">
        <v>514.77099999999996</v>
      </c>
      <c r="M387" s="28">
        <v>1029.5429999999999</v>
      </c>
      <c r="N387" s="28">
        <v>514.77099999999996</v>
      </c>
      <c r="O387" s="28">
        <v>171.59100000000001</v>
      </c>
      <c r="P387" s="28">
        <v>400.37759999999997</v>
      </c>
      <c r="Q387" s="28">
        <v>857.95199999999988</v>
      </c>
      <c r="R387" s="37">
        <v>3489.0055999999995</v>
      </c>
      <c r="S387" s="33">
        <v>514.77119999999991</v>
      </c>
      <c r="T387" s="20">
        <v>406.1232</v>
      </c>
      <c r="U387" s="20">
        <v>183.02976000000001</v>
      </c>
      <c r="V387" s="20">
        <v>171.59039999999999</v>
      </c>
      <c r="W387" s="20">
        <v>0</v>
      </c>
      <c r="X387" s="20">
        <v>0</v>
      </c>
      <c r="Y387" s="20">
        <v>0</v>
      </c>
      <c r="Z387" s="20">
        <v>0</v>
      </c>
      <c r="AA387" s="20">
        <v>0</v>
      </c>
      <c r="AB387" s="20">
        <v>0</v>
      </c>
      <c r="AC387" s="20">
        <v>0</v>
      </c>
      <c r="AD387" s="20">
        <v>0</v>
      </c>
      <c r="AE387" s="37">
        <f t="shared" si="87"/>
        <v>1275.5145600000001</v>
      </c>
      <c r="AF387" s="148">
        <f t="shared" si="88"/>
        <v>1.3754637325239862E-5</v>
      </c>
      <c r="AG387" s="462">
        <f t="shared" si="89"/>
        <v>-0.17405750384960561</v>
      </c>
      <c r="AH387" s="149"/>
      <c r="AI387" s="149"/>
      <c r="AJ387" s="457">
        <f t="shared" si="95"/>
        <v>0</v>
      </c>
      <c r="AK387" s="16"/>
      <c r="AL387" s="147">
        <v>0</v>
      </c>
      <c r="AM387" s="147">
        <f t="shared" si="96"/>
        <v>0</v>
      </c>
      <c r="AN387" s="147">
        <v>0</v>
      </c>
      <c r="AO387" s="147">
        <f t="shared" si="97"/>
        <v>0</v>
      </c>
      <c r="AP387" s="147">
        <f t="shared" si="98"/>
        <v>0</v>
      </c>
      <c r="AS387" s="20">
        <v>514.77119999999991</v>
      </c>
      <c r="AT387" s="33">
        <v>306.08548552518067</v>
      </c>
      <c r="AU387" s="33">
        <v>105.02102640052179</v>
      </c>
      <c r="AV387" s="33">
        <v>514.77119999999991</v>
      </c>
      <c r="AW387" s="33"/>
      <c r="AX387" s="33">
        <v>0</v>
      </c>
      <c r="AY387" s="33"/>
      <c r="AZ387" s="33">
        <f t="shared" si="94"/>
        <v>1440.6489119257024</v>
      </c>
      <c r="BA387" s="397">
        <f t="shared" si="90"/>
        <v>1440.6489119257024</v>
      </c>
    </row>
    <row r="388" spans="3:55" outlineLevel="1" x14ac:dyDescent="0.35">
      <c r="C388" s="5" t="s">
        <v>83</v>
      </c>
      <c r="D388" s="5" t="s">
        <v>85</v>
      </c>
      <c r="E388" s="5" t="s">
        <v>70</v>
      </c>
      <c r="F388" s="28">
        <v>0</v>
      </c>
      <c r="G388" s="28">
        <v>0</v>
      </c>
      <c r="H388" s="28">
        <v>0</v>
      </c>
      <c r="I388" s="28">
        <v>0</v>
      </c>
      <c r="J388" s="28">
        <v>0</v>
      </c>
      <c r="K388" s="28">
        <v>0</v>
      </c>
      <c r="L388" s="28">
        <v>0</v>
      </c>
      <c r="M388" s="28">
        <v>0</v>
      </c>
      <c r="N388" s="28">
        <v>0</v>
      </c>
      <c r="O388" s="28">
        <v>0</v>
      </c>
      <c r="P388" s="28">
        <v>0</v>
      </c>
      <c r="Q388" s="28">
        <v>0</v>
      </c>
      <c r="R388" s="37">
        <v>0</v>
      </c>
      <c r="S388" s="33">
        <v>0</v>
      </c>
      <c r="T388" s="20">
        <v>0</v>
      </c>
      <c r="U388" s="20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37">
        <f t="shared" si="87"/>
        <v>0</v>
      </c>
      <c r="AF388" s="148">
        <f t="shared" si="88"/>
        <v>0</v>
      </c>
      <c r="AG388" s="462">
        <f t="shared" si="89"/>
        <v>0</v>
      </c>
      <c r="AH388" s="149"/>
      <c r="AI388" s="149"/>
      <c r="AJ388" s="457">
        <f t="shared" si="95"/>
        <v>0</v>
      </c>
      <c r="AK388" s="16"/>
      <c r="AL388" s="147">
        <v>0</v>
      </c>
      <c r="AM388" s="147">
        <f t="shared" si="96"/>
        <v>0</v>
      </c>
      <c r="AN388" s="147">
        <v>0</v>
      </c>
      <c r="AO388" s="147">
        <f t="shared" si="97"/>
        <v>0</v>
      </c>
      <c r="AP388" s="147">
        <f t="shared" si="98"/>
        <v>0</v>
      </c>
      <c r="AS388" s="20"/>
      <c r="AT388" s="33"/>
      <c r="AU388" s="33"/>
      <c r="AV388" s="33"/>
      <c r="AW388" s="33"/>
      <c r="AX388" s="33"/>
      <c r="AY388" s="33"/>
      <c r="AZ388" s="33">
        <f t="shared" si="94"/>
        <v>0</v>
      </c>
      <c r="BA388" s="397">
        <f t="shared" si="90"/>
        <v>0</v>
      </c>
    </row>
    <row r="389" spans="3:55" outlineLevel="1" x14ac:dyDescent="0.35">
      <c r="C389" s="5" t="s">
        <v>83</v>
      </c>
      <c r="D389" s="5" t="s">
        <v>86</v>
      </c>
      <c r="E389" s="5" t="s">
        <v>71</v>
      </c>
      <c r="F389" s="28">
        <v>0</v>
      </c>
      <c r="G389" s="28">
        <v>0</v>
      </c>
      <c r="H389" s="28">
        <v>0</v>
      </c>
      <c r="I389" s="28">
        <v>0</v>
      </c>
      <c r="J389" s="28">
        <v>0</v>
      </c>
      <c r="K389" s="28">
        <v>0</v>
      </c>
      <c r="L389" s="28">
        <v>0</v>
      </c>
      <c r="M389" s="28">
        <v>0</v>
      </c>
      <c r="N389" s="28">
        <v>0</v>
      </c>
      <c r="O389" s="28">
        <v>0</v>
      </c>
      <c r="P389" s="28">
        <v>0</v>
      </c>
      <c r="Q389" s="28">
        <v>967.72319999999991</v>
      </c>
      <c r="R389" s="37">
        <v>967.72319999999991</v>
      </c>
      <c r="S389" s="33">
        <v>1935.4463999999998</v>
      </c>
      <c r="T389" s="20">
        <v>10451.41056</v>
      </c>
      <c r="U389" s="20">
        <v>41225.008320000001</v>
      </c>
      <c r="V389" s="20">
        <v>0</v>
      </c>
      <c r="W389" s="20">
        <v>227.70071999999999</v>
      </c>
      <c r="X389" s="20">
        <v>0</v>
      </c>
      <c r="Y389" s="20">
        <v>0</v>
      </c>
      <c r="Z389" s="20">
        <v>0</v>
      </c>
      <c r="AA389" s="20">
        <v>0</v>
      </c>
      <c r="AB389" s="20">
        <v>0</v>
      </c>
      <c r="AC389" s="20">
        <v>0</v>
      </c>
      <c r="AD389" s="20">
        <v>0</v>
      </c>
      <c r="AE389" s="37">
        <f t="shared" si="87"/>
        <v>53839.565999999999</v>
      </c>
      <c r="AF389" s="148">
        <f t="shared" si="88"/>
        <v>5.8058428127885501E-4</v>
      </c>
      <c r="AG389" s="462">
        <f t="shared" si="89"/>
        <v>0</v>
      </c>
      <c r="AH389" s="149"/>
      <c r="AI389" s="149"/>
      <c r="AJ389" s="457">
        <f t="shared" si="95"/>
        <v>0</v>
      </c>
      <c r="AK389" s="16"/>
      <c r="AL389" s="147">
        <v>0</v>
      </c>
      <c r="AM389" s="147">
        <f t="shared" si="96"/>
        <v>0</v>
      </c>
      <c r="AN389" s="147">
        <v>0</v>
      </c>
      <c r="AO389" s="147">
        <f t="shared" si="97"/>
        <v>0</v>
      </c>
      <c r="AP389" s="147">
        <f t="shared" si="98"/>
        <v>0</v>
      </c>
      <c r="AS389" s="20">
        <v>0</v>
      </c>
      <c r="AT389" s="33">
        <v>0</v>
      </c>
      <c r="AU389" s="33">
        <v>5652.0596167467802</v>
      </c>
      <c r="AV389" s="33"/>
      <c r="AW389" s="33"/>
      <c r="AX389" s="33">
        <v>0</v>
      </c>
      <c r="AY389" s="33">
        <v>0</v>
      </c>
      <c r="AZ389" s="33">
        <f t="shared" si="94"/>
        <v>5652.0596167467802</v>
      </c>
      <c r="BA389" s="397">
        <f t="shared" si="90"/>
        <v>5652.0596167467802</v>
      </c>
    </row>
    <row r="390" spans="3:55" x14ac:dyDescent="0.35">
      <c r="C390" s="10" t="s">
        <v>99</v>
      </c>
      <c r="D390" s="10"/>
      <c r="E390" s="10"/>
      <c r="F390" s="22">
        <v>17275.121999999999</v>
      </c>
      <c r="G390" s="22">
        <v>27627.397000000004</v>
      </c>
      <c r="H390" s="22">
        <v>36687.617000000006</v>
      </c>
      <c r="I390" s="22">
        <v>66939.199999999997</v>
      </c>
      <c r="J390" s="22">
        <v>93030.190999999992</v>
      </c>
      <c r="K390" s="22">
        <v>210828.99539999999</v>
      </c>
      <c r="L390" s="22">
        <v>123737.64904000002</v>
      </c>
      <c r="M390" s="22">
        <v>186867.821</v>
      </c>
      <c r="N390" s="22">
        <v>122213.21844000001</v>
      </c>
      <c r="O390" s="22">
        <v>109884.139</v>
      </c>
      <c r="P390" s="22">
        <v>214138.1596399986</v>
      </c>
      <c r="Q390" s="22">
        <v>105986.37947999843</v>
      </c>
      <c r="R390" s="156">
        <v>1315215.8889999972</v>
      </c>
      <c r="S390" s="35">
        <v>115184.34576</v>
      </c>
      <c r="T390" s="21">
        <v>169251.65135999999</v>
      </c>
      <c r="U390" s="21">
        <v>205141.99752</v>
      </c>
      <c r="V390" s="21">
        <v>136690.13519999999</v>
      </c>
      <c r="W390" s="21">
        <v>232482.76128000001</v>
      </c>
      <c r="X390" s="21">
        <v>235657.49040000001</v>
      </c>
      <c r="Y390" s="21">
        <v>168852.72528000001</v>
      </c>
      <c r="Z390" s="21">
        <f>+SUM(Z391:Z425)</f>
        <v>301007.55168000003</v>
      </c>
      <c r="AA390" s="21">
        <f>+SUM(AA391:AA425)</f>
        <v>313402.77648000006</v>
      </c>
      <c r="AB390" s="21">
        <v>0</v>
      </c>
      <c r="AC390" s="21">
        <v>0</v>
      </c>
      <c r="AD390" s="21">
        <v>0</v>
      </c>
      <c r="AE390" s="156">
        <f t="shared" si="87"/>
        <v>1877671.4349599998</v>
      </c>
      <c r="AF390" s="150">
        <f t="shared" si="88"/>
        <v>2.0248055501489143E-2</v>
      </c>
      <c r="AG390" s="161">
        <f t="shared" si="89"/>
        <v>1.0501716579413434</v>
      </c>
      <c r="AH390" s="151">
        <f>SUM(AH391:AH425)</f>
        <v>197585.61576000002</v>
      </c>
      <c r="AI390" s="151">
        <f>SUM(AI391:AI425)</f>
        <v>260862.31008000005</v>
      </c>
      <c r="AJ390" s="456">
        <f t="shared" si="95"/>
        <v>2.3120498086874403E-2</v>
      </c>
      <c r="AK390" s="25">
        <v>258493.34674858823</v>
      </c>
      <c r="AL390" s="25">
        <v>287342.51632325415</v>
      </c>
      <c r="AM390" s="466">
        <f t="shared" si="96"/>
        <v>350902.22711679217</v>
      </c>
      <c r="AN390" s="466">
        <f>SUM(AN391:AN425)</f>
        <v>370902.22711679206</v>
      </c>
      <c r="AO390" s="25">
        <f t="shared" si="97"/>
        <v>370891.12544536166</v>
      </c>
      <c r="AP390" s="25">
        <f t="shared" si="98"/>
        <v>394312.81191474525</v>
      </c>
      <c r="AQ390" s="540">
        <v>40000</v>
      </c>
      <c r="AS390" s="21">
        <f>SUM(AS391:AS425)</f>
        <v>112658.7556277877</v>
      </c>
      <c r="AT390" s="35">
        <f t="shared" ref="AT390:AY390" si="99">SUM(AT391:AT425)</f>
        <v>62811.622481164588</v>
      </c>
      <c r="AU390" s="35">
        <f t="shared" si="99"/>
        <v>133566.39199999999</v>
      </c>
      <c r="AV390" s="35">
        <f t="shared" si="99"/>
        <v>36013.851000000002</v>
      </c>
      <c r="AW390" s="35">
        <f t="shared" si="99"/>
        <v>75025.131999999998</v>
      </c>
      <c r="AX390" s="35">
        <f t="shared" si="99"/>
        <v>250421</v>
      </c>
      <c r="AY390" s="35">
        <f t="shared" si="99"/>
        <v>180381.924</v>
      </c>
      <c r="AZ390" s="35">
        <f t="shared" si="94"/>
        <v>1109372.0238575405</v>
      </c>
      <c r="BA390" s="22">
        <f t="shared" si="90"/>
        <v>2532820.7046576934</v>
      </c>
      <c r="BC390" t="s">
        <v>373</v>
      </c>
    </row>
    <row r="391" spans="3:55" outlineLevel="1" x14ac:dyDescent="0.35">
      <c r="C391" s="5" t="s">
        <v>40</v>
      </c>
      <c r="D391" s="5" t="s">
        <v>36</v>
      </c>
      <c r="E391" s="5" t="s">
        <v>69</v>
      </c>
      <c r="F391" s="28">
        <v>2996.3909999999996</v>
      </c>
      <c r="G391" s="28">
        <v>7885.24</v>
      </c>
      <c r="H391" s="28">
        <v>7096.7159999999994</v>
      </c>
      <c r="I391" s="28">
        <v>15466.637999999999</v>
      </c>
      <c r="J391" s="28">
        <v>14241.655999999999</v>
      </c>
      <c r="K391" s="28">
        <v>19797.491999999998</v>
      </c>
      <c r="L391" s="28">
        <v>21795.609399999994</v>
      </c>
      <c r="M391" s="28">
        <v>30749.069999999992</v>
      </c>
      <c r="N391" s="28">
        <v>14405.320199999998</v>
      </c>
      <c r="O391" s="28">
        <v>18687.022999999997</v>
      </c>
      <c r="P391" s="28">
        <v>35063.322999999997</v>
      </c>
      <c r="Q391" s="28">
        <v>28083.801999999992</v>
      </c>
      <c r="R391" s="37">
        <v>216268.28059999997</v>
      </c>
      <c r="S391" s="33">
        <v>32764.435200000004</v>
      </c>
      <c r="T391" s="20">
        <v>19892.692800000001</v>
      </c>
      <c r="U391" s="20">
        <v>37055.016000000003</v>
      </c>
      <c r="V391" s="20">
        <v>27693.748800000001</v>
      </c>
      <c r="W391" s="20">
        <v>27303.696000000004</v>
      </c>
      <c r="X391" s="20">
        <v>27693.489600000008</v>
      </c>
      <c r="Y391" s="20">
        <v>31867.171200000008</v>
      </c>
      <c r="Z391" s="20">
        <v>32374.382400000002</v>
      </c>
      <c r="AA391" s="20">
        <v>32374.38240000001</v>
      </c>
      <c r="AB391" s="20">
        <v>0</v>
      </c>
      <c r="AC391" s="20">
        <v>0</v>
      </c>
      <c r="AD391" s="20">
        <v>0</v>
      </c>
      <c r="AE391" s="37">
        <f t="shared" si="87"/>
        <v>269019.01440000004</v>
      </c>
      <c r="AF391" s="148">
        <f t="shared" si="88"/>
        <v>2.9009931306981556E-3</v>
      </c>
      <c r="AG391" s="462">
        <f t="shared" si="89"/>
        <v>0.97156522061864581</v>
      </c>
      <c r="AH391" s="149">
        <f t="shared" ref="AH391:AH421" si="100">AVERAGE(S391:AA391)</f>
        <v>29891.001600000003</v>
      </c>
      <c r="AI391" s="149">
        <f t="shared" ref="AI391:AI421" si="101">AVERAGE(Y391:AA391)</f>
        <v>32205.312000000005</v>
      </c>
      <c r="AJ391" s="457">
        <f t="shared" si="95"/>
        <v>2.8543903266625295E-3</v>
      </c>
      <c r="AK391" s="16">
        <v>39704.371734668122</v>
      </c>
      <c r="AL391" s="147">
        <v>37682.944124645124</v>
      </c>
      <c r="AM391" s="147">
        <f t="shared" si="96"/>
        <v>43321.381698741534</v>
      </c>
      <c r="AN391" s="147">
        <v>43321.381698741534</v>
      </c>
      <c r="AO391" s="147">
        <f t="shared" si="97"/>
        <v>45789.153708467427</v>
      </c>
      <c r="AP391" s="147">
        <f t="shared" si="98"/>
        <v>48680.727888276502</v>
      </c>
      <c r="AS391" s="20">
        <v>17112.466566383297</v>
      </c>
      <c r="AT391" s="33">
        <v>8415.1917356554532</v>
      </c>
      <c r="AU391" s="33">
        <v>17367.005421091086</v>
      </c>
      <c r="AV391" s="33">
        <v>3575.4839999999999</v>
      </c>
      <c r="AW391" s="33">
        <v>6356.4160000000002</v>
      </c>
      <c r="AX391" s="33">
        <v>31019.532996238646</v>
      </c>
      <c r="AY391" s="33">
        <v>26348.004000000001</v>
      </c>
      <c r="AZ391" s="33">
        <f t="shared" si="94"/>
        <v>149898.47245403659</v>
      </c>
      <c r="BA391" s="397">
        <f t="shared" si="90"/>
        <v>325372.6798741672</v>
      </c>
    </row>
    <row r="392" spans="3:55" outlineLevel="1" x14ac:dyDescent="0.35">
      <c r="C392" s="5" t="s">
        <v>41</v>
      </c>
      <c r="D392" s="5" t="s">
        <v>32</v>
      </c>
      <c r="E392" s="5" t="s">
        <v>70</v>
      </c>
      <c r="F392" s="28">
        <v>5125.2299999999996</v>
      </c>
      <c r="G392" s="28">
        <v>4441.866</v>
      </c>
      <c r="H392" s="28">
        <v>8423.5139999999992</v>
      </c>
      <c r="I392" s="28">
        <v>11275.505999999998</v>
      </c>
      <c r="J392" s="28">
        <v>4100.1840000000002</v>
      </c>
      <c r="K392" s="28">
        <v>8883.732</v>
      </c>
      <c r="L392" s="28">
        <v>6038.4520000000002</v>
      </c>
      <c r="M392" s="28">
        <v>10735.027</v>
      </c>
      <c r="N392" s="28">
        <v>7019.1358</v>
      </c>
      <c r="O392" s="28">
        <v>5615.3090000000002</v>
      </c>
      <c r="P392" s="28">
        <v>11263.276999999998</v>
      </c>
      <c r="Q392" s="28">
        <v>3183.1060000000002</v>
      </c>
      <c r="R392" s="37">
        <v>86104.338799999983</v>
      </c>
      <c r="S392" s="33">
        <v>10964.0304</v>
      </c>
      <c r="T392" s="20">
        <v>3183.1056000000003</v>
      </c>
      <c r="U392" s="20">
        <v>6012.5328</v>
      </c>
      <c r="V392" s="20">
        <v>0</v>
      </c>
      <c r="W392" s="20">
        <v>2475.7488000000003</v>
      </c>
      <c r="X392" s="20">
        <v>2475.7488000000003</v>
      </c>
      <c r="Y392" s="20">
        <v>6012.5328000000009</v>
      </c>
      <c r="Z392" s="20">
        <v>7073.5680000000002</v>
      </c>
      <c r="AA392" s="20">
        <v>5658.8544000000002</v>
      </c>
      <c r="AB392" s="20">
        <v>0</v>
      </c>
      <c r="AC392" s="20">
        <v>0</v>
      </c>
      <c r="AD392" s="20">
        <v>0</v>
      </c>
      <c r="AE392" s="37">
        <f t="shared" ref="AE392:AE455" si="102">+SUM(S392:AD392)</f>
        <v>43856.121599999999</v>
      </c>
      <c r="AF392" s="148">
        <f t="shared" si="88"/>
        <v>4.7292682186208688E-4</v>
      </c>
      <c r="AG392" s="462">
        <f t="shared" si="89"/>
        <v>-0.35284657668026542</v>
      </c>
      <c r="AH392" s="149">
        <f t="shared" si="100"/>
        <v>4872.9023999999999</v>
      </c>
      <c r="AI392" s="149">
        <f t="shared" si="101"/>
        <v>6248.3184000000001</v>
      </c>
      <c r="AJ392" s="457">
        <f t="shared" si="95"/>
        <v>5.5379496397574073E-4</v>
      </c>
      <c r="AK392" s="16">
        <v>6939.7119449814272</v>
      </c>
      <c r="AL392" s="147">
        <v>6378.5939348199609</v>
      </c>
      <c r="AM392" s="147">
        <f t="shared" si="96"/>
        <v>8405.0043167310396</v>
      </c>
      <c r="AN392" s="147">
        <v>8405.0043167310396</v>
      </c>
      <c r="AO392" s="147">
        <f t="shared" si="97"/>
        <v>8883.7894704154769</v>
      </c>
      <c r="AP392" s="147">
        <f t="shared" si="98"/>
        <v>9444.7986651925985</v>
      </c>
      <c r="AS392" s="20"/>
      <c r="AT392" s="33">
        <v>0</v>
      </c>
      <c r="AU392" s="33">
        <v>3015.468031949662</v>
      </c>
      <c r="AV392" s="33"/>
      <c r="AW392" s="33"/>
      <c r="AX392" s="33">
        <v>3385.7774999999997</v>
      </c>
      <c r="AY392" s="33">
        <v>1650.4992000000002</v>
      </c>
      <c r="AZ392" s="33">
        <f t="shared" si="94"/>
        <v>14991.45667693109</v>
      </c>
      <c r="BA392" s="397">
        <f t="shared" si="90"/>
        <v>48103.643064090167</v>
      </c>
    </row>
    <row r="393" spans="3:55" outlineLevel="1" x14ac:dyDescent="0.35">
      <c r="C393" s="5" t="s">
        <v>41</v>
      </c>
      <c r="D393" s="5" t="s">
        <v>33</v>
      </c>
      <c r="E393" s="5" t="s">
        <v>70</v>
      </c>
      <c r="F393" s="28">
        <v>4783.5480000000007</v>
      </c>
      <c r="G393" s="28">
        <v>4441.866</v>
      </c>
      <c r="H393" s="28">
        <v>5808.594000000001</v>
      </c>
      <c r="I393" s="28">
        <v>4100.1840000000002</v>
      </c>
      <c r="J393" s="28">
        <v>2733.4560000000001</v>
      </c>
      <c r="K393" s="28">
        <v>3075.1379999999999</v>
      </c>
      <c r="L393" s="28">
        <v>3354.6960000000004</v>
      </c>
      <c r="M393" s="28">
        <v>4361.1039999999994</v>
      </c>
      <c r="N393" s="28">
        <v>3019.2257999999997</v>
      </c>
      <c r="O393" s="28">
        <v>3690.165</v>
      </c>
      <c r="P393" s="28">
        <v>5383.0659999999998</v>
      </c>
      <c r="Q393" s="28">
        <v>3718.6770000000001</v>
      </c>
      <c r="R393" s="37">
        <v>48469.719799999999</v>
      </c>
      <c r="S393" s="33">
        <v>2704.4928</v>
      </c>
      <c r="T393" s="20">
        <v>1352.2464</v>
      </c>
      <c r="U393" s="20">
        <v>3718.6776</v>
      </c>
      <c r="V393" s="20">
        <v>2704.4928</v>
      </c>
      <c r="W393" s="20">
        <v>2704.4928</v>
      </c>
      <c r="X393" s="20">
        <v>2704.4928</v>
      </c>
      <c r="Y393" s="20">
        <v>3380.616</v>
      </c>
      <c r="Z393" s="20">
        <v>2704.4928</v>
      </c>
      <c r="AA393" s="20">
        <v>5070.924</v>
      </c>
      <c r="AB393" s="20">
        <v>0</v>
      </c>
      <c r="AC393" s="20">
        <v>0</v>
      </c>
      <c r="AD393" s="20">
        <v>0</v>
      </c>
      <c r="AE393" s="37">
        <f t="shared" si="102"/>
        <v>27044.928</v>
      </c>
      <c r="AF393" s="148">
        <f t="shared" ref="AF393:AF456" si="103">AE393/$AE$7</f>
        <v>2.9164165411582963E-4</v>
      </c>
      <c r="AG393" s="462">
        <f t="shared" ref="AG393:AG456" si="104">IFERROR(SUM(S393:Z393)/SUM(F393:M393)-1,0)</f>
        <v>-0.32715996951000881</v>
      </c>
      <c r="AH393" s="149">
        <f t="shared" si="100"/>
        <v>3004.9920000000002</v>
      </c>
      <c r="AI393" s="149">
        <f t="shared" si="101"/>
        <v>3718.6776000000004</v>
      </c>
      <c r="AJ393" s="457">
        <f t="shared" si="95"/>
        <v>3.2959026664348512E-4</v>
      </c>
      <c r="AK393" s="16">
        <v>3659.2072910107845</v>
      </c>
      <c r="AL393" s="147">
        <v>3602.7400917204486</v>
      </c>
      <c r="AM393" s="147">
        <f t="shared" si="96"/>
        <v>5002.2260838261745</v>
      </c>
      <c r="AN393" s="147">
        <v>5002.2260838261745</v>
      </c>
      <c r="AO393" s="147">
        <f t="shared" si="97"/>
        <v>5287.1743710675655</v>
      </c>
      <c r="AP393" s="147">
        <f t="shared" si="98"/>
        <v>5621.0581766706409</v>
      </c>
      <c r="AS393" s="20"/>
      <c r="AT393" s="33">
        <v>0</v>
      </c>
      <c r="AU393" s="33">
        <v>1281.0306357787863</v>
      </c>
      <c r="AV393" s="33"/>
      <c r="AW393" s="33"/>
      <c r="AX393" s="33">
        <v>3385.7774999999997</v>
      </c>
      <c r="AY393" s="33">
        <v>2479.1183999999998</v>
      </c>
      <c r="AZ393" s="33">
        <f t="shared" si="94"/>
        <v>10805.13382678957</v>
      </c>
      <c r="BA393" s="397">
        <f t="shared" ref="BA393:BA456" si="105">SUM(AS393:AY393,AK393,AL393,AN393,AO393,AP393)</f>
        <v>30318.332550074399</v>
      </c>
    </row>
    <row r="394" spans="3:55" outlineLevel="1" x14ac:dyDescent="0.35">
      <c r="C394" s="5" t="s">
        <v>42</v>
      </c>
      <c r="D394" s="5" t="s">
        <v>48</v>
      </c>
      <c r="E394" s="5" t="s">
        <v>70</v>
      </c>
      <c r="F394" s="28">
        <v>0</v>
      </c>
      <c r="G394" s="28">
        <v>0</v>
      </c>
      <c r="H394" s="28">
        <v>0</v>
      </c>
      <c r="I394" s="28">
        <v>0</v>
      </c>
      <c r="J394" s="28">
        <v>0</v>
      </c>
      <c r="K394" s="28">
        <v>0</v>
      </c>
      <c r="L394" s="28">
        <v>0</v>
      </c>
      <c r="M394" s="28">
        <v>0</v>
      </c>
      <c r="N394" s="28">
        <v>0</v>
      </c>
      <c r="O394" s="28">
        <v>0</v>
      </c>
      <c r="P394" s="28">
        <v>0</v>
      </c>
      <c r="Q394" s="28">
        <v>0</v>
      </c>
      <c r="R394" s="37">
        <v>0</v>
      </c>
      <c r="S394" s="33">
        <v>0</v>
      </c>
      <c r="T394" s="20">
        <v>0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20">
        <v>0</v>
      </c>
      <c r="AD394" s="20">
        <v>0</v>
      </c>
      <c r="AE394" s="37">
        <f t="shared" si="102"/>
        <v>0</v>
      </c>
      <c r="AF394" s="148">
        <f t="shared" si="103"/>
        <v>0</v>
      </c>
      <c r="AG394" s="462">
        <f t="shared" si="104"/>
        <v>0</v>
      </c>
      <c r="AH394" s="149">
        <f t="shared" si="100"/>
        <v>0</v>
      </c>
      <c r="AI394" s="149">
        <f t="shared" si="101"/>
        <v>0</v>
      </c>
      <c r="AJ394" s="457">
        <f t="shared" si="95"/>
        <v>0</v>
      </c>
      <c r="AK394" s="16">
        <v>0</v>
      </c>
      <c r="AL394" s="147">
        <v>0</v>
      </c>
      <c r="AM394" s="147">
        <f t="shared" si="96"/>
        <v>0</v>
      </c>
      <c r="AN394" s="147">
        <v>0</v>
      </c>
      <c r="AO394" s="147">
        <f t="shared" si="97"/>
        <v>0</v>
      </c>
      <c r="AP394" s="147">
        <f t="shared" si="98"/>
        <v>0</v>
      </c>
      <c r="AS394" s="20"/>
      <c r="AT394" s="33"/>
      <c r="AU394" s="33"/>
      <c r="AV394" s="33"/>
      <c r="AW394" s="33"/>
      <c r="AX394" s="33"/>
      <c r="AY394" s="33"/>
      <c r="AZ394" s="33">
        <f t="shared" si="94"/>
        <v>0</v>
      </c>
      <c r="BA394" s="397">
        <f t="shared" si="105"/>
        <v>0</v>
      </c>
    </row>
    <row r="395" spans="3:55" outlineLevel="1" x14ac:dyDescent="0.35">
      <c r="C395" s="5" t="s">
        <v>43</v>
      </c>
      <c r="D395" s="5" t="s">
        <v>49</v>
      </c>
      <c r="E395" s="5" t="s">
        <v>69</v>
      </c>
      <c r="F395" s="28">
        <v>0</v>
      </c>
      <c r="G395" s="28">
        <v>0</v>
      </c>
      <c r="H395" s="28">
        <v>0</v>
      </c>
      <c r="I395" s="28">
        <v>0</v>
      </c>
      <c r="J395" s="28">
        <v>0</v>
      </c>
      <c r="K395" s="28">
        <v>0</v>
      </c>
      <c r="L395" s="28">
        <v>0</v>
      </c>
      <c r="M395" s="28">
        <v>0</v>
      </c>
      <c r="N395" s="28">
        <v>0</v>
      </c>
      <c r="O395" s="28">
        <v>0</v>
      </c>
      <c r="P395" s="28">
        <v>0</v>
      </c>
      <c r="Q395" s="28">
        <v>0</v>
      </c>
      <c r="R395" s="37">
        <v>0</v>
      </c>
      <c r="S395" s="33">
        <v>0</v>
      </c>
      <c r="T395" s="20">
        <v>0</v>
      </c>
      <c r="U395" s="20">
        <v>0</v>
      </c>
      <c r="V395" s="20">
        <v>0</v>
      </c>
      <c r="W395" s="20">
        <v>0</v>
      </c>
      <c r="X395" s="20">
        <v>0</v>
      </c>
      <c r="Y395" s="20">
        <v>0</v>
      </c>
      <c r="Z395" s="20">
        <v>0</v>
      </c>
      <c r="AA395" s="20">
        <v>814.10399999999993</v>
      </c>
      <c r="AB395" s="20">
        <v>0</v>
      </c>
      <c r="AC395" s="20">
        <v>0</v>
      </c>
      <c r="AD395" s="20">
        <v>0</v>
      </c>
      <c r="AE395" s="37">
        <f t="shared" si="102"/>
        <v>814.10399999999993</v>
      </c>
      <c r="AF395" s="148">
        <f t="shared" si="103"/>
        <v>8.77897094724428E-6</v>
      </c>
      <c r="AG395" s="462">
        <f t="shared" si="104"/>
        <v>0</v>
      </c>
      <c r="AH395" s="149">
        <f t="shared" si="100"/>
        <v>90.455999999999989</v>
      </c>
      <c r="AI395" s="149">
        <f t="shared" si="101"/>
        <v>271.36799999999999</v>
      </c>
      <c r="AJ395" s="457">
        <f t="shared" si="95"/>
        <v>2.4051628320376377E-5</v>
      </c>
      <c r="AK395" s="16">
        <v>0</v>
      </c>
      <c r="AL395" s="147">
        <v>0</v>
      </c>
      <c r="AM395" s="147">
        <f t="shared" si="96"/>
        <v>365.03408843932613</v>
      </c>
      <c r="AN395" s="472">
        <f>AM395+20000</f>
        <v>20365.034088439326</v>
      </c>
      <c r="AO395" s="147">
        <f t="shared" si="97"/>
        <v>385.82799829914353</v>
      </c>
      <c r="AP395" s="147">
        <f t="shared" si="98"/>
        <v>410.19294474109785</v>
      </c>
      <c r="AS395" s="20"/>
      <c r="AT395" s="33"/>
      <c r="AU395" s="33"/>
      <c r="AV395" s="33"/>
      <c r="AW395" s="33"/>
      <c r="AX395" s="33"/>
      <c r="AY395" s="33"/>
      <c r="AZ395" s="33">
        <f t="shared" si="94"/>
        <v>0</v>
      </c>
      <c r="BA395" s="397">
        <f t="shared" si="105"/>
        <v>21161.055031479569</v>
      </c>
    </row>
    <row r="396" spans="3:55" outlineLevel="1" x14ac:dyDescent="0.35">
      <c r="C396" s="5" t="s">
        <v>41</v>
      </c>
      <c r="D396" s="5" t="s">
        <v>30</v>
      </c>
      <c r="E396" s="5" t="s">
        <v>71</v>
      </c>
      <c r="F396" s="28"/>
      <c r="G396" s="28"/>
      <c r="H396" s="28"/>
      <c r="I396" s="28">
        <v>10965.082</v>
      </c>
      <c r="J396" s="28">
        <v>28566.171999999999</v>
      </c>
      <c r="K396" s="28">
        <v>84419.228000000003</v>
      </c>
      <c r="L396" s="28">
        <v>47772.584000000003</v>
      </c>
      <c r="M396" s="28">
        <v>55813.198999999993</v>
      </c>
      <c r="N396" s="28">
        <v>44242.873999999996</v>
      </c>
      <c r="O396" s="28">
        <v>34540.362999999998</v>
      </c>
      <c r="P396" s="28">
        <v>75669.351999999999</v>
      </c>
      <c r="Q396" s="28">
        <v>2795.174</v>
      </c>
      <c r="R396" s="37">
        <v>384784.02799999999</v>
      </c>
      <c r="S396" s="33">
        <v>0</v>
      </c>
      <c r="T396" s="20">
        <v>34763.281920000001</v>
      </c>
      <c r="U396" s="20">
        <v>54270.84887999999</v>
      </c>
      <c r="V396" s="20">
        <v>42279.420959999996</v>
      </c>
      <c r="W396" s="20">
        <v>80987.934240000017</v>
      </c>
      <c r="X396" s="20">
        <v>103583.75904000003</v>
      </c>
      <c r="Y396" s="20">
        <v>44017.369919999997</v>
      </c>
      <c r="Z396" s="20">
        <v>124629.36048000002</v>
      </c>
      <c r="AA396" s="20">
        <v>80800.84368000002</v>
      </c>
      <c r="AB396" s="20">
        <v>0</v>
      </c>
      <c r="AC396" s="20">
        <v>0</v>
      </c>
      <c r="AD396" s="20">
        <v>0</v>
      </c>
      <c r="AE396" s="37">
        <f t="shared" si="102"/>
        <v>565332.81912000012</v>
      </c>
      <c r="AF396" s="148">
        <f t="shared" si="103"/>
        <v>6.0963223305353954E-3</v>
      </c>
      <c r="AG396" s="462">
        <f t="shared" si="104"/>
        <v>1.1294714292686492</v>
      </c>
      <c r="AH396" s="149">
        <f t="shared" si="100"/>
        <v>62814.75768000001</v>
      </c>
      <c r="AI396" s="149">
        <f t="shared" si="101"/>
        <v>83149.191360000012</v>
      </c>
      <c r="AJ396" s="457">
        <f t="shared" si="95"/>
        <v>7.369599384343662E-3</v>
      </c>
      <c r="AK396" s="16">
        <v>90118.061001239781</v>
      </c>
      <c r="AL396" s="147">
        <v>111583.63520073178</v>
      </c>
      <c r="AM396" s="147">
        <f t="shared" si="96"/>
        <v>111849.18366411918</v>
      </c>
      <c r="AN396" s="147">
        <v>111849.18366411918</v>
      </c>
      <c r="AO396" s="147">
        <f t="shared" si="97"/>
        <v>118220.59366845479</v>
      </c>
      <c r="AP396" s="147">
        <f t="shared" si="98"/>
        <v>125686.19607617498</v>
      </c>
      <c r="AS396" s="20">
        <v>45532.099733358154</v>
      </c>
      <c r="AT396" s="33">
        <v>29801.554777968558</v>
      </c>
      <c r="AU396" s="33">
        <v>29594.729723017808</v>
      </c>
      <c r="AV396" s="33">
        <v>10965.082</v>
      </c>
      <c r="AW396" s="33">
        <v>28566.171999999999</v>
      </c>
      <c r="AX396" s="33">
        <v>92814.269840610345</v>
      </c>
      <c r="AY396" s="33">
        <v>71483.083200000008</v>
      </c>
      <c r="AZ396" s="33">
        <f t="shared" si="94"/>
        <v>398875.05227619468</v>
      </c>
      <c r="BA396" s="397">
        <f t="shared" si="105"/>
        <v>866214.66088567546</v>
      </c>
    </row>
    <row r="397" spans="3:55" outlineLevel="1" x14ac:dyDescent="0.35">
      <c r="C397" s="5" t="s">
        <v>41</v>
      </c>
      <c r="D397" s="5" t="s">
        <v>31</v>
      </c>
      <c r="E397" s="5" t="s">
        <v>71</v>
      </c>
      <c r="F397" s="28">
        <v>1133.4839999999999</v>
      </c>
      <c r="G397" s="28">
        <v>2947.058</v>
      </c>
      <c r="H397" s="28">
        <v>5667.4189999999999</v>
      </c>
      <c r="I397" s="28">
        <v>12548.474</v>
      </c>
      <c r="J397" s="28">
        <v>26223.357</v>
      </c>
      <c r="K397" s="28">
        <v>72530.172599999991</v>
      </c>
      <c r="L397" s="28">
        <v>35123.335920000005</v>
      </c>
      <c r="M397" s="28">
        <v>58024.538</v>
      </c>
      <c r="N397" s="28">
        <v>36171.284840000008</v>
      </c>
      <c r="O397" s="28">
        <v>34267.457999999999</v>
      </c>
      <c r="P397" s="28">
        <v>48886.442000000003</v>
      </c>
      <c r="Q397" s="28">
        <v>36816.482999999993</v>
      </c>
      <c r="R397" s="37">
        <v>370339.50636</v>
      </c>
      <c r="S397" s="33">
        <v>31175.720640000003</v>
      </c>
      <c r="T397" s="20">
        <v>43062.865919999997</v>
      </c>
      <c r="U397" s="20">
        <v>59872.893120000008</v>
      </c>
      <c r="V397" s="20">
        <v>38801.630879999997</v>
      </c>
      <c r="W397" s="20">
        <v>86126.807519999988</v>
      </c>
      <c r="X397" s="20">
        <v>79846.637759999983</v>
      </c>
      <c r="Y397" s="20">
        <v>55847.581919999997</v>
      </c>
      <c r="Z397" s="20">
        <v>109946.14704</v>
      </c>
      <c r="AA397" s="20">
        <v>128964.73968000001</v>
      </c>
      <c r="AB397" s="20">
        <v>0</v>
      </c>
      <c r="AC397" s="20">
        <v>0</v>
      </c>
      <c r="AD397" s="20">
        <v>0</v>
      </c>
      <c r="AE397" s="37">
        <f t="shared" si="102"/>
        <v>633645.02448000002</v>
      </c>
      <c r="AF397" s="148">
        <f t="shared" si="103"/>
        <v>6.8329737487787942E-3</v>
      </c>
      <c r="AG397" s="462">
        <f t="shared" si="104"/>
        <v>1.3561408849271706</v>
      </c>
      <c r="AH397" s="149">
        <f t="shared" si="100"/>
        <v>70405.002720000004</v>
      </c>
      <c r="AI397" s="149">
        <f t="shared" si="101"/>
        <v>98252.822879999992</v>
      </c>
      <c r="AJ397" s="457">
        <f t="shared" si="95"/>
        <v>8.7082499680785196E-3</v>
      </c>
      <c r="AK397" s="16">
        <v>86050.095811025298</v>
      </c>
      <c r="AL397" s="147">
        <v>100684.69967137728</v>
      </c>
      <c r="AM397" s="147">
        <f t="shared" si="96"/>
        <v>132166.02413177441</v>
      </c>
      <c r="AN397" s="147">
        <v>132166.02413177441</v>
      </c>
      <c r="AO397" s="147">
        <f t="shared" si="97"/>
        <v>139694.76865006442</v>
      </c>
      <c r="AP397" s="147">
        <f t="shared" si="98"/>
        <v>148516.46010683908</v>
      </c>
      <c r="AS397" s="20">
        <v>38701.456027654851</v>
      </c>
      <c r="AT397" s="33">
        <v>19031.749260596873</v>
      </c>
      <c r="AU397" s="33">
        <v>40794.969399034249</v>
      </c>
      <c r="AV397" s="33">
        <v>10508.203</v>
      </c>
      <c r="AW397" s="33">
        <v>20102.544000000002</v>
      </c>
      <c r="AX397" s="33">
        <v>75007.339711515509</v>
      </c>
      <c r="AY397" s="33">
        <v>62875.422719999995</v>
      </c>
      <c r="AZ397" s="33">
        <f t="shared" si="94"/>
        <v>353071.77992982673</v>
      </c>
      <c r="BA397" s="397">
        <f t="shared" si="105"/>
        <v>874133.73248988192</v>
      </c>
    </row>
    <row r="398" spans="3:55" outlineLevel="1" x14ac:dyDescent="0.35">
      <c r="C398" s="5" t="s">
        <v>41</v>
      </c>
      <c r="D398" s="5" t="s">
        <v>34</v>
      </c>
      <c r="E398" s="5" t="s">
        <v>72</v>
      </c>
      <c r="F398" s="28">
        <v>3236.4690000000001</v>
      </c>
      <c r="G398" s="28">
        <v>7911.3670000000002</v>
      </c>
      <c r="H398" s="28">
        <v>9691.3740000000016</v>
      </c>
      <c r="I398" s="28">
        <v>1618.2339999999999</v>
      </c>
      <c r="J398" s="28">
        <v>9169.9930000000004</v>
      </c>
      <c r="K398" s="28">
        <v>7731.5627999999997</v>
      </c>
      <c r="L398" s="28">
        <v>4942.9697200000001</v>
      </c>
      <c r="M398" s="28">
        <v>8120.5930000000008</v>
      </c>
      <c r="N398" s="28">
        <v>3001.0887999999995</v>
      </c>
      <c r="O398" s="28">
        <v>6355.2470000000003</v>
      </c>
      <c r="P398" s="28">
        <v>6897.8076399986303</v>
      </c>
      <c r="Q398" s="28">
        <v>5692.4384799984546</v>
      </c>
      <c r="R398" s="37">
        <v>74369.144439997079</v>
      </c>
      <c r="S398" s="33">
        <v>3557.7791999999999</v>
      </c>
      <c r="T398" s="20">
        <v>2312.5564799999997</v>
      </c>
      <c r="U398" s="20">
        <v>4625.1129600000004</v>
      </c>
      <c r="V398" s="20">
        <v>3379.8902399999997</v>
      </c>
      <c r="W398" s="20">
        <v>2312.5564800000002</v>
      </c>
      <c r="X398" s="20">
        <v>1067.33376</v>
      </c>
      <c r="Y398" s="20">
        <v>2668.3343999999997</v>
      </c>
      <c r="Z398" s="20">
        <v>3379.8902399999997</v>
      </c>
      <c r="AA398" s="20">
        <v>3379.8902400000002</v>
      </c>
      <c r="AB398" s="20">
        <v>0</v>
      </c>
      <c r="AC398" s="20">
        <v>0</v>
      </c>
      <c r="AD398" s="20">
        <v>0</v>
      </c>
      <c r="AE398" s="37">
        <f t="shared" si="102"/>
        <v>26683.344000000001</v>
      </c>
      <c r="AF398" s="148">
        <f t="shared" si="103"/>
        <v>2.8774247731410855E-4</v>
      </c>
      <c r="AG398" s="462">
        <f t="shared" si="104"/>
        <v>-0.55546900724073955</v>
      </c>
      <c r="AH398" s="149">
        <f t="shared" si="100"/>
        <v>2964.8160000000003</v>
      </c>
      <c r="AI398" s="149">
        <f t="shared" si="101"/>
        <v>3142.7049599999996</v>
      </c>
      <c r="AJ398" s="457">
        <f t="shared" si="95"/>
        <v>2.7854121200186939E-4</v>
      </c>
      <c r="AK398" s="16">
        <v>3973.8735392984154</v>
      </c>
      <c r="AL398" s="147">
        <v>2916.5721825956489</v>
      </c>
      <c r="AM398" s="147">
        <f t="shared" si="96"/>
        <v>4227.4492213796348</v>
      </c>
      <c r="AN398" s="147">
        <v>4227.4492213796348</v>
      </c>
      <c r="AO398" s="147">
        <f t="shared" si="97"/>
        <v>4468.2628901034377</v>
      </c>
      <c r="AP398" s="147">
        <f t="shared" si="98"/>
        <v>4750.4326302100981</v>
      </c>
      <c r="AS398" s="20"/>
      <c r="AT398" s="33">
        <v>0</v>
      </c>
      <c r="AU398" s="33">
        <v>2190.7661930908093</v>
      </c>
      <c r="AV398" s="33"/>
      <c r="AW398" s="33"/>
      <c r="AX398" s="33">
        <v>25069.948810372367</v>
      </c>
      <c r="AY398" s="33">
        <v>2253.2601599999998</v>
      </c>
      <c r="AZ398" s="33">
        <f t="shared" si="94"/>
        <v>33487.848702761592</v>
      </c>
      <c r="BA398" s="397">
        <f t="shared" si="105"/>
        <v>49850.565627050411</v>
      </c>
    </row>
    <row r="399" spans="3:55" outlineLevel="1" x14ac:dyDescent="0.35">
      <c r="C399" s="5" t="s">
        <v>41</v>
      </c>
      <c r="D399" s="5" t="s">
        <v>35</v>
      </c>
      <c r="E399" s="5" t="s">
        <v>72</v>
      </c>
      <c r="F399" s="28">
        <v>0</v>
      </c>
      <c r="G399" s="28">
        <v>0</v>
      </c>
      <c r="H399" s="28">
        <v>0</v>
      </c>
      <c r="I399" s="28">
        <v>0</v>
      </c>
      <c r="J399" s="28">
        <v>0</v>
      </c>
      <c r="K399" s="28">
        <v>0</v>
      </c>
      <c r="L399" s="28">
        <v>0</v>
      </c>
      <c r="M399" s="28">
        <v>0</v>
      </c>
      <c r="N399" s="28">
        <v>0</v>
      </c>
      <c r="O399" s="28">
        <v>0</v>
      </c>
      <c r="P399" s="28">
        <v>0</v>
      </c>
      <c r="Q399" s="28">
        <v>0</v>
      </c>
      <c r="R399" s="37">
        <v>0</v>
      </c>
      <c r="S399" s="33">
        <v>0</v>
      </c>
      <c r="T399" s="20">
        <v>0</v>
      </c>
      <c r="U399" s="20">
        <v>0</v>
      </c>
      <c r="V399" s="20">
        <v>0</v>
      </c>
      <c r="W399" s="20">
        <v>0</v>
      </c>
      <c r="X399" s="20">
        <v>0</v>
      </c>
      <c r="Y399" s="20">
        <v>0</v>
      </c>
      <c r="Z399" s="20">
        <v>0</v>
      </c>
      <c r="AA399" s="20">
        <v>0</v>
      </c>
      <c r="AB399" s="20">
        <v>0</v>
      </c>
      <c r="AC399" s="20">
        <v>0</v>
      </c>
      <c r="AD399" s="20">
        <v>0</v>
      </c>
      <c r="AE399" s="37">
        <f t="shared" si="102"/>
        <v>0</v>
      </c>
      <c r="AF399" s="148">
        <f t="shared" si="103"/>
        <v>0</v>
      </c>
      <c r="AG399" s="462">
        <f t="shared" si="104"/>
        <v>0</v>
      </c>
      <c r="AH399" s="149">
        <f t="shared" si="100"/>
        <v>0</v>
      </c>
      <c r="AI399" s="149">
        <f t="shared" si="101"/>
        <v>0</v>
      </c>
      <c r="AJ399" s="457">
        <f t="shared" si="95"/>
        <v>0</v>
      </c>
      <c r="AK399" s="16">
        <v>0</v>
      </c>
      <c r="AL399" s="147">
        <v>0</v>
      </c>
      <c r="AM399" s="147">
        <f t="shared" si="96"/>
        <v>0</v>
      </c>
      <c r="AN399" s="147">
        <v>0</v>
      </c>
      <c r="AO399" s="147">
        <f t="shared" si="97"/>
        <v>0</v>
      </c>
      <c r="AP399" s="147">
        <f t="shared" si="98"/>
        <v>0</v>
      </c>
      <c r="AS399" s="20"/>
      <c r="AT399" s="33"/>
      <c r="AU399" s="33"/>
      <c r="AV399" s="33"/>
      <c r="AW399" s="33"/>
      <c r="AX399" s="33"/>
      <c r="AY399" s="33"/>
      <c r="AZ399" s="33">
        <f t="shared" si="94"/>
        <v>0</v>
      </c>
      <c r="BA399" s="397">
        <f t="shared" si="105"/>
        <v>0</v>
      </c>
    </row>
    <row r="400" spans="3:55" outlineLevel="1" x14ac:dyDescent="0.35">
      <c r="C400" s="5" t="s">
        <v>44</v>
      </c>
      <c r="D400" s="5" t="s">
        <v>50</v>
      </c>
      <c r="E400" s="5" t="s">
        <v>73</v>
      </c>
      <c r="F400" s="28">
        <v>0</v>
      </c>
      <c r="G400" s="28">
        <v>0</v>
      </c>
      <c r="H400" s="28">
        <v>0</v>
      </c>
      <c r="I400" s="28">
        <v>0</v>
      </c>
      <c r="J400" s="28">
        <v>0</v>
      </c>
      <c r="K400" s="28">
        <v>0</v>
      </c>
      <c r="L400" s="28">
        <v>0</v>
      </c>
      <c r="M400" s="28">
        <v>0</v>
      </c>
      <c r="N400" s="28">
        <v>0</v>
      </c>
      <c r="O400" s="28">
        <v>0</v>
      </c>
      <c r="P400" s="28">
        <v>0</v>
      </c>
      <c r="Q400" s="28">
        <v>0</v>
      </c>
      <c r="R400" s="37">
        <v>0</v>
      </c>
      <c r="S400" s="33">
        <v>0</v>
      </c>
      <c r="T400" s="20">
        <v>21440.764799999997</v>
      </c>
      <c r="U400" s="20">
        <v>11795.258879999999</v>
      </c>
      <c r="V400" s="20">
        <v>6726.3436799999999</v>
      </c>
      <c r="W400" s="20">
        <v>9609.0623999999989</v>
      </c>
      <c r="X400" s="20">
        <v>8107.6463999999996</v>
      </c>
      <c r="Y400" s="20">
        <v>13092.347519999999</v>
      </c>
      <c r="Z400" s="20">
        <v>10810.1952</v>
      </c>
      <c r="AA400" s="20">
        <v>10329.742079999998</v>
      </c>
      <c r="AB400" s="20">
        <v>0</v>
      </c>
      <c r="AC400" s="20">
        <v>0</v>
      </c>
      <c r="AD400" s="20">
        <v>0</v>
      </c>
      <c r="AE400" s="37">
        <f t="shared" si="102"/>
        <v>91911.360959999991</v>
      </c>
      <c r="AF400" s="148">
        <f t="shared" si="103"/>
        <v>9.9113524511551618E-4</v>
      </c>
      <c r="AG400" s="462">
        <f t="shared" si="104"/>
        <v>0</v>
      </c>
      <c r="AH400" s="149">
        <f t="shared" si="100"/>
        <v>10212.373439999999</v>
      </c>
      <c r="AI400" s="149">
        <f t="shared" si="101"/>
        <v>11410.761599999998</v>
      </c>
      <c r="AJ400" s="457">
        <f t="shared" si="95"/>
        <v>1.011347678634265E-3</v>
      </c>
      <c r="AK400" s="16">
        <v>15940.166515046682</v>
      </c>
      <c r="AL400" s="147">
        <v>13120.548226688421</v>
      </c>
      <c r="AM400" s="147">
        <f t="shared" si="96"/>
        <v>15349.329910138506</v>
      </c>
      <c r="AN400" s="147">
        <v>15349.329910138506</v>
      </c>
      <c r="AO400" s="147">
        <f t="shared" si="97"/>
        <v>16223.693682367602</v>
      </c>
      <c r="AP400" s="147">
        <f t="shared" si="98"/>
        <v>17248.216084588606</v>
      </c>
      <c r="AS400" s="20">
        <v>0</v>
      </c>
      <c r="AT400" s="33">
        <v>0</v>
      </c>
      <c r="AU400" s="33">
        <v>9343.3321169356514</v>
      </c>
      <c r="AV400" s="33"/>
      <c r="AW400" s="33">
        <v>10000</v>
      </c>
      <c r="AX400" s="33">
        <v>9869.1768206315683</v>
      </c>
      <c r="AY400" s="33">
        <v>7967.5142399999995</v>
      </c>
      <c r="AZ400" s="33">
        <f t="shared" si="94"/>
        <v>53120.189692613894</v>
      </c>
      <c r="BA400" s="397">
        <f t="shared" si="105"/>
        <v>115061.97759639703</v>
      </c>
    </row>
    <row r="401" spans="3:53" outlineLevel="1" x14ac:dyDescent="0.35">
      <c r="C401" s="5" t="s">
        <v>44</v>
      </c>
      <c r="D401" s="5" t="s">
        <v>51</v>
      </c>
      <c r="E401" s="5" t="s">
        <v>73</v>
      </c>
      <c r="F401" s="28">
        <v>0</v>
      </c>
      <c r="G401" s="28">
        <v>0</v>
      </c>
      <c r="H401" s="28">
        <v>0</v>
      </c>
      <c r="I401" s="28">
        <v>0</v>
      </c>
      <c r="J401" s="28">
        <v>0</v>
      </c>
      <c r="K401" s="28">
        <v>0</v>
      </c>
      <c r="L401" s="28">
        <v>0</v>
      </c>
      <c r="M401" s="28">
        <v>0</v>
      </c>
      <c r="N401" s="28">
        <v>0</v>
      </c>
      <c r="O401" s="28">
        <v>0</v>
      </c>
      <c r="P401" s="28">
        <v>0</v>
      </c>
      <c r="Q401" s="28">
        <v>0</v>
      </c>
      <c r="R401" s="37">
        <v>0</v>
      </c>
      <c r="S401" s="33">
        <v>6738.5260799999996</v>
      </c>
      <c r="T401" s="20">
        <v>19602.984960000002</v>
      </c>
      <c r="U401" s="20">
        <v>9537.1084800000008</v>
      </c>
      <c r="V401" s="20">
        <v>4083.8515199999997</v>
      </c>
      <c r="W401" s="20">
        <v>6245.8905599999989</v>
      </c>
      <c r="X401" s="20">
        <v>6366.0038399999994</v>
      </c>
      <c r="Y401" s="20">
        <v>11290.648319999998</v>
      </c>
      <c r="Z401" s="20">
        <v>10089.515519999997</v>
      </c>
      <c r="AA401" s="20">
        <v>12491.781119999998</v>
      </c>
      <c r="AB401" s="20">
        <v>0</v>
      </c>
      <c r="AC401" s="20">
        <v>0</v>
      </c>
      <c r="AD401" s="20">
        <v>0</v>
      </c>
      <c r="AE401" s="37">
        <f t="shared" si="102"/>
        <v>86446.310399999988</v>
      </c>
      <c r="AF401" s="148">
        <f t="shared" si="103"/>
        <v>9.3220233225492207E-4</v>
      </c>
      <c r="AG401" s="462">
        <f t="shared" si="104"/>
        <v>0</v>
      </c>
      <c r="AH401" s="149">
        <f t="shared" si="100"/>
        <v>9605.145599999998</v>
      </c>
      <c r="AI401" s="149">
        <f t="shared" si="101"/>
        <v>11290.648319999998</v>
      </c>
      <c r="AJ401" s="457">
        <f t="shared" si="95"/>
        <v>1.0007019135960095E-3</v>
      </c>
      <c r="AK401" s="16">
        <v>12107.858911317726</v>
      </c>
      <c r="AL401" s="147">
        <v>11372.782890675513</v>
      </c>
      <c r="AM401" s="147">
        <f t="shared" si="96"/>
        <v>15187.758016347572</v>
      </c>
      <c r="AN401" s="147">
        <v>15187.758016347572</v>
      </c>
      <c r="AO401" s="147">
        <f t="shared" si="97"/>
        <v>16052.91795939531</v>
      </c>
      <c r="AP401" s="147">
        <f t="shared" si="98"/>
        <v>17066.655915277144</v>
      </c>
      <c r="AS401" s="20">
        <v>0</v>
      </c>
      <c r="AT401" s="33">
        <v>0</v>
      </c>
      <c r="AU401" s="33">
        <v>7582.9941818608186</v>
      </c>
      <c r="AV401" s="33"/>
      <c r="AW401" s="33">
        <v>10000</v>
      </c>
      <c r="AX401" s="33">
        <v>9869.1768206315683</v>
      </c>
      <c r="AY401" s="33">
        <v>5325.0220799999988</v>
      </c>
      <c r="AZ401" s="33">
        <f t="shared" si="94"/>
        <v>44885.051993810121</v>
      </c>
      <c r="BA401" s="397">
        <f t="shared" si="105"/>
        <v>104565.16677550567</v>
      </c>
    </row>
    <row r="402" spans="3:53" outlineLevel="1" x14ac:dyDescent="0.35">
      <c r="C402" s="5" t="s">
        <v>41</v>
      </c>
      <c r="D402" s="5" t="s">
        <v>52</v>
      </c>
      <c r="E402" s="5" t="s">
        <v>74</v>
      </c>
      <c r="F402" s="28">
        <v>0</v>
      </c>
      <c r="G402" s="28">
        <v>0</v>
      </c>
      <c r="H402" s="28">
        <v>0</v>
      </c>
      <c r="I402" s="28">
        <v>0</v>
      </c>
      <c r="J402" s="28">
        <v>0</v>
      </c>
      <c r="K402" s="28">
        <v>0</v>
      </c>
      <c r="L402" s="28">
        <v>0</v>
      </c>
      <c r="M402" s="28">
        <v>0</v>
      </c>
      <c r="N402" s="28">
        <v>0</v>
      </c>
      <c r="O402" s="28">
        <v>0</v>
      </c>
      <c r="P402" s="28">
        <v>0</v>
      </c>
      <c r="Q402" s="28">
        <v>0</v>
      </c>
      <c r="R402" s="37">
        <v>0</v>
      </c>
      <c r="S402" s="33">
        <v>0</v>
      </c>
      <c r="T402" s="20">
        <v>0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0</v>
      </c>
      <c r="AB402" s="20">
        <v>0</v>
      </c>
      <c r="AC402" s="20">
        <v>0</v>
      </c>
      <c r="AD402" s="20">
        <v>0</v>
      </c>
      <c r="AE402" s="37">
        <f t="shared" si="102"/>
        <v>0</v>
      </c>
      <c r="AF402" s="148">
        <f t="shared" si="103"/>
        <v>0</v>
      </c>
      <c r="AG402" s="462">
        <f t="shared" si="104"/>
        <v>0</v>
      </c>
      <c r="AH402" s="149">
        <f t="shared" si="100"/>
        <v>0</v>
      </c>
      <c r="AI402" s="149">
        <f t="shared" si="101"/>
        <v>0</v>
      </c>
      <c r="AJ402" s="457">
        <f t="shared" si="95"/>
        <v>0</v>
      </c>
      <c r="AK402" s="16">
        <v>0</v>
      </c>
      <c r="AL402" s="147">
        <v>0</v>
      </c>
      <c r="AM402" s="147">
        <f t="shared" si="96"/>
        <v>0</v>
      </c>
      <c r="AN402" s="147">
        <v>0</v>
      </c>
      <c r="AO402" s="147">
        <f t="shared" si="97"/>
        <v>0</v>
      </c>
      <c r="AP402" s="147">
        <f t="shared" si="98"/>
        <v>0</v>
      </c>
      <c r="AS402" s="20"/>
      <c r="AT402" s="33"/>
      <c r="AU402" s="33"/>
      <c r="AV402" s="33"/>
      <c r="AW402" s="33"/>
      <c r="AX402" s="33"/>
      <c r="AY402" s="33"/>
      <c r="AZ402" s="33">
        <f t="shared" si="94"/>
        <v>0</v>
      </c>
      <c r="BA402" s="397">
        <f t="shared" si="105"/>
        <v>0</v>
      </c>
    </row>
    <row r="403" spans="3:53" outlineLevel="1" x14ac:dyDescent="0.35">
      <c r="C403" s="5" t="s">
        <v>41</v>
      </c>
      <c r="D403" s="5" t="s">
        <v>53</v>
      </c>
      <c r="E403" s="5" t="s">
        <v>74</v>
      </c>
      <c r="F403" s="28">
        <v>0</v>
      </c>
      <c r="G403" s="28">
        <v>0</v>
      </c>
      <c r="H403" s="28">
        <v>0</v>
      </c>
      <c r="I403" s="28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0</v>
      </c>
      <c r="Q403" s="28">
        <v>0</v>
      </c>
      <c r="R403" s="37">
        <v>0</v>
      </c>
      <c r="S403" s="33">
        <v>0</v>
      </c>
      <c r="T403" s="20">
        <v>0</v>
      </c>
      <c r="U403" s="20">
        <v>0</v>
      </c>
      <c r="V403" s="20">
        <v>0</v>
      </c>
      <c r="W403" s="20">
        <v>0</v>
      </c>
      <c r="X403" s="20">
        <v>0</v>
      </c>
      <c r="Y403" s="20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37">
        <f t="shared" si="102"/>
        <v>0</v>
      </c>
      <c r="AF403" s="148">
        <f t="shared" si="103"/>
        <v>0</v>
      </c>
      <c r="AG403" s="462">
        <f t="shared" si="104"/>
        <v>0</v>
      </c>
      <c r="AH403" s="149">
        <f t="shared" si="100"/>
        <v>0</v>
      </c>
      <c r="AI403" s="149">
        <f t="shared" si="101"/>
        <v>0</v>
      </c>
      <c r="AJ403" s="457">
        <f t="shared" si="95"/>
        <v>0</v>
      </c>
      <c r="AK403" s="16">
        <v>0</v>
      </c>
      <c r="AL403" s="147">
        <v>0</v>
      </c>
      <c r="AM403" s="147">
        <f t="shared" si="96"/>
        <v>0</v>
      </c>
      <c r="AN403" s="147">
        <v>0</v>
      </c>
      <c r="AO403" s="147">
        <f t="shared" si="97"/>
        <v>0</v>
      </c>
      <c r="AP403" s="147">
        <f t="shared" si="98"/>
        <v>0</v>
      </c>
      <c r="AS403" s="20"/>
      <c r="AT403" s="33"/>
      <c r="AU403" s="33"/>
      <c r="AV403" s="33"/>
      <c r="AW403" s="33"/>
      <c r="AX403" s="33"/>
      <c r="AY403" s="33"/>
      <c r="AZ403" s="33">
        <f t="shared" si="94"/>
        <v>0</v>
      </c>
      <c r="BA403" s="397">
        <f t="shared" si="105"/>
        <v>0</v>
      </c>
    </row>
    <row r="404" spans="3:53" outlineLevel="1" x14ac:dyDescent="0.35">
      <c r="C404" s="5" t="s">
        <v>44</v>
      </c>
      <c r="D404" s="5" t="s">
        <v>54</v>
      </c>
      <c r="E404" s="5" t="s">
        <v>75</v>
      </c>
      <c r="F404" s="28">
        <v>0</v>
      </c>
      <c r="G404" s="28">
        <v>0</v>
      </c>
      <c r="H404" s="28">
        <v>0</v>
      </c>
      <c r="I404" s="28">
        <v>0</v>
      </c>
      <c r="J404" s="28">
        <v>0</v>
      </c>
      <c r="K404" s="28">
        <v>0</v>
      </c>
      <c r="L404" s="28">
        <v>0</v>
      </c>
      <c r="M404" s="28">
        <v>0</v>
      </c>
      <c r="N404" s="28">
        <v>0</v>
      </c>
      <c r="O404" s="28">
        <v>0</v>
      </c>
      <c r="P404" s="28">
        <v>0</v>
      </c>
      <c r="Q404" s="28">
        <v>0</v>
      </c>
      <c r="R404" s="37">
        <v>0</v>
      </c>
      <c r="S404" s="33">
        <v>0</v>
      </c>
      <c r="T404" s="20">
        <v>0</v>
      </c>
      <c r="U404" s="20">
        <v>0</v>
      </c>
      <c r="V404" s="20">
        <v>0</v>
      </c>
      <c r="W404" s="20">
        <v>0</v>
      </c>
      <c r="X404" s="20">
        <v>0</v>
      </c>
      <c r="Y404" s="20">
        <v>0</v>
      </c>
      <c r="Z404" s="20">
        <v>0</v>
      </c>
      <c r="AA404" s="20">
        <v>0</v>
      </c>
      <c r="AB404" s="20">
        <v>0</v>
      </c>
      <c r="AC404" s="20">
        <v>0</v>
      </c>
      <c r="AD404" s="20">
        <v>0</v>
      </c>
      <c r="AE404" s="37">
        <f t="shared" si="102"/>
        <v>0</v>
      </c>
      <c r="AF404" s="148">
        <f t="shared" si="103"/>
        <v>0</v>
      </c>
      <c r="AG404" s="462">
        <f t="shared" si="104"/>
        <v>0</v>
      </c>
      <c r="AH404" s="149">
        <f t="shared" si="100"/>
        <v>0</v>
      </c>
      <c r="AI404" s="149">
        <f t="shared" si="101"/>
        <v>0</v>
      </c>
      <c r="AJ404" s="457">
        <f t="shared" si="95"/>
        <v>0</v>
      </c>
      <c r="AK404" s="16">
        <v>0</v>
      </c>
      <c r="AL404" s="147">
        <v>0</v>
      </c>
      <c r="AM404" s="147">
        <f t="shared" si="96"/>
        <v>0</v>
      </c>
      <c r="AN404" s="147">
        <v>0</v>
      </c>
      <c r="AO404" s="147">
        <f t="shared" si="97"/>
        <v>0</v>
      </c>
      <c r="AP404" s="147">
        <f t="shared" si="98"/>
        <v>0</v>
      </c>
      <c r="AS404" s="20"/>
      <c r="AT404" s="33"/>
      <c r="AU404" s="33"/>
      <c r="AV404" s="33"/>
      <c r="AW404" s="33"/>
      <c r="AX404" s="33"/>
      <c r="AY404" s="33"/>
      <c r="AZ404" s="33">
        <f t="shared" si="94"/>
        <v>0</v>
      </c>
      <c r="BA404" s="397">
        <f t="shared" si="105"/>
        <v>0</v>
      </c>
    </row>
    <row r="405" spans="3:53" outlineLevel="1" x14ac:dyDescent="0.35">
      <c r="C405" s="5" t="s">
        <v>42</v>
      </c>
      <c r="D405" s="5" t="s">
        <v>55</v>
      </c>
      <c r="E405" s="5" t="s">
        <v>76</v>
      </c>
      <c r="F405" s="28">
        <v>0</v>
      </c>
      <c r="G405" s="28">
        <v>0</v>
      </c>
      <c r="H405" s="28">
        <v>0</v>
      </c>
      <c r="I405" s="28">
        <v>0</v>
      </c>
      <c r="J405" s="28">
        <v>0</v>
      </c>
      <c r="K405" s="28">
        <v>0</v>
      </c>
      <c r="L405" s="28">
        <v>0</v>
      </c>
      <c r="M405" s="28">
        <v>0</v>
      </c>
      <c r="N405" s="28">
        <v>0</v>
      </c>
      <c r="O405" s="28">
        <v>0</v>
      </c>
      <c r="P405" s="28">
        <v>0</v>
      </c>
      <c r="Q405" s="28">
        <v>0</v>
      </c>
      <c r="R405" s="37">
        <v>0</v>
      </c>
      <c r="S405" s="33">
        <v>0</v>
      </c>
      <c r="T405" s="20">
        <v>0</v>
      </c>
      <c r="U405" s="20">
        <v>0</v>
      </c>
      <c r="V405" s="20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37">
        <f t="shared" si="102"/>
        <v>0</v>
      </c>
      <c r="AF405" s="148">
        <f t="shared" si="103"/>
        <v>0</v>
      </c>
      <c r="AG405" s="462">
        <f t="shared" si="104"/>
        <v>0</v>
      </c>
      <c r="AH405" s="149">
        <f t="shared" si="100"/>
        <v>0</v>
      </c>
      <c r="AI405" s="149">
        <f t="shared" si="101"/>
        <v>0</v>
      </c>
      <c r="AJ405" s="457">
        <f t="shared" si="95"/>
        <v>0</v>
      </c>
      <c r="AK405" s="16">
        <v>0</v>
      </c>
      <c r="AL405" s="147">
        <v>0</v>
      </c>
      <c r="AM405" s="147">
        <f t="shared" si="96"/>
        <v>0</v>
      </c>
      <c r="AN405" s="147">
        <v>0</v>
      </c>
      <c r="AO405" s="147">
        <f t="shared" si="97"/>
        <v>0</v>
      </c>
      <c r="AP405" s="147">
        <f t="shared" si="98"/>
        <v>0</v>
      </c>
      <c r="AS405" s="20"/>
      <c r="AT405" s="33"/>
      <c r="AU405" s="33"/>
      <c r="AV405" s="33"/>
      <c r="AW405" s="33"/>
      <c r="AX405" s="33"/>
      <c r="AY405" s="33"/>
      <c r="AZ405" s="33">
        <f t="shared" si="94"/>
        <v>0</v>
      </c>
      <c r="BA405" s="397">
        <f t="shared" si="105"/>
        <v>0</v>
      </c>
    </row>
    <row r="406" spans="3:53" outlineLevel="1" x14ac:dyDescent="0.35">
      <c r="C406" s="5" t="s">
        <v>42</v>
      </c>
      <c r="D406" s="5" t="s">
        <v>56</v>
      </c>
      <c r="E406" s="5" t="s">
        <v>74</v>
      </c>
      <c r="F406" s="28">
        <v>0</v>
      </c>
      <c r="G406" s="28">
        <v>0</v>
      </c>
      <c r="H406" s="28">
        <v>0</v>
      </c>
      <c r="I406" s="28">
        <v>0</v>
      </c>
      <c r="J406" s="28">
        <v>0</v>
      </c>
      <c r="K406" s="28">
        <v>0</v>
      </c>
      <c r="L406" s="28">
        <v>0</v>
      </c>
      <c r="M406" s="28">
        <v>0</v>
      </c>
      <c r="N406" s="28">
        <v>0</v>
      </c>
      <c r="O406" s="28">
        <v>0</v>
      </c>
      <c r="P406" s="28">
        <v>0</v>
      </c>
      <c r="Q406" s="28">
        <v>0</v>
      </c>
      <c r="R406" s="37">
        <v>0</v>
      </c>
      <c r="S406" s="33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>
        <v>0</v>
      </c>
      <c r="AC406" s="20">
        <v>0</v>
      </c>
      <c r="AD406" s="20">
        <v>0</v>
      </c>
      <c r="AE406" s="37">
        <f t="shared" si="102"/>
        <v>0</v>
      </c>
      <c r="AF406" s="148">
        <f t="shared" si="103"/>
        <v>0</v>
      </c>
      <c r="AG406" s="462">
        <f t="shared" si="104"/>
        <v>0</v>
      </c>
      <c r="AH406" s="149">
        <f t="shared" si="100"/>
        <v>0</v>
      </c>
      <c r="AI406" s="149">
        <f t="shared" si="101"/>
        <v>0</v>
      </c>
      <c r="AJ406" s="457">
        <f t="shared" si="95"/>
        <v>0</v>
      </c>
      <c r="AK406" s="16">
        <v>0</v>
      </c>
      <c r="AL406" s="147">
        <v>0</v>
      </c>
      <c r="AM406" s="147">
        <f t="shared" si="96"/>
        <v>0</v>
      </c>
      <c r="AN406" s="147">
        <v>0</v>
      </c>
      <c r="AO406" s="147">
        <f t="shared" si="97"/>
        <v>0</v>
      </c>
      <c r="AP406" s="147">
        <f t="shared" si="98"/>
        <v>0</v>
      </c>
      <c r="AS406" s="20"/>
      <c r="AT406" s="33"/>
      <c r="AU406" s="33"/>
      <c r="AV406" s="33"/>
      <c r="AW406" s="33"/>
      <c r="AX406" s="33"/>
      <c r="AY406" s="33"/>
      <c r="AZ406" s="33">
        <f t="shared" si="94"/>
        <v>0</v>
      </c>
      <c r="BA406" s="397">
        <f t="shared" si="105"/>
        <v>0</v>
      </c>
    </row>
    <row r="407" spans="3:53" outlineLevel="1" x14ac:dyDescent="0.35">
      <c r="C407" s="5" t="s">
        <v>45</v>
      </c>
      <c r="D407" s="5" t="s">
        <v>57</v>
      </c>
      <c r="E407" s="5" t="s">
        <v>77</v>
      </c>
      <c r="F407" s="28">
        <v>0</v>
      </c>
      <c r="G407" s="28">
        <v>0</v>
      </c>
      <c r="H407" s="28">
        <v>0</v>
      </c>
      <c r="I407" s="28">
        <v>0</v>
      </c>
      <c r="J407" s="28">
        <v>0</v>
      </c>
      <c r="K407" s="28">
        <v>0</v>
      </c>
      <c r="L407" s="28">
        <v>0</v>
      </c>
      <c r="M407" s="28">
        <v>0</v>
      </c>
      <c r="N407" s="28">
        <v>0</v>
      </c>
      <c r="O407" s="28">
        <v>0</v>
      </c>
      <c r="P407" s="28">
        <v>0</v>
      </c>
      <c r="Q407" s="28">
        <v>0</v>
      </c>
      <c r="R407" s="37">
        <v>0</v>
      </c>
      <c r="S407" s="33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0</v>
      </c>
      <c r="Z407" s="20">
        <v>0</v>
      </c>
      <c r="AA407" s="20">
        <v>0</v>
      </c>
      <c r="AB407" s="20">
        <v>0</v>
      </c>
      <c r="AC407" s="20">
        <v>0</v>
      </c>
      <c r="AD407" s="20">
        <v>0</v>
      </c>
      <c r="AE407" s="37">
        <f t="shared" si="102"/>
        <v>0</v>
      </c>
      <c r="AF407" s="148">
        <f t="shared" si="103"/>
        <v>0</v>
      </c>
      <c r="AG407" s="462">
        <f t="shared" si="104"/>
        <v>0</v>
      </c>
      <c r="AH407" s="149">
        <f t="shared" si="100"/>
        <v>0</v>
      </c>
      <c r="AI407" s="149">
        <f t="shared" si="101"/>
        <v>0</v>
      </c>
      <c r="AJ407" s="457">
        <f t="shared" si="95"/>
        <v>0</v>
      </c>
      <c r="AK407" s="16">
        <v>0</v>
      </c>
      <c r="AL407" s="147">
        <v>0</v>
      </c>
      <c r="AM407" s="147">
        <f t="shared" si="96"/>
        <v>0</v>
      </c>
      <c r="AN407" s="147">
        <v>0</v>
      </c>
      <c r="AO407" s="147">
        <f t="shared" si="97"/>
        <v>0</v>
      </c>
      <c r="AP407" s="147">
        <f t="shared" si="98"/>
        <v>0</v>
      </c>
      <c r="AS407" s="20"/>
      <c r="AT407" s="33"/>
      <c r="AU407" s="33"/>
      <c r="AV407" s="33"/>
      <c r="AW407" s="33"/>
      <c r="AX407" s="33"/>
      <c r="AY407" s="33"/>
      <c r="AZ407" s="33">
        <f t="shared" si="94"/>
        <v>0</v>
      </c>
      <c r="BA407" s="397">
        <f t="shared" si="105"/>
        <v>0</v>
      </c>
    </row>
    <row r="408" spans="3:53" outlineLevel="1" x14ac:dyDescent="0.35">
      <c r="C408" s="5" t="s">
        <v>45</v>
      </c>
      <c r="D408" s="5" t="s">
        <v>58</v>
      </c>
      <c r="E408" s="5" t="s">
        <v>77</v>
      </c>
      <c r="F408" s="28">
        <v>0</v>
      </c>
      <c r="G408" s="28">
        <v>0</v>
      </c>
      <c r="H408" s="28">
        <v>0</v>
      </c>
      <c r="I408" s="28">
        <v>0</v>
      </c>
      <c r="J408" s="28">
        <v>0</v>
      </c>
      <c r="K408" s="28">
        <v>0</v>
      </c>
      <c r="L408" s="28">
        <v>0</v>
      </c>
      <c r="M408" s="28">
        <v>0</v>
      </c>
      <c r="N408" s="28">
        <v>0</v>
      </c>
      <c r="O408" s="28">
        <v>0</v>
      </c>
      <c r="P408" s="28">
        <v>0</v>
      </c>
      <c r="Q408" s="28">
        <v>0</v>
      </c>
      <c r="R408" s="37">
        <v>0</v>
      </c>
      <c r="S408" s="33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37">
        <f t="shared" si="102"/>
        <v>0</v>
      </c>
      <c r="AF408" s="148">
        <f t="shared" si="103"/>
        <v>0</v>
      </c>
      <c r="AG408" s="462">
        <f t="shared" si="104"/>
        <v>0</v>
      </c>
      <c r="AH408" s="149">
        <f t="shared" si="100"/>
        <v>0</v>
      </c>
      <c r="AI408" s="149">
        <f t="shared" si="101"/>
        <v>0</v>
      </c>
      <c r="AJ408" s="457">
        <f t="shared" si="95"/>
        <v>0</v>
      </c>
      <c r="AK408" s="16">
        <v>0</v>
      </c>
      <c r="AL408" s="147">
        <v>0</v>
      </c>
      <c r="AM408" s="147">
        <f t="shared" si="96"/>
        <v>0</v>
      </c>
      <c r="AN408" s="147">
        <v>0</v>
      </c>
      <c r="AO408" s="147">
        <f t="shared" si="97"/>
        <v>0</v>
      </c>
      <c r="AP408" s="147">
        <f t="shared" si="98"/>
        <v>0</v>
      </c>
      <c r="AS408" s="20"/>
      <c r="AT408" s="33"/>
      <c r="AU408" s="33"/>
      <c r="AV408" s="33"/>
      <c r="AW408" s="33"/>
      <c r="AX408" s="33"/>
      <c r="AY408" s="33"/>
      <c r="AZ408" s="33">
        <f t="shared" si="94"/>
        <v>0</v>
      </c>
      <c r="BA408" s="397">
        <f t="shared" si="105"/>
        <v>0</v>
      </c>
    </row>
    <row r="409" spans="3:53" outlineLevel="1" x14ac:dyDescent="0.35">
      <c r="C409" s="5" t="s">
        <v>45</v>
      </c>
      <c r="D409" s="5" t="s">
        <v>59</v>
      </c>
      <c r="E409" s="5" t="s">
        <v>77</v>
      </c>
      <c r="F409" s="28">
        <v>0</v>
      </c>
      <c r="G409" s="28">
        <v>0</v>
      </c>
      <c r="H409" s="28">
        <v>0</v>
      </c>
      <c r="I409" s="28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28">
        <v>0</v>
      </c>
      <c r="R409" s="37">
        <v>0</v>
      </c>
      <c r="S409" s="33">
        <v>0</v>
      </c>
      <c r="T409" s="20">
        <v>0</v>
      </c>
      <c r="U409" s="20">
        <v>0</v>
      </c>
      <c r="V409" s="20">
        <v>0</v>
      </c>
      <c r="W409" s="20">
        <v>0</v>
      </c>
      <c r="X409" s="20">
        <v>0</v>
      </c>
      <c r="Y409" s="20">
        <v>0</v>
      </c>
      <c r="Z409" s="20">
        <v>0</v>
      </c>
      <c r="AA409" s="20">
        <v>0</v>
      </c>
      <c r="AB409" s="20">
        <v>0</v>
      </c>
      <c r="AC409" s="20">
        <v>0</v>
      </c>
      <c r="AD409" s="20">
        <v>0</v>
      </c>
      <c r="AE409" s="37">
        <f t="shared" si="102"/>
        <v>0</v>
      </c>
      <c r="AF409" s="148">
        <f t="shared" si="103"/>
        <v>0</v>
      </c>
      <c r="AG409" s="462">
        <f t="shared" si="104"/>
        <v>0</v>
      </c>
      <c r="AH409" s="149">
        <f t="shared" si="100"/>
        <v>0</v>
      </c>
      <c r="AI409" s="149">
        <f t="shared" si="101"/>
        <v>0</v>
      </c>
      <c r="AJ409" s="457">
        <f t="shared" si="95"/>
        <v>0</v>
      </c>
      <c r="AK409" s="16">
        <v>0</v>
      </c>
      <c r="AL409" s="147">
        <v>0</v>
      </c>
      <c r="AM409" s="147">
        <f t="shared" si="96"/>
        <v>0</v>
      </c>
      <c r="AN409" s="147">
        <v>0</v>
      </c>
      <c r="AO409" s="147">
        <f t="shared" si="97"/>
        <v>0</v>
      </c>
      <c r="AP409" s="147">
        <f t="shared" si="98"/>
        <v>0</v>
      </c>
      <c r="AS409" s="20"/>
      <c r="AT409" s="33"/>
      <c r="AU409" s="33"/>
      <c r="AV409" s="33"/>
      <c r="AW409" s="33"/>
      <c r="AX409" s="33"/>
      <c r="AY409" s="33"/>
      <c r="AZ409" s="33">
        <f t="shared" si="94"/>
        <v>0</v>
      </c>
      <c r="BA409" s="397">
        <f t="shared" si="105"/>
        <v>0</v>
      </c>
    </row>
    <row r="410" spans="3:53" outlineLevel="1" x14ac:dyDescent="0.35">
      <c r="C410" s="5" t="s">
        <v>45</v>
      </c>
      <c r="D410" s="5" t="s">
        <v>60</v>
      </c>
      <c r="E410" s="5" t="s">
        <v>72</v>
      </c>
      <c r="F410" s="28">
        <v>0</v>
      </c>
      <c r="G410" s="28">
        <v>0</v>
      </c>
      <c r="H410" s="28">
        <v>0</v>
      </c>
      <c r="I410" s="28">
        <v>0</v>
      </c>
      <c r="J410" s="28">
        <v>0</v>
      </c>
      <c r="K410" s="28">
        <v>0</v>
      </c>
      <c r="L410" s="28">
        <v>0</v>
      </c>
      <c r="M410" s="28">
        <v>0</v>
      </c>
      <c r="N410" s="28">
        <v>0</v>
      </c>
      <c r="O410" s="28">
        <v>0</v>
      </c>
      <c r="P410" s="28">
        <v>0</v>
      </c>
      <c r="Q410" s="28">
        <v>0</v>
      </c>
      <c r="R410" s="37">
        <v>0</v>
      </c>
      <c r="S410" s="33">
        <v>0</v>
      </c>
      <c r="T410" s="20">
        <v>0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37">
        <f t="shared" si="102"/>
        <v>0</v>
      </c>
      <c r="AF410" s="148">
        <f t="shared" si="103"/>
        <v>0</v>
      </c>
      <c r="AG410" s="462">
        <f t="shared" si="104"/>
        <v>0</v>
      </c>
      <c r="AH410" s="149">
        <f t="shared" si="100"/>
        <v>0</v>
      </c>
      <c r="AI410" s="149">
        <f t="shared" si="101"/>
        <v>0</v>
      </c>
      <c r="AJ410" s="457">
        <f t="shared" si="95"/>
        <v>0</v>
      </c>
      <c r="AK410" s="16">
        <v>0</v>
      </c>
      <c r="AL410" s="147">
        <v>0</v>
      </c>
      <c r="AM410" s="147">
        <f t="shared" si="96"/>
        <v>0</v>
      </c>
      <c r="AN410" s="147">
        <v>0</v>
      </c>
      <c r="AO410" s="147">
        <f t="shared" si="97"/>
        <v>0</v>
      </c>
      <c r="AP410" s="147">
        <f t="shared" si="98"/>
        <v>0</v>
      </c>
      <c r="AS410" s="20"/>
      <c r="AT410" s="33"/>
      <c r="AU410" s="33"/>
      <c r="AV410" s="33"/>
      <c r="AW410" s="33"/>
      <c r="AX410" s="33"/>
      <c r="AY410" s="33"/>
      <c r="AZ410" s="33">
        <f t="shared" si="94"/>
        <v>0</v>
      </c>
      <c r="BA410" s="397">
        <f t="shared" si="105"/>
        <v>0</v>
      </c>
    </row>
    <row r="411" spans="3:53" outlineLevel="1" x14ac:dyDescent="0.35">
      <c r="C411" s="5" t="s">
        <v>45</v>
      </c>
      <c r="D411" s="5" t="s">
        <v>61</v>
      </c>
      <c r="E411" s="5" t="s">
        <v>72</v>
      </c>
      <c r="F411" s="28">
        <v>0</v>
      </c>
      <c r="G411" s="28">
        <v>0</v>
      </c>
      <c r="H411" s="28">
        <v>0</v>
      </c>
      <c r="I411" s="28">
        <v>0</v>
      </c>
      <c r="J411" s="28">
        <v>0</v>
      </c>
      <c r="K411" s="28">
        <v>0</v>
      </c>
      <c r="L411" s="28">
        <v>0</v>
      </c>
      <c r="M411" s="28">
        <v>0</v>
      </c>
      <c r="N411" s="28">
        <v>0</v>
      </c>
      <c r="O411" s="28">
        <v>0</v>
      </c>
      <c r="P411" s="28">
        <v>0</v>
      </c>
      <c r="Q411" s="28">
        <v>0</v>
      </c>
      <c r="R411" s="37">
        <v>0</v>
      </c>
      <c r="S411" s="33">
        <v>0</v>
      </c>
      <c r="T411" s="20">
        <v>0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10356.154559999999</v>
      </c>
      <c r="AB411" s="20">
        <v>0</v>
      </c>
      <c r="AC411" s="20">
        <v>0</v>
      </c>
      <c r="AD411" s="20">
        <v>0</v>
      </c>
      <c r="AE411" s="37">
        <f t="shared" si="102"/>
        <v>10356.154559999999</v>
      </c>
      <c r="AF411" s="148">
        <f t="shared" si="103"/>
        <v>1.1167661626452072E-4</v>
      </c>
      <c r="AG411" s="462">
        <f t="shared" si="104"/>
        <v>0</v>
      </c>
      <c r="AH411" s="149">
        <f t="shared" si="100"/>
        <v>1150.6838399999999</v>
      </c>
      <c r="AI411" s="149">
        <f t="shared" si="101"/>
        <v>3452.0515199999995</v>
      </c>
      <c r="AJ411" s="457">
        <f t="shared" si="95"/>
        <v>3.0595891962880778E-4</v>
      </c>
      <c r="AK411" s="16">
        <v>0</v>
      </c>
      <c r="AL411" s="147">
        <v>0</v>
      </c>
      <c r="AM411" s="147">
        <f t="shared" si="96"/>
        <v>4643.57064889298</v>
      </c>
      <c r="AN411" s="147">
        <v>4643.57064889298</v>
      </c>
      <c r="AO411" s="147">
        <f t="shared" si="97"/>
        <v>4908.0883817808863</v>
      </c>
      <c r="AP411" s="147">
        <f t="shared" si="98"/>
        <v>5218.0329972096288</v>
      </c>
      <c r="AS411" s="20"/>
      <c r="AT411" s="33"/>
      <c r="AU411" s="33"/>
      <c r="AV411" s="33"/>
      <c r="AW411" s="33"/>
      <c r="AX411" s="33"/>
      <c r="AY411" s="33"/>
      <c r="AZ411" s="33">
        <f t="shared" si="94"/>
        <v>0</v>
      </c>
      <c r="BA411" s="397">
        <f t="shared" si="105"/>
        <v>14769.692027883495</v>
      </c>
    </row>
    <row r="412" spans="3:53" outlineLevel="1" x14ac:dyDescent="0.35">
      <c r="C412" s="5" t="s">
        <v>45</v>
      </c>
      <c r="D412" s="5" t="s">
        <v>62</v>
      </c>
      <c r="E412" s="5" t="s">
        <v>78</v>
      </c>
      <c r="F412" s="28">
        <v>0</v>
      </c>
      <c r="G412" s="28">
        <v>0</v>
      </c>
      <c r="H412" s="28">
        <v>0</v>
      </c>
      <c r="I412" s="28">
        <v>0</v>
      </c>
      <c r="J412" s="28">
        <v>0</v>
      </c>
      <c r="K412" s="28">
        <v>0</v>
      </c>
      <c r="L412" s="28">
        <v>0</v>
      </c>
      <c r="M412" s="28">
        <v>0</v>
      </c>
      <c r="N412" s="28">
        <v>0</v>
      </c>
      <c r="O412" s="28">
        <v>0</v>
      </c>
      <c r="P412" s="28">
        <v>0</v>
      </c>
      <c r="Q412" s="28">
        <v>0</v>
      </c>
      <c r="R412" s="37">
        <v>0</v>
      </c>
      <c r="S412" s="33">
        <v>0</v>
      </c>
      <c r="T412" s="20">
        <v>0</v>
      </c>
      <c r="U412" s="20">
        <v>0</v>
      </c>
      <c r="V412" s="20">
        <v>0</v>
      </c>
      <c r="W412" s="20">
        <v>0</v>
      </c>
      <c r="X412" s="20">
        <v>0</v>
      </c>
      <c r="Y412" s="20">
        <v>0</v>
      </c>
      <c r="Z412" s="20">
        <v>0</v>
      </c>
      <c r="AA412" s="20">
        <v>23161.36032</v>
      </c>
      <c r="AB412" s="20">
        <v>0</v>
      </c>
      <c r="AC412" s="20">
        <v>0</v>
      </c>
      <c r="AD412" s="20">
        <v>0</v>
      </c>
      <c r="AE412" s="37">
        <f t="shared" si="102"/>
        <v>23161.36032</v>
      </c>
      <c r="AF412" s="148">
        <f t="shared" si="103"/>
        <v>2.4976281820005366E-4</v>
      </c>
      <c r="AG412" s="462">
        <f t="shared" si="104"/>
        <v>0</v>
      </c>
      <c r="AH412" s="149">
        <f t="shared" si="100"/>
        <v>2573.4844800000001</v>
      </c>
      <c r="AI412" s="149">
        <f t="shared" si="101"/>
        <v>7720.4534400000002</v>
      </c>
      <c r="AJ412" s="457">
        <f t="shared" si="95"/>
        <v>6.8427182498913362E-4</v>
      </c>
      <c r="AK412" s="16">
        <v>0</v>
      </c>
      <c r="AL412" s="147">
        <v>0</v>
      </c>
      <c r="AM412" s="147">
        <f t="shared" si="96"/>
        <v>10385.265336401711</v>
      </c>
      <c r="AN412" s="147">
        <v>10385.265336401711</v>
      </c>
      <c r="AO412" s="147">
        <f t="shared" si="97"/>
        <v>10976.854664945522</v>
      </c>
      <c r="AP412" s="147">
        <f t="shared" si="98"/>
        <v>11670.040429564791</v>
      </c>
      <c r="AS412" s="20"/>
      <c r="AT412" s="33"/>
      <c r="AU412" s="33"/>
      <c r="AV412" s="33"/>
      <c r="AW412" s="33"/>
      <c r="AX412" s="33"/>
      <c r="AY412" s="33"/>
      <c r="AZ412" s="33">
        <f t="shared" si="94"/>
        <v>0</v>
      </c>
      <c r="BA412" s="397">
        <f t="shared" si="105"/>
        <v>33032.160430912023</v>
      </c>
    </row>
    <row r="413" spans="3:53" outlineLevel="1" x14ac:dyDescent="0.35">
      <c r="C413" s="5" t="s">
        <v>46</v>
      </c>
      <c r="D413" s="5" t="s">
        <v>38</v>
      </c>
      <c r="E413" s="5" t="s">
        <v>79</v>
      </c>
      <c r="F413" s="28">
        <v>0</v>
      </c>
      <c r="G413" s="28">
        <v>0</v>
      </c>
      <c r="H413" s="28">
        <v>0</v>
      </c>
      <c r="I413" s="28">
        <v>0</v>
      </c>
      <c r="J413" s="28">
        <v>0</v>
      </c>
      <c r="K413" s="28">
        <v>0</v>
      </c>
      <c r="L413" s="28">
        <v>0</v>
      </c>
      <c r="M413" s="28">
        <v>0</v>
      </c>
      <c r="N413" s="28">
        <v>0</v>
      </c>
      <c r="O413" s="28">
        <v>0</v>
      </c>
      <c r="P413" s="28">
        <v>0</v>
      </c>
      <c r="Q413" s="28">
        <v>0</v>
      </c>
      <c r="R413" s="37">
        <v>0</v>
      </c>
      <c r="S413" s="33">
        <v>0</v>
      </c>
      <c r="T413" s="20">
        <v>0</v>
      </c>
      <c r="U413" s="20">
        <v>0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37">
        <f t="shared" si="102"/>
        <v>0</v>
      </c>
      <c r="AF413" s="148">
        <f t="shared" si="103"/>
        <v>0</v>
      </c>
      <c r="AG413" s="462">
        <f t="shared" si="104"/>
        <v>0</v>
      </c>
      <c r="AH413" s="149">
        <f t="shared" si="100"/>
        <v>0</v>
      </c>
      <c r="AI413" s="149">
        <f t="shared" si="101"/>
        <v>0</v>
      </c>
      <c r="AJ413" s="457">
        <f t="shared" si="95"/>
        <v>0</v>
      </c>
      <c r="AK413" s="16">
        <v>0</v>
      </c>
      <c r="AL413" s="147">
        <v>0</v>
      </c>
      <c r="AM413" s="147">
        <f t="shared" si="96"/>
        <v>0</v>
      </c>
      <c r="AN413" s="147">
        <v>0</v>
      </c>
      <c r="AO413" s="147">
        <f t="shared" si="97"/>
        <v>0</v>
      </c>
      <c r="AP413" s="147">
        <f t="shared" si="98"/>
        <v>0</v>
      </c>
      <c r="AS413" s="20"/>
      <c r="AT413" s="33"/>
      <c r="AU413" s="33"/>
      <c r="AV413" s="33"/>
      <c r="AW413" s="33"/>
      <c r="AX413" s="33"/>
      <c r="AY413" s="33"/>
      <c r="AZ413" s="33">
        <f t="shared" si="94"/>
        <v>0</v>
      </c>
      <c r="BA413" s="397">
        <f t="shared" si="105"/>
        <v>0</v>
      </c>
    </row>
    <row r="414" spans="3:53" outlineLevel="1" x14ac:dyDescent="0.35">
      <c r="C414" s="5" t="s">
        <v>46</v>
      </c>
      <c r="D414" s="5" t="s">
        <v>39</v>
      </c>
      <c r="E414" s="5" t="s">
        <v>79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0</v>
      </c>
      <c r="R414" s="37">
        <v>0</v>
      </c>
      <c r="S414" s="33">
        <v>0</v>
      </c>
      <c r="T414" s="20">
        <v>0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20">
        <v>0</v>
      </c>
      <c r="AD414" s="20">
        <v>0</v>
      </c>
      <c r="AE414" s="37">
        <f t="shared" si="102"/>
        <v>0</v>
      </c>
      <c r="AF414" s="148">
        <f t="shared" si="103"/>
        <v>0</v>
      </c>
      <c r="AG414" s="462">
        <f t="shared" si="104"/>
        <v>0</v>
      </c>
      <c r="AH414" s="149">
        <f t="shared" si="100"/>
        <v>0</v>
      </c>
      <c r="AI414" s="149">
        <f t="shared" si="101"/>
        <v>0</v>
      </c>
      <c r="AJ414" s="457">
        <f t="shared" si="95"/>
        <v>0</v>
      </c>
      <c r="AK414" s="16">
        <v>0</v>
      </c>
      <c r="AL414" s="147">
        <v>0</v>
      </c>
      <c r="AM414" s="147">
        <f t="shared" si="96"/>
        <v>0</v>
      </c>
      <c r="AN414" s="147">
        <v>0</v>
      </c>
      <c r="AO414" s="147">
        <f t="shared" si="97"/>
        <v>0</v>
      </c>
      <c r="AP414" s="147">
        <f t="shared" si="98"/>
        <v>0</v>
      </c>
      <c r="AS414" s="20"/>
      <c r="AT414" s="33"/>
      <c r="AU414" s="33"/>
      <c r="AV414" s="33"/>
      <c r="AW414" s="33"/>
      <c r="AX414" s="33"/>
      <c r="AY414" s="33"/>
      <c r="AZ414" s="33">
        <f t="shared" si="94"/>
        <v>0</v>
      </c>
      <c r="BA414" s="397">
        <f t="shared" si="105"/>
        <v>0</v>
      </c>
    </row>
    <row r="415" spans="3:53" outlineLevel="1" x14ac:dyDescent="0.35">
      <c r="C415" s="5" t="s">
        <v>46</v>
      </c>
      <c r="D415" s="5" t="s">
        <v>37</v>
      </c>
      <c r="E415" s="5" t="s">
        <v>79</v>
      </c>
      <c r="F415" s="28">
        <v>0</v>
      </c>
      <c r="G415" s="28">
        <v>0</v>
      </c>
      <c r="H415" s="28">
        <v>0</v>
      </c>
      <c r="I415" s="28">
        <v>0</v>
      </c>
      <c r="J415" s="28">
        <v>0</v>
      </c>
      <c r="K415" s="28">
        <v>0</v>
      </c>
      <c r="L415" s="28">
        <v>0</v>
      </c>
      <c r="M415" s="28">
        <v>0</v>
      </c>
      <c r="N415" s="28">
        <v>0</v>
      </c>
      <c r="O415" s="28">
        <v>0</v>
      </c>
      <c r="P415" s="28">
        <v>0</v>
      </c>
      <c r="Q415" s="28">
        <v>0</v>
      </c>
      <c r="R415" s="37">
        <v>0</v>
      </c>
      <c r="S415" s="33">
        <v>0</v>
      </c>
      <c r="T415" s="20">
        <v>0</v>
      </c>
      <c r="U415" s="20">
        <v>0</v>
      </c>
      <c r="V415" s="20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37">
        <f t="shared" si="102"/>
        <v>0</v>
      </c>
      <c r="AF415" s="148">
        <f t="shared" si="103"/>
        <v>0</v>
      </c>
      <c r="AG415" s="462">
        <f t="shared" si="104"/>
        <v>0</v>
      </c>
      <c r="AH415" s="149">
        <f t="shared" si="100"/>
        <v>0</v>
      </c>
      <c r="AI415" s="149">
        <f t="shared" si="101"/>
        <v>0</v>
      </c>
      <c r="AJ415" s="457">
        <f t="shared" si="95"/>
        <v>0</v>
      </c>
      <c r="AK415" s="16">
        <v>0</v>
      </c>
      <c r="AL415" s="147">
        <v>0</v>
      </c>
      <c r="AM415" s="147">
        <f t="shared" si="96"/>
        <v>0</v>
      </c>
      <c r="AN415" s="147">
        <v>0</v>
      </c>
      <c r="AO415" s="147">
        <f t="shared" si="97"/>
        <v>0</v>
      </c>
      <c r="AP415" s="147">
        <f t="shared" si="98"/>
        <v>0</v>
      </c>
      <c r="AS415" s="20"/>
      <c r="AT415" s="33"/>
      <c r="AU415" s="33"/>
      <c r="AV415" s="33"/>
      <c r="AW415" s="33"/>
      <c r="AX415" s="33"/>
      <c r="AY415" s="33"/>
      <c r="AZ415" s="33">
        <f t="shared" si="94"/>
        <v>0</v>
      </c>
      <c r="BA415" s="397">
        <f t="shared" si="105"/>
        <v>0</v>
      </c>
    </row>
    <row r="416" spans="3:53" outlineLevel="1" x14ac:dyDescent="0.35">
      <c r="C416" s="5" t="s">
        <v>46</v>
      </c>
      <c r="D416" s="5" t="s">
        <v>63</v>
      </c>
      <c r="E416" s="5" t="s">
        <v>76</v>
      </c>
      <c r="F416" s="28">
        <v>0</v>
      </c>
      <c r="G416" s="28">
        <v>0</v>
      </c>
      <c r="H416" s="28">
        <v>0</v>
      </c>
      <c r="I416" s="28">
        <v>0</v>
      </c>
      <c r="J416" s="28">
        <v>0</v>
      </c>
      <c r="K416" s="28">
        <v>0</v>
      </c>
      <c r="L416" s="28">
        <v>0</v>
      </c>
      <c r="M416" s="28">
        <v>0</v>
      </c>
      <c r="N416" s="28">
        <v>0</v>
      </c>
      <c r="O416" s="28">
        <v>0</v>
      </c>
      <c r="P416" s="28">
        <v>0</v>
      </c>
      <c r="Q416" s="28">
        <v>0</v>
      </c>
      <c r="R416" s="37">
        <v>0</v>
      </c>
      <c r="S416" s="33">
        <v>0</v>
      </c>
      <c r="T416" s="20">
        <v>0</v>
      </c>
      <c r="U416" s="20">
        <v>0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0</v>
      </c>
      <c r="AB416" s="20">
        <v>0</v>
      </c>
      <c r="AC416" s="20">
        <v>0</v>
      </c>
      <c r="AD416" s="20">
        <v>0</v>
      </c>
      <c r="AE416" s="37">
        <f t="shared" si="102"/>
        <v>0</v>
      </c>
      <c r="AF416" s="148">
        <f t="shared" si="103"/>
        <v>0</v>
      </c>
      <c r="AG416" s="462">
        <f t="shared" si="104"/>
        <v>0</v>
      </c>
      <c r="AH416" s="149">
        <f t="shared" si="100"/>
        <v>0</v>
      </c>
      <c r="AI416" s="149">
        <f t="shared" si="101"/>
        <v>0</v>
      </c>
      <c r="AJ416" s="457">
        <f t="shared" si="95"/>
        <v>0</v>
      </c>
      <c r="AK416" s="16">
        <v>0</v>
      </c>
      <c r="AL416" s="147">
        <v>0</v>
      </c>
      <c r="AM416" s="147">
        <f t="shared" si="96"/>
        <v>0</v>
      </c>
      <c r="AN416" s="147">
        <v>0</v>
      </c>
      <c r="AO416" s="147">
        <f t="shared" si="97"/>
        <v>0</v>
      </c>
      <c r="AP416" s="147">
        <f t="shared" si="98"/>
        <v>0</v>
      </c>
      <c r="AS416" s="20"/>
      <c r="AT416" s="33"/>
      <c r="AU416" s="33"/>
      <c r="AV416" s="33"/>
      <c r="AW416" s="33"/>
      <c r="AX416" s="33"/>
      <c r="AY416" s="33"/>
      <c r="AZ416" s="33">
        <f t="shared" si="94"/>
        <v>0</v>
      </c>
      <c r="BA416" s="397">
        <f t="shared" si="105"/>
        <v>0</v>
      </c>
    </row>
    <row r="417" spans="3:53" outlineLevel="1" x14ac:dyDescent="0.35">
      <c r="C417" s="5" t="s">
        <v>46</v>
      </c>
      <c r="D417" s="5" t="s">
        <v>64</v>
      </c>
      <c r="E417" s="5" t="s">
        <v>76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37">
        <v>0</v>
      </c>
      <c r="S417" s="33">
        <v>0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0</v>
      </c>
      <c r="AE417" s="37">
        <f t="shared" si="102"/>
        <v>0</v>
      </c>
      <c r="AF417" s="148">
        <f t="shared" si="103"/>
        <v>0</v>
      </c>
      <c r="AG417" s="462">
        <f t="shared" si="104"/>
        <v>0</v>
      </c>
      <c r="AH417" s="149">
        <f t="shared" si="100"/>
        <v>0</v>
      </c>
      <c r="AI417" s="149">
        <f t="shared" si="101"/>
        <v>0</v>
      </c>
      <c r="AJ417" s="457">
        <f t="shared" si="95"/>
        <v>0</v>
      </c>
      <c r="AK417" s="16">
        <v>0</v>
      </c>
      <c r="AL417" s="147">
        <v>0</v>
      </c>
      <c r="AM417" s="147">
        <f t="shared" si="96"/>
        <v>0</v>
      </c>
      <c r="AN417" s="147">
        <v>0</v>
      </c>
      <c r="AO417" s="147">
        <f t="shared" si="97"/>
        <v>0</v>
      </c>
      <c r="AP417" s="147">
        <f t="shared" si="98"/>
        <v>0</v>
      </c>
      <c r="AS417" s="20"/>
      <c r="AT417" s="33"/>
      <c r="AU417" s="33"/>
      <c r="AV417" s="33"/>
      <c r="AW417" s="33"/>
      <c r="AX417" s="33"/>
      <c r="AY417" s="33"/>
      <c r="AZ417" s="33">
        <f t="shared" si="94"/>
        <v>0</v>
      </c>
      <c r="BA417" s="397">
        <f t="shared" si="105"/>
        <v>0</v>
      </c>
    </row>
    <row r="418" spans="3:53" outlineLevel="1" x14ac:dyDescent="0.35">
      <c r="C418" s="5" t="s">
        <v>47</v>
      </c>
      <c r="D418" s="5" t="s">
        <v>65</v>
      </c>
      <c r="E418" s="5" t="s">
        <v>80</v>
      </c>
      <c r="F418" s="28">
        <v>0</v>
      </c>
      <c r="G418" s="28">
        <v>0</v>
      </c>
      <c r="H418" s="28">
        <v>0</v>
      </c>
      <c r="I418" s="28">
        <v>0</v>
      </c>
      <c r="J418" s="28">
        <v>0</v>
      </c>
      <c r="K418" s="28">
        <v>0</v>
      </c>
      <c r="L418" s="28">
        <v>0</v>
      </c>
      <c r="M418" s="28">
        <v>0</v>
      </c>
      <c r="N418" s="28">
        <v>0</v>
      </c>
      <c r="O418" s="28">
        <v>0</v>
      </c>
      <c r="P418" s="28">
        <v>0</v>
      </c>
      <c r="Q418" s="28">
        <v>0</v>
      </c>
      <c r="R418" s="37">
        <v>0</v>
      </c>
      <c r="S418" s="33">
        <v>0</v>
      </c>
      <c r="T418" s="20">
        <v>0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37">
        <f t="shared" si="102"/>
        <v>0</v>
      </c>
      <c r="AF418" s="148">
        <f t="shared" si="103"/>
        <v>0</v>
      </c>
      <c r="AG418" s="462">
        <f t="shared" si="104"/>
        <v>0</v>
      </c>
      <c r="AH418" s="149">
        <f t="shared" si="100"/>
        <v>0</v>
      </c>
      <c r="AI418" s="149">
        <f t="shared" si="101"/>
        <v>0</v>
      </c>
      <c r="AJ418" s="457">
        <f t="shared" si="95"/>
        <v>0</v>
      </c>
      <c r="AK418" s="16">
        <v>0</v>
      </c>
      <c r="AL418" s="147">
        <v>0</v>
      </c>
      <c r="AM418" s="147">
        <f t="shared" si="96"/>
        <v>0</v>
      </c>
      <c r="AN418" s="147">
        <v>0</v>
      </c>
      <c r="AO418" s="147">
        <f t="shared" si="97"/>
        <v>0</v>
      </c>
      <c r="AP418" s="147">
        <f t="shared" si="98"/>
        <v>0</v>
      </c>
      <c r="AS418" s="20"/>
      <c r="AT418" s="33"/>
      <c r="AU418" s="33"/>
      <c r="AV418" s="33"/>
      <c r="AW418" s="33"/>
      <c r="AX418" s="33"/>
      <c r="AY418" s="33"/>
      <c r="AZ418" s="33">
        <f t="shared" si="94"/>
        <v>0</v>
      </c>
      <c r="BA418" s="397">
        <f t="shared" si="105"/>
        <v>0</v>
      </c>
    </row>
    <row r="419" spans="3:53" outlineLevel="1" x14ac:dyDescent="0.35">
      <c r="C419" s="5" t="s">
        <v>47</v>
      </c>
      <c r="D419" s="5" t="s">
        <v>66</v>
      </c>
      <c r="E419" s="5" t="s">
        <v>80</v>
      </c>
      <c r="F419" s="28">
        <v>0</v>
      </c>
      <c r="G419" s="28">
        <v>0</v>
      </c>
      <c r="H419" s="28">
        <v>0</v>
      </c>
      <c r="I419" s="28">
        <v>0</v>
      </c>
      <c r="J419" s="28">
        <v>0</v>
      </c>
      <c r="K419" s="28">
        <v>0</v>
      </c>
      <c r="L419" s="28">
        <v>0</v>
      </c>
      <c r="M419" s="28">
        <v>0</v>
      </c>
      <c r="N419" s="28">
        <v>0</v>
      </c>
      <c r="O419" s="28">
        <v>0</v>
      </c>
      <c r="P419" s="28">
        <v>0</v>
      </c>
      <c r="Q419" s="28">
        <v>0</v>
      </c>
      <c r="R419" s="37">
        <v>0</v>
      </c>
      <c r="S419" s="33">
        <v>0</v>
      </c>
      <c r="T419" s="20">
        <v>0</v>
      </c>
      <c r="U419" s="20">
        <v>0</v>
      </c>
      <c r="V419" s="20">
        <v>0</v>
      </c>
      <c r="W419" s="20">
        <v>0</v>
      </c>
      <c r="X419" s="20">
        <v>0</v>
      </c>
      <c r="Y419" s="20">
        <v>0</v>
      </c>
      <c r="Z419" s="20">
        <v>0</v>
      </c>
      <c r="AA419" s="20">
        <v>0</v>
      </c>
      <c r="AB419" s="20">
        <v>0</v>
      </c>
      <c r="AC419" s="20">
        <v>0</v>
      </c>
      <c r="AD419" s="20">
        <v>0</v>
      </c>
      <c r="AE419" s="37">
        <f t="shared" si="102"/>
        <v>0</v>
      </c>
      <c r="AF419" s="148">
        <f t="shared" si="103"/>
        <v>0</v>
      </c>
      <c r="AG419" s="462">
        <f t="shared" si="104"/>
        <v>0</v>
      </c>
      <c r="AH419" s="149">
        <f t="shared" si="100"/>
        <v>0</v>
      </c>
      <c r="AI419" s="149">
        <f t="shared" si="101"/>
        <v>0</v>
      </c>
      <c r="AJ419" s="457">
        <f t="shared" si="95"/>
        <v>0</v>
      </c>
      <c r="AK419" s="16">
        <v>0</v>
      </c>
      <c r="AL419" s="147">
        <v>0</v>
      </c>
      <c r="AM419" s="147">
        <f t="shared" si="96"/>
        <v>0</v>
      </c>
      <c r="AN419" s="147">
        <v>0</v>
      </c>
      <c r="AO419" s="147">
        <f t="shared" si="97"/>
        <v>0</v>
      </c>
      <c r="AP419" s="147">
        <f t="shared" si="98"/>
        <v>0</v>
      </c>
      <c r="AS419" s="20"/>
      <c r="AT419" s="33"/>
      <c r="AU419" s="33"/>
      <c r="AV419" s="33"/>
      <c r="AW419" s="33"/>
      <c r="AX419" s="33"/>
      <c r="AY419" s="33"/>
      <c r="AZ419" s="33">
        <f t="shared" si="94"/>
        <v>0</v>
      </c>
      <c r="BA419" s="397">
        <f t="shared" si="105"/>
        <v>0</v>
      </c>
    </row>
    <row r="420" spans="3:53" outlineLevel="1" x14ac:dyDescent="0.35">
      <c r="C420" s="5" t="s">
        <v>47</v>
      </c>
      <c r="D420" s="5" t="s">
        <v>67</v>
      </c>
      <c r="E420" s="5" t="s">
        <v>80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0</v>
      </c>
      <c r="L420" s="28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0</v>
      </c>
      <c r="R420" s="37">
        <v>0</v>
      </c>
      <c r="S420" s="33">
        <v>0</v>
      </c>
      <c r="T420" s="20">
        <v>0</v>
      </c>
      <c r="U420" s="20">
        <v>0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37">
        <f t="shared" si="102"/>
        <v>0</v>
      </c>
      <c r="AF420" s="148">
        <f t="shared" si="103"/>
        <v>0</v>
      </c>
      <c r="AG420" s="462">
        <f t="shared" si="104"/>
        <v>0</v>
      </c>
      <c r="AH420" s="149">
        <f t="shared" si="100"/>
        <v>0</v>
      </c>
      <c r="AI420" s="149">
        <f t="shared" si="101"/>
        <v>0</v>
      </c>
      <c r="AJ420" s="457">
        <f t="shared" si="95"/>
        <v>0</v>
      </c>
      <c r="AK420" s="16">
        <v>0</v>
      </c>
      <c r="AL420" s="147">
        <v>0</v>
      </c>
      <c r="AM420" s="147">
        <f t="shared" si="96"/>
        <v>0</v>
      </c>
      <c r="AN420" s="147">
        <v>0</v>
      </c>
      <c r="AO420" s="147">
        <f t="shared" si="97"/>
        <v>0</v>
      </c>
      <c r="AP420" s="147">
        <f t="shared" si="98"/>
        <v>0</v>
      </c>
      <c r="AS420" s="20"/>
      <c r="AT420" s="33"/>
      <c r="AU420" s="33"/>
      <c r="AV420" s="33"/>
      <c r="AW420" s="33"/>
      <c r="AX420" s="33"/>
      <c r="AY420" s="33"/>
      <c r="AZ420" s="33">
        <f t="shared" si="94"/>
        <v>0</v>
      </c>
      <c r="BA420" s="397">
        <f t="shared" si="105"/>
        <v>0</v>
      </c>
    </row>
    <row r="421" spans="3:53" outlineLevel="1" x14ac:dyDescent="0.35">
      <c r="C421" s="5" t="s">
        <v>47</v>
      </c>
      <c r="D421" s="5" t="s">
        <v>68</v>
      </c>
      <c r="E421" s="5" t="s">
        <v>81</v>
      </c>
      <c r="F421" s="28">
        <v>0</v>
      </c>
      <c r="G421" s="28">
        <v>0</v>
      </c>
      <c r="H421" s="28">
        <v>0</v>
      </c>
      <c r="I421" s="28">
        <v>0</v>
      </c>
      <c r="J421" s="28">
        <v>0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28">
        <v>0</v>
      </c>
      <c r="R421" s="37">
        <v>0</v>
      </c>
      <c r="S421" s="33">
        <v>0</v>
      </c>
      <c r="T421" s="20">
        <v>0</v>
      </c>
      <c r="U421" s="20">
        <v>0</v>
      </c>
      <c r="V421" s="20">
        <v>0</v>
      </c>
      <c r="W421" s="20">
        <v>0</v>
      </c>
      <c r="X421" s="20">
        <v>0</v>
      </c>
      <c r="Y421" s="20">
        <v>0</v>
      </c>
      <c r="Z421" s="20">
        <v>0</v>
      </c>
      <c r="AA421" s="20">
        <v>0</v>
      </c>
      <c r="AB421" s="20">
        <v>0</v>
      </c>
      <c r="AC421" s="20">
        <v>0</v>
      </c>
      <c r="AD421" s="20">
        <v>0</v>
      </c>
      <c r="AE421" s="37">
        <f t="shared" si="102"/>
        <v>0</v>
      </c>
      <c r="AF421" s="148">
        <f t="shared" si="103"/>
        <v>0</v>
      </c>
      <c r="AG421" s="462">
        <f t="shared" si="104"/>
        <v>0</v>
      </c>
      <c r="AH421" s="149">
        <f t="shared" si="100"/>
        <v>0</v>
      </c>
      <c r="AI421" s="149">
        <f t="shared" si="101"/>
        <v>0</v>
      </c>
      <c r="AJ421" s="457">
        <f t="shared" si="95"/>
        <v>0</v>
      </c>
      <c r="AK421" s="16">
        <v>0</v>
      </c>
      <c r="AL421" s="147">
        <v>0</v>
      </c>
      <c r="AM421" s="147">
        <f t="shared" si="96"/>
        <v>0</v>
      </c>
      <c r="AN421" s="147">
        <v>0</v>
      </c>
      <c r="AO421" s="147">
        <f t="shared" si="97"/>
        <v>0</v>
      </c>
      <c r="AP421" s="147">
        <f t="shared" si="98"/>
        <v>0</v>
      </c>
      <c r="AS421" s="20"/>
      <c r="AT421" s="33"/>
      <c r="AU421" s="33"/>
      <c r="AV421" s="33"/>
      <c r="AW421" s="33"/>
      <c r="AX421" s="33"/>
      <c r="AY421" s="33"/>
      <c r="AZ421" s="33">
        <f t="shared" si="94"/>
        <v>0</v>
      </c>
      <c r="BA421" s="397">
        <f t="shared" si="105"/>
        <v>0</v>
      </c>
    </row>
    <row r="422" spans="3:53" outlineLevel="1" x14ac:dyDescent="0.35">
      <c r="C422" s="5" t="s">
        <v>83</v>
      </c>
      <c r="D422" s="14" t="s">
        <v>82</v>
      </c>
      <c r="E422" s="5"/>
      <c r="F422" s="23">
        <v>0</v>
      </c>
      <c r="G422" s="23">
        <v>0</v>
      </c>
      <c r="H422" s="23">
        <v>0</v>
      </c>
      <c r="I422" s="23">
        <v>10965.082</v>
      </c>
      <c r="J422" s="23">
        <v>7995.3729999999996</v>
      </c>
      <c r="K422" s="23">
        <v>14391.67</v>
      </c>
      <c r="L422" s="23">
        <v>4710.0020000000004</v>
      </c>
      <c r="M422" s="23">
        <v>19064.29</v>
      </c>
      <c r="N422" s="23">
        <v>14354.289000000001</v>
      </c>
      <c r="O422" s="23">
        <v>6728.5740000000005</v>
      </c>
      <c r="P422" s="23">
        <v>30974.892</v>
      </c>
      <c r="Q422" s="23">
        <v>25696.699000000001</v>
      </c>
      <c r="R422" s="37">
        <v>134880.87099999998</v>
      </c>
      <c r="S422" s="34">
        <v>27279.361440000001</v>
      </c>
      <c r="T422" s="26">
        <v>23641.152479999997</v>
      </c>
      <c r="U422" s="26">
        <v>18254.548799999997</v>
      </c>
      <c r="V422" s="26">
        <v>11020.75632</v>
      </c>
      <c r="W422" s="26">
        <v>14716.572479999999</v>
      </c>
      <c r="X422" s="26">
        <v>3812.3784000000001</v>
      </c>
      <c r="Y422" s="26">
        <v>676.1232</v>
      </c>
      <c r="Z422" s="26">
        <v>0</v>
      </c>
      <c r="AA422" s="26">
        <v>0</v>
      </c>
      <c r="AB422" s="26">
        <v>0</v>
      </c>
      <c r="AC422" s="26">
        <v>0</v>
      </c>
      <c r="AD422" s="26">
        <v>0</v>
      </c>
      <c r="AE422" s="37">
        <f t="shared" si="102"/>
        <v>99400.893119999993</v>
      </c>
      <c r="AF422" s="148">
        <f t="shared" si="103"/>
        <v>1.0718993554025209E-3</v>
      </c>
      <c r="AG422" s="462">
        <f t="shared" si="104"/>
        <v>0.74001623662131633</v>
      </c>
      <c r="AH422" s="149"/>
      <c r="AI422" s="149"/>
      <c r="AJ422" s="457">
        <f t="shared" si="95"/>
        <v>0</v>
      </c>
      <c r="AK422" s="16">
        <v>0</v>
      </c>
      <c r="AL422" s="147">
        <v>0</v>
      </c>
      <c r="AM422" s="147">
        <f t="shared" si="96"/>
        <v>0</v>
      </c>
      <c r="AN422" s="147">
        <v>0</v>
      </c>
      <c r="AO422" s="147">
        <f t="shared" si="97"/>
        <v>0</v>
      </c>
      <c r="AP422" s="147">
        <f t="shared" si="98"/>
        <v>0</v>
      </c>
      <c r="AS422" s="20"/>
      <c r="AT422" s="33"/>
      <c r="AU422" s="33"/>
      <c r="AV422" s="33"/>
      <c r="AW422" s="33"/>
      <c r="AX422" s="33"/>
      <c r="AY422" s="33"/>
      <c r="AZ422" s="33">
        <f t="shared" si="94"/>
        <v>0</v>
      </c>
      <c r="BA422" s="397">
        <f t="shared" si="105"/>
        <v>0</v>
      </c>
    </row>
    <row r="423" spans="3:53" outlineLevel="1" x14ac:dyDescent="0.35">
      <c r="C423" s="5" t="s">
        <v>83</v>
      </c>
      <c r="D423" s="5" t="s">
        <v>84</v>
      </c>
      <c r="E423" s="5" t="s">
        <v>70</v>
      </c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>
        <v>2028.37</v>
      </c>
      <c r="Q423" s="28">
        <v>1352.2469999999998</v>
      </c>
      <c r="R423" s="37">
        <v>3380.6169999999997</v>
      </c>
      <c r="S423" s="33">
        <v>2366.4312</v>
      </c>
      <c r="T423" s="20">
        <v>1014.1848</v>
      </c>
      <c r="U423" s="20">
        <v>2028.3696</v>
      </c>
      <c r="V423" s="20">
        <v>1014.1848</v>
      </c>
      <c r="W423" s="20">
        <v>0</v>
      </c>
      <c r="X423" s="20">
        <v>1690.308</v>
      </c>
      <c r="Y423" s="20">
        <v>676.1232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37">
        <f t="shared" si="102"/>
        <v>8789.6016</v>
      </c>
      <c r="AF423" s="148">
        <f t="shared" si="103"/>
        <v>9.4783537587644638E-5</v>
      </c>
      <c r="AG423" s="462">
        <f t="shared" si="104"/>
        <v>0</v>
      </c>
      <c r="AH423" s="149"/>
      <c r="AI423" s="149"/>
      <c r="AJ423" s="457">
        <f t="shared" si="95"/>
        <v>0</v>
      </c>
      <c r="AK423" s="16"/>
      <c r="AL423" s="147">
        <v>0</v>
      </c>
      <c r="AM423" s="147">
        <f t="shared" si="96"/>
        <v>0</v>
      </c>
      <c r="AN423" s="147">
        <v>0</v>
      </c>
      <c r="AO423" s="147">
        <f t="shared" si="97"/>
        <v>0</v>
      </c>
      <c r="AP423" s="147">
        <f t="shared" si="98"/>
        <v>0</v>
      </c>
      <c r="AS423" s="20"/>
      <c r="AT423" s="33">
        <v>0</v>
      </c>
      <c r="AU423" s="33">
        <v>960.77297683408972</v>
      </c>
      <c r="AV423" s="33"/>
      <c r="AW423" s="33"/>
      <c r="AX423" s="33"/>
      <c r="AY423" s="33">
        <v>0</v>
      </c>
      <c r="AZ423" s="33">
        <f t="shared" si="94"/>
        <v>960.77297683408972</v>
      </c>
      <c r="BA423" s="397">
        <f t="shared" si="105"/>
        <v>960.77297683408972</v>
      </c>
    </row>
    <row r="424" spans="3:53" outlineLevel="1" x14ac:dyDescent="0.35">
      <c r="C424" s="5" t="s">
        <v>83</v>
      </c>
      <c r="D424" s="5" t="s">
        <v>85</v>
      </c>
      <c r="E424" s="5" t="s">
        <v>70</v>
      </c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>
        <v>2122.0700000000002</v>
      </c>
      <c r="Q424" s="28">
        <v>3183.105</v>
      </c>
      <c r="R424" s="37">
        <v>5305.1750000000002</v>
      </c>
      <c r="S424" s="33">
        <v>4951.4976000000006</v>
      </c>
      <c r="T424" s="20">
        <v>1768.3920000000001</v>
      </c>
      <c r="U424" s="20">
        <v>3890.4624000000003</v>
      </c>
      <c r="V424" s="20">
        <v>2829.4272000000001</v>
      </c>
      <c r="W424" s="20">
        <v>2829.4272000000001</v>
      </c>
      <c r="X424" s="20">
        <v>2122.0704000000001</v>
      </c>
      <c r="Y424" s="20">
        <v>0</v>
      </c>
      <c r="Z424" s="20">
        <v>0</v>
      </c>
      <c r="AA424" s="20">
        <v>0</v>
      </c>
      <c r="AB424" s="20">
        <v>0</v>
      </c>
      <c r="AC424" s="20">
        <v>0</v>
      </c>
      <c r="AD424" s="20">
        <v>0</v>
      </c>
      <c r="AE424" s="37">
        <f t="shared" si="102"/>
        <v>18391.2768</v>
      </c>
      <c r="AF424" s="148">
        <f t="shared" si="103"/>
        <v>1.9832415110345578E-4</v>
      </c>
      <c r="AG424" s="462">
        <f t="shared" si="104"/>
        <v>0</v>
      </c>
      <c r="AH424" s="149"/>
      <c r="AI424" s="149"/>
      <c r="AJ424" s="457">
        <f t="shared" si="95"/>
        <v>0</v>
      </c>
      <c r="AK424" s="16"/>
      <c r="AL424" s="147">
        <v>0</v>
      </c>
      <c r="AM424" s="147">
        <f t="shared" si="96"/>
        <v>0</v>
      </c>
      <c r="AN424" s="147">
        <v>0</v>
      </c>
      <c r="AO424" s="147">
        <f t="shared" si="97"/>
        <v>0</v>
      </c>
      <c r="AP424" s="147">
        <f t="shared" si="98"/>
        <v>0</v>
      </c>
      <c r="AS424" s="20"/>
      <c r="AT424" s="33">
        <v>0</v>
      </c>
      <c r="AU424" s="33">
        <v>1675.2600177498123</v>
      </c>
      <c r="AV424" s="33"/>
      <c r="AW424" s="33"/>
      <c r="AX424" s="33"/>
      <c r="AY424" s="33">
        <v>0</v>
      </c>
      <c r="AZ424" s="33">
        <f t="shared" si="94"/>
        <v>1675.2600177498123</v>
      </c>
      <c r="BA424" s="397">
        <f t="shared" si="105"/>
        <v>1675.2600177498123</v>
      </c>
    </row>
    <row r="425" spans="3:53" outlineLevel="1" x14ac:dyDescent="0.35">
      <c r="C425" s="5" t="s">
        <v>83</v>
      </c>
      <c r="D425" s="5" t="s">
        <v>86</v>
      </c>
      <c r="E425" s="5" t="s">
        <v>71</v>
      </c>
      <c r="F425" s="28"/>
      <c r="G425" s="28"/>
      <c r="H425" s="28"/>
      <c r="I425" s="28">
        <v>10965.082</v>
      </c>
      <c r="J425" s="28">
        <v>7995.3729999999996</v>
      </c>
      <c r="K425" s="28">
        <v>14391.67</v>
      </c>
      <c r="L425" s="28">
        <v>4710.0020000000004</v>
      </c>
      <c r="M425" s="28">
        <v>19064.29</v>
      </c>
      <c r="N425" s="28">
        <v>14354.289000000001</v>
      </c>
      <c r="O425" s="28">
        <v>6728.5740000000005</v>
      </c>
      <c r="P425" s="28">
        <v>26824.452000000001</v>
      </c>
      <c r="Q425" s="28">
        <v>21161.347000000002</v>
      </c>
      <c r="R425" s="37">
        <v>126195.079</v>
      </c>
      <c r="S425" s="33">
        <v>19961.432639999999</v>
      </c>
      <c r="T425" s="20">
        <v>20858.575679999998</v>
      </c>
      <c r="U425" s="20">
        <v>12335.716799999998</v>
      </c>
      <c r="V425" s="20">
        <v>7177.1443199999994</v>
      </c>
      <c r="W425" s="20">
        <v>11887.145279999999</v>
      </c>
      <c r="X425" s="20">
        <v>0</v>
      </c>
      <c r="Y425" s="20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37">
        <f t="shared" si="102"/>
        <v>72220.014719999992</v>
      </c>
      <c r="AF425" s="148">
        <f t="shared" si="103"/>
        <v>7.7879166671142048E-4</v>
      </c>
      <c r="AG425" s="462">
        <f t="shared" si="104"/>
        <v>0.26421397512117717</v>
      </c>
      <c r="AH425" s="149"/>
      <c r="AI425" s="149"/>
      <c r="AJ425" s="457">
        <f t="shared" si="95"/>
        <v>0</v>
      </c>
      <c r="AK425" s="16"/>
      <c r="AL425" s="147">
        <v>0</v>
      </c>
      <c r="AM425" s="147">
        <f t="shared" si="96"/>
        <v>0</v>
      </c>
      <c r="AN425" s="147">
        <v>0</v>
      </c>
      <c r="AO425" s="147">
        <f t="shared" si="97"/>
        <v>0</v>
      </c>
      <c r="AP425" s="147">
        <f t="shared" si="98"/>
        <v>0</v>
      </c>
      <c r="AS425" s="20">
        <v>11312.733300391417</v>
      </c>
      <c r="AT425" s="33">
        <v>5563.1267069437008</v>
      </c>
      <c r="AU425" s="33">
        <v>19760.063302657214</v>
      </c>
      <c r="AV425" s="33">
        <v>10965.082</v>
      </c>
      <c r="AW425" s="33"/>
      <c r="AX425" s="33">
        <v>0</v>
      </c>
      <c r="AY425" s="33">
        <v>0</v>
      </c>
      <c r="AZ425" s="33">
        <f t="shared" si="94"/>
        <v>47601.005309992332</v>
      </c>
      <c r="BA425" s="397">
        <f t="shared" si="105"/>
        <v>47601.005309992332</v>
      </c>
    </row>
    <row r="426" spans="3:53" x14ac:dyDescent="0.35">
      <c r="C426" s="10" t="s">
        <v>100</v>
      </c>
      <c r="D426" s="10"/>
      <c r="E426" s="10"/>
      <c r="F426" s="22">
        <v>1185152.0374</v>
      </c>
      <c r="G426" s="22">
        <v>1850597.257800001</v>
      </c>
      <c r="H426" s="22">
        <v>2298200.6743999999</v>
      </c>
      <c r="I426" s="22">
        <v>2152465.0530000003</v>
      </c>
      <c r="J426" s="22">
        <v>1792616.9316</v>
      </c>
      <c r="K426" s="22">
        <v>2537925.7240000004</v>
      </c>
      <c r="L426" s="22">
        <v>2787292.6189200003</v>
      </c>
      <c r="M426" s="22">
        <v>2733183.914760001</v>
      </c>
      <c r="N426" s="22">
        <v>2840939.42056</v>
      </c>
      <c r="O426" s="22">
        <v>2778669.6739600012</v>
      </c>
      <c r="P426" s="22">
        <v>4666512.0254400009</v>
      </c>
      <c r="Q426" s="22">
        <v>2496403.44576</v>
      </c>
      <c r="R426" s="156">
        <v>30119958.777600005</v>
      </c>
      <c r="S426" s="35">
        <v>2098834.1935200002</v>
      </c>
      <c r="T426" s="21">
        <v>1106061.73272</v>
      </c>
      <c r="U426" s="21">
        <v>1965517.8336000019</v>
      </c>
      <c r="V426" s="21">
        <v>2411548.2108</v>
      </c>
      <c r="W426" s="21">
        <v>2193642.0561600006</v>
      </c>
      <c r="X426" s="21">
        <v>3527397.2232000018</v>
      </c>
      <c r="Y426" s="21">
        <v>3293418.800160002</v>
      </c>
      <c r="Z426" s="21">
        <f>+SUM(Z427:Z461)</f>
        <v>2129138.0755200009</v>
      </c>
      <c r="AA426" s="21">
        <f>+SUM(AA427:AA461)</f>
        <v>2412184.8751200004</v>
      </c>
      <c r="AB426" s="21">
        <v>0</v>
      </c>
      <c r="AC426" s="21">
        <v>0</v>
      </c>
      <c r="AD426" s="21">
        <v>0</v>
      </c>
      <c r="AE426" s="156">
        <f t="shared" si="102"/>
        <v>21137743.000800006</v>
      </c>
      <c r="AF426" s="150">
        <f t="shared" si="103"/>
        <v>0.22794094083107244</v>
      </c>
      <c r="AG426" s="161">
        <f t="shared" si="104"/>
        <v>8.0065129409334856E-2</v>
      </c>
      <c r="AH426" s="151">
        <f>SUM(AH427:AH461)</f>
        <v>2335496.1240000008</v>
      </c>
      <c r="AI426" s="151">
        <f>SUM(AI427:AI461)</f>
        <v>2611580.5836000009</v>
      </c>
      <c r="AJ426" s="456">
        <f t="shared" si="95"/>
        <v>0.23146710564789824</v>
      </c>
      <c r="AK426" s="25">
        <v>3311841.2686453792</v>
      </c>
      <c r="AL426" s="25">
        <v>3668466.435508607</v>
      </c>
      <c r="AM426" s="25">
        <f t="shared" si="96"/>
        <v>3513000.5664642467</v>
      </c>
      <c r="AN426" s="25">
        <v>3513000.5664642467</v>
      </c>
      <c r="AO426" s="25">
        <f t="shared" si="97"/>
        <v>3713116.1705407319</v>
      </c>
      <c r="AP426" s="25">
        <f t="shared" si="98"/>
        <v>3947598.5746866218</v>
      </c>
      <c r="AS426" s="21">
        <f>SUM(AS427:AS461)</f>
        <v>2954144.8764843345</v>
      </c>
      <c r="AT426" s="35">
        <f t="shared" ref="AT426:AY426" si="106">SUM(AT427:AT461)</f>
        <v>1100666.6213573902</v>
      </c>
      <c r="AU426" s="35">
        <f t="shared" si="106"/>
        <v>2792599.8988666665</v>
      </c>
      <c r="AV426" s="35">
        <f t="shared" si="106"/>
        <v>2266268.6345436783</v>
      </c>
      <c r="AW426" s="35">
        <f t="shared" si="106"/>
        <v>2496581.0810666671</v>
      </c>
      <c r="AX426" s="35">
        <f t="shared" si="106"/>
        <v>2888340.0000000005</v>
      </c>
      <c r="AY426" s="35">
        <f t="shared" si="106"/>
        <v>3288090.6534712743</v>
      </c>
      <c r="AZ426" s="35">
        <f t="shared" si="94"/>
        <v>21098533.034435388</v>
      </c>
      <c r="BA426" s="22">
        <f t="shared" si="105"/>
        <v>35940714.78163559</v>
      </c>
    </row>
    <row r="427" spans="3:53" outlineLevel="1" x14ac:dyDescent="0.35">
      <c r="C427" s="5" t="s">
        <v>40</v>
      </c>
      <c r="D427" s="5" t="s">
        <v>36</v>
      </c>
      <c r="E427" s="5" t="s">
        <v>69</v>
      </c>
      <c r="F427" s="28">
        <v>3755.7690000000002</v>
      </c>
      <c r="G427" s="28">
        <v>3755.768</v>
      </c>
      <c r="H427" s="28">
        <v>5164.1809999999987</v>
      </c>
      <c r="I427" s="28">
        <v>5164.1820000000007</v>
      </c>
      <c r="J427" s="28">
        <v>5164.1809999999996</v>
      </c>
      <c r="K427" s="28">
        <v>439190.30699999997</v>
      </c>
      <c r="L427" s="28">
        <v>430974.56640000048</v>
      </c>
      <c r="M427" s="28">
        <v>334946.36340000044</v>
      </c>
      <c r="N427" s="28">
        <v>400629.65360000037</v>
      </c>
      <c r="O427" s="28">
        <v>433386.15700000041</v>
      </c>
      <c r="P427" s="28">
        <v>295275.82320000028</v>
      </c>
      <c r="Q427" s="28">
        <v>359145.46799999994</v>
      </c>
      <c r="R427" s="37">
        <v>2716552.4196000015</v>
      </c>
      <c r="S427" s="33">
        <v>261964.92960000015</v>
      </c>
      <c r="T427" s="20">
        <v>349158.5352000001</v>
      </c>
      <c r="U427" s="20">
        <v>372397.84560000052</v>
      </c>
      <c r="V427" s="20">
        <v>437190.99839999987</v>
      </c>
      <c r="W427" s="20">
        <v>312381.00792000047</v>
      </c>
      <c r="X427" s="20">
        <v>405239.00400000083</v>
      </c>
      <c r="Y427" s="20">
        <v>495428.68944000133</v>
      </c>
      <c r="Z427" s="20">
        <v>298839.75840000028</v>
      </c>
      <c r="AA427" s="20">
        <v>334870.20000000013</v>
      </c>
      <c r="AB427" s="20">
        <v>0</v>
      </c>
      <c r="AC427" s="20">
        <v>0</v>
      </c>
      <c r="AD427" s="20">
        <v>0</v>
      </c>
      <c r="AE427" s="37">
        <f t="shared" si="102"/>
        <v>3267470.9685600037</v>
      </c>
      <c r="AF427" s="148">
        <f t="shared" si="103"/>
        <v>3.523509613507906E-2</v>
      </c>
      <c r="AG427" s="462">
        <f t="shared" si="104"/>
        <v>1.3878871357238287</v>
      </c>
      <c r="AH427" s="149">
        <f t="shared" ref="AH427:AH457" si="107">AVERAGE(S427:AA427)</f>
        <v>363052.32984000043</v>
      </c>
      <c r="AI427" s="149">
        <f t="shared" ref="AI427:AI457" si="108">AVERAGE(Y427:AA427)</f>
        <v>376379.54928000062</v>
      </c>
      <c r="AJ427" s="457">
        <f t="shared" si="95"/>
        <v>3.3358911244779632E-2</v>
      </c>
      <c r="AK427" s="16">
        <v>492457.22374596796</v>
      </c>
      <c r="AL427" s="147">
        <v>491662.0552018435</v>
      </c>
      <c r="AM427" s="147">
        <f t="shared" si="96"/>
        <v>506291.69864770147</v>
      </c>
      <c r="AN427" s="147">
        <v>506291.69864770147</v>
      </c>
      <c r="AO427" s="147">
        <f t="shared" si="97"/>
        <v>535132.24882608291</v>
      </c>
      <c r="AP427" s="147">
        <f t="shared" si="98"/>
        <v>568925.72322267399</v>
      </c>
      <c r="AS427" s="20">
        <v>349199.36119208054</v>
      </c>
      <c r="AT427" s="33">
        <v>202607.66320013147</v>
      </c>
      <c r="AU427" s="33">
        <v>688850.19446666702</v>
      </c>
      <c r="AV427" s="33">
        <v>116655.05834000011</v>
      </c>
      <c r="AW427" s="33">
        <v>388850.19446666684</v>
      </c>
      <c r="AX427" s="33">
        <v>373989.95064000011</v>
      </c>
      <c r="AY427" s="33">
        <v>430974.56640000048</v>
      </c>
      <c r="AZ427" s="33">
        <f t="shared" si="94"/>
        <v>3043584.2124515139</v>
      </c>
      <c r="BA427" s="397">
        <f t="shared" si="105"/>
        <v>5145595.938349816</v>
      </c>
    </row>
    <row r="428" spans="3:53" outlineLevel="1" x14ac:dyDescent="0.35">
      <c r="C428" s="5" t="s">
        <v>41</v>
      </c>
      <c r="D428" s="5" t="s">
        <v>32</v>
      </c>
      <c r="E428" s="5" t="s">
        <v>70</v>
      </c>
      <c r="F428" s="28">
        <v>320123.45700000005</v>
      </c>
      <c r="G428" s="28">
        <v>510258.2099999999</v>
      </c>
      <c r="H428" s="28">
        <v>611292.72599999956</v>
      </c>
      <c r="I428" s="28">
        <v>651148.67400000012</v>
      </c>
      <c r="J428" s="28">
        <v>444335.95799999993</v>
      </c>
      <c r="K428" s="28">
        <v>774231.61599999992</v>
      </c>
      <c r="L428" s="28">
        <v>643119.52540000028</v>
      </c>
      <c r="M428" s="28">
        <v>712025.19179999968</v>
      </c>
      <c r="N428" s="28">
        <v>649777.07119999977</v>
      </c>
      <c r="O428" s="28">
        <v>622980.26420000056</v>
      </c>
      <c r="P428" s="28">
        <v>1254959.8920000002</v>
      </c>
      <c r="Q428" s="28">
        <v>575739.9</v>
      </c>
      <c r="R428" s="37">
        <v>7769992.4855999993</v>
      </c>
      <c r="S428" s="33">
        <v>449655.30000000005</v>
      </c>
      <c r="T428" s="20">
        <v>321132.60000000003</v>
      </c>
      <c r="U428" s="20">
        <v>616491.00000000058</v>
      </c>
      <c r="V428" s="20">
        <v>577481.39999999956</v>
      </c>
      <c r="W428" s="20">
        <v>522101.69999999995</v>
      </c>
      <c r="X428" s="20">
        <v>961104.26880000019</v>
      </c>
      <c r="Y428" s="20">
        <v>477139.18320000003</v>
      </c>
      <c r="Z428" s="20">
        <v>473548.68000000075</v>
      </c>
      <c r="AA428" s="20">
        <v>540210.18960000016</v>
      </c>
      <c r="AB428" s="20">
        <v>0</v>
      </c>
      <c r="AC428" s="20">
        <v>0</v>
      </c>
      <c r="AD428" s="20">
        <v>0</v>
      </c>
      <c r="AE428" s="37">
        <f t="shared" si="102"/>
        <v>4938864.3216000013</v>
      </c>
      <c r="AF428" s="148">
        <f t="shared" si="103"/>
        <v>5.3258731552366462E-2</v>
      </c>
      <c r="AG428" s="462">
        <f t="shared" si="104"/>
        <v>-5.7404735127374318E-2</v>
      </c>
      <c r="AH428" s="149">
        <f t="shared" si="107"/>
        <v>548762.70240000018</v>
      </c>
      <c r="AI428" s="149">
        <f t="shared" si="108"/>
        <v>496966.01760000031</v>
      </c>
      <c r="AJ428" s="457">
        <f t="shared" si="95"/>
        <v>4.4046615456401761E-2</v>
      </c>
      <c r="AK428" s="16">
        <v>794065.48731923255</v>
      </c>
      <c r="AL428" s="147">
        <v>783618.01529117255</v>
      </c>
      <c r="AM428" s="147">
        <f t="shared" si="96"/>
        <v>668500.10767643282</v>
      </c>
      <c r="AN428" s="147">
        <v>668500.10767643282</v>
      </c>
      <c r="AO428" s="147">
        <f t="shared" si="97"/>
        <v>706580.7456785806</v>
      </c>
      <c r="AP428" s="147">
        <f t="shared" si="98"/>
        <v>751201.15192506264</v>
      </c>
      <c r="AS428" s="20">
        <v>572215.84505456057</v>
      </c>
      <c r="AT428" s="33">
        <v>300633.41576017195</v>
      </c>
      <c r="AU428" s="33">
        <v>611292.72599999956</v>
      </c>
      <c r="AV428" s="33">
        <v>611292.72599999956</v>
      </c>
      <c r="AW428" s="33">
        <v>444335.95799999993</v>
      </c>
      <c r="AX428" s="33">
        <v>551434.13349404</v>
      </c>
      <c r="AY428" s="33">
        <v>583440.00000000012</v>
      </c>
      <c r="AZ428" s="33">
        <f t="shared" si="94"/>
        <v>4468710.2916280041</v>
      </c>
      <c r="BA428" s="397">
        <f t="shared" si="105"/>
        <v>7378610.3121992517</v>
      </c>
    </row>
    <row r="429" spans="3:53" outlineLevel="1" x14ac:dyDescent="0.35">
      <c r="C429" s="5" t="s">
        <v>41</v>
      </c>
      <c r="D429" s="5" t="s">
        <v>33</v>
      </c>
      <c r="E429" s="5" t="s">
        <v>70</v>
      </c>
      <c r="F429" s="28">
        <v>204941.64299999987</v>
      </c>
      <c r="G429" s="28">
        <v>341076.25200000004</v>
      </c>
      <c r="H429" s="28">
        <v>338024.87399999989</v>
      </c>
      <c r="I429" s="28">
        <v>385474.78200000006</v>
      </c>
      <c r="J429" s="28">
        <v>277669.58999999991</v>
      </c>
      <c r="K429" s="28">
        <v>397527.83400000015</v>
      </c>
      <c r="L429" s="28">
        <v>349188.60420000023</v>
      </c>
      <c r="M429" s="28">
        <v>409772.32600000023</v>
      </c>
      <c r="N429" s="28">
        <v>361837.95199999993</v>
      </c>
      <c r="O429" s="28">
        <v>360973.26359999989</v>
      </c>
      <c r="P429" s="28">
        <v>656966.4408000001</v>
      </c>
      <c r="Q429" s="28">
        <v>289936.38959999999</v>
      </c>
      <c r="R429" s="37">
        <v>4373389.9512000009</v>
      </c>
      <c r="S429" s="33">
        <v>429412.10399999993</v>
      </c>
      <c r="T429" s="20">
        <v>62913.866399999999</v>
      </c>
      <c r="U429" s="20">
        <v>302585.73840000032</v>
      </c>
      <c r="V429" s="20">
        <v>299589.84000000055</v>
      </c>
      <c r="W429" s="20">
        <v>271960.99920000049</v>
      </c>
      <c r="X429" s="20">
        <v>368376.40080000105</v>
      </c>
      <c r="Y429" s="20">
        <v>434274.43680000049</v>
      </c>
      <c r="Z429" s="20">
        <v>378469.37663999968</v>
      </c>
      <c r="AA429" s="20">
        <v>302671.08000000007</v>
      </c>
      <c r="AB429" s="20">
        <v>0</v>
      </c>
      <c r="AC429" s="20">
        <v>0</v>
      </c>
      <c r="AD429" s="20">
        <v>0</v>
      </c>
      <c r="AE429" s="37">
        <f t="shared" si="102"/>
        <v>2850253.8422400029</v>
      </c>
      <c r="AF429" s="148">
        <f t="shared" si="103"/>
        <v>3.0735994017099009E-2</v>
      </c>
      <c r="AG429" s="462">
        <f t="shared" si="104"/>
        <v>-5.7733673869631685E-2</v>
      </c>
      <c r="AH429" s="149">
        <f t="shared" si="107"/>
        <v>316694.87136000034</v>
      </c>
      <c r="AI429" s="149">
        <f t="shared" si="108"/>
        <v>371804.96448000008</v>
      </c>
      <c r="AJ429" s="457">
        <f t="shared" si="95"/>
        <v>3.2953461032043947E-2</v>
      </c>
      <c r="AK429" s="16">
        <v>399532.83411287441</v>
      </c>
      <c r="AL429" s="147">
        <v>484125.37252927345</v>
      </c>
      <c r="AM429" s="147">
        <f t="shared" si="96"/>
        <v>500138.13819673966</v>
      </c>
      <c r="AN429" s="147">
        <v>500138.13819673966</v>
      </c>
      <c r="AO429" s="147">
        <f t="shared" si="97"/>
        <v>528628.15513620828</v>
      </c>
      <c r="AP429" s="147">
        <f t="shared" si="98"/>
        <v>562010.8975612839</v>
      </c>
      <c r="AS429" s="20">
        <v>339227.04110556969</v>
      </c>
      <c r="AT429" s="33">
        <v>103773.3560527157</v>
      </c>
      <c r="AU429" s="33">
        <v>337992.88935095264</v>
      </c>
      <c r="AV429" s="33">
        <v>385474.78200000006</v>
      </c>
      <c r="AW429" s="33">
        <v>277669.58999999991</v>
      </c>
      <c r="AX429" s="33">
        <v>291378.85920000006</v>
      </c>
      <c r="AY429" s="33">
        <v>408408.00000000012</v>
      </c>
      <c r="AZ429" s="33">
        <f t="shared" ref="AZ429:AZ492" si="109">SUM(AS429:AY429,AK429)</f>
        <v>2543457.3518221122</v>
      </c>
      <c r="BA429" s="397">
        <f t="shared" si="105"/>
        <v>4618359.9152456177</v>
      </c>
    </row>
    <row r="430" spans="3:53" outlineLevel="1" x14ac:dyDescent="0.35">
      <c r="C430" s="5" t="s">
        <v>42</v>
      </c>
      <c r="D430" s="5" t="s">
        <v>48</v>
      </c>
      <c r="E430" s="5" t="s">
        <v>70</v>
      </c>
      <c r="F430" s="28">
        <v>0</v>
      </c>
      <c r="G430" s="28">
        <v>0</v>
      </c>
      <c r="H430" s="28">
        <v>0</v>
      </c>
      <c r="I430" s="28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0</v>
      </c>
      <c r="O430" s="28">
        <v>0</v>
      </c>
      <c r="P430" s="28">
        <v>0</v>
      </c>
      <c r="Q430" s="28">
        <v>0</v>
      </c>
      <c r="R430" s="37">
        <v>0</v>
      </c>
      <c r="S430" s="33">
        <v>0</v>
      </c>
      <c r="T430" s="20">
        <v>0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37">
        <f t="shared" si="102"/>
        <v>0</v>
      </c>
      <c r="AF430" s="148">
        <f t="shared" si="103"/>
        <v>0</v>
      </c>
      <c r="AG430" s="462">
        <f t="shared" si="104"/>
        <v>0</v>
      </c>
      <c r="AH430" s="149">
        <f t="shared" si="107"/>
        <v>0</v>
      </c>
      <c r="AI430" s="149">
        <f t="shared" si="108"/>
        <v>0</v>
      </c>
      <c r="AJ430" s="457">
        <f t="shared" si="95"/>
        <v>0</v>
      </c>
      <c r="AK430" s="16">
        <v>0</v>
      </c>
      <c r="AL430" s="147">
        <v>0</v>
      </c>
      <c r="AM430" s="147">
        <f t="shared" si="96"/>
        <v>0</v>
      </c>
      <c r="AN430" s="147">
        <v>0</v>
      </c>
      <c r="AO430" s="147">
        <f t="shared" si="97"/>
        <v>0</v>
      </c>
      <c r="AP430" s="147">
        <f t="shared" si="98"/>
        <v>0</v>
      </c>
      <c r="AS430" s="20"/>
      <c r="AT430" s="33"/>
      <c r="AU430" s="33"/>
      <c r="AV430" s="33"/>
      <c r="AW430" s="33"/>
      <c r="AX430" s="33"/>
      <c r="AY430" s="33">
        <v>158661.36000000002</v>
      </c>
      <c r="AZ430" s="33">
        <f t="shared" si="109"/>
        <v>158661.36000000002</v>
      </c>
      <c r="BA430" s="397">
        <f t="shared" si="105"/>
        <v>158661.36000000002</v>
      </c>
    </row>
    <row r="431" spans="3:53" outlineLevel="1" x14ac:dyDescent="0.35">
      <c r="C431" s="5" t="s">
        <v>43</v>
      </c>
      <c r="D431" s="5" t="s">
        <v>49</v>
      </c>
      <c r="E431" s="5" t="s">
        <v>69</v>
      </c>
      <c r="F431" s="28">
        <v>0</v>
      </c>
      <c r="G431" s="28">
        <v>0</v>
      </c>
      <c r="H431" s="28">
        <v>0</v>
      </c>
      <c r="I431" s="28">
        <v>0</v>
      </c>
      <c r="J431" s="28">
        <v>0</v>
      </c>
      <c r="K431" s="28">
        <v>0</v>
      </c>
      <c r="L431" s="28">
        <v>0</v>
      </c>
      <c r="M431" s="28">
        <v>0</v>
      </c>
      <c r="N431" s="28">
        <v>0</v>
      </c>
      <c r="O431" s="28">
        <v>0</v>
      </c>
      <c r="P431" s="28">
        <v>0</v>
      </c>
      <c r="Q431" s="28">
        <v>0</v>
      </c>
      <c r="R431" s="37">
        <v>0</v>
      </c>
      <c r="S431" s="33">
        <v>0</v>
      </c>
      <c r="T431" s="20">
        <v>0</v>
      </c>
      <c r="U431" s="20">
        <v>0</v>
      </c>
      <c r="V431" s="20">
        <v>0</v>
      </c>
      <c r="W431" s="20">
        <v>0</v>
      </c>
      <c r="X431" s="20">
        <v>0</v>
      </c>
      <c r="Y431" s="20">
        <v>0</v>
      </c>
      <c r="Z431" s="20">
        <v>0</v>
      </c>
      <c r="AA431" s="20">
        <v>0</v>
      </c>
      <c r="AB431" s="20">
        <v>0</v>
      </c>
      <c r="AC431" s="20">
        <v>0</v>
      </c>
      <c r="AD431" s="20">
        <v>0</v>
      </c>
      <c r="AE431" s="37">
        <f t="shared" si="102"/>
        <v>0</v>
      </c>
      <c r="AF431" s="148">
        <f t="shared" si="103"/>
        <v>0</v>
      </c>
      <c r="AG431" s="462">
        <f t="shared" si="104"/>
        <v>0</v>
      </c>
      <c r="AH431" s="149">
        <f t="shared" si="107"/>
        <v>0</v>
      </c>
      <c r="AI431" s="149">
        <f t="shared" si="108"/>
        <v>0</v>
      </c>
      <c r="AJ431" s="457">
        <f t="shared" si="95"/>
        <v>0</v>
      </c>
      <c r="AK431" s="16">
        <v>0</v>
      </c>
      <c r="AL431" s="147">
        <v>0</v>
      </c>
      <c r="AM431" s="147">
        <f t="shared" si="96"/>
        <v>0</v>
      </c>
      <c r="AN431" s="147">
        <v>0</v>
      </c>
      <c r="AO431" s="147">
        <f t="shared" si="97"/>
        <v>0</v>
      </c>
      <c r="AP431" s="147">
        <f t="shared" si="98"/>
        <v>0</v>
      </c>
      <c r="AS431" s="20"/>
      <c r="AT431" s="33"/>
      <c r="AU431" s="33"/>
      <c r="AV431" s="33"/>
      <c r="AW431" s="33"/>
      <c r="AX431" s="33"/>
      <c r="AY431" s="33">
        <v>145462.90176000001</v>
      </c>
      <c r="AZ431" s="33">
        <f t="shared" si="109"/>
        <v>145462.90176000001</v>
      </c>
      <c r="BA431" s="397">
        <f t="shared" si="105"/>
        <v>145462.90176000001</v>
      </c>
    </row>
    <row r="432" spans="3:53" outlineLevel="1" x14ac:dyDescent="0.35">
      <c r="C432" s="5" t="s">
        <v>41</v>
      </c>
      <c r="D432" s="5" t="s">
        <v>30</v>
      </c>
      <c r="E432" s="5" t="s">
        <v>71</v>
      </c>
      <c r="F432" s="28">
        <v>308589.53320000001</v>
      </c>
      <c r="G432" s="28">
        <v>410730.2536000004</v>
      </c>
      <c r="H432" s="28">
        <v>345582.16</v>
      </c>
      <c r="I432" s="28">
        <v>452284.07400000008</v>
      </c>
      <c r="J432" s="28">
        <v>457570.67400000012</v>
      </c>
      <c r="K432" s="28">
        <v>485046.68919999985</v>
      </c>
      <c r="L432" s="28">
        <v>612407.75679999986</v>
      </c>
      <c r="M432" s="28">
        <v>591191.27936000039</v>
      </c>
      <c r="N432" s="28">
        <v>630807.00160000008</v>
      </c>
      <c r="O432" s="28">
        <v>617290.20560000022</v>
      </c>
      <c r="P432" s="28">
        <v>1137459.6979200004</v>
      </c>
      <c r="Q432" s="28">
        <v>848214.06335999991</v>
      </c>
      <c r="R432" s="37">
        <v>6897173.3886400005</v>
      </c>
      <c r="S432" s="33">
        <v>662009.44896000042</v>
      </c>
      <c r="T432" s="20">
        <v>9946.3334399999985</v>
      </c>
      <c r="U432" s="20">
        <v>254209.77791999991</v>
      </c>
      <c r="V432" s="20">
        <v>637679.22624000034</v>
      </c>
      <c r="W432" s="20">
        <v>587529.08711999969</v>
      </c>
      <c r="X432" s="20">
        <v>971924.68943999964</v>
      </c>
      <c r="Y432" s="20">
        <v>818470.93464000057</v>
      </c>
      <c r="Z432" s="20">
        <v>421772.30064000021</v>
      </c>
      <c r="AA432" s="20">
        <v>518389.70976000011</v>
      </c>
      <c r="AB432" s="20">
        <v>0</v>
      </c>
      <c r="AC432" s="20">
        <v>0</v>
      </c>
      <c r="AD432" s="20">
        <v>0</v>
      </c>
      <c r="AE432" s="37">
        <f t="shared" si="102"/>
        <v>4881931.5081600007</v>
      </c>
      <c r="AF432" s="148">
        <f t="shared" si="103"/>
        <v>5.2644790931592404E-2</v>
      </c>
      <c r="AG432" s="462">
        <f t="shared" si="104"/>
        <v>0.19111724510173289</v>
      </c>
      <c r="AH432" s="149">
        <f t="shared" si="107"/>
        <v>542436.83424000011</v>
      </c>
      <c r="AI432" s="149">
        <f t="shared" si="108"/>
        <v>586210.98168000032</v>
      </c>
      <c r="AJ432" s="457">
        <f t="shared" si="95"/>
        <v>5.1956489522310419E-2</v>
      </c>
      <c r="AK432" s="16">
        <v>626680.99620262149</v>
      </c>
      <c r="AL432" s="147">
        <v>906738.03372461919</v>
      </c>
      <c r="AM432" s="147">
        <f t="shared" si="96"/>
        <v>788549.09691150556</v>
      </c>
      <c r="AN432" s="147">
        <v>788549.09691150556</v>
      </c>
      <c r="AO432" s="147">
        <f t="shared" si="97"/>
        <v>833468.24106958229</v>
      </c>
      <c r="AP432" s="147">
        <f t="shared" si="98"/>
        <v>886101.56250880391</v>
      </c>
      <c r="AS432" s="20">
        <v>791439.84057649598</v>
      </c>
      <c r="AT432" s="33">
        <v>184101.74338975304</v>
      </c>
      <c r="AU432" s="33">
        <v>445582.16</v>
      </c>
      <c r="AV432" s="33">
        <v>345582.16</v>
      </c>
      <c r="AW432" s="33">
        <v>657570.674</v>
      </c>
      <c r="AX432" s="33">
        <v>953856.00000000012</v>
      </c>
      <c r="AY432" s="33">
        <v>668782.37088000041</v>
      </c>
      <c r="AZ432" s="33">
        <f t="shared" si="109"/>
        <v>4673595.9450488705</v>
      </c>
      <c r="BA432" s="397">
        <f t="shared" si="105"/>
        <v>8088452.8792633815</v>
      </c>
    </row>
    <row r="433" spans="3:53" outlineLevel="1" x14ac:dyDescent="0.35">
      <c r="C433" s="5" t="s">
        <v>41</v>
      </c>
      <c r="D433" s="5" t="s">
        <v>31</v>
      </c>
      <c r="E433" s="5" t="s">
        <v>71</v>
      </c>
      <c r="F433" s="28">
        <v>133160.55099999998</v>
      </c>
      <c r="G433" s="28">
        <v>190766.92800000001</v>
      </c>
      <c r="H433" s="28">
        <v>183568.17600000006</v>
      </c>
      <c r="I433" s="28">
        <v>177269.26800000004</v>
      </c>
      <c r="J433" s="28">
        <v>166471.14000000004</v>
      </c>
      <c r="K433" s="28">
        <v>166471.1400000001</v>
      </c>
      <c r="L433" s="28">
        <v>217910.89579999991</v>
      </c>
      <c r="M433" s="28">
        <v>183277.54611999987</v>
      </c>
      <c r="N433" s="28">
        <v>252676.18479999996</v>
      </c>
      <c r="O433" s="28">
        <v>237505.2754800001</v>
      </c>
      <c r="P433" s="28">
        <v>577375.43903999997</v>
      </c>
      <c r="Q433" s="28">
        <v>49475.059200000003</v>
      </c>
      <c r="R433" s="37">
        <v>2535927.6034399997</v>
      </c>
      <c r="S433" s="33">
        <v>20320.113599999997</v>
      </c>
      <c r="T433" s="20">
        <v>53008.992000000006</v>
      </c>
      <c r="U433" s="20">
        <v>78409.134000000078</v>
      </c>
      <c r="V433" s="20">
        <v>202980.26519999999</v>
      </c>
      <c r="W433" s="20">
        <v>262041.11711999995</v>
      </c>
      <c r="X433" s="20">
        <v>291726.15264000004</v>
      </c>
      <c r="Y433" s="20">
        <v>352465.62263999978</v>
      </c>
      <c r="Z433" s="20">
        <v>176873.33663999985</v>
      </c>
      <c r="AA433" s="20">
        <v>135879.63192000013</v>
      </c>
      <c r="AB433" s="20">
        <v>0</v>
      </c>
      <c r="AC433" s="20">
        <v>0</v>
      </c>
      <c r="AD433" s="20">
        <v>0</v>
      </c>
      <c r="AE433" s="37">
        <f t="shared" si="102"/>
        <v>1573704.3657599997</v>
      </c>
      <c r="AF433" s="148">
        <f t="shared" si="103"/>
        <v>1.6970196567709438E-2</v>
      </c>
      <c r="AG433" s="462">
        <f t="shared" si="104"/>
        <v>1.334071958552463E-2</v>
      </c>
      <c r="AH433" s="149">
        <f t="shared" si="107"/>
        <v>174856.04063999996</v>
      </c>
      <c r="AI433" s="149">
        <f t="shared" si="108"/>
        <v>221739.5303999999</v>
      </c>
      <c r="AJ433" s="457">
        <f t="shared" si="95"/>
        <v>1.965300539899913E-2</v>
      </c>
      <c r="AK433" s="16">
        <v>516300.57486615184</v>
      </c>
      <c r="AL433" s="147">
        <v>336543.60359485686</v>
      </c>
      <c r="AM433" s="147">
        <f t="shared" si="96"/>
        <v>298275.72650617687</v>
      </c>
      <c r="AN433" s="147">
        <v>298275.72650617687</v>
      </c>
      <c r="AO433" s="147">
        <f t="shared" si="97"/>
        <v>315266.79327711463</v>
      </c>
      <c r="AP433" s="147">
        <f t="shared" si="98"/>
        <v>335175.81638322916</v>
      </c>
      <c r="AS433" s="20">
        <v>220763.38212774182</v>
      </c>
      <c r="AT433" s="33">
        <v>84098.150431430782</v>
      </c>
      <c r="AU433" s="33">
        <v>183568.17600000006</v>
      </c>
      <c r="AV433" s="33">
        <v>177269.26800000004</v>
      </c>
      <c r="AW433" s="33">
        <v>315399.28000000003</v>
      </c>
      <c r="AX433" s="33">
        <v>455399.28</v>
      </c>
      <c r="AY433" s="33">
        <v>235073.75255999999</v>
      </c>
      <c r="AZ433" s="33">
        <f t="shared" si="109"/>
        <v>2187871.8639853247</v>
      </c>
      <c r="BA433" s="397">
        <f t="shared" si="105"/>
        <v>3473133.8037467021</v>
      </c>
    </row>
    <row r="434" spans="3:53" outlineLevel="1" x14ac:dyDescent="0.35">
      <c r="C434" s="5" t="s">
        <v>41</v>
      </c>
      <c r="D434" s="5" t="s">
        <v>34</v>
      </c>
      <c r="E434" s="5" t="s">
        <v>72</v>
      </c>
      <c r="F434" s="28">
        <v>210269.91020000001</v>
      </c>
      <c r="G434" s="28">
        <v>390037.71520000044</v>
      </c>
      <c r="H434" s="28">
        <v>265428.98340000008</v>
      </c>
      <c r="I434" s="28">
        <v>255949.37200000006</v>
      </c>
      <c r="J434" s="28">
        <v>278755.38460000011</v>
      </c>
      <c r="K434" s="28">
        <v>275458.13780000014</v>
      </c>
      <c r="L434" s="28">
        <v>315772.05032000015</v>
      </c>
      <c r="M434" s="28">
        <v>276924.4050400001</v>
      </c>
      <c r="N434" s="28">
        <v>330851.72095999995</v>
      </c>
      <c r="O434" s="28">
        <v>303490.09523999994</v>
      </c>
      <c r="P434" s="28">
        <v>165098.73599999995</v>
      </c>
      <c r="Q434" s="28">
        <v>247806.34559999997</v>
      </c>
      <c r="R434" s="37">
        <v>3315842.8563600015</v>
      </c>
      <c r="S434" s="33">
        <v>144901.35360000006</v>
      </c>
      <c r="T434" s="20">
        <v>255037.50719999996</v>
      </c>
      <c r="U434" s="20">
        <v>247528.22400000019</v>
      </c>
      <c r="V434" s="20">
        <v>214570.81440000003</v>
      </c>
      <c r="W434" s="20">
        <v>172574.4528</v>
      </c>
      <c r="X434" s="20">
        <v>340003.65600000008</v>
      </c>
      <c r="Y434" s="20">
        <v>299583.31679999985</v>
      </c>
      <c r="Z434" s="20">
        <v>204002.19360000003</v>
      </c>
      <c r="AA434" s="20">
        <v>357664.37760000018</v>
      </c>
      <c r="AB434" s="20">
        <v>0</v>
      </c>
      <c r="AC434" s="20">
        <v>0</v>
      </c>
      <c r="AD434" s="20">
        <v>0</v>
      </c>
      <c r="AE434" s="37">
        <f t="shared" si="102"/>
        <v>2235865.8960000006</v>
      </c>
      <c r="AF434" s="148">
        <f t="shared" si="103"/>
        <v>2.4110680874824725E-2</v>
      </c>
      <c r="AG434" s="462">
        <f t="shared" si="104"/>
        <v>-0.17208636852540493</v>
      </c>
      <c r="AH434" s="149">
        <f t="shared" si="107"/>
        <v>248429.54400000008</v>
      </c>
      <c r="AI434" s="149">
        <f t="shared" si="108"/>
        <v>287083.29600000003</v>
      </c>
      <c r="AJ434" s="457">
        <f t="shared" si="95"/>
        <v>2.5444491363685456E-2</v>
      </c>
      <c r="AK434" s="16">
        <v>316573.61040519283</v>
      </c>
      <c r="AL434" s="147">
        <v>345775.91215628153</v>
      </c>
      <c r="AM434" s="147">
        <f t="shared" si="96"/>
        <v>386173.71709824761</v>
      </c>
      <c r="AN434" s="147">
        <v>386173.71709824761</v>
      </c>
      <c r="AO434" s="147">
        <f t="shared" si="97"/>
        <v>408171.83102208265</v>
      </c>
      <c r="AP434" s="147">
        <f t="shared" si="98"/>
        <v>433947.78519287554</v>
      </c>
      <c r="AS434" s="20"/>
      <c r="AT434" s="33"/>
      <c r="AU434" s="33"/>
      <c r="AV434" s="33"/>
      <c r="AW434" s="33"/>
      <c r="AX434" s="33"/>
      <c r="AY434" s="33"/>
      <c r="AZ434" s="33">
        <f t="shared" si="109"/>
        <v>316573.61040519283</v>
      </c>
      <c r="BA434" s="397">
        <f t="shared" si="105"/>
        <v>1890642.85587468</v>
      </c>
    </row>
    <row r="435" spans="3:53" outlineLevel="1" x14ac:dyDescent="0.35">
      <c r="C435" s="5" t="s">
        <v>41</v>
      </c>
      <c r="D435" s="5" t="s">
        <v>35</v>
      </c>
      <c r="E435" s="5" t="s">
        <v>72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28">
        <v>0</v>
      </c>
      <c r="L435" s="28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37">
        <v>0</v>
      </c>
      <c r="S435" s="33">
        <v>0</v>
      </c>
      <c r="T435" s="20">
        <v>0</v>
      </c>
      <c r="U435" s="20">
        <v>0</v>
      </c>
      <c r="V435" s="20">
        <v>0</v>
      </c>
      <c r="W435" s="20">
        <v>0</v>
      </c>
      <c r="X435" s="20">
        <v>0</v>
      </c>
      <c r="Y435" s="20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37">
        <f t="shared" si="102"/>
        <v>0</v>
      </c>
      <c r="AF435" s="148">
        <f t="shared" si="103"/>
        <v>0</v>
      </c>
      <c r="AG435" s="462">
        <f t="shared" si="104"/>
        <v>0</v>
      </c>
      <c r="AH435" s="149">
        <f t="shared" si="107"/>
        <v>0</v>
      </c>
      <c r="AI435" s="149">
        <f t="shared" si="108"/>
        <v>0</v>
      </c>
      <c r="AJ435" s="457">
        <f t="shared" si="95"/>
        <v>0</v>
      </c>
      <c r="AK435" s="16">
        <v>0</v>
      </c>
      <c r="AL435" s="147">
        <v>0</v>
      </c>
      <c r="AM435" s="147">
        <f t="shared" si="96"/>
        <v>0</v>
      </c>
      <c r="AN435" s="147">
        <v>0</v>
      </c>
      <c r="AO435" s="147">
        <f t="shared" si="97"/>
        <v>0</v>
      </c>
      <c r="AP435" s="147">
        <f t="shared" si="98"/>
        <v>0</v>
      </c>
      <c r="AS435" s="20">
        <v>322135.04855385702</v>
      </c>
      <c r="AT435" s="33">
        <v>104914.27672975654</v>
      </c>
      <c r="AU435" s="33">
        <v>265428.98340000008</v>
      </c>
      <c r="AV435" s="33">
        <v>255949.37200000006</v>
      </c>
      <c r="AW435" s="33">
        <v>278755.38460000011</v>
      </c>
      <c r="AX435" s="33">
        <v>211557.83039999998</v>
      </c>
      <c r="AY435" s="33">
        <v>316133.25032000022</v>
      </c>
      <c r="AZ435" s="33">
        <f t="shared" si="109"/>
        <v>1754874.1460036137</v>
      </c>
      <c r="BA435" s="397">
        <f t="shared" si="105"/>
        <v>1754874.1460036137</v>
      </c>
    </row>
    <row r="436" spans="3:53" outlineLevel="1" x14ac:dyDescent="0.35">
      <c r="C436" s="5" t="s">
        <v>44</v>
      </c>
      <c r="D436" s="5" t="s">
        <v>50</v>
      </c>
      <c r="E436" s="5" t="s">
        <v>73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28">
        <v>3821.5540800000003</v>
      </c>
      <c r="P436" s="28">
        <v>23548.294080000003</v>
      </c>
      <c r="Q436" s="28">
        <v>34513.711199999991</v>
      </c>
      <c r="R436" s="37">
        <v>61883.559359999999</v>
      </c>
      <c r="S436" s="33">
        <v>55070.487359999992</v>
      </c>
      <c r="T436" s="20">
        <v>4967.7364799999996</v>
      </c>
      <c r="U436" s="20">
        <v>21290.299199999998</v>
      </c>
      <c r="V436" s="20">
        <v>17268.798239999996</v>
      </c>
      <c r="W436" s="20">
        <v>30516.095520000017</v>
      </c>
      <c r="X436" s="20">
        <v>62688.103199999852</v>
      </c>
      <c r="Y436" s="20">
        <v>45419.304959999972</v>
      </c>
      <c r="Z436" s="20">
        <v>39268.774080000017</v>
      </c>
      <c r="AA436" s="20">
        <v>51038.510400000014</v>
      </c>
      <c r="AB436" s="20">
        <v>0</v>
      </c>
      <c r="AC436" s="20">
        <v>0</v>
      </c>
      <c r="AD436" s="20">
        <v>0</v>
      </c>
      <c r="AE436" s="37">
        <f t="shared" si="102"/>
        <v>327528.10943999985</v>
      </c>
      <c r="AF436" s="148">
        <f t="shared" si="103"/>
        <v>3.5319317399000669E-3</v>
      </c>
      <c r="AG436" s="462">
        <f t="shared" si="104"/>
        <v>0</v>
      </c>
      <c r="AH436" s="149">
        <f t="shared" si="107"/>
        <v>36392.012159999984</v>
      </c>
      <c r="AI436" s="149">
        <f t="shared" si="108"/>
        <v>45242.196480000006</v>
      </c>
      <c r="AJ436" s="457">
        <f t="shared" ref="AJ436:AJ499" si="110">AI436/$AI$7</f>
        <v>4.0098629688629485E-3</v>
      </c>
      <c r="AK436" s="16">
        <v>44171.826396774952</v>
      </c>
      <c r="AL436" s="147">
        <v>60407.525219430463</v>
      </c>
      <c r="AM436" s="147">
        <f t="shared" ref="AM436:AM499" si="111">$AM$7*AJ436</f>
        <v>60858.111314044734</v>
      </c>
      <c r="AN436" s="147">
        <v>60858.111314044734</v>
      </c>
      <c r="AO436" s="147">
        <f t="shared" ref="AO436:AO499" si="112">$AO$7*AJ436</f>
        <v>64324.850780250286</v>
      </c>
      <c r="AP436" s="147">
        <f t="shared" ref="AP436:AP499" si="113">$AP$7*AJ436</f>
        <v>68386.949827122342</v>
      </c>
      <c r="AS436" s="20">
        <v>58398.965202982603</v>
      </c>
      <c r="AT436" s="33">
        <v>17864.898356476471</v>
      </c>
      <c r="AU436" s="33">
        <v>67000</v>
      </c>
      <c r="AV436" s="33">
        <v>67000</v>
      </c>
      <c r="AW436" s="33">
        <v>67000</v>
      </c>
      <c r="AX436" s="33">
        <v>23025.064320000001</v>
      </c>
      <c r="AY436" s="33">
        <v>35042.25542400001</v>
      </c>
      <c r="AZ436" s="33">
        <f t="shared" si="109"/>
        <v>379503.00970023411</v>
      </c>
      <c r="BA436" s="397">
        <f t="shared" si="105"/>
        <v>633480.44684108195</v>
      </c>
    </row>
    <row r="437" spans="3:53" outlineLevel="1" x14ac:dyDescent="0.35">
      <c r="C437" s="5" t="s">
        <v>44</v>
      </c>
      <c r="D437" s="5" t="s">
        <v>51</v>
      </c>
      <c r="E437" s="5" t="s">
        <v>73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28">
        <v>1190.1168</v>
      </c>
      <c r="P437" s="28">
        <v>26771.135040000001</v>
      </c>
      <c r="Q437" s="28">
        <v>46956.607199999999</v>
      </c>
      <c r="R437" s="37">
        <v>74917.859039999996</v>
      </c>
      <c r="S437" s="33">
        <v>40049.121599999991</v>
      </c>
      <c r="T437" s="20">
        <v>13010.738399999998</v>
      </c>
      <c r="U437" s="20">
        <v>35720.390880000006</v>
      </c>
      <c r="V437" s="20">
        <v>15731.165519999999</v>
      </c>
      <c r="W437" s="20">
        <v>34537.596480000007</v>
      </c>
      <c r="X437" s="20">
        <v>82795.607999999876</v>
      </c>
      <c r="Y437" s="20">
        <v>61741.867679999916</v>
      </c>
      <c r="Z437" s="20">
        <v>48258.011519999993</v>
      </c>
      <c r="AA437" s="20">
        <v>72210.903840000028</v>
      </c>
      <c r="AB437" s="20">
        <v>0</v>
      </c>
      <c r="AC437" s="20">
        <v>0</v>
      </c>
      <c r="AD437" s="20">
        <v>0</v>
      </c>
      <c r="AE437" s="37">
        <f t="shared" si="102"/>
        <v>404055.40391999984</v>
      </c>
      <c r="AF437" s="148">
        <f t="shared" si="103"/>
        <v>4.3571713836201903E-3</v>
      </c>
      <c r="AG437" s="462">
        <f t="shared" si="104"/>
        <v>0</v>
      </c>
      <c r="AH437" s="149">
        <f t="shared" si="107"/>
        <v>44895.044879999979</v>
      </c>
      <c r="AI437" s="149">
        <f t="shared" si="108"/>
        <v>60736.927679999986</v>
      </c>
      <c r="AJ437" s="457">
        <f t="shared" si="110"/>
        <v>5.383177124351211E-3</v>
      </c>
      <c r="AK437" s="16">
        <v>51090.742558086691</v>
      </c>
      <c r="AL437" s="147">
        <v>79024.290616108905</v>
      </c>
      <c r="AM437" s="147">
        <f t="shared" si="111"/>
        <v>81701.044449876441</v>
      </c>
      <c r="AN437" s="147">
        <v>81701.044449876441</v>
      </c>
      <c r="AO437" s="147">
        <f t="shared" si="112"/>
        <v>86355.086928503864</v>
      </c>
      <c r="AP437" s="147">
        <f t="shared" si="113"/>
        <v>91808.390155015659</v>
      </c>
      <c r="AS437" s="20">
        <v>58398.965202982603</v>
      </c>
      <c r="AT437" s="33">
        <v>17864.898356476471</v>
      </c>
      <c r="AU437" s="33">
        <v>67000</v>
      </c>
      <c r="AV437" s="33">
        <v>67000</v>
      </c>
      <c r="AW437" s="33">
        <v>67000</v>
      </c>
      <c r="AX437" s="33">
        <v>27698.881945960082</v>
      </c>
      <c r="AY437" s="33">
        <v>40116.443399999989</v>
      </c>
      <c r="AZ437" s="33">
        <f t="shared" si="109"/>
        <v>396169.9314635059</v>
      </c>
      <c r="BA437" s="397">
        <f t="shared" si="105"/>
        <v>735058.74361301074</v>
      </c>
    </row>
    <row r="438" spans="3:53" outlineLevel="1" x14ac:dyDescent="0.35">
      <c r="C438" s="5" t="s">
        <v>41</v>
      </c>
      <c r="D438" s="5" t="s">
        <v>52</v>
      </c>
      <c r="E438" s="5" t="s">
        <v>74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28">
        <v>0</v>
      </c>
      <c r="P438" s="28">
        <v>0</v>
      </c>
      <c r="Q438" s="28">
        <v>0</v>
      </c>
      <c r="R438" s="37">
        <v>0</v>
      </c>
      <c r="S438" s="33">
        <v>0</v>
      </c>
      <c r="T438" s="20">
        <v>0</v>
      </c>
      <c r="U438" s="20">
        <v>0</v>
      </c>
      <c r="V438" s="20">
        <v>0</v>
      </c>
      <c r="W438" s="20">
        <v>0</v>
      </c>
      <c r="X438" s="20">
        <v>0</v>
      </c>
      <c r="Y438" s="20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0</v>
      </c>
      <c r="AE438" s="37">
        <f t="shared" si="102"/>
        <v>0</v>
      </c>
      <c r="AF438" s="148">
        <f t="shared" si="103"/>
        <v>0</v>
      </c>
      <c r="AG438" s="462">
        <f t="shared" si="104"/>
        <v>0</v>
      </c>
      <c r="AH438" s="149">
        <f t="shared" si="107"/>
        <v>0</v>
      </c>
      <c r="AI438" s="149">
        <f t="shared" si="108"/>
        <v>0</v>
      </c>
      <c r="AJ438" s="457">
        <f t="shared" si="110"/>
        <v>0</v>
      </c>
      <c r="AK438" s="16">
        <v>0</v>
      </c>
      <c r="AL438" s="147">
        <v>0</v>
      </c>
      <c r="AM438" s="147">
        <f t="shared" si="111"/>
        <v>0</v>
      </c>
      <c r="AN438" s="147">
        <v>0</v>
      </c>
      <c r="AO438" s="147">
        <f t="shared" si="112"/>
        <v>0</v>
      </c>
      <c r="AP438" s="147">
        <f t="shared" si="113"/>
        <v>0</v>
      </c>
      <c r="AS438" s="20"/>
      <c r="AT438" s="33"/>
      <c r="AU438" s="33"/>
      <c r="AV438" s="33"/>
      <c r="AW438" s="33"/>
      <c r="AX438" s="33"/>
      <c r="AY438" s="33"/>
      <c r="AZ438" s="33">
        <f t="shared" si="109"/>
        <v>0</v>
      </c>
      <c r="BA438" s="397">
        <f t="shared" si="105"/>
        <v>0</v>
      </c>
    </row>
    <row r="439" spans="3:53" outlineLevel="1" x14ac:dyDescent="0.35">
      <c r="C439" s="5" t="s">
        <v>41</v>
      </c>
      <c r="D439" s="5" t="s">
        <v>53</v>
      </c>
      <c r="E439" s="5" t="s">
        <v>74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28">
        <v>0</v>
      </c>
      <c r="L439" s="28">
        <v>0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37">
        <v>0</v>
      </c>
      <c r="S439" s="33">
        <v>0</v>
      </c>
      <c r="T439" s="20">
        <v>0</v>
      </c>
      <c r="U439" s="20">
        <v>0</v>
      </c>
      <c r="V439" s="20">
        <v>0</v>
      </c>
      <c r="W439" s="20">
        <v>0</v>
      </c>
      <c r="X439" s="20">
        <v>0</v>
      </c>
      <c r="Y439" s="20">
        <v>0</v>
      </c>
      <c r="Z439" s="20">
        <v>0</v>
      </c>
      <c r="AA439" s="20">
        <v>0</v>
      </c>
      <c r="AB439" s="20">
        <v>0</v>
      </c>
      <c r="AC439" s="20">
        <v>0</v>
      </c>
      <c r="AD439" s="20">
        <v>0</v>
      </c>
      <c r="AE439" s="37">
        <f t="shared" si="102"/>
        <v>0</v>
      </c>
      <c r="AF439" s="148">
        <f t="shared" si="103"/>
        <v>0</v>
      </c>
      <c r="AG439" s="462">
        <f t="shared" si="104"/>
        <v>0</v>
      </c>
      <c r="AH439" s="149">
        <f t="shared" si="107"/>
        <v>0</v>
      </c>
      <c r="AI439" s="149">
        <f t="shared" si="108"/>
        <v>0</v>
      </c>
      <c r="AJ439" s="457">
        <f t="shared" si="110"/>
        <v>0</v>
      </c>
      <c r="AK439" s="16">
        <v>0</v>
      </c>
      <c r="AL439" s="147">
        <v>0</v>
      </c>
      <c r="AM439" s="147">
        <f t="shared" si="111"/>
        <v>0</v>
      </c>
      <c r="AN439" s="147">
        <v>0</v>
      </c>
      <c r="AO439" s="147">
        <f t="shared" si="112"/>
        <v>0</v>
      </c>
      <c r="AP439" s="147">
        <f t="shared" si="113"/>
        <v>0</v>
      </c>
      <c r="AS439" s="20"/>
      <c r="AT439" s="33"/>
      <c r="AU439" s="33"/>
      <c r="AV439" s="33"/>
      <c r="AW439" s="33"/>
      <c r="AX439" s="33"/>
      <c r="AY439" s="33"/>
      <c r="AZ439" s="33">
        <f t="shared" si="109"/>
        <v>0</v>
      </c>
      <c r="BA439" s="397">
        <f t="shared" si="105"/>
        <v>0</v>
      </c>
    </row>
    <row r="440" spans="3:53" outlineLevel="1" x14ac:dyDescent="0.35">
      <c r="C440" s="5" t="s">
        <v>44</v>
      </c>
      <c r="D440" s="5" t="s">
        <v>54</v>
      </c>
      <c r="E440" s="5" t="s">
        <v>75</v>
      </c>
      <c r="F440" s="28">
        <v>0</v>
      </c>
      <c r="G440" s="28">
        <v>0</v>
      </c>
      <c r="H440" s="28">
        <v>0</v>
      </c>
      <c r="I440" s="28">
        <v>0</v>
      </c>
      <c r="J440" s="28">
        <v>0</v>
      </c>
      <c r="K440" s="28">
        <v>0</v>
      </c>
      <c r="L440" s="28">
        <v>0</v>
      </c>
      <c r="M440" s="28">
        <v>0</v>
      </c>
      <c r="N440" s="28">
        <v>0</v>
      </c>
      <c r="O440" s="28">
        <v>0</v>
      </c>
      <c r="P440" s="28">
        <v>0</v>
      </c>
      <c r="Q440" s="28">
        <v>0</v>
      </c>
      <c r="R440" s="37">
        <v>0</v>
      </c>
      <c r="S440" s="33">
        <v>0</v>
      </c>
      <c r="T440" s="20">
        <v>0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>
        <v>0</v>
      </c>
      <c r="AC440" s="20">
        <v>0</v>
      </c>
      <c r="AD440" s="20">
        <v>0</v>
      </c>
      <c r="AE440" s="37">
        <f t="shared" si="102"/>
        <v>0</v>
      </c>
      <c r="AF440" s="148">
        <f t="shared" si="103"/>
        <v>0</v>
      </c>
      <c r="AG440" s="462">
        <f t="shared" si="104"/>
        <v>0</v>
      </c>
      <c r="AH440" s="149">
        <f t="shared" si="107"/>
        <v>0</v>
      </c>
      <c r="AI440" s="149">
        <f t="shared" si="108"/>
        <v>0</v>
      </c>
      <c r="AJ440" s="457">
        <f t="shared" si="110"/>
        <v>0</v>
      </c>
      <c r="AK440" s="16">
        <v>0</v>
      </c>
      <c r="AL440" s="147">
        <v>0</v>
      </c>
      <c r="AM440" s="147">
        <f t="shared" si="111"/>
        <v>0</v>
      </c>
      <c r="AN440" s="147">
        <v>0</v>
      </c>
      <c r="AO440" s="147">
        <f t="shared" si="112"/>
        <v>0</v>
      </c>
      <c r="AP440" s="147">
        <f t="shared" si="113"/>
        <v>0</v>
      </c>
      <c r="AS440" s="20"/>
      <c r="AT440" s="33"/>
      <c r="AU440" s="33"/>
      <c r="AV440" s="33"/>
      <c r="AW440" s="33"/>
      <c r="AX440" s="33"/>
      <c r="AY440" s="33"/>
      <c r="AZ440" s="33">
        <f t="shared" si="109"/>
        <v>0</v>
      </c>
      <c r="BA440" s="397">
        <f t="shared" si="105"/>
        <v>0</v>
      </c>
    </row>
    <row r="441" spans="3:53" outlineLevel="1" x14ac:dyDescent="0.35">
      <c r="C441" s="5" t="s">
        <v>42</v>
      </c>
      <c r="D441" s="5" t="s">
        <v>55</v>
      </c>
      <c r="E441" s="5" t="s">
        <v>76</v>
      </c>
      <c r="F441" s="28">
        <v>0</v>
      </c>
      <c r="G441" s="28">
        <v>0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37">
        <v>0</v>
      </c>
      <c r="S441" s="33">
        <v>0</v>
      </c>
      <c r="T441" s="20">
        <v>0</v>
      </c>
      <c r="U441" s="20">
        <v>0</v>
      </c>
      <c r="V441" s="20">
        <v>0</v>
      </c>
      <c r="W441" s="20">
        <v>0</v>
      </c>
      <c r="X441" s="20">
        <v>0</v>
      </c>
      <c r="Y441" s="20">
        <v>0</v>
      </c>
      <c r="Z441" s="20">
        <v>0</v>
      </c>
      <c r="AA441" s="20">
        <v>0</v>
      </c>
      <c r="AB441" s="20">
        <v>0</v>
      </c>
      <c r="AC441" s="20">
        <v>0</v>
      </c>
      <c r="AD441" s="20">
        <v>0</v>
      </c>
      <c r="AE441" s="37">
        <f t="shared" si="102"/>
        <v>0</v>
      </c>
      <c r="AF441" s="148">
        <f t="shared" si="103"/>
        <v>0</v>
      </c>
      <c r="AG441" s="462">
        <f t="shared" si="104"/>
        <v>0</v>
      </c>
      <c r="AH441" s="149">
        <f t="shared" si="107"/>
        <v>0</v>
      </c>
      <c r="AI441" s="149">
        <f t="shared" si="108"/>
        <v>0</v>
      </c>
      <c r="AJ441" s="457">
        <f t="shared" si="110"/>
        <v>0</v>
      </c>
      <c r="AK441" s="16">
        <v>0</v>
      </c>
      <c r="AL441" s="147">
        <v>0</v>
      </c>
      <c r="AM441" s="147">
        <f t="shared" si="111"/>
        <v>0</v>
      </c>
      <c r="AN441" s="147">
        <v>0</v>
      </c>
      <c r="AO441" s="147">
        <f t="shared" si="112"/>
        <v>0</v>
      </c>
      <c r="AP441" s="147">
        <f t="shared" si="113"/>
        <v>0</v>
      </c>
      <c r="AS441" s="20"/>
      <c r="AT441" s="33"/>
      <c r="AU441" s="33"/>
      <c r="AV441" s="33"/>
      <c r="AW441" s="33"/>
      <c r="AX441" s="33"/>
      <c r="AY441" s="33"/>
      <c r="AZ441" s="33">
        <f t="shared" si="109"/>
        <v>0</v>
      </c>
      <c r="BA441" s="397">
        <f t="shared" si="105"/>
        <v>0</v>
      </c>
    </row>
    <row r="442" spans="3:53" outlineLevel="1" x14ac:dyDescent="0.35">
      <c r="C442" s="5" t="s">
        <v>42</v>
      </c>
      <c r="D442" s="5" t="s">
        <v>56</v>
      </c>
      <c r="E442" s="5" t="s">
        <v>74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37">
        <v>0</v>
      </c>
      <c r="S442" s="33">
        <v>0</v>
      </c>
      <c r="T442" s="20">
        <v>0</v>
      </c>
      <c r="U442" s="20">
        <v>0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20">
        <v>0</v>
      </c>
      <c r="AB442" s="20">
        <v>0</v>
      </c>
      <c r="AC442" s="20">
        <v>0</v>
      </c>
      <c r="AD442" s="20">
        <v>0</v>
      </c>
      <c r="AE442" s="37">
        <f t="shared" si="102"/>
        <v>0</v>
      </c>
      <c r="AF442" s="148">
        <f t="shared" si="103"/>
        <v>0</v>
      </c>
      <c r="AG442" s="462">
        <f t="shared" si="104"/>
        <v>0</v>
      </c>
      <c r="AH442" s="149">
        <f t="shared" si="107"/>
        <v>0</v>
      </c>
      <c r="AI442" s="149">
        <f t="shared" si="108"/>
        <v>0</v>
      </c>
      <c r="AJ442" s="457">
        <f t="shared" si="110"/>
        <v>0</v>
      </c>
      <c r="AK442" s="16">
        <v>0</v>
      </c>
      <c r="AL442" s="147">
        <v>0</v>
      </c>
      <c r="AM442" s="147">
        <f t="shared" si="111"/>
        <v>0</v>
      </c>
      <c r="AN442" s="147">
        <v>0</v>
      </c>
      <c r="AO442" s="147">
        <f t="shared" si="112"/>
        <v>0</v>
      </c>
      <c r="AP442" s="147">
        <f t="shared" si="113"/>
        <v>0</v>
      </c>
      <c r="AS442" s="20"/>
      <c r="AT442" s="33"/>
      <c r="AU442" s="33"/>
      <c r="AV442" s="33"/>
      <c r="AW442" s="33"/>
      <c r="AX442" s="33"/>
      <c r="AY442" s="33"/>
      <c r="AZ442" s="33">
        <f t="shared" si="109"/>
        <v>0</v>
      </c>
      <c r="BA442" s="397">
        <f t="shared" si="105"/>
        <v>0</v>
      </c>
    </row>
    <row r="443" spans="3:53" outlineLevel="1" x14ac:dyDescent="0.35">
      <c r="C443" s="5" t="s">
        <v>45</v>
      </c>
      <c r="D443" s="5" t="s">
        <v>57</v>
      </c>
      <c r="E443" s="5" t="s">
        <v>77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28">
        <v>0</v>
      </c>
      <c r="L443" s="28">
        <v>0</v>
      </c>
      <c r="M443" s="28">
        <v>0</v>
      </c>
      <c r="N443" s="28">
        <v>0</v>
      </c>
      <c r="O443" s="28">
        <v>0</v>
      </c>
      <c r="P443" s="28">
        <v>0</v>
      </c>
      <c r="Q443" s="28">
        <v>0</v>
      </c>
      <c r="R443" s="37">
        <v>0</v>
      </c>
      <c r="S443" s="33">
        <v>0</v>
      </c>
      <c r="T443" s="20">
        <v>0</v>
      </c>
      <c r="U443" s="20">
        <v>0</v>
      </c>
      <c r="V443" s="20">
        <v>0</v>
      </c>
      <c r="W443" s="20">
        <v>0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37">
        <f t="shared" si="102"/>
        <v>0</v>
      </c>
      <c r="AF443" s="148">
        <f t="shared" si="103"/>
        <v>0</v>
      </c>
      <c r="AG443" s="462">
        <f t="shared" si="104"/>
        <v>0</v>
      </c>
      <c r="AH443" s="149">
        <f t="shared" si="107"/>
        <v>0</v>
      </c>
      <c r="AI443" s="149">
        <f t="shared" si="108"/>
        <v>0</v>
      </c>
      <c r="AJ443" s="457">
        <f t="shared" si="110"/>
        <v>0</v>
      </c>
      <c r="AK443" s="16">
        <v>0</v>
      </c>
      <c r="AL443" s="147">
        <v>0</v>
      </c>
      <c r="AM443" s="147">
        <f t="shared" si="111"/>
        <v>0</v>
      </c>
      <c r="AN443" s="147">
        <v>0</v>
      </c>
      <c r="AO443" s="147">
        <f t="shared" si="112"/>
        <v>0</v>
      </c>
      <c r="AP443" s="147">
        <f t="shared" si="113"/>
        <v>0</v>
      </c>
      <c r="AS443" s="20"/>
      <c r="AT443" s="33"/>
      <c r="AU443" s="33"/>
      <c r="AV443" s="33"/>
      <c r="AW443" s="33"/>
      <c r="AX443" s="33"/>
      <c r="AY443" s="33"/>
      <c r="AZ443" s="33">
        <f t="shared" si="109"/>
        <v>0</v>
      </c>
      <c r="BA443" s="397">
        <f t="shared" si="105"/>
        <v>0</v>
      </c>
    </row>
    <row r="444" spans="3:53" outlineLevel="1" x14ac:dyDescent="0.35">
      <c r="C444" s="5" t="s">
        <v>45</v>
      </c>
      <c r="D444" s="5" t="s">
        <v>58</v>
      </c>
      <c r="E444" s="5" t="s">
        <v>77</v>
      </c>
      <c r="F444" s="28">
        <v>0</v>
      </c>
      <c r="G444" s="28">
        <v>0</v>
      </c>
      <c r="H444" s="28">
        <v>0</v>
      </c>
      <c r="I444" s="28">
        <v>0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37">
        <v>0</v>
      </c>
      <c r="S444" s="33">
        <v>0</v>
      </c>
      <c r="T444" s="20">
        <v>0</v>
      </c>
      <c r="U444" s="20">
        <v>0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>
        <v>0</v>
      </c>
      <c r="AD444" s="20">
        <v>0</v>
      </c>
      <c r="AE444" s="37">
        <f t="shared" si="102"/>
        <v>0</v>
      </c>
      <c r="AF444" s="148">
        <f t="shared" si="103"/>
        <v>0</v>
      </c>
      <c r="AG444" s="462">
        <f t="shared" si="104"/>
        <v>0</v>
      </c>
      <c r="AH444" s="149">
        <f t="shared" si="107"/>
        <v>0</v>
      </c>
      <c r="AI444" s="149">
        <f t="shared" si="108"/>
        <v>0</v>
      </c>
      <c r="AJ444" s="457">
        <f t="shared" si="110"/>
        <v>0</v>
      </c>
      <c r="AK444" s="16">
        <v>0</v>
      </c>
      <c r="AL444" s="147">
        <v>0</v>
      </c>
      <c r="AM444" s="147">
        <f t="shared" si="111"/>
        <v>0</v>
      </c>
      <c r="AN444" s="147">
        <v>0</v>
      </c>
      <c r="AO444" s="147">
        <f t="shared" si="112"/>
        <v>0</v>
      </c>
      <c r="AP444" s="147">
        <f t="shared" si="113"/>
        <v>0</v>
      </c>
      <c r="AS444" s="20"/>
      <c r="AT444" s="33"/>
      <c r="AU444" s="33"/>
      <c r="AV444" s="33"/>
      <c r="AW444" s="33"/>
      <c r="AX444" s="33"/>
      <c r="AY444" s="33"/>
      <c r="AZ444" s="33">
        <f t="shared" si="109"/>
        <v>0</v>
      </c>
      <c r="BA444" s="397">
        <f t="shared" si="105"/>
        <v>0</v>
      </c>
    </row>
    <row r="445" spans="3:53" outlineLevel="1" x14ac:dyDescent="0.35">
      <c r="C445" s="5" t="s">
        <v>45</v>
      </c>
      <c r="D445" s="5" t="s">
        <v>59</v>
      </c>
      <c r="E445" s="5" t="s">
        <v>77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37">
        <v>0</v>
      </c>
      <c r="S445" s="33">
        <v>0</v>
      </c>
      <c r="T445" s="20">
        <v>0</v>
      </c>
      <c r="U445" s="20">
        <v>0</v>
      </c>
      <c r="V445" s="20">
        <v>0</v>
      </c>
      <c r="W445" s="20">
        <v>0</v>
      </c>
      <c r="X445" s="20">
        <v>0</v>
      </c>
      <c r="Y445" s="20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37">
        <f t="shared" si="102"/>
        <v>0</v>
      </c>
      <c r="AF445" s="148">
        <f t="shared" si="103"/>
        <v>0</v>
      </c>
      <c r="AG445" s="462">
        <f t="shared" si="104"/>
        <v>0</v>
      </c>
      <c r="AH445" s="149">
        <f t="shared" si="107"/>
        <v>0</v>
      </c>
      <c r="AI445" s="149">
        <f t="shared" si="108"/>
        <v>0</v>
      </c>
      <c r="AJ445" s="457">
        <f t="shared" si="110"/>
        <v>0</v>
      </c>
      <c r="AK445" s="16">
        <v>0</v>
      </c>
      <c r="AL445" s="147">
        <v>0</v>
      </c>
      <c r="AM445" s="147">
        <f t="shared" si="111"/>
        <v>0</v>
      </c>
      <c r="AN445" s="147">
        <v>0</v>
      </c>
      <c r="AO445" s="147">
        <f t="shared" si="112"/>
        <v>0</v>
      </c>
      <c r="AP445" s="147">
        <f t="shared" si="113"/>
        <v>0</v>
      </c>
      <c r="AS445" s="20"/>
      <c r="AT445" s="33"/>
      <c r="AU445" s="33"/>
      <c r="AV445" s="33"/>
      <c r="AW445" s="33"/>
      <c r="AX445" s="33"/>
      <c r="AY445" s="33"/>
      <c r="AZ445" s="33">
        <f t="shared" si="109"/>
        <v>0</v>
      </c>
      <c r="BA445" s="397">
        <f t="shared" si="105"/>
        <v>0</v>
      </c>
    </row>
    <row r="446" spans="3:53" outlineLevel="1" x14ac:dyDescent="0.35">
      <c r="C446" s="5" t="s">
        <v>45</v>
      </c>
      <c r="D446" s="5" t="s">
        <v>60</v>
      </c>
      <c r="E446" s="5" t="s">
        <v>72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37">
        <v>0</v>
      </c>
      <c r="S446" s="33">
        <v>0</v>
      </c>
      <c r="T446" s="20">
        <v>0</v>
      </c>
      <c r="U446" s="20">
        <v>0</v>
      </c>
      <c r="V446" s="20">
        <v>0</v>
      </c>
      <c r="W446" s="20">
        <v>0</v>
      </c>
      <c r="X446" s="20">
        <v>32867.363519999992</v>
      </c>
      <c r="Y446" s="20">
        <v>97357.788</v>
      </c>
      <c r="Z446" s="20">
        <v>38690.784</v>
      </c>
      <c r="AA446" s="20">
        <v>63082.799999999996</v>
      </c>
      <c r="AB446" s="20">
        <v>0</v>
      </c>
      <c r="AC446" s="20">
        <v>0</v>
      </c>
      <c r="AD446" s="20">
        <v>0</v>
      </c>
      <c r="AE446" s="37">
        <f t="shared" si="102"/>
        <v>231998.73551999999</v>
      </c>
      <c r="AF446" s="148">
        <f t="shared" si="103"/>
        <v>2.5017812944384131E-3</v>
      </c>
      <c r="AG446" s="462">
        <f t="shared" si="104"/>
        <v>0</v>
      </c>
      <c r="AH446" s="149">
        <f t="shared" si="107"/>
        <v>25777.637279999999</v>
      </c>
      <c r="AI446" s="149">
        <f t="shared" si="108"/>
        <v>66377.123999999996</v>
      </c>
      <c r="AJ446" s="457">
        <f t="shared" si="110"/>
        <v>5.8830735953521946E-3</v>
      </c>
      <c r="AK446" s="16">
        <v>49462.526663180462</v>
      </c>
      <c r="AL446" s="147">
        <v>69236.381888841264</v>
      </c>
      <c r="AM446" s="147">
        <f t="shared" si="111"/>
        <v>89288.025679387822</v>
      </c>
      <c r="AN446" s="147">
        <v>89288.025679387822</v>
      </c>
      <c r="AO446" s="147">
        <f t="shared" si="112"/>
        <v>94374.25520243372</v>
      </c>
      <c r="AP446" s="147">
        <f t="shared" si="113"/>
        <v>100333.96700054905</v>
      </c>
      <c r="AS446" s="20"/>
      <c r="AT446" s="33"/>
      <c r="AU446" s="33"/>
      <c r="AV446" s="33"/>
      <c r="AW446" s="33"/>
      <c r="AX446" s="33"/>
      <c r="AY446" s="33">
        <v>87147.752727272717</v>
      </c>
      <c r="AZ446" s="33">
        <f t="shared" si="109"/>
        <v>136610.27939045319</v>
      </c>
      <c r="BA446" s="397">
        <f t="shared" si="105"/>
        <v>489842.90916166501</v>
      </c>
    </row>
    <row r="447" spans="3:53" outlineLevel="1" x14ac:dyDescent="0.35">
      <c r="C447" s="5" t="s">
        <v>45</v>
      </c>
      <c r="D447" s="5" t="s">
        <v>61</v>
      </c>
      <c r="E447" s="5" t="s">
        <v>72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37">
        <v>0</v>
      </c>
      <c r="S447" s="33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10671.976799999999</v>
      </c>
      <c r="Y447" s="20">
        <v>211537.65600000002</v>
      </c>
      <c r="Z447" s="20">
        <v>49414.859999999993</v>
      </c>
      <c r="AA447" s="20">
        <v>36167.472000000009</v>
      </c>
      <c r="AB447" s="20">
        <v>0</v>
      </c>
      <c r="AC447" s="20">
        <v>0</v>
      </c>
      <c r="AD447" s="20">
        <v>0</v>
      </c>
      <c r="AE447" s="37">
        <f t="shared" si="102"/>
        <v>307791.96480000002</v>
      </c>
      <c r="AF447" s="148">
        <f t="shared" si="103"/>
        <v>3.3191050735218528E-3</v>
      </c>
      <c r="AG447" s="462">
        <f t="shared" si="104"/>
        <v>0</v>
      </c>
      <c r="AH447" s="149">
        <f t="shared" si="107"/>
        <v>34199.107199999999</v>
      </c>
      <c r="AI447" s="149">
        <f t="shared" si="108"/>
        <v>99039.995999999999</v>
      </c>
      <c r="AJ447" s="457">
        <f t="shared" si="110"/>
        <v>8.7780179411115645E-3</v>
      </c>
      <c r="AK447" s="16">
        <v>21505.446375295851</v>
      </c>
      <c r="AL447" s="147">
        <v>111335.24528617908</v>
      </c>
      <c r="AM447" s="147">
        <f t="shared" si="111"/>
        <v>133224.8999841341</v>
      </c>
      <c r="AN447" s="147">
        <v>133224.8999841341</v>
      </c>
      <c r="AO447" s="147">
        <f t="shared" si="112"/>
        <v>140813.96261989319</v>
      </c>
      <c r="AP447" s="147">
        <f t="shared" si="113"/>
        <v>149706.33091000616</v>
      </c>
      <c r="AS447" s="20"/>
      <c r="AT447" s="33"/>
      <c r="AU447" s="33"/>
      <c r="AV447" s="33"/>
      <c r="AW447" s="33"/>
      <c r="AX447" s="33"/>
      <c r="AY447" s="33">
        <v>178847.99999999997</v>
      </c>
      <c r="AZ447" s="33">
        <f t="shared" si="109"/>
        <v>200353.44637529581</v>
      </c>
      <c r="BA447" s="397">
        <f t="shared" si="105"/>
        <v>735433.88517550833</v>
      </c>
    </row>
    <row r="448" spans="3:53" outlineLevel="1" x14ac:dyDescent="0.35">
      <c r="C448" s="5" t="s">
        <v>45</v>
      </c>
      <c r="D448" s="5" t="s">
        <v>62</v>
      </c>
      <c r="E448" s="5" t="s">
        <v>78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37">
        <v>0</v>
      </c>
      <c r="S448" s="33">
        <v>0</v>
      </c>
      <c r="T448" s="20">
        <v>0</v>
      </c>
      <c r="U448" s="20"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37">
        <f t="shared" si="102"/>
        <v>0</v>
      </c>
      <c r="AF448" s="148">
        <f t="shared" si="103"/>
        <v>0</v>
      </c>
      <c r="AG448" s="462">
        <f t="shared" si="104"/>
        <v>0</v>
      </c>
      <c r="AH448" s="149">
        <f t="shared" si="107"/>
        <v>0</v>
      </c>
      <c r="AI448" s="149">
        <f t="shared" si="108"/>
        <v>0</v>
      </c>
      <c r="AJ448" s="457">
        <f t="shared" si="110"/>
        <v>0</v>
      </c>
      <c r="AK448" s="16">
        <v>0</v>
      </c>
      <c r="AL448" s="147">
        <v>0</v>
      </c>
      <c r="AM448" s="147">
        <f t="shared" si="111"/>
        <v>0</v>
      </c>
      <c r="AN448" s="147">
        <v>0</v>
      </c>
      <c r="AO448" s="147">
        <f t="shared" si="112"/>
        <v>0</v>
      </c>
      <c r="AP448" s="147">
        <f t="shared" si="113"/>
        <v>0</v>
      </c>
      <c r="AS448" s="20"/>
      <c r="AT448" s="33"/>
      <c r="AU448" s="33"/>
      <c r="AV448" s="33"/>
      <c r="AW448" s="33"/>
      <c r="AX448" s="33"/>
      <c r="AY448" s="33"/>
      <c r="AZ448" s="33">
        <f t="shared" si="109"/>
        <v>0</v>
      </c>
      <c r="BA448" s="397">
        <f t="shared" si="105"/>
        <v>0</v>
      </c>
    </row>
    <row r="449" spans="3:53" outlineLevel="1" x14ac:dyDescent="0.35">
      <c r="C449" s="5" t="s">
        <v>46</v>
      </c>
      <c r="D449" s="5" t="s">
        <v>38</v>
      </c>
      <c r="E449" s="5" t="s">
        <v>79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37">
        <v>0</v>
      </c>
      <c r="S449" s="33">
        <v>0</v>
      </c>
      <c r="T449" s="20">
        <v>0</v>
      </c>
      <c r="U449" s="20">
        <v>0</v>
      </c>
      <c r="V449" s="20">
        <v>0</v>
      </c>
      <c r="W449" s="20">
        <v>0</v>
      </c>
      <c r="X449" s="20">
        <v>0</v>
      </c>
      <c r="Y449" s="20">
        <v>0</v>
      </c>
      <c r="Z449" s="20">
        <v>0</v>
      </c>
      <c r="AA449" s="20">
        <v>0</v>
      </c>
      <c r="AB449" s="20">
        <v>0</v>
      </c>
      <c r="AC449" s="20">
        <v>0</v>
      </c>
      <c r="AD449" s="20">
        <v>0</v>
      </c>
      <c r="AE449" s="37">
        <f t="shared" si="102"/>
        <v>0</v>
      </c>
      <c r="AF449" s="148">
        <f t="shared" si="103"/>
        <v>0</v>
      </c>
      <c r="AG449" s="462">
        <f t="shared" si="104"/>
        <v>0</v>
      </c>
      <c r="AH449" s="149">
        <f t="shared" si="107"/>
        <v>0</v>
      </c>
      <c r="AI449" s="149">
        <f t="shared" si="108"/>
        <v>0</v>
      </c>
      <c r="AJ449" s="457">
        <f t="shared" si="110"/>
        <v>0</v>
      </c>
      <c r="AK449" s="16">
        <v>0</v>
      </c>
      <c r="AL449" s="147">
        <v>0</v>
      </c>
      <c r="AM449" s="147">
        <f t="shared" si="111"/>
        <v>0</v>
      </c>
      <c r="AN449" s="147">
        <v>0</v>
      </c>
      <c r="AO449" s="147">
        <f t="shared" si="112"/>
        <v>0</v>
      </c>
      <c r="AP449" s="147">
        <f t="shared" si="113"/>
        <v>0</v>
      </c>
      <c r="AS449" s="20"/>
      <c r="AT449" s="33"/>
      <c r="AU449" s="33"/>
      <c r="AV449" s="33"/>
      <c r="AW449" s="33"/>
      <c r="AX449" s="33"/>
      <c r="AY449" s="33"/>
      <c r="AZ449" s="33">
        <f t="shared" si="109"/>
        <v>0</v>
      </c>
      <c r="BA449" s="397">
        <f t="shared" si="105"/>
        <v>0</v>
      </c>
    </row>
    <row r="450" spans="3:53" outlineLevel="1" x14ac:dyDescent="0.35">
      <c r="C450" s="5" t="s">
        <v>46</v>
      </c>
      <c r="D450" s="5" t="s">
        <v>39</v>
      </c>
      <c r="E450" s="5" t="s">
        <v>79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0</v>
      </c>
      <c r="R450" s="37">
        <v>0</v>
      </c>
      <c r="S450" s="33">
        <v>0</v>
      </c>
      <c r="T450" s="20">
        <v>0</v>
      </c>
      <c r="U450" s="20">
        <v>0</v>
      </c>
      <c r="V450" s="20">
        <v>0</v>
      </c>
      <c r="W450" s="20">
        <v>0</v>
      </c>
      <c r="X450" s="20">
        <v>0</v>
      </c>
      <c r="Y450" s="20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37">
        <f t="shared" si="102"/>
        <v>0</v>
      </c>
      <c r="AF450" s="148">
        <f t="shared" si="103"/>
        <v>0</v>
      </c>
      <c r="AG450" s="462">
        <f t="shared" si="104"/>
        <v>0</v>
      </c>
      <c r="AH450" s="149">
        <f t="shared" si="107"/>
        <v>0</v>
      </c>
      <c r="AI450" s="149">
        <f t="shared" si="108"/>
        <v>0</v>
      </c>
      <c r="AJ450" s="457">
        <f t="shared" si="110"/>
        <v>0</v>
      </c>
      <c r="AK450" s="16">
        <v>0</v>
      </c>
      <c r="AL450" s="147">
        <v>0</v>
      </c>
      <c r="AM450" s="147">
        <f t="shared" si="111"/>
        <v>0</v>
      </c>
      <c r="AN450" s="147">
        <v>0</v>
      </c>
      <c r="AO450" s="147">
        <f t="shared" si="112"/>
        <v>0</v>
      </c>
      <c r="AP450" s="147">
        <f t="shared" si="113"/>
        <v>0</v>
      </c>
      <c r="AS450" s="20"/>
      <c r="AT450" s="33"/>
      <c r="AU450" s="33"/>
      <c r="AV450" s="33"/>
      <c r="AW450" s="33"/>
      <c r="AX450" s="33"/>
      <c r="AY450" s="33"/>
      <c r="AZ450" s="33">
        <f t="shared" si="109"/>
        <v>0</v>
      </c>
      <c r="BA450" s="397">
        <f t="shared" si="105"/>
        <v>0</v>
      </c>
    </row>
    <row r="451" spans="3:53" outlineLevel="1" x14ac:dyDescent="0.35">
      <c r="C451" s="5" t="s">
        <v>46</v>
      </c>
      <c r="D451" s="5" t="s">
        <v>37</v>
      </c>
      <c r="E451" s="5" t="s">
        <v>79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37">
        <v>0</v>
      </c>
      <c r="S451" s="33">
        <v>0</v>
      </c>
      <c r="T451" s="20">
        <v>0</v>
      </c>
      <c r="U451" s="20">
        <v>0</v>
      </c>
      <c r="V451" s="20">
        <v>0</v>
      </c>
      <c r="W451" s="20">
        <v>0</v>
      </c>
      <c r="X451" s="20">
        <v>0</v>
      </c>
      <c r="Y451" s="20">
        <v>0</v>
      </c>
      <c r="Z451" s="20">
        <v>0</v>
      </c>
      <c r="AA451" s="20">
        <v>0</v>
      </c>
      <c r="AB451" s="20">
        <v>0</v>
      </c>
      <c r="AC451" s="20">
        <v>0</v>
      </c>
      <c r="AD451" s="20">
        <v>0</v>
      </c>
      <c r="AE451" s="37">
        <f t="shared" si="102"/>
        <v>0</v>
      </c>
      <c r="AF451" s="148">
        <f t="shared" si="103"/>
        <v>0</v>
      </c>
      <c r="AG451" s="462">
        <f t="shared" si="104"/>
        <v>0</v>
      </c>
      <c r="AH451" s="149">
        <f t="shared" si="107"/>
        <v>0</v>
      </c>
      <c r="AI451" s="149">
        <f t="shared" si="108"/>
        <v>0</v>
      </c>
      <c r="AJ451" s="457">
        <f t="shared" si="110"/>
        <v>0</v>
      </c>
      <c r="AK451" s="16">
        <v>0</v>
      </c>
      <c r="AL451" s="147">
        <v>0</v>
      </c>
      <c r="AM451" s="147">
        <f t="shared" si="111"/>
        <v>0</v>
      </c>
      <c r="AN451" s="147">
        <v>0</v>
      </c>
      <c r="AO451" s="147">
        <f t="shared" si="112"/>
        <v>0</v>
      </c>
      <c r="AP451" s="147">
        <f t="shared" si="113"/>
        <v>0</v>
      </c>
      <c r="AS451" s="20"/>
      <c r="AT451" s="33"/>
      <c r="AU451" s="33"/>
      <c r="AV451" s="33"/>
      <c r="AW451" s="33"/>
      <c r="AX451" s="33"/>
      <c r="AY451" s="33"/>
      <c r="AZ451" s="33">
        <f t="shared" si="109"/>
        <v>0</v>
      </c>
      <c r="BA451" s="397">
        <f t="shared" si="105"/>
        <v>0</v>
      </c>
    </row>
    <row r="452" spans="3:53" outlineLevel="1" x14ac:dyDescent="0.35">
      <c r="C452" s="5" t="s">
        <v>46</v>
      </c>
      <c r="D452" s="5" t="s">
        <v>63</v>
      </c>
      <c r="E452" s="5" t="s">
        <v>76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0</v>
      </c>
      <c r="R452" s="37">
        <v>0</v>
      </c>
      <c r="S452" s="33">
        <v>0</v>
      </c>
      <c r="T452" s="20">
        <v>0</v>
      </c>
      <c r="U452" s="20">
        <v>0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20">
        <v>0</v>
      </c>
      <c r="AB452" s="20">
        <v>0</v>
      </c>
      <c r="AC452" s="20">
        <v>0</v>
      </c>
      <c r="AD452" s="20">
        <v>0</v>
      </c>
      <c r="AE452" s="37">
        <f t="shared" si="102"/>
        <v>0</v>
      </c>
      <c r="AF452" s="148">
        <f t="shared" si="103"/>
        <v>0</v>
      </c>
      <c r="AG452" s="462">
        <f t="shared" si="104"/>
        <v>0</v>
      </c>
      <c r="AH452" s="149">
        <f t="shared" si="107"/>
        <v>0</v>
      </c>
      <c r="AI452" s="149">
        <f t="shared" si="108"/>
        <v>0</v>
      </c>
      <c r="AJ452" s="457">
        <f t="shared" si="110"/>
        <v>0</v>
      </c>
      <c r="AK452" s="16">
        <v>0</v>
      </c>
      <c r="AL452" s="147">
        <v>0</v>
      </c>
      <c r="AM452" s="147">
        <f t="shared" si="111"/>
        <v>0</v>
      </c>
      <c r="AN452" s="147">
        <v>0</v>
      </c>
      <c r="AO452" s="147">
        <f t="shared" si="112"/>
        <v>0</v>
      </c>
      <c r="AP452" s="147">
        <f t="shared" si="113"/>
        <v>0</v>
      </c>
      <c r="AS452" s="20"/>
      <c r="AT452" s="33"/>
      <c r="AU452" s="33"/>
      <c r="AV452" s="33"/>
      <c r="AW452" s="33"/>
      <c r="AX452" s="33"/>
      <c r="AY452" s="33"/>
      <c r="AZ452" s="33">
        <f t="shared" si="109"/>
        <v>0</v>
      </c>
      <c r="BA452" s="397">
        <f t="shared" si="105"/>
        <v>0</v>
      </c>
    </row>
    <row r="453" spans="3:53" outlineLevel="1" x14ac:dyDescent="0.35">
      <c r="C453" s="5" t="s">
        <v>46</v>
      </c>
      <c r="D453" s="5" t="s">
        <v>64</v>
      </c>
      <c r="E453" s="5" t="s">
        <v>76</v>
      </c>
      <c r="F453" s="28">
        <v>0</v>
      </c>
      <c r="G453" s="28">
        <v>0</v>
      </c>
      <c r="H453" s="28">
        <v>0</v>
      </c>
      <c r="I453" s="28">
        <v>0</v>
      </c>
      <c r="J453" s="28">
        <v>0</v>
      </c>
      <c r="K453" s="28">
        <v>0</v>
      </c>
      <c r="L453" s="28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37">
        <v>0</v>
      </c>
      <c r="S453" s="33">
        <v>0</v>
      </c>
      <c r="T453" s="20">
        <v>0</v>
      </c>
      <c r="U453" s="20">
        <v>0</v>
      </c>
      <c r="V453" s="20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37">
        <f t="shared" si="102"/>
        <v>0</v>
      </c>
      <c r="AF453" s="148">
        <f t="shared" si="103"/>
        <v>0</v>
      </c>
      <c r="AG453" s="462">
        <f t="shared" si="104"/>
        <v>0</v>
      </c>
      <c r="AH453" s="149">
        <f t="shared" si="107"/>
        <v>0</v>
      </c>
      <c r="AI453" s="149">
        <f t="shared" si="108"/>
        <v>0</v>
      </c>
      <c r="AJ453" s="457">
        <f t="shared" si="110"/>
        <v>0</v>
      </c>
      <c r="AK453" s="16">
        <v>0</v>
      </c>
      <c r="AL453" s="147">
        <v>0</v>
      </c>
      <c r="AM453" s="147">
        <f t="shared" si="111"/>
        <v>0</v>
      </c>
      <c r="AN453" s="147">
        <v>0</v>
      </c>
      <c r="AO453" s="147">
        <f t="shared" si="112"/>
        <v>0</v>
      </c>
      <c r="AP453" s="147">
        <f t="shared" si="113"/>
        <v>0</v>
      </c>
      <c r="AS453" s="20"/>
      <c r="AT453" s="33"/>
      <c r="AU453" s="33"/>
      <c r="AV453" s="33"/>
      <c r="AW453" s="33"/>
      <c r="AX453" s="33"/>
      <c r="AY453" s="33"/>
      <c r="AZ453" s="33">
        <f t="shared" si="109"/>
        <v>0</v>
      </c>
      <c r="BA453" s="397">
        <f t="shared" si="105"/>
        <v>0</v>
      </c>
    </row>
    <row r="454" spans="3:53" outlineLevel="1" x14ac:dyDescent="0.35">
      <c r="C454" s="5" t="s">
        <v>47</v>
      </c>
      <c r="D454" s="5" t="s">
        <v>65</v>
      </c>
      <c r="E454" s="5" t="s">
        <v>80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37">
        <v>0</v>
      </c>
      <c r="S454" s="33">
        <v>0</v>
      </c>
      <c r="T454" s="20">
        <v>0</v>
      </c>
      <c r="U454" s="20">
        <v>0</v>
      </c>
      <c r="V454" s="20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0</v>
      </c>
      <c r="AB454" s="20">
        <v>0</v>
      </c>
      <c r="AC454" s="20">
        <v>0</v>
      </c>
      <c r="AD454" s="20">
        <v>0</v>
      </c>
      <c r="AE454" s="37">
        <f t="shared" si="102"/>
        <v>0</v>
      </c>
      <c r="AF454" s="148">
        <f t="shared" si="103"/>
        <v>0</v>
      </c>
      <c r="AG454" s="462">
        <f t="shared" si="104"/>
        <v>0</v>
      </c>
      <c r="AH454" s="149">
        <f t="shared" si="107"/>
        <v>0</v>
      </c>
      <c r="AI454" s="149">
        <f t="shared" si="108"/>
        <v>0</v>
      </c>
      <c r="AJ454" s="457">
        <f t="shared" si="110"/>
        <v>0</v>
      </c>
      <c r="AK454" s="16">
        <v>0</v>
      </c>
      <c r="AL454" s="147">
        <v>0</v>
      </c>
      <c r="AM454" s="147">
        <f t="shared" si="111"/>
        <v>0</v>
      </c>
      <c r="AN454" s="147">
        <v>0</v>
      </c>
      <c r="AO454" s="147">
        <f t="shared" si="112"/>
        <v>0</v>
      </c>
      <c r="AP454" s="147">
        <f t="shared" si="113"/>
        <v>0</v>
      </c>
      <c r="AS454" s="20"/>
      <c r="AT454" s="33"/>
      <c r="AU454" s="33"/>
      <c r="AV454" s="33"/>
      <c r="AW454" s="33"/>
      <c r="AX454" s="33"/>
      <c r="AY454" s="33"/>
      <c r="AZ454" s="33">
        <f t="shared" si="109"/>
        <v>0</v>
      </c>
      <c r="BA454" s="397">
        <f t="shared" si="105"/>
        <v>0</v>
      </c>
    </row>
    <row r="455" spans="3:53" outlineLevel="1" x14ac:dyDescent="0.35">
      <c r="C455" s="5" t="s">
        <v>47</v>
      </c>
      <c r="D455" s="5" t="s">
        <v>66</v>
      </c>
      <c r="E455" s="5" t="s">
        <v>80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37">
        <v>0</v>
      </c>
      <c r="S455" s="33">
        <v>0</v>
      </c>
      <c r="T455" s="20">
        <v>0</v>
      </c>
      <c r="U455" s="20">
        <v>0</v>
      </c>
      <c r="V455" s="20">
        <v>0</v>
      </c>
      <c r="W455" s="20">
        <v>0</v>
      </c>
      <c r="X455" s="20">
        <v>0</v>
      </c>
      <c r="Y455" s="20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37">
        <f t="shared" si="102"/>
        <v>0</v>
      </c>
      <c r="AF455" s="148">
        <f t="shared" si="103"/>
        <v>0</v>
      </c>
      <c r="AG455" s="462">
        <f t="shared" si="104"/>
        <v>0</v>
      </c>
      <c r="AH455" s="149">
        <f t="shared" si="107"/>
        <v>0</v>
      </c>
      <c r="AI455" s="149">
        <f t="shared" si="108"/>
        <v>0</v>
      </c>
      <c r="AJ455" s="457">
        <f t="shared" si="110"/>
        <v>0</v>
      </c>
      <c r="AK455" s="16">
        <v>0</v>
      </c>
      <c r="AL455" s="147">
        <v>0</v>
      </c>
      <c r="AM455" s="147">
        <f t="shared" si="111"/>
        <v>0</v>
      </c>
      <c r="AN455" s="147">
        <v>0</v>
      </c>
      <c r="AO455" s="147">
        <f t="shared" si="112"/>
        <v>0</v>
      </c>
      <c r="AP455" s="147">
        <f t="shared" si="113"/>
        <v>0</v>
      </c>
      <c r="AS455" s="20"/>
      <c r="AT455" s="33"/>
      <c r="AU455" s="33"/>
      <c r="AV455" s="33"/>
      <c r="AW455" s="33"/>
      <c r="AX455" s="33"/>
      <c r="AY455" s="33"/>
      <c r="AZ455" s="33">
        <f t="shared" si="109"/>
        <v>0</v>
      </c>
      <c r="BA455" s="397">
        <f t="shared" si="105"/>
        <v>0</v>
      </c>
    </row>
    <row r="456" spans="3:53" outlineLevel="1" x14ac:dyDescent="0.35">
      <c r="C456" s="5" t="s">
        <v>47</v>
      </c>
      <c r="D456" s="5" t="s">
        <v>67</v>
      </c>
      <c r="E456" s="5" t="s">
        <v>80</v>
      </c>
      <c r="F456" s="28">
        <v>0</v>
      </c>
      <c r="G456" s="28">
        <v>0</v>
      </c>
      <c r="H456" s="28">
        <v>0</v>
      </c>
      <c r="I456" s="28">
        <v>0</v>
      </c>
      <c r="J456" s="28">
        <v>0</v>
      </c>
      <c r="K456" s="28">
        <v>0</v>
      </c>
      <c r="L456" s="28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37">
        <v>0</v>
      </c>
      <c r="S456" s="33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0</v>
      </c>
      <c r="AB456" s="20">
        <v>0</v>
      </c>
      <c r="AC456" s="20">
        <v>0</v>
      </c>
      <c r="AD456" s="20">
        <v>0</v>
      </c>
      <c r="AE456" s="37">
        <f t="shared" ref="AE456:AE519" si="114">+SUM(S456:AD456)</f>
        <v>0</v>
      </c>
      <c r="AF456" s="148">
        <f t="shared" si="103"/>
        <v>0</v>
      </c>
      <c r="AG456" s="462">
        <f t="shared" si="104"/>
        <v>0</v>
      </c>
      <c r="AH456" s="149">
        <f t="shared" si="107"/>
        <v>0</v>
      </c>
      <c r="AI456" s="149">
        <f t="shared" si="108"/>
        <v>0</v>
      </c>
      <c r="AJ456" s="457">
        <f t="shared" si="110"/>
        <v>0</v>
      </c>
      <c r="AK456" s="16">
        <v>0</v>
      </c>
      <c r="AL456" s="147">
        <v>0</v>
      </c>
      <c r="AM456" s="147">
        <f t="shared" si="111"/>
        <v>0</v>
      </c>
      <c r="AN456" s="147">
        <v>0</v>
      </c>
      <c r="AO456" s="147">
        <f t="shared" si="112"/>
        <v>0</v>
      </c>
      <c r="AP456" s="147">
        <f t="shared" si="113"/>
        <v>0</v>
      </c>
      <c r="AS456" s="20"/>
      <c r="AT456" s="33"/>
      <c r="AU456" s="33"/>
      <c r="AV456" s="33"/>
      <c r="AW456" s="33"/>
      <c r="AX456" s="33"/>
      <c r="AY456" s="33"/>
      <c r="AZ456" s="33">
        <f t="shared" si="109"/>
        <v>0</v>
      </c>
      <c r="BA456" s="397">
        <f t="shared" si="105"/>
        <v>0</v>
      </c>
    </row>
    <row r="457" spans="3:53" outlineLevel="1" x14ac:dyDescent="0.35">
      <c r="C457" s="5" t="s">
        <v>47</v>
      </c>
      <c r="D457" s="5" t="s">
        <v>68</v>
      </c>
      <c r="E457" s="5" t="s">
        <v>81</v>
      </c>
      <c r="F457" s="28">
        <v>0</v>
      </c>
      <c r="G457" s="28">
        <v>0</v>
      </c>
      <c r="H457" s="28">
        <v>0</v>
      </c>
      <c r="I457" s="28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37">
        <v>0</v>
      </c>
      <c r="S457" s="33">
        <v>0</v>
      </c>
      <c r="T457" s="20">
        <v>0</v>
      </c>
      <c r="U457" s="20">
        <v>0</v>
      </c>
      <c r="V457" s="20">
        <v>0</v>
      </c>
      <c r="W457" s="20">
        <v>0</v>
      </c>
      <c r="X457" s="20">
        <v>0</v>
      </c>
      <c r="Y457" s="20">
        <v>0</v>
      </c>
      <c r="Z457" s="20">
        <v>0</v>
      </c>
      <c r="AA457" s="20">
        <v>0</v>
      </c>
      <c r="AB457" s="20">
        <v>0</v>
      </c>
      <c r="AC457" s="20">
        <v>0</v>
      </c>
      <c r="AD457" s="20">
        <v>0</v>
      </c>
      <c r="AE457" s="37">
        <f t="shared" si="114"/>
        <v>0</v>
      </c>
      <c r="AF457" s="148">
        <f t="shared" ref="AF457:AF520" si="115">AE457/$AE$7</f>
        <v>0</v>
      </c>
      <c r="AG457" s="462">
        <f t="shared" ref="AG457:AG520" si="116">IFERROR(SUM(S457:Z457)/SUM(F457:M457)-1,0)</f>
        <v>0</v>
      </c>
      <c r="AH457" s="149">
        <f t="shared" si="107"/>
        <v>0</v>
      </c>
      <c r="AI457" s="149">
        <f t="shared" si="108"/>
        <v>0</v>
      </c>
      <c r="AJ457" s="457">
        <f t="shared" si="110"/>
        <v>0</v>
      </c>
      <c r="AK457" s="16">
        <v>0</v>
      </c>
      <c r="AL457" s="147">
        <v>0</v>
      </c>
      <c r="AM457" s="147">
        <f t="shared" si="111"/>
        <v>0</v>
      </c>
      <c r="AN457" s="147">
        <v>0</v>
      </c>
      <c r="AO457" s="147">
        <f t="shared" si="112"/>
        <v>0</v>
      </c>
      <c r="AP457" s="147">
        <f t="shared" si="113"/>
        <v>0</v>
      </c>
      <c r="AS457" s="20"/>
      <c r="AT457" s="33"/>
      <c r="AU457" s="33"/>
      <c r="AV457" s="33"/>
      <c r="AW457" s="33"/>
      <c r="AX457" s="33"/>
      <c r="AY457" s="33"/>
      <c r="AZ457" s="33">
        <f t="shared" si="109"/>
        <v>0</v>
      </c>
      <c r="BA457" s="397">
        <f t="shared" ref="BA457:BA520" si="117">SUM(AS457:AY457,AK457,AL457,AN457,AO457,AP457)</f>
        <v>0</v>
      </c>
    </row>
    <row r="458" spans="3:53" outlineLevel="1" x14ac:dyDescent="0.35">
      <c r="C458" s="5" t="s">
        <v>83</v>
      </c>
      <c r="D458" s="14" t="s">
        <v>82</v>
      </c>
      <c r="E458" s="5"/>
      <c r="F458" s="23">
        <v>4311.174</v>
      </c>
      <c r="G458" s="23">
        <v>3972.1309999999994</v>
      </c>
      <c r="H458" s="23">
        <v>549139.57400000026</v>
      </c>
      <c r="I458" s="23">
        <v>225174.70100000003</v>
      </c>
      <c r="J458" s="23">
        <v>162650.00400000004</v>
      </c>
      <c r="K458" s="23">
        <v>0</v>
      </c>
      <c r="L458" s="23">
        <v>217919.21999999997</v>
      </c>
      <c r="M458" s="23">
        <v>225046.80303999997</v>
      </c>
      <c r="N458" s="23">
        <v>214359.83640000006</v>
      </c>
      <c r="O458" s="23">
        <v>198032.74196000001</v>
      </c>
      <c r="P458" s="23">
        <v>529056.5673600001</v>
      </c>
      <c r="Q458" s="23">
        <v>44615.901599999997</v>
      </c>
      <c r="R458" s="37">
        <v>2374278.6543600005</v>
      </c>
      <c r="S458" s="33">
        <v>35451.334799999997</v>
      </c>
      <c r="T458" s="20">
        <v>36885.423599999995</v>
      </c>
      <c r="U458" s="20">
        <v>36885.423600000002</v>
      </c>
      <c r="V458" s="20">
        <v>9055.7027999999991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37">
        <f t="shared" si="114"/>
        <v>118277.8848</v>
      </c>
      <c r="AF458" s="148">
        <f t="shared" si="115"/>
        <v>1.2754612609208479E-3</v>
      </c>
      <c r="AG458" s="462">
        <f t="shared" si="116"/>
        <v>-0.91479849772385069</v>
      </c>
      <c r="AH458" s="149"/>
      <c r="AI458" s="149"/>
      <c r="AJ458" s="457">
        <f t="shared" si="110"/>
        <v>0</v>
      </c>
      <c r="AK458" s="16">
        <v>0</v>
      </c>
      <c r="AL458" s="147">
        <v>0</v>
      </c>
      <c r="AM458" s="147">
        <f t="shared" si="111"/>
        <v>0</v>
      </c>
      <c r="AN458" s="147">
        <v>0</v>
      </c>
      <c r="AO458" s="147">
        <f t="shared" si="112"/>
        <v>0</v>
      </c>
      <c r="AP458" s="147">
        <f t="shared" si="113"/>
        <v>0</v>
      </c>
      <c r="AS458" s="20"/>
      <c r="AT458" s="33"/>
      <c r="AU458" s="33"/>
      <c r="AV458" s="33"/>
      <c r="AW458" s="33"/>
      <c r="AX458" s="33"/>
      <c r="AY458" s="33"/>
      <c r="AZ458" s="33">
        <f t="shared" si="109"/>
        <v>0</v>
      </c>
      <c r="BA458" s="397">
        <f t="shared" si="117"/>
        <v>0</v>
      </c>
    </row>
    <row r="459" spans="3:53" outlineLevel="1" x14ac:dyDescent="0.35">
      <c r="C459" s="5" t="s">
        <v>83</v>
      </c>
      <c r="D459" s="5" t="s">
        <v>84</v>
      </c>
      <c r="E459" s="5" t="s">
        <v>70</v>
      </c>
      <c r="F459" s="28">
        <v>678.08399999999995</v>
      </c>
      <c r="G459" s="28">
        <v>339.04199999999997</v>
      </c>
      <c r="H459" s="28">
        <v>678.08399999999995</v>
      </c>
      <c r="I459" s="28">
        <v>0</v>
      </c>
      <c r="J459" s="28">
        <v>678.08399999999995</v>
      </c>
      <c r="K459" s="28">
        <v>0</v>
      </c>
      <c r="L459" s="28">
        <v>2663.0209999999997</v>
      </c>
      <c r="M459" s="28">
        <v>0</v>
      </c>
      <c r="N459" s="28">
        <v>998.63400000000001</v>
      </c>
      <c r="O459" s="28">
        <v>332.87799999999999</v>
      </c>
      <c r="P459" s="28">
        <v>665.75520000000006</v>
      </c>
      <c r="Q459" s="28">
        <v>0</v>
      </c>
      <c r="R459" s="37">
        <v>7033.5821999999989</v>
      </c>
      <c r="S459" s="33">
        <v>332.87760000000003</v>
      </c>
      <c r="T459" s="20">
        <v>0</v>
      </c>
      <c r="U459" s="20">
        <v>0</v>
      </c>
      <c r="V459" s="20">
        <v>0</v>
      </c>
      <c r="W459" s="20">
        <v>0</v>
      </c>
      <c r="X459" s="20">
        <v>0</v>
      </c>
      <c r="Y459" s="20">
        <v>0</v>
      </c>
      <c r="Z459" s="20">
        <v>0</v>
      </c>
      <c r="AA459" s="20">
        <v>0</v>
      </c>
      <c r="AB459" s="20">
        <v>0</v>
      </c>
      <c r="AC459" s="20">
        <v>0</v>
      </c>
      <c r="AD459" s="20">
        <v>0</v>
      </c>
      <c r="AE459" s="37">
        <f t="shared" si="114"/>
        <v>332.87760000000003</v>
      </c>
      <c r="AF459" s="148">
        <f t="shared" si="115"/>
        <v>3.5896185000791092E-6</v>
      </c>
      <c r="AG459" s="462">
        <f t="shared" si="116"/>
        <v>-0.93390453138852514</v>
      </c>
      <c r="AH459" s="149"/>
      <c r="AI459" s="149"/>
      <c r="AJ459" s="457">
        <f t="shared" si="110"/>
        <v>0</v>
      </c>
      <c r="AK459" s="16"/>
      <c r="AL459" s="147">
        <v>0</v>
      </c>
      <c r="AM459" s="147">
        <f t="shared" si="111"/>
        <v>0</v>
      </c>
      <c r="AN459" s="147">
        <v>0</v>
      </c>
      <c r="AO459" s="147">
        <f t="shared" si="112"/>
        <v>0</v>
      </c>
      <c r="AP459" s="147">
        <f t="shared" si="113"/>
        <v>0</v>
      </c>
      <c r="AS459" s="20">
        <v>2321.1592643852523</v>
      </c>
      <c r="AT459" s="33">
        <v>710.06864904719885</v>
      </c>
      <c r="AU459" s="33">
        <v>710.06864904719885</v>
      </c>
      <c r="AV459" s="33"/>
      <c r="AW459" s="33"/>
      <c r="AX459" s="33">
        <v>0</v>
      </c>
      <c r="AY459" s="33">
        <v>0</v>
      </c>
      <c r="AZ459" s="33">
        <f t="shared" si="109"/>
        <v>3741.2965624796502</v>
      </c>
      <c r="BA459" s="397">
        <f t="shared" si="117"/>
        <v>3741.2965624796502</v>
      </c>
    </row>
    <row r="460" spans="3:53" outlineLevel="1" x14ac:dyDescent="0.35">
      <c r="C460" s="5" t="s">
        <v>83</v>
      </c>
      <c r="D460" s="5" t="s">
        <v>85</v>
      </c>
      <c r="E460" s="5" t="s">
        <v>70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37">
        <v>0</v>
      </c>
      <c r="S460" s="33">
        <v>0</v>
      </c>
      <c r="T460" s="20">
        <v>0</v>
      </c>
      <c r="U460" s="20">
        <v>0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37">
        <f t="shared" si="114"/>
        <v>0</v>
      </c>
      <c r="AF460" s="148">
        <f t="shared" si="115"/>
        <v>0</v>
      </c>
      <c r="AG460" s="462">
        <f t="shared" si="116"/>
        <v>0</v>
      </c>
      <c r="AH460" s="149"/>
      <c r="AI460" s="149"/>
      <c r="AJ460" s="457">
        <f t="shared" si="110"/>
        <v>0</v>
      </c>
      <c r="AK460" s="16"/>
      <c r="AL460" s="147">
        <v>0</v>
      </c>
      <c r="AM460" s="147">
        <f t="shared" si="111"/>
        <v>0</v>
      </c>
      <c r="AN460" s="147">
        <v>0</v>
      </c>
      <c r="AO460" s="147">
        <f t="shared" si="112"/>
        <v>0</v>
      </c>
      <c r="AP460" s="147">
        <f t="shared" si="113"/>
        <v>0</v>
      </c>
      <c r="AS460" s="20"/>
      <c r="AT460" s="33"/>
      <c r="AU460" s="33"/>
      <c r="AV460" s="33"/>
      <c r="AW460" s="33"/>
      <c r="AX460" s="33"/>
      <c r="AY460" s="33"/>
      <c r="AZ460" s="33">
        <f t="shared" si="109"/>
        <v>0</v>
      </c>
      <c r="BA460" s="397">
        <f t="shared" si="117"/>
        <v>0</v>
      </c>
    </row>
    <row r="461" spans="3:53" outlineLevel="1" x14ac:dyDescent="0.35">
      <c r="C461" s="5" t="s">
        <v>83</v>
      </c>
      <c r="D461" s="5" t="s">
        <v>86</v>
      </c>
      <c r="E461" s="5" t="s">
        <v>71</v>
      </c>
      <c r="F461" s="28">
        <v>3633.09</v>
      </c>
      <c r="G461" s="28">
        <v>3633.0889999999995</v>
      </c>
      <c r="H461" s="28">
        <v>548461.49000000022</v>
      </c>
      <c r="I461" s="28">
        <v>225174.70100000003</v>
      </c>
      <c r="J461" s="28">
        <v>161971.92000000004</v>
      </c>
      <c r="K461" s="28">
        <v>0</v>
      </c>
      <c r="L461" s="28">
        <v>215256.19899999996</v>
      </c>
      <c r="M461" s="28">
        <v>225046.80303999997</v>
      </c>
      <c r="N461" s="28">
        <v>213361.20240000007</v>
      </c>
      <c r="O461" s="28">
        <v>197699.86396000002</v>
      </c>
      <c r="P461" s="28">
        <v>528390.81216000009</v>
      </c>
      <c r="Q461" s="28">
        <v>44615.901599999997</v>
      </c>
      <c r="R461" s="37">
        <v>2367245.0721600004</v>
      </c>
      <c r="S461" s="33">
        <v>35118.457199999997</v>
      </c>
      <c r="T461" s="20">
        <v>36885.423599999995</v>
      </c>
      <c r="U461" s="20">
        <v>36885.423600000002</v>
      </c>
      <c r="V461" s="20">
        <v>9055.7027999999991</v>
      </c>
      <c r="W461" s="20">
        <v>0</v>
      </c>
      <c r="X461" s="20">
        <v>0</v>
      </c>
      <c r="Y461" s="20">
        <v>0</v>
      </c>
      <c r="Z461" s="20">
        <v>0</v>
      </c>
      <c r="AA461" s="20">
        <v>0</v>
      </c>
      <c r="AB461" s="20">
        <v>0</v>
      </c>
      <c r="AC461" s="20">
        <v>0</v>
      </c>
      <c r="AD461" s="20">
        <v>0</v>
      </c>
      <c r="AE461" s="37">
        <f t="shared" si="114"/>
        <v>117945.00719999999</v>
      </c>
      <c r="AF461" s="148">
        <f t="shared" si="115"/>
        <v>1.2718716424207686E-3</v>
      </c>
      <c r="AG461" s="462">
        <f t="shared" si="116"/>
        <v>-0.91472893035566905</v>
      </c>
      <c r="AH461" s="149"/>
      <c r="AI461" s="149"/>
      <c r="AJ461" s="457">
        <f t="shared" si="110"/>
        <v>0</v>
      </c>
      <c r="AK461" s="16"/>
      <c r="AL461" s="147">
        <v>0</v>
      </c>
      <c r="AM461" s="147">
        <f t="shared" si="111"/>
        <v>0</v>
      </c>
      <c r="AN461" s="147">
        <v>0</v>
      </c>
      <c r="AO461" s="147">
        <f t="shared" si="112"/>
        <v>0</v>
      </c>
      <c r="AP461" s="147">
        <f t="shared" si="113"/>
        <v>0</v>
      </c>
      <c r="AS461" s="20">
        <v>240045.26820367857</v>
      </c>
      <c r="AT461" s="33">
        <v>84098.150431430782</v>
      </c>
      <c r="AU461" s="33">
        <v>125174.701</v>
      </c>
      <c r="AV461" s="33">
        <v>240045.26820367857</v>
      </c>
      <c r="AW461" s="33"/>
      <c r="AX461" s="33">
        <v>0</v>
      </c>
      <c r="AY461" s="33">
        <v>0</v>
      </c>
      <c r="AZ461" s="33">
        <f t="shared" si="109"/>
        <v>689363.38783878786</v>
      </c>
      <c r="BA461" s="397">
        <f t="shared" si="117"/>
        <v>689363.38783878786</v>
      </c>
    </row>
    <row r="462" spans="3:53" x14ac:dyDescent="0.35">
      <c r="C462" s="10" t="s">
        <v>101</v>
      </c>
      <c r="D462" s="10"/>
      <c r="E462" s="10"/>
      <c r="F462" s="22">
        <v>124212.82400000005</v>
      </c>
      <c r="G462" s="22">
        <v>164938.90780000025</v>
      </c>
      <c r="H462" s="22">
        <v>84516.853999999992</v>
      </c>
      <c r="I462" s="22">
        <v>68249.119000000035</v>
      </c>
      <c r="J462" s="22">
        <v>71395.004000000015</v>
      </c>
      <c r="K462" s="22">
        <v>93604.712000000014</v>
      </c>
      <c r="L462" s="22">
        <v>94580.79707999996</v>
      </c>
      <c r="M462" s="22">
        <v>111852.211</v>
      </c>
      <c r="N462" s="22">
        <v>91436.737320000044</v>
      </c>
      <c r="O462" s="22">
        <v>89919.506640000021</v>
      </c>
      <c r="P462" s="22">
        <v>119138.52384000005</v>
      </c>
      <c r="Q462" s="22">
        <v>92520.162359999988</v>
      </c>
      <c r="R462" s="156">
        <v>1206365.3590400007</v>
      </c>
      <c r="S462" s="35">
        <v>136975.58676000006</v>
      </c>
      <c r="T462" s="21">
        <v>70347.791519999984</v>
      </c>
      <c r="U462" s="21">
        <v>219224.92104000036</v>
      </c>
      <c r="V462" s="21">
        <v>112662.33948000007</v>
      </c>
      <c r="W462" s="21">
        <v>106505.69904000001</v>
      </c>
      <c r="X462" s="21">
        <v>77590.625759999995</v>
      </c>
      <c r="Y462" s="21">
        <v>143889.17328000005</v>
      </c>
      <c r="Z462" s="21">
        <f>+SUM(Z463:Z498)</f>
        <v>96472.935360000047</v>
      </c>
      <c r="AA462" s="21">
        <f>+SUM(AA463:AA498)</f>
        <v>111499.17192000001</v>
      </c>
      <c r="AB462" s="21">
        <v>0</v>
      </c>
      <c r="AC462" s="21">
        <v>0</v>
      </c>
      <c r="AD462" s="21">
        <v>0</v>
      </c>
      <c r="AE462" s="156">
        <f t="shared" si="114"/>
        <v>1075168.2441600007</v>
      </c>
      <c r="AF462" s="150">
        <f t="shared" si="115"/>
        <v>1.1594183026837224E-2</v>
      </c>
      <c r="AG462" s="161">
        <f t="shared" si="116"/>
        <v>0.18481411950196192</v>
      </c>
      <c r="AH462" s="151">
        <f>SUM(AH463:AH498)</f>
        <v>118708.10592000006</v>
      </c>
      <c r="AI462" s="151">
        <f>SUM(AI463:AI498)</f>
        <v>117287.09352000001</v>
      </c>
      <c r="AJ462" s="456">
        <f t="shared" si="110"/>
        <v>1.0395277188615699E-2</v>
      </c>
      <c r="AK462" s="25">
        <v>162122.97659781631</v>
      </c>
      <c r="AL462" s="25">
        <v>130324.57165009883</v>
      </c>
      <c r="AM462" s="25">
        <f t="shared" si="111"/>
        <v>157770.21339572535</v>
      </c>
      <c r="AN462" s="25">
        <v>157770.21339572535</v>
      </c>
      <c r="AO462" s="25">
        <f t="shared" si="112"/>
        <v>166757.48252979736</v>
      </c>
      <c r="AP462" s="25">
        <f t="shared" si="113"/>
        <v>177288.17793952618</v>
      </c>
      <c r="AS462" s="21">
        <f>SUM(AS463:AS498)</f>
        <v>112505.86928109874</v>
      </c>
      <c r="AT462" s="35">
        <f t="shared" ref="AT462:AY462" si="118">SUM(AT463:AT498)</f>
        <v>59633.000000000015</v>
      </c>
      <c r="AU462" s="35">
        <f t="shared" si="118"/>
        <v>124516.85399999999</v>
      </c>
      <c r="AV462" s="35">
        <f t="shared" si="118"/>
        <v>101249.11900000004</v>
      </c>
      <c r="AW462" s="35">
        <f t="shared" si="118"/>
        <v>121571.53430133854</v>
      </c>
      <c r="AX462" s="35">
        <f t="shared" si="118"/>
        <v>144417.00000000003</v>
      </c>
      <c r="AY462" s="35">
        <f t="shared" si="118"/>
        <v>127365.08303999995</v>
      </c>
      <c r="AZ462" s="35">
        <f t="shared" si="109"/>
        <v>953381.4362202537</v>
      </c>
      <c r="BA462" s="22">
        <f t="shared" si="117"/>
        <v>1585521.8817354015</v>
      </c>
    </row>
    <row r="463" spans="3:53" outlineLevel="1" x14ac:dyDescent="0.35">
      <c r="C463" s="5" t="s">
        <v>40</v>
      </c>
      <c r="D463" s="5" t="s">
        <v>36</v>
      </c>
      <c r="E463" s="5" t="s">
        <v>69</v>
      </c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8">
        <v>5900.202000000002</v>
      </c>
      <c r="Q463" s="28">
        <v>5704.1820000000007</v>
      </c>
      <c r="R463" s="37">
        <v>11604.384000000002</v>
      </c>
      <c r="S463" s="33">
        <v>5998.2120000000014</v>
      </c>
      <c r="T463" s="20">
        <v>2548.2600000000002</v>
      </c>
      <c r="U463" s="20">
        <v>10134.234000000006</v>
      </c>
      <c r="V463" s="20">
        <v>4430.0519999999997</v>
      </c>
      <c r="W463" s="20">
        <v>6292.2420000000011</v>
      </c>
      <c r="X463" s="20">
        <v>4665.2760000000007</v>
      </c>
      <c r="Y463" s="20">
        <v>10271.448000000004</v>
      </c>
      <c r="Z463" s="20">
        <v>3626.37</v>
      </c>
      <c r="AA463" s="20">
        <v>4547.6639999999998</v>
      </c>
      <c r="AB463" s="20">
        <v>0</v>
      </c>
      <c r="AC463" s="20">
        <v>0</v>
      </c>
      <c r="AD463" s="20">
        <v>0</v>
      </c>
      <c r="AE463" s="37">
        <f t="shared" si="114"/>
        <v>52513.758000000009</v>
      </c>
      <c r="AF463" s="148">
        <f t="shared" si="115"/>
        <v>5.6628729967254433E-4</v>
      </c>
      <c r="AG463" s="462">
        <f t="shared" si="116"/>
        <v>0</v>
      </c>
      <c r="AH463" s="149">
        <f t="shared" ref="AH463:AH491" si="119">AVERAGE(S463:AA463)</f>
        <v>5834.862000000001</v>
      </c>
      <c r="AI463" s="149">
        <f t="shared" ref="AI463:AI491" si="120">AVERAGE(Y463:AA463)</f>
        <v>6148.4940000000015</v>
      </c>
      <c r="AJ463" s="457">
        <f t="shared" si="110"/>
        <v>5.4494742349158441E-4</v>
      </c>
      <c r="AK463" s="16">
        <v>7845.9126554858112</v>
      </c>
      <c r="AL463" s="147">
        <v>7608.7638579859313</v>
      </c>
      <c r="AM463" s="147">
        <f t="shared" si="111"/>
        <v>8270.7242658112482</v>
      </c>
      <c r="AN463" s="147">
        <v>8270.7242658112482</v>
      </c>
      <c r="AO463" s="147">
        <f t="shared" si="112"/>
        <v>8741.8602509297143</v>
      </c>
      <c r="AP463" s="147">
        <f t="shared" si="113"/>
        <v>9293.9066492105649</v>
      </c>
      <c r="AS463" s="20">
        <v>4643.5125740658004</v>
      </c>
      <c r="AT463" s="33">
        <v>4042.9367540801431</v>
      </c>
      <c r="AU463" s="33">
        <v>10000</v>
      </c>
      <c r="AV463" s="33">
        <v>3000</v>
      </c>
      <c r="AW463" s="33">
        <v>10000</v>
      </c>
      <c r="AX463" s="33">
        <v>6952.1760000000022</v>
      </c>
      <c r="AY463" s="33">
        <v>4985.442</v>
      </c>
      <c r="AZ463" s="33">
        <f t="shared" si="109"/>
        <v>51469.979983631754</v>
      </c>
      <c r="BA463" s="397">
        <f t="shared" si="117"/>
        <v>85385.235007569223</v>
      </c>
    </row>
    <row r="464" spans="3:53" outlineLevel="1" x14ac:dyDescent="0.35">
      <c r="C464" s="5" t="s">
        <v>41</v>
      </c>
      <c r="D464" s="5" t="s">
        <v>32</v>
      </c>
      <c r="E464" s="5" t="s">
        <v>70</v>
      </c>
      <c r="F464" s="28">
        <v>38842.766000000032</v>
      </c>
      <c r="G464" s="28">
        <v>27048.637000000021</v>
      </c>
      <c r="H464" s="28">
        <v>26558.417000000023</v>
      </c>
      <c r="I464" s="28">
        <v>26529.580000000027</v>
      </c>
      <c r="J464" s="28">
        <v>31950.842000000019</v>
      </c>
      <c r="K464" s="28">
        <v>32902.476000000031</v>
      </c>
      <c r="L464" s="28">
        <v>36720.892999999945</v>
      </c>
      <c r="M464" s="28">
        <v>38374.321999999949</v>
      </c>
      <c r="N464" s="28">
        <v>29193.916999999965</v>
      </c>
      <c r="O464" s="28">
        <v>33179.331199999957</v>
      </c>
      <c r="P464" s="28">
        <v>29422.95408</v>
      </c>
      <c r="Q464" s="28">
        <v>21122.197199999999</v>
      </c>
      <c r="R464" s="37">
        <v>371846.33247999998</v>
      </c>
      <c r="S464" s="33">
        <v>31058.220959999991</v>
      </c>
      <c r="T464" s="20">
        <v>13804.9704</v>
      </c>
      <c r="U464" s="20">
        <v>23671.364400000002</v>
      </c>
      <c r="V464" s="20">
        <v>29438.123760000013</v>
      </c>
      <c r="W464" s="20">
        <v>26750.833200000001</v>
      </c>
      <c r="X464" s="20">
        <v>23012.233919999999</v>
      </c>
      <c r="Y464" s="20">
        <v>35241.186240000017</v>
      </c>
      <c r="Z464" s="20">
        <v>31100.410080000038</v>
      </c>
      <c r="AA464" s="20">
        <v>31601.672640000004</v>
      </c>
      <c r="AB464" s="20">
        <v>0</v>
      </c>
      <c r="AC464" s="20">
        <v>0</v>
      </c>
      <c r="AD464" s="20">
        <v>0</v>
      </c>
      <c r="AE464" s="37">
        <f t="shared" si="114"/>
        <v>245679.01560000004</v>
      </c>
      <c r="AF464" s="148">
        <f t="shared" si="115"/>
        <v>2.6493039467930077E-3</v>
      </c>
      <c r="AG464" s="462">
        <f t="shared" si="116"/>
        <v>-0.17321649897077729</v>
      </c>
      <c r="AH464" s="149">
        <f t="shared" si="119"/>
        <v>27297.668400000006</v>
      </c>
      <c r="AI464" s="149">
        <f t="shared" si="120"/>
        <v>32647.756320000019</v>
      </c>
      <c r="AJ464" s="457">
        <f t="shared" si="110"/>
        <v>2.8936046273063121E-3</v>
      </c>
      <c r="AK464" s="16">
        <v>24424.076062636283</v>
      </c>
      <c r="AL464" s="147">
        <v>36624.939468750337</v>
      </c>
      <c r="AM464" s="147">
        <f t="shared" si="111"/>
        <v>43916.541257113793</v>
      </c>
      <c r="AN464" s="147">
        <v>43916.541257113793</v>
      </c>
      <c r="AO464" s="147">
        <f t="shared" si="112"/>
        <v>46418.21611208329</v>
      </c>
      <c r="AP464" s="147">
        <f t="shared" si="113"/>
        <v>49349.515433251509</v>
      </c>
      <c r="AS464" s="20">
        <v>18211.020174602749</v>
      </c>
      <c r="AT464" s="33">
        <v>8085.8735081603136</v>
      </c>
      <c r="AU464" s="33">
        <v>24907.32740524723</v>
      </c>
      <c r="AV464" s="33">
        <v>26529.580000000027</v>
      </c>
      <c r="AW464" s="33">
        <v>31950.842000000019</v>
      </c>
      <c r="AX464" s="33">
        <v>26620.107120000001</v>
      </c>
      <c r="AY464" s="33">
        <v>36720.892999999945</v>
      </c>
      <c r="AZ464" s="33">
        <f t="shared" si="109"/>
        <v>197449.71927064657</v>
      </c>
      <c r="BA464" s="397">
        <f t="shared" si="117"/>
        <v>373758.93154184549</v>
      </c>
    </row>
    <row r="465" spans="3:53" outlineLevel="1" x14ac:dyDescent="0.35">
      <c r="C465" s="5" t="s">
        <v>41</v>
      </c>
      <c r="D465" s="5" t="s">
        <v>33</v>
      </c>
      <c r="E465" s="5" t="s">
        <v>70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28"/>
      <c r="P465" s="28">
        <v>4325.1624000000002</v>
      </c>
      <c r="Q465" s="28">
        <v>4301.462880000001</v>
      </c>
      <c r="R465" s="37">
        <v>8626.6252800000002</v>
      </c>
      <c r="S465" s="33">
        <v>6993.8974799999996</v>
      </c>
      <c r="T465" s="20">
        <v>2932.8156000000004</v>
      </c>
      <c r="U465" s="20">
        <v>6266.3673600000002</v>
      </c>
      <c r="V465" s="20">
        <v>6451.2504000000008</v>
      </c>
      <c r="W465" s="20">
        <v>6339.6216000000004</v>
      </c>
      <c r="X465" s="20">
        <v>3614.1767999999997</v>
      </c>
      <c r="Y465" s="20">
        <v>8597.0008799999996</v>
      </c>
      <c r="Z465" s="20">
        <v>11281.30848</v>
      </c>
      <c r="AA465" s="20">
        <v>10102.120200000001</v>
      </c>
      <c r="AB465" s="20">
        <v>0</v>
      </c>
      <c r="AC465" s="20">
        <v>0</v>
      </c>
      <c r="AD465" s="20">
        <v>0</v>
      </c>
      <c r="AE465" s="37">
        <f t="shared" si="114"/>
        <v>62578.558799999999</v>
      </c>
      <c r="AF465" s="148">
        <f t="shared" si="115"/>
        <v>6.7482207386969958E-4</v>
      </c>
      <c r="AG465" s="462">
        <f t="shared" si="116"/>
        <v>0</v>
      </c>
      <c r="AH465" s="149">
        <f t="shared" si="119"/>
        <v>6953.1732000000002</v>
      </c>
      <c r="AI465" s="149">
        <f t="shared" si="120"/>
        <v>9993.4765200000002</v>
      </c>
      <c r="AJ465" s="457">
        <f t="shared" si="110"/>
        <v>8.8573222667170915E-4</v>
      </c>
      <c r="AK465" s="16">
        <v>18157.858724815564</v>
      </c>
      <c r="AL465" s="147">
        <v>9629.255749523365</v>
      </c>
      <c r="AM465" s="147">
        <f t="shared" si="111"/>
        <v>13442.851006080338</v>
      </c>
      <c r="AN465" s="147">
        <v>13442.851006080338</v>
      </c>
      <c r="AO465" s="147">
        <f t="shared" si="112"/>
        <v>14208.613549722482</v>
      </c>
      <c r="AP465" s="147">
        <f t="shared" si="113"/>
        <v>15105.884120234585</v>
      </c>
      <c r="AS465" s="20">
        <v>5643.5125740658004</v>
      </c>
      <c r="AT465" s="33">
        <v>4042.9367540801431</v>
      </c>
      <c r="AU465" s="33">
        <v>2932.8156000000004</v>
      </c>
      <c r="AV465" s="33"/>
      <c r="AW465" s="33">
        <v>5643.5125740658004</v>
      </c>
      <c r="AX465" s="33">
        <v>6352.4131200000002</v>
      </c>
      <c r="AY465" s="33">
        <v>5330.1023999999998</v>
      </c>
      <c r="AZ465" s="33">
        <f t="shared" si="109"/>
        <v>48103.15174702731</v>
      </c>
      <c r="BA465" s="397">
        <f t="shared" si="117"/>
        <v>100489.75617258807</v>
      </c>
    </row>
    <row r="466" spans="3:53" outlineLevel="1" x14ac:dyDescent="0.35">
      <c r="C466" s="5" t="s">
        <v>42</v>
      </c>
      <c r="D466" s="5" t="s">
        <v>48</v>
      </c>
      <c r="E466" s="5" t="s">
        <v>70</v>
      </c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37">
        <v>0</v>
      </c>
      <c r="S466" s="33">
        <v>0</v>
      </c>
      <c r="T466" s="20">
        <v>0</v>
      </c>
      <c r="U466" s="20">
        <v>0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0</v>
      </c>
      <c r="AB466" s="20">
        <v>0</v>
      </c>
      <c r="AC466" s="20">
        <v>0</v>
      </c>
      <c r="AD466" s="20">
        <v>0</v>
      </c>
      <c r="AE466" s="37">
        <f t="shared" si="114"/>
        <v>0</v>
      </c>
      <c r="AF466" s="148">
        <f t="shared" si="115"/>
        <v>0</v>
      </c>
      <c r="AG466" s="462">
        <f t="shared" si="116"/>
        <v>0</v>
      </c>
      <c r="AH466" s="149">
        <f t="shared" si="119"/>
        <v>0</v>
      </c>
      <c r="AI466" s="149">
        <f t="shared" si="120"/>
        <v>0</v>
      </c>
      <c r="AJ466" s="457">
        <f t="shared" si="110"/>
        <v>0</v>
      </c>
      <c r="AK466" s="16">
        <v>0</v>
      </c>
      <c r="AL466" s="147">
        <v>0</v>
      </c>
      <c r="AM466" s="147">
        <f t="shared" si="111"/>
        <v>0</v>
      </c>
      <c r="AN466" s="147">
        <v>0</v>
      </c>
      <c r="AO466" s="147">
        <f t="shared" si="112"/>
        <v>0</v>
      </c>
      <c r="AP466" s="147">
        <f t="shared" si="113"/>
        <v>0</v>
      </c>
      <c r="AS466" s="20"/>
      <c r="AT466" s="33"/>
      <c r="AU466" s="33"/>
      <c r="AV466" s="33"/>
      <c r="AW466" s="33"/>
      <c r="AX466" s="33"/>
      <c r="AY466" s="33"/>
      <c r="AZ466" s="33">
        <f t="shared" si="109"/>
        <v>0</v>
      </c>
      <c r="BA466" s="397">
        <f t="shared" si="117"/>
        <v>0</v>
      </c>
    </row>
    <row r="467" spans="3:53" outlineLevel="1" x14ac:dyDescent="0.35">
      <c r="C467" s="5" t="s">
        <v>43</v>
      </c>
      <c r="D467" s="5" t="s">
        <v>49</v>
      </c>
      <c r="E467" s="5" t="s">
        <v>69</v>
      </c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37">
        <v>0</v>
      </c>
      <c r="S467" s="33">
        <v>0</v>
      </c>
      <c r="T467" s="20">
        <v>0</v>
      </c>
      <c r="U467" s="20">
        <v>0</v>
      </c>
      <c r="V467" s="20">
        <v>0</v>
      </c>
      <c r="W467" s="20">
        <v>0</v>
      </c>
      <c r="X467" s="20">
        <v>0</v>
      </c>
      <c r="Y467" s="20">
        <v>0</v>
      </c>
      <c r="Z467" s="20">
        <v>0</v>
      </c>
      <c r="AA467" s="20">
        <v>0</v>
      </c>
      <c r="AB467" s="20">
        <v>0</v>
      </c>
      <c r="AC467" s="20">
        <v>0</v>
      </c>
      <c r="AD467" s="20">
        <v>0</v>
      </c>
      <c r="AE467" s="37">
        <f t="shared" si="114"/>
        <v>0</v>
      </c>
      <c r="AF467" s="148">
        <f t="shared" si="115"/>
        <v>0</v>
      </c>
      <c r="AG467" s="462">
        <f t="shared" si="116"/>
        <v>0</v>
      </c>
      <c r="AH467" s="149">
        <f t="shared" si="119"/>
        <v>0</v>
      </c>
      <c r="AI467" s="149">
        <f t="shared" si="120"/>
        <v>0</v>
      </c>
      <c r="AJ467" s="457">
        <f t="shared" si="110"/>
        <v>0</v>
      </c>
      <c r="AK467" s="16">
        <v>0</v>
      </c>
      <c r="AL467" s="147">
        <v>0</v>
      </c>
      <c r="AM467" s="147">
        <f t="shared" si="111"/>
        <v>0</v>
      </c>
      <c r="AN467" s="147">
        <v>0</v>
      </c>
      <c r="AO467" s="147">
        <f t="shared" si="112"/>
        <v>0</v>
      </c>
      <c r="AP467" s="147">
        <f t="shared" si="113"/>
        <v>0</v>
      </c>
      <c r="AS467" s="20"/>
      <c r="AT467" s="33"/>
      <c r="AU467" s="33"/>
      <c r="AV467" s="33"/>
      <c r="AW467" s="33"/>
      <c r="AX467" s="33"/>
      <c r="AY467" s="33"/>
      <c r="AZ467" s="33">
        <f t="shared" si="109"/>
        <v>0</v>
      </c>
      <c r="BA467" s="397">
        <f t="shared" si="117"/>
        <v>0</v>
      </c>
    </row>
    <row r="468" spans="3:53" outlineLevel="1" x14ac:dyDescent="0.35">
      <c r="C468" s="5" t="s">
        <v>41</v>
      </c>
      <c r="D468" s="5" t="s">
        <v>30</v>
      </c>
      <c r="E468" s="5" t="s">
        <v>71</v>
      </c>
      <c r="F468" s="28">
        <v>45307.911999999997</v>
      </c>
      <c r="G468" s="28">
        <v>79474.931400000147</v>
      </c>
      <c r="H468" s="28">
        <v>29277.63499999998</v>
      </c>
      <c r="I468" s="28">
        <v>21590.131000000001</v>
      </c>
      <c r="J468" s="28">
        <v>23419.296999999988</v>
      </c>
      <c r="K468" s="28">
        <v>34631.475999999981</v>
      </c>
      <c r="L468" s="28">
        <v>30207.088759999977</v>
      </c>
      <c r="M468" s="28">
        <v>41027.538999999961</v>
      </c>
      <c r="N468" s="28">
        <v>35662.738000000019</v>
      </c>
      <c r="O468" s="28">
        <v>31322.225720000042</v>
      </c>
      <c r="P468" s="28">
        <v>36235.79712000001</v>
      </c>
      <c r="Q468" s="28">
        <v>22899.697919999999</v>
      </c>
      <c r="R468" s="37">
        <v>431056.46892000013</v>
      </c>
      <c r="S468" s="33">
        <v>33720.001920000002</v>
      </c>
      <c r="T468" s="20">
        <v>16997.713919999991</v>
      </c>
      <c r="U468" s="20">
        <v>83273.708880000195</v>
      </c>
      <c r="V468" s="20">
        <v>25650.507600000055</v>
      </c>
      <c r="W468" s="20">
        <v>25221.144959999994</v>
      </c>
      <c r="X468" s="20">
        <v>17784.645119999994</v>
      </c>
      <c r="Y468" s="20">
        <v>31988.753279999983</v>
      </c>
      <c r="Z468" s="20">
        <v>16486.20863999999</v>
      </c>
      <c r="AA468" s="20">
        <v>28447.562879999983</v>
      </c>
      <c r="AB468" s="20">
        <v>0</v>
      </c>
      <c r="AC468" s="20">
        <v>0</v>
      </c>
      <c r="AD468" s="20">
        <v>0</v>
      </c>
      <c r="AE468" s="37">
        <f t="shared" si="114"/>
        <v>279570.24720000022</v>
      </c>
      <c r="AF468" s="148">
        <f t="shared" si="115"/>
        <v>3.0147733924445817E-3</v>
      </c>
      <c r="AG468" s="462">
        <f t="shared" si="116"/>
        <v>-0.17647415866615412</v>
      </c>
      <c r="AH468" s="149">
        <f t="shared" si="119"/>
        <v>31063.360800000024</v>
      </c>
      <c r="AI468" s="149">
        <f t="shared" si="120"/>
        <v>25640.841599999985</v>
      </c>
      <c r="AJ468" s="457">
        <f t="shared" si="110"/>
        <v>2.2725744818285292E-3</v>
      </c>
      <c r="AK468" s="16">
        <v>46669.703209623382</v>
      </c>
      <c r="AL468" s="147">
        <v>27158.926377806514</v>
      </c>
      <c r="AM468" s="147">
        <f t="shared" si="111"/>
        <v>34491.101531032204</v>
      </c>
      <c r="AN468" s="147">
        <v>34491.101531032204</v>
      </c>
      <c r="AO468" s="147">
        <f t="shared" si="112"/>
        <v>36455.862847621684</v>
      </c>
      <c r="AP468" s="147">
        <f t="shared" si="113"/>
        <v>38758.041926623759</v>
      </c>
      <c r="AS468" s="20">
        <v>18274.996917909</v>
      </c>
      <c r="AT468" s="33">
        <v>8567.2690738955571</v>
      </c>
      <c r="AU468" s="33">
        <v>27457.496453810643</v>
      </c>
      <c r="AV468" s="33">
        <v>21590.131000000001</v>
      </c>
      <c r="AW468" s="33">
        <v>23419.296999999988</v>
      </c>
      <c r="AX468" s="33">
        <v>44715.120480000012</v>
      </c>
      <c r="AY468" s="33">
        <v>30207.088759999977</v>
      </c>
      <c r="AZ468" s="33">
        <f t="shared" si="109"/>
        <v>220901.10289523855</v>
      </c>
      <c r="BA468" s="397">
        <f t="shared" si="117"/>
        <v>357765.03557832271</v>
      </c>
    </row>
    <row r="469" spans="3:53" outlineLevel="1" x14ac:dyDescent="0.35">
      <c r="C469" s="5" t="s">
        <v>41</v>
      </c>
      <c r="D469" s="5" t="s">
        <v>31</v>
      </c>
      <c r="E469" s="5" t="s">
        <v>71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/>
      <c r="P469" s="28">
        <v>3423.1507200000001</v>
      </c>
      <c r="Q469" s="28">
        <v>4367.4681599999994</v>
      </c>
      <c r="R469" s="37">
        <v>7790.61888</v>
      </c>
      <c r="S469" s="33">
        <v>8707.3379999999979</v>
      </c>
      <c r="T469" s="20">
        <v>2321.4470400000005</v>
      </c>
      <c r="U469" s="20">
        <v>45460.103040000053</v>
      </c>
      <c r="V469" s="20">
        <v>14348.282759999987</v>
      </c>
      <c r="W469" s="20">
        <v>5036.3596799999996</v>
      </c>
      <c r="X469" s="20">
        <v>5154.3993600000003</v>
      </c>
      <c r="Y469" s="20">
        <v>11095.729919999996</v>
      </c>
      <c r="Z469" s="20">
        <v>6334.7961599999999</v>
      </c>
      <c r="AA469" s="20">
        <v>7082.380799999999</v>
      </c>
      <c r="AB469" s="20">
        <v>0</v>
      </c>
      <c r="AC469" s="20">
        <v>0</v>
      </c>
      <c r="AD469" s="20">
        <v>0</v>
      </c>
      <c r="AE469" s="37">
        <f t="shared" si="114"/>
        <v>105540.83676000002</v>
      </c>
      <c r="AF469" s="148">
        <f t="shared" si="115"/>
        <v>1.1381100444954103E-3</v>
      </c>
      <c r="AG469" s="462">
        <f t="shared" si="116"/>
        <v>0</v>
      </c>
      <c r="AH469" s="149">
        <f t="shared" si="119"/>
        <v>11726.759640000002</v>
      </c>
      <c r="AI469" s="149">
        <f t="shared" si="120"/>
        <v>8170.9689599999983</v>
      </c>
      <c r="AJ469" s="457">
        <f t="shared" si="110"/>
        <v>7.2420148449062628E-4</v>
      </c>
      <c r="AK469" s="16">
        <v>18660.705358067098</v>
      </c>
      <c r="AL469" s="147">
        <v>9257.2587534803715</v>
      </c>
      <c r="AM469" s="147">
        <f t="shared" si="111"/>
        <v>10991.281971270113</v>
      </c>
      <c r="AN469" s="147">
        <v>10991.281971270113</v>
      </c>
      <c r="AO469" s="147">
        <f t="shared" si="112"/>
        <v>11617.392610776635</v>
      </c>
      <c r="AP469" s="147">
        <f t="shared" si="113"/>
        <v>12351.028194520006</v>
      </c>
      <c r="AS469" s="20">
        <v>5804.3907175822997</v>
      </c>
      <c r="AT469" s="33">
        <v>5053.6709426001862</v>
      </c>
      <c r="AU469" s="33">
        <v>2321.44704</v>
      </c>
      <c r="AV469" s="33"/>
      <c r="AW469" s="33">
        <v>4533.0177272727251</v>
      </c>
      <c r="AX469" s="33">
        <v>21614.91516</v>
      </c>
      <c r="AY469" s="33">
        <v>7943.6012399999863</v>
      </c>
      <c r="AZ469" s="33">
        <f t="shared" si="109"/>
        <v>65931.748185522301</v>
      </c>
      <c r="BA469" s="397">
        <f t="shared" si="117"/>
        <v>110148.70971556944</v>
      </c>
    </row>
    <row r="470" spans="3:53" outlineLevel="1" x14ac:dyDescent="0.35">
      <c r="C470" s="5" t="s">
        <v>41</v>
      </c>
      <c r="D470" s="5" t="s">
        <v>34</v>
      </c>
      <c r="E470" s="5" t="s">
        <v>72</v>
      </c>
      <c r="F470" s="28">
        <v>40062.14600000003</v>
      </c>
      <c r="G470" s="28">
        <v>58415.339400000077</v>
      </c>
      <c r="H470" s="28">
        <v>28680.801999999996</v>
      </c>
      <c r="I470" s="28">
        <v>20129.40800000001</v>
      </c>
      <c r="J470" s="28">
        <v>16024.865000000007</v>
      </c>
      <c r="K470" s="28">
        <v>26070.759999999995</v>
      </c>
      <c r="L470" s="28">
        <v>27652.815320000045</v>
      </c>
      <c r="M470" s="28">
        <v>32450.350000000082</v>
      </c>
      <c r="N470" s="28">
        <v>26580.082320000056</v>
      </c>
      <c r="O470" s="28">
        <v>25417.949720000019</v>
      </c>
      <c r="P470" s="28">
        <v>23242.658400000022</v>
      </c>
      <c r="Q470" s="28">
        <v>15346.114199999996</v>
      </c>
      <c r="R470" s="37">
        <v>340073.29036000039</v>
      </c>
      <c r="S470" s="33">
        <v>29023.524720000052</v>
      </c>
      <c r="T470" s="20">
        <v>15554.702159999995</v>
      </c>
      <c r="U470" s="20">
        <v>28010.38320000008</v>
      </c>
      <c r="V470" s="20">
        <v>13528.419119999995</v>
      </c>
      <c r="W470" s="20">
        <v>18713.319840000015</v>
      </c>
      <c r="X470" s="20">
        <v>13826.401919999995</v>
      </c>
      <c r="Y470" s="20">
        <v>31288.194000000069</v>
      </c>
      <c r="Z470" s="20">
        <v>14850.844560000007</v>
      </c>
      <c r="AA470" s="20">
        <v>24285.263400000029</v>
      </c>
      <c r="AB470" s="20">
        <v>0</v>
      </c>
      <c r="AC470" s="20">
        <v>0</v>
      </c>
      <c r="AD470" s="20">
        <v>0</v>
      </c>
      <c r="AE470" s="37">
        <f t="shared" si="114"/>
        <v>189081.05292000022</v>
      </c>
      <c r="AF470" s="148">
        <f t="shared" si="115"/>
        <v>2.0389742222849173E-3</v>
      </c>
      <c r="AG470" s="462">
        <f t="shared" si="116"/>
        <v>-0.33946005514322253</v>
      </c>
      <c r="AH470" s="149">
        <f t="shared" si="119"/>
        <v>21009.005880000026</v>
      </c>
      <c r="AI470" s="149">
        <f t="shared" si="120"/>
        <v>23474.767320000032</v>
      </c>
      <c r="AJ470" s="457">
        <f t="shared" si="110"/>
        <v>2.0805930636182551E-3</v>
      </c>
      <c r="AK470" s="16">
        <v>23386.083520089869</v>
      </c>
      <c r="AL470" s="147">
        <v>24579.031720274161</v>
      </c>
      <c r="AM470" s="147">
        <f t="shared" si="111"/>
        <v>31577.379388805959</v>
      </c>
      <c r="AN470" s="147">
        <v>31577.379388805959</v>
      </c>
      <c r="AO470" s="147">
        <f t="shared" si="112"/>
        <v>33376.162574856884</v>
      </c>
      <c r="AP470" s="147">
        <f t="shared" si="113"/>
        <v>35483.859313194269</v>
      </c>
      <c r="AS470" s="20">
        <v>30102.317000135652</v>
      </c>
      <c r="AT470" s="33">
        <v>9625.6291967829311</v>
      </c>
      <c r="AU470" s="33">
        <v>26897.767500942125</v>
      </c>
      <c r="AV470" s="33">
        <v>20129.40800000001</v>
      </c>
      <c r="AW470" s="33">
        <v>16024.865000000007</v>
      </c>
      <c r="AX470" s="33">
        <v>20084.040720000005</v>
      </c>
      <c r="AY470" s="33">
        <v>27652.815320000045</v>
      </c>
      <c r="AZ470" s="33">
        <f t="shared" si="109"/>
        <v>173902.92625795063</v>
      </c>
      <c r="BA470" s="397">
        <f t="shared" si="117"/>
        <v>298919.35925508192</v>
      </c>
    </row>
    <row r="471" spans="3:53" outlineLevel="1" x14ac:dyDescent="0.35">
      <c r="C471" s="5" t="s">
        <v>41</v>
      </c>
      <c r="D471" s="5" t="s">
        <v>35</v>
      </c>
      <c r="E471" s="5" t="s">
        <v>72</v>
      </c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37">
        <v>0</v>
      </c>
      <c r="S471" s="33">
        <v>0</v>
      </c>
      <c r="T471" s="20">
        <v>0</v>
      </c>
      <c r="U471" s="20">
        <v>0</v>
      </c>
      <c r="V471" s="20">
        <v>0</v>
      </c>
      <c r="W471" s="20">
        <v>0</v>
      </c>
      <c r="X471" s="20">
        <v>0</v>
      </c>
      <c r="Y471" s="20">
        <v>0</v>
      </c>
      <c r="Z471" s="20">
        <v>0</v>
      </c>
      <c r="AA471" s="20">
        <v>0</v>
      </c>
      <c r="AB471" s="20">
        <v>0</v>
      </c>
      <c r="AC471" s="20">
        <v>0</v>
      </c>
      <c r="AD471" s="20">
        <v>0</v>
      </c>
      <c r="AE471" s="37">
        <f t="shared" si="114"/>
        <v>0</v>
      </c>
      <c r="AF471" s="148">
        <f t="shared" si="115"/>
        <v>0</v>
      </c>
      <c r="AG471" s="462">
        <f t="shared" si="116"/>
        <v>0</v>
      </c>
      <c r="AH471" s="149">
        <f t="shared" si="119"/>
        <v>0</v>
      </c>
      <c r="AI471" s="149">
        <f t="shared" si="120"/>
        <v>0</v>
      </c>
      <c r="AJ471" s="457">
        <f t="shared" si="110"/>
        <v>0</v>
      </c>
      <c r="AK471" s="16">
        <v>0</v>
      </c>
      <c r="AL471" s="147">
        <v>0</v>
      </c>
      <c r="AM471" s="147">
        <f t="shared" si="111"/>
        <v>0</v>
      </c>
      <c r="AN471" s="147">
        <v>0</v>
      </c>
      <c r="AO471" s="147">
        <f t="shared" si="112"/>
        <v>0</v>
      </c>
      <c r="AP471" s="147">
        <f t="shared" si="113"/>
        <v>0</v>
      </c>
      <c r="AS471" s="20"/>
      <c r="AT471" s="33"/>
      <c r="AU471" s="33"/>
      <c r="AV471" s="33"/>
      <c r="AW471" s="33"/>
      <c r="AX471" s="33"/>
      <c r="AY471" s="33"/>
      <c r="AZ471" s="33">
        <f t="shared" si="109"/>
        <v>0</v>
      </c>
      <c r="BA471" s="397">
        <f t="shared" si="117"/>
        <v>0</v>
      </c>
    </row>
    <row r="472" spans="3:53" outlineLevel="1" x14ac:dyDescent="0.35">
      <c r="C472" s="5" t="s">
        <v>44</v>
      </c>
      <c r="D472" s="5" t="s">
        <v>50</v>
      </c>
      <c r="E472" s="5" t="s">
        <v>73</v>
      </c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8">
        <v>3440.5884000000015</v>
      </c>
      <c r="Q472" s="28">
        <v>4466.7288000000008</v>
      </c>
      <c r="R472" s="37">
        <v>7907.3172000000022</v>
      </c>
      <c r="S472" s="33">
        <v>7653.9427200000009</v>
      </c>
      <c r="T472" s="20">
        <v>3601.5516000000016</v>
      </c>
      <c r="U472" s="20">
        <v>4225.2840000000024</v>
      </c>
      <c r="V472" s="20">
        <v>7846.9560000000029</v>
      </c>
      <c r="W472" s="20">
        <v>4144.8024000000005</v>
      </c>
      <c r="X472" s="20">
        <v>1690.1136000000004</v>
      </c>
      <c r="Y472" s="20">
        <v>3822.8760000000011</v>
      </c>
      <c r="Z472" s="20">
        <v>3480.829200000001</v>
      </c>
      <c r="AA472" s="20">
        <v>2173.0032000000006</v>
      </c>
      <c r="AB472" s="20">
        <v>0</v>
      </c>
      <c r="AC472" s="20">
        <v>0</v>
      </c>
      <c r="AD472" s="20">
        <v>0</v>
      </c>
      <c r="AE472" s="37">
        <f t="shared" si="114"/>
        <v>38639.358720000011</v>
      </c>
      <c r="AF472" s="148">
        <f t="shared" si="115"/>
        <v>4.1667134373867475E-4</v>
      </c>
      <c r="AG472" s="462">
        <f t="shared" si="116"/>
        <v>0</v>
      </c>
      <c r="AH472" s="149">
        <f t="shared" si="119"/>
        <v>4293.2620800000013</v>
      </c>
      <c r="AI472" s="149">
        <f t="shared" si="120"/>
        <v>3158.9028000000012</v>
      </c>
      <c r="AJ472" s="457">
        <f t="shared" si="110"/>
        <v>2.7997684342220255E-4</v>
      </c>
      <c r="AK472" s="16">
        <v>6716.1486895666612</v>
      </c>
      <c r="AL472" s="147">
        <v>3686.4459895917353</v>
      </c>
      <c r="AM472" s="147">
        <f t="shared" si="111"/>
        <v>4249.2379501873302</v>
      </c>
      <c r="AN472" s="147">
        <v>4249.2379501873302</v>
      </c>
      <c r="AO472" s="147">
        <f t="shared" si="112"/>
        <v>4491.2927985081515</v>
      </c>
      <c r="AP472" s="147">
        <f t="shared" si="113"/>
        <v>4774.9168718599822</v>
      </c>
      <c r="AS472" s="20">
        <v>4400.6860332371298</v>
      </c>
      <c r="AT472" s="33">
        <v>4042.9367540801431</v>
      </c>
      <c r="AU472" s="33">
        <v>5000</v>
      </c>
      <c r="AV472" s="33">
        <v>5000</v>
      </c>
      <c r="AW472" s="33">
        <v>5000</v>
      </c>
      <c r="AX472" s="33">
        <v>4523.5140470498063</v>
      </c>
      <c r="AY472" s="33">
        <v>4359.420000000001</v>
      </c>
      <c r="AZ472" s="33">
        <f t="shared" si="109"/>
        <v>39042.705523933742</v>
      </c>
      <c r="BA472" s="397">
        <f t="shared" si="117"/>
        <v>56244.599134080941</v>
      </c>
    </row>
    <row r="473" spans="3:53" outlineLevel="1" x14ac:dyDescent="0.35">
      <c r="C473" s="5" t="s">
        <v>44</v>
      </c>
      <c r="D473" s="5" t="s">
        <v>51</v>
      </c>
      <c r="E473" s="5" t="s">
        <v>73</v>
      </c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8">
        <v>3420.4680000000012</v>
      </c>
      <c r="Q473" s="28">
        <v>3983.8392000000008</v>
      </c>
      <c r="R473" s="37">
        <v>7404.307200000002</v>
      </c>
      <c r="S473" s="33">
        <v>3543.3028800000006</v>
      </c>
      <c r="T473" s="20">
        <v>3601.5516000000016</v>
      </c>
      <c r="U473" s="20">
        <v>4587.4512000000022</v>
      </c>
      <c r="V473" s="20">
        <v>7726.2336000000014</v>
      </c>
      <c r="W473" s="20">
        <v>2977.8192000000013</v>
      </c>
      <c r="X473" s="20">
        <v>2535.1704000000009</v>
      </c>
      <c r="Y473" s="20">
        <v>3621.6720000000014</v>
      </c>
      <c r="Z473" s="20">
        <v>2877.2172000000005</v>
      </c>
      <c r="AA473" s="20">
        <v>3259.5048000000011</v>
      </c>
      <c r="AB473" s="20">
        <v>0</v>
      </c>
      <c r="AC473" s="20">
        <v>0</v>
      </c>
      <c r="AD473" s="20">
        <v>0</v>
      </c>
      <c r="AE473" s="37">
        <f t="shared" si="114"/>
        <v>34729.922880000006</v>
      </c>
      <c r="AF473" s="148">
        <f t="shared" si="115"/>
        <v>3.7451355596281863E-4</v>
      </c>
      <c r="AG473" s="462">
        <f t="shared" si="116"/>
        <v>0</v>
      </c>
      <c r="AH473" s="149">
        <f t="shared" si="119"/>
        <v>3858.8803200000007</v>
      </c>
      <c r="AI473" s="149">
        <f t="shared" si="120"/>
        <v>3252.7980000000007</v>
      </c>
      <c r="AJ473" s="457">
        <f t="shared" si="110"/>
        <v>2.8829887273836138E-4</v>
      </c>
      <c r="AK473" s="16">
        <v>5750.934812974434</v>
      </c>
      <c r="AL473" s="147">
        <v>3702.9401550932639</v>
      </c>
      <c r="AM473" s="147">
        <f t="shared" si="111"/>
        <v>4375.5422629317509</v>
      </c>
      <c r="AN473" s="147">
        <v>4375.5422629317509</v>
      </c>
      <c r="AO473" s="147">
        <f t="shared" si="112"/>
        <v>4624.7919475083927</v>
      </c>
      <c r="AP473" s="147">
        <f t="shared" si="113"/>
        <v>4916.8464604078363</v>
      </c>
      <c r="AS473" s="20">
        <v>4400.6860332371298</v>
      </c>
      <c r="AT473" s="33"/>
      <c r="AU473" s="33">
        <v>5000</v>
      </c>
      <c r="AV473" s="33">
        <v>5000</v>
      </c>
      <c r="AW473" s="33">
        <v>5000</v>
      </c>
      <c r="AX473" s="33">
        <v>4265.3482329501894</v>
      </c>
      <c r="AY473" s="33">
        <v>4131.3888000000006</v>
      </c>
      <c r="AZ473" s="33">
        <f t="shared" si="109"/>
        <v>33548.357879161755</v>
      </c>
      <c r="BA473" s="397">
        <f t="shared" si="117"/>
        <v>51168.478705103</v>
      </c>
    </row>
    <row r="474" spans="3:53" outlineLevel="1" x14ac:dyDescent="0.35">
      <c r="C474" s="5" t="s">
        <v>41</v>
      </c>
      <c r="D474" s="5" t="s">
        <v>52</v>
      </c>
      <c r="E474" s="5" t="s">
        <v>74</v>
      </c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37">
        <v>0</v>
      </c>
      <c r="S474" s="33">
        <v>0</v>
      </c>
      <c r="T474" s="20">
        <v>0</v>
      </c>
      <c r="U474" s="20">
        <v>0</v>
      </c>
      <c r="V474" s="20">
        <v>0</v>
      </c>
      <c r="W474" s="20">
        <v>0</v>
      </c>
      <c r="X474" s="20">
        <v>0</v>
      </c>
      <c r="Y474" s="20">
        <v>0</v>
      </c>
      <c r="Z474" s="20">
        <v>0</v>
      </c>
      <c r="AA474" s="20">
        <v>0</v>
      </c>
      <c r="AB474" s="20">
        <v>0</v>
      </c>
      <c r="AC474" s="20">
        <v>0</v>
      </c>
      <c r="AD474" s="20">
        <v>0</v>
      </c>
      <c r="AE474" s="37">
        <f t="shared" si="114"/>
        <v>0</v>
      </c>
      <c r="AF474" s="148">
        <f t="shared" si="115"/>
        <v>0</v>
      </c>
      <c r="AG474" s="462">
        <f t="shared" si="116"/>
        <v>0</v>
      </c>
      <c r="AH474" s="149">
        <f t="shared" si="119"/>
        <v>0</v>
      </c>
      <c r="AI474" s="149">
        <f t="shared" si="120"/>
        <v>0</v>
      </c>
      <c r="AJ474" s="457">
        <f t="shared" si="110"/>
        <v>0</v>
      </c>
      <c r="AK474" s="16">
        <v>0</v>
      </c>
      <c r="AL474" s="147">
        <v>0</v>
      </c>
      <c r="AM474" s="147">
        <f t="shared" si="111"/>
        <v>0</v>
      </c>
      <c r="AN474" s="147">
        <v>0</v>
      </c>
      <c r="AO474" s="147">
        <f t="shared" si="112"/>
        <v>0</v>
      </c>
      <c r="AP474" s="147">
        <f t="shared" si="113"/>
        <v>0</v>
      </c>
      <c r="AS474" s="20"/>
      <c r="AT474" s="33"/>
      <c r="AU474" s="33"/>
      <c r="AV474" s="33"/>
      <c r="AW474" s="33"/>
      <c r="AX474" s="33"/>
      <c r="AY474" s="33"/>
      <c r="AZ474" s="33">
        <f t="shared" si="109"/>
        <v>0</v>
      </c>
      <c r="BA474" s="397">
        <f t="shared" si="117"/>
        <v>0</v>
      </c>
    </row>
    <row r="475" spans="3:53" outlineLevel="1" x14ac:dyDescent="0.35">
      <c r="C475" s="5" t="s">
        <v>41</v>
      </c>
      <c r="D475" s="5" t="s">
        <v>53</v>
      </c>
      <c r="E475" s="5" t="s">
        <v>74</v>
      </c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37">
        <v>0</v>
      </c>
      <c r="S475" s="33">
        <v>0</v>
      </c>
      <c r="T475" s="20">
        <v>0</v>
      </c>
      <c r="U475" s="20">
        <v>0</v>
      </c>
      <c r="V475" s="20">
        <v>0</v>
      </c>
      <c r="W475" s="20">
        <v>0</v>
      </c>
      <c r="X475" s="20">
        <v>0</v>
      </c>
      <c r="Y475" s="20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37">
        <f t="shared" si="114"/>
        <v>0</v>
      </c>
      <c r="AF475" s="148">
        <f t="shared" si="115"/>
        <v>0</v>
      </c>
      <c r="AG475" s="462">
        <f t="shared" si="116"/>
        <v>0</v>
      </c>
      <c r="AH475" s="149">
        <f t="shared" si="119"/>
        <v>0</v>
      </c>
      <c r="AI475" s="149">
        <f t="shared" si="120"/>
        <v>0</v>
      </c>
      <c r="AJ475" s="457">
        <f t="shared" si="110"/>
        <v>0</v>
      </c>
      <c r="AK475" s="16">
        <v>0</v>
      </c>
      <c r="AL475" s="147">
        <v>0</v>
      </c>
      <c r="AM475" s="147">
        <f t="shared" si="111"/>
        <v>0</v>
      </c>
      <c r="AN475" s="147">
        <v>0</v>
      </c>
      <c r="AO475" s="147">
        <f t="shared" si="112"/>
        <v>0</v>
      </c>
      <c r="AP475" s="147">
        <f t="shared" si="113"/>
        <v>0</v>
      </c>
      <c r="AS475" s="20"/>
      <c r="AT475" s="33"/>
      <c r="AU475" s="33"/>
      <c r="AV475" s="33"/>
      <c r="AW475" s="33"/>
      <c r="AX475" s="33"/>
      <c r="AY475" s="33"/>
      <c r="AZ475" s="33">
        <f t="shared" si="109"/>
        <v>0</v>
      </c>
      <c r="BA475" s="397">
        <f t="shared" si="117"/>
        <v>0</v>
      </c>
    </row>
    <row r="476" spans="3:53" outlineLevel="1" x14ac:dyDescent="0.35">
      <c r="C476" s="5" t="s">
        <v>44</v>
      </c>
      <c r="D476" s="5" t="s">
        <v>54</v>
      </c>
      <c r="E476" s="5" t="s">
        <v>75</v>
      </c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37">
        <v>0</v>
      </c>
      <c r="S476" s="33">
        <v>0</v>
      </c>
      <c r="T476" s="20">
        <v>0</v>
      </c>
      <c r="U476" s="20">
        <v>0</v>
      </c>
      <c r="V476" s="20">
        <v>0</v>
      </c>
      <c r="W476" s="20">
        <v>0</v>
      </c>
      <c r="X476" s="20">
        <v>0</v>
      </c>
      <c r="Y476" s="20">
        <v>0</v>
      </c>
      <c r="Z476" s="20">
        <v>0</v>
      </c>
      <c r="AA476" s="20">
        <v>0</v>
      </c>
      <c r="AB476" s="20">
        <v>0</v>
      </c>
      <c r="AC476" s="20">
        <v>0</v>
      </c>
      <c r="AD476" s="20">
        <v>0</v>
      </c>
      <c r="AE476" s="37">
        <f t="shared" si="114"/>
        <v>0</v>
      </c>
      <c r="AF476" s="148">
        <f t="shared" si="115"/>
        <v>0</v>
      </c>
      <c r="AG476" s="462">
        <f t="shared" si="116"/>
        <v>0</v>
      </c>
      <c r="AH476" s="149">
        <f t="shared" si="119"/>
        <v>0</v>
      </c>
      <c r="AI476" s="149">
        <f t="shared" si="120"/>
        <v>0</v>
      </c>
      <c r="AJ476" s="457">
        <f t="shared" si="110"/>
        <v>0</v>
      </c>
      <c r="AK476" s="16">
        <v>0</v>
      </c>
      <c r="AL476" s="147">
        <v>0</v>
      </c>
      <c r="AM476" s="147">
        <f t="shared" si="111"/>
        <v>0</v>
      </c>
      <c r="AN476" s="147">
        <v>0</v>
      </c>
      <c r="AO476" s="147">
        <f t="shared" si="112"/>
        <v>0</v>
      </c>
      <c r="AP476" s="147">
        <f t="shared" si="113"/>
        <v>0</v>
      </c>
      <c r="AS476" s="20"/>
      <c r="AT476" s="33"/>
      <c r="AU476" s="33"/>
      <c r="AV476" s="33"/>
      <c r="AW476" s="33"/>
      <c r="AX476" s="33"/>
      <c r="AY476" s="33"/>
      <c r="AZ476" s="33">
        <f t="shared" si="109"/>
        <v>0</v>
      </c>
      <c r="BA476" s="397">
        <f t="shared" si="117"/>
        <v>0</v>
      </c>
    </row>
    <row r="477" spans="3:53" outlineLevel="1" x14ac:dyDescent="0.35">
      <c r="C477" s="5" t="s">
        <v>42</v>
      </c>
      <c r="D477" s="5" t="s">
        <v>55</v>
      </c>
      <c r="E477" s="5" t="s">
        <v>76</v>
      </c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37">
        <v>0</v>
      </c>
      <c r="S477" s="33">
        <v>0</v>
      </c>
      <c r="T477" s="20">
        <v>0</v>
      </c>
      <c r="U477" s="20">
        <v>0</v>
      </c>
      <c r="V477" s="20">
        <v>0</v>
      </c>
      <c r="W477" s="20">
        <v>0</v>
      </c>
      <c r="X477" s="20">
        <v>0</v>
      </c>
      <c r="Y477" s="20">
        <v>0</v>
      </c>
      <c r="Z477" s="20">
        <v>0</v>
      </c>
      <c r="AA477" s="20">
        <v>0</v>
      </c>
      <c r="AB477" s="20">
        <v>0</v>
      </c>
      <c r="AC477" s="20">
        <v>0</v>
      </c>
      <c r="AD477" s="20">
        <v>0</v>
      </c>
      <c r="AE477" s="37">
        <f t="shared" si="114"/>
        <v>0</v>
      </c>
      <c r="AF477" s="148">
        <f t="shared" si="115"/>
        <v>0</v>
      </c>
      <c r="AG477" s="462">
        <f t="shared" si="116"/>
        <v>0</v>
      </c>
      <c r="AH477" s="149">
        <f t="shared" si="119"/>
        <v>0</v>
      </c>
      <c r="AI477" s="149">
        <f t="shared" si="120"/>
        <v>0</v>
      </c>
      <c r="AJ477" s="457">
        <f t="shared" si="110"/>
        <v>0</v>
      </c>
      <c r="AK477" s="16">
        <v>0</v>
      </c>
      <c r="AL477" s="147">
        <v>0</v>
      </c>
      <c r="AM477" s="147">
        <f t="shared" si="111"/>
        <v>0</v>
      </c>
      <c r="AN477" s="147">
        <v>0</v>
      </c>
      <c r="AO477" s="147">
        <f t="shared" si="112"/>
        <v>0</v>
      </c>
      <c r="AP477" s="147">
        <f t="shared" si="113"/>
        <v>0</v>
      </c>
      <c r="AS477" s="20"/>
      <c r="AT477" s="33"/>
      <c r="AU477" s="33"/>
      <c r="AV477" s="33"/>
      <c r="AW477" s="33"/>
      <c r="AX477" s="33"/>
      <c r="AY477" s="33"/>
      <c r="AZ477" s="33">
        <f t="shared" si="109"/>
        <v>0</v>
      </c>
      <c r="BA477" s="397">
        <f t="shared" si="117"/>
        <v>0</v>
      </c>
    </row>
    <row r="478" spans="3:53" outlineLevel="1" x14ac:dyDescent="0.35">
      <c r="C478" s="5" t="s">
        <v>42</v>
      </c>
      <c r="D478" s="5" t="s">
        <v>56</v>
      </c>
      <c r="E478" s="5" t="s">
        <v>74</v>
      </c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37">
        <v>0</v>
      </c>
      <c r="S478" s="33">
        <v>0</v>
      </c>
      <c r="T478" s="20">
        <v>0</v>
      </c>
      <c r="U478" s="20">
        <v>0</v>
      </c>
      <c r="V478" s="20">
        <v>0</v>
      </c>
      <c r="W478" s="20">
        <v>0</v>
      </c>
      <c r="X478" s="20">
        <v>0</v>
      </c>
      <c r="Y478" s="20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37">
        <f t="shared" si="114"/>
        <v>0</v>
      </c>
      <c r="AF478" s="148">
        <f t="shared" si="115"/>
        <v>0</v>
      </c>
      <c r="AG478" s="462">
        <f t="shared" si="116"/>
        <v>0</v>
      </c>
      <c r="AH478" s="149">
        <f t="shared" si="119"/>
        <v>0</v>
      </c>
      <c r="AI478" s="149">
        <f t="shared" si="120"/>
        <v>0</v>
      </c>
      <c r="AJ478" s="457">
        <f t="shared" si="110"/>
        <v>0</v>
      </c>
      <c r="AK478" s="16">
        <v>0</v>
      </c>
      <c r="AL478" s="147">
        <v>0</v>
      </c>
      <c r="AM478" s="147">
        <f t="shared" si="111"/>
        <v>0</v>
      </c>
      <c r="AN478" s="147">
        <v>0</v>
      </c>
      <c r="AO478" s="147">
        <f t="shared" si="112"/>
        <v>0</v>
      </c>
      <c r="AP478" s="147">
        <f t="shared" si="113"/>
        <v>0</v>
      </c>
      <c r="AS478" s="20"/>
      <c r="AT478" s="33"/>
      <c r="AU478" s="33"/>
      <c r="AV478" s="33"/>
      <c r="AW478" s="33"/>
      <c r="AX478" s="33"/>
      <c r="AY478" s="33"/>
      <c r="AZ478" s="33">
        <f t="shared" si="109"/>
        <v>0</v>
      </c>
      <c r="BA478" s="397">
        <f t="shared" si="117"/>
        <v>0</v>
      </c>
    </row>
    <row r="479" spans="3:53" outlineLevel="1" x14ac:dyDescent="0.35">
      <c r="C479" s="5" t="s">
        <v>45</v>
      </c>
      <c r="D479" s="5" t="s">
        <v>57</v>
      </c>
      <c r="E479" s="5" t="s">
        <v>77</v>
      </c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8">
        <v>1364.61024</v>
      </c>
      <c r="Q479" s="28">
        <v>1352.0908800000002</v>
      </c>
      <c r="R479" s="37">
        <v>2716.7011200000002</v>
      </c>
      <c r="S479" s="33">
        <v>1256.92128</v>
      </c>
      <c r="T479" s="20">
        <v>813.75840000000005</v>
      </c>
      <c r="U479" s="20">
        <v>2253.4848000000006</v>
      </c>
      <c r="V479" s="20">
        <v>901.39392000000009</v>
      </c>
      <c r="W479" s="20">
        <v>1502.3232000000003</v>
      </c>
      <c r="X479" s="20">
        <v>1251.9360000000004</v>
      </c>
      <c r="Y479" s="20">
        <v>1652.5555200000003</v>
      </c>
      <c r="Z479" s="20">
        <v>2303.5622400000007</v>
      </c>
      <c r="AA479" s="20">
        <v>0</v>
      </c>
      <c r="AB479" s="20">
        <v>0</v>
      </c>
      <c r="AC479" s="20">
        <v>0</v>
      </c>
      <c r="AD479" s="20">
        <v>0</v>
      </c>
      <c r="AE479" s="37">
        <f t="shared" si="114"/>
        <v>11935.935360000005</v>
      </c>
      <c r="AF479" s="148">
        <f t="shared" si="115"/>
        <v>1.2871233866143116E-4</v>
      </c>
      <c r="AG479" s="462">
        <f t="shared" si="116"/>
        <v>0</v>
      </c>
      <c r="AH479" s="149">
        <f t="shared" si="119"/>
        <v>1326.2150400000005</v>
      </c>
      <c r="AI479" s="149">
        <f t="shared" si="120"/>
        <v>1318.7059200000003</v>
      </c>
      <c r="AJ479" s="457">
        <f t="shared" si="110"/>
        <v>1.1687827839583147E-4</v>
      </c>
      <c r="AK479" s="16">
        <v>2199.3029841688426</v>
      </c>
      <c r="AL479" s="147">
        <v>2134.7115529089997</v>
      </c>
      <c r="AM479" s="147">
        <f t="shared" si="111"/>
        <v>1773.8739034327668</v>
      </c>
      <c r="AN479" s="147">
        <v>1773.8739034327668</v>
      </c>
      <c r="AO479" s="147">
        <f t="shared" si="112"/>
        <v>1874.921381514514</v>
      </c>
      <c r="AP479" s="147">
        <f t="shared" si="113"/>
        <v>1993.3222213832094</v>
      </c>
      <c r="AS479" s="20">
        <v>2643.5125740658</v>
      </c>
      <c r="AT479" s="33">
        <v>4042.9367540801431</v>
      </c>
      <c r="AU479" s="33">
        <v>5000</v>
      </c>
      <c r="AV479" s="33">
        <v>5000</v>
      </c>
      <c r="AW479" s="33">
        <v>5000</v>
      </c>
      <c r="AX479" s="33">
        <v>1877.9040000000005</v>
      </c>
      <c r="AY479" s="33">
        <v>1352.0908800000002</v>
      </c>
      <c r="AZ479" s="33">
        <f t="shared" si="109"/>
        <v>27115.74719231479</v>
      </c>
      <c r="BA479" s="397">
        <f t="shared" si="117"/>
        <v>34892.576251554281</v>
      </c>
    </row>
    <row r="480" spans="3:53" outlineLevel="1" x14ac:dyDescent="0.35">
      <c r="C480" s="5" t="s">
        <v>45</v>
      </c>
      <c r="D480" s="5" t="s">
        <v>58</v>
      </c>
      <c r="E480" s="5" t="s">
        <v>77</v>
      </c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8">
        <v>3943.5984000000003</v>
      </c>
      <c r="Q480" s="28">
        <v>2366.1590400000005</v>
      </c>
      <c r="R480" s="37">
        <v>6309.7574400000012</v>
      </c>
      <c r="S480" s="33">
        <v>1299.4862400000002</v>
      </c>
      <c r="T480" s="20">
        <v>1264.4553600000004</v>
      </c>
      <c r="U480" s="20">
        <v>2629.0656000000008</v>
      </c>
      <c r="V480" s="20">
        <v>751.16160000000013</v>
      </c>
      <c r="W480" s="20">
        <v>2253.4848000000006</v>
      </c>
      <c r="X480" s="20">
        <v>1352.0908800000002</v>
      </c>
      <c r="Y480" s="20">
        <v>1502.3232000000003</v>
      </c>
      <c r="Z480" s="20">
        <v>2028.1363200000005</v>
      </c>
      <c r="AA480" s="20">
        <v>0</v>
      </c>
      <c r="AB480" s="20">
        <v>0</v>
      </c>
      <c r="AC480" s="20">
        <v>0</v>
      </c>
      <c r="AD480" s="20">
        <v>0</v>
      </c>
      <c r="AE480" s="37">
        <f t="shared" si="114"/>
        <v>13080.204000000005</v>
      </c>
      <c r="AF480" s="148">
        <f t="shared" si="115"/>
        <v>1.4105167263645489E-4</v>
      </c>
      <c r="AG480" s="462">
        <f t="shared" si="116"/>
        <v>0</v>
      </c>
      <c r="AH480" s="149">
        <f t="shared" si="119"/>
        <v>1453.3560000000007</v>
      </c>
      <c r="AI480" s="149">
        <f t="shared" si="120"/>
        <v>1176.8198400000003</v>
      </c>
      <c r="AJ480" s="457">
        <f t="shared" si="110"/>
        <v>1.0430276742919137E-4</v>
      </c>
      <c r="AK480" s="16">
        <v>1837.749344766034</v>
      </c>
      <c r="AL480" s="147">
        <v>2001.2920808521874</v>
      </c>
      <c r="AM480" s="147">
        <f t="shared" si="111"/>
        <v>1583.0140530634185</v>
      </c>
      <c r="AN480" s="147">
        <v>1583.0140530634185</v>
      </c>
      <c r="AO480" s="147">
        <f t="shared" si="112"/>
        <v>1673.18933413637</v>
      </c>
      <c r="AP480" s="147">
        <f t="shared" si="113"/>
        <v>1778.850843133117</v>
      </c>
      <c r="AS480" s="20">
        <v>2643.5125740658</v>
      </c>
      <c r="AT480" s="33">
        <v>4042.9367540801431</v>
      </c>
      <c r="AU480" s="33">
        <v>5000</v>
      </c>
      <c r="AV480" s="33">
        <v>5000</v>
      </c>
      <c r="AW480" s="33">
        <v>5000</v>
      </c>
      <c r="AX480" s="33">
        <v>1552.4006400000001</v>
      </c>
      <c r="AY480" s="33">
        <v>1076.6649600000001</v>
      </c>
      <c r="AZ480" s="33">
        <f t="shared" si="109"/>
        <v>26153.26427291198</v>
      </c>
      <c r="BA480" s="397">
        <f t="shared" si="117"/>
        <v>33189.61058409707</v>
      </c>
    </row>
    <row r="481" spans="3:53" outlineLevel="1" x14ac:dyDescent="0.35">
      <c r="C481" s="5" t="s">
        <v>45</v>
      </c>
      <c r="D481" s="5" t="s">
        <v>59</v>
      </c>
      <c r="E481" s="5" t="s">
        <v>77</v>
      </c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8">
        <v>0</v>
      </c>
      <c r="Q481" s="28">
        <v>450.69696000000005</v>
      </c>
      <c r="R481" s="37">
        <v>450.69696000000005</v>
      </c>
      <c r="S481" s="33">
        <v>0</v>
      </c>
      <c r="T481" s="20">
        <v>0</v>
      </c>
      <c r="U481" s="20">
        <v>0</v>
      </c>
      <c r="V481" s="20">
        <v>0</v>
      </c>
      <c r="W481" s="20">
        <v>0</v>
      </c>
      <c r="X481" s="20">
        <v>0</v>
      </c>
      <c r="Y481" s="20">
        <v>0</v>
      </c>
      <c r="Z481" s="20">
        <v>0</v>
      </c>
      <c r="AA481" s="20">
        <v>0</v>
      </c>
      <c r="AB481" s="20">
        <v>0</v>
      </c>
      <c r="AC481" s="20">
        <v>0</v>
      </c>
      <c r="AD481" s="20">
        <v>0</v>
      </c>
      <c r="AE481" s="37">
        <f t="shared" si="114"/>
        <v>0</v>
      </c>
      <c r="AF481" s="148">
        <f t="shared" si="115"/>
        <v>0</v>
      </c>
      <c r="AG481" s="462">
        <f t="shared" si="116"/>
        <v>0</v>
      </c>
      <c r="AH481" s="149">
        <f t="shared" si="119"/>
        <v>0</v>
      </c>
      <c r="AI481" s="149">
        <f t="shared" si="120"/>
        <v>0</v>
      </c>
      <c r="AJ481" s="457">
        <f t="shared" si="110"/>
        <v>0</v>
      </c>
      <c r="AK481" s="16">
        <v>0</v>
      </c>
      <c r="AL481" s="147">
        <v>0</v>
      </c>
      <c r="AM481" s="147">
        <f t="shared" si="111"/>
        <v>0</v>
      </c>
      <c r="AN481" s="147">
        <v>0</v>
      </c>
      <c r="AO481" s="147">
        <f t="shared" si="112"/>
        <v>0</v>
      </c>
      <c r="AP481" s="147">
        <f t="shared" si="113"/>
        <v>0</v>
      </c>
      <c r="AS481" s="20">
        <v>450.69696000000005</v>
      </c>
      <c r="AT481" s="33"/>
      <c r="AU481" s="33"/>
      <c r="AV481" s="33"/>
      <c r="AW481" s="33"/>
      <c r="AX481" s="33"/>
      <c r="AY481" s="33"/>
      <c r="AZ481" s="33">
        <f t="shared" si="109"/>
        <v>450.69696000000005</v>
      </c>
      <c r="BA481" s="397">
        <f t="shared" si="117"/>
        <v>450.69696000000005</v>
      </c>
    </row>
    <row r="482" spans="3:53" outlineLevel="1" x14ac:dyDescent="0.35">
      <c r="C482" s="5" t="s">
        <v>45</v>
      </c>
      <c r="D482" s="5" t="s">
        <v>60</v>
      </c>
      <c r="E482" s="5" t="s">
        <v>72</v>
      </c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37">
        <v>0</v>
      </c>
      <c r="S482" s="33">
        <v>0</v>
      </c>
      <c r="T482" s="20">
        <v>0</v>
      </c>
      <c r="U482" s="20">
        <v>0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20">
        <v>0</v>
      </c>
      <c r="AB482" s="20">
        <v>0</v>
      </c>
      <c r="AC482" s="20">
        <v>0</v>
      </c>
      <c r="AD482" s="20">
        <v>0</v>
      </c>
      <c r="AE482" s="37">
        <f t="shared" si="114"/>
        <v>0</v>
      </c>
      <c r="AF482" s="148">
        <f t="shared" si="115"/>
        <v>0</v>
      </c>
      <c r="AG482" s="462">
        <f t="shared" si="116"/>
        <v>0</v>
      </c>
      <c r="AH482" s="149">
        <f t="shared" si="119"/>
        <v>0</v>
      </c>
      <c r="AI482" s="149">
        <f t="shared" si="120"/>
        <v>0</v>
      </c>
      <c r="AJ482" s="457">
        <f t="shared" si="110"/>
        <v>0</v>
      </c>
      <c r="AK482" s="16">
        <v>0</v>
      </c>
      <c r="AL482" s="147">
        <v>0</v>
      </c>
      <c r="AM482" s="147">
        <f t="shared" si="111"/>
        <v>0</v>
      </c>
      <c r="AN482" s="147">
        <v>0</v>
      </c>
      <c r="AO482" s="147">
        <f t="shared" si="112"/>
        <v>0</v>
      </c>
      <c r="AP482" s="147">
        <f t="shared" si="113"/>
        <v>0</v>
      </c>
      <c r="AS482" s="20"/>
      <c r="AT482" s="33"/>
      <c r="AU482" s="33"/>
      <c r="AV482" s="33"/>
      <c r="AW482" s="33"/>
      <c r="AX482" s="33"/>
      <c r="AY482" s="33"/>
      <c r="AZ482" s="33">
        <f t="shared" si="109"/>
        <v>0</v>
      </c>
      <c r="BA482" s="397">
        <f t="shared" si="117"/>
        <v>0</v>
      </c>
    </row>
    <row r="483" spans="3:53" outlineLevel="1" x14ac:dyDescent="0.35">
      <c r="C483" s="5" t="s">
        <v>45</v>
      </c>
      <c r="D483" s="5" t="s">
        <v>61</v>
      </c>
      <c r="E483" s="5" t="s">
        <v>72</v>
      </c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37">
        <v>0</v>
      </c>
      <c r="S483" s="33">
        <v>0</v>
      </c>
      <c r="T483" s="20">
        <v>0</v>
      </c>
      <c r="U483" s="20">
        <v>0</v>
      </c>
      <c r="V483" s="20">
        <v>0</v>
      </c>
      <c r="W483" s="20">
        <v>0</v>
      </c>
      <c r="X483" s="20">
        <v>0</v>
      </c>
      <c r="Y483" s="20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37">
        <f t="shared" si="114"/>
        <v>0</v>
      </c>
      <c r="AF483" s="148">
        <f t="shared" si="115"/>
        <v>0</v>
      </c>
      <c r="AG483" s="462">
        <f t="shared" si="116"/>
        <v>0</v>
      </c>
      <c r="AH483" s="149">
        <f t="shared" si="119"/>
        <v>0</v>
      </c>
      <c r="AI483" s="149">
        <f t="shared" si="120"/>
        <v>0</v>
      </c>
      <c r="AJ483" s="457">
        <f t="shared" si="110"/>
        <v>0</v>
      </c>
      <c r="AK483" s="16">
        <v>0</v>
      </c>
      <c r="AL483" s="147">
        <v>0</v>
      </c>
      <c r="AM483" s="147">
        <f t="shared" si="111"/>
        <v>0</v>
      </c>
      <c r="AN483" s="147">
        <v>0</v>
      </c>
      <c r="AO483" s="147">
        <f t="shared" si="112"/>
        <v>0</v>
      </c>
      <c r="AP483" s="147">
        <f t="shared" si="113"/>
        <v>0</v>
      </c>
      <c r="AS483" s="20"/>
      <c r="AT483" s="33"/>
      <c r="AU483" s="33"/>
      <c r="AV483" s="33"/>
      <c r="AW483" s="33"/>
      <c r="AX483" s="33"/>
      <c r="AY483" s="33"/>
      <c r="AZ483" s="33">
        <f t="shared" si="109"/>
        <v>0</v>
      </c>
      <c r="BA483" s="397">
        <f t="shared" si="117"/>
        <v>0</v>
      </c>
    </row>
    <row r="484" spans="3:53" outlineLevel="1" x14ac:dyDescent="0.35">
      <c r="C484" s="5" t="s">
        <v>45</v>
      </c>
      <c r="D484" s="5" t="s">
        <v>62</v>
      </c>
      <c r="E484" s="5" t="s">
        <v>78</v>
      </c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37">
        <v>0</v>
      </c>
      <c r="S484" s="33">
        <v>0</v>
      </c>
      <c r="T484" s="20">
        <v>0</v>
      </c>
      <c r="U484" s="20">
        <v>0</v>
      </c>
      <c r="V484" s="20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0</v>
      </c>
      <c r="AB484" s="20">
        <v>0</v>
      </c>
      <c r="AC484" s="20">
        <v>0</v>
      </c>
      <c r="AD484" s="20">
        <v>0</v>
      </c>
      <c r="AE484" s="37">
        <f t="shared" si="114"/>
        <v>0</v>
      </c>
      <c r="AF484" s="148">
        <f t="shared" si="115"/>
        <v>0</v>
      </c>
      <c r="AG484" s="462">
        <f t="shared" si="116"/>
        <v>0</v>
      </c>
      <c r="AH484" s="149">
        <f t="shared" si="119"/>
        <v>0</v>
      </c>
      <c r="AI484" s="149">
        <f t="shared" si="120"/>
        <v>0</v>
      </c>
      <c r="AJ484" s="457">
        <f t="shared" si="110"/>
        <v>0</v>
      </c>
      <c r="AK484" s="16">
        <v>0</v>
      </c>
      <c r="AL484" s="147">
        <v>0</v>
      </c>
      <c r="AM484" s="147">
        <f t="shared" si="111"/>
        <v>0</v>
      </c>
      <c r="AN484" s="147">
        <v>0</v>
      </c>
      <c r="AO484" s="147">
        <f t="shared" si="112"/>
        <v>0</v>
      </c>
      <c r="AP484" s="147">
        <f t="shared" si="113"/>
        <v>0</v>
      </c>
      <c r="AS484" s="20"/>
      <c r="AT484" s="33"/>
      <c r="AU484" s="33"/>
      <c r="AV484" s="33"/>
      <c r="AW484" s="33"/>
      <c r="AX484" s="33"/>
      <c r="AY484" s="33"/>
      <c r="AZ484" s="33">
        <f t="shared" si="109"/>
        <v>0</v>
      </c>
      <c r="BA484" s="397">
        <f t="shared" si="117"/>
        <v>0</v>
      </c>
    </row>
    <row r="485" spans="3:53" outlineLevel="1" x14ac:dyDescent="0.35">
      <c r="C485" s="5" t="s">
        <v>46</v>
      </c>
      <c r="D485" s="5" t="s">
        <v>38</v>
      </c>
      <c r="E485" s="5" t="s">
        <v>79</v>
      </c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37">
        <v>0</v>
      </c>
      <c r="S485" s="33">
        <v>0</v>
      </c>
      <c r="T485" s="20">
        <v>0</v>
      </c>
      <c r="U485" s="20">
        <v>0</v>
      </c>
      <c r="V485" s="20">
        <v>0</v>
      </c>
      <c r="W485" s="20">
        <v>0</v>
      </c>
      <c r="X485" s="20">
        <v>0</v>
      </c>
      <c r="Y485" s="20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37">
        <f t="shared" si="114"/>
        <v>0</v>
      </c>
      <c r="AF485" s="148">
        <f t="shared" si="115"/>
        <v>0</v>
      </c>
      <c r="AG485" s="462">
        <f t="shared" si="116"/>
        <v>0</v>
      </c>
      <c r="AH485" s="149">
        <f t="shared" si="119"/>
        <v>0</v>
      </c>
      <c r="AI485" s="149">
        <f t="shared" si="120"/>
        <v>0</v>
      </c>
      <c r="AJ485" s="457">
        <f t="shared" si="110"/>
        <v>0</v>
      </c>
      <c r="AK485" s="16">
        <v>0</v>
      </c>
      <c r="AL485" s="147">
        <v>0</v>
      </c>
      <c r="AM485" s="147">
        <f t="shared" si="111"/>
        <v>0</v>
      </c>
      <c r="AN485" s="147">
        <v>0</v>
      </c>
      <c r="AO485" s="147">
        <f t="shared" si="112"/>
        <v>0</v>
      </c>
      <c r="AP485" s="147">
        <f t="shared" si="113"/>
        <v>0</v>
      </c>
      <c r="AS485" s="20"/>
      <c r="AT485" s="33"/>
      <c r="AU485" s="33"/>
      <c r="AV485" s="33"/>
      <c r="AW485" s="33"/>
      <c r="AX485" s="33"/>
      <c r="AY485" s="33"/>
      <c r="AZ485" s="33">
        <f t="shared" si="109"/>
        <v>0</v>
      </c>
      <c r="BA485" s="397">
        <f t="shared" si="117"/>
        <v>0</v>
      </c>
    </row>
    <row r="486" spans="3:53" outlineLevel="1" x14ac:dyDescent="0.35">
      <c r="C486" s="5" t="s">
        <v>46</v>
      </c>
      <c r="D486" s="5" t="s">
        <v>39</v>
      </c>
      <c r="E486" s="5" t="s">
        <v>79</v>
      </c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8">
        <v>1953.0201600000005</v>
      </c>
      <c r="Q486" s="28">
        <v>3154.8787200000006</v>
      </c>
      <c r="R486" s="37">
        <v>5107.8988800000006</v>
      </c>
      <c r="S486" s="33">
        <v>2831.8248000000003</v>
      </c>
      <c r="T486" s="20">
        <v>1715.1523200000001</v>
      </c>
      <c r="U486" s="20">
        <v>3455.3433600000012</v>
      </c>
      <c r="V486" s="20">
        <v>1201.8585600000001</v>
      </c>
      <c r="W486" s="20">
        <v>3818.4048000000012</v>
      </c>
      <c r="X486" s="20">
        <v>1276.9747200000002</v>
      </c>
      <c r="Y486" s="20">
        <v>2553.9494400000003</v>
      </c>
      <c r="Z486" s="20">
        <v>1502.3232</v>
      </c>
      <c r="AA486" s="20">
        <v>0</v>
      </c>
      <c r="AB486" s="20">
        <v>0</v>
      </c>
      <c r="AC486" s="20">
        <v>0</v>
      </c>
      <c r="AD486" s="20">
        <v>0</v>
      </c>
      <c r="AE486" s="37">
        <f t="shared" si="114"/>
        <v>18355.831200000001</v>
      </c>
      <c r="AF486" s="148">
        <f t="shared" si="115"/>
        <v>1.9794191997253439E-4</v>
      </c>
      <c r="AG486" s="462">
        <f t="shared" si="116"/>
        <v>0</v>
      </c>
      <c r="AH486" s="149">
        <f t="shared" si="119"/>
        <v>2039.5368000000001</v>
      </c>
      <c r="AI486" s="149">
        <f t="shared" si="120"/>
        <v>1352.09088</v>
      </c>
      <c r="AJ486" s="457">
        <f t="shared" si="110"/>
        <v>1.1983722215268793E-4</v>
      </c>
      <c r="AK486" s="16">
        <v>3293.1835903221063</v>
      </c>
      <c r="AL486" s="147">
        <v>2186.026734469312</v>
      </c>
      <c r="AM486" s="147">
        <f t="shared" si="111"/>
        <v>1818.7821035196719</v>
      </c>
      <c r="AN486" s="147">
        <v>1818.7821035196719</v>
      </c>
      <c r="AO486" s="147">
        <f t="shared" si="112"/>
        <v>1922.3877456034884</v>
      </c>
      <c r="AP486" s="147">
        <f t="shared" si="113"/>
        <v>2043.7860750891127</v>
      </c>
      <c r="AS486" s="20">
        <v>2643.5125740658</v>
      </c>
      <c r="AT486" s="33">
        <v>4042.9367540801431</v>
      </c>
      <c r="AU486" s="33">
        <v>5000</v>
      </c>
      <c r="AV486" s="33">
        <v>5000</v>
      </c>
      <c r="AW486" s="33">
        <v>5000</v>
      </c>
      <c r="AX486" s="33">
        <v>2825.2022400000005</v>
      </c>
      <c r="AY486" s="33">
        <v>1923.8083200000003</v>
      </c>
      <c r="AZ486" s="33">
        <f t="shared" si="109"/>
        <v>29728.64347846805</v>
      </c>
      <c r="BA486" s="397">
        <f t="shared" si="117"/>
        <v>37699.626137149637</v>
      </c>
    </row>
    <row r="487" spans="3:53" outlineLevel="1" x14ac:dyDescent="0.35">
      <c r="C487" s="5" t="s">
        <v>46</v>
      </c>
      <c r="D487" s="5" t="s">
        <v>37</v>
      </c>
      <c r="E487" s="5" t="s">
        <v>79</v>
      </c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8">
        <v>2466.313920000001</v>
      </c>
      <c r="Q487" s="28">
        <v>3004.6464000000005</v>
      </c>
      <c r="R487" s="37">
        <v>5470.960320000002</v>
      </c>
      <c r="S487" s="33">
        <v>2170.8129600000002</v>
      </c>
      <c r="T487" s="20">
        <v>1114.2230400000001</v>
      </c>
      <c r="U487" s="20">
        <v>5258.1312000000016</v>
      </c>
      <c r="V487" s="20">
        <v>388.10016000000007</v>
      </c>
      <c r="W487" s="20">
        <v>3455.3433600000008</v>
      </c>
      <c r="X487" s="20">
        <v>1427.2070400000002</v>
      </c>
      <c r="Y487" s="20">
        <v>2253.4848000000002</v>
      </c>
      <c r="Z487" s="20">
        <v>600.92928000000006</v>
      </c>
      <c r="AA487" s="20">
        <v>0</v>
      </c>
      <c r="AB487" s="20">
        <v>0</v>
      </c>
      <c r="AC487" s="20">
        <v>0</v>
      </c>
      <c r="AD487" s="20">
        <v>0</v>
      </c>
      <c r="AE487" s="37">
        <f t="shared" si="114"/>
        <v>16668.23184</v>
      </c>
      <c r="AF487" s="148">
        <f t="shared" si="115"/>
        <v>1.7974352547744772E-4</v>
      </c>
      <c r="AG487" s="462">
        <f t="shared" si="116"/>
        <v>0</v>
      </c>
      <c r="AH487" s="149">
        <f t="shared" si="119"/>
        <v>1852.02576</v>
      </c>
      <c r="AI487" s="149">
        <f t="shared" si="120"/>
        <v>951.47136000000012</v>
      </c>
      <c r="AJ487" s="457">
        <f t="shared" si="110"/>
        <v>8.4329897070410033E-5</v>
      </c>
      <c r="AK487" s="16">
        <v>3181.3176453002397</v>
      </c>
      <c r="AL487" s="147">
        <v>1754.9792093626872</v>
      </c>
      <c r="AM487" s="147">
        <f t="shared" si="111"/>
        <v>1279.8837024768063</v>
      </c>
      <c r="AN487" s="147">
        <v>1279.8837024768063</v>
      </c>
      <c r="AO487" s="147">
        <f t="shared" si="112"/>
        <v>1352.7913765357882</v>
      </c>
      <c r="AP487" s="147">
        <f t="shared" si="113"/>
        <v>1438.2198306182647</v>
      </c>
      <c r="AS487" s="20">
        <v>2643.5125740658</v>
      </c>
      <c r="AT487" s="33">
        <v>4042.9367540801431</v>
      </c>
      <c r="AU487" s="33">
        <v>5000</v>
      </c>
      <c r="AV487" s="33">
        <v>5000</v>
      </c>
      <c r="AW487" s="33">
        <v>5000</v>
      </c>
      <c r="AX487" s="33">
        <v>3033.8582400000009</v>
      </c>
      <c r="AY487" s="33">
        <v>1681.7673600000005</v>
      </c>
      <c r="AZ487" s="33">
        <f t="shared" si="109"/>
        <v>29583.392573446188</v>
      </c>
      <c r="BA487" s="397">
        <f t="shared" si="117"/>
        <v>35409.266692439734</v>
      </c>
    </row>
    <row r="488" spans="3:53" outlineLevel="1" x14ac:dyDescent="0.35">
      <c r="C488" s="5" t="s">
        <v>46</v>
      </c>
      <c r="D488" s="5" t="s">
        <v>63</v>
      </c>
      <c r="E488" s="5" t="s">
        <v>76</v>
      </c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37">
        <v>0</v>
      </c>
      <c r="S488" s="33">
        <v>0</v>
      </c>
      <c r="T488" s="20">
        <v>0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37">
        <f t="shared" si="114"/>
        <v>0</v>
      </c>
      <c r="AF488" s="148">
        <f t="shared" si="115"/>
        <v>0</v>
      </c>
      <c r="AG488" s="462">
        <f t="shared" si="116"/>
        <v>0</v>
      </c>
      <c r="AH488" s="149">
        <f t="shared" si="119"/>
        <v>0</v>
      </c>
      <c r="AI488" s="149">
        <f t="shared" si="120"/>
        <v>0</v>
      </c>
      <c r="AJ488" s="457">
        <f t="shared" si="110"/>
        <v>0</v>
      </c>
      <c r="AK488" s="16">
        <v>0</v>
      </c>
      <c r="AL488" s="147">
        <v>0</v>
      </c>
      <c r="AM488" s="147">
        <f t="shared" si="111"/>
        <v>0</v>
      </c>
      <c r="AN488" s="147">
        <v>0</v>
      </c>
      <c r="AO488" s="147">
        <f t="shared" si="112"/>
        <v>0</v>
      </c>
      <c r="AP488" s="147">
        <f t="shared" si="113"/>
        <v>0</v>
      </c>
      <c r="AS488" s="20"/>
      <c r="AT488" s="33"/>
      <c r="AU488" s="33"/>
      <c r="AV488" s="33"/>
      <c r="AW488" s="33"/>
      <c r="AX488" s="33"/>
      <c r="AY488" s="33"/>
      <c r="AZ488" s="33">
        <f t="shared" si="109"/>
        <v>0</v>
      </c>
      <c r="BA488" s="397">
        <f t="shared" si="117"/>
        <v>0</v>
      </c>
    </row>
    <row r="489" spans="3:53" outlineLevel="1" x14ac:dyDescent="0.35">
      <c r="C489" s="5" t="s">
        <v>46</v>
      </c>
      <c r="D489" s="5" t="s">
        <v>64</v>
      </c>
      <c r="E489" s="5" t="s">
        <v>76</v>
      </c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37">
        <v>0</v>
      </c>
      <c r="S489" s="33">
        <v>0</v>
      </c>
      <c r="T489" s="20">
        <v>0</v>
      </c>
      <c r="U489" s="20">
        <v>0</v>
      </c>
      <c r="V489" s="20">
        <v>0</v>
      </c>
      <c r="W489" s="20">
        <v>0</v>
      </c>
      <c r="X489" s="20">
        <v>0</v>
      </c>
      <c r="Y489" s="20">
        <v>0</v>
      </c>
      <c r="Z489" s="20">
        <v>0</v>
      </c>
      <c r="AA489" s="20">
        <v>0</v>
      </c>
      <c r="AB489" s="20">
        <v>0</v>
      </c>
      <c r="AC489" s="20">
        <v>0</v>
      </c>
      <c r="AD489" s="20">
        <v>0</v>
      </c>
      <c r="AE489" s="37">
        <f t="shared" si="114"/>
        <v>0</v>
      </c>
      <c r="AF489" s="148">
        <f t="shared" si="115"/>
        <v>0</v>
      </c>
      <c r="AG489" s="462">
        <f t="shared" si="116"/>
        <v>0</v>
      </c>
      <c r="AH489" s="149">
        <f t="shared" si="119"/>
        <v>0</v>
      </c>
      <c r="AI489" s="149">
        <f t="shared" si="120"/>
        <v>0</v>
      </c>
      <c r="AJ489" s="457">
        <f t="shared" si="110"/>
        <v>0</v>
      </c>
      <c r="AK489" s="16">
        <v>0</v>
      </c>
      <c r="AL489" s="147">
        <v>0</v>
      </c>
      <c r="AM489" s="147">
        <f t="shared" si="111"/>
        <v>0</v>
      </c>
      <c r="AN489" s="147">
        <v>0</v>
      </c>
      <c r="AO489" s="147">
        <f t="shared" si="112"/>
        <v>0</v>
      </c>
      <c r="AP489" s="147">
        <f t="shared" si="113"/>
        <v>0</v>
      </c>
      <c r="AS489" s="20"/>
      <c r="AT489" s="33"/>
      <c r="AU489" s="33"/>
      <c r="AV489" s="33"/>
      <c r="AW489" s="33"/>
      <c r="AX489" s="33"/>
      <c r="AY489" s="33"/>
      <c r="AZ489" s="33">
        <f t="shared" si="109"/>
        <v>0</v>
      </c>
      <c r="BA489" s="397">
        <f t="shared" si="117"/>
        <v>0</v>
      </c>
    </row>
    <row r="490" spans="3:53" outlineLevel="1" x14ac:dyDescent="0.35">
      <c r="C490" s="5" t="s">
        <v>47</v>
      </c>
      <c r="D490" s="5" t="s">
        <v>65</v>
      </c>
      <c r="E490" s="5" t="s">
        <v>80</v>
      </c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37">
        <v>0</v>
      </c>
      <c r="S490" s="33">
        <v>0</v>
      </c>
      <c r="T490" s="20">
        <v>0</v>
      </c>
      <c r="U490" s="20">
        <v>0</v>
      </c>
      <c r="V490" s="20">
        <v>0</v>
      </c>
      <c r="W490" s="20">
        <v>0</v>
      </c>
      <c r="X490" s="20">
        <v>0</v>
      </c>
      <c r="Y490" s="20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37">
        <f t="shared" si="114"/>
        <v>0</v>
      </c>
      <c r="AF490" s="148">
        <f t="shared" si="115"/>
        <v>0</v>
      </c>
      <c r="AG490" s="462">
        <f t="shared" si="116"/>
        <v>0</v>
      </c>
      <c r="AH490" s="149">
        <f t="shared" si="119"/>
        <v>0</v>
      </c>
      <c r="AI490" s="149">
        <f t="shared" si="120"/>
        <v>0</v>
      </c>
      <c r="AJ490" s="457">
        <f t="shared" si="110"/>
        <v>0</v>
      </c>
      <c r="AK490" s="16">
        <v>0</v>
      </c>
      <c r="AL490" s="147">
        <v>0</v>
      </c>
      <c r="AM490" s="147">
        <f t="shared" si="111"/>
        <v>0</v>
      </c>
      <c r="AN490" s="147">
        <v>0</v>
      </c>
      <c r="AO490" s="147">
        <f t="shared" si="112"/>
        <v>0</v>
      </c>
      <c r="AP490" s="147">
        <f t="shared" si="113"/>
        <v>0</v>
      </c>
      <c r="AS490" s="20"/>
      <c r="AT490" s="33"/>
      <c r="AU490" s="33"/>
      <c r="AV490" s="33"/>
      <c r="AW490" s="33"/>
      <c r="AX490" s="33"/>
      <c r="AY490" s="33"/>
      <c r="AZ490" s="33">
        <f t="shared" si="109"/>
        <v>0</v>
      </c>
      <c r="BA490" s="397">
        <f t="shared" si="117"/>
        <v>0</v>
      </c>
    </row>
    <row r="491" spans="3:53" outlineLevel="1" x14ac:dyDescent="0.35">
      <c r="C491" s="5" t="s">
        <v>47</v>
      </c>
      <c r="D491" s="5" t="s">
        <v>66</v>
      </c>
      <c r="E491" s="5" t="s">
        <v>80</v>
      </c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37">
        <v>0</v>
      </c>
      <c r="S491" s="33">
        <v>0</v>
      </c>
      <c r="T491" s="20">
        <v>0</v>
      </c>
      <c r="U491" s="20">
        <v>0</v>
      </c>
      <c r="V491" s="20">
        <v>0</v>
      </c>
      <c r="W491" s="20">
        <v>0</v>
      </c>
      <c r="X491" s="20">
        <v>0</v>
      </c>
      <c r="Y491" s="20">
        <v>0</v>
      </c>
      <c r="Z491" s="20">
        <v>0</v>
      </c>
      <c r="AA491" s="20">
        <v>0</v>
      </c>
      <c r="AB491" s="20">
        <v>0</v>
      </c>
      <c r="AC491" s="20">
        <v>0</v>
      </c>
      <c r="AD491" s="20">
        <v>0</v>
      </c>
      <c r="AE491" s="37">
        <f t="shared" si="114"/>
        <v>0</v>
      </c>
      <c r="AF491" s="148">
        <f t="shared" si="115"/>
        <v>0</v>
      </c>
      <c r="AG491" s="462">
        <f t="shared" si="116"/>
        <v>0</v>
      </c>
      <c r="AH491" s="149">
        <f t="shared" si="119"/>
        <v>0</v>
      </c>
      <c r="AI491" s="149">
        <f t="shared" si="120"/>
        <v>0</v>
      </c>
      <c r="AJ491" s="457">
        <f t="shared" si="110"/>
        <v>0</v>
      </c>
      <c r="AK491" s="16">
        <v>0</v>
      </c>
      <c r="AL491" s="147">
        <v>0</v>
      </c>
      <c r="AM491" s="147">
        <f t="shared" si="111"/>
        <v>0</v>
      </c>
      <c r="AN491" s="147">
        <v>0</v>
      </c>
      <c r="AO491" s="147">
        <f t="shared" si="112"/>
        <v>0</v>
      </c>
      <c r="AP491" s="147">
        <f t="shared" si="113"/>
        <v>0</v>
      </c>
      <c r="AS491" s="20"/>
      <c r="AT491" s="33"/>
      <c r="AU491" s="33"/>
      <c r="AV491" s="33"/>
      <c r="AW491" s="33"/>
      <c r="AX491" s="33"/>
      <c r="AY491" s="33"/>
      <c r="AZ491" s="33">
        <f t="shared" si="109"/>
        <v>0</v>
      </c>
      <c r="BA491" s="397">
        <f t="shared" si="117"/>
        <v>0</v>
      </c>
    </row>
    <row r="492" spans="3:53" outlineLevel="1" x14ac:dyDescent="0.35">
      <c r="C492" s="5" t="s">
        <v>47</v>
      </c>
      <c r="D492" s="5" t="s">
        <v>67</v>
      </c>
      <c r="E492" s="5" t="s">
        <v>80</v>
      </c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37">
        <v>0</v>
      </c>
      <c r="S492" s="33">
        <v>0</v>
      </c>
      <c r="T492" s="20">
        <v>0</v>
      </c>
      <c r="U492" s="20">
        <v>0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  <c r="AB492" s="20">
        <v>0</v>
      </c>
      <c r="AC492" s="20">
        <v>0</v>
      </c>
      <c r="AD492" s="20">
        <v>0</v>
      </c>
      <c r="AE492" s="37">
        <f t="shared" si="114"/>
        <v>0</v>
      </c>
      <c r="AF492" s="148">
        <f t="shared" si="115"/>
        <v>0</v>
      </c>
      <c r="AG492" s="462">
        <f t="shared" si="116"/>
        <v>0</v>
      </c>
      <c r="AH492" s="149"/>
      <c r="AI492" s="149"/>
      <c r="AJ492" s="457">
        <f t="shared" si="110"/>
        <v>0</v>
      </c>
      <c r="AK492" s="16">
        <v>0</v>
      </c>
      <c r="AL492" s="147">
        <v>0</v>
      </c>
      <c r="AM492" s="147">
        <f t="shared" si="111"/>
        <v>0</v>
      </c>
      <c r="AN492" s="147">
        <v>0</v>
      </c>
      <c r="AO492" s="147">
        <f t="shared" si="112"/>
        <v>0</v>
      </c>
      <c r="AP492" s="147">
        <f t="shared" si="113"/>
        <v>0</v>
      </c>
      <c r="AS492" s="20"/>
      <c r="AT492" s="33"/>
      <c r="AU492" s="33"/>
      <c r="AV492" s="33"/>
      <c r="AW492" s="33"/>
      <c r="AX492" s="33"/>
      <c r="AY492" s="33"/>
      <c r="AZ492" s="33">
        <f t="shared" si="109"/>
        <v>0</v>
      </c>
      <c r="BA492" s="397">
        <f t="shared" si="117"/>
        <v>0</v>
      </c>
    </row>
    <row r="493" spans="3:53" outlineLevel="1" x14ac:dyDescent="0.35">
      <c r="C493" s="5" t="s">
        <v>47</v>
      </c>
      <c r="D493" s="5" t="s">
        <v>68</v>
      </c>
      <c r="E493" s="5" t="s">
        <v>81</v>
      </c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37">
        <v>0</v>
      </c>
      <c r="S493" s="33">
        <v>0</v>
      </c>
      <c r="T493" s="20">
        <v>0</v>
      </c>
      <c r="U493" s="20">
        <v>0</v>
      </c>
      <c r="V493" s="20">
        <v>0</v>
      </c>
      <c r="W493" s="20">
        <v>0</v>
      </c>
      <c r="X493" s="20">
        <v>0</v>
      </c>
      <c r="Y493" s="20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37">
        <f t="shared" si="114"/>
        <v>0</v>
      </c>
      <c r="AF493" s="148">
        <f t="shared" si="115"/>
        <v>0</v>
      </c>
      <c r="AG493" s="462">
        <f t="shared" si="116"/>
        <v>0</v>
      </c>
      <c r="AH493" s="149"/>
      <c r="AI493" s="149"/>
      <c r="AJ493" s="457">
        <f t="shared" si="110"/>
        <v>0</v>
      </c>
      <c r="AK493" s="16">
        <v>0</v>
      </c>
      <c r="AL493" s="147">
        <v>0</v>
      </c>
      <c r="AM493" s="147">
        <f t="shared" si="111"/>
        <v>0</v>
      </c>
      <c r="AN493" s="147">
        <v>0</v>
      </c>
      <c r="AO493" s="147">
        <f t="shared" si="112"/>
        <v>0</v>
      </c>
      <c r="AP493" s="147">
        <f t="shared" si="113"/>
        <v>0</v>
      </c>
      <c r="AS493" s="20"/>
      <c r="AT493" s="33"/>
      <c r="AU493" s="33"/>
      <c r="AV493" s="33"/>
      <c r="AW493" s="33"/>
      <c r="AX493" s="33"/>
      <c r="AY493" s="33"/>
      <c r="AZ493" s="33">
        <f t="shared" ref="AZ493:AZ556" si="121">SUM(AS493:AY493,AK493)</f>
        <v>0</v>
      </c>
      <c r="BA493" s="397">
        <f t="shared" si="117"/>
        <v>0</v>
      </c>
    </row>
    <row r="494" spans="3:53" outlineLevel="1" x14ac:dyDescent="0.35">
      <c r="C494" s="5" t="s">
        <v>47</v>
      </c>
      <c r="D494" s="5" t="s">
        <v>29</v>
      </c>
      <c r="E494" s="5" t="s">
        <v>130</v>
      </c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37">
        <v>0</v>
      </c>
      <c r="S494" s="33">
        <v>2718.1007999999997</v>
      </c>
      <c r="T494" s="20">
        <v>4077.1900800000003</v>
      </c>
      <c r="U494" s="20">
        <v>0</v>
      </c>
      <c r="V494" s="20">
        <v>0</v>
      </c>
      <c r="W494" s="20">
        <v>0</v>
      </c>
      <c r="X494" s="20">
        <v>0</v>
      </c>
      <c r="Y494" s="20">
        <v>0</v>
      </c>
      <c r="Z494" s="20">
        <v>0</v>
      </c>
      <c r="AA494" s="20">
        <v>0</v>
      </c>
      <c r="AB494" s="20">
        <v>0</v>
      </c>
      <c r="AC494" s="20">
        <v>0</v>
      </c>
      <c r="AD494" s="20">
        <v>0</v>
      </c>
      <c r="AE494" s="37">
        <f t="shared" si="114"/>
        <v>6795.2908800000005</v>
      </c>
      <c r="AF494" s="148">
        <f t="shared" si="115"/>
        <v>7.3277690827700177E-5</v>
      </c>
      <c r="AG494" s="462">
        <f t="shared" si="116"/>
        <v>0</v>
      </c>
      <c r="AH494" s="149"/>
      <c r="AI494" s="149"/>
      <c r="AJ494" s="457">
        <f t="shared" si="110"/>
        <v>0</v>
      </c>
      <c r="AK494" s="16">
        <v>0</v>
      </c>
      <c r="AL494" s="147">
        <v>0</v>
      </c>
      <c r="AM494" s="147">
        <f t="shared" si="111"/>
        <v>0</v>
      </c>
      <c r="AN494" s="147">
        <v>0</v>
      </c>
      <c r="AO494" s="147">
        <f t="shared" si="112"/>
        <v>0</v>
      </c>
      <c r="AP494" s="147">
        <f t="shared" si="113"/>
        <v>0</v>
      </c>
      <c r="AS494" s="20">
        <v>10000</v>
      </c>
      <c r="AT494" s="33"/>
      <c r="AU494" s="33">
        <v>0</v>
      </c>
      <c r="AV494" s="33"/>
      <c r="AW494" s="33"/>
      <c r="AX494" s="33">
        <v>0</v>
      </c>
      <c r="AY494" s="33"/>
      <c r="AZ494" s="33">
        <f t="shared" si="121"/>
        <v>10000</v>
      </c>
      <c r="BA494" s="397">
        <f t="shared" si="117"/>
        <v>10000</v>
      </c>
    </row>
    <row r="495" spans="3:53" outlineLevel="1" x14ac:dyDescent="0.35">
      <c r="C495" s="5" t="s">
        <v>83</v>
      </c>
      <c r="D495" s="14" t="s">
        <v>82</v>
      </c>
      <c r="E495" s="5"/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  <c r="O495" s="23">
        <v>0</v>
      </c>
      <c r="P495" s="23">
        <v>0</v>
      </c>
      <c r="Q495" s="23">
        <v>0</v>
      </c>
      <c r="R495" s="37">
        <v>0</v>
      </c>
      <c r="S495" s="34">
        <v>0</v>
      </c>
      <c r="T495" s="26">
        <v>0</v>
      </c>
      <c r="U495" s="26">
        <v>0</v>
      </c>
      <c r="V495" s="26">
        <v>0</v>
      </c>
      <c r="W495" s="26">
        <v>0</v>
      </c>
      <c r="X495" s="26">
        <v>0</v>
      </c>
      <c r="Y495" s="26">
        <v>0</v>
      </c>
      <c r="Z495" s="26">
        <v>0</v>
      </c>
      <c r="AA495" s="26">
        <v>0</v>
      </c>
      <c r="AB495" s="26">
        <v>0</v>
      </c>
      <c r="AC495" s="26">
        <v>0</v>
      </c>
      <c r="AD495" s="26">
        <v>0</v>
      </c>
      <c r="AE495" s="37">
        <f t="shared" si="114"/>
        <v>0</v>
      </c>
      <c r="AF495" s="148">
        <f t="shared" si="115"/>
        <v>0</v>
      </c>
      <c r="AG495" s="462">
        <f t="shared" si="116"/>
        <v>0</v>
      </c>
      <c r="AH495" s="149"/>
      <c r="AI495" s="149"/>
      <c r="AJ495" s="457">
        <f t="shared" si="110"/>
        <v>0</v>
      </c>
      <c r="AK495" s="16">
        <v>0</v>
      </c>
      <c r="AL495" s="147">
        <v>0</v>
      </c>
      <c r="AM495" s="147">
        <f t="shared" si="111"/>
        <v>0</v>
      </c>
      <c r="AN495" s="147">
        <v>0</v>
      </c>
      <c r="AO495" s="147">
        <f t="shared" si="112"/>
        <v>0</v>
      </c>
      <c r="AP495" s="147">
        <f t="shared" si="113"/>
        <v>0</v>
      </c>
      <c r="AS495" s="20"/>
      <c r="AT495" s="33"/>
      <c r="AU495" s="33"/>
      <c r="AV495" s="33"/>
      <c r="AW495" s="33"/>
      <c r="AX495" s="33"/>
      <c r="AY495" s="33"/>
      <c r="AZ495" s="33">
        <f t="shared" si="121"/>
        <v>0</v>
      </c>
      <c r="BA495" s="397">
        <f t="shared" si="117"/>
        <v>0</v>
      </c>
    </row>
    <row r="496" spans="3:53" outlineLevel="1" x14ac:dyDescent="0.35">
      <c r="C496" s="5" t="s">
        <v>83</v>
      </c>
      <c r="D496" s="5" t="s">
        <v>84</v>
      </c>
      <c r="E496" s="5" t="s">
        <v>70</v>
      </c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37">
        <v>0</v>
      </c>
      <c r="S496" s="33">
        <v>0</v>
      </c>
      <c r="T496" s="20">
        <v>0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>
        <v>0</v>
      </c>
      <c r="AC496" s="20">
        <v>0</v>
      </c>
      <c r="AD496" s="20">
        <v>0</v>
      </c>
      <c r="AE496" s="37">
        <f t="shared" si="114"/>
        <v>0</v>
      </c>
      <c r="AF496" s="148">
        <f t="shared" si="115"/>
        <v>0</v>
      </c>
      <c r="AG496" s="462">
        <f t="shared" si="116"/>
        <v>0</v>
      </c>
      <c r="AH496" s="149"/>
      <c r="AI496" s="149"/>
      <c r="AJ496" s="457">
        <f t="shared" si="110"/>
        <v>0</v>
      </c>
      <c r="AK496" s="16"/>
      <c r="AL496" s="147">
        <v>0</v>
      </c>
      <c r="AM496" s="147">
        <f t="shared" si="111"/>
        <v>0</v>
      </c>
      <c r="AN496" s="147">
        <v>0</v>
      </c>
      <c r="AO496" s="147">
        <f t="shared" si="112"/>
        <v>0</v>
      </c>
      <c r="AP496" s="147">
        <f t="shared" si="113"/>
        <v>0</v>
      </c>
      <c r="AS496" s="20"/>
      <c r="AT496" s="33"/>
      <c r="AU496" s="33"/>
      <c r="AV496" s="33"/>
      <c r="AW496" s="33"/>
      <c r="AX496" s="33"/>
      <c r="AY496" s="33"/>
      <c r="AZ496" s="33">
        <f t="shared" si="121"/>
        <v>0</v>
      </c>
      <c r="BA496" s="397">
        <f t="shared" si="117"/>
        <v>0</v>
      </c>
    </row>
    <row r="497" spans="3:55" outlineLevel="1" x14ac:dyDescent="0.35">
      <c r="C497" s="5" t="s">
        <v>83</v>
      </c>
      <c r="D497" s="5" t="s">
        <v>85</v>
      </c>
      <c r="E497" s="5" t="s">
        <v>70</v>
      </c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37">
        <v>0</v>
      </c>
      <c r="S497" s="33">
        <v>0</v>
      </c>
      <c r="T497" s="20">
        <v>0</v>
      </c>
      <c r="U497" s="20">
        <v>0</v>
      </c>
      <c r="V497" s="20">
        <v>0</v>
      </c>
      <c r="W497" s="20">
        <v>0</v>
      </c>
      <c r="X497" s="20">
        <v>0</v>
      </c>
      <c r="Y497" s="20">
        <v>0</v>
      </c>
      <c r="Z497" s="20">
        <v>0</v>
      </c>
      <c r="AA497" s="20">
        <v>0</v>
      </c>
      <c r="AB497" s="20">
        <v>0</v>
      </c>
      <c r="AC497" s="20">
        <v>0</v>
      </c>
      <c r="AD497" s="20">
        <v>0</v>
      </c>
      <c r="AE497" s="37">
        <f t="shared" si="114"/>
        <v>0</v>
      </c>
      <c r="AF497" s="148">
        <f t="shared" si="115"/>
        <v>0</v>
      </c>
      <c r="AG497" s="462">
        <f t="shared" si="116"/>
        <v>0</v>
      </c>
      <c r="AH497" s="149"/>
      <c r="AI497" s="149"/>
      <c r="AJ497" s="457">
        <f t="shared" si="110"/>
        <v>0</v>
      </c>
      <c r="AK497" s="16"/>
      <c r="AL497" s="147">
        <v>0</v>
      </c>
      <c r="AM497" s="147">
        <f t="shared" si="111"/>
        <v>0</v>
      </c>
      <c r="AN497" s="147">
        <v>0</v>
      </c>
      <c r="AO497" s="147">
        <f t="shared" si="112"/>
        <v>0</v>
      </c>
      <c r="AP497" s="147">
        <f t="shared" si="113"/>
        <v>0</v>
      </c>
      <c r="AS497" s="20"/>
      <c r="AT497" s="33"/>
      <c r="AU497" s="33"/>
      <c r="AV497" s="33"/>
      <c r="AW497" s="33"/>
      <c r="AX497" s="33"/>
      <c r="AY497" s="33"/>
      <c r="AZ497" s="33">
        <f t="shared" si="121"/>
        <v>0</v>
      </c>
      <c r="BA497" s="397">
        <f t="shared" si="117"/>
        <v>0</v>
      </c>
    </row>
    <row r="498" spans="3:55" outlineLevel="1" x14ac:dyDescent="0.35">
      <c r="C498" s="5" t="s">
        <v>83</v>
      </c>
      <c r="D498" s="5" t="s">
        <v>86</v>
      </c>
      <c r="E498" s="5" t="s">
        <v>71</v>
      </c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37">
        <v>0</v>
      </c>
      <c r="S498" s="33">
        <v>0</v>
      </c>
      <c r="T498" s="20">
        <v>0</v>
      </c>
      <c r="U498" s="20">
        <v>0</v>
      </c>
      <c r="V498" s="20">
        <v>0</v>
      </c>
      <c r="W498" s="20">
        <v>0</v>
      </c>
      <c r="X498" s="20">
        <v>0</v>
      </c>
      <c r="Y498" s="20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37">
        <f t="shared" si="114"/>
        <v>0</v>
      </c>
      <c r="AF498" s="148">
        <f t="shared" si="115"/>
        <v>0</v>
      </c>
      <c r="AG498" s="462">
        <f t="shared" si="116"/>
        <v>0</v>
      </c>
      <c r="AH498" s="149"/>
      <c r="AI498" s="149"/>
      <c r="AJ498" s="457">
        <f t="shared" si="110"/>
        <v>0</v>
      </c>
      <c r="AK498" s="16"/>
      <c r="AL498" s="147">
        <v>0</v>
      </c>
      <c r="AM498" s="147">
        <f t="shared" si="111"/>
        <v>0</v>
      </c>
      <c r="AN498" s="147">
        <v>0</v>
      </c>
      <c r="AO498" s="147">
        <f t="shared" si="112"/>
        <v>0</v>
      </c>
      <c r="AP498" s="147">
        <f t="shared" si="113"/>
        <v>0</v>
      </c>
      <c r="AS498" s="20"/>
      <c r="AT498" s="33"/>
      <c r="AU498" s="33"/>
      <c r="AV498" s="33"/>
      <c r="AW498" s="33"/>
      <c r="AX498" s="33"/>
      <c r="AY498" s="33"/>
      <c r="AZ498" s="33">
        <f t="shared" si="121"/>
        <v>0</v>
      </c>
      <c r="BA498" s="397">
        <f t="shared" si="117"/>
        <v>0</v>
      </c>
    </row>
    <row r="499" spans="3:55" x14ac:dyDescent="0.35">
      <c r="C499" s="10" t="s">
        <v>102</v>
      </c>
      <c r="D499" s="10"/>
      <c r="E499" s="10"/>
      <c r="F499" s="22">
        <v>91031.772999999986</v>
      </c>
      <c r="G499" s="22">
        <v>75498.710999999996</v>
      </c>
      <c r="H499" s="22">
        <v>118540.27650000002</v>
      </c>
      <c r="I499" s="22">
        <v>89979.099000000017</v>
      </c>
      <c r="J499" s="22">
        <v>83397.761999999988</v>
      </c>
      <c r="K499" s="22">
        <v>101762.77899999999</v>
      </c>
      <c r="L499" s="22">
        <v>118565.31300000001</v>
      </c>
      <c r="M499" s="22">
        <v>153397.13464000006</v>
      </c>
      <c r="N499" s="22">
        <v>126129.76620000003</v>
      </c>
      <c r="O499" s="22">
        <v>169858.63195999997</v>
      </c>
      <c r="P499" s="22">
        <v>196297.36419999995</v>
      </c>
      <c r="Q499" s="22">
        <v>217518.12299999999</v>
      </c>
      <c r="R499" s="156">
        <v>1541976.7335000001</v>
      </c>
      <c r="S499" s="35">
        <v>173880.71064000003</v>
      </c>
      <c r="T499" s="21">
        <v>68107.388759999987</v>
      </c>
      <c r="U499" s="21">
        <v>231762.36456000005</v>
      </c>
      <c r="V499" s="21">
        <v>149819.39064</v>
      </c>
      <c r="W499" s="21">
        <v>228983.31396000003</v>
      </c>
      <c r="X499" s="21">
        <v>156268.56527999998</v>
      </c>
      <c r="Y499" s="21">
        <v>197443.85688000004</v>
      </c>
      <c r="Z499" s="21">
        <f>+SUM(Z500:Z532)</f>
        <v>209994.74100000007</v>
      </c>
      <c r="AA499" s="21">
        <f>+SUM(AA500:AA532)</f>
        <v>198448.51607999994</v>
      </c>
      <c r="AB499" s="21">
        <v>0</v>
      </c>
      <c r="AC499" s="21">
        <v>0</v>
      </c>
      <c r="AD499" s="21">
        <v>0</v>
      </c>
      <c r="AE499" s="156">
        <f t="shared" si="114"/>
        <v>1614708.8478000003</v>
      </c>
      <c r="AF499" s="150">
        <f t="shared" si="115"/>
        <v>1.7412372452530009E-2</v>
      </c>
      <c r="AG499" s="161">
        <f t="shared" si="116"/>
        <v>0.70188240926810042</v>
      </c>
      <c r="AH499" s="151">
        <f>SUM(AH500:AH535)</f>
        <v>177413.32188</v>
      </c>
      <c r="AI499" s="151">
        <f>SUM(AI500:AI535)</f>
        <v>201350.74860000005</v>
      </c>
      <c r="AJ499" s="456">
        <f t="shared" si="110"/>
        <v>1.7845926444373491E-2</v>
      </c>
      <c r="AK499" s="25">
        <v>250851.44324304996</v>
      </c>
      <c r="AL499" s="25">
        <v>229724.86941437484</v>
      </c>
      <c r="AM499" s="25">
        <f t="shared" si="111"/>
        <v>270849.49946853332</v>
      </c>
      <c r="AN499" s="25">
        <v>270849.49946853332</v>
      </c>
      <c r="AO499" s="25">
        <f t="shared" si="112"/>
        <v>286278.25052464585</v>
      </c>
      <c r="AP499" s="25">
        <f t="shared" si="113"/>
        <v>304356.65404195967</v>
      </c>
      <c r="AS499" s="21">
        <f>SUM(AS500:AS539)</f>
        <v>265102.56144279859</v>
      </c>
      <c r="AT499" s="35">
        <f t="shared" ref="AT499:AY499" si="122">SUM(AT500:AT539)</f>
        <v>64813.451663690204</v>
      </c>
      <c r="AU499" s="35">
        <f t="shared" si="122"/>
        <v>268091.50337417936</v>
      </c>
      <c r="AV499" s="35">
        <f t="shared" si="122"/>
        <v>118173.50754326077</v>
      </c>
      <c r="AW499" s="35">
        <f t="shared" si="122"/>
        <v>207575.96262240937</v>
      </c>
      <c r="AX499" s="35">
        <f t="shared" si="122"/>
        <v>184892.29447999972</v>
      </c>
      <c r="AY499" s="35">
        <f t="shared" si="122"/>
        <v>513906.45963628922</v>
      </c>
      <c r="AZ499" s="35">
        <f t="shared" si="121"/>
        <v>1873407.1840056772</v>
      </c>
      <c r="BA499" s="22">
        <f t="shared" si="117"/>
        <v>2964616.4574551908</v>
      </c>
      <c r="BC499" s="399"/>
    </row>
    <row r="500" spans="3:55" outlineLevel="1" x14ac:dyDescent="0.35">
      <c r="C500" s="5" t="s">
        <v>40</v>
      </c>
      <c r="D500" s="5" t="s">
        <v>36</v>
      </c>
      <c r="E500" s="5" t="s">
        <v>69</v>
      </c>
      <c r="F500" s="28">
        <v>7400.9870000000001</v>
      </c>
      <c r="G500" s="28">
        <v>13466.63</v>
      </c>
      <c r="H500" s="28">
        <v>12567.623000000003</v>
      </c>
      <c r="I500" s="28">
        <v>19504.793000000005</v>
      </c>
      <c r="J500" s="28">
        <v>10478.395000000002</v>
      </c>
      <c r="K500" s="28">
        <v>13471.051000000005</v>
      </c>
      <c r="L500" s="28">
        <v>20136.216999999997</v>
      </c>
      <c r="M500" s="28">
        <v>21589.464000000004</v>
      </c>
      <c r="N500" s="28">
        <v>14913.073999999999</v>
      </c>
      <c r="O500" s="28">
        <v>29944.963999999996</v>
      </c>
      <c r="P500" s="28">
        <v>48548.676999999996</v>
      </c>
      <c r="Q500" s="28">
        <v>52191.805999999997</v>
      </c>
      <c r="R500" s="37">
        <v>264213.68100000004</v>
      </c>
      <c r="S500" s="33">
        <v>69773.894639999999</v>
      </c>
      <c r="T500" s="20">
        <v>6573.4621200000011</v>
      </c>
      <c r="U500" s="20">
        <v>69639.279120000021</v>
      </c>
      <c r="V500" s="20">
        <v>44804.043000000012</v>
      </c>
      <c r="W500" s="20">
        <v>56345.756760000004</v>
      </c>
      <c r="X500" s="20">
        <v>40288.259520000007</v>
      </c>
      <c r="Y500" s="20">
        <v>52678.914840000012</v>
      </c>
      <c r="Z500" s="20">
        <v>53027.381160000004</v>
      </c>
      <c r="AA500" s="20">
        <v>24963.364080000007</v>
      </c>
      <c r="AB500" s="20">
        <v>0</v>
      </c>
      <c r="AC500" s="20">
        <v>0</v>
      </c>
      <c r="AD500" s="20">
        <v>0</v>
      </c>
      <c r="AE500" s="37">
        <f t="shared" si="114"/>
        <v>418094.35524000012</v>
      </c>
      <c r="AF500" s="148">
        <f t="shared" si="115"/>
        <v>4.5085618027411621E-3</v>
      </c>
      <c r="AG500" s="462">
        <f t="shared" si="116"/>
        <v>2.3143401834976238</v>
      </c>
      <c r="AH500" s="149">
        <f t="shared" ref="AH500:AH528" si="123">AVERAGE(S500:AA500)</f>
        <v>46454.928360000013</v>
      </c>
      <c r="AI500" s="149">
        <f t="shared" ref="AI500:AI528" si="124">AVERAGE(Y500:AA500)</f>
        <v>43556.553360000013</v>
      </c>
      <c r="AJ500" s="457">
        <f t="shared" ref="AJ500:AJ567" si="125">AI500/$AI$7</f>
        <v>3.8604626644680329E-3</v>
      </c>
      <c r="AK500" s="16">
        <v>30136.513054549225</v>
      </c>
      <c r="AL500" s="147">
        <v>59841.214912950207</v>
      </c>
      <c r="AM500" s="147">
        <f t="shared" ref="AM500:AM567" si="126">$AM$7*AJ500</f>
        <v>58590.647207211143</v>
      </c>
      <c r="AN500" s="147">
        <v>58590.647207211143</v>
      </c>
      <c r="AO500" s="147">
        <f t="shared" ref="AO500:AO567" si="127">$AO$7*AJ500</f>
        <v>61928.2221768913</v>
      </c>
      <c r="AP500" s="147">
        <f t="shared" ref="AP500:AP567" si="128">$AP$7*AJ500</f>
        <v>65838.974696762933</v>
      </c>
      <c r="AS500" s="20">
        <v>39507.37191229788</v>
      </c>
      <c r="AT500" s="33">
        <v>5479.2106030154573</v>
      </c>
      <c r="AU500" s="33">
        <v>14539.751187306107</v>
      </c>
      <c r="AV500" s="33">
        <v>17903.589511968232</v>
      </c>
      <c r="AW500" s="33">
        <v>23230.674999999999</v>
      </c>
      <c r="AX500" s="33">
        <v>52494.71561481306</v>
      </c>
      <c r="AY500" s="33">
        <v>42881.182200000003</v>
      </c>
      <c r="AZ500" s="33">
        <f t="shared" si="121"/>
        <v>226173.00908394999</v>
      </c>
      <c r="BA500" s="397">
        <f t="shared" si="117"/>
        <v>472372.06807776552</v>
      </c>
    </row>
    <row r="501" spans="3:55" outlineLevel="1" x14ac:dyDescent="0.35">
      <c r="C501" s="5" t="s">
        <v>41</v>
      </c>
      <c r="D501" s="5" t="s">
        <v>32</v>
      </c>
      <c r="E501" s="5" t="s">
        <v>70</v>
      </c>
      <c r="F501" s="28">
        <v>26162.730000000003</v>
      </c>
      <c r="G501" s="28">
        <v>15753.962</v>
      </c>
      <c r="H501" s="28">
        <v>34506.278000000006</v>
      </c>
      <c r="I501" s="28">
        <v>13733.214000000004</v>
      </c>
      <c r="J501" s="28">
        <v>8897.4140000000025</v>
      </c>
      <c r="K501" s="28">
        <v>14704.932000000006</v>
      </c>
      <c r="L501" s="28">
        <v>16568.713000000003</v>
      </c>
      <c r="M501" s="28">
        <v>21434.660000000011</v>
      </c>
      <c r="N501" s="28">
        <v>17287.625000000007</v>
      </c>
      <c r="O501" s="28">
        <v>28991.759800000007</v>
      </c>
      <c r="P501" s="28">
        <v>51808.652799999996</v>
      </c>
      <c r="Q501" s="28">
        <v>31369.135000000002</v>
      </c>
      <c r="R501" s="37">
        <v>281219.07560000004</v>
      </c>
      <c r="S501" s="33">
        <v>17255.300399999996</v>
      </c>
      <c r="T501" s="20">
        <v>10220.855399999997</v>
      </c>
      <c r="U501" s="20">
        <v>9409.1220000000012</v>
      </c>
      <c r="V501" s="20">
        <v>15729.6978</v>
      </c>
      <c r="W501" s="20">
        <v>15785.755200000003</v>
      </c>
      <c r="X501" s="20">
        <v>18943.00992</v>
      </c>
      <c r="Y501" s="20">
        <v>22504.205159999998</v>
      </c>
      <c r="Z501" s="20">
        <v>25672.303079999994</v>
      </c>
      <c r="AA501" s="20">
        <v>41843.530799999993</v>
      </c>
      <c r="AB501" s="20">
        <v>0</v>
      </c>
      <c r="AC501" s="20">
        <v>0</v>
      </c>
      <c r="AD501" s="20">
        <v>0</v>
      </c>
      <c r="AE501" s="37">
        <f t="shared" si="114"/>
        <v>177363.77976</v>
      </c>
      <c r="AF501" s="148">
        <f t="shared" si="115"/>
        <v>1.9126198490690052E-3</v>
      </c>
      <c r="AG501" s="462">
        <f t="shared" si="116"/>
        <v>-0.10702062717281569</v>
      </c>
      <c r="AH501" s="149">
        <f t="shared" si="123"/>
        <v>19707.086640000001</v>
      </c>
      <c r="AI501" s="149">
        <f t="shared" si="124"/>
        <v>30006.679679999997</v>
      </c>
      <c r="AJ501" s="457">
        <f t="shared" si="125"/>
        <v>2.6595232554757755E-3</v>
      </c>
      <c r="AK501" s="16">
        <v>58196.49365624752</v>
      </c>
      <c r="AL501" s="147">
        <v>27511.3924403571</v>
      </c>
      <c r="AM501" s="147">
        <f t="shared" si="126"/>
        <v>40363.863698297697</v>
      </c>
      <c r="AN501" s="147">
        <v>40363.863698297697</v>
      </c>
      <c r="AO501" s="147">
        <f t="shared" si="127"/>
        <v>42663.162777254438</v>
      </c>
      <c r="AP501" s="147">
        <f t="shared" si="128"/>
        <v>45357.331372313834</v>
      </c>
      <c r="AS501" s="20">
        <v>18405.808127946057</v>
      </c>
      <c r="AT501" s="33">
        <v>4184.5475727692638</v>
      </c>
      <c r="AU501" s="33">
        <v>31509.345526854206</v>
      </c>
      <c r="AV501" s="33">
        <v>15517.694034374344</v>
      </c>
      <c r="AW501" s="33">
        <v>15077.937399999999</v>
      </c>
      <c r="AX501" s="33">
        <v>12139.081958320059</v>
      </c>
      <c r="AY501" s="33">
        <v>21372.468199999999</v>
      </c>
      <c r="AZ501" s="33">
        <f t="shared" si="121"/>
        <v>176403.37647651148</v>
      </c>
      <c r="BA501" s="397">
        <f t="shared" si="117"/>
        <v>332299.12676473457</v>
      </c>
    </row>
    <row r="502" spans="3:55" outlineLevel="1" x14ac:dyDescent="0.35">
      <c r="C502" s="5" t="s">
        <v>41</v>
      </c>
      <c r="D502" s="5" t="s">
        <v>33</v>
      </c>
      <c r="E502" s="5" t="s">
        <v>70</v>
      </c>
      <c r="F502" s="28">
        <v>4680.2579999999998</v>
      </c>
      <c r="G502" s="28">
        <v>4876.0140000000001</v>
      </c>
      <c r="H502" s="28">
        <v>6980.2260000000006</v>
      </c>
      <c r="I502" s="28">
        <v>8158.1279999999997</v>
      </c>
      <c r="J502" s="28">
        <v>5828.4930000000004</v>
      </c>
      <c r="K502" s="28">
        <v>7974.054000000001</v>
      </c>
      <c r="L502" s="28">
        <v>9348.2429999999968</v>
      </c>
      <c r="M502" s="28">
        <v>10706.386000000004</v>
      </c>
      <c r="N502" s="28">
        <v>10477.304000000002</v>
      </c>
      <c r="O502" s="28">
        <v>9228.1159999999982</v>
      </c>
      <c r="P502" s="28">
        <v>11425.59</v>
      </c>
      <c r="Q502" s="28">
        <v>12175.378999999999</v>
      </c>
      <c r="R502" s="37">
        <v>101858.19099999999</v>
      </c>
      <c r="S502" s="33">
        <v>8679.7440000000006</v>
      </c>
      <c r="T502" s="20">
        <v>5246.9553600000008</v>
      </c>
      <c r="U502" s="20">
        <v>5673.7756800000006</v>
      </c>
      <c r="V502" s="20">
        <v>6379.7155200000007</v>
      </c>
      <c r="W502" s="20">
        <v>8993.6092799999988</v>
      </c>
      <c r="X502" s="20">
        <v>10357.178399999999</v>
      </c>
      <c r="Y502" s="20">
        <v>14440.900319999995</v>
      </c>
      <c r="Z502" s="20">
        <v>13420.468799999997</v>
      </c>
      <c r="AA502" s="20">
        <v>13476.689279999999</v>
      </c>
      <c r="AB502" s="20">
        <v>0</v>
      </c>
      <c r="AC502" s="20">
        <v>0</v>
      </c>
      <c r="AD502" s="20">
        <v>0</v>
      </c>
      <c r="AE502" s="37">
        <f t="shared" si="114"/>
        <v>86669.036640000006</v>
      </c>
      <c r="AF502" s="148">
        <f t="shared" si="115"/>
        <v>9.3460412267745913E-4</v>
      </c>
      <c r="AG502" s="462">
        <f t="shared" si="116"/>
        <v>0.25004431733800425</v>
      </c>
      <c r="AH502" s="149">
        <f t="shared" si="123"/>
        <v>9629.892960000001</v>
      </c>
      <c r="AI502" s="149">
        <f t="shared" si="124"/>
        <v>13779.352799999999</v>
      </c>
      <c r="AJ502" s="457">
        <f t="shared" si="125"/>
        <v>1.2212783822740246E-3</v>
      </c>
      <c r="AK502" s="16">
        <v>34369.708547767346</v>
      </c>
      <c r="AL502" s="147">
        <v>15665.27126754267</v>
      </c>
      <c r="AM502" s="147">
        <f t="shared" si="126"/>
        <v>18535.470242003023</v>
      </c>
      <c r="AN502" s="147">
        <v>18535.470242003023</v>
      </c>
      <c r="AO502" s="147">
        <f t="shared" si="127"/>
        <v>19591.330255157933</v>
      </c>
      <c r="AP502" s="147">
        <f t="shared" si="128"/>
        <v>20828.518106993055</v>
      </c>
      <c r="AS502" s="20">
        <v>9958.8471488852374</v>
      </c>
      <c r="AT502" s="33">
        <v>6555.2094957179224</v>
      </c>
      <c r="AU502" s="33">
        <v>10420.604512770185</v>
      </c>
      <c r="AV502" s="33">
        <v>10929.863518963351</v>
      </c>
      <c r="AW502" s="33">
        <v>11718.003000000001</v>
      </c>
      <c r="AX502" s="33">
        <v>5871.8468997427881</v>
      </c>
      <c r="AY502" s="33">
        <v>14049.730439999998</v>
      </c>
      <c r="AZ502" s="33">
        <f t="shared" si="121"/>
        <v>103873.81356384684</v>
      </c>
      <c r="BA502" s="397">
        <f t="shared" si="117"/>
        <v>178494.4034355435</v>
      </c>
    </row>
    <row r="503" spans="3:55" outlineLevel="1" x14ac:dyDescent="0.35">
      <c r="C503" s="5" t="s">
        <v>42</v>
      </c>
      <c r="D503" s="5" t="s">
        <v>48</v>
      </c>
      <c r="E503" s="5" t="s">
        <v>70</v>
      </c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37">
        <v>0</v>
      </c>
      <c r="S503" s="33">
        <v>0</v>
      </c>
      <c r="T503" s="20">
        <v>0</v>
      </c>
      <c r="U503" s="20">
        <v>0</v>
      </c>
      <c r="V503" s="20">
        <v>0</v>
      </c>
      <c r="W503" s="20">
        <v>0</v>
      </c>
      <c r="X503" s="20">
        <v>0</v>
      </c>
      <c r="Y503" s="20">
        <v>0</v>
      </c>
      <c r="Z503" s="20">
        <v>0</v>
      </c>
      <c r="AA503" s="20">
        <v>1591.8660000000002</v>
      </c>
      <c r="AB503" s="20">
        <v>0</v>
      </c>
      <c r="AC503" s="20">
        <v>0</v>
      </c>
      <c r="AD503" s="20">
        <v>0</v>
      </c>
      <c r="AE503" s="37">
        <f t="shared" si="114"/>
        <v>1591.8660000000002</v>
      </c>
      <c r="AF503" s="148">
        <f t="shared" si="115"/>
        <v>1.7166044345570057E-5</v>
      </c>
      <c r="AG503" s="462">
        <f t="shared" si="116"/>
        <v>0</v>
      </c>
      <c r="AH503" s="149">
        <f t="shared" si="123"/>
        <v>176.87400000000002</v>
      </c>
      <c r="AI503" s="149">
        <f t="shared" si="124"/>
        <v>530.62200000000007</v>
      </c>
      <c r="AJ503" s="457">
        <f t="shared" si="125"/>
        <v>4.7029580210690853E-5</v>
      </c>
      <c r="AK503" s="16">
        <v>6235.3386060265193</v>
      </c>
      <c r="AL503" s="147">
        <v>0</v>
      </c>
      <c r="AM503" s="147">
        <f t="shared" si="126"/>
        <v>713.77287696357769</v>
      </c>
      <c r="AN503" s="147">
        <v>713.77287696357769</v>
      </c>
      <c r="AO503" s="147">
        <f t="shared" si="127"/>
        <v>754.43244639562567</v>
      </c>
      <c r="AP503" s="147">
        <f t="shared" si="128"/>
        <v>802.0746761755654</v>
      </c>
      <c r="AS503" s="20">
        <v>0</v>
      </c>
      <c r="AT503" s="33">
        <v>0</v>
      </c>
      <c r="AU503" s="33">
        <v>0</v>
      </c>
      <c r="AV503" s="33">
        <v>0</v>
      </c>
      <c r="AW503" s="33">
        <v>0</v>
      </c>
      <c r="AX503" s="33">
        <v>0</v>
      </c>
      <c r="AY503" s="33">
        <v>154197.02691574459</v>
      </c>
      <c r="AZ503" s="33">
        <f t="shared" si="121"/>
        <v>160432.36552177111</v>
      </c>
      <c r="BA503" s="397">
        <f t="shared" si="117"/>
        <v>162702.64552130588</v>
      </c>
    </row>
    <row r="504" spans="3:55" outlineLevel="1" x14ac:dyDescent="0.35">
      <c r="C504" s="5" t="s">
        <v>43</v>
      </c>
      <c r="D504" s="5" t="s">
        <v>49</v>
      </c>
      <c r="E504" s="5" t="s">
        <v>69</v>
      </c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37">
        <v>0</v>
      </c>
      <c r="S504" s="33">
        <v>0</v>
      </c>
      <c r="T504" s="20">
        <v>0</v>
      </c>
      <c r="U504" s="20">
        <v>0</v>
      </c>
      <c r="V504" s="20">
        <v>0</v>
      </c>
      <c r="W504" s="20">
        <v>0</v>
      </c>
      <c r="X504" s="20">
        <v>0</v>
      </c>
      <c r="Y504" s="20">
        <v>0</v>
      </c>
      <c r="Z504" s="20">
        <v>0</v>
      </c>
      <c r="AA504" s="20">
        <v>2996.1251999999995</v>
      </c>
      <c r="AB504" s="20">
        <v>0</v>
      </c>
      <c r="AC504" s="20">
        <v>0</v>
      </c>
      <c r="AD504" s="20">
        <v>0</v>
      </c>
      <c r="AE504" s="37">
        <f t="shared" si="114"/>
        <v>2996.1251999999995</v>
      </c>
      <c r="AF504" s="148">
        <f t="shared" si="115"/>
        <v>3.2309012220928112E-5</v>
      </c>
      <c r="AG504" s="462">
        <f t="shared" si="116"/>
        <v>0</v>
      </c>
      <c r="AH504" s="149">
        <f t="shared" si="123"/>
        <v>332.90279999999996</v>
      </c>
      <c r="AI504" s="149">
        <f t="shared" si="124"/>
        <v>998.70839999999987</v>
      </c>
      <c r="AJ504" s="457">
        <f t="shared" si="125"/>
        <v>8.8516565096981867E-5</v>
      </c>
      <c r="AK504" s="16">
        <v>0</v>
      </c>
      <c r="AL504" s="147">
        <v>0</v>
      </c>
      <c r="AM504" s="147">
        <f t="shared" si="126"/>
        <v>1343.4252027162297</v>
      </c>
      <c r="AN504" s="147">
        <v>1343.4252027162297</v>
      </c>
      <c r="AO504" s="147">
        <f t="shared" si="127"/>
        <v>1419.9524736024155</v>
      </c>
      <c r="AP504" s="147">
        <f t="shared" si="128"/>
        <v>1509.6221350110188</v>
      </c>
      <c r="AS504" s="20">
        <v>0</v>
      </c>
      <c r="AT504" s="33" t="s">
        <v>225</v>
      </c>
      <c r="AU504" s="33">
        <v>0</v>
      </c>
      <c r="AV504" s="33">
        <v>0</v>
      </c>
      <c r="AW504" s="33">
        <v>0</v>
      </c>
      <c r="AX504" s="33">
        <v>0</v>
      </c>
      <c r="AY504" s="33">
        <v>154197.02691574459</v>
      </c>
      <c r="AZ504" s="33">
        <f t="shared" si="121"/>
        <v>154197.02691574459</v>
      </c>
      <c r="BA504" s="397">
        <f t="shared" si="117"/>
        <v>158470.02672707423</v>
      </c>
    </row>
    <row r="505" spans="3:55" outlineLevel="1" x14ac:dyDescent="0.35">
      <c r="C505" s="5" t="s">
        <v>41</v>
      </c>
      <c r="D505" s="5" t="s">
        <v>30</v>
      </c>
      <c r="E505" s="5" t="s">
        <v>71</v>
      </c>
      <c r="F505" s="28">
        <v>21074.326999999997</v>
      </c>
      <c r="G505" s="28">
        <v>16808.543999999994</v>
      </c>
      <c r="H505" s="28">
        <v>24030.486999999997</v>
      </c>
      <c r="I505" s="28">
        <v>19293.184000000005</v>
      </c>
      <c r="J505" s="28">
        <v>19582.314999999999</v>
      </c>
      <c r="K505" s="28">
        <v>26846.738000000001</v>
      </c>
      <c r="L505" s="28">
        <v>31885.668000000005</v>
      </c>
      <c r="M505" s="28">
        <v>30843.229000000014</v>
      </c>
      <c r="N505" s="28">
        <v>28643.980840000004</v>
      </c>
      <c r="O505" s="28">
        <v>36726.417000000001</v>
      </c>
      <c r="P505" s="28">
        <v>23856.969999999998</v>
      </c>
      <c r="Q505" s="28">
        <v>45690.342999999986</v>
      </c>
      <c r="R505" s="37">
        <v>325282.20283999998</v>
      </c>
      <c r="S505" s="33">
        <v>25809.049439999992</v>
      </c>
      <c r="T505" s="20">
        <v>15492.785759999997</v>
      </c>
      <c r="U505" s="20">
        <v>53473.456800000007</v>
      </c>
      <c r="V505" s="20">
        <v>28100.062079999996</v>
      </c>
      <c r="W505" s="20">
        <v>50125.003199999999</v>
      </c>
      <c r="X505" s="20">
        <v>11939.333039999998</v>
      </c>
      <c r="Y505" s="20">
        <v>31323.020759999999</v>
      </c>
      <c r="Z505" s="20">
        <v>37835.985600000007</v>
      </c>
      <c r="AA505" s="20">
        <v>47563.571519999998</v>
      </c>
      <c r="AB505" s="20">
        <v>0</v>
      </c>
      <c r="AC505" s="20">
        <v>0</v>
      </c>
      <c r="AD505" s="20">
        <v>0</v>
      </c>
      <c r="AE505" s="37">
        <f t="shared" si="114"/>
        <v>301662.26819999999</v>
      </c>
      <c r="AF505" s="148">
        <f t="shared" si="115"/>
        <v>3.2530048843975859E-3</v>
      </c>
      <c r="AG505" s="462">
        <f t="shared" si="116"/>
        <v>0.33480090751378122</v>
      </c>
      <c r="AH505" s="149">
        <f t="shared" si="123"/>
        <v>33518.029799999997</v>
      </c>
      <c r="AI505" s="149">
        <f t="shared" si="124"/>
        <v>38907.525959999999</v>
      </c>
      <c r="AJ505" s="457">
        <f t="shared" si="125"/>
        <v>3.4484145266034131E-3</v>
      </c>
      <c r="AK505" s="16">
        <v>14724.267930911605</v>
      </c>
      <c r="AL505" s="147">
        <v>33241.124231197471</v>
      </c>
      <c r="AM505" s="147">
        <f t="shared" si="126"/>
        <v>52336.949353785327</v>
      </c>
      <c r="AN505" s="147">
        <v>52336.949353785327</v>
      </c>
      <c r="AO505" s="147">
        <f t="shared" si="127"/>
        <v>55318.286827919139</v>
      </c>
      <c r="AP505" s="147">
        <f t="shared" si="128"/>
        <v>58811.623500645277</v>
      </c>
      <c r="AS505" s="20">
        <v>26648.347370542942</v>
      </c>
      <c r="AT505" s="33">
        <v>8817.9074561957514</v>
      </c>
      <c r="AU505" s="33">
        <v>23238.139133959015</v>
      </c>
      <c r="AV505" s="33">
        <v>25040.612172630681</v>
      </c>
      <c r="AW505" s="33">
        <v>32780.187229999996</v>
      </c>
      <c r="AX505" s="33">
        <v>37233.146567726915</v>
      </c>
      <c r="AY505" s="33">
        <v>42163.278212000005</v>
      </c>
      <c r="AZ505" s="33">
        <f t="shared" si="121"/>
        <v>210645.88607396692</v>
      </c>
      <c r="BA505" s="397">
        <f t="shared" si="117"/>
        <v>410353.8699875141</v>
      </c>
    </row>
    <row r="506" spans="3:55" outlineLevel="1" x14ac:dyDescent="0.35">
      <c r="C506" s="5" t="s">
        <v>41</v>
      </c>
      <c r="D506" s="5" t="s">
        <v>31</v>
      </c>
      <c r="E506" s="5" t="s">
        <v>71</v>
      </c>
      <c r="F506" s="28">
        <v>12923.204999999998</v>
      </c>
      <c r="G506" s="28">
        <v>9612.973</v>
      </c>
      <c r="H506" s="28">
        <v>12359.647999999996</v>
      </c>
      <c r="I506" s="28">
        <v>10406.126</v>
      </c>
      <c r="J506" s="28">
        <v>12225.131000000001</v>
      </c>
      <c r="K506" s="28">
        <v>11568.028999999999</v>
      </c>
      <c r="L506" s="28">
        <v>13036.618999999995</v>
      </c>
      <c r="M506" s="28">
        <v>17119.29</v>
      </c>
      <c r="N506" s="28">
        <v>11422.987999999999</v>
      </c>
      <c r="O506" s="28">
        <v>20932.522000000001</v>
      </c>
      <c r="P506" s="28">
        <v>14436.222999999998</v>
      </c>
      <c r="Q506" s="28">
        <v>22675.952000000012</v>
      </c>
      <c r="R506" s="37">
        <v>168718.70600000001</v>
      </c>
      <c r="S506" s="33">
        <v>12132.351720000001</v>
      </c>
      <c r="T506" s="20">
        <v>10480.836240000001</v>
      </c>
      <c r="U506" s="20">
        <v>29489.371919999998</v>
      </c>
      <c r="V506" s="20">
        <v>11444.230799999999</v>
      </c>
      <c r="W506" s="20">
        <v>15063.919920000009</v>
      </c>
      <c r="X506" s="20">
        <v>15306.796800000002</v>
      </c>
      <c r="Y506" s="20">
        <v>9442.746720000001</v>
      </c>
      <c r="Z506" s="20">
        <v>5341.8560399999988</v>
      </c>
      <c r="AA506" s="20">
        <v>4924.4047199999977</v>
      </c>
      <c r="AB506" s="20">
        <v>0</v>
      </c>
      <c r="AC506" s="20">
        <v>0</v>
      </c>
      <c r="AD506" s="20">
        <v>0</v>
      </c>
      <c r="AE506" s="37">
        <f t="shared" si="114"/>
        <v>113626.51487999999</v>
      </c>
      <c r="AF506" s="148">
        <f t="shared" si="115"/>
        <v>1.2253027536630946E-3</v>
      </c>
      <c r="AG506" s="462">
        <f t="shared" si="116"/>
        <v>9.5224100112783816E-2</v>
      </c>
      <c r="AH506" s="149">
        <f t="shared" si="123"/>
        <v>12625.168319999999</v>
      </c>
      <c r="AI506" s="149">
        <f t="shared" si="124"/>
        <v>6569.6691599999986</v>
      </c>
      <c r="AJ506" s="457">
        <f t="shared" si="125"/>
        <v>5.8227661634444462E-4</v>
      </c>
      <c r="AK506" s="16">
        <v>11950.667316921214</v>
      </c>
      <c r="AL506" s="147">
        <v>12334.062059285037</v>
      </c>
      <c r="AM506" s="147">
        <f t="shared" si="126"/>
        <v>8837.2733453043584</v>
      </c>
      <c r="AN506" s="147">
        <v>8837.2733453043584</v>
      </c>
      <c r="AO506" s="147">
        <f t="shared" si="127"/>
        <v>9340.6823998791861</v>
      </c>
      <c r="AP506" s="147">
        <f t="shared" si="128"/>
        <v>9930.5442746203462</v>
      </c>
      <c r="AS506" s="20">
        <v>20854.344240000006</v>
      </c>
      <c r="AT506" s="33">
        <v>3278.861518921849</v>
      </c>
      <c r="AU506" s="33">
        <v>12315.625503376363</v>
      </c>
      <c r="AV506" s="33">
        <v>12866.817352010723</v>
      </c>
      <c r="AW506" s="33">
        <v>24138.765199999998</v>
      </c>
      <c r="AX506" s="33">
        <v>15703.395512953359</v>
      </c>
      <c r="AY506" s="33">
        <v>18770.154560000003</v>
      </c>
      <c r="AZ506" s="33">
        <f t="shared" si="121"/>
        <v>119878.63120418352</v>
      </c>
      <c r="BA506" s="397">
        <f t="shared" si="117"/>
        <v>160321.19328327244</v>
      </c>
    </row>
    <row r="507" spans="3:55" outlineLevel="1" x14ac:dyDescent="0.35">
      <c r="C507" s="5" t="s">
        <v>41</v>
      </c>
      <c r="D507" s="5" t="s">
        <v>34</v>
      </c>
      <c r="E507" s="5" t="s">
        <v>72</v>
      </c>
      <c r="F507" s="28">
        <v>13035.984</v>
      </c>
      <c r="G507" s="28">
        <v>11614.124999999998</v>
      </c>
      <c r="H507" s="28">
        <v>20579.448000000004</v>
      </c>
      <c r="I507" s="28">
        <v>10252.963999999996</v>
      </c>
      <c r="J507" s="28">
        <v>20930.785999999982</v>
      </c>
      <c r="K507" s="28">
        <v>22757.342999999993</v>
      </c>
      <c r="L507" s="28">
        <v>20470.76200000001</v>
      </c>
      <c r="M507" s="28">
        <v>26436.650600000012</v>
      </c>
      <c r="N507" s="28">
        <v>20848.832360000004</v>
      </c>
      <c r="O507" s="28">
        <v>23089.421999999991</v>
      </c>
      <c r="P507" s="28">
        <v>26119.249400000008</v>
      </c>
      <c r="Q507" s="28">
        <v>17961.103999999999</v>
      </c>
      <c r="R507" s="37">
        <v>234096.67035999999</v>
      </c>
      <c r="S507" s="33">
        <v>17400.5982</v>
      </c>
      <c r="T507" s="20">
        <v>3409.6982399999961</v>
      </c>
      <c r="U507" s="20">
        <v>33815.708280000006</v>
      </c>
      <c r="V507" s="20">
        <v>18314.479079999994</v>
      </c>
      <c r="W507" s="20">
        <v>18380.027520000003</v>
      </c>
      <c r="X507" s="20">
        <v>13705.562879999998</v>
      </c>
      <c r="Y507" s="20">
        <v>21376.460520000001</v>
      </c>
      <c r="Z507" s="20">
        <v>24573.326399999994</v>
      </c>
      <c r="AA507" s="20">
        <v>23610.767759999988</v>
      </c>
      <c r="AB507" s="20">
        <v>0</v>
      </c>
      <c r="AC507" s="20">
        <v>0</v>
      </c>
      <c r="AD507" s="20">
        <v>0</v>
      </c>
      <c r="AE507" s="37">
        <f t="shared" si="114"/>
        <v>174586.62887999997</v>
      </c>
      <c r="AF507" s="148">
        <f t="shared" si="115"/>
        <v>1.8826721680704666E-3</v>
      </c>
      <c r="AG507" s="462">
        <f t="shared" si="116"/>
        <v>3.352863826933028E-2</v>
      </c>
      <c r="AH507" s="149">
        <f t="shared" si="123"/>
        <v>19398.514319999998</v>
      </c>
      <c r="AI507" s="149">
        <f t="shared" si="124"/>
        <v>23186.851559999996</v>
      </c>
      <c r="AJ507" s="457">
        <f t="shared" si="125"/>
        <v>2.0550747901036935E-3</v>
      </c>
      <c r="AK507" s="16">
        <v>15321.648261658644</v>
      </c>
      <c r="AL507" s="147">
        <v>24451.929699528973</v>
      </c>
      <c r="AM507" s="147">
        <f t="shared" si="126"/>
        <v>31190.085872256735</v>
      </c>
      <c r="AN507" s="147">
        <v>31190.085872256735</v>
      </c>
      <c r="AO507" s="147">
        <f t="shared" si="127"/>
        <v>32966.80715579645</v>
      </c>
      <c r="AP507" s="147">
        <f t="shared" si="128"/>
        <v>35048.653196659579</v>
      </c>
      <c r="AS507" s="20">
        <v>23073.667536763543</v>
      </c>
      <c r="AT507" s="33">
        <v>11378.040160867273</v>
      </c>
      <c r="AU507" s="33">
        <v>22014.820292913428</v>
      </c>
      <c r="AV507" s="33">
        <v>12008.067122708904</v>
      </c>
      <c r="AW507" s="33">
        <v>26144.384389999996</v>
      </c>
      <c r="AX507" s="33">
        <v>21299.167296436739</v>
      </c>
      <c r="AY507" s="33">
        <v>23476.586872800006</v>
      </c>
      <c r="AZ507" s="33">
        <f t="shared" si="121"/>
        <v>154716.38193414852</v>
      </c>
      <c r="BA507" s="397">
        <f t="shared" si="117"/>
        <v>278373.85785839026</v>
      </c>
    </row>
    <row r="508" spans="3:55" outlineLevel="1" x14ac:dyDescent="0.35">
      <c r="C508" s="5" t="s">
        <v>41</v>
      </c>
      <c r="D508" s="5" t="s">
        <v>35</v>
      </c>
      <c r="E508" s="5" t="s">
        <v>72</v>
      </c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37">
        <v>0</v>
      </c>
      <c r="S508" s="33">
        <v>0</v>
      </c>
      <c r="T508" s="20">
        <v>0</v>
      </c>
      <c r="U508" s="20">
        <v>0</v>
      </c>
      <c r="V508" s="20">
        <v>0</v>
      </c>
      <c r="W508" s="20">
        <v>0</v>
      </c>
      <c r="X508" s="20">
        <v>0</v>
      </c>
      <c r="Y508" s="20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37">
        <f t="shared" si="114"/>
        <v>0</v>
      </c>
      <c r="AF508" s="148">
        <f t="shared" si="115"/>
        <v>0</v>
      </c>
      <c r="AG508" s="462">
        <f t="shared" si="116"/>
        <v>0</v>
      </c>
      <c r="AH508" s="149">
        <f t="shared" si="123"/>
        <v>0</v>
      </c>
      <c r="AI508" s="149">
        <f t="shared" si="124"/>
        <v>0</v>
      </c>
      <c r="AJ508" s="457">
        <f t="shared" si="125"/>
        <v>0</v>
      </c>
      <c r="AK508" s="16">
        <v>0</v>
      </c>
      <c r="AL508" s="147">
        <v>0</v>
      </c>
      <c r="AM508" s="147">
        <f t="shared" si="126"/>
        <v>0</v>
      </c>
      <c r="AN508" s="147">
        <v>0</v>
      </c>
      <c r="AO508" s="147">
        <f t="shared" si="127"/>
        <v>0</v>
      </c>
      <c r="AP508" s="147">
        <f t="shared" si="128"/>
        <v>0</v>
      </c>
      <c r="AS508" s="20">
        <v>0</v>
      </c>
      <c r="AT508" s="33" t="s">
        <v>225</v>
      </c>
      <c r="AU508" s="33">
        <v>4661.2015293446248</v>
      </c>
      <c r="AV508" s="33">
        <v>0</v>
      </c>
      <c r="AW508" s="33">
        <v>0</v>
      </c>
      <c r="AX508" s="33">
        <v>0</v>
      </c>
      <c r="AY508" s="33">
        <v>0</v>
      </c>
      <c r="AZ508" s="33">
        <f t="shared" si="121"/>
        <v>4661.2015293446248</v>
      </c>
      <c r="BA508" s="397">
        <f t="shared" si="117"/>
        <v>4661.2015293446248</v>
      </c>
    </row>
    <row r="509" spans="3:55" outlineLevel="1" x14ac:dyDescent="0.35">
      <c r="C509" s="5" t="s">
        <v>44</v>
      </c>
      <c r="D509" s="5" t="s">
        <v>50</v>
      </c>
      <c r="E509" s="5" t="s">
        <v>73</v>
      </c>
      <c r="F509" s="28"/>
      <c r="G509" s="28"/>
      <c r="H509" s="28"/>
      <c r="I509" s="28"/>
      <c r="J509" s="28"/>
      <c r="K509" s="28"/>
      <c r="L509" s="28">
        <v>549.72400000000005</v>
      </c>
      <c r="M509" s="28">
        <v>2012.5428399999996</v>
      </c>
      <c r="N509" s="28">
        <v>1577.9180000000001</v>
      </c>
      <c r="O509" s="28">
        <v>968.21600000000012</v>
      </c>
      <c r="P509" s="28">
        <v>1443.7939999999996</v>
      </c>
      <c r="Q509" s="28">
        <v>3385.8129999999996</v>
      </c>
      <c r="R509" s="37">
        <v>9938.0078400000002</v>
      </c>
      <c r="S509" s="33">
        <v>1024.31304</v>
      </c>
      <c r="T509" s="20">
        <v>1692.55008</v>
      </c>
      <c r="U509" s="20">
        <v>1849.4330400000003</v>
      </c>
      <c r="V509" s="20">
        <v>1204.7875200000001</v>
      </c>
      <c r="W509" s="20">
        <v>1178.7595200000001</v>
      </c>
      <c r="X509" s="20">
        <v>1080.39744</v>
      </c>
      <c r="Y509" s="20">
        <v>1557.5954400000003</v>
      </c>
      <c r="Z509" s="20">
        <v>3635.8135200000002</v>
      </c>
      <c r="AA509" s="20">
        <v>1516.9485600000003</v>
      </c>
      <c r="AB509" s="20">
        <v>0</v>
      </c>
      <c r="AC509" s="20">
        <v>0</v>
      </c>
      <c r="AD509" s="20">
        <v>0</v>
      </c>
      <c r="AE509" s="37">
        <f t="shared" si="114"/>
        <v>14740.59816</v>
      </c>
      <c r="AF509" s="148">
        <f t="shared" si="115"/>
        <v>1.5895669716847296E-4</v>
      </c>
      <c r="AG509" s="462">
        <f t="shared" si="116"/>
        <v>4.1609182125621231</v>
      </c>
      <c r="AH509" s="149">
        <f t="shared" si="123"/>
        <v>1637.8442399999999</v>
      </c>
      <c r="AI509" s="149">
        <f t="shared" si="124"/>
        <v>2236.7858400000005</v>
      </c>
      <c r="AJ509" s="457">
        <f t="shared" si="125"/>
        <v>1.9824865738023964E-4</v>
      </c>
      <c r="AK509" s="16">
        <v>11294.182787915151</v>
      </c>
      <c r="AL509" s="147">
        <v>2571.5493003655974</v>
      </c>
      <c r="AM509" s="147">
        <f t="shared" si="126"/>
        <v>3008.8406891689237</v>
      </c>
      <c r="AN509" s="147">
        <v>3008.8406891689237</v>
      </c>
      <c r="AO509" s="147">
        <f t="shared" si="127"/>
        <v>3180.2371807695395</v>
      </c>
      <c r="AP509" s="147">
        <f t="shared" si="128"/>
        <v>3381.0684032929094</v>
      </c>
      <c r="AS509" s="20">
        <v>35887.450492841359</v>
      </c>
      <c r="AT509" s="33">
        <v>2683.5114839198627</v>
      </c>
      <c r="AU509" s="33">
        <v>24133.324765613121</v>
      </c>
      <c r="AV509" s="33">
        <v>0</v>
      </c>
      <c r="AW509" s="33">
        <v>12881.755297204683</v>
      </c>
      <c r="AX509" s="33">
        <v>1257.7667538540782</v>
      </c>
      <c r="AY509" s="33">
        <v>1195.2950400000002</v>
      </c>
      <c r="AZ509" s="33"/>
      <c r="BA509" s="397">
        <f t="shared" si="117"/>
        <v>101474.98219494525</v>
      </c>
    </row>
    <row r="510" spans="3:55" outlineLevel="1" x14ac:dyDescent="0.35">
      <c r="C510" s="5" t="s">
        <v>44</v>
      </c>
      <c r="D510" s="5" t="s">
        <v>51</v>
      </c>
      <c r="E510" s="5" t="s">
        <v>73</v>
      </c>
      <c r="F510" s="23"/>
      <c r="G510" s="23"/>
      <c r="H510" s="23"/>
      <c r="I510" s="23"/>
      <c r="J510" s="23"/>
      <c r="K510" s="23"/>
      <c r="L510" s="28">
        <v>549.72400000000005</v>
      </c>
      <c r="M510" s="28">
        <v>3475.8308399999992</v>
      </c>
      <c r="N510" s="28">
        <v>6699.4260000000004</v>
      </c>
      <c r="O510" s="28">
        <v>4526.46216</v>
      </c>
      <c r="P510" s="28">
        <v>7126.3509999999987</v>
      </c>
      <c r="Q510" s="28">
        <v>5217.3620000000001</v>
      </c>
      <c r="R510" s="37">
        <v>27595.155999999999</v>
      </c>
      <c r="S510" s="33">
        <v>5411.7396000000008</v>
      </c>
      <c r="T510" s="20">
        <v>1326.7281599999997</v>
      </c>
      <c r="U510" s="20">
        <v>7774.1315999999997</v>
      </c>
      <c r="V510" s="20">
        <v>5106.887999999999</v>
      </c>
      <c r="W510" s="20">
        <v>5710.8866399999988</v>
      </c>
      <c r="X510" s="20">
        <v>9250.4203199999974</v>
      </c>
      <c r="Y510" s="20">
        <v>8609.8291200000003</v>
      </c>
      <c r="Z510" s="20">
        <v>7764.5206799999987</v>
      </c>
      <c r="AA510" s="20">
        <v>6862.0132799999983</v>
      </c>
      <c r="AB510" s="20">
        <v>0</v>
      </c>
      <c r="AC510" s="20">
        <v>0</v>
      </c>
      <c r="AD510" s="20">
        <v>0</v>
      </c>
      <c r="AE510" s="37">
        <f t="shared" si="114"/>
        <v>57817.157399999996</v>
      </c>
      <c r="AF510" s="148">
        <f t="shared" si="115"/>
        <v>6.2347703127223263E-4</v>
      </c>
      <c r="AG510" s="462">
        <f t="shared" si="116"/>
        <v>11.657918261026598</v>
      </c>
      <c r="AH510" s="149">
        <f t="shared" si="123"/>
        <v>6424.1286</v>
      </c>
      <c r="AI510" s="149">
        <f t="shared" si="124"/>
        <v>7745.4543599999997</v>
      </c>
      <c r="AJ510" s="457">
        <f t="shared" si="125"/>
        <v>6.8648768255342811E-4</v>
      </c>
      <c r="AK510" s="16">
        <v>9882.4099394257573</v>
      </c>
      <c r="AL510" s="147">
        <v>10503.250414949887</v>
      </c>
      <c r="AM510" s="147">
        <f t="shared" si="126"/>
        <v>10418.895639320053</v>
      </c>
      <c r="AN510" s="147">
        <v>10418.895639320053</v>
      </c>
      <c r="AO510" s="147">
        <f t="shared" si="127"/>
        <v>11012.400694393493</v>
      </c>
      <c r="AP510" s="147">
        <f t="shared" si="128"/>
        <v>11707.831182328702</v>
      </c>
      <c r="AS510" s="20">
        <v>12393.339698679962</v>
      </c>
      <c r="AT510" s="33">
        <v>6111.3785484763266</v>
      </c>
      <c r="AU510" s="33">
        <v>20875.973850124185</v>
      </c>
      <c r="AV510" s="33">
        <v>0</v>
      </c>
      <c r="AW510" s="33">
        <v>12881.755297204683</v>
      </c>
      <c r="AX510" s="33">
        <v>5524.307017160394</v>
      </c>
      <c r="AY510" s="33">
        <v>6039.0482400000001</v>
      </c>
      <c r="AZ510" s="33"/>
      <c r="BA510" s="397">
        <f t="shared" si="117"/>
        <v>117350.59052206346</v>
      </c>
    </row>
    <row r="511" spans="3:55" outlineLevel="1" x14ac:dyDescent="0.35">
      <c r="C511" s="5" t="s">
        <v>41</v>
      </c>
      <c r="D511" s="5" t="s">
        <v>52</v>
      </c>
      <c r="E511" s="5" t="s">
        <v>74</v>
      </c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37">
        <v>0</v>
      </c>
      <c r="S511" s="33">
        <v>0</v>
      </c>
      <c r="T511" s="20">
        <v>0</v>
      </c>
      <c r="U511" s="20">
        <v>0</v>
      </c>
      <c r="V511" s="20">
        <v>0</v>
      </c>
      <c r="W511" s="20">
        <v>0</v>
      </c>
      <c r="X511" s="20">
        <v>0</v>
      </c>
      <c r="Y511" s="20">
        <v>0</v>
      </c>
      <c r="Z511" s="20">
        <v>0</v>
      </c>
      <c r="AA511" s="20">
        <v>0</v>
      </c>
      <c r="AB511" s="20">
        <v>0</v>
      </c>
      <c r="AC511" s="20">
        <v>0</v>
      </c>
      <c r="AD511" s="20">
        <v>0</v>
      </c>
      <c r="AE511" s="37">
        <f t="shared" si="114"/>
        <v>0</v>
      </c>
      <c r="AF511" s="148">
        <f t="shared" si="115"/>
        <v>0</v>
      </c>
      <c r="AG511" s="462">
        <f t="shared" si="116"/>
        <v>0</v>
      </c>
      <c r="AH511" s="149">
        <f t="shared" si="123"/>
        <v>0</v>
      </c>
      <c r="AI511" s="149">
        <f t="shared" si="124"/>
        <v>0</v>
      </c>
      <c r="AJ511" s="457">
        <f t="shared" si="125"/>
        <v>0</v>
      </c>
      <c r="AK511" s="16">
        <v>0</v>
      </c>
      <c r="AL511" s="147">
        <v>0</v>
      </c>
      <c r="AM511" s="147">
        <f t="shared" si="126"/>
        <v>0</v>
      </c>
      <c r="AN511" s="147">
        <v>0</v>
      </c>
      <c r="AO511" s="147">
        <f t="shared" si="127"/>
        <v>0</v>
      </c>
      <c r="AP511" s="147">
        <f t="shared" si="128"/>
        <v>0</v>
      </c>
      <c r="AS511" s="20"/>
      <c r="AT511" s="33">
        <v>0</v>
      </c>
      <c r="AU511" s="33">
        <v>4841.3565955576732</v>
      </c>
      <c r="AV511" s="33">
        <v>0</v>
      </c>
      <c r="AW511" s="33">
        <v>0</v>
      </c>
      <c r="AX511" s="33">
        <v>0</v>
      </c>
      <c r="AY511" s="33">
        <v>0</v>
      </c>
      <c r="AZ511" s="33">
        <f t="shared" si="121"/>
        <v>4841.3565955576732</v>
      </c>
      <c r="BA511" s="397">
        <f t="shared" si="117"/>
        <v>4841.3565955576732</v>
      </c>
    </row>
    <row r="512" spans="3:55" outlineLevel="1" x14ac:dyDescent="0.35">
      <c r="C512" s="5" t="s">
        <v>41</v>
      </c>
      <c r="D512" s="5" t="s">
        <v>53</v>
      </c>
      <c r="E512" s="5" t="s">
        <v>74</v>
      </c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37">
        <v>0</v>
      </c>
      <c r="S512" s="33">
        <v>0</v>
      </c>
      <c r="T512" s="20">
        <v>0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  <c r="AB512" s="20">
        <v>0</v>
      </c>
      <c r="AC512" s="20">
        <v>0</v>
      </c>
      <c r="AD512" s="20">
        <v>0</v>
      </c>
      <c r="AE512" s="37">
        <f t="shared" si="114"/>
        <v>0</v>
      </c>
      <c r="AF512" s="148">
        <f t="shared" si="115"/>
        <v>0</v>
      </c>
      <c r="AG512" s="462">
        <f t="shared" si="116"/>
        <v>0</v>
      </c>
      <c r="AH512" s="149">
        <f t="shared" si="123"/>
        <v>0</v>
      </c>
      <c r="AI512" s="149">
        <f t="shared" si="124"/>
        <v>0</v>
      </c>
      <c r="AJ512" s="457">
        <f t="shared" si="125"/>
        <v>0</v>
      </c>
      <c r="AK512" s="16">
        <v>0</v>
      </c>
      <c r="AL512" s="147">
        <v>0</v>
      </c>
      <c r="AM512" s="147">
        <f t="shared" si="126"/>
        <v>0</v>
      </c>
      <c r="AN512" s="147">
        <v>0</v>
      </c>
      <c r="AO512" s="147">
        <f t="shared" si="127"/>
        <v>0</v>
      </c>
      <c r="AP512" s="147">
        <f t="shared" si="128"/>
        <v>0</v>
      </c>
      <c r="AS512" s="20"/>
      <c r="AT512" s="33">
        <v>0</v>
      </c>
      <c r="AU512" s="33">
        <v>2124.0894005317391</v>
      </c>
      <c r="AV512" s="33">
        <v>0</v>
      </c>
      <c r="AW512" s="33">
        <v>0</v>
      </c>
      <c r="AX512" s="33">
        <v>0</v>
      </c>
      <c r="AY512" s="33">
        <v>0</v>
      </c>
      <c r="AZ512" s="33">
        <f t="shared" si="121"/>
        <v>2124.0894005317391</v>
      </c>
      <c r="BA512" s="397">
        <f t="shared" si="117"/>
        <v>2124.0894005317391</v>
      </c>
    </row>
    <row r="513" spans="3:53" outlineLevel="1" x14ac:dyDescent="0.35">
      <c r="C513" s="5" t="s">
        <v>44</v>
      </c>
      <c r="D513" s="5" t="s">
        <v>54</v>
      </c>
      <c r="E513" s="5" t="s">
        <v>75</v>
      </c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8">
        <v>328.21199999999999</v>
      </c>
      <c r="R513" s="37">
        <v>328.21199999999999</v>
      </c>
      <c r="S513" s="33">
        <v>345.5136</v>
      </c>
      <c r="T513" s="20">
        <v>0</v>
      </c>
      <c r="U513" s="20">
        <v>414.61631999999997</v>
      </c>
      <c r="V513" s="20">
        <v>460.6848</v>
      </c>
      <c r="W513" s="20">
        <v>0</v>
      </c>
      <c r="X513" s="20">
        <v>69.102720000000005</v>
      </c>
      <c r="Y513" s="20">
        <v>0</v>
      </c>
      <c r="Z513" s="20">
        <v>345.5136</v>
      </c>
      <c r="AA513" s="20">
        <v>0</v>
      </c>
      <c r="AB513" s="20">
        <v>0</v>
      </c>
      <c r="AC513" s="20">
        <v>0</v>
      </c>
      <c r="AD513" s="20">
        <v>0</v>
      </c>
      <c r="AE513" s="37">
        <f t="shared" si="114"/>
        <v>1635.4310399999999</v>
      </c>
      <c r="AF513" s="148">
        <f t="shared" si="115"/>
        <v>1.7635832260229035E-5</v>
      </c>
      <c r="AG513" s="462">
        <f t="shared" si="116"/>
        <v>0</v>
      </c>
      <c r="AH513" s="149">
        <f t="shared" si="123"/>
        <v>181.71456000000001</v>
      </c>
      <c r="AI513" s="149">
        <f t="shared" si="124"/>
        <v>115.1712</v>
      </c>
      <c r="AJ513" s="457">
        <f t="shared" si="125"/>
        <v>1.0207743343399854E-5</v>
      </c>
      <c r="AK513" s="16">
        <v>14000.08074751982</v>
      </c>
      <c r="AL513" s="147">
        <v>169.94568203701002</v>
      </c>
      <c r="AM513" s="147">
        <f t="shared" si="126"/>
        <v>154.92399253583073</v>
      </c>
      <c r="AN513" s="147">
        <v>154.92399253583073</v>
      </c>
      <c r="AO513" s="147">
        <f t="shared" si="127"/>
        <v>163.74912870239052</v>
      </c>
      <c r="AP513" s="147">
        <f t="shared" si="128"/>
        <v>174.08984728253117</v>
      </c>
      <c r="AS513" s="20">
        <v>328.21199999999999</v>
      </c>
      <c r="AT513" s="33">
        <v>0</v>
      </c>
      <c r="AU513" s="33">
        <v>4661.2015293446248</v>
      </c>
      <c r="AV513" s="33">
        <v>0</v>
      </c>
      <c r="AW513" s="33">
        <v>0</v>
      </c>
      <c r="AX513" s="33">
        <v>390.12396498706357</v>
      </c>
      <c r="AY513" s="33">
        <v>264.89375999999999</v>
      </c>
      <c r="AZ513" s="33">
        <f t="shared" si="121"/>
        <v>19644.512001851508</v>
      </c>
      <c r="BA513" s="397">
        <f t="shared" si="117"/>
        <v>20307.220652409273</v>
      </c>
    </row>
    <row r="514" spans="3:53" outlineLevel="1" x14ac:dyDescent="0.35">
      <c r="C514" s="5" t="s">
        <v>42</v>
      </c>
      <c r="D514" s="5" t="s">
        <v>55</v>
      </c>
      <c r="E514" s="5" t="s">
        <v>76</v>
      </c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37">
        <v>0</v>
      </c>
      <c r="S514" s="33">
        <v>0</v>
      </c>
      <c r="T514" s="20">
        <v>0</v>
      </c>
      <c r="U514" s="20">
        <v>0</v>
      </c>
      <c r="V514" s="20">
        <v>0</v>
      </c>
      <c r="W514" s="20">
        <v>0</v>
      </c>
      <c r="X514" s="20">
        <v>0</v>
      </c>
      <c r="Y514" s="20">
        <v>0</v>
      </c>
      <c r="Z514" s="20">
        <v>0</v>
      </c>
      <c r="AA514" s="20">
        <v>0</v>
      </c>
      <c r="AB514" s="20">
        <v>0</v>
      </c>
      <c r="AC514" s="20">
        <v>0</v>
      </c>
      <c r="AD514" s="20">
        <v>0</v>
      </c>
      <c r="AE514" s="37">
        <f t="shared" si="114"/>
        <v>0</v>
      </c>
      <c r="AF514" s="148">
        <f t="shared" si="115"/>
        <v>0</v>
      </c>
      <c r="AG514" s="462">
        <f t="shared" si="116"/>
        <v>0</v>
      </c>
      <c r="AH514" s="149">
        <f t="shared" si="123"/>
        <v>0</v>
      </c>
      <c r="AI514" s="149">
        <f t="shared" si="124"/>
        <v>0</v>
      </c>
      <c r="AJ514" s="457">
        <f t="shared" si="125"/>
        <v>0</v>
      </c>
      <c r="AK514" s="16">
        <v>0</v>
      </c>
      <c r="AL514" s="147">
        <v>0</v>
      </c>
      <c r="AM514" s="147">
        <f t="shared" si="126"/>
        <v>0</v>
      </c>
      <c r="AN514" s="147">
        <v>0</v>
      </c>
      <c r="AO514" s="147">
        <f t="shared" si="127"/>
        <v>0</v>
      </c>
      <c r="AP514" s="147">
        <f t="shared" si="128"/>
        <v>0</v>
      </c>
      <c r="AS514" s="20">
        <v>0</v>
      </c>
      <c r="AT514" s="33" t="s">
        <v>225</v>
      </c>
      <c r="AU514" s="33">
        <v>0</v>
      </c>
      <c r="AV514" s="33">
        <v>0</v>
      </c>
      <c r="AW514" s="33">
        <v>0</v>
      </c>
      <c r="AX514" s="33">
        <v>0</v>
      </c>
      <c r="AY514" s="33">
        <v>0</v>
      </c>
      <c r="AZ514" s="33">
        <f t="shared" si="121"/>
        <v>0</v>
      </c>
      <c r="BA514" s="397">
        <f t="shared" si="117"/>
        <v>0</v>
      </c>
    </row>
    <row r="515" spans="3:53" outlineLevel="1" x14ac:dyDescent="0.35">
      <c r="C515" s="5" t="s">
        <v>42</v>
      </c>
      <c r="D515" s="5" t="s">
        <v>56</v>
      </c>
      <c r="E515" s="5" t="s">
        <v>74</v>
      </c>
      <c r="F515" s="23"/>
      <c r="G515" s="23"/>
      <c r="H515" s="23"/>
      <c r="I515" s="23"/>
      <c r="J515" s="23"/>
      <c r="K515" s="23"/>
      <c r="L515" s="28"/>
      <c r="M515" s="28"/>
      <c r="N515" s="28"/>
      <c r="O515" s="28"/>
      <c r="P515" s="28"/>
      <c r="Q515" s="28"/>
      <c r="R515" s="37">
        <v>0</v>
      </c>
      <c r="S515" s="33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37">
        <f t="shared" si="114"/>
        <v>0</v>
      </c>
      <c r="AF515" s="148">
        <f t="shared" si="115"/>
        <v>0</v>
      </c>
      <c r="AG515" s="462">
        <f t="shared" si="116"/>
        <v>0</v>
      </c>
      <c r="AH515" s="149">
        <f t="shared" si="123"/>
        <v>0</v>
      </c>
      <c r="AI515" s="149">
        <f t="shared" si="124"/>
        <v>0</v>
      </c>
      <c r="AJ515" s="457">
        <f t="shared" si="125"/>
        <v>0</v>
      </c>
      <c r="AK515" s="16">
        <v>0</v>
      </c>
      <c r="AL515" s="147">
        <v>0</v>
      </c>
      <c r="AM515" s="147">
        <f t="shared" si="126"/>
        <v>0</v>
      </c>
      <c r="AN515" s="147">
        <v>0</v>
      </c>
      <c r="AO515" s="147">
        <f t="shared" si="127"/>
        <v>0</v>
      </c>
      <c r="AP515" s="147">
        <f t="shared" si="128"/>
        <v>0</v>
      </c>
      <c r="AS515" s="20">
        <v>0</v>
      </c>
      <c r="AT515" s="33" t="s">
        <v>225</v>
      </c>
      <c r="AU515" s="33">
        <v>0</v>
      </c>
      <c r="AV515" s="33">
        <v>0</v>
      </c>
      <c r="AW515" s="33">
        <v>0</v>
      </c>
      <c r="AX515" s="33">
        <v>0</v>
      </c>
      <c r="AY515" s="33">
        <v>0</v>
      </c>
      <c r="AZ515" s="33">
        <f t="shared" si="121"/>
        <v>0</v>
      </c>
      <c r="BA515" s="397">
        <f t="shared" si="117"/>
        <v>0</v>
      </c>
    </row>
    <row r="516" spans="3:53" outlineLevel="1" x14ac:dyDescent="0.35">
      <c r="C516" s="5" t="s">
        <v>45</v>
      </c>
      <c r="D516" s="5" t="s">
        <v>57</v>
      </c>
      <c r="E516" s="5" t="s">
        <v>77</v>
      </c>
      <c r="F516" s="23"/>
      <c r="G516" s="23"/>
      <c r="H516" s="23"/>
      <c r="I516" s="23"/>
      <c r="J516" s="23"/>
      <c r="K516" s="23"/>
      <c r="L516" s="28">
        <v>669.25400000000002</v>
      </c>
      <c r="M516" s="28">
        <v>2015.2640000000001</v>
      </c>
      <c r="N516" s="28">
        <v>2967.9540000000002</v>
      </c>
      <c r="O516" s="28">
        <v>1956.0539999999999</v>
      </c>
      <c r="P516" s="28">
        <v>1440.3590000000002</v>
      </c>
      <c r="Q516" s="28">
        <v>2997.125</v>
      </c>
      <c r="R516" s="37">
        <v>12046.01</v>
      </c>
      <c r="S516" s="33">
        <v>892.27656000000013</v>
      </c>
      <c r="T516" s="20">
        <v>1572.0739200000003</v>
      </c>
      <c r="U516" s="20">
        <v>151.74864000000002</v>
      </c>
      <c r="V516" s="20">
        <v>910.49184000000014</v>
      </c>
      <c r="W516" s="20">
        <v>531.12024000000008</v>
      </c>
      <c r="X516" s="20">
        <v>743.57999999999993</v>
      </c>
      <c r="Y516" s="20">
        <v>363.69324</v>
      </c>
      <c r="Z516" s="20">
        <v>970.68780000000015</v>
      </c>
      <c r="AA516" s="20">
        <v>0</v>
      </c>
      <c r="AB516" s="20">
        <v>0</v>
      </c>
      <c r="AC516" s="20">
        <v>0</v>
      </c>
      <c r="AD516" s="20">
        <v>0</v>
      </c>
      <c r="AE516" s="37">
        <f t="shared" si="114"/>
        <v>6135.6722400000017</v>
      </c>
      <c r="AF516" s="148">
        <f t="shared" si="115"/>
        <v>6.6164628028818497E-5</v>
      </c>
      <c r="AG516" s="462">
        <f t="shared" si="116"/>
        <v>1.2855768670576997</v>
      </c>
      <c r="AH516" s="149">
        <f t="shared" si="123"/>
        <v>681.74136000000021</v>
      </c>
      <c r="AI516" s="149">
        <f t="shared" si="124"/>
        <v>444.79368000000005</v>
      </c>
      <c r="AJ516" s="457">
        <f t="shared" si="125"/>
        <v>3.9422526866146444E-5</v>
      </c>
      <c r="AK516" s="16">
        <v>847.36031335852329</v>
      </c>
      <c r="AL516" s="147">
        <v>851.72842735455924</v>
      </c>
      <c r="AM516" s="147">
        <f t="shared" si="126"/>
        <v>598.31982961282586</v>
      </c>
      <c r="AN516" s="147">
        <v>598.31982961282586</v>
      </c>
      <c r="AO516" s="147">
        <f t="shared" si="127"/>
        <v>632.40269748279013</v>
      </c>
      <c r="AP516" s="147">
        <f t="shared" si="128"/>
        <v>672.33877760616417</v>
      </c>
      <c r="AS516" s="20">
        <v>1255.4541552482185</v>
      </c>
      <c r="AT516" s="33">
        <v>2841.9136710951038</v>
      </c>
      <c r="AU516" s="33">
        <v>3081.9641370987056</v>
      </c>
      <c r="AV516" s="33">
        <v>2449.1383504917108</v>
      </c>
      <c r="AW516" s="33">
        <v>3305.9760640000009</v>
      </c>
      <c r="AX516" s="33">
        <v>315.62887967618252</v>
      </c>
      <c r="AY516" s="33">
        <v>669.25400000000002</v>
      </c>
      <c r="AZ516" s="33">
        <f t="shared" si="121"/>
        <v>14766.689570968445</v>
      </c>
      <c r="BA516" s="397">
        <f t="shared" si="117"/>
        <v>17521.479303024786</v>
      </c>
    </row>
    <row r="517" spans="3:53" outlineLevel="1" x14ac:dyDescent="0.35">
      <c r="C517" s="5" t="s">
        <v>45</v>
      </c>
      <c r="D517" s="5" t="s">
        <v>58</v>
      </c>
      <c r="E517" s="5" t="s">
        <v>77</v>
      </c>
      <c r="F517" s="23"/>
      <c r="G517" s="23"/>
      <c r="H517" s="23"/>
      <c r="I517" s="23"/>
      <c r="J517" s="23"/>
      <c r="K517" s="23"/>
      <c r="L517" s="28">
        <v>669.25400000000002</v>
      </c>
      <c r="M517" s="28">
        <v>3074.4719999999998</v>
      </c>
      <c r="N517" s="28">
        <v>2778.268</v>
      </c>
      <c r="O517" s="28">
        <v>2347.8190000000004</v>
      </c>
      <c r="P517" s="28">
        <v>1560.498</v>
      </c>
      <c r="Q517" s="28">
        <v>2097.2460000000001</v>
      </c>
      <c r="R517" s="37">
        <v>12527.557000000001</v>
      </c>
      <c r="S517" s="33">
        <v>1347.5224800000001</v>
      </c>
      <c r="T517" s="20">
        <v>1790.5795200000005</v>
      </c>
      <c r="U517" s="20">
        <v>151.74864000000002</v>
      </c>
      <c r="V517" s="20">
        <v>379.37160000000006</v>
      </c>
      <c r="W517" s="20">
        <v>531.12024000000008</v>
      </c>
      <c r="X517" s="20">
        <v>303.49728000000005</v>
      </c>
      <c r="Y517" s="20">
        <v>594.34884000000011</v>
      </c>
      <c r="Z517" s="20">
        <v>63.228600000000007</v>
      </c>
      <c r="AA517" s="20">
        <v>303.49728000000005</v>
      </c>
      <c r="AB517" s="20">
        <v>0</v>
      </c>
      <c r="AC517" s="20">
        <v>0</v>
      </c>
      <c r="AD517" s="20">
        <v>0</v>
      </c>
      <c r="AE517" s="37">
        <f t="shared" si="114"/>
        <v>5464.9144800000013</v>
      </c>
      <c r="AF517" s="148">
        <f t="shared" si="115"/>
        <v>5.8931445428464419E-5</v>
      </c>
      <c r="AG517" s="462">
        <f t="shared" si="116"/>
        <v>0.37868455116640543</v>
      </c>
      <c r="AH517" s="149">
        <f t="shared" si="123"/>
        <v>607.2127200000001</v>
      </c>
      <c r="AI517" s="149">
        <f t="shared" si="124"/>
        <v>320.35824000000008</v>
      </c>
      <c r="AJ517" s="457">
        <f t="shared" si="125"/>
        <v>2.8393684287940856E-5</v>
      </c>
      <c r="AK517" s="16">
        <v>903.32334908769519</v>
      </c>
      <c r="AL517" s="147">
        <v>393.93166863023743</v>
      </c>
      <c r="AM517" s="147">
        <f t="shared" si="126"/>
        <v>430.93392777492886</v>
      </c>
      <c r="AN517" s="147">
        <v>430.93392777492886</v>
      </c>
      <c r="AO517" s="147">
        <f t="shared" si="127"/>
        <v>455.48177558826626</v>
      </c>
      <c r="AP517" s="147">
        <f t="shared" si="128"/>
        <v>484.24534152028019</v>
      </c>
      <c r="AS517" s="20">
        <v>1360.1706471932064</v>
      </c>
      <c r="AT517" s="33">
        <v>2888.502618446395</v>
      </c>
      <c r="AU517" s="33">
        <v>3132.4883547701493</v>
      </c>
      <c r="AV517" s="33">
        <v>2489.2883307066686</v>
      </c>
      <c r="AW517" s="33">
        <v>3360.1726240000007</v>
      </c>
      <c r="AX517" s="33">
        <v>473.44331951427381</v>
      </c>
      <c r="AY517" s="33">
        <v>829.56312000000014</v>
      </c>
      <c r="AZ517" s="33">
        <f t="shared" si="121"/>
        <v>15436.95236371839</v>
      </c>
      <c r="BA517" s="397">
        <f t="shared" si="117"/>
        <v>17201.545077232102</v>
      </c>
    </row>
    <row r="518" spans="3:53" outlineLevel="1" x14ac:dyDescent="0.35">
      <c r="C518" s="5" t="s">
        <v>45</v>
      </c>
      <c r="D518" s="5" t="s">
        <v>59</v>
      </c>
      <c r="E518" s="5" t="s">
        <v>77</v>
      </c>
      <c r="F518" s="23"/>
      <c r="G518" s="23"/>
      <c r="H518" s="23"/>
      <c r="I518" s="23"/>
      <c r="J518" s="23"/>
      <c r="K518" s="23"/>
      <c r="L518" s="28"/>
      <c r="M518" s="28"/>
      <c r="N518" s="28"/>
      <c r="O518" s="28"/>
      <c r="P518" s="28"/>
      <c r="Q518" s="28"/>
      <c r="R518" s="37">
        <v>0</v>
      </c>
      <c r="S518" s="33">
        <v>2866.9917600000003</v>
      </c>
      <c r="T518" s="20">
        <v>2775.96072</v>
      </c>
      <c r="U518" s="20">
        <v>7171.30152</v>
      </c>
      <c r="V518" s="20">
        <v>5080.546800000001</v>
      </c>
      <c r="W518" s="20">
        <v>4015.2736800000002</v>
      </c>
      <c r="X518" s="20">
        <v>6731.5859999999993</v>
      </c>
      <c r="Y518" s="20">
        <v>8245.0094400000016</v>
      </c>
      <c r="Z518" s="20">
        <v>11296.175760000002</v>
      </c>
      <c r="AA518" s="20">
        <v>8615.2831200000019</v>
      </c>
      <c r="AB518" s="20">
        <v>0</v>
      </c>
      <c r="AC518" s="20">
        <v>0</v>
      </c>
      <c r="AD518" s="20">
        <v>0</v>
      </c>
      <c r="AE518" s="37">
        <f t="shared" si="114"/>
        <v>56798.128799999999</v>
      </c>
      <c r="AF518" s="148">
        <f t="shared" si="115"/>
        <v>6.1248823564684449E-4</v>
      </c>
      <c r="AG518" s="462">
        <f t="shared" si="116"/>
        <v>0</v>
      </c>
      <c r="AH518" s="149">
        <f t="shared" si="123"/>
        <v>6310.9031999999997</v>
      </c>
      <c r="AI518" s="149">
        <f t="shared" si="124"/>
        <v>9385.489440000003</v>
      </c>
      <c r="AJ518" s="457">
        <f t="shared" si="125"/>
        <v>8.3184569888747936E-4</v>
      </c>
      <c r="AK518" s="16">
        <v>8432.9898149766614</v>
      </c>
      <c r="AL518" s="147">
        <v>10768.85738744272</v>
      </c>
      <c r="AM518" s="147">
        <f t="shared" si="126"/>
        <v>12625.009515813665</v>
      </c>
      <c r="AN518" s="147">
        <v>12625.009515813665</v>
      </c>
      <c r="AO518" s="147">
        <f t="shared" si="127"/>
        <v>13344.184294732431</v>
      </c>
      <c r="AP518" s="147">
        <f t="shared" si="128"/>
        <v>14186.866363130799</v>
      </c>
      <c r="AS518" s="20">
        <v>223.07399999999996</v>
      </c>
      <c r="AT518" s="33">
        <v>260.8969910877455</v>
      </c>
      <c r="AU518" s="33">
        <v>4661.2015293446248</v>
      </c>
      <c r="AV518" s="33">
        <v>3704.1078082223376</v>
      </c>
      <c r="AW518" s="33">
        <v>5000</v>
      </c>
      <c r="AX518" s="33">
        <v>4919.2062940951419</v>
      </c>
      <c r="AY518" s="33">
        <v>5024.9095200000011</v>
      </c>
      <c r="AZ518" s="33">
        <f t="shared" si="121"/>
        <v>32226.38595772651</v>
      </c>
      <c r="BA518" s="397">
        <f t="shared" si="117"/>
        <v>83151.303518846136</v>
      </c>
    </row>
    <row r="519" spans="3:53" outlineLevel="1" x14ac:dyDescent="0.35">
      <c r="C519" s="5" t="s">
        <v>45</v>
      </c>
      <c r="D519" s="5" t="s">
        <v>60</v>
      </c>
      <c r="E519" s="5" t="s">
        <v>72</v>
      </c>
      <c r="F519" s="23"/>
      <c r="G519" s="23"/>
      <c r="H519" s="23"/>
      <c r="I519" s="23"/>
      <c r="J519" s="23"/>
      <c r="K519" s="23"/>
      <c r="L519" s="28"/>
      <c r="M519" s="28"/>
      <c r="N519" s="28"/>
      <c r="O519" s="28"/>
      <c r="P519" s="28"/>
      <c r="Q519" s="28"/>
      <c r="R519" s="37">
        <v>0</v>
      </c>
      <c r="S519" s="33">
        <v>0</v>
      </c>
      <c r="T519" s="20">
        <v>0</v>
      </c>
      <c r="U519" s="20">
        <v>0</v>
      </c>
      <c r="V519" s="20">
        <v>3034.9728000000005</v>
      </c>
      <c r="W519" s="20">
        <v>43172.48808000001</v>
      </c>
      <c r="X519" s="20">
        <v>9400.9766400000026</v>
      </c>
      <c r="Y519" s="20">
        <v>7793.3663999999981</v>
      </c>
      <c r="Z519" s="20">
        <v>11435.249519999999</v>
      </c>
      <c r="AA519" s="20">
        <v>8562.8858400000008</v>
      </c>
      <c r="AB519" s="20">
        <v>0</v>
      </c>
      <c r="AC519" s="20">
        <v>0</v>
      </c>
      <c r="AD519" s="20">
        <v>0</v>
      </c>
      <c r="AE519" s="37">
        <f t="shared" si="114"/>
        <v>83399.939280000021</v>
      </c>
      <c r="AF519" s="148">
        <f t="shared" si="115"/>
        <v>8.9935148818954007E-4</v>
      </c>
      <c r="AG519" s="462">
        <f t="shared" si="116"/>
        <v>0</v>
      </c>
      <c r="AH519" s="149">
        <f t="shared" si="123"/>
        <v>9266.6599200000019</v>
      </c>
      <c r="AI519" s="149">
        <f t="shared" si="124"/>
        <v>9263.8339199999991</v>
      </c>
      <c r="AJ519" s="457">
        <f t="shared" si="125"/>
        <v>8.2106324351262968E-4</v>
      </c>
      <c r="AK519" s="16">
        <v>20924.53797349356</v>
      </c>
      <c r="AL519" s="147">
        <v>11734.886928837986</v>
      </c>
      <c r="AM519" s="147">
        <f t="shared" si="126"/>
        <v>12461.363058431758</v>
      </c>
      <c r="AN519" s="147">
        <v>12461.363058431758</v>
      </c>
      <c r="AO519" s="147">
        <f t="shared" si="127"/>
        <v>13171.215832114722</v>
      </c>
      <c r="AP519" s="147">
        <f t="shared" si="128"/>
        <v>14002.974983186181</v>
      </c>
      <c r="AS519" s="20">
        <v>0</v>
      </c>
      <c r="AT519" s="33">
        <v>0</v>
      </c>
      <c r="AU519" s="33">
        <v>0</v>
      </c>
      <c r="AV519" s="33">
        <v>3000</v>
      </c>
      <c r="AW519" s="33">
        <v>0</v>
      </c>
      <c r="AX519" s="33">
        <v>20594.78439887091</v>
      </c>
      <c r="AY519" s="33">
        <v>18113.418720000001</v>
      </c>
      <c r="AZ519" s="33">
        <f t="shared" si="121"/>
        <v>62632.741092364464</v>
      </c>
      <c r="BA519" s="397">
        <f t="shared" si="117"/>
        <v>114003.18189493513</v>
      </c>
    </row>
    <row r="520" spans="3:53" outlineLevel="1" x14ac:dyDescent="0.35">
      <c r="C520" s="5" t="s">
        <v>45</v>
      </c>
      <c r="D520" s="5" t="s">
        <v>61</v>
      </c>
      <c r="E520" s="5" t="s">
        <v>72</v>
      </c>
      <c r="F520" s="23"/>
      <c r="G520" s="23"/>
      <c r="H520" s="23"/>
      <c r="I520" s="23"/>
      <c r="J520" s="23"/>
      <c r="K520" s="23"/>
      <c r="L520" s="28"/>
      <c r="M520" s="28"/>
      <c r="N520" s="28"/>
      <c r="O520" s="28"/>
      <c r="P520" s="28"/>
      <c r="Q520" s="28"/>
      <c r="R520" s="37">
        <v>0</v>
      </c>
      <c r="S520" s="33">
        <v>0</v>
      </c>
      <c r="T520" s="20">
        <v>0</v>
      </c>
      <c r="U520" s="20">
        <v>0</v>
      </c>
      <c r="V520" s="20">
        <v>0</v>
      </c>
      <c r="W520" s="20">
        <v>0</v>
      </c>
      <c r="X520" s="20">
        <v>1434.1730399999997</v>
      </c>
      <c r="Y520" s="20">
        <v>986.36616000000015</v>
      </c>
      <c r="Z520" s="20">
        <v>180.65159999999997</v>
      </c>
      <c r="AA520" s="20">
        <v>1065.8444399999998</v>
      </c>
      <c r="AB520" s="20">
        <v>0</v>
      </c>
      <c r="AC520" s="20">
        <v>0</v>
      </c>
      <c r="AD520" s="20">
        <v>0</v>
      </c>
      <c r="AE520" s="37">
        <f t="shared" ref="AE520:AE583" si="129">+SUM(S520:AD520)</f>
        <v>3667.0352399999997</v>
      </c>
      <c r="AF520" s="148">
        <f t="shared" si="115"/>
        <v>3.9543836947713016E-5</v>
      </c>
      <c r="AG520" s="462">
        <f t="shared" si="116"/>
        <v>0</v>
      </c>
      <c r="AH520" s="149">
        <f t="shared" si="123"/>
        <v>407.44835999999998</v>
      </c>
      <c r="AI520" s="149">
        <f t="shared" si="124"/>
        <v>744.28740000000005</v>
      </c>
      <c r="AJ520" s="457">
        <f t="shared" si="125"/>
        <v>6.5966967027576218E-5</v>
      </c>
      <c r="AK520" s="16">
        <v>1618.9669899598011</v>
      </c>
      <c r="AL520" s="147">
        <v>1066.193305209008</v>
      </c>
      <c r="AM520" s="147">
        <f t="shared" si="126"/>
        <v>1001.1875851090628</v>
      </c>
      <c r="AN520" s="147">
        <v>1001.1875851090628</v>
      </c>
      <c r="AO520" s="147">
        <f t="shared" si="127"/>
        <v>1058.2195310474115</v>
      </c>
      <c r="AP520" s="147">
        <f t="shared" si="128"/>
        <v>1125.0458430606977</v>
      </c>
      <c r="AS520" s="20">
        <v>0</v>
      </c>
      <c r="AT520" s="33">
        <v>0</v>
      </c>
      <c r="AU520" s="33">
        <v>0</v>
      </c>
      <c r="AV520" s="33">
        <v>3000</v>
      </c>
      <c r="AW520" s="33">
        <v>0</v>
      </c>
      <c r="AX520" s="33">
        <v>0</v>
      </c>
      <c r="AY520" s="33">
        <v>1000.6091999999999</v>
      </c>
      <c r="AZ520" s="33">
        <f t="shared" si="121"/>
        <v>5619.576189959801</v>
      </c>
      <c r="BA520" s="397">
        <f t="shared" si="117"/>
        <v>9870.2224543859811</v>
      </c>
    </row>
    <row r="521" spans="3:53" outlineLevel="1" x14ac:dyDescent="0.35">
      <c r="C521" s="5" t="s">
        <v>45</v>
      </c>
      <c r="D521" s="5" t="s">
        <v>62</v>
      </c>
      <c r="E521" s="5" t="s">
        <v>78</v>
      </c>
      <c r="F521" s="23"/>
      <c r="G521" s="23"/>
      <c r="H521" s="23"/>
      <c r="I521" s="23"/>
      <c r="J521" s="23"/>
      <c r="K521" s="23"/>
      <c r="L521" s="28"/>
      <c r="M521" s="28"/>
      <c r="N521" s="28"/>
      <c r="O521" s="28"/>
      <c r="P521" s="28"/>
      <c r="Q521" s="28"/>
      <c r="R521" s="37">
        <v>0</v>
      </c>
      <c r="S521" s="33">
        <v>0</v>
      </c>
      <c r="T521" s="20">
        <v>0</v>
      </c>
      <c r="U521" s="20">
        <v>0</v>
      </c>
      <c r="V521" s="20">
        <v>0</v>
      </c>
      <c r="W521" s="20">
        <v>0</v>
      </c>
      <c r="X521" s="20">
        <v>2227.2407999999996</v>
      </c>
      <c r="Y521" s="20">
        <v>2771.0812800000003</v>
      </c>
      <c r="Z521" s="20">
        <v>110.08547999999999</v>
      </c>
      <c r="AA521" s="20">
        <v>220.17095999999998</v>
      </c>
      <c r="AB521" s="20">
        <v>0</v>
      </c>
      <c r="AC521" s="20">
        <v>0</v>
      </c>
      <c r="AD521" s="20">
        <v>0</v>
      </c>
      <c r="AE521" s="37">
        <f t="shared" si="129"/>
        <v>5328.57852</v>
      </c>
      <c r="AF521" s="148">
        <f t="shared" ref="AF521:AF588" si="130">AE521/$AE$7</f>
        <v>5.7461253128826206E-5</v>
      </c>
      <c r="AG521" s="462">
        <f t="shared" ref="AG521:AG584" si="131">IFERROR(SUM(S521:Z521)/SUM(F521:M521)-1,0)</f>
        <v>0</v>
      </c>
      <c r="AH521" s="149">
        <f t="shared" si="123"/>
        <v>592.06428000000005</v>
      </c>
      <c r="AI521" s="149">
        <f t="shared" si="124"/>
        <v>1033.7792400000001</v>
      </c>
      <c r="AJ521" s="457">
        <f t="shared" si="125"/>
        <v>9.1624930153154277E-5</v>
      </c>
      <c r="AK521" s="16">
        <v>2514.2219476470282</v>
      </c>
      <c r="AL521" s="147">
        <v>2093.867908786654</v>
      </c>
      <c r="AM521" s="147">
        <f t="shared" si="126"/>
        <v>1390.6011855520894</v>
      </c>
      <c r="AN521" s="147">
        <v>1390.6011855520894</v>
      </c>
      <c r="AO521" s="147">
        <f t="shared" si="127"/>
        <v>1469.8158030880941</v>
      </c>
      <c r="AP521" s="147">
        <f t="shared" si="128"/>
        <v>1562.6343219090465</v>
      </c>
      <c r="AS521" s="20">
        <v>0</v>
      </c>
      <c r="AT521" s="33">
        <v>0</v>
      </c>
      <c r="AU521" s="33">
        <f>9322.40305868925*3</f>
        <v>27967.20917606775</v>
      </c>
      <c r="AV521" s="33">
        <v>3000</v>
      </c>
      <c r="AW521" s="33">
        <v>30000</v>
      </c>
      <c r="AX521" s="33">
        <v>0</v>
      </c>
      <c r="AY521" s="33">
        <v>1126.386</v>
      </c>
      <c r="AZ521" s="33">
        <f t="shared" si="121"/>
        <v>64607.817123714776</v>
      </c>
      <c r="BA521" s="397">
        <f t="shared" ref="BA521:BA584" si="132">SUM(AS521:AY521,AK521,AL521,AN521,AO521,AP521)</f>
        <v>71124.736343050652</v>
      </c>
    </row>
    <row r="522" spans="3:53" outlineLevel="1" x14ac:dyDescent="0.35">
      <c r="C522" s="5" t="s">
        <v>46</v>
      </c>
      <c r="D522" s="5" t="s">
        <v>38</v>
      </c>
      <c r="E522" s="5" t="s">
        <v>79</v>
      </c>
      <c r="F522" s="23"/>
      <c r="G522" s="23"/>
      <c r="H522" s="23"/>
      <c r="I522" s="23"/>
      <c r="J522" s="23"/>
      <c r="K522" s="23"/>
      <c r="L522" s="28">
        <v>684.12</v>
      </c>
      <c r="M522" s="28">
        <v>2058.3589999999999</v>
      </c>
      <c r="N522" s="28">
        <v>1179.6000000000004</v>
      </c>
      <c r="O522" s="28">
        <v>1874.1129999999998</v>
      </c>
      <c r="P522" s="28">
        <v>746.61200000000008</v>
      </c>
      <c r="Q522" s="28">
        <v>3732.6159999999991</v>
      </c>
      <c r="R522" s="37">
        <v>10275.419999999998</v>
      </c>
      <c r="S522" s="33">
        <v>5066.7541199999996</v>
      </c>
      <c r="T522" s="20">
        <v>3940.8281999999999</v>
      </c>
      <c r="U522" s="20">
        <v>6712.3263599999991</v>
      </c>
      <c r="V522" s="20">
        <v>2813.1721200000002</v>
      </c>
      <c r="W522" s="20">
        <v>6670.8748800000003</v>
      </c>
      <c r="X522" s="20">
        <v>9918.3074400000023</v>
      </c>
      <c r="Y522" s="20">
        <v>10742.79672</v>
      </c>
      <c r="Z522" s="20">
        <v>11808.06984</v>
      </c>
      <c r="AA522" s="20">
        <v>10205.096039999999</v>
      </c>
      <c r="AB522" s="20">
        <v>0</v>
      </c>
      <c r="AC522" s="20">
        <v>0</v>
      </c>
      <c r="AD522" s="20">
        <v>0</v>
      </c>
      <c r="AE522" s="37">
        <f t="shared" si="129"/>
        <v>67878.225720000002</v>
      </c>
      <c r="AF522" s="148">
        <f t="shared" si="130"/>
        <v>7.3197155590240255E-4</v>
      </c>
      <c r="AG522" s="462">
        <f t="shared" si="131"/>
        <v>20.029561094177932</v>
      </c>
      <c r="AH522" s="149">
        <f t="shared" si="123"/>
        <v>7542.0250800000003</v>
      </c>
      <c r="AI522" s="149">
        <f t="shared" si="124"/>
        <v>10918.654199999999</v>
      </c>
      <c r="AJ522" s="457">
        <f t="shared" si="125"/>
        <v>9.6773168751332675E-4</v>
      </c>
      <c r="AK522" s="16">
        <v>6771.2778021095983</v>
      </c>
      <c r="AL522" s="147">
        <v>13308.679987821883</v>
      </c>
      <c r="AM522" s="147">
        <f t="shared" si="126"/>
        <v>14687.365433216957</v>
      </c>
      <c r="AN522" s="147">
        <v>14687.365433216957</v>
      </c>
      <c r="AO522" s="147">
        <f t="shared" si="127"/>
        <v>15524.0208650487</v>
      </c>
      <c r="AP522" s="147">
        <f t="shared" si="128"/>
        <v>16504.359095058207</v>
      </c>
      <c r="AS522" s="20">
        <v>1425.9434400000002</v>
      </c>
      <c r="AT522" s="33">
        <v>2021.9485690722008</v>
      </c>
      <c r="AU522" s="33">
        <v>2192.7383088091101</v>
      </c>
      <c r="AV522" s="33">
        <v>0</v>
      </c>
      <c r="AW522" s="33">
        <v>2352.1170399999996</v>
      </c>
      <c r="AX522" s="33">
        <v>4898.1843933087821</v>
      </c>
      <c r="AY522" s="33">
        <v>6064.8101999999999</v>
      </c>
      <c r="AZ522" s="33">
        <f t="shared" si="121"/>
        <v>25727.019753299694</v>
      </c>
      <c r="BA522" s="397">
        <f t="shared" si="132"/>
        <v>85751.445134445443</v>
      </c>
    </row>
    <row r="523" spans="3:53" outlineLevel="1" x14ac:dyDescent="0.35">
      <c r="C523" s="5" t="s">
        <v>46</v>
      </c>
      <c r="D523" s="5" t="s">
        <v>39</v>
      </c>
      <c r="E523" s="5" t="s">
        <v>79</v>
      </c>
      <c r="F523" s="23"/>
      <c r="G523" s="23"/>
      <c r="H523" s="23"/>
      <c r="I523" s="23"/>
      <c r="J523" s="23"/>
      <c r="K523" s="23"/>
      <c r="L523" s="23"/>
      <c r="M523" s="28">
        <v>1493.2251599999995</v>
      </c>
      <c r="N523" s="28">
        <v>1483.098</v>
      </c>
      <c r="O523" s="28">
        <v>1502.3230000000001</v>
      </c>
      <c r="P523" s="28">
        <v>1195.7930000000001</v>
      </c>
      <c r="Q523" s="28">
        <v>3685.570999999999</v>
      </c>
      <c r="R523" s="37">
        <v>9360.010159999998</v>
      </c>
      <c r="S523" s="33">
        <v>638.86644000000001</v>
      </c>
      <c r="T523" s="20">
        <v>1359.6724800000002</v>
      </c>
      <c r="U523" s="20">
        <v>446.72040000000004</v>
      </c>
      <c r="V523" s="20">
        <v>904.42656000000011</v>
      </c>
      <c r="W523" s="20">
        <v>1106.7580800000001</v>
      </c>
      <c r="X523" s="20">
        <v>1881.6947999999998</v>
      </c>
      <c r="Y523" s="20">
        <v>1359.6724800000002</v>
      </c>
      <c r="Z523" s="20">
        <v>1213.9891200000002</v>
      </c>
      <c r="AA523" s="20">
        <v>0</v>
      </c>
      <c r="AB523" s="20">
        <v>0</v>
      </c>
      <c r="AC523" s="20">
        <v>0</v>
      </c>
      <c r="AD523" s="20">
        <v>0</v>
      </c>
      <c r="AE523" s="37">
        <f t="shared" si="129"/>
        <v>8911.8003600000011</v>
      </c>
      <c r="AF523" s="148">
        <f t="shared" si="130"/>
        <v>9.6101279993810533E-5</v>
      </c>
      <c r="AG523" s="462">
        <f t="shared" si="131"/>
        <v>4.9681557736409987</v>
      </c>
      <c r="AH523" s="149">
        <f t="shared" si="123"/>
        <v>990.20004000000017</v>
      </c>
      <c r="AI523" s="149">
        <f t="shared" si="124"/>
        <v>857.88720000000012</v>
      </c>
      <c r="AJ523" s="457">
        <f t="shared" si="125"/>
        <v>7.6035435553228073E-5</v>
      </c>
      <c r="AK523" s="16">
        <v>1412.8826608144223</v>
      </c>
      <c r="AL523" s="147">
        <v>1826.1909760714625</v>
      </c>
      <c r="AM523" s="147">
        <f t="shared" si="126"/>
        <v>1153.9977891120764</v>
      </c>
      <c r="AN523" s="147">
        <v>1153.9977891120764</v>
      </c>
      <c r="AO523" s="147">
        <f t="shared" si="127"/>
        <v>1219.734460741344</v>
      </c>
      <c r="AP523" s="147">
        <f t="shared" si="128"/>
        <v>1296.7604021981044</v>
      </c>
      <c r="AS523" s="20">
        <v>1252.4414400000001</v>
      </c>
      <c r="AT523" s="33">
        <v>2021.9485690722008</v>
      </c>
      <c r="AU523" s="33">
        <v>2192.7383088091101</v>
      </c>
      <c r="AV523" s="33">
        <v>0</v>
      </c>
      <c r="AW523" s="33">
        <v>2352.1170399999996</v>
      </c>
      <c r="AX523" s="33">
        <v>816.00390221290127</v>
      </c>
      <c r="AY523" s="33">
        <v>1348.2093600000001</v>
      </c>
      <c r="AZ523" s="33">
        <f t="shared" si="121"/>
        <v>11396.341280908637</v>
      </c>
      <c r="BA523" s="397">
        <f t="shared" si="132"/>
        <v>16893.024909031625</v>
      </c>
    </row>
    <row r="524" spans="3:53" outlineLevel="1" x14ac:dyDescent="0.35">
      <c r="C524" s="5" t="s">
        <v>46</v>
      </c>
      <c r="D524" s="5" t="s">
        <v>37</v>
      </c>
      <c r="E524" s="5" t="s">
        <v>79</v>
      </c>
      <c r="F524" s="28"/>
      <c r="G524" s="28"/>
      <c r="H524" s="28"/>
      <c r="I524" s="28"/>
      <c r="J524" s="28"/>
      <c r="K524" s="28"/>
      <c r="L524" s="28">
        <v>684.12</v>
      </c>
      <c r="M524" s="28">
        <v>2207.0749999999998</v>
      </c>
      <c r="N524" s="28">
        <v>1356.6409999999998</v>
      </c>
      <c r="O524" s="28">
        <v>600.93000000000006</v>
      </c>
      <c r="P524" s="28">
        <v>749.6450000000001</v>
      </c>
      <c r="Q524" s="28">
        <v>3505.4979999999996</v>
      </c>
      <c r="R524" s="37">
        <v>9103.9089999999997</v>
      </c>
      <c r="S524" s="33">
        <v>603.96192000000008</v>
      </c>
      <c r="T524" s="20">
        <v>1280.7655199999999</v>
      </c>
      <c r="U524" s="20">
        <v>1157.9133600000002</v>
      </c>
      <c r="V524" s="20">
        <v>1283.7981600000001</v>
      </c>
      <c r="W524" s="20">
        <v>505.82880000000006</v>
      </c>
      <c r="X524" s="20">
        <v>1274.7002400000001</v>
      </c>
      <c r="Y524" s="20">
        <v>1059.20784</v>
      </c>
      <c r="Z524" s="20">
        <v>1059.20784</v>
      </c>
      <c r="AA524" s="20">
        <v>126.45720000000001</v>
      </c>
      <c r="AB524" s="20">
        <v>0</v>
      </c>
      <c r="AC524" s="20">
        <v>0</v>
      </c>
      <c r="AD524" s="20">
        <v>0</v>
      </c>
      <c r="AE524" s="37">
        <f t="shared" si="129"/>
        <v>8351.8408800000016</v>
      </c>
      <c r="AF524" s="148">
        <f t="shared" si="130"/>
        <v>9.006290159675806E-5</v>
      </c>
      <c r="AG524" s="462">
        <f t="shared" si="131"/>
        <v>1.8449771392106036</v>
      </c>
      <c r="AH524" s="149">
        <f t="shared" si="123"/>
        <v>927.98232000000019</v>
      </c>
      <c r="AI524" s="149">
        <f t="shared" si="124"/>
        <v>748.29095999999993</v>
      </c>
      <c r="AJ524" s="457">
        <f t="shared" si="125"/>
        <v>6.6321806717879866E-5</v>
      </c>
      <c r="AK524" s="16">
        <v>1314.5715426599049</v>
      </c>
      <c r="AL524" s="147">
        <v>1390.792816006463</v>
      </c>
      <c r="AM524" s="147">
        <f t="shared" si="126"/>
        <v>1006.5730243469687</v>
      </c>
      <c r="AN524" s="147">
        <v>1006.5730243469687</v>
      </c>
      <c r="AO524" s="147">
        <f t="shared" si="127"/>
        <v>1063.9117480400946</v>
      </c>
      <c r="AP524" s="147">
        <f t="shared" si="128"/>
        <v>1131.0975222043239</v>
      </c>
      <c r="AS524" s="20">
        <v>1122.9515999999999</v>
      </c>
      <c r="AT524" s="33">
        <v>2126.3073655072985</v>
      </c>
      <c r="AU524" s="33">
        <v>2192.7383088091101</v>
      </c>
      <c r="AV524" s="33">
        <v>0</v>
      </c>
      <c r="AW524" s="33">
        <v>2352.1170399999996</v>
      </c>
      <c r="AX524" s="33">
        <v>961.49170632702635</v>
      </c>
      <c r="AY524" s="33">
        <v>1122.60816</v>
      </c>
      <c r="AZ524" s="33">
        <f t="shared" si="121"/>
        <v>11192.785723303339</v>
      </c>
      <c r="BA524" s="397">
        <f t="shared" si="132"/>
        <v>15785.160833901187</v>
      </c>
    </row>
    <row r="525" spans="3:53" outlineLevel="1" x14ac:dyDescent="0.35">
      <c r="C525" s="5" t="s">
        <v>46</v>
      </c>
      <c r="D525" s="5" t="s">
        <v>63</v>
      </c>
      <c r="E525" s="5" t="s">
        <v>76</v>
      </c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37">
        <v>0</v>
      </c>
      <c r="S525" s="33">
        <v>0</v>
      </c>
      <c r="T525" s="20">
        <v>0</v>
      </c>
      <c r="U525" s="20">
        <v>0</v>
      </c>
      <c r="V525" s="20">
        <v>0</v>
      </c>
      <c r="W525" s="20">
        <v>0</v>
      </c>
      <c r="X525" s="20">
        <v>0</v>
      </c>
      <c r="Y525" s="20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37">
        <f t="shared" si="129"/>
        <v>0</v>
      </c>
      <c r="AF525" s="148">
        <f t="shared" si="130"/>
        <v>0</v>
      </c>
      <c r="AG525" s="462">
        <f t="shared" si="131"/>
        <v>0</v>
      </c>
      <c r="AH525" s="149">
        <f t="shared" si="123"/>
        <v>0</v>
      </c>
      <c r="AI525" s="149">
        <f t="shared" si="124"/>
        <v>0</v>
      </c>
      <c r="AJ525" s="457">
        <f t="shared" si="125"/>
        <v>0</v>
      </c>
      <c r="AK525" s="16">
        <v>0</v>
      </c>
      <c r="AL525" s="147">
        <v>0</v>
      </c>
      <c r="AM525" s="147">
        <f t="shared" si="126"/>
        <v>0</v>
      </c>
      <c r="AN525" s="147">
        <v>0</v>
      </c>
      <c r="AO525" s="147">
        <f t="shared" si="127"/>
        <v>0</v>
      </c>
      <c r="AP525" s="147">
        <f t="shared" si="128"/>
        <v>0</v>
      </c>
      <c r="AS525" s="20">
        <v>0</v>
      </c>
      <c r="AT525" s="33">
        <v>0</v>
      </c>
      <c r="AU525" s="33">
        <v>0</v>
      </c>
      <c r="AV525" s="33">
        <v>0</v>
      </c>
      <c r="AW525" s="33">
        <v>0</v>
      </c>
      <c r="AX525" s="33">
        <v>0</v>
      </c>
      <c r="AY525" s="33">
        <v>0</v>
      </c>
      <c r="AZ525" s="33">
        <f t="shared" si="121"/>
        <v>0</v>
      </c>
      <c r="BA525" s="397">
        <f t="shared" si="132"/>
        <v>0</v>
      </c>
    </row>
    <row r="526" spans="3:53" outlineLevel="1" x14ac:dyDescent="0.35">
      <c r="C526" s="5" t="s">
        <v>46</v>
      </c>
      <c r="D526" s="5" t="s">
        <v>64</v>
      </c>
      <c r="E526" s="5" t="s">
        <v>76</v>
      </c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37">
        <v>0</v>
      </c>
      <c r="S526" s="33">
        <v>0</v>
      </c>
      <c r="T526" s="20">
        <v>0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20">
        <v>0</v>
      </c>
      <c r="AB526" s="20">
        <v>0</v>
      </c>
      <c r="AC526" s="20">
        <v>0</v>
      </c>
      <c r="AD526" s="20">
        <v>0</v>
      </c>
      <c r="AE526" s="37">
        <f t="shared" si="129"/>
        <v>0</v>
      </c>
      <c r="AF526" s="148">
        <f t="shared" si="130"/>
        <v>0</v>
      </c>
      <c r="AG526" s="462">
        <f t="shared" si="131"/>
        <v>0</v>
      </c>
      <c r="AH526" s="149">
        <f t="shared" si="123"/>
        <v>0</v>
      </c>
      <c r="AI526" s="149">
        <f t="shared" si="124"/>
        <v>0</v>
      </c>
      <c r="AJ526" s="457">
        <f t="shared" si="125"/>
        <v>0</v>
      </c>
      <c r="AK526" s="16">
        <v>0</v>
      </c>
      <c r="AL526" s="147">
        <v>0</v>
      </c>
      <c r="AM526" s="147">
        <f t="shared" si="126"/>
        <v>0</v>
      </c>
      <c r="AN526" s="147">
        <v>0</v>
      </c>
      <c r="AO526" s="147">
        <f t="shared" si="127"/>
        <v>0</v>
      </c>
      <c r="AP526" s="147">
        <f t="shared" si="128"/>
        <v>0</v>
      </c>
      <c r="AS526" s="20">
        <v>0</v>
      </c>
      <c r="AT526" s="33">
        <v>0</v>
      </c>
      <c r="AU526" s="33">
        <v>0</v>
      </c>
      <c r="AV526" s="33">
        <v>0</v>
      </c>
      <c r="AW526" s="33">
        <v>0</v>
      </c>
      <c r="AX526" s="33">
        <v>0</v>
      </c>
      <c r="AY526" s="33">
        <v>0</v>
      </c>
      <c r="AZ526" s="33">
        <f t="shared" si="121"/>
        <v>0</v>
      </c>
      <c r="BA526" s="397">
        <f t="shared" si="132"/>
        <v>0</v>
      </c>
    </row>
    <row r="527" spans="3:53" outlineLevel="1" x14ac:dyDescent="0.35">
      <c r="C527" s="5" t="s">
        <v>47</v>
      </c>
      <c r="D527" s="5" t="s">
        <v>65</v>
      </c>
      <c r="E527" s="5" t="s">
        <v>80</v>
      </c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37">
        <v>0</v>
      </c>
      <c r="S527" s="33">
        <v>0</v>
      </c>
      <c r="T527" s="20">
        <v>0</v>
      </c>
      <c r="U527" s="20">
        <v>0</v>
      </c>
      <c r="V527" s="20">
        <v>0</v>
      </c>
      <c r="W527" s="20">
        <v>0</v>
      </c>
      <c r="X527" s="20">
        <v>0</v>
      </c>
      <c r="Y527" s="20">
        <v>0</v>
      </c>
      <c r="Z527" s="20">
        <v>0</v>
      </c>
      <c r="AA527" s="20">
        <v>0</v>
      </c>
      <c r="AB527" s="20">
        <v>0</v>
      </c>
      <c r="AC527" s="20">
        <v>0</v>
      </c>
      <c r="AD527" s="20">
        <v>0</v>
      </c>
      <c r="AE527" s="37">
        <f t="shared" si="129"/>
        <v>0</v>
      </c>
      <c r="AF527" s="148">
        <f t="shared" si="130"/>
        <v>0</v>
      </c>
      <c r="AG527" s="462">
        <f t="shared" si="131"/>
        <v>0</v>
      </c>
      <c r="AH527" s="149">
        <f t="shared" si="123"/>
        <v>0</v>
      </c>
      <c r="AI527" s="149">
        <f t="shared" si="124"/>
        <v>0</v>
      </c>
      <c r="AJ527" s="457">
        <f t="shared" si="125"/>
        <v>0</v>
      </c>
      <c r="AK527" s="16">
        <v>0</v>
      </c>
      <c r="AL527" s="147">
        <v>0</v>
      </c>
      <c r="AM527" s="147">
        <f t="shared" si="126"/>
        <v>0</v>
      </c>
      <c r="AN527" s="147">
        <v>0</v>
      </c>
      <c r="AO527" s="147">
        <f t="shared" si="127"/>
        <v>0</v>
      </c>
      <c r="AP527" s="147">
        <f t="shared" si="128"/>
        <v>0</v>
      </c>
      <c r="AS527" s="20">
        <v>0</v>
      </c>
      <c r="AT527" s="33">
        <v>0</v>
      </c>
      <c r="AU527" s="33">
        <v>0</v>
      </c>
      <c r="AV527" s="33">
        <v>0</v>
      </c>
      <c r="AW527" s="33">
        <v>0</v>
      </c>
      <c r="AX527" s="33">
        <v>0</v>
      </c>
      <c r="AY527" s="33">
        <v>0</v>
      </c>
      <c r="AZ527" s="33">
        <f t="shared" si="121"/>
        <v>0</v>
      </c>
      <c r="BA527" s="397">
        <f t="shared" si="132"/>
        <v>0</v>
      </c>
    </row>
    <row r="528" spans="3:53" outlineLevel="1" x14ac:dyDescent="0.35">
      <c r="C528" s="5" t="s">
        <v>47</v>
      </c>
      <c r="D528" s="5" t="s">
        <v>66</v>
      </c>
      <c r="E528" s="5" t="s">
        <v>80</v>
      </c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37">
        <v>0</v>
      </c>
      <c r="S528" s="33">
        <v>0</v>
      </c>
      <c r="T528" s="20">
        <v>0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37">
        <f t="shared" si="129"/>
        <v>0</v>
      </c>
      <c r="AF528" s="148">
        <f t="shared" si="130"/>
        <v>0</v>
      </c>
      <c r="AG528" s="462">
        <f t="shared" si="131"/>
        <v>0</v>
      </c>
      <c r="AH528" s="149">
        <f t="shared" si="123"/>
        <v>0</v>
      </c>
      <c r="AI528" s="149">
        <f t="shared" si="124"/>
        <v>0</v>
      </c>
      <c r="AJ528" s="457">
        <f t="shared" si="125"/>
        <v>0</v>
      </c>
      <c r="AK528" s="16">
        <v>0</v>
      </c>
      <c r="AL528" s="147">
        <v>0</v>
      </c>
      <c r="AM528" s="147">
        <f t="shared" si="126"/>
        <v>0</v>
      </c>
      <c r="AN528" s="147">
        <v>0</v>
      </c>
      <c r="AO528" s="147">
        <f t="shared" si="127"/>
        <v>0</v>
      </c>
      <c r="AP528" s="147">
        <f t="shared" si="128"/>
        <v>0</v>
      </c>
      <c r="AS528" s="20">
        <v>0</v>
      </c>
      <c r="AT528" s="33">
        <v>0</v>
      </c>
      <c r="AU528" s="33">
        <v>0</v>
      </c>
      <c r="AV528" s="33">
        <v>0</v>
      </c>
      <c r="AW528" s="33">
        <v>0</v>
      </c>
      <c r="AX528" s="33">
        <v>0</v>
      </c>
      <c r="AY528" s="33">
        <v>0</v>
      </c>
      <c r="AZ528" s="33">
        <f t="shared" si="121"/>
        <v>0</v>
      </c>
      <c r="BA528" s="397">
        <f t="shared" si="132"/>
        <v>0</v>
      </c>
    </row>
    <row r="529" spans="3:53" outlineLevel="1" x14ac:dyDescent="0.35">
      <c r="C529" s="5" t="s">
        <v>47</v>
      </c>
      <c r="D529" s="5" t="s">
        <v>67</v>
      </c>
      <c r="E529" s="5" t="s">
        <v>80</v>
      </c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37">
        <v>0</v>
      </c>
      <c r="S529" s="33">
        <v>0</v>
      </c>
      <c r="T529" s="20">
        <v>0</v>
      </c>
      <c r="U529" s="20">
        <v>0</v>
      </c>
      <c r="V529" s="20">
        <v>0</v>
      </c>
      <c r="W529" s="20">
        <v>0</v>
      </c>
      <c r="X529" s="20">
        <v>0</v>
      </c>
      <c r="Y529" s="20">
        <v>0</v>
      </c>
      <c r="Z529" s="20">
        <v>0</v>
      </c>
      <c r="AA529" s="20">
        <v>0</v>
      </c>
      <c r="AB529" s="20">
        <v>0</v>
      </c>
      <c r="AC529" s="20">
        <v>0</v>
      </c>
      <c r="AD529" s="20">
        <v>0</v>
      </c>
      <c r="AE529" s="37">
        <f t="shared" si="129"/>
        <v>0</v>
      </c>
      <c r="AF529" s="148">
        <f t="shared" si="130"/>
        <v>0</v>
      </c>
      <c r="AG529" s="462">
        <f t="shared" si="131"/>
        <v>0</v>
      </c>
      <c r="AH529" s="149"/>
      <c r="AI529" s="149"/>
      <c r="AJ529" s="457">
        <f t="shared" si="125"/>
        <v>0</v>
      </c>
      <c r="AK529" s="16">
        <v>0</v>
      </c>
      <c r="AL529" s="147">
        <v>0</v>
      </c>
      <c r="AM529" s="147">
        <f t="shared" si="126"/>
        <v>0</v>
      </c>
      <c r="AN529" s="147">
        <v>0</v>
      </c>
      <c r="AO529" s="147">
        <f t="shared" si="127"/>
        <v>0</v>
      </c>
      <c r="AP529" s="147">
        <f t="shared" si="128"/>
        <v>0</v>
      </c>
      <c r="AS529" s="20">
        <v>0</v>
      </c>
      <c r="AT529" s="33" t="s">
        <v>225</v>
      </c>
      <c r="AU529" s="33">
        <v>0</v>
      </c>
      <c r="AV529" s="33">
        <v>0</v>
      </c>
      <c r="AW529" s="33">
        <v>0</v>
      </c>
      <c r="AX529" s="33">
        <v>0</v>
      </c>
      <c r="AY529" s="33">
        <v>0</v>
      </c>
      <c r="AZ529" s="33">
        <f t="shared" si="121"/>
        <v>0</v>
      </c>
      <c r="BA529" s="397">
        <f t="shared" si="132"/>
        <v>0</v>
      </c>
    </row>
    <row r="530" spans="3:53" outlineLevel="1" x14ac:dyDescent="0.35">
      <c r="C530" s="5" t="s">
        <v>47</v>
      </c>
      <c r="D530" s="5" t="s">
        <v>68</v>
      </c>
      <c r="E530" s="5" t="s">
        <v>81</v>
      </c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37">
        <v>0</v>
      </c>
      <c r="S530" s="33">
        <v>0</v>
      </c>
      <c r="T530" s="20">
        <v>0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37">
        <f t="shared" si="129"/>
        <v>0</v>
      </c>
      <c r="AF530" s="148">
        <f t="shared" si="130"/>
        <v>0</v>
      </c>
      <c r="AG530" s="462">
        <f t="shared" si="131"/>
        <v>0</v>
      </c>
      <c r="AH530" s="149"/>
      <c r="AI530" s="149"/>
      <c r="AJ530" s="457">
        <f t="shared" si="125"/>
        <v>0</v>
      </c>
      <c r="AK530" s="16">
        <v>0</v>
      </c>
      <c r="AL530" s="147">
        <v>0</v>
      </c>
      <c r="AM530" s="147">
        <f t="shared" si="126"/>
        <v>0</v>
      </c>
      <c r="AN530" s="147">
        <v>0</v>
      </c>
      <c r="AO530" s="147">
        <f t="shared" si="127"/>
        <v>0</v>
      </c>
      <c r="AP530" s="147">
        <f t="shared" si="128"/>
        <v>0</v>
      </c>
      <c r="AS530" s="20">
        <v>0</v>
      </c>
      <c r="AT530" s="33">
        <v>0</v>
      </c>
      <c r="AU530" s="33">
        <v>0</v>
      </c>
      <c r="AV530" s="33">
        <v>0</v>
      </c>
      <c r="AW530" s="33">
        <v>0</v>
      </c>
      <c r="AX530" s="33">
        <v>0</v>
      </c>
      <c r="AY530" s="33">
        <v>0</v>
      </c>
      <c r="AZ530" s="33">
        <f t="shared" si="121"/>
        <v>0</v>
      </c>
      <c r="BA530" s="397">
        <f t="shared" si="132"/>
        <v>0</v>
      </c>
    </row>
    <row r="531" spans="3:53" outlineLevel="1" x14ac:dyDescent="0.35">
      <c r="C531" s="5" t="s">
        <v>47</v>
      </c>
      <c r="D531" s="5" t="s">
        <v>29</v>
      </c>
      <c r="E531" s="5" t="s">
        <v>130</v>
      </c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8">
        <v>3741.5760000000005</v>
      </c>
      <c r="R531" s="37">
        <v>3741.5760000000005</v>
      </c>
      <c r="S531" s="33">
        <v>679.53816000000006</v>
      </c>
      <c r="T531" s="20">
        <v>343.20024000000001</v>
      </c>
      <c r="U531" s="20">
        <v>336.33792</v>
      </c>
      <c r="V531" s="20">
        <v>0</v>
      </c>
      <c r="W531" s="20">
        <v>0</v>
      </c>
      <c r="X531" s="20">
        <v>0</v>
      </c>
      <c r="Y531" s="20">
        <v>0</v>
      </c>
      <c r="Z531" s="20">
        <v>0</v>
      </c>
      <c r="AA531" s="20">
        <v>0</v>
      </c>
      <c r="AB531" s="20">
        <v>0</v>
      </c>
      <c r="AC531" s="20">
        <v>0</v>
      </c>
      <c r="AD531" s="20">
        <v>0</v>
      </c>
      <c r="AE531" s="37">
        <f t="shared" si="129"/>
        <v>1359.0763200000001</v>
      </c>
      <c r="AF531" s="148">
        <f t="shared" si="130"/>
        <v>1.4655733823157328E-5</v>
      </c>
      <c r="AG531" s="462">
        <f t="shared" si="131"/>
        <v>0</v>
      </c>
      <c r="AH531" s="149"/>
      <c r="AI531" s="149"/>
      <c r="AJ531" s="457">
        <f t="shared" si="125"/>
        <v>0</v>
      </c>
      <c r="AK531" s="16">
        <v>0</v>
      </c>
      <c r="AL531" s="147">
        <v>0</v>
      </c>
      <c r="AM531" s="147">
        <f t="shared" si="126"/>
        <v>0</v>
      </c>
      <c r="AN531" s="147">
        <v>0</v>
      </c>
      <c r="AO531" s="147">
        <f t="shared" si="127"/>
        <v>0</v>
      </c>
      <c r="AP531" s="147">
        <f t="shared" si="128"/>
        <v>0</v>
      </c>
      <c r="AS531" s="20">
        <v>65044.5879623933</v>
      </c>
      <c r="AT531" s="33" t="s">
        <v>225</v>
      </c>
      <c r="AU531" s="33">
        <v>0</v>
      </c>
      <c r="AV531" s="33">
        <v>0</v>
      </c>
      <c r="AW531" s="33">
        <v>0</v>
      </c>
      <c r="AX531" s="33">
        <v>0</v>
      </c>
      <c r="AY531" s="33">
        <v>0</v>
      </c>
      <c r="AZ531" s="33">
        <f t="shared" si="121"/>
        <v>65044.5879623933</v>
      </c>
      <c r="BA531" s="397">
        <f t="shared" si="132"/>
        <v>65044.5879623933</v>
      </c>
    </row>
    <row r="532" spans="3:53" outlineLevel="1" x14ac:dyDescent="0.35">
      <c r="C532" s="5" t="s">
        <v>83</v>
      </c>
      <c r="D532" s="14" t="s">
        <v>82</v>
      </c>
      <c r="E532" s="5"/>
      <c r="F532" s="23">
        <v>5754.2819999999992</v>
      </c>
      <c r="G532" s="23">
        <v>3366.4629999999997</v>
      </c>
      <c r="H532" s="23">
        <v>7516.5665000000008</v>
      </c>
      <c r="I532" s="23">
        <v>8630.6899999999987</v>
      </c>
      <c r="J532" s="23">
        <v>5455.228000000001</v>
      </c>
      <c r="K532" s="23">
        <v>4440.6320000000005</v>
      </c>
      <c r="L532" s="23">
        <v>3312.895</v>
      </c>
      <c r="M532" s="23">
        <v>8930.6861999999983</v>
      </c>
      <c r="N532" s="23">
        <v>4493.0570000000007</v>
      </c>
      <c r="O532" s="23">
        <v>7169.5139999999992</v>
      </c>
      <c r="P532" s="23">
        <v>5838.9499999999989</v>
      </c>
      <c r="Q532" s="23">
        <v>6763.3850000000002</v>
      </c>
      <c r="R532" s="37">
        <v>71672.348699999988</v>
      </c>
      <c r="S532" s="34">
        <v>3952.2945599999998</v>
      </c>
      <c r="T532" s="26">
        <v>600.43680000000006</v>
      </c>
      <c r="U532" s="26">
        <v>4095.3729599999997</v>
      </c>
      <c r="V532" s="26">
        <v>3868.0221599999995</v>
      </c>
      <c r="W532" s="26">
        <v>866.13191999999992</v>
      </c>
      <c r="X532" s="26">
        <v>1412.748</v>
      </c>
      <c r="Y532" s="26">
        <v>1594.6415999999999</v>
      </c>
      <c r="Z532" s="26">
        <f>+SUM(Z533:Z538)</f>
        <v>240.22655999999998</v>
      </c>
      <c r="AA532" s="26">
        <v>0</v>
      </c>
      <c r="AB532" s="26">
        <v>0</v>
      </c>
      <c r="AC532" s="26">
        <v>0</v>
      </c>
      <c r="AD532" s="26">
        <v>0</v>
      </c>
      <c r="AE532" s="37">
        <f t="shared" si="129"/>
        <v>16629.874559999997</v>
      </c>
      <c r="AF532" s="148">
        <f t="shared" si="130"/>
        <v>1.7932989595746581E-4</v>
      </c>
      <c r="AG532" s="462">
        <f t="shared" si="131"/>
        <v>-0.64921384464384957</v>
      </c>
      <c r="AH532" s="149"/>
      <c r="AI532" s="149"/>
      <c r="AJ532" s="457">
        <f t="shared" si="125"/>
        <v>0</v>
      </c>
      <c r="AK532" s="16">
        <v>0</v>
      </c>
      <c r="AL532" s="147">
        <v>0</v>
      </c>
      <c r="AM532" s="147">
        <f t="shared" si="126"/>
        <v>0</v>
      </c>
      <c r="AN532" s="147">
        <v>0</v>
      </c>
      <c r="AO532" s="147">
        <f t="shared" si="127"/>
        <v>0</v>
      </c>
      <c r="AP532" s="147">
        <f t="shared" si="128"/>
        <v>0</v>
      </c>
      <c r="AS532" s="20">
        <v>0</v>
      </c>
      <c r="AT532" s="33" t="s">
        <v>225</v>
      </c>
      <c r="AU532" s="33">
        <v>0</v>
      </c>
      <c r="AV532" s="33">
        <v>0</v>
      </c>
      <c r="AW532" s="33">
        <v>0</v>
      </c>
      <c r="AX532" s="33">
        <v>0</v>
      </c>
      <c r="AY532" s="33">
        <v>0</v>
      </c>
      <c r="AZ532" s="33">
        <f t="shared" si="121"/>
        <v>0</v>
      </c>
      <c r="BA532" s="397">
        <f t="shared" si="132"/>
        <v>0</v>
      </c>
    </row>
    <row r="533" spans="3:53" outlineLevel="1" x14ac:dyDescent="0.35">
      <c r="C533" s="5" t="s">
        <v>83</v>
      </c>
      <c r="D533" s="5" t="s">
        <v>84</v>
      </c>
      <c r="E533" s="5" t="s">
        <v>70</v>
      </c>
      <c r="F533" s="28">
        <v>2048.2439999999997</v>
      </c>
      <c r="G533" s="28">
        <v>1747.6799999999998</v>
      </c>
      <c r="H533" s="28">
        <v>5236.0440000000008</v>
      </c>
      <c r="I533" s="28">
        <v>5029.7940000000008</v>
      </c>
      <c r="J533" s="28">
        <v>4348.2120000000004</v>
      </c>
      <c r="K533" s="28">
        <v>3299.6040000000003</v>
      </c>
      <c r="L533" s="28">
        <v>3085.194</v>
      </c>
      <c r="M533" s="28">
        <v>6136.0431999999983</v>
      </c>
      <c r="N533" s="28">
        <v>2827.8070000000002</v>
      </c>
      <c r="O533" s="28">
        <v>4711.8689999999997</v>
      </c>
      <c r="P533" s="28">
        <v>4709.5579999999991</v>
      </c>
      <c r="Q533" s="28">
        <v>5866.2489999999998</v>
      </c>
      <c r="R533" s="37">
        <v>49046.29819999999</v>
      </c>
      <c r="S533" s="33">
        <v>2459.2896000000001</v>
      </c>
      <c r="T533" s="20">
        <v>600.43680000000006</v>
      </c>
      <c r="U533" s="20">
        <v>1715.9039999999998</v>
      </c>
      <c r="V533" s="20">
        <v>1866.8879999999999</v>
      </c>
      <c r="W533" s="20">
        <v>183.02976000000001</v>
      </c>
      <c r="X533" s="20">
        <v>1412.748</v>
      </c>
      <c r="Y533" s="20">
        <v>1594.6415999999999</v>
      </c>
      <c r="Z533" s="20">
        <v>240.22655999999998</v>
      </c>
      <c r="AA533" s="20">
        <v>0</v>
      </c>
      <c r="AB533" s="20">
        <v>0</v>
      </c>
      <c r="AC533" s="20">
        <v>0</v>
      </c>
      <c r="AD533" s="20">
        <v>0</v>
      </c>
      <c r="AE533" s="37">
        <f t="shared" si="129"/>
        <v>10073.16432</v>
      </c>
      <c r="AF533" s="148">
        <f t="shared" si="130"/>
        <v>1.08624963041697E-4</v>
      </c>
      <c r="AG533" s="462">
        <f t="shared" si="131"/>
        <v>-0.67433240104192271</v>
      </c>
      <c r="AH533" s="149"/>
      <c r="AI533" s="149"/>
      <c r="AJ533" s="457">
        <f t="shared" si="125"/>
        <v>0</v>
      </c>
      <c r="AK533" s="16"/>
      <c r="AL533" s="147">
        <v>0</v>
      </c>
      <c r="AM533" s="147">
        <f t="shared" si="126"/>
        <v>0</v>
      </c>
      <c r="AN533" s="147">
        <v>0</v>
      </c>
      <c r="AO533" s="147">
        <f t="shared" si="127"/>
        <v>0</v>
      </c>
      <c r="AP533" s="147">
        <f t="shared" si="128"/>
        <v>0</v>
      </c>
      <c r="AS533" s="20">
        <v>5063.1825600000002</v>
      </c>
      <c r="AT533" s="33">
        <v>3658.3094962604951</v>
      </c>
      <c r="AU533" s="33">
        <v>4555.3997125509486</v>
      </c>
      <c r="AV533" s="33">
        <v>3596.7079431444927</v>
      </c>
      <c r="AW533" s="33">
        <v>0</v>
      </c>
      <c r="AX533" s="33">
        <v>0</v>
      </c>
      <c r="AY533" s="33">
        <v>0</v>
      </c>
      <c r="AZ533" s="33">
        <f t="shared" si="121"/>
        <v>16873.599711955936</v>
      </c>
      <c r="BA533" s="397">
        <f t="shared" si="132"/>
        <v>16873.599711955936</v>
      </c>
    </row>
    <row r="534" spans="3:53" outlineLevel="1" x14ac:dyDescent="0.35">
      <c r="C534" s="5" t="s">
        <v>83</v>
      </c>
      <c r="D534" s="5" t="s">
        <v>85</v>
      </c>
      <c r="E534" s="5" t="s">
        <v>70</v>
      </c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37">
        <v>0</v>
      </c>
      <c r="S534" s="33">
        <v>359.05679999999995</v>
      </c>
      <c r="T534" s="20">
        <v>0</v>
      </c>
      <c r="U534" s="20">
        <v>0</v>
      </c>
      <c r="V534" s="20">
        <v>179.52839999999998</v>
      </c>
      <c r="W534" s="20">
        <v>0</v>
      </c>
      <c r="X534" s="20">
        <v>0</v>
      </c>
      <c r="Y534" s="20">
        <v>0</v>
      </c>
      <c r="Z534" s="20"/>
      <c r="AA534" s="20">
        <v>0</v>
      </c>
      <c r="AB534" s="20">
        <v>0</v>
      </c>
      <c r="AC534" s="20">
        <v>0</v>
      </c>
      <c r="AD534" s="20">
        <v>0</v>
      </c>
      <c r="AE534" s="37">
        <f t="shared" si="129"/>
        <v>538.58519999999999</v>
      </c>
      <c r="AF534" s="148">
        <f t="shared" si="130"/>
        <v>5.8078867361120329E-6</v>
      </c>
      <c r="AG534" s="462">
        <f t="shared" si="131"/>
        <v>0</v>
      </c>
      <c r="AH534" s="149"/>
      <c r="AI534" s="149"/>
      <c r="AJ534" s="457">
        <f t="shared" si="125"/>
        <v>0</v>
      </c>
      <c r="AK534" s="16"/>
      <c r="AL534" s="147">
        <v>0</v>
      </c>
      <c r="AM534" s="147">
        <f t="shared" si="126"/>
        <v>0</v>
      </c>
      <c r="AN534" s="147">
        <v>0</v>
      </c>
      <c r="AO534" s="147">
        <f t="shared" si="127"/>
        <v>0</v>
      </c>
      <c r="AP534" s="147">
        <f t="shared" si="128"/>
        <v>0</v>
      </c>
      <c r="AS534" s="20">
        <v>312.95865992062966</v>
      </c>
      <c r="AT534" s="33">
        <v>154.32553995131349</v>
      </c>
      <c r="AU534" s="33">
        <v>4661.2015293446248</v>
      </c>
      <c r="AV534" s="33">
        <v>0</v>
      </c>
      <c r="AW534" s="33">
        <v>0</v>
      </c>
      <c r="AX534" s="33">
        <v>0</v>
      </c>
      <c r="AY534" s="33">
        <v>0</v>
      </c>
      <c r="AZ534" s="33">
        <f t="shared" si="121"/>
        <v>5128.485729216568</v>
      </c>
      <c r="BA534" s="397">
        <f t="shared" si="132"/>
        <v>5128.485729216568</v>
      </c>
    </row>
    <row r="535" spans="3:53" outlineLevel="1" x14ac:dyDescent="0.35">
      <c r="C535" s="5" t="s">
        <v>83</v>
      </c>
      <c r="D535" s="5" t="s">
        <v>86</v>
      </c>
      <c r="E535" s="5" t="s">
        <v>71</v>
      </c>
      <c r="F535" s="28">
        <v>3706.0379999999996</v>
      </c>
      <c r="G535" s="28">
        <v>1618.7829999999999</v>
      </c>
      <c r="H535" s="28">
        <v>2280.5224999999996</v>
      </c>
      <c r="I535" s="28">
        <v>3600.8959999999988</v>
      </c>
      <c r="J535" s="28">
        <v>1107.0160000000001</v>
      </c>
      <c r="K535" s="28">
        <v>1141.028</v>
      </c>
      <c r="L535" s="28">
        <v>227.70099999999999</v>
      </c>
      <c r="M535" s="28">
        <v>2794.643</v>
      </c>
      <c r="N535" s="28">
        <v>1665.25</v>
      </c>
      <c r="O535" s="28">
        <v>2457.645</v>
      </c>
      <c r="P535" s="28">
        <v>1129.3920000000001</v>
      </c>
      <c r="Q535" s="28">
        <v>897.13600000000008</v>
      </c>
      <c r="R535" s="37">
        <v>22626.050499999994</v>
      </c>
      <c r="S535" s="33">
        <v>1133.9481599999999</v>
      </c>
      <c r="T535" s="20">
        <v>0</v>
      </c>
      <c r="U535" s="20">
        <v>2379.4689600000002</v>
      </c>
      <c r="V535" s="20">
        <v>1821.6057599999999</v>
      </c>
      <c r="W535" s="20">
        <v>683.10215999999991</v>
      </c>
      <c r="X535" s="20">
        <v>0</v>
      </c>
      <c r="Y535" s="20">
        <v>0</v>
      </c>
      <c r="Z535" s="20"/>
      <c r="AA535" s="20">
        <v>0</v>
      </c>
      <c r="AB535" s="20">
        <v>0</v>
      </c>
      <c r="AC535" s="20">
        <v>0</v>
      </c>
      <c r="AD535" s="20">
        <v>0</v>
      </c>
      <c r="AE535" s="37">
        <f t="shared" si="129"/>
        <v>6018.1250400000008</v>
      </c>
      <c r="AF535" s="148">
        <f t="shared" si="130"/>
        <v>6.4897046179656818E-5</v>
      </c>
      <c r="AG535" s="462">
        <f t="shared" si="131"/>
        <v>-0.63474776376415609</v>
      </c>
      <c r="AH535" s="149"/>
      <c r="AI535" s="149"/>
      <c r="AJ535" s="457">
        <f t="shared" si="125"/>
        <v>0</v>
      </c>
      <c r="AK535" s="16"/>
      <c r="AL535" s="147">
        <v>0</v>
      </c>
      <c r="AM535" s="147">
        <f t="shared" si="126"/>
        <v>0</v>
      </c>
      <c r="AN535" s="147">
        <v>0</v>
      </c>
      <c r="AO535" s="147">
        <f t="shared" si="127"/>
        <v>0</v>
      </c>
      <c r="AP535" s="147">
        <f t="shared" si="128"/>
        <v>0</v>
      </c>
      <c r="AS535" s="20">
        <v>984.40845008629663</v>
      </c>
      <c r="AT535" s="33">
        <v>350.6320033137398</v>
      </c>
      <c r="AU535" s="33">
        <v>828.77794612282696</v>
      </c>
      <c r="AV535" s="33">
        <v>2667.6213980393168</v>
      </c>
      <c r="AW535" s="33">
        <v>0</v>
      </c>
      <c r="AX535" s="33">
        <v>0</v>
      </c>
      <c r="AY535" s="33">
        <v>0</v>
      </c>
      <c r="AZ535" s="33">
        <f t="shared" si="121"/>
        <v>4831.4397975621796</v>
      </c>
      <c r="BA535" s="397">
        <f t="shared" si="132"/>
        <v>4831.4397975621796</v>
      </c>
    </row>
    <row r="536" spans="3:53" outlineLevel="1" x14ac:dyDescent="0.35">
      <c r="C536" s="5" t="s">
        <v>83</v>
      </c>
      <c r="D536" s="5" t="s">
        <v>131</v>
      </c>
      <c r="E536" s="5" t="s">
        <v>135</v>
      </c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37"/>
      <c r="S536" s="33"/>
      <c r="T536" s="20"/>
      <c r="U536" s="20"/>
      <c r="V536" s="20"/>
      <c r="W536" s="20"/>
      <c r="X536" s="20"/>
      <c r="Y536" s="20"/>
      <c r="Z536" s="20"/>
      <c r="AA536" s="20">
        <v>0</v>
      </c>
      <c r="AB536" s="20"/>
      <c r="AC536" s="20"/>
      <c r="AD536" s="20"/>
      <c r="AE536" s="37">
        <f t="shared" si="129"/>
        <v>0</v>
      </c>
      <c r="AF536" s="148"/>
      <c r="AG536" s="462">
        <f t="shared" si="131"/>
        <v>0</v>
      </c>
      <c r="AH536" s="149"/>
      <c r="AI536" s="149"/>
      <c r="AJ536" s="457"/>
      <c r="AK536" s="16"/>
      <c r="AL536" s="147"/>
      <c r="AM536" s="147"/>
      <c r="AN536" s="147"/>
      <c r="AO536" s="147"/>
      <c r="AP536" s="147"/>
      <c r="AS536" s="20"/>
      <c r="AT536" s="33"/>
      <c r="AU536" s="33">
        <v>9322.4030586892495</v>
      </c>
      <c r="AV536" s="33">
        <v>0</v>
      </c>
      <c r="AW536" s="33">
        <v>0</v>
      </c>
      <c r="AX536" s="33">
        <v>0</v>
      </c>
      <c r="AY536" s="33">
        <v>0</v>
      </c>
      <c r="AZ536" s="33"/>
      <c r="BA536" s="397">
        <f t="shared" si="132"/>
        <v>9322.4030586892495</v>
      </c>
    </row>
    <row r="537" spans="3:53" outlineLevel="1" x14ac:dyDescent="0.35">
      <c r="C537" s="5" t="s">
        <v>83</v>
      </c>
      <c r="D537" s="5" t="s">
        <v>132</v>
      </c>
      <c r="E537" s="5" t="s">
        <v>136</v>
      </c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37"/>
      <c r="S537" s="33"/>
      <c r="T537" s="20"/>
      <c r="U537" s="20"/>
      <c r="V537" s="20"/>
      <c r="W537" s="20"/>
      <c r="X537" s="20"/>
      <c r="Y537" s="20"/>
      <c r="Z537" s="20"/>
      <c r="AA537" s="20">
        <v>0</v>
      </c>
      <c r="AB537" s="20"/>
      <c r="AC537" s="20"/>
      <c r="AD537" s="20"/>
      <c r="AE537" s="37">
        <f t="shared" si="129"/>
        <v>0</v>
      </c>
      <c r="AF537" s="148"/>
      <c r="AG537" s="462">
        <f t="shared" si="131"/>
        <v>0</v>
      </c>
      <c r="AH537" s="149"/>
      <c r="AI537" s="149"/>
      <c r="AJ537" s="457"/>
      <c r="AK537" s="16"/>
      <c r="AL537" s="147"/>
      <c r="AM537" s="147"/>
      <c r="AN537" s="147"/>
      <c r="AO537" s="147"/>
      <c r="AP537" s="147"/>
      <c r="AS537" s="20"/>
      <c r="AT537" s="33"/>
      <c r="AU537" s="33">
        <v>9322.4030586892495</v>
      </c>
      <c r="AV537" s="33">
        <v>0</v>
      </c>
      <c r="AW537" s="33">
        <v>0</v>
      </c>
      <c r="AX537" s="33">
        <v>0</v>
      </c>
      <c r="AY537" s="33">
        <v>0</v>
      </c>
      <c r="AZ537" s="33"/>
      <c r="BA537" s="397">
        <f t="shared" si="132"/>
        <v>9322.4030586892495</v>
      </c>
    </row>
    <row r="538" spans="3:53" outlineLevel="1" x14ac:dyDescent="0.35">
      <c r="C538" s="5" t="s">
        <v>83</v>
      </c>
      <c r="D538" s="5" t="s">
        <v>133</v>
      </c>
      <c r="E538" s="5" t="s">
        <v>137</v>
      </c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37"/>
      <c r="S538" s="33"/>
      <c r="T538" s="20"/>
      <c r="U538" s="20"/>
      <c r="V538" s="20"/>
      <c r="W538" s="20"/>
      <c r="X538" s="20"/>
      <c r="Y538" s="20"/>
      <c r="Z538" s="20"/>
      <c r="AA538" s="20">
        <v>0</v>
      </c>
      <c r="AB538" s="20"/>
      <c r="AC538" s="20"/>
      <c r="AD538" s="20"/>
      <c r="AE538" s="37">
        <f t="shared" si="129"/>
        <v>0</v>
      </c>
      <c r="AF538" s="148"/>
      <c r="AG538" s="462">
        <f t="shared" si="131"/>
        <v>0</v>
      </c>
      <c r="AH538" s="149"/>
      <c r="AI538" s="149"/>
      <c r="AJ538" s="457"/>
      <c r="AK538" s="16"/>
      <c r="AL538" s="147"/>
      <c r="AM538" s="147"/>
      <c r="AN538" s="147"/>
      <c r="AO538" s="147"/>
      <c r="AP538" s="147"/>
      <c r="AS538" s="20"/>
      <c r="AT538" s="33"/>
      <c r="AU538" s="33">
        <v>9322.4030586892495</v>
      </c>
      <c r="AV538" s="33">
        <v>0</v>
      </c>
      <c r="AW538" s="33">
        <v>0</v>
      </c>
      <c r="AX538" s="33">
        <v>0</v>
      </c>
      <c r="AY538" s="33">
        <v>0</v>
      </c>
      <c r="AZ538" s="33"/>
      <c r="BA538" s="397">
        <f t="shared" si="132"/>
        <v>9322.4030586892495</v>
      </c>
    </row>
    <row r="539" spans="3:53" outlineLevel="1" x14ac:dyDescent="0.35">
      <c r="C539" s="5" t="s">
        <v>83</v>
      </c>
      <c r="D539" s="5" t="s">
        <v>134</v>
      </c>
      <c r="E539" s="5" t="s">
        <v>138</v>
      </c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37"/>
      <c r="S539" s="33"/>
      <c r="T539" s="20"/>
      <c r="U539" s="20"/>
      <c r="V539" s="20"/>
      <c r="W539" s="20"/>
      <c r="X539" s="20"/>
      <c r="Y539" s="20"/>
      <c r="Z539" s="20"/>
      <c r="AA539" s="20">
        <v>0</v>
      </c>
      <c r="AB539" s="20"/>
      <c r="AC539" s="20"/>
      <c r="AD539" s="20"/>
      <c r="AE539" s="37">
        <f t="shared" si="129"/>
        <v>0</v>
      </c>
      <c r="AF539" s="148"/>
      <c r="AG539" s="462">
        <f t="shared" si="131"/>
        <v>0</v>
      </c>
      <c r="AH539" s="149"/>
      <c r="AI539" s="149"/>
      <c r="AJ539" s="457"/>
      <c r="AK539" s="16"/>
      <c r="AL539" s="147"/>
      <c r="AM539" s="147"/>
      <c r="AN539" s="147"/>
      <c r="AO539" s="147"/>
      <c r="AP539" s="147"/>
      <c r="AS539" s="20"/>
      <c r="AT539" s="33"/>
      <c r="AU539" s="33">
        <v>9322.4030586892495</v>
      </c>
      <c r="AV539" s="33">
        <v>0</v>
      </c>
      <c r="AW539" s="33">
        <v>0</v>
      </c>
      <c r="AX539" s="33">
        <v>0</v>
      </c>
      <c r="AY539" s="33">
        <v>0</v>
      </c>
      <c r="AZ539" s="33"/>
      <c r="BA539" s="397">
        <f t="shared" si="132"/>
        <v>9322.4030586892495</v>
      </c>
    </row>
    <row r="540" spans="3:53" x14ac:dyDescent="0.35">
      <c r="C540" s="10" t="s">
        <v>103</v>
      </c>
      <c r="D540" s="10"/>
      <c r="E540" s="10"/>
      <c r="F540" s="22">
        <v>821595</v>
      </c>
      <c r="G540" s="22">
        <v>1465795.6276599984</v>
      </c>
      <c r="H540" s="22">
        <v>1285665.7391299971</v>
      </c>
      <c r="I540" s="22">
        <v>1204078.2736399956</v>
      </c>
      <c r="J540" s="22">
        <v>1492706.6297000011</v>
      </c>
      <c r="K540" s="22">
        <v>1602823.2290399992</v>
      </c>
      <c r="L540" s="22">
        <v>1531838.1025759962</v>
      </c>
      <c r="M540" s="22">
        <v>2189016.2545239981</v>
      </c>
      <c r="N540" s="22">
        <v>1361665.7069840045</v>
      </c>
      <c r="O540" s="22">
        <v>1723836.0023599984</v>
      </c>
      <c r="P540" s="22">
        <v>819105.7543199996</v>
      </c>
      <c r="Q540" s="22">
        <v>752937.54119999998</v>
      </c>
      <c r="R540" s="156">
        <v>16251063.861133987</v>
      </c>
      <c r="S540" s="35">
        <v>1988407.7229599953</v>
      </c>
      <c r="T540" s="21">
        <v>1621810.342000006</v>
      </c>
      <c r="U540" s="21">
        <v>3721341.3400800298</v>
      </c>
      <c r="V540" s="21">
        <v>1932853.2874399943</v>
      </c>
      <c r="W540" s="21">
        <v>1658299.2559199932</v>
      </c>
      <c r="X540" s="21">
        <v>1332292.6299599914</v>
      </c>
      <c r="Y540" s="21">
        <v>2044495.8522000178</v>
      </c>
      <c r="Z540" s="21">
        <f>+SUM(Z541:Z573)</f>
        <v>2574449.0506800148</v>
      </c>
      <c r="AA540" s="21">
        <f>+SUM(AA541:AA573)</f>
        <v>2092963.8459600271</v>
      </c>
      <c r="AB540" s="21">
        <v>0</v>
      </c>
      <c r="AC540" s="21">
        <v>0</v>
      </c>
      <c r="AD540" s="21">
        <v>0</v>
      </c>
      <c r="AE540" s="156">
        <f t="shared" si="129"/>
        <v>18966913.32720007</v>
      </c>
      <c r="AF540" s="150">
        <f t="shared" si="130"/>
        <v>0.20453158448845574</v>
      </c>
      <c r="AG540" s="161">
        <f t="shared" si="131"/>
        <v>0.45546401316407059</v>
      </c>
      <c r="AH540" s="151">
        <f>SUM(AH541:AH577)</f>
        <v>2096095.3417911185</v>
      </c>
      <c r="AI540" s="151">
        <f>SUM(AI541:AI577)</f>
        <v>2226698.6295600198</v>
      </c>
      <c r="AJ540" s="456">
        <f t="shared" si="125"/>
        <v>0.19735461741866778</v>
      </c>
      <c r="AK540" s="25">
        <v>2760387.863821012</v>
      </c>
      <c r="AL540" s="432">
        <v>2484279.1148939952</v>
      </c>
      <c r="AM540" s="25">
        <f t="shared" si="126"/>
        <v>2995271.7507979516</v>
      </c>
      <c r="AN540" s="25">
        <v>2995271.7507979516</v>
      </c>
      <c r="AO540" s="25">
        <f t="shared" si="127"/>
        <v>3165895.2973769512</v>
      </c>
      <c r="AP540" s="25">
        <f t="shared" si="128"/>
        <v>3365820.8333708891</v>
      </c>
      <c r="AS540" s="21">
        <f>SUM(AS541:AS577)</f>
        <v>1602686.2213839483</v>
      </c>
      <c r="AT540" s="35">
        <f t="shared" ref="AT540:AY540" si="133">SUM(AT541:AT577)</f>
        <v>1293049.0507979279</v>
      </c>
      <c r="AU540" s="35">
        <f t="shared" si="133"/>
        <v>2318754.7469699965</v>
      </c>
      <c r="AV540" s="35">
        <f t="shared" si="133"/>
        <v>1433425.264993414</v>
      </c>
      <c r="AW540" s="35">
        <f t="shared" si="133"/>
        <v>1889071.078140246</v>
      </c>
      <c r="AX540" s="35">
        <f t="shared" si="133"/>
        <v>3523775.0000000014</v>
      </c>
      <c r="AY540" s="35">
        <f t="shared" si="133"/>
        <v>3006033.0239135954</v>
      </c>
      <c r="AZ540" s="35">
        <f t="shared" si="121"/>
        <v>17827182.250020143</v>
      </c>
      <c r="BA540" s="22">
        <f t="shared" si="132"/>
        <v>29838449.246459935</v>
      </c>
    </row>
    <row r="541" spans="3:53" outlineLevel="1" x14ac:dyDescent="0.35">
      <c r="C541" s="5" t="s">
        <v>40</v>
      </c>
      <c r="D541" s="5" t="s">
        <v>36</v>
      </c>
      <c r="E541" s="5" t="s">
        <v>69</v>
      </c>
      <c r="F541" s="28">
        <v>33970.316200000001</v>
      </c>
      <c r="G541" s="28">
        <v>52714.711400000007</v>
      </c>
      <c r="H541" s="28">
        <v>30733.449000000001</v>
      </c>
      <c r="I541" s="28">
        <v>37105.995000000003</v>
      </c>
      <c r="J541" s="28">
        <v>50839.247300000003</v>
      </c>
      <c r="K541" s="28">
        <v>54791.848000000013</v>
      </c>
      <c r="L541" s="28">
        <v>0</v>
      </c>
      <c r="M541" s="28">
        <v>43519.614000000009</v>
      </c>
      <c r="N541" s="28">
        <v>48390.323000000011</v>
      </c>
      <c r="O541" s="28">
        <v>63517.250400000004</v>
      </c>
      <c r="P541" s="28">
        <v>51875.056799999998</v>
      </c>
      <c r="Q541" s="28">
        <v>38807.294399999999</v>
      </c>
      <c r="R541" s="37">
        <v>506265.10550000006</v>
      </c>
      <c r="S541" s="33">
        <v>50885.074800000002</v>
      </c>
      <c r="T541" s="20">
        <v>55834.982000000011</v>
      </c>
      <c r="U541" s="20">
        <v>78406.574400000085</v>
      </c>
      <c r="V541" s="20">
        <v>32352.61176</v>
      </c>
      <c r="W541" s="20">
        <v>55221.195960000005</v>
      </c>
      <c r="X541" s="20">
        <v>47321.139600000002</v>
      </c>
      <c r="Y541" s="20">
        <v>45341.17560000001</v>
      </c>
      <c r="Z541" s="20">
        <v>52568.044200000004</v>
      </c>
      <c r="AA541" s="20">
        <v>55240.995600000024</v>
      </c>
      <c r="AB541" s="20">
        <v>0</v>
      </c>
      <c r="AC541" s="20">
        <v>0</v>
      </c>
      <c r="AD541" s="20">
        <v>0</v>
      </c>
      <c r="AE541" s="37">
        <f t="shared" si="129"/>
        <v>473171.79392000014</v>
      </c>
      <c r="AF541" s="148">
        <f t="shared" si="130"/>
        <v>5.1024948064118825E-3</v>
      </c>
      <c r="AG541" s="462">
        <f t="shared" si="131"/>
        <v>0.37624285620372921</v>
      </c>
      <c r="AH541" s="149">
        <f t="shared" ref="AH541:AH571" si="134">AVERAGE(S541:AA541)</f>
        <v>52574.643768888905</v>
      </c>
      <c r="AI541" s="149">
        <f t="shared" ref="AI541:AI571" si="135">AVERAGE(Y541:AA541)</f>
        <v>51050.071800000012</v>
      </c>
      <c r="AJ541" s="457">
        <f t="shared" si="125"/>
        <v>4.5246210041792979E-3</v>
      </c>
      <c r="AK541" s="16">
        <v>73700.863317492593</v>
      </c>
      <c r="AL541" s="431">
        <v>69527.981148241088</v>
      </c>
      <c r="AM541" s="147">
        <f t="shared" si="126"/>
        <v>68670.648065634683</v>
      </c>
      <c r="AN541" s="147">
        <v>68670.648065634683</v>
      </c>
      <c r="AO541" s="147">
        <f t="shared" si="127"/>
        <v>72582.423187780281</v>
      </c>
      <c r="AP541" s="147">
        <f t="shared" si="128"/>
        <v>77165.985970661539</v>
      </c>
      <c r="AS541" s="20">
        <v>150215.66622337201</v>
      </c>
      <c r="AT541" s="33">
        <v>125020.65013085738</v>
      </c>
      <c r="AU541" s="33">
        <v>46100.173500000004</v>
      </c>
      <c r="AV541" s="33">
        <v>37105.995000000003</v>
      </c>
      <c r="AW541" s="33">
        <v>50839.247300000003</v>
      </c>
      <c r="AX541" s="33">
        <v>70872.81679950231</v>
      </c>
      <c r="AY541" s="33">
        <v>51423.625007999995</v>
      </c>
      <c r="AZ541" s="33">
        <f t="shared" si="121"/>
        <v>605279.03727922426</v>
      </c>
      <c r="BA541" s="397">
        <f t="shared" si="132"/>
        <v>893226.07565154182</v>
      </c>
    </row>
    <row r="542" spans="3:53" outlineLevel="1" x14ac:dyDescent="0.35">
      <c r="C542" s="5" t="s">
        <v>41</v>
      </c>
      <c r="D542" s="5" t="s">
        <v>32</v>
      </c>
      <c r="E542" s="5" t="s">
        <v>70</v>
      </c>
      <c r="F542" s="28">
        <v>164280.67960000006</v>
      </c>
      <c r="G542" s="28">
        <v>143315.58450000163</v>
      </c>
      <c r="H542" s="28">
        <v>136708.40020000137</v>
      </c>
      <c r="I542" s="28">
        <v>124233.09360000053</v>
      </c>
      <c r="J542" s="28">
        <v>193308.03359999962</v>
      </c>
      <c r="K542" s="28">
        <v>198479.18640000149</v>
      </c>
      <c r="L542" s="28">
        <v>205956.30240000071</v>
      </c>
      <c r="M542" s="28">
        <v>521123.61923999951</v>
      </c>
      <c r="N542" s="28">
        <v>328559.81912000006</v>
      </c>
      <c r="O542" s="28">
        <v>456310.48899999796</v>
      </c>
      <c r="P542" s="28">
        <v>195506.42760000203</v>
      </c>
      <c r="Q542" s="28">
        <v>180240.52931999994</v>
      </c>
      <c r="R542" s="37">
        <v>2848022.1645800043</v>
      </c>
      <c r="S542" s="33">
        <v>461244.3652800062</v>
      </c>
      <c r="T542" s="20">
        <v>361211.44880000682</v>
      </c>
      <c r="U542" s="20">
        <v>410262.45336000831</v>
      </c>
      <c r="V542" s="20">
        <v>209832.79392000032</v>
      </c>
      <c r="W542" s="20">
        <v>317627.62956000504</v>
      </c>
      <c r="X542" s="20">
        <v>175315.46687999961</v>
      </c>
      <c r="Y542" s="20">
        <v>518896.91880001203</v>
      </c>
      <c r="Z542" s="20">
        <v>663836.18040001299</v>
      </c>
      <c r="AA542" s="20">
        <v>453470.78556001169</v>
      </c>
      <c r="AB542" s="20">
        <v>0</v>
      </c>
      <c r="AC542" s="20">
        <v>0</v>
      </c>
      <c r="AD542" s="20">
        <v>0</v>
      </c>
      <c r="AE542" s="37">
        <f t="shared" si="129"/>
        <v>3571698.0425600633</v>
      </c>
      <c r="AF542" s="148">
        <f t="shared" si="130"/>
        <v>3.8515758856318187E-2</v>
      </c>
      <c r="AG542" s="462">
        <f t="shared" si="131"/>
        <v>0.84794251684945099</v>
      </c>
      <c r="AH542" s="149">
        <f t="shared" si="134"/>
        <v>396855.33806222928</v>
      </c>
      <c r="AI542" s="149">
        <f t="shared" si="135"/>
        <v>545401.29492001224</v>
      </c>
      <c r="AJ542" s="457">
        <f t="shared" si="125"/>
        <v>4.8339484503950779E-2</v>
      </c>
      <c r="AK542" s="16">
        <v>446157.11545713816</v>
      </c>
      <c r="AL542" s="431">
        <v>596645.93666224543</v>
      </c>
      <c r="AM542" s="147">
        <f t="shared" si="126"/>
        <v>733653.43196233432</v>
      </c>
      <c r="AN542" s="147">
        <v>733653.43196233432</v>
      </c>
      <c r="AO542" s="147">
        <f t="shared" si="127"/>
        <v>775445.48321375088</v>
      </c>
      <c r="AP542" s="147">
        <f t="shared" si="128"/>
        <v>824414.68127726112</v>
      </c>
      <c r="AS542" s="20">
        <v>207935.02351669705</v>
      </c>
      <c r="AT542" s="33">
        <v>126440.89388686845</v>
      </c>
      <c r="AU542" s="33">
        <v>306708.40020000102</v>
      </c>
      <c r="AV542" s="33">
        <v>144233.09360000101</v>
      </c>
      <c r="AW542" s="33">
        <v>193308.03359999962</v>
      </c>
      <c r="AX542" s="33">
        <v>386049.64629845403</v>
      </c>
      <c r="AY542" s="33">
        <v>343200.00000000006</v>
      </c>
      <c r="AZ542" s="33">
        <f t="shared" si="121"/>
        <v>2154032.2065591593</v>
      </c>
      <c r="BA542" s="397">
        <f t="shared" si="132"/>
        <v>5084191.7396747507</v>
      </c>
    </row>
    <row r="543" spans="3:53" outlineLevel="1" x14ac:dyDescent="0.35">
      <c r="C543" s="5" t="s">
        <v>41</v>
      </c>
      <c r="D543" s="5" t="s">
        <v>33</v>
      </c>
      <c r="E543" s="5" t="s">
        <v>70</v>
      </c>
      <c r="F543" s="28">
        <v>14845.7474</v>
      </c>
      <c r="G543" s="28">
        <v>23622.805400000001</v>
      </c>
      <c r="H543" s="28">
        <v>21601.322999999997</v>
      </c>
      <c r="I543" s="28">
        <v>18245.778000000002</v>
      </c>
      <c r="J543" s="28">
        <v>24409.261999999999</v>
      </c>
      <c r="K543" s="28">
        <v>53086.161599999999</v>
      </c>
      <c r="L543" s="28">
        <v>72053.674440000075</v>
      </c>
      <c r="M543" s="28">
        <v>115115.35288000001</v>
      </c>
      <c r="N543" s="28">
        <v>59363.738680000024</v>
      </c>
      <c r="O543" s="28">
        <v>43644.388000000014</v>
      </c>
      <c r="P543" s="28">
        <v>34146.489600000052</v>
      </c>
      <c r="Q543" s="28">
        <v>40020.600959999996</v>
      </c>
      <c r="R543" s="37">
        <v>520155.3219600002</v>
      </c>
      <c r="S543" s="33">
        <v>204347.00735999973</v>
      </c>
      <c r="T543" s="20">
        <v>71210.016000000134</v>
      </c>
      <c r="U543" s="20">
        <v>167987.00159999964</v>
      </c>
      <c r="V543" s="20">
        <v>87339.513600000166</v>
      </c>
      <c r="W543" s="20">
        <v>115943.63328000034</v>
      </c>
      <c r="X543" s="20">
        <v>41484.839039999999</v>
      </c>
      <c r="Y543" s="20">
        <v>76014.547200000146</v>
      </c>
      <c r="Z543" s="20">
        <v>33803.308799999963</v>
      </c>
      <c r="AA543" s="20">
        <v>9740.6150399999988</v>
      </c>
      <c r="AB543" s="20">
        <v>0</v>
      </c>
      <c r="AC543" s="20">
        <v>0</v>
      </c>
      <c r="AD543" s="20">
        <v>0</v>
      </c>
      <c r="AE543" s="37">
        <f t="shared" si="129"/>
        <v>807870.48192000005</v>
      </c>
      <c r="AF543" s="148">
        <f t="shared" si="130"/>
        <v>8.7117511889290757E-3</v>
      </c>
      <c r="AG543" s="462">
        <f t="shared" si="131"/>
        <v>1.3270442101344981</v>
      </c>
      <c r="AH543" s="149">
        <f t="shared" si="134"/>
        <v>89763.386880000005</v>
      </c>
      <c r="AI543" s="149">
        <f t="shared" si="135"/>
        <v>39852.823680000038</v>
      </c>
      <c r="AJ543" s="457">
        <f t="shared" si="125"/>
        <v>3.5321972475341793E-3</v>
      </c>
      <c r="AK543" s="16">
        <v>158518.02765382893</v>
      </c>
      <c r="AL543" s="431">
        <v>72016.950279744298</v>
      </c>
      <c r="AM543" s="147">
        <f t="shared" si="126"/>
        <v>53608.528506537266</v>
      </c>
      <c r="AN543" s="147">
        <v>53608.528506537266</v>
      </c>
      <c r="AO543" s="147">
        <f t="shared" si="127"/>
        <v>56662.300591901476</v>
      </c>
      <c r="AP543" s="147">
        <f t="shared" si="128"/>
        <v>60240.511414562403</v>
      </c>
      <c r="AS543" s="20">
        <v>62221.613218960869</v>
      </c>
      <c r="AT543" s="33">
        <v>53948.567382731555</v>
      </c>
      <c r="AU543" s="33">
        <v>77401.984499999991</v>
      </c>
      <c r="AV543" s="33">
        <v>51601.322999999997</v>
      </c>
      <c r="AW543" s="33">
        <v>51601.322999999997</v>
      </c>
      <c r="AX543" s="33">
        <v>154948.79192089642</v>
      </c>
      <c r="AY543" s="33">
        <v>171600.00000000003</v>
      </c>
      <c r="AZ543" s="33">
        <f t="shared" si="121"/>
        <v>781841.63067641784</v>
      </c>
      <c r="BA543" s="397">
        <f t="shared" si="132"/>
        <v>1024369.9214691634</v>
      </c>
    </row>
    <row r="544" spans="3:53" outlineLevel="1" x14ac:dyDescent="0.35">
      <c r="C544" s="5" t="s">
        <v>42</v>
      </c>
      <c r="D544" s="5" t="s">
        <v>48</v>
      </c>
      <c r="E544" s="5" t="s">
        <v>70</v>
      </c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37">
        <v>0</v>
      </c>
      <c r="S544" s="33">
        <v>0</v>
      </c>
      <c r="T544" s="20">
        <v>0</v>
      </c>
      <c r="U544" s="20">
        <v>0</v>
      </c>
      <c r="V544" s="20">
        <v>0</v>
      </c>
      <c r="W544" s="20">
        <v>0</v>
      </c>
      <c r="X544" s="20">
        <v>0</v>
      </c>
      <c r="Y544" s="20">
        <v>0</v>
      </c>
      <c r="Z544" s="20">
        <v>574.49088000000006</v>
      </c>
      <c r="AA544" s="20">
        <v>478.74239999999998</v>
      </c>
      <c r="AB544" s="20">
        <v>0</v>
      </c>
      <c r="AC544" s="20">
        <v>0</v>
      </c>
      <c r="AD544" s="20">
        <v>0</v>
      </c>
      <c r="AE544" s="37">
        <f t="shared" si="129"/>
        <v>1053.2332799999999</v>
      </c>
      <c r="AF544" s="148">
        <f t="shared" si="130"/>
        <v>1.1357645172841309E-5</v>
      </c>
      <c r="AG544" s="462">
        <f t="shared" si="131"/>
        <v>0</v>
      </c>
      <c r="AH544" s="149">
        <f t="shared" si="134"/>
        <v>117.02591999999999</v>
      </c>
      <c r="AI544" s="149">
        <f t="shared" si="135"/>
        <v>351.07775999999996</v>
      </c>
      <c r="AJ544" s="457">
        <f t="shared" si="125"/>
        <v>3.1116387323008977E-5</v>
      </c>
      <c r="AK544" s="16">
        <v>0</v>
      </c>
      <c r="AL544" s="147">
        <v>235.47612507303646</v>
      </c>
      <c r="AM544" s="147">
        <f t="shared" si="126"/>
        <v>472.25667762197645</v>
      </c>
      <c r="AN544" s="147">
        <v>472.25667762197645</v>
      </c>
      <c r="AO544" s="147">
        <f t="shared" si="127"/>
        <v>499.15844678866745</v>
      </c>
      <c r="AP544" s="147">
        <f t="shared" si="128"/>
        <v>530.68018413191089</v>
      </c>
      <c r="AS544" s="20"/>
      <c r="AT544" s="33"/>
      <c r="AU544" s="33"/>
      <c r="AV544" s="33"/>
      <c r="AW544" s="33"/>
      <c r="AX544" s="33"/>
      <c r="AY544" s="33">
        <v>220000</v>
      </c>
      <c r="AZ544" s="33">
        <f t="shared" si="121"/>
        <v>220000</v>
      </c>
      <c r="BA544" s="397">
        <f t="shared" si="132"/>
        <v>221737.57143361561</v>
      </c>
    </row>
    <row r="545" spans="3:53" outlineLevel="1" x14ac:dyDescent="0.35">
      <c r="C545" s="5" t="s">
        <v>43</v>
      </c>
      <c r="D545" s="5" t="s">
        <v>49</v>
      </c>
      <c r="E545" s="5" t="s">
        <v>69</v>
      </c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37">
        <v>0</v>
      </c>
      <c r="S545" s="33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1570.3545599999998</v>
      </c>
      <c r="AA545" s="20">
        <v>1239.7536</v>
      </c>
      <c r="AB545" s="20">
        <v>0</v>
      </c>
      <c r="AC545" s="20">
        <v>0</v>
      </c>
      <c r="AD545" s="20">
        <v>0</v>
      </c>
      <c r="AE545" s="37">
        <f t="shared" si="129"/>
        <v>2810.1081599999998</v>
      </c>
      <c r="AF545" s="148">
        <f t="shared" si="130"/>
        <v>3.0303079084802534E-5</v>
      </c>
      <c r="AG545" s="462">
        <f t="shared" si="131"/>
        <v>0</v>
      </c>
      <c r="AH545" s="149">
        <f t="shared" si="134"/>
        <v>312.23424</v>
      </c>
      <c r="AI545" s="149">
        <f t="shared" si="135"/>
        <v>936.70271999999989</v>
      </c>
      <c r="AJ545" s="457">
        <f t="shared" si="125"/>
        <v>8.3020937133801998E-5</v>
      </c>
      <c r="AK545" s="16">
        <v>0</v>
      </c>
      <c r="AL545" s="147">
        <v>643.66732293395683</v>
      </c>
      <c r="AM545" s="147">
        <f t="shared" si="126"/>
        <v>1260.0174800781128</v>
      </c>
      <c r="AN545" s="147">
        <v>1260.0174800781128</v>
      </c>
      <c r="AO545" s="147">
        <f t="shared" si="127"/>
        <v>1331.7934887641986</v>
      </c>
      <c r="AP545" s="147">
        <f t="shared" si="128"/>
        <v>1415.8959312217946</v>
      </c>
      <c r="AS545" s="20"/>
      <c r="AT545" s="33"/>
      <c r="AU545" s="33"/>
      <c r="AV545" s="33"/>
      <c r="AW545" s="33"/>
      <c r="AX545" s="33"/>
      <c r="AY545" s="33">
        <v>275000.00000000006</v>
      </c>
      <c r="AZ545" s="33">
        <f t="shared" si="121"/>
        <v>275000.00000000006</v>
      </c>
      <c r="BA545" s="397">
        <f t="shared" si="132"/>
        <v>279651.3742229981</v>
      </c>
    </row>
    <row r="546" spans="3:53" outlineLevel="1" x14ac:dyDescent="0.35">
      <c r="C546" s="5" t="s">
        <v>41</v>
      </c>
      <c r="D546" s="5" t="s">
        <v>30</v>
      </c>
      <c r="E546" s="5" t="s">
        <v>71</v>
      </c>
      <c r="F546" s="28">
        <v>352858.00607999612</v>
      </c>
      <c r="G546" s="28">
        <v>785035.11065999803</v>
      </c>
      <c r="H546" s="28">
        <v>555905.05162999697</v>
      </c>
      <c r="I546" s="28">
        <v>640867.91389999585</v>
      </c>
      <c r="J546" s="28">
        <v>705028.54639999906</v>
      </c>
      <c r="K546" s="28">
        <v>766926.67043999839</v>
      </c>
      <c r="L546" s="28">
        <v>800825.79588799935</v>
      </c>
      <c r="M546" s="28">
        <v>834743.74614000227</v>
      </c>
      <c r="N546" s="28">
        <v>612957.77343200368</v>
      </c>
      <c r="O546" s="28">
        <v>811037.17500000075</v>
      </c>
      <c r="P546" s="28">
        <v>356742.14399999857</v>
      </c>
      <c r="Q546" s="28">
        <v>296768.44800000003</v>
      </c>
      <c r="R546" s="37">
        <v>7519696.3815699881</v>
      </c>
      <c r="S546" s="33">
        <v>497992.31999999454</v>
      </c>
      <c r="T546" s="20">
        <v>458287.84799999621</v>
      </c>
      <c r="U546" s="20">
        <v>834300.87264001591</v>
      </c>
      <c r="V546" s="20">
        <v>562139.13599999389</v>
      </c>
      <c r="W546" s="20">
        <v>346965.11999999825</v>
      </c>
      <c r="X546" s="20">
        <v>456936.76799999038</v>
      </c>
      <c r="Y546" s="20">
        <v>624179.52000000642</v>
      </c>
      <c r="Z546" s="20">
        <v>730216.51200000558</v>
      </c>
      <c r="AA546" s="20">
        <v>855529.34400001098</v>
      </c>
      <c r="AB546" s="20">
        <v>0</v>
      </c>
      <c r="AC546" s="20">
        <v>0</v>
      </c>
      <c r="AD546" s="20">
        <v>0</v>
      </c>
      <c r="AE546" s="37">
        <f t="shared" si="129"/>
        <v>5366547.4406400118</v>
      </c>
      <c r="AF546" s="148">
        <f t="shared" si="130"/>
        <v>5.7870694737265527E-2</v>
      </c>
      <c r="AG546" s="462">
        <f t="shared" si="131"/>
        <v>-0.17110255257113927</v>
      </c>
      <c r="AH546" s="149">
        <f t="shared" si="134"/>
        <v>596283.04896000132</v>
      </c>
      <c r="AI546" s="149">
        <f t="shared" si="135"/>
        <v>736641.7920000077</v>
      </c>
      <c r="AJ546" s="457">
        <f t="shared" si="125"/>
        <v>6.5289328831845281E-2</v>
      </c>
      <c r="AK546" s="16">
        <v>681018.91653920419</v>
      </c>
      <c r="AL546" s="147">
        <v>742441.07924166508</v>
      </c>
      <c r="AM546" s="147">
        <f t="shared" si="126"/>
        <v>990902.99906044384</v>
      </c>
      <c r="AN546" s="147">
        <v>990902.99906044384</v>
      </c>
      <c r="AO546" s="147">
        <f t="shared" si="127"/>
        <v>1047349.090794998</v>
      </c>
      <c r="AP546" s="147">
        <f t="shared" si="128"/>
        <v>1113488.9370885382</v>
      </c>
      <c r="AS546" s="20">
        <v>637208.6938749766</v>
      </c>
      <c r="AT546" s="33">
        <v>489425.56494713377</v>
      </c>
      <c r="AU546" s="33">
        <v>555905.05162999697</v>
      </c>
      <c r="AV546" s="33">
        <v>555905.05162999697</v>
      </c>
      <c r="AW546" s="33">
        <v>555905.05162999697</v>
      </c>
      <c r="AX546" s="33">
        <v>992013.50924951967</v>
      </c>
      <c r="AY546" s="33">
        <v>880908.37547679909</v>
      </c>
      <c r="AZ546" s="33">
        <f t="shared" si="121"/>
        <v>5348290.2149776239</v>
      </c>
      <c r="BA546" s="397">
        <f t="shared" si="132"/>
        <v>9242472.3211632688</v>
      </c>
    </row>
    <row r="547" spans="3:53" outlineLevel="1" x14ac:dyDescent="0.35">
      <c r="C547" s="5" t="s">
        <v>41</v>
      </c>
      <c r="D547" s="5" t="s">
        <v>31</v>
      </c>
      <c r="E547" s="5" t="s">
        <v>71</v>
      </c>
      <c r="F547" s="28">
        <v>23267.640639999998</v>
      </c>
      <c r="G547" s="28">
        <v>14610.797</v>
      </c>
      <c r="H547" s="28">
        <v>12987.372799999999</v>
      </c>
      <c r="I547" s="28">
        <v>8812.86</v>
      </c>
      <c r="J547" s="28">
        <v>4870.2644</v>
      </c>
      <c r="K547" s="28">
        <v>20408.729599999995</v>
      </c>
      <c r="L547" s="28">
        <v>10929.634040000003</v>
      </c>
      <c r="M547" s="28">
        <v>14800.546199999997</v>
      </c>
      <c r="N547" s="28">
        <v>61251.489759999997</v>
      </c>
      <c r="O547" s="28">
        <v>1593.9050400000001</v>
      </c>
      <c r="P547" s="28">
        <v>1366.2043200000001</v>
      </c>
      <c r="Q547" s="28">
        <v>9297.7794000000013</v>
      </c>
      <c r="R547" s="37">
        <v>184197.22320000001</v>
      </c>
      <c r="S547" s="33">
        <v>8652.6273599999986</v>
      </c>
      <c r="T547" s="20">
        <v>17077.544999999998</v>
      </c>
      <c r="U547" s="20">
        <v>19126.86048000001</v>
      </c>
      <c r="V547" s="20">
        <v>42124.633200000011</v>
      </c>
      <c r="W547" s="20">
        <v>8652.6273599999986</v>
      </c>
      <c r="X547" s="20">
        <v>9791.1309600000004</v>
      </c>
      <c r="Y547" s="20">
        <v>15749.299800000001</v>
      </c>
      <c r="Z547" s="20">
        <v>33016.604400000011</v>
      </c>
      <c r="AA547" s="20">
        <v>60112.990080000054</v>
      </c>
      <c r="AB547" s="20">
        <v>0</v>
      </c>
      <c r="AC547" s="20">
        <v>0</v>
      </c>
      <c r="AD547" s="20">
        <v>0</v>
      </c>
      <c r="AE547" s="37">
        <f t="shared" si="129"/>
        <v>214304.31864000007</v>
      </c>
      <c r="AF547" s="148">
        <f t="shared" si="130"/>
        <v>2.3109718011575199E-3</v>
      </c>
      <c r="AG547" s="462">
        <f t="shared" si="131"/>
        <v>0.39302855707209017</v>
      </c>
      <c r="AH547" s="149">
        <f t="shared" si="134"/>
        <v>23811.590960000009</v>
      </c>
      <c r="AI547" s="149">
        <f t="shared" si="135"/>
        <v>36292.964760000024</v>
      </c>
      <c r="AJ547" s="457">
        <f t="shared" si="125"/>
        <v>3.2166832458213144E-3</v>
      </c>
      <c r="AK547" s="16">
        <v>24279.44023924445</v>
      </c>
      <c r="AL547" s="147">
        <v>24001.745223949169</v>
      </c>
      <c r="AM547" s="147">
        <f t="shared" si="126"/>
        <v>48819.939373570931</v>
      </c>
      <c r="AN547" s="147">
        <v>48819.939373570931</v>
      </c>
      <c r="AO547" s="147">
        <f t="shared" si="127"/>
        <v>51600.932850196652</v>
      </c>
      <c r="AP547" s="147">
        <f t="shared" si="128"/>
        <v>54859.519502260038</v>
      </c>
      <c r="AS547" s="20">
        <v>26431.159671342502</v>
      </c>
      <c r="AT547" s="33">
        <v>22916.847133411102</v>
      </c>
      <c r="AU547" s="33">
        <v>28993.889999999989</v>
      </c>
      <c r="AV547" s="33">
        <v>30323.9568</v>
      </c>
      <c r="AW547" s="33">
        <v>28993.889999999989</v>
      </c>
      <c r="AX547" s="33">
        <v>27882.084219801174</v>
      </c>
      <c r="AY547" s="33">
        <v>23954.115743999999</v>
      </c>
      <c r="AZ547" s="33">
        <f t="shared" si="121"/>
        <v>213775.38380779923</v>
      </c>
      <c r="BA547" s="397">
        <f t="shared" si="132"/>
        <v>393057.52075777604</v>
      </c>
    </row>
    <row r="548" spans="3:53" outlineLevel="1" x14ac:dyDescent="0.35">
      <c r="C548" s="5" t="s">
        <v>41</v>
      </c>
      <c r="D548" s="5" t="s">
        <v>34</v>
      </c>
      <c r="E548" s="5" t="s">
        <v>72</v>
      </c>
      <c r="F548" s="28">
        <v>166333.21623999966</v>
      </c>
      <c r="G548" s="28">
        <v>446199.48669999873</v>
      </c>
      <c r="H548" s="28">
        <v>516544.99049999873</v>
      </c>
      <c r="I548" s="28">
        <v>370093.89713999914</v>
      </c>
      <c r="J548" s="28">
        <v>507085.78800000245</v>
      </c>
      <c r="K548" s="28">
        <v>500217.46499999904</v>
      </c>
      <c r="L548" s="28">
        <v>434007.95780799631</v>
      </c>
      <c r="M548" s="28">
        <v>647187.28686399641</v>
      </c>
      <c r="N548" s="28">
        <v>243077.81899200086</v>
      </c>
      <c r="O548" s="28">
        <v>300202.26031999965</v>
      </c>
      <c r="P548" s="28">
        <v>175179.67199999889</v>
      </c>
      <c r="Q548" s="28">
        <v>171507.52079999988</v>
      </c>
      <c r="R548" s="37">
        <v>4477637.3603639901</v>
      </c>
      <c r="S548" s="33">
        <v>445233.28319999104</v>
      </c>
      <c r="T548" s="20">
        <v>214279.30080000064</v>
      </c>
      <c r="U548" s="20">
        <v>228576.36240000141</v>
      </c>
      <c r="V548" s="20">
        <v>335490.14159999631</v>
      </c>
      <c r="W548" s="20">
        <v>434307.12839998945</v>
      </c>
      <c r="X548" s="20">
        <v>157059.71279999852</v>
      </c>
      <c r="Y548" s="20">
        <v>334015.26119999861</v>
      </c>
      <c r="Z548" s="20">
        <v>451975.59359999094</v>
      </c>
      <c r="AA548" s="20">
        <v>221442.75720000212</v>
      </c>
      <c r="AB548" s="20">
        <v>0</v>
      </c>
      <c r="AC548" s="20">
        <v>0</v>
      </c>
      <c r="AD548" s="20">
        <v>0</v>
      </c>
      <c r="AE548" s="37">
        <f t="shared" si="129"/>
        <v>2822379.5411999691</v>
      </c>
      <c r="AF548" s="148">
        <f t="shared" si="130"/>
        <v>3.0435408736833588E-2</v>
      </c>
      <c r="AG548" s="462">
        <f t="shared" si="131"/>
        <v>-0.27503457117841801</v>
      </c>
      <c r="AH548" s="149">
        <f t="shared" si="134"/>
        <v>313597.72679999657</v>
      </c>
      <c r="AI548" s="149">
        <f t="shared" si="135"/>
        <v>335811.20399999723</v>
      </c>
      <c r="AJ548" s="457">
        <f t="shared" si="125"/>
        <v>2.9763296573015324E-2</v>
      </c>
      <c r="AK548" s="16">
        <v>417981.44511136162</v>
      </c>
      <c r="AL548" s="147">
        <v>386543.80972309387</v>
      </c>
      <c r="AM548" s="147">
        <f t="shared" si="126"/>
        <v>451720.67723479401</v>
      </c>
      <c r="AN548" s="147">
        <v>451720.67723479401</v>
      </c>
      <c r="AO548" s="147">
        <f t="shared" si="127"/>
        <v>477452.62759700581</v>
      </c>
      <c r="AP548" s="147">
        <f t="shared" si="128"/>
        <v>507603.64761435543</v>
      </c>
      <c r="AS548" s="20">
        <v>152691.21745369918</v>
      </c>
      <c r="AT548" s="33">
        <v>167815.53914690446</v>
      </c>
      <c r="AU548" s="33">
        <v>419691.38781999878</v>
      </c>
      <c r="AV548" s="33">
        <v>370093.89713999914</v>
      </c>
      <c r="AW548" s="33">
        <v>370093.89713999914</v>
      </c>
      <c r="AX548" s="33">
        <v>647027.2869215213</v>
      </c>
      <c r="AY548" s="33">
        <v>477408.75358879601</v>
      </c>
      <c r="AZ548" s="33">
        <f t="shared" si="121"/>
        <v>3022803.4243222796</v>
      </c>
      <c r="BA548" s="397">
        <f t="shared" si="132"/>
        <v>4846124.1864915285</v>
      </c>
    </row>
    <row r="549" spans="3:53" outlineLevel="1" x14ac:dyDescent="0.35">
      <c r="C549" s="5" t="s">
        <v>41</v>
      </c>
      <c r="D549" s="5" t="s">
        <v>35</v>
      </c>
      <c r="E549" s="5" t="s">
        <v>72</v>
      </c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37">
        <v>0</v>
      </c>
      <c r="S549" s="33">
        <v>0</v>
      </c>
      <c r="T549" s="20">
        <v>0</v>
      </c>
      <c r="U549" s="20">
        <v>0</v>
      </c>
      <c r="V549" s="20">
        <v>0</v>
      </c>
      <c r="W549" s="20">
        <v>0</v>
      </c>
      <c r="X549" s="20">
        <v>0</v>
      </c>
      <c r="Y549" s="20">
        <v>0</v>
      </c>
      <c r="Z549" s="20">
        <v>0</v>
      </c>
      <c r="AA549" s="20">
        <v>0</v>
      </c>
      <c r="AB549" s="20">
        <v>0</v>
      </c>
      <c r="AC549" s="20">
        <v>0</v>
      </c>
      <c r="AD549" s="20">
        <v>0</v>
      </c>
      <c r="AE549" s="37">
        <f t="shared" si="129"/>
        <v>0</v>
      </c>
      <c r="AF549" s="148">
        <f t="shared" si="130"/>
        <v>0</v>
      </c>
      <c r="AG549" s="462">
        <f t="shared" si="131"/>
        <v>0</v>
      </c>
      <c r="AH549" s="149">
        <f t="shared" si="134"/>
        <v>0</v>
      </c>
      <c r="AI549" s="149">
        <f t="shared" si="135"/>
        <v>0</v>
      </c>
      <c r="AJ549" s="457">
        <f t="shared" si="125"/>
        <v>0</v>
      </c>
      <c r="AK549" s="16">
        <v>0</v>
      </c>
      <c r="AL549" s="147">
        <v>0</v>
      </c>
      <c r="AM549" s="147">
        <f t="shared" si="126"/>
        <v>0</v>
      </c>
      <c r="AN549" s="147">
        <v>0</v>
      </c>
      <c r="AO549" s="147">
        <f t="shared" si="127"/>
        <v>0</v>
      </c>
      <c r="AP549" s="147">
        <f t="shared" si="128"/>
        <v>0</v>
      </c>
      <c r="AS549" s="20"/>
      <c r="AT549" s="33"/>
      <c r="AU549" s="33"/>
      <c r="AV549" s="33"/>
      <c r="AW549" s="33"/>
      <c r="AX549" s="33"/>
      <c r="AY549" s="33"/>
      <c r="AZ549" s="33">
        <f t="shared" si="121"/>
        <v>0</v>
      </c>
      <c r="BA549" s="397">
        <f t="shared" si="132"/>
        <v>0</v>
      </c>
    </row>
    <row r="550" spans="3:53" outlineLevel="1" x14ac:dyDescent="0.35">
      <c r="C550" s="5" t="s">
        <v>44</v>
      </c>
      <c r="D550" s="5" t="s">
        <v>50</v>
      </c>
      <c r="E550" s="5" t="s">
        <v>73</v>
      </c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37">
        <v>0</v>
      </c>
      <c r="S550" s="33">
        <v>22802.899679999999</v>
      </c>
      <c r="T550" s="20">
        <v>76192.492880000078</v>
      </c>
      <c r="U550" s="20">
        <v>440917.03079999256</v>
      </c>
      <c r="V550" s="20">
        <v>149743.1059200007</v>
      </c>
      <c r="W550" s="20">
        <v>95235.63984000028</v>
      </c>
      <c r="X550" s="20">
        <v>74790.259200000204</v>
      </c>
      <c r="Y550" s="20">
        <v>68896.461600000257</v>
      </c>
      <c r="Z550" s="20">
        <v>84626.804160000218</v>
      </c>
      <c r="AA550" s="20">
        <v>41215.936320000066</v>
      </c>
      <c r="AB550" s="20">
        <v>0</v>
      </c>
      <c r="AC550" s="20">
        <v>0</v>
      </c>
      <c r="AD550" s="20">
        <v>0</v>
      </c>
      <c r="AE550" s="37">
        <f t="shared" si="129"/>
        <v>1054420.6303999943</v>
      </c>
      <c r="AF550" s="148">
        <f t="shared" si="130"/>
        <v>1.1370449083233284E-2</v>
      </c>
      <c r="AG550" s="462">
        <f t="shared" si="131"/>
        <v>0</v>
      </c>
      <c r="AH550" s="149">
        <f t="shared" si="134"/>
        <v>117157.84782222159</v>
      </c>
      <c r="AI550" s="149">
        <f t="shared" si="135"/>
        <v>64913.067360000183</v>
      </c>
      <c r="AJ550" s="457">
        <f t="shared" si="125"/>
        <v>5.7533127313400241E-3</v>
      </c>
      <c r="AK550" s="16">
        <v>197984.34761248293</v>
      </c>
      <c r="AL550" s="147">
        <v>93582.659065618151</v>
      </c>
      <c r="AM550" s="147">
        <f t="shared" si="126"/>
        <v>87318.631421384387</v>
      </c>
      <c r="AN550" s="147">
        <v>87318.631421384387</v>
      </c>
      <c r="AO550" s="147">
        <f t="shared" si="127"/>
        <v>92292.675786998967</v>
      </c>
      <c r="AP550" s="147">
        <f t="shared" si="128"/>
        <v>98120.936339493652</v>
      </c>
      <c r="AS550" s="20">
        <v>90000</v>
      </c>
      <c r="AT550" s="33">
        <v>75573.406480420468</v>
      </c>
      <c r="AU550" s="33">
        <v>240000</v>
      </c>
      <c r="AV550" s="33">
        <v>90000</v>
      </c>
      <c r="AW550" s="33">
        <v>90000</v>
      </c>
      <c r="AX550" s="33">
        <v>282589.46206684958</v>
      </c>
      <c r="AY550" s="33">
        <v>120542.38732800006</v>
      </c>
      <c r="AZ550" s="33">
        <f t="shared" si="121"/>
        <v>1186689.6034877531</v>
      </c>
      <c r="BA550" s="397">
        <f t="shared" si="132"/>
        <v>1558004.5061012483</v>
      </c>
    </row>
    <row r="551" spans="3:53" outlineLevel="1" x14ac:dyDescent="0.35">
      <c r="C551" s="5" t="s">
        <v>44</v>
      </c>
      <c r="D551" s="5" t="s">
        <v>51</v>
      </c>
      <c r="E551" s="5" t="s">
        <v>73</v>
      </c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37">
        <v>0</v>
      </c>
      <c r="S551" s="33">
        <v>23046.780960000004</v>
      </c>
      <c r="T551" s="20">
        <v>73225.289920000039</v>
      </c>
      <c r="U551" s="20">
        <v>381958.73135999293</v>
      </c>
      <c r="V551" s="20">
        <v>147588.8212800007</v>
      </c>
      <c r="W551" s="20">
        <v>31887.47736000003</v>
      </c>
      <c r="X551" s="20">
        <v>28290.228480000002</v>
      </c>
      <c r="Y551" s="20">
        <v>72920.502720000251</v>
      </c>
      <c r="Z551" s="20">
        <v>68550.963120000102</v>
      </c>
      <c r="AA551" s="20">
        <v>36439.927920000046</v>
      </c>
      <c r="AB551" s="20">
        <v>0</v>
      </c>
      <c r="AC551" s="20">
        <v>0</v>
      </c>
      <c r="AD551" s="20">
        <v>0</v>
      </c>
      <c r="AE551" s="37">
        <f t="shared" si="129"/>
        <v>863908.72311999416</v>
      </c>
      <c r="AF551" s="148">
        <f t="shared" si="130"/>
        <v>9.3160451015365763E-3</v>
      </c>
      <c r="AG551" s="462">
        <f t="shared" si="131"/>
        <v>0</v>
      </c>
      <c r="AH551" s="149">
        <f t="shared" si="134"/>
        <v>95989.858124443796</v>
      </c>
      <c r="AI551" s="149">
        <f t="shared" si="135"/>
        <v>59303.797920000135</v>
      </c>
      <c r="AJ551" s="457">
        <f t="shared" si="125"/>
        <v>5.2561573419067573E-3</v>
      </c>
      <c r="AK551" s="16">
        <v>157984.95726801956</v>
      </c>
      <c r="AL551" s="147">
        <v>69583.04710478081</v>
      </c>
      <c r="AM551" s="147">
        <f t="shared" si="126"/>
        <v>79773.251874639798</v>
      </c>
      <c r="AN551" s="147">
        <v>79773.251874639798</v>
      </c>
      <c r="AO551" s="147">
        <f t="shared" si="127"/>
        <v>84317.479006406662</v>
      </c>
      <c r="AP551" s="147">
        <f t="shared" si="128"/>
        <v>89642.107776656965</v>
      </c>
      <c r="AS551" s="20">
        <v>90000</v>
      </c>
      <c r="AT551" s="33">
        <v>75573.406480420468</v>
      </c>
      <c r="AU551" s="33">
        <v>240000</v>
      </c>
      <c r="AV551" s="33">
        <v>90000</v>
      </c>
      <c r="AW551" s="33">
        <v>90000</v>
      </c>
      <c r="AX551" s="33">
        <v>239967.51585167533</v>
      </c>
      <c r="AY551" s="33">
        <v>78228.985248000085</v>
      </c>
      <c r="AZ551" s="33">
        <f t="shared" si="121"/>
        <v>1061754.8648481155</v>
      </c>
      <c r="BA551" s="397">
        <f t="shared" si="132"/>
        <v>1385070.7506105998</v>
      </c>
    </row>
    <row r="552" spans="3:53" outlineLevel="1" x14ac:dyDescent="0.35">
      <c r="C552" s="5" t="s">
        <v>41</v>
      </c>
      <c r="D552" s="5" t="s">
        <v>52</v>
      </c>
      <c r="E552" s="5" t="s">
        <v>74</v>
      </c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37">
        <v>0</v>
      </c>
      <c r="S552" s="33">
        <v>241.18559999999999</v>
      </c>
      <c r="T552" s="20">
        <v>0</v>
      </c>
      <c r="U552" s="20">
        <v>723.55679999999995</v>
      </c>
      <c r="V552" s="20">
        <v>0</v>
      </c>
      <c r="W552" s="20">
        <v>0</v>
      </c>
      <c r="X552" s="20">
        <v>0</v>
      </c>
      <c r="Y552" s="20">
        <v>0</v>
      </c>
      <c r="Z552" s="20">
        <v>1436.2271999999998</v>
      </c>
      <c r="AA552" s="20">
        <v>0</v>
      </c>
      <c r="AB552" s="20">
        <v>0</v>
      </c>
      <c r="AC552" s="20">
        <v>0</v>
      </c>
      <c r="AD552" s="20">
        <v>0</v>
      </c>
      <c r="AE552" s="37">
        <f t="shared" si="129"/>
        <v>2400.9695999999999</v>
      </c>
      <c r="AF552" s="148">
        <f t="shared" si="130"/>
        <v>2.5891092985191968E-5</v>
      </c>
      <c r="AG552" s="462">
        <f t="shared" si="131"/>
        <v>0</v>
      </c>
      <c r="AH552" s="149">
        <f t="shared" si="134"/>
        <v>266.77440000000001</v>
      </c>
      <c r="AI552" s="149">
        <f t="shared" si="135"/>
        <v>478.74239999999992</v>
      </c>
      <c r="AJ552" s="457">
        <f t="shared" si="125"/>
        <v>4.2431437258648601E-5</v>
      </c>
      <c r="AK552" s="16">
        <v>0</v>
      </c>
      <c r="AL552" s="147">
        <v>588.69031268259096</v>
      </c>
      <c r="AM552" s="147">
        <f t="shared" si="126"/>
        <v>643.98637857542235</v>
      </c>
      <c r="AN552" s="147">
        <v>643.98637857542235</v>
      </c>
      <c r="AO552" s="147">
        <f t="shared" si="127"/>
        <v>680.67060925727367</v>
      </c>
      <c r="AP552" s="147">
        <f t="shared" si="128"/>
        <v>723.65479654351475</v>
      </c>
      <c r="AS552" s="20">
        <v>0</v>
      </c>
      <c r="AT552" s="33">
        <v>0</v>
      </c>
      <c r="AU552" s="33">
        <v>100000</v>
      </c>
      <c r="AV552" s="33"/>
      <c r="AW552" s="33">
        <v>90000</v>
      </c>
      <c r="AX552" s="33">
        <v>0</v>
      </c>
      <c r="AY552" s="33">
        <v>0</v>
      </c>
      <c r="AZ552" s="33">
        <f t="shared" si="121"/>
        <v>190000</v>
      </c>
      <c r="BA552" s="397">
        <f t="shared" si="132"/>
        <v>192637.00209705878</v>
      </c>
    </row>
    <row r="553" spans="3:53" outlineLevel="1" x14ac:dyDescent="0.35">
      <c r="C553" s="5" t="s">
        <v>41</v>
      </c>
      <c r="D553" s="5" t="s">
        <v>53</v>
      </c>
      <c r="E553" s="5" t="s">
        <v>74</v>
      </c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37">
        <v>0</v>
      </c>
      <c r="S553" s="33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0</v>
      </c>
      <c r="Y553" s="20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37">
        <f t="shared" si="129"/>
        <v>0</v>
      </c>
      <c r="AF553" s="148">
        <f t="shared" si="130"/>
        <v>0</v>
      </c>
      <c r="AG553" s="462">
        <f t="shared" si="131"/>
        <v>0</v>
      </c>
      <c r="AH553" s="149">
        <f t="shared" si="134"/>
        <v>0</v>
      </c>
      <c r="AI553" s="149">
        <f t="shared" si="135"/>
        <v>0</v>
      </c>
      <c r="AJ553" s="457">
        <f t="shared" si="125"/>
        <v>0</v>
      </c>
      <c r="AK553" s="16">
        <v>0</v>
      </c>
      <c r="AL553" s="147">
        <v>0</v>
      </c>
      <c r="AM553" s="147">
        <f t="shared" si="126"/>
        <v>0</v>
      </c>
      <c r="AN553" s="147">
        <v>0</v>
      </c>
      <c r="AO553" s="147">
        <f t="shared" si="127"/>
        <v>0</v>
      </c>
      <c r="AP553" s="147">
        <f t="shared" si="128"/>
        <v>0</v>
      </c>
      <c r="AS553" s="20">
        <v>0</v>
      </c>
      <c r="AT553" s="33">
        <v>0</v>
      </c>
      <c r="AU553" s="33"/>
      <c r="AV553" s="33"/>
      <c r="AW553" s="33">
        <v>90000</v>
      </c>
      <c r="AX553" s="33">
        <v>0</v>
      </c>
      <c r="AY553" s="33">
        <v>0</v>
      </c>
      <c r="AZ553" s="33">
        <f t="shared" si="121"/>
        <v>90000</v>
      </c>
      <c r="BA553" s="397">
        <f t="shared" si="132"/>
        <v>90000</v>
      </c>
    </row>
    <row r="554" spans="3:53" outlineLevel="1" x14ac:dyDescent="0.35">
      <c r="C554" s="5" t="s">
        <v>44</v>
      </c>
      <c r="D554" s="5" t="s">
        <v>54</v>
      </c>
      <c r="E554" s="5" t="s">
        <v>75</v>
      </c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37">
        <v>0</v>
      </c>
      <c r="S554" s="33">
        <v>0</v>
      </c>
      <c r="T554" s="20">
        <v>0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>
        <v>0</v>
      </c>
      <c r="AD554" s="20">
        <v>0</v>
      </c>
      <c r="AE554" s="37">
        <f t="shared" si="129"/>
        <v>0</v>
      </c>
      <c r="AF554" s="148">
        <f t="shared" si="130"/>
        <v>0</v>
      </c>
      <c r="AG554" s="462">
        <f t="shared" si="131"/>
        <v>0</v>
      </c>
      <c r="AH554" s="149">
        <f t="shared" si="134"/>
        <v>0</v>
      </c>
      <c r="AI554" s="149">
        <f t="shared" si="135"/>
        <v>0</v>
      </c>
      <c r="AJ554" s="457">
        <f t="shared" si="125"/>
        <v>0</v>
      </c>
      <c r="AK554" s="16">
        <v>0</v>
      </c>
      <c r="AL554" s="147">
        <v>0</v>
      </c>
      <c r="AM554" s="147">
        <f t="shared" si="126"/>
        <v>0</v>
      </c>
      <c r="AN554" s="147">
        <v>0</v>
      </c>
      <c r="AO554" s="147">
        <f t="shared" si="127"/>
        <v>0</v>
      </c>
      <c r="AP554" s="147">
        <f t="shared" si="128"/>
        <v>0</v>
      </c>
      <c r="AS554" s="20"/>
      <c r="AT554" s="33"/>
      <c r="AU554" s="33"/>
      <c r="AV554" s="33"/>
      <c r="AW554" s="33"/>
      <c r="AX554" s="33"/>
      <c r="AY554" s="33"/>
      <c r="AZ554" s="33">
        <f t="shared" si="121"/>
        <v>0</v>
      </c>
      <c r="BA554" s="397">
        <f t="shared" si="132"/>
        <v>0</v>
      </c>
    </row>
    <row r="555" spans="3:53" outlineLevel="1" x14ac:dyDescent="0.35">
      <c r="C555" s="5" t="s">
        <v>42</v>
      </c>
      <c r="D555" s="5" t="s">
        <v>55</v>
      </c>
      <c r="E555" s="5" t="s">
        <v>76</v>
      </c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37">
        <v>0</v>
      </c>
      <c r="S555" s="33">
        <v>0</v>
      </c>
      <c r="T555" s="20">
        <v>0</v>
      </c>
      <c r="U555" s="20">
        <v>0</v>
      </c>
      <c r="V555" s="20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37">
        <f t="shared" si="129"/>
        <v>0</v>
      </c>
      <c r="AF555" s="148">
        <f t="shared" si="130"/>
        <v>0</v>
      </c>
      <c r="AG555" s="462">
        <f t="shared" si="131"/>
        <v>0</v>
      </c>
      <c r="AH555" s="149">
        <f t="shared" si="134"/>
        <v>0</v>
      </c>
      <c r="AI555" s="149">
        <f t="shared" si="135"/>
        <v>0</v>
      </c>
      <c r="AJ555" s="457">
        <f t="shared" si="125"/>
        <v>0</v>
      </c>
      <c r="AK555" s="16">
        <v>0</v>
      </c>
      <c r="AL555" s="147">
        <v>0</v>
      </c>
      <c r="AM555" s="147">
        <f t="shared" si="126"/>
        <v>0</v>
      </c>
      <c r="AN555" s="147">
        <v>0</v>
      </c>
      <c r="AO555" s="147">
        <f t="shared" si="127"/>
        <v>0</v>
      </c>
      <c r="AP555" s="147">
        <f t="shared" si="128"/>
        <v>0</v>
      </c>
      <c r="AS555" s="20"/>
      <c r="AT555" s="33"/>
      <c r="AU555" s="33"/>
      <c r="AV555" s="33"/>
      <c r="AW555" s="33"/>
      <c r="AX555" s="33"/>
      <c r="AY555" s="33"/>
      <c r="AZ555" s="33">
        <f t="shared" si="121"/>
        <v>0</v>
      </c>
      <c r="BA555" s="397">
        <f t="shared" si="132"/>
        <v>0</v>
      </c>
    </row>
    <row r="556" spans="3:53" outlineLevel="1" x14ac:dyDescent="0.35">
      <c r="C556" s="5" t="s">
        <v>42</v>
      </c>
      <c r="D556" s="5" t="s">
        <v>56</v>
      </c>
      <c r="E556" s="5" t="s">
        <v>74</v>
      </c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37">
        <v>0</v>
      </c>
      <c r="S556" s="33">
        <v>0</v>
      </c>
      <c r="T556" s="20">
        <v>0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0</v>
      </c>
      <c r="AB556" s="20">
        <v>0</v>
      </c>
      <c r="AC556" s="20">
        <v>0</v>
      </c>
      <c r="AD556" s="20">
        <v>0</v>
      </c>
      <c r="AE556" s="37">
        <f t="shared" si="129"/>
        <v>0</v>
      </c>
      <c r="AF556" s="148">
        <f t="shared" si="130"/>
        <v>0</v>
      </c>
      <c r="AG556" s="462">
        <f t="shared" si="131"/>
        <v>0</v>
      </c>
      <c r="AH556" s="149">
        <f t="shared" si="134"/>
        <v>0</v>
      </c>
      <c r="AI556" s="149">
        <f t="shared" si="135"/>
        <v>0</v>
      </c>
      <c r="AJ556" s="457">
        <f t="shared" si="125"/>
        <v>0</v>
      </c>
      <c r="AK556" s="16">
        <v>0</v>
      </c>
      <c r="AL556" s="147">
        <v>0</v>
      </c>
      <c r="AM556" s="147">
        <f t="shared" si="126"/>
        <v>0</v>
      </c>
      <c r="AN556" s="147">
        <v>0</v>
      </c>
      <c r="AO556" s="147">
        <f t="shared" si="127"/>
        <v>0</v>
      </c>
      <c r="AP556" s="147">
        <f t="shared" si="128"/>
        <v>0</v>
      </c>
      <c r="AS556" s="20"/>
      <c r="AT556" s="33"/>
      <c r="AU556" s="33"/>
      <c r="AV556" s="33"/>
      <c r="AW556" s="33"/>
      <c r="AX556" s="33"/>
      <c r="AY556" s="33"/>
      <c r="AZ556" s="33">
        <f t="shared" si="121"/>
        <v>0</v>
      </c>
      <c r="BA556" s="397">
        <f t="shared" si="132"/>
        <v>0</v>
      </c>
    </row>
    <row r="557" spans="3:53" outlineLevel="1" x14ac:dyDescent="0.35">
      <c r="C557" s="5" t="s">
        <v>45</v>
      </c>
      <c r="D557" s="5" t="s">
        <v>57</v>
      </c>
      <c r="E557" s="5" t="s">
        <v>77</v>
      </c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37">
        <v>0</v>
      </c>
      <c r="S557" s="33">
        <v>0</v>
      </c>
      <c r="T557" s="20">
        <v>0</v>
      </c>
      <c r="U557" s="20">
        <v>0</v>
      </c>
      <c r="V557" s="20">
        <v>0</v>
      </c>
      <c r="W557" s="20">
        <v>0</v>
      </c>
      <c r="X557" s="20">
        <v>0</v>
      </c>
      <c r="Y557" s="20">
        <v>0</v>
      </c>
      <c r="Z557" s="20">
        <v>0</v>
      </c>
      <c r="AA557" s="20">
        <v>0</v>
      </c>
      <c r="AB557" s="20">
        <v>0</v>
      </c>
      <c r="AC557" s="20">
        <v>0</v>
      </c>
      <c r="AD557" s="20">
        <v>0</v>
      </c>
      <c r="AE557" s="37">
        <f t="shared" si="129"/>
        <v>0</v>
      </c>
      <c r="AF557" s="148">
        <f t="shared" si="130"/>
        <v>0</v>
      </c>
      <c r="AG557" s="462">
        <f t="shared" si="131"/>
        <v>0</v>
      </c>
      <c r="AH557" s="149">
        <f t="shared" si="134"/>
        <v>0</v>
      </c>
      <c r="AI557" s="149">
        <f t="shared" si="135"/>
        <v>0</v>
      </c>
      <c r="AJ557" s="457">
        <f t="shared" si="125"/>
        <v>0</v>
      </c>
      <c r="AK557" s="16">
        <v>0</v>
      </c>
      <c r="AL557" s="147">
        <v>0</v>
      </c>
      <c r="AM557" s="147">
        <f t="shared" si="126"/>
        <v>0</v>
      </c>
      <c r="AN557" s="147">
        <v>0</v>
      </c>
      <c r="AO557" s="147">
        <f t="shared" si="127"/>
        <v>0</v>
      </c>
      <c r="AP557" s="147">
        <f t="shared" si="128"/>
        <v>0</v>
      </c>
      <c r="AS557" s="20"/>
      <c r="AT557" s="33"/>
      <c r="AU557" s="33"/>
      <c r="AV557" s="33"/>
      <c r="AW557" s="33"/>
      <c r="AX557" s="33"/>
      <c r="AY557" s="33"/>
      <c r="AZ557" s="33">
        <f t="shared" ref="AZ557:AZ624" si="136">SUM(AS557:AY557,AK557)</f>
        <v>0</v>
      </c>
      <c r="BA557" s="397">
        <f t="shared" si="132"/>
        <v>0</v>
      </c>
    </row>
    <row r="558" spans="3:53" outlineLevel="1" x14ac:dyDescent="0.35">
      <c r="C558" s="5" t="s">
        <v>45</v>
      </c>
      <c r="D558" s="5" t="s">
        <v>58</v>
      </c>
      <c r="E558" s="5" t="s">
        <v>77</v>
      </c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37">
        <v>0</v>
      </c>
      <c r="S558" s="33">
        <v>0</v>
      </c>
      <c r="T558" s="20">
        <v>0</v>
      </c>
      <c r="U558" s="20">
        <v>0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37">
        <f t="shared" si="129"/>
        <v>0</v>
      </c>
      <c r="AF558" s="148">
        <f t="shared" si="130"/>
        <v>0</v>
      </c>
      <c r="AG558" s="462">
        <f t="shared" si="131"/>
        <v>0</v>
      </c>
      <c r="AH558" s="149">
        <f t="shared" si="134"/>
        <v>0</v>
      </c>
      <c r="AI558" s="149">
        <f t="shared" si="135"/>
        <v>0</v>
      </c>
      <c r="AJ558" s="457">
        <f t="shared" si="125"/>
        <v>0</v>
      </c>
      <c r="AK558" s="16">
        <v>0</v>
      </c>
      <c r="AL558" s="147">
        <v>0</v>
      </c>
      <c r="AM558" s="147">
        <f t="shared" si="126"/>
        <v>0</v>
      </c>
      <c r="AN558" s="147">
        <v>0</v>
      </c>
      <c r="AO558" s="147">
        <f t="shared" si="127"/>
        <v>0</v>
      </c>
      <c r="AP558" s="147">
        <f t="shared" si="128"/>
        <v>0</v>
      </c>
      <c r="AS558" s="20"/>
      <c r="AT558" s="33"/>
      <c r="AU558" s="33"/>
      <c r="AV558" s="33"/>
      <c r="AW558" s="33"/>
      <c r="AX558" s="33"/>
      <c r="AY558" s="33"/>
      <c r="AZ558" s="33">
        <f t="shared" si="136"/>
        <v>0</v>
      </c>
      <c r="BA558" s="397">
        <f t="shared" si="132"/>
        <v>0</v>
      </c>
    </row>
    <row r="559" spans="3:53" outlineLevel="1" x14ac:dyDescent="0.35">
      <c r="C559" s="5" t="s">
        <v>45</v>
      </c>
      <c r="D559" s="5" t="s">
        <v>59</v>
      </c>
      <c r="E559" s="5" t="s">
        <v>77</v>
      </c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37">
        <v>0</v>
      </c>
      <c r="S559" s="33">
        <v>246515.66568000338</v>
      </c>
      <c r="T559" s="20">
        <v>217999.63676000209</v>
      </c>
      <c r="U559" s="20">
        <v>503021.45016000629</v>
      </c>
      <c r="V559" s="20">
        <v>209678.68332000184</v>
      </c>
      <c r="W559" s="20">
        <v>135056.28959999958</v>
      </c>
      <c r="X559" s="20">
        <v>97511.146919999883</v>
      </c>
      <c r="Y559" s="20">
        <v>120791.91743999964</v>
      </c>
      <c r="Z559" s="20">
        <v>177849.40608000057</v>
      </c>
      <c r="AA559" s="20">
        <v>207061.01928000202</v>
      </c>
      <c r="AB559" s="20">
        <v>0</v>
      </c>
      <c r="AC559" s="20">
        <v>0</v>
      </c>
      <c r="AD559" s="20">
        <v>0</v>
      </c>
      <c r="AE559" s="37">
        <f t="shared" si="129"/>
        <v>1915485.2152400152</v>
      </c>
      <c r="AF559" s="148">
        <f t="shared" si="130"/>
        <v>2.0655824138522905E-2</v>
      </c>
      <c r="AG559" s="462">
        <f t="shared" si="131"/>
        <v>0</v>
      </c>
      <c r="AH559" s="149">
        <f t="shared" si="134"/>
        <v>212831.69058222391</v>
      </c>
      <c r="AI559" s="149">
        <f t="shared" si="135"/>
        <v>168567.44760000074</v>
      </c>
      <c r="AJ559" s="457">
        <f t="shared" si="125"/>
        <v>1.4940308350983677E-2</v>
      </c>
      <c r="AK559" s="16">
        <v>324672.52761378762</v>
      </c>
      <c r="AL559" s="147">
        <v>162377.59714709799</v>
      </c>
      <c r="AM559" s="147">
        <f t="shared" si="126"/>
        <v>226750.62857525627</v>
      </c>
      <c r="AN559" s="147">
        <v>226750.62857525627</v>
      </c>
      <c r="AO559" s="147">
        <f t="shared" si="127"/>
        <v>239667.3184970374</v>
      </c>
      <c r="AP559" s="147">
        <f t="shared" si="128"/>
        <v>254802.25272889584</v>
      </c>
      <c r="AS559" s="20">
        <v>90000</v>
      </c>
      <c r="AT559" s="33">
        <v>75573.406480420468</v>
      </c>
      <c r="AU559" s="33">
        <v>176875.75532000011</v>
      </c>
      <c r="AV559" s="33">
        <v>29721.605911708335</v>
      </c>
      <c r="AW559" s="33">
        <v>139164.81773512502</v>
      </c>
      <c r="AX559" s="33">
        <v>350996.91090738564</v>
      </c>
      <c r="AY559" s="33">
        <v>173787.60081600011</v>
      </c>
      <c r="AZ559" s="33">
        <f t="shared" si="136"/>
        <v>1360792.6247844272</v>
      </c>
      <c r="BA559" s="397">
        <f t="shared" si="132"/>
        <v>2244390.4217327149</v>
      </c>
    </row>
    <row r="560" spans="3:53" outlineLevel="1" x14ac:dyDescent="0.35">
      <c r="C560" s="5" t="s">
        <v>45</v>
      </c>
      <c r="D560" s="5" t="s">
        <v>60</v>
      </c>
      <c r="E560" s="5" t="s">
        <v>72</v>
      </c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37">
        <v>0</v>
      </c>
      <c r="S560" s="33">
        <v>0</v>
      </c>
      <c r="T560" s="20">
        <v>0</v>
      </c>
      <c r="U560" s="20">
        <v>0</v>
      </c>
      <c r="V560" s="20">
        <v>0</v>
      </c>
      <c r="W560" s="20">
        <v>0</v>
      </c>
      <c r="X560" s="20">
        <v>0</v>
      </c>
      <c r="Y560" s="20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37">
        <f t="shared" si="129"/>
        <v>0</v>
      </c>
      <c r="AF560" s="148">
        <f t="shared" si="130"/>
        <v>0</v>
      </c>
      <c r="AG560" s="462">
        <f t="shared" si="131"/>
        <v>0</v>
      </c>
      <c r="AH560" s="149">
        <f t="shared" si="134"/>
        <v>0</v>
      </c>
      <c r="AI560" s="149">
        <f t="shared" si="135"/>
        <v>0</v>
      </c>
      <c r="AJ560" s="457">
        <f t="shared" si="125"/>
        <v>0</v>
      </c>
      <c r="AK560" s="16">
        <v>0</v>
      </c>
      <c r="AL560" s="147">
        <v>0</v>
      </c>
      <c r="AM560" s="147">
        <f t="shared" si="126"/>
        <v>0</v>
      </c>
      <c r="AN560" s="147">
        <v>0</v>
      </c>
      <c r="AO560" s="147">
        <f t="shared" si="127"/>
        <v>0</v>
      </c>
      <c r="AP560" s="147">
        <f t="shared" si="128"/>
        <v>0</v>
      </c>
      <c r="AS560" s="20"/>
      <c r="AT560" s="33"/>
      <c r="AU560" s="33"/>
      <c r="AV560" s="33"/>
      <c r="AW560" s="33"/>
      <c r="AX560" s="33"/>
      <c r="AY560" s="33"/>
      <c r="AZ560" s="33">
        <f t="shared" si="136"/>
        <v>0</v>
      </c>
      <c r="BA560" s="397">
        <f t="shared" si="132"/>
        <v>0</v>
      </c>
    </row>
    <row r="561" spans="3:53" outlineLevel="1" x14ac:dyDescent="0.35">
      <c r="C561" s="5" t="s">
        <v>45</v>
      </c>
      <c r="D561" s="5" t="s">
        <v>61</v>
      </c>
      <c r="E561" s="5" t="s">
        <v>72</v>
      </c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37">
        <v>0</v>
      </c>
      <c r="S561" s="33">
        <v>0</v>
      </c>
      <c r="T561" s="20">
        <v>0</v>
      </c>
      <c r="U561" s="20">
        <v>0</v>
      </c>
      <c r="V561" s="20">
        <v>0</v>
      </c>
      <c r="W561" s="20">
        <v>0</v>
      </c>
      <c r="X561" s="20">
        <v>0</v>
      </c>
      <c r="Y561" s="20">
        <v>0</v>
      </c>
      <c r="Z561" s="20">
        <v>0</v>
      </c>
      <c r="AA561" s="20">
        <v>0</v>
      </c>
      <c r="AB561" s="20">
        <v>0</v>
      </c>
      <c r="AC561" s="20">
        <v>0</v>
      </c>
      <c r="AD561" s="20">
        <v>0</v>
      </c>
      <c r="AE561" s="37">
        <f t="shared" si="129"/>
        <v>0</v>
      </c>
      <c r="AF561" s="148">
        <f t="shared" si="130"/>
        <v>0</v>
      </c>
      <c r="AG561" s="462">
        <f t="shared" si="131"/>
        <v>0</v>
      </c>
      <c r="AH561" s="149">
        <f t="shared" si="134"/>
        <v>0</v>
      </c>
      <c r="AI561" s="149">
        <f t="shared" si="135"/>
        <v>0</v>
      </c>
      <c r="AJ561" s="457">
        <f t="shared" si="125"/>
        <v>0</v>
      </c>
      <c r="AK561" s="16">
        <v>0</v>
      </c>
      <c r="AL561" s="147">
        <v>0</v>
      </c>
      <c r="AM561" s="147">
        <f t="shared" si="126"/>
        <v>0</v>
      </c>
      <c r="AN561" s="147">
        <v>0</v>
      </c>
      <c r="AO561" s="147">
        <f t="shared" si="127"/>
        <v>0</v>
      </c>
      <c r="AP561" s="147">
        <f t="shared" si="128"/>
        <v>0</v>
      </c>
      <c r="AS561" s="20"/>
      <c r="AT561" s="33"/>
      <c r="AU561" s="33"/>
      <c r="AV561" s="33"/>
      <c r="AW561" s="33"/>
      <c r="AX561" s="33"/>
      <c r="AY561" s="33"/>
      <c r="AZ561" s="33">
        <f t="shared" si="136"/>
        <v>0</v>
      </c>
      <c r="BA561" s="397">
        <f t="shared" si="132"/>
        <v>0</v>
      </c>
    </row>
    <row r="562" spans="3:53" outlineLevel="1" x14ac:dyDescent="0.35">
      <c r="C562" s="5" t="s">
        <v>45</v>
      </c>
      <c r="D562" s="5" t="s">
        <v>62</v>
      </c>
      <c r="E562" s="5" t="s">
        <v>78</v>
      </c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37">
        <v>0</v>
      </c>
      <c r="S562" s="33">
        <v>0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  <c r="AB562" s="20">
        <v>0</v>
      </c>
      <c r="AC562" s="20">
        <v>0</v>
      </c>
      <c r="AD562" s="20">
        <v>0</v>
      </c>
      <c r="AE562" s="37">
        <f t="shared" si="129"/>
        <v>0</v>
      </c>
      <c r="AF562" s="148">
        <f t="shared" si="130"/>
        <v>0</v>
      </c>
      <c r="AG562" s="462">
        <f t="shared" si="131"/>
        <v>0</v>
      </c>
      <c r="AH562" s="149">
        <f t="shared" si="134"/>
        <v>0</v>
      </c>
      <c r="AI562" s="149">
        <f t="shared" si="135"/>
        <v>0</v>
      </c>
      <c r="AJ562" s="457">
        <f t="shared" si="125"/>
        <v>0</v>
      </c>
      <c r="AK562" s="16">
        <v>0</v>
      </c>
      <c r="AL562" s="147">
        <v>0</v>
      </c>
      <c r="AM562" s="147">
        <f t="shared" si="126"/>
        <v>0</v>
      </c>
      <c r="AN562" s="147">
        <v>0</v>
      </c>
      <c r="AO562" s="147">
        <f t="shared" si="127"/>
        <v>0</v>
      </c>
      <c r="AP562" s="147">
        <f t="shared" si="128"/>
        <v>0</v>
      </c>
      <c r="AS562" s="20"/>
      <c r="AT562" s="33"/>
      <c r="AU562" s="33"/>
      <c r="AV562" s="33"/>
      <c r="AW562" s="33"/>
      <c r="AX562" s="33"/>
      <c r="AY562" s="33"/>
      <c r="AZ562" s="33">
        <f t="shared" si="136"/>
        <v>0</v>
      </c>
      <c r="BA562" s="397">
        <f t="shared" si="132"/>
        <v>0</v>
      </c>
    </row>
    <row r="563" spans="3:53" outlineLevel="1" x14ac:dyDescent="0.35">
      <c r="C563" s="5" t="s">
        <v>46</v>
      </c>
      <c r="D563" s="5" t="s">
        <v>38</v>
      </c>
      <c r="E563" s="5" t="s">
        <v>79</v>
      </c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37">
        <v>0</v>
      </c>
      <c r="S563" s="33">
        <v>16464.727439999995</v>
      </c>
      <c r="T563" s="20">
        <v>63279.32104000009</v>
      </c>
      <c r="U563" s="20">
        <v>643414.23360001249</v>
      </c>
      <c r="V563" s="20">
        <v>154808.90424000029</v>
      </c>
      <c r="W563" s="20">
        <v>99951.770879999865</v>
      </c>
      <c r="X563" s="20">
        <v>229595.69232000262</v>
      </c>
      <c r="Y563" s="20">
        <v>154935.36144000027</v>
      </c>
      <c r="Z563" s="20">
        <v>264649.62816000404</v>
      </c>
      <c r="AA563" s="20">
        <v>141707.9383199999</v>
      </c>
      <c r="AB563" s="20">
        <v>0</v>
      </c>
      <c r="AC563" s="20">
        <v>0</v>
      </c>
      <c r="AD563" s="20">
        <v>0</v>
      </c>
      <c r="AE563" s="37">
        <f t="shared" si="129"/>
        <v>1768807.5774400197</v>
      </c>
      <c r="AF563" s="148">
        <f t="shared" si="130"/>
        <v>1.9074111334192526E-2</v>
      </c>
      <c r="AG563" s="462">
        <f t="shared" si="131"/>
        <v>0</v>
      </c>
      <c r="AH563" s="149">
        <f t="shared" si="134"/>
        <v>196534.17527111329</v>
      </c>
      <c r="AI563" s="149">
        <f t="shared" si="135"/>
        <v>187097.64264000137</v>
      </c>
      <c r="AJ563" s="457">
        <f t="shared" si="125"/>
        <v>1.658265882637568E-2</v>
      </c>
      <c r="AK563" s="16">
        <v>278090.22300845175</v>
      </c>
      <c r="AL563" s="147">
        <v>266090.47553686943</v>
      </c>
      <c r="AM563" s="147">
        <f t="shared" si="126"/>
        <v>251676.75418708063</v>
      </c>
      <c r="AN563" s="147">
        <v>251676.75418708063</v>
      </c>
      <c r="AO563" s="147">
        <f t="shared" si="127"/>
        <v>266013.34330606484</v>
      </c>
      <c r="AP563" s="147">
        <f t="shared" si="128"/>
        <v>282812.02274630667</v>
      </c>
      <c r="AS563" s="20">
        <v>90000</v>
      </c>
      <c r="AT563" s="33">
        <v>75573.406480420468</v>
      </c>
      <c r="AU563" s="33">
        <v>120000</v>
      </c>
      <c r="AV563" s="33">
        <v>29721.605911708335</v>
      </c>
      <c r="AW563" s="33">
        <v>139164.81773512502</v>
      </c>
      <c r="AX563" s="33">
        <v>371426.97576439509</v>
      </c>
      <c r="AY563" s="33">
        <v>189979.18070400011</v>
      </c>
      <c r="AZ563" s="33">
        <f t="shared" si="136"/>
        <v>1293956.2096041008</v>
      </c>
      <c r="BA563" s="397">
        <f t="shared" si="132"/>
        <v>2360548.8053804222</v>
      </c>
    </row>
    <row r="564" spans="3:53" outlineLevel="1" x14ac:dyDescent="0.35">
      <c r="C564" s="5" t="s">
        <v>46</v>
      </c>
      <c r="D564" s="5" t="s">
        <v>39</v>
      </c>
      <c r="E564" s="5" t="s">
        <v>79</v>
      </c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37">
        <v>0</v>
      </c>
      <c r="S564" s="33">
        <v>0</v>
      </c>
      <c r="T564" s="20">
        <v>0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0</v>
      </c>
      <c r="AB564" s="20">
        <v>0</v>
      </c>
      <c r="AC564" s="20">
        <v>0</v>
      </c>
      <c r="AD564" s="20">
        <v>0</v>
      </c>
      <c r="AE564" s="37">
        <f t="shared" si="129"/>
        <v>0</v>
      </c>
      <c r="AF564" s="148">
        <f t="shared" si="130"/>
        <v>0</v>
      </c>
      <c r="AG564" s="462">
        <f t="shared" si="131"/>
        <v>0</v>
      </c>
      <c r="AH564" s="149">
        <f t="shared" si="134"/>
        <v>0</v>
      </c>
      <c r="AI564" s="149">
        <f t="shared" si="135"/>
        <v>0</v>
      </c>
      <c r="AJ564" s="457">
        <f t="shared" si="125"/>
        <v>0</v>
      </c>
      <c r="AK564" s="16">
        <v>0</v>
      </c>
      <c r="AL564" s="147">
        <v>0</v>
      </c>
      <c r="AM564" s="147">
        <f t="shared" si="126"/>
        <v>0</v>
      </c>
      <c r="AN564" s="147">
        <v>0</v>
      </c>
      <c r="AO564" s="147">
        <f t="shared" si="127"/>
        <v>0</v>
      </c>
      <c r="AP564" s="147">
        <f t="shared" si="128"/>
        <v>0</v>
      </c>
      <c r="AS564" s="20"/>
      <c r="AT564" s="33"/>
      <c r="AU564" s="33"/>
      <c r="AV564" s="33"/>
      <c r="AW564" s="33"/>
      <c r="AX564" s="33"/>
      <c r="AY564" s="33"/>
      <c r="AZ564" s="33">
        <f t="shared" si="136"/>
        <v>0</v>
      </c>
      <c r="BA564" s="397">
        <f t="shared" si="132"/>
        <v>0</v>
      </c>
    </row>
    <row r="565" spans="3:53" outlineLevel="1" x14ac:dyDescent="0.35">
      <c r="C565" s="5" t="s">
        <v>46</v>
      </c>
      <c r="D565" s="5" t="s">
        <v>37</v>
      </c>
      <c r="E565" s="5" t="s">
        <v>79</v>
      </c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37">
        <v>0</v>
      </c>
      <c r="S565" s="33">
        <v>0</v>
      </c>
      <c r="T565" s="20">
        <v>0</v>
      </c>
      <c r="U565" s="20">
        <v>0</v>
      </c>
      <c r="V565" s="20">
        <v>0</v>
      </c>
      <c r="W565" s="20">
        <v>0</v>
      </c>
      <c r="X565" s="20">
        <v>0</v>
      </c>
      <c r="Y565" s="20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37">
        <f t="shared" si="129"/>
        <v>0</v>
      </c>
      <c r="AF565" s="148">
        <f t="shared" si="130"/>
        <v>0</v>
      </c>
      <c r="AG565" s="462">
        <f t="shared" si="131"/>
        <v>0</v>
      </c>
      <c r="AH565" s="149">
        <f t="shared" si="134"/>
        <v>0</v>
      </c>
      <c r="AI565" s="149">
        <f t="shared" si="135"/>
        <v>0</v>
      </c>
      <c r="AJ565" s="457">
        <f t="shared" si="125"/>
        <v>0</v>
      </c>
      <c r="AK565" s="16">
        <v>0</v>
      </c>
      <c r="AL565" s="147">
        <v>0</v>
      </c>
      <c r="AM565" s="147">
        <f t="shared" si="126"/>
        <v>0</v>
      </c>
      <c r="AN565" s="147">
        <v>0</v>
      </c>
      <c r="AO565" s="147">
        <f t="shared" si="127"/>
        <v>0</v>
      </c>
      <c r="AP565" s="147">
        <f t="shared" si="128"/>
        <v>0</v>
      </c>
      <c r="AS565" s="20"/>
      <c r="AT565" s="33"/>
      <c r="AU565" s="33"/>
      <c r="AV565" s="33"/>
      <c r="AW565" s="33"/>
      <c r="AX565" s="33"/>
      <c r="AY565" s="33"/>
      <c r="AZ565" s="33">
        <f t="shared" si="136"/>
        <v>0</v>
      </c>
      <c r="BA565" s="397">
        <f t="shared" si="132"/>
        <v>0</v>
      </c>
    </row>
    <row r="566" spans="3:53" outlineLevel="1" x14ac:dyDescent="0.35">
      <c r="C566" s="5" t="s">
        <v>46</v>
      </c>
      <c r="D566" s="5" t="s">
        <v>63</v>
      </c>
      <c r="E566" s="5" t="s">
        <v>76</v>
      </c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37">
        <v>0</v>
      </c>
      <c r="S566" s="33">
        <v>0</v>
      </c>
      <c r="T566" s="20">
        <v>0</v>
      </c>
      <c r="U566" s="20">
        <v>0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20">
        <v>0</v>
      </c>
      <c r="AB566" s="20">
        <v>0</v>
      </c>
      <c r="AC566" s="20">
        <v>0</v>
      </c>
      <c r="AD566" s="20">
        <v>0</v>
      </c>
      <c r="AE566" s="37">
        <f t="shared" si="129"/>
        <v>0</v>
      </c>
      <c r="AF566" s="148">
        <f t="shared" si="130"/>
        <v>0</v>
      </c>
      <c r="AG566" s="462">
        <f t="shared" si="131"/>
        <v>0</v>
      </c>
      <c r="AH566" s="149">
        <f t="shared" si="134"/>
        <v>0</v>
      </c>
      <c r="AI566" s="149">
        <f t="shared" si="135"/>
        <v>0</v>
      </c>
      <c r="AJ566" s="457">
        <f t="shared" si="125"/>
        <v>0</v>
      </c>
      <c r="AK566" s="16">
        <v>0</v>
      </c>
      <c r="AL566" s="147">
        <v>0</v>
      </c>
      <c r="AM566" s="147">
        <f t="shared" si="126"/>
        <v>0</v>
      </c>
      <c r="AN566" s="147">
        <v>0</v>
      </c>
      <c r="AO566" s="147">
        <f t="shared" si="127"/>
        <v>0</v>
      </c>
      <c r="AP566" s="147">
        <f t="shared" si="128"/>
        <v>0</v>
      </c>
      <c r="AS566" s="20"/>
      <c r="AT566" s="33"/>
      <c r="AU566" s="33"/>
      <c r="AV566" s="33"/>
      <c r="AW566" s="33"/>
      <c r="AX566" s="33"/>
      <c r="AY566" s="33"/>
      <c r="AZ566" s="33">
        <f t="shared" si="136"/>
        <v>0</v>
      </c>
      <c r="BA566" s="397">
        <f t="shared" si="132"/>
        <v>0</v>
      </c>
    </row>
    <row r="567" spans="3:53" outlineLevel="1" x14ac:dyDescent="0.35">
      <c r="C567" s="5" t="s">
        <v>46</v>
      </c>
      <c r="D567" s="5" t="s">
        <v>64</v>
      </c>
      <c r="E567" s="5" t="s">
        <v>76</v>
      </c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37">
        <v>0</v>
      </c>
      <c r="S567" s="33">
        <v>0</v>
      </c>
      <c r="T567" s="20">
        <v>0</v>
      </c>
      <c r="U567" s="20">
        <v>0</v>
      </c>
      <c r="V567" s="20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0</v>
      </c>
      <c r="AB567" s="20">
        <v>0</v>
      </c>
      <c r="AC567" s="20">
        <v>0</v>
      </c>
      <c r="AD567" s="20">
        <v>0</v>
      </c>
      <c r="AE567" s="37">
        <f t="shared" si="129"/>
        <v>0</v>
      </c>
      <c r="AF567" s="148">
        <f t="shared" si="130"/>
        <v>0</v>
      </c>
      <c r="AG567" s="462">
        <f t="shared" si="131"/>
        <v>0</v>
      </c>
      <c r="AH567" s="149">
        <f t="shared" si="134"/>
        <v>0</v>
      </c>
      <c r="AI567" s="149">
        <f t="shared" si="135"/>
        <v>0</v>
      </c>
      <c r="AJ567" s="457">
        <f t="shared" si="125"/>
        <v>0</v>
      </c>
      <c r="AK567" s="16">
        <v>0</v>
      </c>
      <c r="AL567" s="147">
        <v>0</v>
      </c>
      <c r="AM567" s="147">
        <f t="shared" si="126"/>
        <v>0</v>
      </c>
      <c r="AN567" s="147">
        <v>0</v>
      </c>
      <c r="AO567" s="147">
        <f t="shared" si="127"/>
        <v>0</v>
      </c>
      <c r="AP567" s="147">
        <f t="shared" si="128"/>
        <v>0</v>
      </c>
      <c r="AS567" s="20"/>
      <c r="AT567" s="33"/>
      <c r="AU567" s="33"/>
      <c r="AV567" s="33"/>
      <c r="AW567" s="33"/>
      <c r="AX567" s="33"/>
      <c r="AY567" s="33"/>
      <c r="AZ567" s="33">
        <f t="shared" si="136"/>
        <v>0</v>
      </c>
      <c r="BA567" s="397">
        <f t="shared" si="132"/>
        <v>0</v>
      </c>
    </row>
    <row r="568" spans="3:53" outlineLevel="1" x14ac:dyDescent="0.35">
      <c r="C568" s="5" t="s">
        <v>47</v>
      </c>
      <c r="D568" s="5" t="s">
        <v>65</v>
      </c>
      <c r="E568" s="5" t="s">
        <v>80</v>
      </c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37">
        <v>0</v>
      </c>
      <c r="S568" s="33">
        <v>0</v>
      </c>
      <c r="T568" s="20">
        <v>0</v>
      </c>
      <c r="U568" s="20">
        <v>0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20">
        <v>0</v>
      </c>
      <c r="AB568" s="20">
        <v>0</v>
      </c>
      <c r="AC568" s="20">
        <v>0</v>
      </c>
      <c r="AD568" s="20">
        <v>0</v>
      </c>
      <c r="AE568" s="37">
        <f t="shared" si="129"/>
        <v>0</v>
      </c>
      <c r="AF568" s="148">
        <f t="shared" si="130"/>
        <v>0</v>
      </c>
      <c r="AG568" s="462">
        <f t="shared" si="131"/>
        <v>0</v>
      </c>
      <c r="AH568" s="149">
        <f t="shared" si="134"/>
        <v>0</v>
      </c>
      <c r="AI568" s="149">
        <f t="shared" si="135"/>
        <v>0</v>
      </c>
      <c r="AJ568" s="457">
        <f t="shared" ref="AJ568:AJ631" si="137">AI568/$AI$7</f>
        <v>0</v>
      </c>
      <c r="AK568" s="16">
        <v>0</v>
      </c>
      <c r="AL568" s="147">
        <v>0</v>
      </c>
      <c r="AM568" s="147">
        <f t="shared" ref="AM568:AM631" si="138">$AM$7*AJ568</f>
        <v>0</v>
      </c>
      <c r="AN568" s="147">
        <v>0</v>
      </c>
      <c r="AO568" s="147">
        <f t="shared" ref="AO568:AO631" si="139">$AO$7*AJ568</f>
        <v>0</v>
      </c>
      <c r="AP568" s="147">
        <f t="shared" ref="AP568:AP631" si="140">$AP$7*AJ568</f>
        <v>0</v>
      </c>
      <c r="AS568" s="20"/>
      <c r="AT568" s="33"/>
      <c r="AU568" s="33"/>
      <c r="AV568" s="33"/>
      <c r="AW568" s="33"/>
      <c r="AX568" s="33"/>
      <c r="AY568" s="33"/>
      <c r="AZ568" s="33">
        <f t="shared" si="136"/>
        <v>0</v>
      </c>
      <c r="BA568" s="397">
        <f t="shared" si="132"/>
        <v>0</v>
      </c>
    </row>
    <row r="569" spans="3:53" outlineLevel="1" x14ac:dyDescent="0.35">
      <c r="C569" s="5" t="s">
        <v>47</v>
      </c>
      <c r="D569" s="5" t="s">
        <v>66</v>
      </c>
      <c r="E569" s="5" t="s">
        <v>80</v>
      </c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37">
        <v>0</v>
      </c>
      <c r="S569" s="33">
        <v>0</v>
      </c>
      <c r="T569" s="20">
        <v>0</v>
      </c>
      <c r="U569" s="20">
        <v>0</v>
      </c>
      <c r="V569" s="20">
        <v>0</v>
      </c>
      <c r="W569" s="20">
        <v>0</v>
      </c>
      <c r="X569" s="20">
        <v>0</v>
      </c>
      <c r="Y569" s="20">
        <v>0</v>
      </c>
      <c r="Z569" s="20">
        <v>0</v>
      </c>
      <c r="AA569" s="20">
        <v>0</v>
      </c>
      <c r="AB569" s="20">
        <v>0</v>
      </c>
      <c r="AC569" s="20">
        <v>0</v>
      </c>
      <c r="AD569" s="20">
        <v>0</v>
      </c>
      <c r="AE569" s="37">
        <f t="shared" si="129"/>
        <v>0</v>
      </c>
      <c r="AF569" s="148">
        <f t="shared" si="130"/>
        <v>0</v>
      </c>
      <c r="AG569" s="462">
        <f t="shared" si="131"/>
        <v>0</v>
      </c>
      <c r="AH569" s="149">
        <f t="shared" si="134"/>
        <v>0</v>
      </c>
      <c r="AI569" s="149">
        <f t="shared" si="135"/>
        <v>0</v>
      </c>
      <c r="AJ569" s="457">
        <f t="shared" si="137"/>
        <v>0</v>
      </c>
      <c r="AK569" s="16">
        <v>0</v>
      </c>
      <c r="AL569" s="147">
        <v>0</v>
      </c>
      <c r="AM569" s="147">
        <f t="shared" si="138"/>
        <v>0</v>
      </c>
      <c r="AN569" s="147">
        <v>0</v>
      </c>
      <c r="AO569" s="147">
        <f t="shared" si="139"/>
        <v>0</v>
      </c>
      <c r="AP569" s="147">
        <f t="shared" si="140"/>
        <v>0</v>
      </c>
      <c r="AS569" s="20"/>
      <c r="AT569" s="33"/>
      <c r="AU569" s="33"/>
      <c r="AV569" s="33"/>
      <c r="AW569" s="33"/>
      <c r="AX569" s="33"/>
      <c r="AY569" s="33"/>
      <c r="AZ569" s="33">
        <f t="shared" si="136"/>
        <v>0</v>
      </c>
      <c r="BA569" s="397">
        <f t="shared" si="132"/>
        <v>0</v>
      </c>
    </row>
    <row r="570" spans="3:53" outlineLevel="1" x14ac:dyDescent="0.35">
      <c r="C570" s="5" t="s">
        <v>47</v>
      </c>
      <c r="D570" s="5" t="s">
        <v>67</v>
      </c>
      <c r="E570" s="5" t="s">
        <v>80</v>
      </c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37">
        <v>0</v>
      </c>
      <c r="S570" s="33">
        <v>0</v>
      </c>
      <c r="T570" s="20">
        <v>0</v>
      </c>
      <c r="U570" s="20">
        <v>0</v>
      </c>
      <c r="V570" s="20">
        <v>0</v>
      </c>
      <c r="W570" s="20">
        <v>0</v>
      </c>
      <c r="X570" s="20">
        <v>0</v>
      </c>
      <c r="Y570" s="20">
        <v>0</v>
      </c>
      <c r="Z570" s="20">
        <v>0</v>
      </c>
      <c r="AA570" s="20">
        <v>0</v>
      </c>
      <c r="AB570" s="20">
        <v>0</v>
      </c>
      <c r="AC570" s="20">
        <v>0</v>
      </c>
      <c r="AD570" s="20">
        <v>0</v>
      </c>
      <c r="AE570" s="37">
        <f t="shared" si="129"/>
        <v>0</v>
      </c>
      <c r="AF570" s="148">
        <f t="shared" si="130"/>
        <v>0</v>
      </c>
      <c r="AG570" s="462">
        <f t="shared" si="131"/>
        <v>0</v>
      </c>
      <c r="AH570" s="149">
        <f t="shared" si="134"/>
        <v>0</v>
      </c>
      <c r="AI570" s="149">
        <f t="shared" si="135"/>
        <v>0</v>
      </c>
      <c r="AJ570" s="457">
        <f t="shared" si="137"/>
        <v>0</v>
      </c>
      <c r="AK570" s="16">
        <v>0</v>
      </c>
      <c r="AL570" s="147">
        <v>0</v>
      </c>
      <c r="AM570" s="147">
        <f t="shared" si="138"/>
        <v>0</v>
      </c>
      <c r="AN570" s="147">
        <v>0</v>
      </c>
      <c r="AO570" s="147">
        <f t="shared" si="139"/>
        <v>0</v>
      </c>
      <c r="AP570" s="147">
        <f t="shared" si="140"/>
        <v>0</v>
      </c>
      <c r="AS570" s="20"/>
      <c r="AT570" s="33"/>
      <c r="AU570" s="33"/>
      <c r="AV570" s="33"/>
      <c r="AW570" s="33"/>
      <c r="AX570" s="33"/>
      <c r="AY570" s="33"/>
      <c r="AZ570" s="33">
        <f t="shared" si="136"/>
        <v>0</v>
      </c>
      <c r="BA570" s="397">
        <f t="shared" si="132"/>
        <v>0</v>
      </c>
    </row>
    <row r="571" spans="3:53" outlineLevel="1" x14ac:dyDescent="0.35">
      <c r="C571" s="5" t="s">
        <v>47</v>
      </c>
      <c r="D571" s="5" t="s">
        <v>68</v>
      </c>
      <c r="E571" s="5" t="s">
        <v>81</v>
      </c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37">
        <v>0</v>
      </c>
      <c r="S571" s="33">
        <v>0</v>
      </c>
      <c r="T571" s="20">
        <v>0</v>
      </c>
      <c r="U571" s="20">
        <v>0</v>
      </c>
      <c r="V571" s="20">
        <v>0</v>
      </c>
      <c r="W571" s="20">
        <v>0</v>
      </c>
      <c r="X571" s="20">
        <v>0</v>
      </c>
      <c r="Y571" s="20">
        <v>0</v>
      </c>
      <c r="Z571" s="20">
        <v>0</v>
      </c>
      <c r="AA571" s="20">
        <v>0</v>
      </c>
      <c r="AB571" s="20">
        <v>0</v>
      </c>
      <c r="AC571" s="20">
        <v>0</v>
      </c>
      <c r="AD571" s="20">
        <v>0</v>
      </c>
      <c r="AE571" s="37">
        <f t="shared" si="129"/>
        <v>0</v>
      </c>
      <c r="AF571" s="148">
        <f t="shared" si="130"/>
        <v>0</v>
      </c>
      <c r="AG571" s="462">
        <f t="shared" si="131"/>
        <v>0</v>
      </c>
      <c r="AH571" s="149">
        <f t="shared" si="134"/>
        <v>0</v>
      </c>
      <c r="AI571" s="149">
        <f t="shared" si="135"/>
        <v>0</v>
      </c>
      <c r="AJ571" s="457">
        <f t="shared" si="137"/>
        <v>0</v>
      </c>
      <c r="AK571" s="16">
        <v>0</v>
      </c>
      <c r="AL571" s="147">
        <v>0</v>
      </c>
      <c r="AM571" s="147">
        <f t="shared" si="138"/>
        <v>0</v>
      </c>
      <c r="AN571" s="147">
        <v>0</v>
      </c>
      <c r="AO571" s="147">
        <f t="shared" si="139"/>
        <v>0</v>
      </c>
      <c r="AP571" s="147">
        <f t="shared" si="140"/>
        <v>0</v>
      </c>
      <c r="AS571" s="20"/>
      <c r="AT571" s="33"/>
      <c r="AU571" s="33"/>
      <c r="AV571" s="33"/>
      <c r="AW571" s="33"/>
      <c r="AX571" s="33"/>
      <c r="AY571" s="33"/>
      <c r="AZ571" s="33">
        <f t="shared" si="136"/>
        <v>0</v>
      </c>
      <c r="BA571" s="397">
        <f t="shared" si="132"/>
        <v>0</v>
      </c>
    </row>
    <row r="572" spans="3:53" outlineLevel="1" x14ac:dyDescent="0.35">
      <c r="C572" s="5" t="s">
        <v>47</v>
      </c>
      <c r="D572" s="5" t="s">
        <v>29</v>
      </c>
      <c r="E572" s="5" t="s">
        <v>130</v>
      </c>
      <c r="F572" s="28">
        <v>62044.749888000006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28"/>
      <c r="P572" s="28">
        <v>0</v>
      </c>
      <c r="Q572" s="28"/>
      <c r="R572" s="37">
        <v>62044.749888000006</v>
      </c>
      <c r="S572" s="33"/>
      <c r="T572" s="20"/>
      <c r="U572" s="20"/>
      <c r="V572" s="20"/>
      <c r="W572" s="20"/>
      <c r="X572" s="20"/>
      <c r="Y572" s="20"/>
      <c r="Z572" s="20">
        <v>0</v>
      </c>
      <c r="AA572" s="20">
        <v>0</v>
      </c>
      <c r="AB572" s="20"/>
      <c r="AC572" s="20"/>
      <c r="AD572" s="20"/>
      <c r="AE572" s="37">
        <f t="shared" si="129"/>
        <v>0</v>
      </c>
      <c r="AF572" s="148">
        <f t="shared" si="130"/>
        <v>0</v>
      </c>
      <c r="AG572" s="462">
        <f t="shared" si="131"/>
        <v>-1</v>
      </c>
      <c r="AH572" s="149"/>
      <c r="AI572" s="149"/>
      <c r="AJ572" s="457">
        <f t="shared" si="137"/>
        <v>0</v>
      </c>
      <c r="AK572" s="16">
        <v>0</v>
      </c>
      <c r="AL572" s="147">
        <v>0</v>
      </c>
      <c r="AM572" s="147">
        <f t="shared" si="138"/>
        <v>0</v>
      </c>
      <c r="AN572" s="147">
        <v>0</v>
      </c>
      <c r="AO572" s="147">
        <f t="shared" si="139"/>
        <v>0</v>
      </c>
      <c r="AP572" s="147">
        <f t="shared" si="140"/>
        <v>0</v>
      </c>
      <c r="AS572" s="20"/>
      <c r="AT572" s="33"/>
      <c r="AU572" s="33"/>
      <c r="AV572" s="33"/>
      <c r="AW572" s="33"/>
      <c r="AX572" s="33"/>
      <c r="AY572" s="33"/>
      <c r="AZ572" s="33">
        <f t="shared" si="136"/>
        <v>0</v>
      </c>
      <c r="BA572" s="397">
        <f t="shared" si="132"/>
        <v>0</v>
      </c>
    </row>
    <row r="573" spans="3:53" outlineLevel="1" x14ac:dyDescent="0.35">
      <c r="C573" s="5" t="s">
        <v>83</v>
      </c>
      <c r="D573" s="14" t="s">
        <v>82</v>
      </c>
      <c r="E573" s="5"/>
      <c r="F573" s="23">
        <v>3994.6439520042827</v>
      </c>
      <c r="G573" s="23">
        <v>297.13200000000001</v>
      </c>
      <c r="H573" s="23">
        <v>11185.152</v>
      </c>
      <c r="I573" s="23">
        <v>4718.7359999999999</v>
      </c>
      <c r="J573" s="23">
        <v>7165.4880000000012</v>
      </c>
      <c r="K573" s="23">
        <v>8913.1679999999997</v>
      </c>
      <c r="L573" s="23">
        <v>8064.7380000000012</v>
      </c>
      <c r="M573" s="23">
        <v>12526.089200000004</v>
      </c>
      <c r="N573" s="23">
        <v>8064.7440000000015</v>
      </c>
      <c r="O573" s="23">
        <v>47530.534599999999</v>
      </c>
      <c r="P573" s="23">
        <v>4289.76</v>
      </c>
      <c r="Q573" s="23">
        <v>16295.36832</v>
      </c>
      <c r="R573" s="37">
        <v>133045.55407200428</v>
      </c>
      <c r="S573" s="34">
        <v>10981.785599999997</v>
      </c>
      <c r="T573" s="26">
        <v>13212.460800000003</v>
      </c>
      <c r="U573" s="26">
        <v>12646.212479999995</v>
      </c>
      <c r="V573" s="26">
        <v>6263.0496000000012</v>
      </c>
      <c r="W573" s="26">
        <v>17450.743679999989</v>
      </c>
      <c r="X573" s="26">
        <v>14196.245759999987</v>
      </c>
      <c r="Y573" s="26">
        <v>12754.88639999999</v>
      </c>
      <c r="Z573" s="26">
        <f>+SUM(Z574:Z577)</f>
        <v>9774.9331200000015</v>
      </c>
      <c r="AA573" s="26">
        <f>+SUM(AA574:AA577)</f>
        <v>9283.0406399999993</v>
      </c>
      <c r="AB573" s="26">
        <v>0</v>
      </c>
      <c r="AC573" s="26">
        <v>0</v>
      </c>
      <c r="AD573" s="26">
        <v>0</v>
      </c>
      <c r="AE573" s="37">
        <f t="shared" si="129"/>
        <v>106563.35807999995</v>
      </c>
      <c r="AF573" s="148">
        <f t="shared" si="130"/>
        <v>1.1491365042121261E-3</v>
      </c>
      <c r="AG573" s="462">
        <f t="shared" si="131"/>
        <v>0.71071952350643297</v>
      </c>
      <c r="AH573" s="149"/>
      <c r="AI573" s="149"/>
      <c r="AJ573" s="457">
        <f t="shared" si="137"/>
        <v>0</v>
      </c>
      <c r="AK573" s="16">
        <v>0</v>
      </c>
      <c r="AL573" s="147">
        <v>0</v>
      </c>
      <c r="AM573" s="147">
        <f t="shared" si="138"/>
        <v>0</v>
      </c>
      <c r="AN573" s="147">
        <v>0</v>
      </c>
      <c r="AO573" s="147">
        <f t="shared" si="139"/>
        <v>0</v>
      </c>
      <c r="AP573" s="147">
        <f t="shared" si="140"/>
        <v>0</v>
      </c>
      <c r="AS573" s="20"/>
      <c r="AT573" s="33"/>
      <c r="AU573" s="33"/>
      <c r="AV573" s="33"/>
      <c r="AW573" s="33"/>
      <c r="AX573" s="33"/>
      <c r="AY573" s="33"/>
      <c r="AZ573" s="33">
        <f t="shared" si="136"/>
        <v>0</v>
      </c>
      <c r="BA573" s="397">
        <f t="shared" si="132"/>
        <v>0</v>
      </c>
    </row>
    <row r="574" spans="3:53" outlineLevel="1" x14ac:dyDescent="0.35">
      <c r="C574" s="5" t="s">
        <v>83</v>
      </c>
      <c r="D574" s="5" t="s">
        <v>84</v>
      </c>
      <c r="E574" s="5" t="s">
        <v>70</v>
      </c>
      <c r="F574" s="28">
        <v>3994.6439520042827</v>
      </c>
      <c r="G574" s="28">
        <v>297.13200000000001</v>
      </c>
      <c r="H574" s="28">
        <v>11185.152</v>
      </c>
      <c r="I574" s="28">
        <v>4718.7359999999999</v>
      </c>
      <c r="J574" s="28">
        <v>7165.4880000000012</v>
      </c>
      <c r="K574" s="28">
        <v>8913.1679999999997</v>
      </c>
      <c r="L574" s="28">
        <v>8064.7380000000012</v>
      </c>
      <c r="M574" s="28">
        <v>12526.089200000004</v>
      </c>
      <c r="N574" s="28">
        <v>8064.7440000000015</v>
      </c>
      <c r="O574" s="28">
        <v>47530.534599999999</v>
      </c>
      <c r="P574" s="28">
        <v>4289.76</v>
      </c>
      <c r="Q574" s="28">
        <v>16295.36832</v>
      </c>
      <c r="R574" s="37">
        <v>133045.55407200428</v>
      </c>
      <c r="S574" s="33">
        <v>10981.785599999997</v>
      </c>
      <c r="T574" s="20">
        <v>13212.460800000003</v>
      </c>
      <c r="U574" s="20">
        <v>12646.212479999995</v>
      </c>
      <c r="V574" s="20">
        <v>6263.0496000000012</v>
      </c>
      <c r="W574" s="20">
        <v>17450.743679999989</v>
      </c>
      <c r="X574" s="20">
        <v>14196.245759999987</v>
      </c>
      <c r="Y574" s="20">
        <v>12754.88639999999</v>
      </c>
      <c r="Z574" s="20">
        <v>9774.9331200000015</v>
      </c>
      <c r="AA574" s="20">
        <v>9283.0406399999993</v>
      </c>
      <c r="AB574" s="20">
        <v>0</v>
      </c>
      <c r="AC574" s="20">
        <v>0</v>
      </c>
      <c r="AD574" s="20">
        <v>0</v>
      </c>
      <c r="AE574" s="37">
        <f t="shared" si="129"/>
        <v>106563.35807999995</v>
      </c>
      <c r="AF574" s="148">
        <f t="shared" si="130"/>
        <v>1.1491365042121261E-3</v>
      </c>
      <c r="AG574" s="462">
        <f t="shared" si="131"/>
        <v>0.71071952350643297</v>
      </c>
      <c r="AH574" s="149"/>
      <c r="AI574" s="149"/>
      <c r="AJ574" s="457">
        <f t="shared" si="137"/>
        <v>0</v>
      </c>
      <c r="AK574" s="16"/>
      <c r="AL574" s="147">
        <v>0</v>
      </c>
      <c r="AM574" s="147">
        <f t="shared" si="138"/>
        <v>0</v>
      </c>
      <c r="AN574" s="147">
        <v>0</v>
      </c>
      <c r="AO574" s="147">
        <f t="shared" si="139"/>
        <v>0</v>
      </c>
      <c r="AP574" s="147">
        <f t="shared" si="140"/>
        <v>0</v>
      </c>
      <c r="AS574" s="20">
        <v>5982.8474249000838</v>
      </c>
      <c r="AT574" s="33">
        <v>5187.3622483395729</v>
      </c>
      <c r="AU574" s="33">
        <v>7078.1039999999994</v>
      </c>
      <c r="AV574" s="33">
        <v>4718.7359999999999</v>
      </c>
      <c r="AW574" s="33"/>
      <c r="AX574" s="33">
        <v>0</v>
      </c>
      <c r="AY574" s="33">
        <v>0</v>
      </c>
      <c r="AZ574" s="33">
        <f t="shared" si="136"/>
        <v>22967.049673239657</v>
      </c>
      <c r="BA574" s="397">
        <f t="shared" si="132"/>
        <v>22967.049673239657</v>
      </c>
    </row>
    <row r="575" spans="3:53" outlineLevel="1" x14ac:dyDescent="0.35">
      <c r="C575" s="5" t="s">
        <v>83</v>
      </c>
      <c r="D575" s="5" t="s">
        <v>85</v>
      </c>
      <c r="E575" s="5" t="s">
        <v>70</v>
      </c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37">
        <v>0</v>
      </c>
      <c r="S575" s="33">
        <v>0</v>
      </c>
      <c r="T575" s="20">
        <v>0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0</v>
      </c>
      <c r="AA575" s="20">
        <v>0</v>
      </c>
      <c r="AB575" s="20">
        <v>0</v>
      </c>
      <c r="AC575" s="20">
        <v>0</v>
      </c>
      <c r="AD575" s="20">
        <v>0</v>
      </c>
      <c r="AE575" s="37">
        <f t="shared" si="129"/>
        <v>0</v>
      </c>
      <c r="AF575" s="148">
        <f t="shared" si="130"/>
        <v>0</v>
      </c>
      <c r="AG575" s="462">
        <f t="shared" si="131"/>
        <v>0</v>
      </c>
      <c r="AH575" s="149"/>
      <c r="AI575" s="149"/>
      <c r="AJ575" s="457">
        <f t="shared" si="137"/>
        <v>0</v>
      </c>
      <c r="AK575" s="16"/>
      <c r="AL575" s="147">
        <v>0</v>
      </c>
      <c r="AM575" s="147">
        <f t="shared" si="138"/>
        <v>0</v>
      </c>
      <c r="AN575" s="147">
        <v>0</v>
      </c>
      <c r="AO575" s="147">
        <f t="shared" si="139"/>
        <v>0</v>
      </c>
      <c r="AP575" s="147">
        <f t="shared" si="140"/>
        <v>0</v>
      </c>
      <c r="AS575" s="20"/>
      <c r="AT575" s="33"/>
      <c r="AU575" s="33"/>
      <c r="AV575" s="33"/>
      <c r="AW575" s="33"/>
      <c r="AX575" s="33"/>
      <c r="AY575" s="33"/>
      <c r="AZ575" s="33">
        <f t="shared" si="136"/>
        <v>0</v>
      </c>
      <c r="BA575" s="397">
        <f t="shared" si="132"/>
        <v>0</v>
      </c>
    </row>
    <row r="576" spans="3:53" outlineLevel="1" x14ac:dyDescent="0.35">
      <c r="C576" s="5" t="s">
        <v>83</v>
      </c>
      <c r="D576" s="5" t="s">
        <v>86</v>
      </c>
      <c r="E576" s="5" t="s">
        <v>71</v>
      </c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37">
        <v>0</v>
      </c>
      <c r="S576" s="33">
        <v>0</v>
      </c>
      <c r="T576" s="20">
        <v>0</v>
      </c>
      <c r="U576" s="20">
        <v>0</v>
      </c>
      <c r="V576" s="20">
        <v>0</v>
      </c>
      <c r="W576" s="20">
        <v>0</v>
      </c>
      <c r="X576" s="20">
        <v>0</v>
      </c>
      <c r="Y576" s="20">
        <v>0</v>
      </c>
      <c r="Z576" s="20">
        <v>0</v>
      </c>
      <c r="AA576" s="20">
        <v>0</v>
      </c>
      <c r="AB576" s="20">
        <v>0</v>
      </c>
      <c r="AC576" s="20">
        <v>0</v>
      </c>
      <c r="AD576" s="20">
        <v>0</v>
      </c>
      <c r="AE576" s="37">
        <f t="shared" si="129"/>
        <v>0</v>
      </c>
      <c r="AF576" s="148">
        <f t="shared" si="130"/>
        <v>0</v>
      </c>
      <c r="AG576" s="462">
        <f t="shared" si="131"/>
        <v>0</v>
      </c>
      <c r="AH576" s="149"/>
      <c r="AI576" s="149"/>
      <c r="AJ576" s="457">
        <f t="shared" si="137"/>
        <v>0</v>
      </c>
      <c r="AK576" s="16"/>
      <c r="AL576" s="147">
        <v>0</v>
      </c>
      <c r="AM576" s="147">
        <f t="shared" si="138"/>
        <v>0</v>
      </c>
      <c r="AN576" s="147">
        <v>0</v>
      </c>
      <c r="AO576" s="147">
        <f t="shared" si="139"/>
        <v>0</v>
      </c>
      <c r="AP576" s="147">
        <f t="shared" si="140"/>
        <v>0</v>
      </c>
      <c r="AS576" s="20"/>
      <c r="AT576" s="33"/>
      <c r="AU576" s="33"/>
      <c r="AV576" s="33"/>
      <c r="AW576" s="33"/>
      <c r="AX576" s="33"/>
      <c r="AY576" s="33"/>
      <c r="AZ576" s="33">
        <f t="shared" si="136"/>
        <v>0</v>
      </c>
      <c r="BA576" s="397">
        <f t="shared" si="132"/>
        <v>0</v>
      </c>
    </row>
    <row r="577" spans="3:53" outlineLevel="1" x14ac:dyDescent="0.35">
      <c r="C577" s="14" t="s">
        <v>191</v>
      </c>
      <c r="D577" s="14" t="s">
        <v>89</v>
      </c>
      <c r="E577" s="5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37">
        <v>0</v>
      </c>
      <c r="S577" s="33">
        <v>0</v>
      </c>
      <c r="T577" s="20">
        <v>0</v>
      </c>
      <c r="U577" s="20">
        <v>0</v>
      </c>
      <c r="V577" s="20">
        <v>-4508.1069999999991</v>
      </c>
      <c r="W577" s="20">
        <v>0</v>
      </c>
      <c r="X577" s="20">
        <v>0</v>
      </c>
      <c r="Y577" s="20">
        <v>0</v>
      </c>
      <c r="Z577" s="20">
        <v>0</v>
      </c>
      <c r="AA577" s="20">
        <v>0</v>
      </c>
      <c r="AB577" s="20">
        <v>0</v>
      </c>
      <c r="AC577" s="20">
        <v>0</v>
      </c>
      <c r="AD577" s="20">
        <v>0</v>
      </c>
      <c r="AE577" s="37">
        <f t="shared" si="129"/>
        <v>-4508.1069999999991</v>
      </c>
      <c r="AF577" s="148">
        <f t="shared" si="130"/>
        <v>-4.8613617400318103E-5</v>
      </c>
      <c r="AG577" s="462">
        <f t="shared" si="131"/>
        <v>0</v>
      </c>
      <c r="AH577" s="149"/>
      <c r="AI577" s="149"/>
      <c r="AJ577" s="457">
        <f t="shared" si="137"/>
        <v>0</v>
      </c>
      <c r="AK577" s="16"/>
      <c r="AL577" s="147">
        <v>0</v>
      </c>
      <c r="AM577" s="147">
        <f t="shared" si="138"/>
        <v>0</v>
      </c>
      <c r="AN577" s="147">
        <v>0</v>
      </c>
      <c r="AO577" s="147">
        <f t="shared" si="139"/>
        <v>0</v>
      </c>
      <c r="AP577" s="147">
        <f t="shared" si="140"/>
        <v>0</v>
      </c>
      <c r="AS577" s="20"/>
      <c r="AT577" s="33"/>
      <c r="AU577" s="33"/>
      <c r="AV577" s="33"/>
      <c r="AW577" s="33"/>
      <c r="AX577" s="33"/>
      <c r="AY577" s="33"/>
      <c r="AZ577" s="33">
        <f t="shared" si="136"/>
        <v>0</v>
      </c>
      <c r="BA577" s="397">
        <f t="shared" si="132"/>
        <v>0</v>
      </c>
    </row>
    <row r="578" spans="3:53" x14ac:dyDescent="0.35">
      <c r="C578" s="10" t="s">
        <v>104</v>
      </c>
      <c r="D578" s="10"/>
      <c r="E578" s="10"/>
      <c r="F578" s="22">
        <v>110709.232</v>
      </c>
      <c r="G578" s="22">
        <v>46126.964</v>
      </c>
      <c r="H578" s="22">
        <v>11010.41</v>
      </c>
      <c r="I578" s="22">
        <v>146926.03200000001</v>
      </c>
      <c r="J578" s="22">
        <v>197250.86700000003</v>
      </c>
      <c r="K578" s="22">
        <v>274672.26249999995</v>
      </c>
      <c r="L578" s="22">
        <v>101016.9466</v>
      </c>
      <c r="M578" s="22">
        <v>145785.41311999998</v>
      </c>
      <c r="N578" s="22">
        <v>371329.99391999992</v>
      </c>
      <c r="O578" s="22">
        <v>345390.60317999998</v>
      </c>
      <c r="P578" s="22">
        <v>120393.85104000001</v>
      </c>
      <c r="Q578" s="22">
        <v>504560.79360000003</v>
      </c>
      <c r="R578" s="156">
        <v>2430437.2149599995</v>
      </c>
      <c r="S578" s="35">
        <v>161012.57759999999</v>
      </c>
      <c r="T578" s="21">
        <v>157444.99143999998</v>
      </c>
      <c r="U578" s="21">
        <v>174599.91936</v>
      </c>
      <c r="V578" s="21">
        <v>157106.07072000002</v>
      </c>
      <c r="W578" s="21">
        <v>315544.33872</v>
      </c>
      <c r="X578" s="21">
        <v>346143.60503999994</v>
      </c>
      <c r="Y578" s="21">
        <v>192043.50263999999</v>
      </c>
      <c r="Z578" s="21">
        <f>+SUM(Z579:Z613)</f>
        <v>474399.68976000004</v>
      </c>
      <c r="AA578" s="21">
        <f>+SUM(AA579:AA613)</f>
        <v>230552.02152000004</v>
      </c>
      <c r="AB578" s="21">
        <v>0</v>
      </c>
      <c r="AC578" s="21">
        <v>0</v>
      </c>
      <c r="AD578" s="21">
        <v>0</v>
      </c>
      <c r="AE578" s="156">
        <f t="shared" si="129"/>
        <v>2208846.7168000001</v>
      </c>
      <c r="AF578" s="150">
        <f t="shared" si="130"/>
        <v>2.3819316885438615E-2</v>
      </c>
      <c r="AG578" s="161">
        <f t="shared" si="131"/>
        <v>0.91417346889771545</v>
      </c>
      <c r="AH578" s="151">
        <f>SUM(AH579:AH613)</f>
        <v>229521.71297777776</v>
      </c>
      <c r="AI578" s="151">
        <f>SUM(AI579:AI613)</f>
        <v>298998.40464000008</v>
      </c>
      <c r="AJ578" s="456">
        <f t="shared" si="137"/>
        <v>2.6500539845474711E-2</v>
      </c>
      <c r="AK578" s="25">
        <v>269151.26882983523</v>
      </c>
      <c r="AL578" s="25">
        <v>415045.77994569181</v>
      </c>
      <c r="AM578" s="25">
        <f t="shared" si="138"/>
        <v>402201.47579145373</v>
      </c>
      <c r="AN578" s="25">
        <v>402201.47579145373</v>
      </c>
      <c r="AO578" s="25">
        <f t="shared" si="139"/>
        <v>425112.59970552375</v>
      </c>
      <c r="AP578" s="25">
        <f t="shared" si="140"/>
        <v>451958.35939451947</v>
      </c>
      <c r="AS578" s="21">
        <f>SUM(AS579:AS613)</f>
        <v>223953.21083091851</v>
      </c>
      <c r="AT578" s="35">
        <f t="shared" ref="AT578:AY578" si="141">SUM(AT579:AT613)</f>
        <v>84213.925317893038</v>
      </c>
      <c r="AU578" s="35">
        <f t="shared" si="141"/>
        <v>275656.38216000004</v>
      </c>
      <c r="AV578" s="35">
        <f t="shared" si="141"/>
        <v>146926.03200000001</v>
      </c>
      <c r="AW578" s="35">
        <f t="shared" si="141"/>
        <v>224706.13066000002</v>
      </c>
      <c r="AX578" s="35">
        <f t="shared" si="141"/>
        <v>361042</v>
      </c>
      <c r="AY578" s="35">
        <f t="shared" si="141"/>
        <v>383793.80796000001</v>
      </c>
      <c r="AZ578" s="35">
        <f t="shared" si="136"/>
        <v>1969442.7577586467</v>
      </c>
      <c r="BA578" s="22">
        <f t="shared" si="132"/>
        <v>3663760.9725958356</v>
      </c>
    </row>
    <row r="579" spans="3:53" outlineLevel="1" x14ac:dyDescent="0.35">
      <c r="C579" s="5" t="s">
        <v>40</v>
      </c>
      <c r="D579" s="5" t="s">
        <v>36</v>
      </c>
      <c r="E579" s="5" t="s">
        <v>69</v>
      </c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37">
        <v>0</v>
      </c>
      <c r="S579" s="33">
        <v>0</v>
      </c>
      <c r="T579" s="20">
        <v>0</v>
      </c>
      <c r="U579" s="20">
        <v>0</v>
      </c>
      <c r="V579" s="20">
        <v>0</v>
      </c>
      <c r="W579" s="20">
        <v>0</v>
      </c>
      <c r="X579" s="20">
        <v>0</v>
      </c>
      <c r="Y579" s="20">
        <v>0</v>
      </c>
      <c r="Z579" s="20">
        <v>0</v>
      </c>
      <c r="AA579" s="20">
        <v>0</v>
      </c>
      <c r="AB579" s="20">
        <v>0</v>
      </c>
      <c r="AC579" s="20">
        <v>0</v>
      </c>
      <c r="AD579" s="20">
        <v>0</v>
      </c>
      <c r="AE579" s="37">
        <f t="shared" si="129"/>
        <v>0</v>
      </c>
      <c r="AF579" s="148">
        <f t="shared" si="130"/>
        <v>0</v>
      </c>
      <c r="AG579" s="462">
        <f t="shared" si="131"/>
        <v>0</v>
      </c>
      <c r="AH579" s="149">
        <f t="shared" ref="AH579:AH609" si="142">AVERAGE(S579:AA579)</f>
        <v>0</v>
      </c>
      <c r="AI579" s="149">
        <f t="shared" ref="AI579:AI609" si="143">AVERAGE(Y579:AA579)</f>
        <v>0</v>
      </c>
      <c r="AJ579" s="457">
        <f t="shared" si="137"/>
        <v>0</v>
      </c>
      <c r="AK579" s="16">
        <v>0</v>
      </c>
      <c r="AL579" s="147">
        <v>0</v>
      </c>
      <c r="AM579" s="147">
        <f t="shared" si="138"/>
        <v>0</v>
      </c>
      <c r="AN579" s="147">
        <v>0</v>
      </c>
      <c r="AO579" s="147">
        <f t="shared" si="139"/>
        <v>0</v>
      </c>
      <c r="AP579" s="147">
        <f t="shared" si="140"/>
        <v>0</v>
      </c>
      <c r="AS579" s="20"/>
      <c r="AT579" s="33"/>
      <c r="AU579" s="33"/>
      <c r="AV579" s="33"/>
      <c r="AW579" s="33"/>
      <c r="AX579" s="33"/>
      <c r="AY579" s="33"/>
      <c r="AZ579" s="33">
        <f t="shared" si="136"/>
        <v>0</v>
      </c>
      <c r="BA579" s="397">
        <f t="shared" si="132"/>
        <v>0</v>
      </c>
    </row>
    <row r="580" spans="3:53" outlineLevel="1" x14ac:dyDescent="0.35">
      <c r="C580" s="5" t="s">
        <v>41</v>
      </c>
      <c r="D580" s="5" t="s">
        <v>32</v>
      </c>
      <c r="E580" s="5" t="s">
        <v>70</v>
      </c>
      <c r="F580" s="28">
        <v>36027.75</v>
      </c>
      <c r="G580" s="28">
        <v>0</v>
      </c>
      <c r="H580" s="28">
        <v>0</v>
      </c>
      <c r="I580" s="28">
        <v>78318.702000000005</v>
      </c>
      <c r="J580" s="28">
        <v>56130.871500000008</v>
      </c>
      <c r="K580" s="28">
        <v>65711.349000000017</v>
      </c>
      <c r="L580" s="28">
        <v>57158.3626</v>
      </c>
      <c r="M580" s="28">
        <v>69775.279799999989</v>
      </c>
      <c r="N580" s="28">
        <v>130860.47299999998</v>
      </c>
      <c r="O580" s="28">
        <v>88468.2</v>
      </c>
      <c r="P580" s="28">
        <v>48065.4</v>
      </c>
      <c r="Q580" s="28">
        <v>214204.5</v>
      </c>
      <c r="R580" s="37">
        <v>844720.88789999997</v>
      </c>
      <c r="S580" s="33">
        <v>75581.100000000006</v>
      </c>
      <c r="T580" s="20">
        <v>60255.899999999994</v>
      </c>
      <c r="U580" s="20">
        <v>50503.5</v>
      </c>
      <c r="V580" s="20">
        <v>61997.4</v>
      </c>
      <c r="W580" s="20">
        <v>129915.90000000001</v>
      </c>
      <c r="X580" s="20">
        <v>164231.712</v>
      </c>
      <c r="Y580" s="20">
        <v>83767.284</v>
      </c>
      <c r="Z580" s="20">
        <v>154289.772</v>
      </c>
      <c r="AA580" s="20">
        <v>81848.944799999997</v>
      </c>
      <c r="AB580" s="20">
        <v>0</v>
      </c>
      <c r="AC580" s="20">
        <v>0</v>
      </c>
      <c r="AD580" s="20">
        <v>0</v>
      </c>
      <c r="AE580" s="37">
        <f t="shared" si="129"/>
        <v>862391.51279999991</v>
      </c>
      <c r="AF580" s="148">
        <f t="shared" si="130"/>
        <v>9.2996841140950588E-3</v>
      </c>
      <c r="AG580" s="462">
        <f t="shared" si="131"/>
        <v>1.1495307117519151</v>
      </c>
      <c r="AH580" s="149">
        <f t="shared" si="142"/>
        <v>95821.27919999999</v>
      </c>
      <c r="AI580" s="149">
        <f t="shared" si="143"/>
        <v>106635.3336</v>
      </c>
      <c r="AJ580" s="457">
        <f t="shared" si="137"/>
        <v>9.4512006189622303E-3</v>
      </c>
      <c r="AK580" s="16">
        <v>124934.23336180848</v>
      </c>
      <c r="AL580" s="147">
        <v>164892.78341380408</v>
      </c>
      <c r="AM580" s="147">
        <f t="shared" si="138"/>
        <v>143441.86417005485</v>
      </c>
      <c r="AN580" s="147">
        <v>143441.86417005485</v>
      </c>
      <c r="AO580" s="147">
        <f t="shared" si="139"/>
        <v>151612.9289778065</v>
      </c>
      <c r="AP580" s="147">
        <f t="shared" si="140"/>
        <v>161187.24942820572</v>
      </c>
      <c r="AS580" s="20">
        <v>59890.622079119305</v>
      </c>
      <c r="AT580" s="33">
        <v>34953.269846063427</v>
      </c>
      <c r="AU580" s="33">
        <v>79305.456000000006</v>
      </c>
      <c r="AV580" s="33">
        <v>78318.702000000005</v>
      </c>
      <c r="AW580" s="33">
        <v>56130.871500000008</v>
      </c>
      <c r="AX580" s="33">
        <v>101955.19408280328</v>
      </c>
      <c r="AY580" s="33">
        <v>115754.29200000002</v>
      </c>
      <c r="AZ580" s="33">
        <f t="shared" si="136"/>
        <v>651242.64086979453</v>
      </c>
      <c r="BA580" s="397">
        <f t="shared" si="132"/>
        <v>1272377.4668596657</v>
      </c>
    </row>
    <row r="581" spans="3:53" outlineLevel="1" x14ac:dyDescent="0.35">
      <c r="C581" s="5" t="s">
        <v>41</v>
      </c>
      <c r="D581" s="5" t="s">
        <v>33</v>
      </c>
      <c r="E581" s="5" t="s">
        <v>70</v>
      </c>
      <c r="F581" s="28">
        <v>59373.732000000004</v>
      </c>
      <c r="G581" s="28">
        <v>28818.57</v>
      </c>
      <c r="H581" s="28">
        <v>0</v>
      </c>
      <c r="I581" s="28">
        <v>46787.796000000002</v>
      </c>
      <c r="J581" s="28">
        <v>33702.009000000005</v>
      </c>
      <c r="K581" s="28">
        <v>48129.988499999985</v>
      </c>
      <c r="L581" s="28">
        <v>43858.584000000003</v>
      </c>
      <c r="M581" s="28">
        <v>51331.863320000004</v>
      </c>
      <c r="N581" s="28">
        <v>88568.108240000001</v>
      </c>
      <c r="O581" s="28">
        <v>72900.194600000003</v>
      </c>
      <c r="P581" s="28">
        <v>24300.0648</v>
      </c>
      <c r="Q581" s="28">
        <v>173096.35199999998</v>
      </c>
      <c r="R581" s="37">
        <v>670867.26245999988</v>
      </c>
      <c r="S581" s="33">
        <v>21969.921600000001</v>
      </c>
      <c r="T581" s="20">
        <v>13315.103999999999</v>
      </c>
      <c r="U581" s="20">
        <v>55923.436799999996</v>
      </c>
      <c r="V581" s="20">
        <v>44605.598399999995</v>
      </c>
      <c r="W581" s="20">
        <v>100861.91279999999</v>
      </c>
      <c r="X581" s="20">
        <v>136050.45119999998</v>
      </c>
      <c r="Y581" s="20">
        <v>51345.057599999993</v>
      </c>
      <c r="Z581" s="20">
        <v>123087.72960000001</v>
      </c>
      <c r="AA581" s="20">
        <v>52678.641600000003</v>
      </c>
      <c r="AB581" s="20">
        <v>0</v>
      </c>
      <c r="AC581" s="20">
        <v>0</v>
      </c>
      <c r="AD581" s="20">
        <v>0</v>
      </c>
      <c r="AE581" s="37">
        <f t="shared" si="129"/>
        <v>599837.85359999991</v>
      </c>
      <c r="AF581" s="148">
        <f t="shared" si="130"/>
        <v>6.4684107802096139E-3</v>
      </c>
      <c r="AG581" s="462">
        <f t="shared" si="131"/>
        <v>0.75370113030029429</v>
      </c>
      <c r="AH581" s="149">
        <f t="shared" si="142"/>
        <v>66648.650399999984</v>
      </c>
      <c r="AI581" s="149">
        <f t="shared" si="143"/>
        <v>75703.809599999993</v>
      </c>
      <c r="AJ581" s="457">
        <f t="shared" si="137"/>
        <v>6.7097074486886475E-3</v>
      </c>
      <c r="AK581" s="16">
        <v>85838.771922955508</v>
      </c>
      <c r="AL581" s="147">
        <v>127262.92518091806</v>
      </c>
      <c r="AM581" s="147">
        <f t="shared" si="138"/>
        <v>101833.93446802978</v>
      </c>
      <c r="AN581" s="147">
        <v>101833.93446802978</v>
      </c>
      <c r="AO581" s="147">
        <f t="shared" si="139"/>
        <v>107634.83285275892</v>
      </c>
      <c r="AP581" s="147">
        <f t="shared" si="140"/>
        <v>114431.94697953845</v>
      </c>
      <c r="AS581" s="20">
        <v>44742.204475058796</v>
      </c>
      <c r="AT581" s="33">
        <v>10151.993124673851</v>
      </c>
      <c r="AU581" s="33">
        <v>49143.495120000021</v>
      </c>
      <c r="AV581" s="33">
        <v>46787.796000000002</v>
      </c>
      <c r="AW581" s="33">
        <v>33702.009000000005</v>
      </c>
      <c r="AX581" s="33">
        <v>84700.619717196751</v>
      </c>
      <c r="AY581" s="33">
        <v>90538.624799999991</v>
      </c>
      <c r="AZ581" s="33">
        <f t="shared" si="136"/>
        <v>445605.51415988494</v>
      </c>
      <c r="BA581" s="397">
        <f t="shared" si="132"/>
        <v>896769.15364113008</v>
      </c>
    </row>
    <row r="582" spans="3:53" outlineLevel="1" x14ac:dyDescent="0.35">
      <c r="C582" s="5" t="s">
        <v>42</v>
      </c>
      <c r="D582" s="5" t="s">
        <v>48</v>
      </c>
      <c r="E582" s="5" t="s">
        <v>70</v>
      </c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37">
        <v>0</v>
      </c>
      <c r="S582" s="33">
        <v>0</v>
      </c>
      <c r="T582" s="20">
        <v>0</v>
      </c>
      <c r="U582" s="20">
        <v>0</v>
      </c>
      <c r="V582" s="20">
        <v>0</v>
      </c>
      <c r="W582" s="20">
        <v>0</v>
      </c>
      <c r="X582" s="20">
        <v>0</v>
      </c>
      <c r="Y582" s="20">
        <v>0</v>
      </c>
      <c r="Z582" s="20">
        <v>86982.530400000003</v>
      </c>
      <c r="AA582" s="20">
        <v>45711.540000000015</v>
      </c>
      <c r="AB582" s="20">
        <v>0</v>
      </c>
      <c r="AC582" s="20">
        <v>0</v>
      </c>
      <c r="AD582" s="20">
        <v>0</v>
      </c>
      <c r="AE582" s="37">
        <f t="shared" si="129"/>
        <v>132694.07040000003</v>
      </c>
      <c r="AF582" s="148">
        <f t="shared" si="130"/>
        <v>1.4309196231847374E-3</v>
      </c>
      <c r="AG582" s="462">
        <f t="shared" si="131"/>
        <v>0</v>
      </c>
      <c r="AH582" s="149">
        <f t="shared" si="142"/>
        <v>14743.785600000003</v>
      </c>
      <c r="AI582" s="149">
        <f t="shared" si="143"/>
        <v>44231.356800000009</v>
      </c>
      <c r="AJ582" s="457">
        <f t="shared" si="137"/>
        <v>3.920271195791517E-3</v>
      </c>
      <c r="AK582" s="16">
        <v>0</v>
      </c>
      <c r="AL582" s="147">
        <v>35652.975392123873</v>
      </c>
      <c r="AM582" s="147">
        <f t="shared" si="138"/>
        <v>59498.36756700345</v>
      </c>
      <c r="AN582" s="147">
        <v>59498.36756700345</v>
      </c>
      <c r="AO582" s="147">
        <f t="shared" si="139"/>
        <v>62887.650187933774</v>
      </c>
      <c r="AP582" s="147">
        <f t="shared" si="140"/>
        <v>66858.990358797586</v>
      </c>
      <c r="AS582" s="20"/>
      <c r="AT582" s="33"/>
      <c r="AU582" s="33"/>
      <c r="AV582" s="33"/>
      <c r="AW582" s="33"/>
      <c r="AX582" s="33"/>
      <c r="AY582" s="33">
        <v>48471.939000000006</v>
      </c>
      <c r="AZ582" s="33">
        <f t="shared" si="136"/>
        <v>48471.939000000006</v>
      </c>
      <c r="BA582" s="397">
        <f t="shared" si="132"/>
        <v>273369.9225058587</v>
      </c>
    </row>
    <row r="583" spans="3:53" outlineLevel="1" x14ac:dyDescent="0.35">
      <c r="C583" s="5" t="s">
        <v>43</v>
      </c>
      <c r="D583" s="5" t="s">
        <v>49</v>
      </c>
      <c r="E583" s="5" t="s">
        <v>69</v>
      </c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37">
        <v>0</v>
      </c>
      <c r="S583" s="33">
        <v>0</v>
      </c>
      <c r="T583" s="20">
        <v>0</v>
      </c>
      <c r="U583" s="20">
        <v>0</v>
      </c>
      <c r="V583" s="20">
        <v>0</v>
      </c>
      <c r="W583" s="20">
        <v>0</v>
      </c>
      <c r="X583" s="20">
        <v>0</v>
      </c>
      <c r="Y583" s="20">
        <v>0</v>
      </c>
      <c r="Z583" s="20">
        <v>53312.688000000002</v>
      </c>
      <c r="AA583" s="20">
        <v>32107.471200000004</v>
      </c>
      <c r="AB583" s="20">
        <v>0</v>
      </c>
      <c r="AC583" s="20">
        <v>0</v>
      </c>
      <c r="AD583" s="20">
        <v>0</v>
      </c>
      <c r="AE583" s="37">
        <f t="shared" si="129"/>
        <v>85420.159200000009</v>
      </c>
      <c r="AF583" s="148">
        <f t="shared" si="130"/>
        <v>9.2113672936846073E-4</v>
      </c>
      <c r="AG583" s="462">
        <f t="shared" si="131"/>
        <v>0</v>
      </c>
      <c r="AH583" s="149">
        <f t="shared" si="142"/>
        <v>9491.1288000000004</v>
      </c>
      <c r="AI583" s="149">
        <f t="shared" si="143"/>
        <v>28473.386400000003</v>
      </c>
      <c r="AJ583" s="457">
        <f t="shared" si="137"/>
        <v>2.5236258759885454E-3</v>
      </c>
      <c r="AK583" s="16">
        <v>0</v>
      </c>
      <c r="AL583" s="147">
        <v>21852.157491982758</v>
      </c>
      <c r="AM583" s="147">
        <f t="shared" si="138"/>
        <v>38301.334900595153</v>
      </c>
      <c r="AN583" s="147">
        <v>38301.334900595153</v>
      </c>
      <c r="AO583" s="147">
        <f t="shared" si="139"/>
        <v>40483.143478634389</v>
      </c>
      <c r="AP583" s="147">
        <f t="shared" si="140"/>
        <v>43039.644372833667</v>
      </c>
      <c r="AS583" s="20"/>
      <c r="AT583" s="33"/>
      <c r="AU583" s="33"/>
      <c r="AV583" s="33"/>
      <c r="AW583" s="33"/>
      <c r="AX583" s="33"/>
      <c r="AY583" s="33">
        <v>92980.54800000001</v>
      </c>
      <c r="AZ583" s="33">
        <f t="shared" si="136"/>
        <v>92980.54800000001</v>
      </c>
      <c r="BA583" s="397">
        <f t="shared" si="132"/>
        <v>236656.82824404596</v>
      </c>
    </row>
    <row r="584" spans="3:53" outlineLevel="1" x14ac:dyDescent="0.35">
      <c r="C584" s="5" t="s">
        <v>41</v>
      </c>
      <c r="D584" s="5" t="s">
        <v>30</v>
      </c>
      <c r="E584" s="5" t="s">
        <v>71</v>
      </c>
      <c r="F584" s="28">
        <v>10134.405999999999</v>
      </c>
      <c r="G584" s="28">
        <v>8986.0580000000009</v>
      </c>
      <c r="H584" s="28">
        <v>7861.4179999999997</v>
      </c>
      <c r="I584" s="28">
        <v>13721.465999999999</v>
      </c>
      <c r="J584" s="28">
        <v>68275.085999999996</v>
      </c>
      <c r="K584" s="28">
        <v>90058.003000000012</v>
      </c>
      <c r="L584" s="28">
        <v>0</v>
      </c>
      <c r="M584" s="28">
        <v>3313.0619999999999</v>
      </c>
      <c r="N584" s="28">
        <v>8790.768</v>
      </c>
      <c r="O584" s="28">
        <v>21016.875600000003</v>
      </c>
      <c r="P584" s="28">
        <v>7634.0879999999997</v>
      </c>
      <c r="Q584" s="28">
        <v>14805.503999999999</v>
      </c>
      <c r="R584" s="37">
        <v>254596.7346</v>
      </c>
      <c r="S584" s="33">
        <v>10872.791999999999</v>
      </c>
      <c r="T584" s="20">
        <v>7402.7520000000004</v>
      </c>
      <c r="U584" s="20">
        <v>15730.847999999998</v>
      </c>
      <c r="V584" s="20">
        <v>7634.0879999999997</v>
      </c>
      <c r="W584" s="20">
        <v>17812.871999999999</v>
      </c>
      <c r="X584" s="20">
        <v>11242.21032</v>
      </c>
      <c r="Y584" s="20">
        <v>19430.182799999999</v>
      </c>
      <c r="Z584" s="20">
        <v>17580.440879999998</v>
      </c>
      <c r="AA584" s="20">
        <v>4626.2015999999994</v>
      </c>
      <c r="AB584" s="20">
        <v>0</v>
      </c>
      <c r="AC584" s="20">
        <v>0</v>
      </c>
      <c r="AD584" s="20">
        <v>0</v>
      </c>
      <c r="AE584" s="37">
        <f t="shared" ref="AE584:AE647" si="144">+SUM(S584:AD584)</f>
        <v>112332.38759999999</v>
      </c>
      <c r="AF584" s="148">
        <f t="shared" si="130"/>
        <v>1.2113474042321174E-3</v>
      </c>
      <c r="AG584" s="462">
        <f t="shared" si="131"/>
        <v>-0.46772200310710932</v>
      </c>
      <c r="AH584" s="149">
        <f t="shared" si="142"/>
        <v>12481.376399999999</v>
      </c>
      <c r="AI584" s="149">
        <f t="shared" si="143"/>
        <v>13878.94176</v>
      </c>
      <c r="AJ584" s="457">
        <f t="shared" si="137"/>
        <v>1.2301050554658999E-3</v>
      </c>
      <c r="AK584" s="16">
        <v>16281.164538328079</v>
      </c>
      <c r="AL584" s="147">
        <v>19778.191037797613</v>
      </c>
      <c r="AM584" s="147">
        <f t="shared" si="138"/>
        <v>18669.433587836797</v>
      </c>
      <c r="AN584" s="147">
        <v>18669.433587836797</v>
      </c>
      <c r="AO584" s="147">
        <f t="shared" si="139"/>
        <v>19732.924728675418</v>
      </c>
      <c r="AP584" s="147">
        <f t="shared" si="140"/>
        <v>20979.054237878434</v>
      </c>
      <c r="AS584" s="20">
        <v>28979.009358912052</v>
      </c>
      <c r="AT584" s="33">
        <v>2671.8267143965636</v>
      </c>
      <c r="AU584" s="33">
        <v>10865.244479999999</v>
      </c>
      <c r="AV584" s="33">
        <v>13721.465999999999</v>
      </c>
      <c r="AW584" s="33">
        <v>23721.466</v>
      </c>
      <c r="AX584" s="33">
        <v>90058.003000000012</v>
      </c>
      <c r="AY584" s="33">
        <v>10687.64544</v>
      </c>
      <c r="AZ584" s="33">
        <f t="shared" si="136"/>
        <v>196985.82553163671</v>
      </c>
      <c r="BA584" s="397">
        <f t="shared" si="132"/>
        <v>276145.42912382499</v>
      </c>
    </row>
    <row r="585" spans="3:53" outlineLevel="1" x14ac:dyDescent="0.35">
      <c r="C585" s="5" t="s">
        <v>41</v>
      </c>
      <c r="D585" s="5" t="s">
        <v>31</v>
      </c>
      <c r="E585" s="5" t="s">
        <v>71</v>
      </c>
      <c r="F585" s="28">
        <v>5173.3440000000001</v>
      </c>
      <c r="G585" s="28">
        <v>8322.3360000000011</v>
      </c>
      <c r="H585" s="28">
        <v>3148.9920000000002</v>
      </c>
      <c r="I585" s="28">
        <v>8098.0680000000011</v>
      </c>
      <c r="J585" s="28">
        <v>39142.900500000003</v>
      </c>
      <c r="K585" s="28">
        <v>65009.208000000006</v>
      </c>
      <c r="L585" s="28">
        <v>0</v>
      </c>
      <c r="M585" s="28">
        <v>2208.7080000000005</v>
      </c>
      <c r="N585" s="28">
        <v>8392.1830000000009</v>
      </c>
      <c r="O585" s="28">
        <v>16752.564180000001</v>
      </c>
      <c r="P585" s="28">
        <v>5079.2831999999999</v>
      </c>
      <c r="Q585" s="28">
        <v>7287.6671999999999</v>
      </c>
      <c r="R585" s="37">
        <v>168615.25408000001</v>
      </c>
      <c r="S585" s="33">
        <v>5741.7984000000006</v>
      </c>
      <c r="T585" s="20">
        <v>9054.3703999999998</v>
      </c>
      <c r="U585" s="20">
        <v>7066.8287999999993</v>
      </c>
      <c r="V585" s="20">
        <v>5300.1215999999995</v>
      </c>
      <c r="W585" s="20">
        <v>11483.596799999999</v>
      </c>
      <c r="X585" s="20">
        <v>8834.3136000000013</v>
      </c>
      <c r="Y585" s="20">
        <v>12898.854720000003</v>
      </c>
      <c r="Z585" s="20">
        <v>11705.698799999996</v>
      </c>
      <c r="AA585" s="20">
        <v>1987.8371999999999</v>
      </c>
      <c r="AB585" s="20">
        <v>0</v>
      </c>
      <c r="AC585" s="20">
        <v>0</v>
      </c>
      <c r="AD585" s="20">
        <v>0</v>
      </c>
      <c r="AE585" s="37">
        <f t="shared" si="144"/>
        <v>74073.42031999999</v>
      </c>
      <c r="AF585" s="148">
        <f t="shared" si="130"/>
        <v>7.9877804918326661E-4</v>
      </c>
      <c r="AG585" s="462">
        <f t="shared" ref="AG585:AG648" si="145">IFERROR(SUM(S585:Z585)/SUM(F585:M585)-1,0)</f>
        <v>-0.45016302345695713</v>
      </c>
      <c r="AH585" s="149">
        <f t="shared" si="142"/>
        <v>8230.3800355555541</v>
      </c>
      <c r="AI585" s="149">
        <f t="shared" si="143"/>
        <v>8864.1302400000004</v>
      </c>
      <c r="AJ585" s="457">
        <f t="shared" si="137"/>
        <v>7.8563709028289504E-4</v>
      </c>
      <c r="AK585" s="16">
        <v>10934.865357851872</v>
      </c>
      <c r="AL585" s="147">
        <v>13706.144223298663</v>
      </c>
      <c r="AM585" s="147">
        <f t="shared" si="138"/>
        <v>11923.696611117985</v>
      </c>
      <c r="AN585" s="147">
        <v>11923.696611117985</v>
      </c>
      <c r="AO585" s="147">
        <f t="shared" si="139"/>
        <v>12602.921594152982</v>
      </c>
      <c r="AP585" s="147">
        <f t="shared" si="140"/>
        <v>13398.793099091325</v>
      </c>
      <c r="AS585" s="20">
        <v>4763.2561264805963</v>
      </c>
      <c r="AT585" s="33">
        <v>1921.1350360249612</v>
      </c>
      <c r="AU585" s="33">
        <v>9054.3703999999998</v>
      </c>
      <c r="AV585" s="33">
        <v>8098.0680000000011</v>
      </c>
      <c r="AW585" s="33">
        <v>8098.0680000000011</v>
      </c>
      <c r="AX585" s="33">
        <v>65009.208000000006</v>
      </c>
      <c r="AY585" s="33">
        <v>7066.8719999999994</v>
      </c>
      <c r="AZ585" s="33">
        <f t="shared" si="136"/>
        <v>114945.84292035745</v>
      </c>
      <c r="BA585" s="397">
        <f t="shared" ref="BA585:BA648" si="146">SUM(AS585:AY585,AK585,AL585,AN585,AO585,AP585)</f>
        <v>166577.39844801842</v>
      </c>
    </row>
    <row r="586" spans="3:53" outlineLevel="1" x14ac:dyDescent="0.35">
      <c r="C586" s="5" t="s">
        <v>41</v>
      </c>
      <c r="D586" s="5" t="s">
        <v>34</v>
      </c>
      <c r="E586" s="5" t="s">
        <v>72</v>
      </c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37">
        <v>0</v>
      </c>
      <c r="S586" s="33">
        <v>0</v>
      </c>
      <c r="T586" s="20">
        <v>0</v>
      </c>
      <c r="U586" s="20">
        <v>0</v>
      </c>
      <c r="V586" s="20">
        <v>0</v>
      </c>
      <c r="W586" s="20">
        <v>0</v>
      </c>
      <c r="X586" s="20">
        <v>0</v>
      </c>
      <c r="Y586" s="20">
        <v>0</v>
      </c>
      <c r="Z586" s="20">
        <v>0</v>
      </c>
      <c r="AA586" s="20">
        <v>0</v>
      </c>
      <c r="AB586" s="20">
        <v>0</v>
      </c>
      <c r="AC586" s="20">
        <v>0</v>
      </c>
      <c r="AD586" s="20">
        <v>0</v>
      </c>
      <c r="AE586" s="37">
        <f t="shared" si="144"/>
        <v>0</v>
      </c>
      <c r="AF586" s="148">
        <f t="shared" si="130"/>
        <v>0</v>
      </c>
      <c r="AG586" s="462">
        <f t="shared" si="145"/>
        <v>0</v>
      </c>
      <c r="AH586" s="149">
        <f t="shared" si="142"/>
        <v>0</v>
      </c>
      <c r="AI586" s="149">
        <f t="shared" si="143"/>
        <v>0</v>
      </c>
      <c r="AJ586" s="457">
        <f t="shared" si="137"/>
        <v>0</v>
      </c>
      <c r="AK586" s="16">
        <v>0</v>
      </c>
      <c r="AL586" s="147">
        <v>0</v>
      </c>
      <c r="AM586" s="147">
        <f t="shared" si="138"/>
        <v>0</v>
      </c>
      <c r="AN586" s="147">
        <v>0</v>
      </c>
      <c r="AO586" s="147">
        <f t="shared" si="139"/>
        <v>0</v>
      </c>
      <c r="AP586" s="147">
        <f t="shared" si="140"/>
        <v>0</v>
      </c>
      <c r="AS586" s="20"/>
      <c r="AT586" s="33"/>
      <c r="AU586" s="33"/>
      <c r="AV586" s="33"/>
      <c r="AW586" s="33"/>
      <c r="AX586" s="33"/>
      <c r="AY586" s="33"/>
      <c r="AZ586" s="33">
        <f t="shared" si="136"/>
        <v>0</v>
      </c>
      <c r="BA586" s="397">
        <f t="shared" si="146"/>
        <v>0</v>
      </c>
    </row>
    <row r="587" spans="3:53" outlineLevel="1" x14ac:dyDescent="0.35">
      <c r="C587" s="5" t="s">
        <v>41</v>
      </c>
      <c r="D587" s="5" t="s">
        <v>35</v>
      </c>
      <c r="E587" s="5" t="s">
        <v>72</v>
      </c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37">
        <v>0</v>
      </c>
      <c r="S587" s="33">
        <v>0</v>
      </c>
      <c r="T587" s="20">
        <v>0</v>
      </c>
      <c r="U587" s="20">
        <v>0</v>
      </c>
      <c r="V587" s="20">
        <v>0</v>
      </c>
      <c r="W587" s="20">
        <v>0</v>
      </c>
      <c r="X587" s="20">
        <v>0</v>
      </c>
      <c r="Y587" s="20">
        <v>0</v>
      </c>
      <c r="Z587" s="20">
        <v>0</v>
      </c>
      <c r="AA587" s="20">
        <v>0</v>
      </c>
      <c r="AB587" s="20">
        <v>0</v>
      </c>
      <c r="AC587" s="20">
        <v>0</v>
      </c>
      <c r="AD587" s="20">
        <v>0</v>
      </c>
      <c r="AE587" s="37">
        <f t="shared" si="144"/>
        <v>0</v>
      </c>
      <c r="AF587" s="148">
        <f t="shared" si="130"/>
        <v>0</v>
      </c>
      <c r="AG587" s="462">
        <f t="shared" si="145"/>
        <v>0</v>
      </c>
      <c r="AH587" s="149">
        <f t="shared" si="142"/>
        <v>0</v>
      </c>
      <c r="AI587" s="149">
        <f t="shared" si="143"/>
        <v>0</v>
      </c>
      <c r="AJ587" s="457">
        <f t="shared" si="137"/>
        <v>0</v>
      </c>
      <c r="AK587" s="16">
        <v>0</v>
      </c>
      <c r="AL587" s="147">
        <v>0</v>
      </c>
      <c r="AM587" s="147">
        <f t="shared" si="138"/>
        <v>0</v>
      </c>
      <c r="AN587" s="147">
        <v>0</v>
      </c>
      <c r="AO587" s="147">
        <f t="shared" si="139"/>
        <v>0</v>
      </c>
      <c r="AP587" s="147">
        <f t="shared" si="140"/>
        <v>0</v>
      </c>
      <c r="AS587" s="20"/>
      <c r="AT587" s="33"/>
      <c r="AU587" s="33"/>
      <c r="AV587" s="33"/>
      <c r="AW587" s="33"/>
      <c r="AX587" s="33"/>
      <c r="AY587" s="33"/>
      <c r="AZ587" s="33">
        <f t="shared" si="136"/>
        <v>0</v>
      </c>
      <c r="BA587" s="397">
        <f t="shared" si="146"/>
        <v>0</v>
      </c>
    </row>
    <row r="588" spans="3:53" outlineLevel="1" x14ac:dyDescent="0.35">
      <c r="C588" s="5" t="s">
        <v>44</v>
      </c>
      <c r="D588" s="5" t="s">
        <v>50</v>
      </c>
      <c r="E588" s="5" t="s">
        <v>73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44946.186999999991</v>
      </c>
      <c r="O588" s="28">
        <v>40451.567600000002</v>
      </c>
      <c r="P588" s="28">
        <v>8043.0019199999997</v>
      </c>
      <c r="Q588" s="28">
        <v>26021.476799999997</v>
      </c>
      <c r="R588" s="37">
        <v>119462.23331999997</v>
      </c>
      <c r="S588" s="33">
        <v>17268.79824</v>
      </c>
      <c r="T588" s="20">
        <v>11827.9408</v>
      </c>
      <c r="U588" s="20">
        <v>14193.532800000001</v>
      </c>
      <c r="V588" s="20">
        <v>10172.03184</v>
      </c>
      <c r="W588" s="20">
        <v>11354.826239999999</v>
      </c>
      <c r="X588" s="20">
        <v>16322.56272</v>
      </c>
      <c r="Y588" s="20">
        <v>13720.41504</v>
      </c>
      <c r="Z588" s="20">
        <v>17032.239359999996</v>
      </c>
      <c r="AA588" s="20">
        <v>7806.4430399999992</v>
      </c>
      <c r="AB588" s="20">
        <v>0</v>
      </c>
      <c r="AC588" s="20">
        <v>0</v>
      </c>
      <c r="AD588" s="20">
        <v>0</v>
      </c>
      <c r="AE588" s="37">
        <f t="shared" si="144"/>
        <v>119698.79007999998</v>
      </c>
      <c r="AF588" s="148">
        <f t="shared" si="130"/>
        <v>1.2907837334451271E-3</v>
      </c>
      <c r="AG588" s="462">
        <f t="shared" si="145"/>
        <v>0</v>
      </c>
      <c r="AH588" s="149">
        <f t="shared" si="142"/>
        <v>13299.865564444442</v>
      </c>
      <c r="AI588" s="149">
        <f t="shared" si="143"/>
        <v>12853.03248</v>
      </c>
      <c r="AJ588" s="457">
        <f t="shared" si="137"/>
        <v>1.1391776480597765E-3</v>
      </c>
      <c r="AK588" s="16">
        <v>18686.444284600864</v>
      </c>
      <c r="AL588" s="147">
        <v>19295.501635099004</v>
      </c>
      <c r="AM588" s="147">
        <f t="shared" si="138"/>
        <v>17289.418778256284</v>
      </c>
      <c r="AN588" s="147">
        <v>17289.418778256284</v>
      </c>
      <c r="AO588" s="147">
        <f t="shared" si="139"/>
        <v>18274.298347013195</v>
      </c>
      <c r="AP588" s="147">
        <f t="shared" si="140"/>
        <v>19428.315946700332</v>
      </c>
      <c r="AS588" s="20">
        <v>32311.435223490178</v>
      </c>
      <c r="AT588" s="33">
        <v>13031.974058040583</v>
      </c>
      <c r="AU588" s="33">
        <v>21526.858079999998</v>
      </c>
      <c r="AV588" s="33"/>
      <c r="AW588" s="33">
        <v>41526.858079999998</v>
      </c>
      <c r="AX588" s="33">
        <v>11906.796960000001</v>
      </c>
      <c r="AY588" s="33">
        <v>11354.82624</v>
      </c>
      <c r="AZ588" s="33">
        <f t="shared" si="136"/>
        <v>150345.19292613163</v>
      </c>
      <c r="BA588" s="397">
        <f t="shared" si="146"/>
        <v>224632.72763320044</v>
      </c>
    </row>
    <row r="589" spans="3:53" outlineLevel="1" x14ac:dyDescent="0.35">
      <c r="C589" s="5" t="s">
        <v>44</v>
      </c>
      <c r="D589" s="5" t="s">
        <v>51</v>
      </c>
      <c r="E589" s="5" t="s">
        <v>73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39268.77467999998</v>
      </c>
      <c r="O589" s="28">
        <v>33354.801200000002</v>
      </c>
      <c r="P589" s="28">
        <v>5677.4131200000002</v>
      </c>
      <c r="Q589" s="28">
        <v>22473.093600000004</v>
      </c>
      <c r="R589" s="37">
        <v>100774.08259999999</v>
      </c>
      <c r="S589" s="33">
        <v>11118.26736</v>
      </c>
      <c r="T589" s="20">
        <v>11354.82424</v>
      </c>
      <c r="U589" s="20">
        <v>9935.4729599999991</v>
      </c>
      <c r="V589" s="20">
        <v>6150.5308800000003</v>
      </c>
      <c r="W589" s="20">
        <v>6150.5308800000003</v>
      </c>
      <c r="X589" s="20">
        <v>9462.3552</v>
      </c>
      <c r="Y589" s="20">
        <v>10881.708479999999</v>
      </c>
      <c r="Z589" s="20">
        <v>10408.590719999998</v>
      </c>
      <c r="AA589" s="20">
        <v>3784.9420799999998</v>
      </c>
      <c r="AB589" s="20">
        <v>0</v>
      </c>
      <c r="AC589" s="20">
        <v>0</v>
      </c>
      <c r="AD589" s="20">
        <v>0</v>
      </c>
      <c r="AE589" s="37">
        <f t="shared" si="144"/>
        <v>79247.222799999989</v>
      </c>
      <c r="AF589" s="148">
        <f t="shared" ref="AF589:AF656" si="147">AE589/$AE$7</f>
        <v>8.5457025958722045E-4</v>
      </c>
      <c r="AG589" s="462">
        <f t="shared" si="145"/>
        <v>0</v>
      </c>
      <c r="AH589" s="149">
        <f t="shared" si="142"/>
        <v>8805.2469777777769</v>
      </c>
      <c r="AI589" s="149">
        <f t="shared" si="143"/>
        <v>8358.4137599999995</v>
      </c>
      <c r="AJ589" s="457">
        <f t="shared" si="137"/>
        <v>7.4081491223519202E-4</v>
      </c>
      <c r="AK589" s="16">
        <v>12475.789364290442</v>
      </c>
      <c r="AL589" s="147">
        <v>12605.10157066769</v>
      </c>
      <c r="AM589" s="147">
        <f t="shared" si="138"/>
        <v>11243.425708559302</v>
      </c>
      <c r="AN589" s="147">
        <v>11243.425708559302</v>
      </c>
      <c r="AO589" s="147">
        <f t="shared" si="139"/>
        <v>11883.899538548456</v>
      </c>
      <c r="AP589" s="147">
        <f t="shared" si="140"/>
        <v>12634.364971473835</v>
      </c>
      <c r="AS589" s="20">
        <v>28229.99077420721</v>
      </c>
      <c r="AT589" s="33">
        <v>11385.829966498615</v>
      </c>
      <c r="AU589" s="33">
        <v>21526.858079999998</v>
      </c>
      <c r="AV589" s="33"/>
      <c r="AW589" s="33">
        <v>41526.858079999998</v>
      </c>
      <c r="AX589" s="33">
        <v>7412.1782400000002</v>
      </c>
      <c r="AY589" s="33">
        <v>6939.0604800000001</v>
      </c>
      <c r="AZ589" s="33">
        <f t="shared" si="136"/>
        <v>129496.56498499625</v>
      </c>
      <c r="BA589" s="397">
        <f t="shared" si="146"/>
        <v>177863.35677424556</v>
      </c>
    </row>
    <row r="590" spans="3:53" outlineLevel="1" x14ac:dyDescent="0.35">
      <c r="C590" s="5" t="s">
        <v>41</v>
      </c>
      <c r="D590" s="5" t="s">
        <v>52</v>
      </c>
      <c r="E590" s="5" t="s">
        <v>74</v>
      </c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37">
        <v>0</v>
      </c>
      <c r="S590" s="33">
        <v>0</v>
      </c>
      <c r="T590" s="20">
        <v>0</v>
      </c>
      <c r="U590" s="20">
        <v>0</v>
      </c>
      <c r="V590" s="20">
        <v>0</v>
      </c>
      <c r="W590" s="20">
        <v>0</v>
      </c>
      <c r="X590" s="20">
        <v>0</v>
      </c>
      <c r="Y590" s="20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37">
        <f t="shared" si="144"/>
        <v>0</v>
      </c>
      <c r="AF590" s="148">
        <f t="shared" si="147"/>
        <v>0</v>
      </c>
      <c r="AG590" s="462">
        <f t="shared" si="145"/>
        <v>0</v>
      </c>
      <c r="AH590" s="149">
        <f t="shared" si="142"/>
        <v>0</v>
      </c>
      <c r="AI590" s="149">
        <f t="shared" si="143"/>
        <v>0</v>
      </c>
      <c r="AJ590" s="457">
        <f t="shared" si="137"/>
        <v>0</v>
      </c>
      <c r="AK590" s="16">
        <v>0</v>
      </c>
      <c r="AL590" s="147">
        <v>0</v>
      </c>
      <c r="AM590" s="147">
        <f t="shared" si="138"/>
        <v>0</v>
      </c>
      <c r="AN590" s="147">
        <v>0</v>
      </c>
      <c r="AO590" s="147">
        <f t="shared" si="139"/>
        <v>0</v>
      </c>
      <c r="AP590" s="147">
        <f t="shared" si="140"/>
        <v>0</v>
      </c>
      <c r="AS590" s="20"/>
      <c r="AT590" s="33"/>
      <c r="AU590" s="33"/>
      <c r="AV590" s="33"/>
      <c r="AW590" s="33"/>
      <c r="AX590" s="33"/>
      <c r="AY590" s="33"/>
      <c r="AZ590" s="33">
        <f t="shared" si="136"/>
        <v>0</v>
      </c>
      <c r="BA590" s="397">
        <f t="shared" si="146"/>
        <v>0</v>
      </c>
    </row>
    <row r="591" spans="3:53" outlineLevel="1" x14ac:dyDescent="0.35">
      <c r="C591" s="5" t="s">
        <v>41</v>
      </c>
      <c r="D591" s="5" t="s">
        <v>53</v>
      </c>
      <c r="E591" s="5" t="s">
        <v>74</v>
      </c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37">
        <v>0</v>
      </c>
      <c r="S591" s="33">
        <v>0</v>
      </c>
      <c r="T591" s="20">
        <v>0</v>
      </c>
      <c r="U591" s="20">
        <v>0</v>
      </c>
      <c r="V591" s="20">
        <v>0</v>
      </c>
      <c r="W591" s="20">
        <v>0</v>
      </c>
      <c r="X591" s="20">
        <v>0</v>
      </c>
      <c r="Y591" s="20">
        <v>0</v>
      </c>
      <c r="Z591" s="20">
        <v>0</v>
      </c>
      <c r="AA591" s="20">
        <v>0</v>
      </c>
      <c r="AB591" s="20">
        <v>0</v>
      </c>
      <c r="AC591" s="20">
        <v>0</v>
      </c>
      <c r="AD591" s="20">
        <v>0</v>
      </c>
      <c r="AE591" s="37">
        <f t="shared" si="144"/>
        <v>0</v>
      </c>
      <c r="AF591" s="148">
        <f t="shared" si="147"/>
        <v>0</v>
      </c>
      <c r="AG591" s="462">
        <f t="shared" si="145"/>
        <v>0</v>
      </c>
      <c r="AH591" s="149">
        <f t="shared" si="142"/>
        <v>0</v>
      </c>
      <c r="AI591" s="149">
        <f t="shared" si="143"/>
        <v>0</v>
      </c>
      <c r="AJ591" s="457">
        <f t="shared" si="137"/>
        <v>0</v>
      </c>
      <c r="AK591" s="16">
        <v>0</v>
      </c>
      <c r="AL591" s="147">
        <v>0</v>
      </c>
      <c r="AM591" s="147">
        <f t="shared" si="138"/>
        <v>0</v>
      </c>
      <c r="AN591" s="147">
        <v>0</v>
      </c>
      <c r="AO591" s="147">
        <f t="shared" si="139"/>
        <v>0</v>
      </c>
      <c r="AP591" s="147">
        <f t="shared" si="140"/>
        <v>0</v>
      </c>
      <c r="AS591" s="20"/>
      <c r="AT591" s="33"/>
      <c r="AU591" s="33"/>
      <c r="AV591" s="33"/>
      <c r="AW591" s="33"/>
      <c r="AX591" s="33"/>
      <c r="AY591" s="33"/>
      <c r="AZ591" s="33">
        <f t="shared" si="136"/>
        <v>0</v>
      </c>
      <c r="BA591" s="397">
        <f t="shared" si="146"/>
        <v>0</v>
      </c>
    </row>
    <row r="592" spans="3:53" outlineLevel="1" x14ac:dyDescent="0.35">
      <c r="C592" s="5" t="s">
        <v>44</v>
      </c>
      <c r="D592" s="5" t="s">
        <v>54</v>
      </c>
      <c r="E592" s="5" t="s">
        <v>75</v>
      </c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37">
        <v>0</v>
      </c>
      <c r="S592" s="33">
        <v>0</v>
      </c>
      <c r="T592" s="20">
        <v>0</v>
      </c>
      <c r="U592" s="20">
        <v>0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0</v>
      </c>
      <c r="AB592" s="20">
        <v>0</v>
      </c>
      <c r="AC592" s="20">
        <v>0</v>
      </c>
      <c r="AD592" s="20">
        <v>0</v>
      </c>
      <c r="AE592" s="37">
        <f t="shared" si="144"/>
        <v>0</v>
      </c>
      <c r="AF592" s="148">
        <f t="shared" si="147"/>
        <v>0</v>
      </c>
      <c r="AG592" s="462">
        <f t="shared" si="145"/>
        <v>0</v>
      </c>
      <c r="AH592" s="149">
        <f t="shared" si="142"/>
        <v>0</v>
      </c>
      <c r="AI592" s="149">
        <f t="shared" si="143"/>
        <v>0</v>
      </c>
      <c r="AJ592" s="457">
        <f t="shared" si="137"/>
        <v>0</v>
      </c>
      <c r="AK592" s="16">
        <v>0</v>
      </c>
      <c r="AL592" s="147">
        <v>0</v>
      </c>
      <c r="AM592" s="147">
        <f t="shared" si="138"/>
        <v>0</v>
      </c>
      <c r="AN592" s="147">
        <v>0</v>
      </c>
      <c r="AO592" s="147">
        <f t="shared" si="139"/>
        <v>0</v>
      </c>
      <c r="AP592" s="147">
        <f t="shared" si="140"/>
        <v>0</v>
      </c>
      <c r="AS592" s="20"/>
      <c r="AT592" s="33"/>
      <c r="AU592" s="33"/>
      <c r="AV592" s="33"/>
      <c r="AW592" s="33"/>
      <c r="AX592" s="33"/>
      <c r="AY592" s="33"/>
      <c r="AZ592" s="33">
        <f t="shared" si="136"/>
        <v>0</v>
      </c>
      <c r="BA592" s="397">
        <f t="shared" si="146"/>
        <v>0</v>
      </c>
    </row>
    <row r="593" spans="3:53" outlineLevel="1" x14ac:dyDescent="0.35">
      <c r="C593" s="5" t="s">
        <v>42</v>
      </c>
      <c r="D593" s="5" t="s">
        <v>55</v>
      </c>
      <c r="E593" s="5" t="s">
        <v>76</v>
      </c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37">
        <v>0</v>
      </c>
      <c r="S593" s="33">
        <v>0</v>
      </c>
      <c r="T593" s="20">
        <v>0</v>
      </c>
      <c r="U593" s="20">
        <v>0</v>
      </c>
      <c r="V593" s="20">
        <v>0</v>
      </c>
      <c r="W593" s="20">
        <v>0</v>
      </c>
      <c r="X593" s="20">
        <v>0</v>
      </c>
      <c r="Y593" s="20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37">
        <f t="shared" si="144"/>
        <v>0</v>
      </c>
      <c r="AF593" s="148">
        <f t="shared" si="147"/>
        <v>0</v>
      </c>
      <c r="AG593" s="462">
        <f t="shared" si="145"/>
        <v>0</v>
      </c>
      <c r="AH593" s="149">
        <f t="shared" si="142"/>
        <v>0</v>
      </c>
      <c r="AI593" s="149">
        <f t="shared" si="143"/>
        <v>0</v>
      </c>
      <c r="AJ593" s="457">
        <f t="shared" si="137"/>
        <v>0</v>
      </c>
      <c r="AK593" s="16">
        <v>0</v>
      </c>
      <c r="AL593" s="147">
        <v>0</v>
      </c>
      <c r="AM593" s="147">
        <f t="shared" si="138"/>
        <v>0</v>
      </c>
      <c r="AN593" s="147">
        <v>0</v>
      </c>
      <c r="AO593" s="147">
        <f t="shared" si="139"/>
        <v>0</v>
      </c>
      <c r="AP593" s="147">
        <f t="shared" si="140"/>
        <v>0</v>
      </c>
      <c r="AS593" s="20"/>
      <c r="AT593" s="33"/>
      <c r="AU593" s="33"/>
      <c r="AV593" s="33"/>
      <c r="AW593" s="33"/>
      <c r="AX593" s="33"/>
      <c r="AY593" s="33"/>
      <c r="AZ593" s="33">
        <f t="shared" si="136"/>
        <v>0</v>
      </c>
      <c r="BA593" s="397">
        <f t="shared" si="146"/>
        <v>0</v>
      </c>
    </row>
    <row r="594" spans="3:53" outlineLevel="1" x14ac:dyDescent="0.35">
      <c r="C594" s="5" t="s">
        <v>42</v>
      </c>
      <c r="D594" s="5" t="s">
        <v>56</v>
      </c>
      <c r="E594" s="5" t="s">
        <v>74</v>
      </c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37">
        <v>0</v>
      </c>
      <c r="S594" s="33">
        <v>0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  <c r="AC594" s="20">
        <v>0</v>
      </c>
      <c r="AD594" s="20">
        <v>0</v>
      </c>
      <c r="AE594" s="37">
        <f t="shared" si="144"/>
        <v>0</v>
      </c>
      <c r="AF594" s="148">
        <f t="shared" si="147"/>
        <v>0</v>
      </c>
      <c r="AG594" s="462">
        <f t="shared" si="145"/>
        <v>0</v>
      </c>
      <c r="AH594" s="149">
        <f t="shared" si="142"/>
        <v>0</v>
      </c>
      <c r="AI594" s="149">
        <f t="shared" si="143"/>
        <v>0</v>
      </c>
      <c r="AJ594" s="457">
        <f t="shared" si="137"/>
        <v>0</v>
      </c>
      <c r="AK594" s="16">
        <v>0</v>
      </c>
      <c r="AL594" s="147">
        <v>0</v>
      </c>
      <c r="AM594" s="147">
        <f t="shared" si="138"/>
        <v>0</v>
      </c>
      <c r="AN594" s="147">
        <v>0</v>
      </c>
      <c r="AO594" s="147">
        <f t="shared" si="139"/>
        <v>0</v>
      </c>
      <c r="AP594" s="147">
        <f t="shared" si="140"/>
        <v>0</v>
      </c>
      <c r="AS594" s="20"/>
      <c r="AT594" s="33"/>
      <c r="AU594" s="33"/>
      <c r="AV594" s="33"/>
      <c r="AW594" s="33"/>
      <c r="AX594" s="33"/>
      <c r="AY594" s="33"/>
      <c r="AZ594" s="33">
        <f t="shared" si="136"/>
        <v>0</v>
      </c>
      <c r="BA594" s="397">
        <f t="shared" si="146"/>
        <v>0</v>
      </c>
    </row>
    <row r="595" spans="3:53" outlineLevel="1" x14ac:dyDescent="0.35">
      <c r="C595" s="5" t="s">
        <v>45</v>
      </c>
      <c r="D595" s="5" t="s">
        <v>57</v>
      </c>
      <c r="E595" s="5" t="s">
        <v>77</v>
      </c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37">
        <v>0</v>
      </c>
      <c r="S595" s="33">
        <v>0</v>
      </c>
      <c r="T595" s="20">
        <v>0</v>
      </c>
      <c r="U595" s="20">
        <v>0</v>
      </c>
      <c r="V595" s="20">
        <v>0</v>
      </c>
      <c r="W595" s="20">
        <v>0</v>
      </c>
      <c r="X595" s="20">
        <v>0</v>
      </c>
      <c r="Y595" s="20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37">
        <f t="shared" si="144"/>
        <v>0</v>
      </c>
      <c r="AF595" s="148">
        <f t="shared" si="147"/>
        <v>0</v>
      </c>
      <c r="AG595" s="462">
        <f t="shared" si="145"/>
        <v>0</v>
      </c>
      <c r="AH595" s="149">
        <f t="shared" si="142"/>
        <v>0</v>
      </c>
      <c r="AI595" s="149">
        <f t="shared" si="143"/>
        <v>0</v>
      </c>
      <c r="AJ595" s="457">
        <f t="shared" si="137"/>
        <v>0</v>
      </c>
      <c r="AK595" s="16">
        <v>0</v>
      </c>
      <c r="AL595" s="147">
        <v>0</v>
      </c>
      <c r="AM595" s="147">
        <f t="shared" si="138"/>
        <v>0</v>
      </c>
      <c r="AN595" s="147">
        <v>0</v>
      </c>
      <c r="AO595" s="147">
        <f t="shared" si="139"/>
        <v>0</v>
      </c>
      <c r="AP595" s="147">
        <f t="shared" si="140"/>
        <v>0</v>
      </c>
      <c r="AS595" s="20"/>
      <c r="AT595" s="33"/>
      <c r="AU595" s="33"/>
      <c r="AV595" s="33"/>
      <c r="AW595" s="33"/>
      <c r="AX595" s="33"/>
      <c r="AY595" s="33"/>
      <c r="AZ595" s="33">
        <f t="shared" si="136"/>
        <v>0</v>
      </c>
      <c r="BA595" s="397">
        <f t="shared" si="146"/>
        <v>0</v>
      </c>
    </row>
    <row r="596" spans="3:53" outlineLevel="1" x14ac:dyDescent="0.35">
      <c r="C596" s="5" t="s">
        <v>45</v>
      </c>
      <c r="D596" s="5" t="s">
        <v>58</v>
      </c>
      <c r="E596" s="5" t="s">
        <v>77</v>
      </c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37">
        <v>0</v>
      </c>
      <c r="S596" s="33">
        <v>0</v>
      </c>
      <c r="T596" s="20">
        <v>0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>
        <v>0</v>
      </c>
      <c r="AC596" s="20">
        <v>0</v>
      </c>
      <c r="AD596" s="20">
        <v>0</v>
      </c>
      <c r="AE596" s="37">
        <f t="shared" si="144"/>
        <v>0</v>
      </c>
      <c r="AF596" s="148">
        <f t="shared" si="147"/>
        <v>0</v>
      </c>
      <c r="AG596" s="462">
        <f t="shared" si="145"/>
        <v>0</v>
      </c>
      <c r="AH596" s="149">
        <f t="shared" si="142"/>
        <v>0</v>
      </c>
      <c r="AI596" s="149">
        <f t="shared" si="143"/>
        <v>0</v>
      </c>
      <c r="AJ596" s="457">
        <f t="shared" si="137"/>
        <v>0</v>
      </c>
      <c r="AK596" s="16">
        <v>0</v>
      </c>
      <c r="AL596" s="147">
        <v>0</v>
      </c>
      <c r="AM596" s="147">
        <f t="shared" si="138"/>
        <v>0</v>
      </c>
      <c r="AN596" s="147">
        <v>0</v>
      </c>
      <c r="AO596" s="147">
        <f t="shared" si="139"/>
        <v>0</v>
      </c>
      <c r="AP596" s="147">
        <f t="shared" si="140"/>
        <v>0</v>
      </c>
      <c r="AS596" s="20"/>
      <c r="AT596" s="33"/>
      <c r="AU596" s="33"/>
      <c r="AV596" s="33"/>
      <c r="AW596" s="33"/>
      <c r="AX596" s="33"/>
      <c r="AY596" s="33"/>
      <c r="AZ596" s="33">
        <f t="shared" si="136"/>
        <v>0</v>
      </c>
      <c r="BA596" s="397">
        <f t="shared" si="146"/>
        <v>0</v>
      </c>
    </row>
    <row r="597" spans="3:53" outlineLevel="1" x14ac:dyDescent="0.35">
      <c r="C597" s="5" t="s">
        <v>45</v>
      </c>
      <c r="D597" s="5" t="s">
        <v>59</v>
      </c>
      <c r="E597" s="5" t="s">
        <v>77</v>
      </c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37">
        <v>0</v>
      </c>
      <c r="S597" s="33">
        <v>0</v>
      </c>
      <c r="T597" s="20">
        <v>0</v>
      </c>
      <c r="U597" s="20">
        <v>0</v>
      </c>
      <c r="V597" s="20">
        <v>0</v>
      </c>
      <c r="W597" s="20">
        <v>0</v>
      </c>
      <c r="X597" s="20">
        <v>0</v>
      </c>
      <c r="Y597" s="20">
        <v>0</v>
      </c>
      <c r="Z597" s="20">
        <v>0</v>
      </c>
      <c r="AA597" s="20">
        <v>0</v>
      </c>
      <c r="AB597" s="20">
        <v>0</v>
      </c>
      <c r="AC597" s="20">
        <v>0</v>
      </c>
      <c r="AD597" s="20">
        <v>0</v>
      </c>
      <c r="AE597" s="37">
        <f t="shared" si="144"/>
        <v>0</v>
      </c>
      <c r="AF597" s="148">
        <f t="shared" si="147"/>
        <v>0</v>
      </c>
      <c r="AG597" s="462">
        <f t="shared" si="145"/>
        <v>0</v>
      </c>
      <c r="AH597" s="149">
        <f t="shared" si="142"/>
        <v>0</v>
      </c>
      <c r="AI597" s="149">
        <f t="shared" si="143"/>
        <v>0</v>
      </c>
      <c r="AJ597" s="457">
        <f t="shared" si="137"/>
        <v>0</v>
      </c>
      <c r="AK597" s="16">
        <v>0</v>
      </c>
      <c r="AL597" s="147">
        <v>0</v>
      </c>
      <c r="AM597" s="147">
        <f t="shared" si="138"/>
        <v>0</v>
      </c>
      <c r="AN597" s="147">
        <v>0</v>
      </c>
      <c r="AO597" s="147">
        <f t="shared" si="139"/>
        <v>0</v>
      </c>
      <c r="AP597" s="147">
        <f t="shared" si="140"/>
        <v>0</v>
      </c>
      <c r="AS597" s="20"/>
      <c r="AT597" s="33"/>
      <c r="AU597" s="33"/>
      <c r="AV597" s="33"/>
      <c r="AW597" s="33"/>
      <c r="AX597" s="33"/>
      <c r="AY597" s="33"/>
      <c r="AZ597" s="33">
        <f t="shared" si="136"/>
        <v>0</v>
      </c>
      <c r="BA597" s="397">
        <f t="shared" si="146"/>
        <v>0</v>
      </c>
    </row>
    <row r="598" spans="3:53" outlineLevel="1" x14ac:dyDescent="0.35">
      <c r="C598" s="5" t="s">
        <v>45</v>
      </c>
      <c r="D598" s="5" t="s">
        <v>60</v>
      </c>
      <c r="E598" s="5" t="s">
        <v>72</v>
      </c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37">
        <v>0</v>
      </c>
      <c r="S598" s="33">
        <v>0</v>
      </c>
      <c r="T598" s="20">
        <v>0</v>
      </c>
      <c r="U598" s="20">
        <v>0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37">
        <f t="shared" si="144"/>
        <v>0</v>
      </c>
      <c r="AF598" s="148">
        <f t="shared" si="147"/>
        <v>0</v>
      </c>
      <c r="AG598" s="462">
        <f t="shared" si="145"/>
        <v>0</v>
      </c>
      <c r="AH598" s="149">
        <f t="shared" si="142"/>
        <v>0</v>
      </c>
      <c r="AI598" s="149">
        <f t="shared" si="143"/>
        <v>0</v>
      </c>
      <c r="AJ598" s="457">
        <f t="shared" si="137"/>
        <v>0</v>
      </c>
      <c r="AK598" s="16">
        <v>0</v>
      </c>
      <c r="AL598" s="147">
        <v>0</v>
      </c>
      <c r="AM598" s="147">
        <f t="shared" si="138"/>
        <v>0</v>
      </c>
      <c r="AN598" s="147">
        <v>0</v>
      </c>
      <c r="AO598" s="147">
        <f t="shared" si="139"/>
        <v>0</v>
      </c>
      <c r="AP598" s="147">
        <f t="shared" si="140"/>
        <v>0</v>
      </c>
      <c r="AS598" s="20"/>
      <c r="AT598" s="33"/>
      <c r="AU598" s="33"/>
      <c r="AV598" s="33"/>
      <c r="AW598" s="33"/>
      <c r="AX598" s="33"/>
      <c r="AY598" s="33"/>
      <c r="AZ598" s="33">
        <f t="shared" si="136"/>
        <v>0</v>
      </c>
      <c r="BA598" s="397">
        <f t="shared" si="146"/>
        <v>0</v>
      </c>
    </row>
    <row r="599" spans="3:53" outlineLevel="1" x14ac:dyDescent="0.35">
      <c r="C599" s="5" t="s">
        <v>45</v>
      </c>
      <c r="D599" s="5" t="s">
        <v>61</v>
      </c>
      <c r="E599" s="5" t="s">
        <v>72</v>
      </c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37">
        <v>0</v>
      </c>
      <c r="S599" s="33">
        <v>0</v>
      </c>
      <c r="T599" s="20">
        <v>0</v>
      </c>
      <c r="U599" s="20">
        <v>0</v>
      </c>
      <c r="V599" s="20">
        <v>0</v>
      </c>
      <c r="W599" s="20">
        <v>0</v>
      </c>
      <c r="X599" s="20">
        <v>0</v>
      </c>
      <c r="Y599" s="20">
        <v>0</v>
      </c>
      <c r="Z599" s="20">
        <v>0</v>
      </c>
      <c r="AA599" s="20">
        <v>0</v>
      </c>
      <c r="AB599" s="20">
        <v>0</v>
      </c>
      <c r="AC599" s="20">
        <v>0</v>
      </c>
      <c r="AD599" s="20">
        <v>0</v>
      </c>
      <c r="AE599" s="37">
        <f t="shared" si="144"/>
        <v>0</v>
      </c>
      <c r="AF599" s="148">
        <f t="shared" si="147"/>
        <v>0</v>
      </c>
      <c r="AG599" s="462">
        <f t="shared" si="145"/>
        <v>0</v>
      </c>
      <c r="AH599" s="149">
        <f t="shared" si="142"/>
        <v>0</v>
      </c>
      <c r="AI599" s="149">
        <f t="shared" si="143"/>
        <v>0</v>
      </c>
      <c r="AJ599" s="457">
        <f t="shared" si="137"/>
        <v>0</v>
      </c>
      <c r="AK599" s="16">
        <v>0</v>
      </c>
      <c r="AL599" s="147">
        <v>0</v>
      </c>
      <c r="AM599" s="147">
        <f t="shared" si="138"/>
        <v>0</v>
      </c>
      <c r="AN599" s="147">
        <v>0</v>
      </c>
      <c r="AO599" s="147">
        <f t="shared" si="139"/>
        <v>0</v>
      </c>
      <c r="AP599" s="147">
        <f t="shared" si="140"/>
        <v>0</v>
      </c>
      <c r="AS599" s="20"/>
      <c r="AT599" s="33"/>
      <c r="AU599" s="33"/>
      <c r="AV599" s="33"/>
      <c r="AW599" s="33"/>
      <c r="AX599" s="33"/>
      <c r="AY599" s="33"/>
      <c r="AZ599" s="33">
        <f t="shared" si="136"/>
        <v>0</v>
      </c>
      <c r="BA599" s="397">
        <f t="shared" si="146"/>
        <v>0</v>
      </c>
    </row>
    <row r="600" spans="3:53" outlineLevel="1" x14ac:dyDescent="0.35">
      <c r="C600" s="5" t="s">
        <v>45</v>
      </c>
      <c r="D600" s="5" t="s">
        <v>62</v>
      </c>
      <c r="E600" s="5" t="s">
        <v>78</v>
      </c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37">
        <v>0</v>
      </c>
      <c r="S600" s="33">
        <v>0</v>
      </c>
      <c r="T600" s="20">
        <v>0</v>
      </c>
      <c r="U600" s="20">
        <v>0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37">
        <f t="shared" si="144"/>
        <v>0</v>
      </c>
      <c r="AF600" s="148">
        <f t="shared" si="147"/>
        <v>0</v>
      </c>
      <c r="AG600" s="462">
        <f t="shared" si="145"/>
        <v>0</v>
      </c>
      <c r="AH600" s="149">
        <f t="shared" si="142"/>
        <v>0</v>
      </c>
      <c r="AI600" s="149">
        <f t="shared" si="143"/>
        <v>0</v>
      </c>
      <c r="AJ600" s="457">
        <f t="shared" si="137"/>
        <v>0</v>
      </c>
      <c r="AK600" s="16">
        <v>0</v>
      </c>
      <c r="AL600" s="147">
        <v>0</v>
      </c>
      <c r="AM600" s="147">
        <f t="shared" si="138"/>
        <v>0</v>
      </c>
      <c r="AN600" s="147">
        <v>0</v>
      </c>
      <c r="AO600" s="147">
        <f t="shared" si="139"/>
        <v>0</v>
      </c>
      <c r="AP600" s="147">
        <f t="shared" si="140"/>
        <v>0</v>
      </c>
      <c r="AS600" s="20"/>
      <c r="AT600" s="33"/>
      <c r="AU600" s="33">
        <v>40000</v>
      </c>
      <c r="AV600" s="33"/>
      <c r="AW600" s="33">
        <v>20000</v>
      </c>
      <c r="AX600" s="33"/>
      <c r="AY600" s="33"/>
      <c r="AZ600" s="33">
        <f t="shared" si="136"/>
        <v>60000</v>
      </c>
      <c r="BA600" s="397">
        <f t="shared" si="146"/>
        <v>60000</v>
      </c>
    </row>
    <row r="601" spans="3:53" outlineLevel="1" x14ac:dyDescent="0.35">
      <c r="C601" s="5" t="s">
        <v>46</v>
      </c>
      <c r="D601" s="5" t="s">
        <v>38</v>
      </c>
      <c r="E601" s="5" t="s">
        <v>79</v>
      </c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37">
        <v>0</v>
      </c>
      <c r="S601" s="33">
        <v>0</v>
      </c>
      <c r="T601" s="20">
        <v>0</v>
      </c>
      <c r="U601" s="20">
        <v>0</v>
      </c>
      <c r="V601" s="20">
        <v>0</v>
      </c>
      <c r="W601" s="20">
        <v>0</v>
      </c>
      <c r="X601" s="20">
        <v>0</v>
      </c>
      <c r="Y601" s="20">
        <v>0</v>
      </c>
      <c r="Z601" s="20">
        <v>0</v>
      </c>
      <c r="AA601" s="20">
        <v>0</v>
      </c>
      <c r="AB601" s="20">
        <v>0</v>
      </c>
      <c r="AC601" s="20">
        <v>0</v>
      </c>
      <c r="AD601" s="20">
        <v>0</v>
      </c>
      <c r="AE601" s="37">
        <f t="shared" si="144"/>
        <v>0</v>
      </c>
      <c r="AF601" s="148">
        <f t="shared" si="147"/>
        <v>0</v>
      </c>
      <c r="AG601" s="462">
        <f t="shared" si="145"/>
        <v>0</v>
      </c>
      <c r="AH601" s="149">
        <f t="shared" si="142"/>
        <v>0</v>
      </c>
      <c r="AI601" s="149">
        <f t="shared" si="143"/>
        <v>0</v>
      </c>
      <c r="AJ601" s="457">
        <f t="shared" si="137"/>
        <v>0</v>
      </c>
      <c r="AK601" s="16">
        <v>0</v>
      </c>
      <c r="AL601" s="147">
        <v>0</v>
      </c>
      <c r="AM601" s="147">
        <f t="shared" si="138"/>
        <v>0</v>
      </c>
      <c r="AN601" s="147">
        <v>0</v>
      </c>
      <c r="AO601" s="147">
        <f t="shared" si="139"/>
        <v>0</v>
      </c>
      <c r="AP601" s="147">
        <f t="shared" si="140"/>
        <v>0</v>
      </c>
      <c r="AS601" s="20"/>
      <c r="AT601" s="33"/>
      <c r="AU601" s="33"/>
      <c r="AV601" s="33"/>
      <c r="AW601" s="33"/>
      <c r="AX601" s="33"/>
      <c r="AY601" s="33"/>
      <c r="AZ601" s="33">
        <f t="shared" si="136"/>
        <v>0</v>
      </c>
      <c r="BA601" s="397">
        <f t="shared" si="146"/>
        <v>0</v>
      </c>
    </row>
    <row r="602" spans="3:53" outlineLevel="1" x14ac:dyDescent="0.35">
      <c r="C602" s="5" t="s">
        <v>46</v>
      </c>
      <c r="D602" s="5" t="s">
        <v>39</v>
      </c>
      <c r="E602" s="5" t="s">
        <v>79</v>
      </c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37">
        <v>0</v>
      </c>
      <c r="S602" s="33">
        <v>0</v>
      </c>
      <c r="T602" s="20">
        <v>0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0</v>
      </c>
      <c r="AB602" s="20">
        <v>0</v>
      </c>
      <c r="AC602" s="20">
        <v>0</v>
      </c>
      <c r="AD602" s="20">
        <v>0</v>
      </c>
      <c r="AE602" s="37">
        <f t="shared" si="144"/>
        <v>0</v>
      </c>
      <c r="AF602" s="148">
        <f t="shared" si="147"/>
        <v>0</v>
      </c>
      <c r="AG602" s="462">
        <f t="shared" si="145"/>
        <v>0</v>
      </c>
      <c r="AH602" s="149">
        <f t="shared" si="142"/>
        <v>0</v>
      </c>
      <c r="AI602" s="149">
        <f t="shared" si="143"/>
        <v>0</v>
      </c>
      <c r="AJ602" s="457">
        <f t="shared" si="137"/>
        <v>0</v>
      </c>
      <c r="AK602" s="16">
        <v>0</v>
      </c>
      <c r="AL602" s="147">
        <v>0</v>
      </c>
      <c r="AM602" s="147">
        <f t="shared" si="138"/>
        <v>0</v>
      </c>
      <c r="AN602" s="147">
        <v>0</v>
      </c>
      <c r="AO602" s="147">
        <f t="shared" si="139"/>
        <v>0</v>
      </c>
      <c r="AP602" s="147">
        <f t="shared" si="140"/>
        <v>0</v>
      </c>
      <c r="AS602" s="20"/>
      <c r="AT602" s="33"/>
      <c r="AU602" s="33"/>
      <c r="AV602" s="33"/>
      <c r="AW602" s="33"/>
      <c r="AX602" s="33"/>
      <c r="AY602" s="33"/>
      <c r="AZ602" s="33">
        <f t="shared" si="136"/>
        <v>0</v>
      </c>
      <c r="BA602" s="397">
        <f t="shared" si="146"/>
        <v>0</v>
      </c>
    </row>
    <row r="603" spans="3:53" outlineLevel="1" x14ac:dyDescent="0.35">
      <c r="C603" s="5" t="s">
        <v>46</v>
      </c>
      <c r="D603" s="5" t="s">
        <v>37</v>
      </c>
      <c r="E603" s="5" t="s">
        <v>79</v>
      </c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37">
        <v>0</v>
      </c>
      <c r="S603" s="33">
        <v>0</v>
      </c>
      <c r="T603" s="20">
        <v>0</v>
      </c>
      <c r="U603" s="20">
        <v>0</v>
      </c>
      <c r="V603" s="20">
        <v>0</v>
      </c>
      <c r="W603" s="20">
        <v>0</v>
      </c>
      <c r="X603" s="20">
        <v>0</v>
      </c>
      <c r="Y603" s="20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37">
        <f t="shared" si="144"/>
        <v>0</v>
      </c>
      <c r="AF603" s="148">
        <f t="shared" si="147"/>
        <v>0</v>
      </c>
      <c r="AG603" s="462">
        <f t="shared" si="145"/>
        <v>0</v>
      </c>
      <c r="AH603" s="149">
        <f t="shared" si="142"/>
        <v>0</v>
      </c>
      <c r="AI603" s="149">
        <f t="shared" si="143"/>
        <v>0</v>
      </c>
      <c r="AJ603" s="457">
        <f t="shared" si="137"/>
        <v>0</v>
      </c>
      <c r="AK603" s="16">
        <v>0</v>
      </c>
      <c r="AL603" s="147">
        <v>0</v>
      </c>
      <c r="AM603" s="147">
        <f t="shared" si="138"/>
        <v>0</v>
      </c>
      <c r="AN603" s="147">
        <v>0</v>
      </c>
      <c r="AO603" s="147">
        <f t="shared" si="139"/>
        <v>0</v>
      </c>
      <c r="AP603" s="147">
        <f t="shared" si="140"/>
        <v>0</v>
      </c>
      <c r="AS603" s="20"/>
      <c r="AT603" s="33"/>
      <c r="AU603" s="33"/>
      <c r="AV603" s="33"/>
      <c r="AW603" s="33"/>
      <c r="AX603" s="33"/>
      <c r="AY603" s="33"/>
      <c r="AZ603" s="33">
        <f t="shared" si="136"/>
        <v>0</v>
      </c>
      <c r="BA603" s="397">
        <f t="shared" si="146"/>
        <v>0</v>
      </c>
    </row>
    <row r="604" spans="3:53" outlineLevel="1" x14ac:dyDescent="0.35">
      <c r="C604" s="5" t="s">
        <v>46</v>
      </c>
      <c r="D604" s="5" t="s">
        <v>63</v>
      </c>
      <c r="E604" s="5" t="s">
        <v>76</v>
      </c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37">
        <v>0</v>
      </c>
      <c r="S604" s="33">
        <v>0</v>
      </c>
      <c r="T604" s="20">
        <v>0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0</v>
      </c>
      <c r="AB604" s="20">
        <v>0</v>
      </c>
      <c r="AC604" s="20">
        <v>0</v>
      </c>
      <c r="AD604" s="20">
        <v>0</v>
      </c>
      <c r="AE604" s="37">
        <f t="shared" si="144"/>
        <v>0</v>
      </c>
      <c r="AF604" s="148">
        <f t="shared" si="147"/>
        <v>0</v>
      </c>
      <c r="AG604" s="462">
        <f t="shared" si="145"/>
        <v>0</v>
      </c>
      <c r="AH604" s="149">
        <f t="shared" si="142"/>
        <v>0</v>
      </c>
      <c r="AI604" s="149">
        <f t="shared" si="143"/>
        <v>0</v>
      </c>
      <c r="AJ604" s="457">
        <f t="shared" si="137"/>
        <v>0</v>
      </c>
      <c r="AK604" s="16">
        <v>0</v>
      </c>
      <c r="AL604" s="147">
        <v>0</v>
      </c>
      <c r="AM604" s="147">
        <f t="shared" si="138"/>
        <v>0</v>
      </c>
      <c r="AN604" s="147">
        <v>0</v>
      </c>
      <c r="AO604" s="147">
        <f t="shared" si="139"/>
        <v>0</v>
      </c>
      <c r="AP604" s="147">
        <f t="shared" si="140"/>
        <v>0</v>
      </c>
      <c r="AS604" s="20"/>
      <c r="AT604" s="33"/>
      <c r="AU604" s="33"/>
      <c r="AV604" s="33"/>
      <c r="AW604" s="33"/>
      <c r="AX604" s="33"/>
      <c r="AY604" s="33"/>
      <c r="AZ604" s="33">
        <f t="shared" si="136"/>
        <v>0</v>
      </c>
      <c r="BA604" s="397">
        <f t="shared" si="146"/>
        <v>0</v>
      </c>
    </row>
    <row r="605" spans="3:53" outlineLevel="1" x14ac:dyDescent="0.35">
      <c r="C605" s="5" t="s">
        <v>46</v>
      </c>
      <c r="D605" s="5" t="s">
        <v>64</v>
      </c>
      <c r="E605" s="5" t="s">
        <v>76</v>
      </c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37">
        <v>0</v>
      </c>
      <c r="S605" s="33">
        <v>0</v>
      </c>
      <c r="T605" s="20">
        <v>0</v>
      </c>
      <c r="U605" s="20">
        <v>0</v>
      </c>
      <c r="V605" s="20">
        <v>0</v>
      </c>
      <c r="W605" s="20">
        <v>0</v>
      </c>
      <c r="X605" s="20">
        <v>0</v>
      </c>
      <c r="Y605" s="20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37">
        <f t="shared" si="144"/>
        <v>0</v>
      </c>
      <c r="AF605" s="148">
        <f t="shared" si="147"/>
        <v>0</v>
      </c>
      <c r="AG605" s="462">
        <f t="shared" si="145"/>
        <v>0</v>
      </c>
      <c r="AH605" s="149">
        <f t="shared" si="142"/>
        <v>0</v>
      </c>
      <c r="AI605" s="149">
        <f t="shared" si="143"/>
        <v>0</v>
      </c>
      <c r="AJ605" s="457">
        <f t="shared" si="137"/>
        <v>0</v>
      </c>
      <c r="AK605" s="16">
        <v>0</v>
      </c>
      <c r="AL605" s="147">
        <v>0</v>
      </c>
      <c r="AM605" s="147">
        <f t="shared" si="138"/>
        <v>0</v>
      </c>
      <c r="AN605" s="147">
        <v>0</v>
      </c>
      <c r="AO605" s="147">
        <f t="shared" si="139"/>
        <v>0</v>
      </c>
      <c r="AP605" s="147">
        <f t="shared" si="140"/>
        <v>0</v>
      </c>
      <c r="AS605" s="20"/>
      <c r="AT605" s="33"/>
      <c r="AU605" s="33"/>
      <c r="AV605" s="33"/>
      <c r="AW605" s="33"/>
      <c r="AX605" s="33"/>
      <c r="AY605" s="33"/>
      <c r="AZ605" s="33">
        <f t="shared" si="136"/>
        <v>0</v>
      </c>
      <c r="BA605" s="397">
        <f t="shared" si="146"/>
        <v>0</v>
      </c>
    </row>
    <row r="606" spans="3:53" outlineLevel="1" x14ac:dyDescent="0.35">
      <c r="C606" s="5" t="s">
        <v>47</v>
      </c>
      <c r="D606" s="5" t="s">
        <v>65</v>
      </c>
      <c r="E606" s="5" t="s">
        <v>80</v>
      </c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37">
        <v>0</v>
      </c>
      <c r="S606" s="33">
        <v>0</v>
      </c>
      <c r="T606" s="20">
        <v>0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0</v>
      </c>
      <c r="AB606" s="20">
        <v>0</v>
      </c>
      <c r="AC606" s="20">
        <v>0</v>
      </c>
      <c r="AD606" s="20">
        <v>0</v>
      </c>
      <c r="AE606" s="37">
        <f t="shared" si="144"/>
        <v>0</v>
      </c>
      <c r="AF606" s="148">
        <f t="shared" si="147"/>
        <v>0</v>
      </c>
      <c r="AG606" s="462">
        <f t="shared" si="145"/>
        <v>0</v>
      </c>
      <c r="AH606" s="149">
        <f t="shared" si="142"/>
        <v>0</v>
      </c>
      <c r="AI606" s="149">
        <f t="shared" si="143"/>
        <v>0</v>
      </c>
      <c r="AJ606" s="457">
        <f t="shared" si="137"/>
        <v>0</v>
      </c>
      <c r="AK606" s="16">
        <v>0</v>
      </c>
      <c r="AL606" s="147">
        <v>0</v>
      </c>
      <c r="AM606" s="147">
        <f t="shared" si="138"/>
        <v>0</v>
      </c>
      <c r="AN606" s="147">
        <v>0</v>
      </c>
      <c r="AO606" s="147">
        <f t="shared" si="139"/>
        <v>0</v>
      </c>
      <c r="AP606" s="147">
        <f t="shared" si="140"/>
        <v>0</v>
      </c>
      <c r="AS606" s="20"/>
      <c r="AT606" s="33"/>
      <c r="AU606" s="33"/>
      <c r="AV606" s="33"/>
      <c r="AW606" s="33"/>
      <c r="AX606" s="33"/>
      <c r="AY606" s="33"/>
      <c r="AZ606" s="33">
        <f t="shared" si="136"/>
        <v>0</v>
      </c>
      <c r="BA606" s="397">
        <f t="shared" si="146"/>
        <v>0</v>
      </c>
    </row>
    <row r="607" spans="3:53" outlineLevel="1" x14ac:dyDescent="0.35">
      <c r="C607" s="5" t="s">
        <v>47</v>
      </c>
      <c r="D607" s="5" t="s">
        <v>66</v>
      </c>
      <c r="E607" s="5" t="s">
        <v>80</v>
      </c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37">
        <v>0</v>
      </c>
      <c r="S607" s="33">
        <v>0</v>
      </c>
      <c r="T607" s="20">
        <v>0</v>
      </c>
      <c r="U607" s="20">
        <v>0</v>
      </c>
      <c r="V607" s="20">
        <v>0</v>
      </c>
      <c r="W607" s="20">
        <v>0</v>
      </c>
      <c r="X607" s="20">
        <v>0</v>
      </c>
      <c r="Y607" s="20">
        <v>0</v>
      </c>
      <c r="Z607" s="20">
        <v>0</v>
      </c>
      <c r="AA607" s="20">
        <v>0</v>
      </c>
      <c r="AB607" s="20">
        <v>0</v>
      </c>
      <c r="AC607" s="20">
        <v>0</v>
      </c>
      <c r="AD607" s="20">
        <v>0</v>
      </c>
      <c r="AE607" s="37">
        <f t="shared" si="144"/>
        <v>0</v>
      </c>
      <c r="AF607" s="148">
        <f t="shared" si="147"/>
        <v>0</v>
      </c>
      <c r="AG607" s="462">
        <f t="shared" si="145"/>
        <v>0</v>
      </c>
      <c r="AH607" s="149">
        <f t="shared" si="142"/>
        <v>0</v>
      </c>
      <c r="AI607" s="149">
        <f t="shared" si="143"/>
        <v>0</v>
      </c>
      <c r="AJ607" s="457">
        <f t="shared" si="137"/>
        <v>0</v>
      </c>
      <c r="AK607" s="16">
        <v>0</v>
      </c>
      <c r="AL607" s="147">
        <v>0</v>
      </c>
      <c r="AM607" s="147">
        <f t="shared" si="138"/>
        <v>0</v>
      </c>
      <c r="AN607" s="147">
        <v>0</v>
      </c>
      <c r="AO607" s="147">
        <f t="shared" si="139"/>
        <v>0</v>
      </c>
      <c r="AP607" s="147">
        <f t="shared" si="140"/>
        <v>0</v>
      </c>
      <c r="AS607" s="20"/>
      <c r="AT607" s="33"/>
      <c r="AU607" s="33"/>
      <c r="AV607" s="33"/>
      <c r="AW607" s="33"/>
      <c r="AX607" s="33"/>
      <c r="AY607" s="33"/>
      <c r="AZ607" s="33">
        <f t="shared" si="136"/>
        <v>0</v>
      </c>
      <c r="BA607" s="397">
        <f t="shared" si="146"/>
        <v>0</v>
      </c>
    </row>
    <row r="608" spans="3:53" outlineLevel="1" x14ac:dyDescent="0.35">
      <c r="C608" s="5" t="s">
        <v>47</v>
      </c>
      <c r="D608" s="5" t="s">
        <v>67</v>
      </c>
      <c r="E608" s="5" t="s">
        <v>80</v>
      </c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37">
        <v>0</v>
      </c>
      <c r="S608" s="33">
        <v>0</v>
      </c>
      <c r="T608" s="20">
        <v>0</v>
      </c>
      <c r="U608" s="20">
        <v>0</v>
      </c>
      <c r="V608" s="20">
        <v>0</v>
      </c>
      <c r="W608" s="20">
        <v>0</v>
      </c>
      <c r="X608" s="20">
        <v>0</v>
      </c>
      <c r="Y608" s="20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37">
        <f t="shared" si="144"/>
        <v>0</v>
      </c>
      <c r="AF608" s="148">
        <f t="shared" si="147"/>
        <v>0</v>
      </c>
      <c r="AG608" s="462">
        <f t="shared" si="145"/>
        <v>0</v>
      </c>
      <c r="AH608" s="149">
        <f t="shared" si="142"/>
        <v>0</v>
      </c>
      <c r="AI608" s="149">
        <f t="shared" si="143"/>
        <v>0</v>
      </c>
      <c r="AJ608" s="457">
        <f t="shared" si="137"/>
        <v>0</v>
      </c>
      <c r="AK608" s="16">
        <v>0</v>
      </c>
      <c r="AL608" s="147">
        <v>0</v>
      </c>
      <c r="AM608" s="147">
        <f t="shared" si="138"/>
        <v>0</v>
      </c>
      <c r="AN608" s="147">
        <v>0</v>
      </c>
      <c r="AO608" s="147">
        <f t="shared" si="139"/>
        <v>0</v>
      </c>
      <c r="AP608" s="147">
        <f t="shared" si="140"/>
        <v>0</v>
      </c>
      <c r="AS608" s="20"/>
      <c r="AT608" s="33"/>
      <c r="AU608" s="33"/>
      <c r="AV608" s="33"/>
      <c r="AW608" s="33"/>
      <c r="AX608" s="33"/>
      <c r="AY608" s="33"/>
      <c r="AZ608" s="33">
        <f t="shared" si="136"/>
        <v>0</v>
      </c>
      <c r="BA608" s="397">
        <f t="shared" si="146"/>
        <v>0</v>
      </c>
    </row>
    <row r="609" spans="3:53" outlineLevel="1" x14ac:dyDescent="0.35">
      <c r="C609" s="5" t="s">
        <v>47</v>
      </c>
      <c r="D609" s="5" t="s">
        <v>68</v>
      </c>
      <c r="E609" s="5" t="s">
        <v>81</v>
      </c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37">
        <v>0</v>
      </c>
      <c r="S609" s="33">
        <v>0</v>
      </c>
      <c r="T609" s="20">
        <v>0</v>
      </c>
      <c r="U609" s="20">
        <v>0</v>
      </c>
      <c r="V609" s="20">
        <v>0</v>
      </c>
      <c r="W609" s="20">
        <v>0</v>
      </c>
      <c r="X609" s="20">
        <v>0</v>
      </c>
      <c r="Y609" s="20">
        <v>0</v>
      </c>
      <c r="Z609" s="20">
        <v>0</v>
      </c>
      <c r="AA609" s="20">
        <v>0</v>
      </c>
      <c r="AB609" s="20">
        <v>0</v>
      </c>
      <c r="AC609" s="20">
        <v>0</v>
      </c>
      <c r="AD609" s="20">
        <v>0</v>
      </c>
      <c r="AE609" s="37">
        <f t="shared" si="144"/>
        <v>0</v>
      </c>
      <c r="AF609" s="148">
        <f t="shared" si="147"/>
        <v>0</v>
      </c>
      <c r="AG609" s="462">
        <f t="shared" si="145"/>
        <v>0</v>
      </c>
      <c r="AH609" s="149">
        <f t="shared" si="142"/>
        <v>0</v>
      </c>
      <c r="AI609" s="149">
        <f t="shared" si="143"/>
        <v>0</v>
      </c>
      <c r="AJ609" s="457">
        <f t="shared" si="137"/>
        <v>0</v>
      </c>
      <c r="AK609" s="16">
        <v>0</v>
      </c>
      <c r="AL609" s="147">
        <v>0</v>
      </c>
      <c r="AM609" s="147">
        <f t="shared" si="138"/>
        <v>0</v>
      </c>
      <c r="AN609" s="147">
        <v>0</v>
      </c>
      <c r="AO609" s="147">
        <f t="shared" si="139"/>
        <v>0</v>
      </c>
      <c r="AP609" s="147">
        <f t="shared" si="140"/>
        <v>0</v>
      </c>
      <c r="AS609" s="20"/>
      <c r="AT609" s="33"/>
      <c r="AU609" s="33"/>
      <c r="AV609" s="33"/>
      <c r="AW609" s="33"/>
      <c r="AX609" s="33"/>
      <c r="AY609" s="33"/>
      <c r="AZ609" s="33">
        <f t="shared" si="136"/>
        <v>0</v>
      </c>
      <c r="BA609" s="397">
        <f t="shared" si="146"/>
        <v>0</v>
      </c>
    </row>
    <row r="610" spans="3:53" outlineLevel="1" x14ac:dyDescent="0.35">
      <c r="C610" s="5" t="s">
        <v>83</v>
      </c>
      <c r="D610" s="14" t="s">
        <v>82</v>
      </c>
      <c r="E610" s="5"/>
      <c r="F610" s="23">
        <v>5085.63</v>
      </c>
      <c r="G610" s="23">
        <v>6441.7979999999998</v>
      </c>
      <c r="H610" s="23">
        <v>20681.562000000002</v>
      </c>
      <c r="I610" s="23">
        <v>13561.679999999998</v>
      </c>
      <c r="J610" s="23">
        <v>9493.1759999999995</v>
      </c>
      <c r="K610" s="23">
        <v>5763.7139999999999</v>
      </c>
      <c r="L610" s="23">
        <v>0</v>
      </c>
      <c r="M610" s="23">
        <v>19156.5</v>
      </c>
      <c r="N610" s="23">
        <v>50503.5</v>
      </c>
      <c r="O610" s="23">
        <v>72446.399999999994</v>
      </c>
      <c r="P610" s="23">
        <v>21594.6</v>
      </c>
      <c r="Q610" s="23">
        <v>46672.200000000012</v>
      </c>
      <c r="R610" s="37">
        <v>271400.76</v>
      </c>
      <c r="S610" s="34">
        <v>18459.900000000001</v>
      </c>
      <c r="T610" s="26">
        <v>44234.1</v>
      </c>
      <c r="U610" s="26">
        <v>21246.300000000003</v>
      </c>
      <c r="V610" s="26">
        <v>21246.300000000003</v>
      </c>
      <c r="W610" s="26">
        <v>37964.699999999997</v>
      </c>
      <c r="X610" s="26">
        <v>0</v>
      </c>
      <c r="Y610" s="26">
        <v>0</v>
      </c>
      <c r="Z610" s="26">
        <v>0</v>
      </c>
      <c r="AA610" s="26">
        <v>0</v>
      </c>
      <c r="AB610" s="26">
        <v>0</v>
      </c>
      <c r="AC610" s="26">
        <v>0</v>
      </c>
      <c r="AD610" s="26">
        <v>0</v>
      </c>
      <c r="AE610" s="37">
        <f t="shared" si="144"/>
        <v>143151.29999999999</v>
      </c>
      <c r="AF610" s="148">
        <f t="shared" si="147"/>
        <v>1.5436861921330077E-3</v>
      </c>
      <c r="AG610" s="462">
        <f t="shared" si="145"/>
        <v>0.78528375839287756</v>
      </c>
      <c r="AH610" s="149"/>
      <c r="AI610" s="149"/>
      <c r="AJ610" s="457">
        <f t="shared" si="137"/>
        <v>0</v>
      </c>
      <c r="AK610" s="16">
        <v>0</v>
      </c>
      <c r="AL610" s="147">
        <v>0</v>
      </c>
      <c r="AM610" s="147">
        <f t="shared" si="138"/>
        <v>0</v>
      </c>
      <c r="AN610" s="147">
        <v>0</v>
      </c>
      <c r="AO610" s="147">
        <f t="shared" si="139"/>
        <v>0</v>
      </c>
      <c r="AP610" s="147">
        <f t="shared" si="140"/>
        <v>0</v>
      </c>
      <c r="AS610" s="20"/>
      <c r="AT610" s="33"/>
      <c r="AU610" s="33"/>
      <c r="AV610" s="33"/>
      <c r="AW610" s="33"/>
      <c r="AX610" s="33"/>
      <c r="AY610" s="33"/>
      <c r="AZ610" s="33">
        <f t="shared" si="136"/>
        <v>0</v>
      </c>
      <c r="BA610" s="397">
        <f t="shared" si="146"/>
        <v>0</v>
      </c>
    </row>
    <row r="611" spans="3:53" outlineLevel="1" x14ac:dyDescent="0.35">
      <c r="C611" s="5" t="s">
        <v>83</v>
      </c>
      <c r="D611" s="5" t="s">
        <v>84</v>
      </c>
      <c r="E611" s="5" t="s">
        <v>70</v>
      </c>
      <c r="F611" s="28">
        <v>5085.63</v>
      </c>
      <c r="G611" s="28">
        <v>6441.7979999999998</v>
      </c>
      <c r="H611" s="28">
        <v>20681.562000000002</v>
      </c>
      <c r="I611" s="28">
        <v>13561.679999999998</v>
      </c>
      <c r="J611" s="28">
        <v>9493.1759999999995</v>
      </c>
      <c r="K611" s="28">
        <v>5763.7139999999999</v>
      </c>
      <c r="L611" s="28">
        <v>0</v>
      </c>
      <c r="M611" s="28">
        <v>0</v>
      </c>
      <c r="N611" s="28">
        <v>0</v>
      </c>
      <c r="O611" s="28"/>
      <c r="P611" s="28">
        <v>0</v>
      </c>
      <c r="Q611" s="28">
        <v>0</v>
      </c>
      <c r="R611" s="37">
        <v>61027.56</v>
      </c>
      <c r="S611" s="33">
        <v>0</v>
      </c>
      <c r="T611" s="20">
        <v>0</v>
      </c>
      <c r="U611" s="20">
        <v>0</v>
      </c>
      <c r="V611" s="20">
        <v>0</v>
      </c>
      <c r="W611" s="20">
        <v>0</v>
      </c>
      <c r="X611" s="20">
        <v>0</v>
      </c>
      <c r="Y611" s="20">
        <v>0</v>
      </c>
      <c r="Z611" s="20">
        <v>0</v>
      </c>
      <c r="AA611" s="20">
        <v>0</v>
      </c>
      <c r="AB611" s="20">
        <v>0</v>
      </c>
      <c r="AC611" s="20">
        <v>0</v>
      </c>
      <c r="AD611" s="20">
        <v>0</v>
      </c>
      <c r="AE611" s="37">
        <f t="shared" si="144"/>
        <v>0</v>
      </c>
      <c r="AF611" s="148">
        <f t="shared" si="147"/>
        <v>0</v>
      </c>
      <c r="AG611" s="462">
        <f t="shared" si="145"/>
        <v>-1</v>
      </c>
      <c r="AH611" s="149"/>
      <c r="AI611" s="149"/>
      <c r="AJ611" s="457">
        <f t="shared" si="137"/>
        <v>0</v>
      </c>
      <c r="AK611" s="16"/>
      <c r="AL611" s="147">
        <v>0</v>
      </c>
      <c r="AM611" s="147">
        <f t="shared" si="138"/>
        <v>0</v>
      </c>
      <c r="AN611" s="147">
        <v>0</v>
      </c>
      <c r="AO611" s="147">
        <f t="shared" si="139"/>
        <v>0</v>
      </c>
      <c r="AP611" s="147">
        <f t="shared" si="140"/>
        <v>0</v>
      </c>
      <c r="AS611" s="20"/>
      <c r="AT611" s="33"/>
      <c r="AU611" s="33"/>
      <c r="AV611" s="33"/>
      <c r="AW611" s="33"/>
      <c r="AX611" s="33"/>
      <c r="AY611" s="33"/>
      <c r="AZ611" s="33">
        <f t="shared" si="136"/>
        <v>0</v>
      </c>
      <c r="BA611" s="397">
        <f t="shared" si="146"/>
        <v>0</v>
      </c>
    </row>
    <row r="612" spans="3:53" outlineLevel="1" x14ac:dyDescent="0.35">
      <c r="C612" s="5" t="s">
        <v>83</v>
      </c>
      <c r="D612" s="5" t="s">
        <v>85</v>
      </c>
      <c r="E612" s="5" t="s">
        <v>70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0</v>
      </c>
      <c r="L612" s="28">
        <v>0</v>
      </c>
      <c r="M612" s="28">
        <v>19156.5</v>
      </c>
      <c r="N612" s="28">
        <v>50503.5</v>
      </c>
      <c r="O612" s="28">
        <v>72446.399999999994</v>
      </c>
      <c r="P612" s="28">
        <v>21594.6</v>
      </c>
      <c r="Q612" s="28">
        <v>46672.200000000012</v>
      </c>
      <c r="R612" s="37">
        <v>210373.2</v>
      </c>
      <c r="S612" s="33">
        <v>18459.900000000001</v>
      </c>
      <c r="T612" s="20">
        <v>44234.1</v>
      </c>
      <c r="U612" s="20">
        <v>21246.300000000003</v>
      </c>
      <c r="V612" s="20">
        <v>21246.300000000003</v>
      </c>
      <c r="W612" s="20">
        <v>37964.699999999997</v>
      </c>
      <c r="X612" s="20">
        <v>0</v>
      </c>
      <c r="Y612" s="20">
        <v>0</v>
      </c>
      <c r="Z612" s="20">
        <v>0</v>
      </c>
      <c r="AA612" s="20">
        <v>0</v>
      </c>
      <c r="AB612" s="20">
        <v>0</v>
      </c>
      <c r="AC612" s="20">
        <v>0</v>
      </c>
      <c r="AD612" s="20">
        <v>0</v>
      </c>
      <c r="AE612" s="37">
        <f t="shared" si="144"/>
        <v>143151.29999999999</v>
      </c>
      <c r="AF612" s="148">
        <f t="shared" si="147"/>
        <v>1.5436861921330077E-3</v>
      </c>
      <c r="AG612" s="462">
        <f t="shared" si="145"/>
        <v>6.4727272727272718</v>
      </c>
      <c r="AH612" s="149"/>
      <c r="AI612" s="149"/>
      <c r="AJ612" s="457">
        <f t="shared" si="137"/>
        <v>0</v>
      </c>
      <c r="AK612" s="16"/>
      <c r="AL612" s="147">
        <v>0</v>
      </c>
      <c r="AM612" s="147">
        <f t="shared" si="138"/>
        <v>0</v>
      </c>
      <c r="AN612" s="147">
        <v>0</v>
      </c>
      <c r="AO612" s="147">
        <f t="shared" si="139"/>
        <v>0</v>
      </c>
      <c r="AP612" s="147">
        <f t="shared" si="140"/>
        <v>0</v>
      </c>
      <c r="AS612" s="20">
        <v>25036.692793650374</v>
      </c>
      <c r="AT612" s="33">
        <v>10097.896572195032</v>
      </c>
      <c r="AU612" s="33">
        <v>44234.1</v>
      </c>
      <c r="AV612" s="33"/>
      <c r="AW612" s="33"/>
      <c r="AX612" s="33">
        <v>0</v>
      </c>
      <c r="AY612" s="33">
        <v>0</v>
      </c>
      <c r="AZ612" s="33">
        <f t="shared" si="136"/>
        <v>79368.689365845406</v>
      </c>
      <c r="BA612" s="397">
        <f t="shared" si="146"/>
        <v>79368.689365845406</v>
      </c>
    </row>
    <row r="613" spans="3:53" outlineLevel="1" x14ac:dyDescent="0.35">
      <c r="C613" s="5" t="s">
        <v>83</v>
      </c>
      <c r="D613" s="5" t="s">
        <v>86</v>
      </c>
      <c r="E613" s="5" t="s">
        <v>71</v>
      </c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37">
        <v>0</v>
      </c>
      <c r="S613" s="33">
        <v>0</v>
      </c>
      <c r="T613" s="20">
        <v>0</v>
      </c>
      <c r="U613" s="20">
        <v>0</v>
      </c>
      <c r="V613" s="20">
        <v>0</v>
      </c>
      <c r="W613" s="20">
        <v>0</v>
      </c>
      <c r="X613" s="20">
        <v>0</v>
      </c>
      <c r="Y613" s="20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37">
        <f t="shared" si="144"/>
        <v>0</v>
      </c>
      <c r="AF613" s="148">
        <f t="shared" si="147"/>
        <v>0</v>
      </c>
      <c r="AG613" s="462">
        <f t="shared" si="145"/>
        <v>0</v>
      </c>
      <c r="AH613" s="149"/>
      <c r="AI613" s="149"/>
      <c r="AJ613" s="457">
        <f t="shared" si="137"/>
        <v>0</v>
      </c>
      <c r="AK613" s="16"/>
      <c r="AL613" s="147">
        <v>0</v>
      </c>
      <c r="AM613" s="147">
        <f t="shared" si="138"/>
        <v>0</v>
      </c>
      <c r="AN613" s="147">
        <v>0</v>
      </c>
      <c r="AO613" s="147">
        <f t="shared" si="139"/>
        <v>0</v>
      </c>
      <c r="AP613" s="147">
        <f t="shared" si="140"/>
        <v>0</v>
      </c>
      <c r="AS613" s="20"/>
      <c r="AT613" s="33"/>
      <c r="AU613" s="33"/>
      <c r="AV613" s="33"/>
      <c r="AW613" s="33"/>
      <c r="AX613" s="33"/>
      <c r="AY613" s="33"/>
      <c r="AZ613" s="33">
        <f t="shared" si="136"/>
        <v>0</v>
      </c>
      <c r="BA613" s="397">
        <f t="shared" si="146"/>
        <v>0</v>
      </c>
    </row>
    <row r="614" spans="3:53" x14ac:dyDescent="0.35">
      <c r="C614" s="10" t="s">
        <v>105</v>
      </c>
      <c r="D614" s="10"/>
      <c r="E614" s="10"/>
      <c r="F614" s="22">
        <v>176577.60036400001</v>
      </c>
      <c r="G614" s="22">
        <v>2370.4428000000003</v>
      </c>
      <c r="H614" s="22">
        <v>35825.824099999998</v>
      </c>
      <c r="I614" s="22">
        <v>66695.912668000004</v>
      </c>
      <c r="J614" s="22">
        <v>43334.420205999995</v>
      </c>
      <c r="K614" s="22">
        <v>30488.436902000001</v>
      </c>
      <c r="L614" s="22">
        <v>85328.101792800007</v>
      </c>
      <c r="M614" s="22">
        <v>59366.401415999993</v>
      </c>
      <c r="N614" s="22">
        <v>84390.256512000007</v>
      </c>
      <c r="O614" s="22">
        <v>36170.839008000003</v>
      </c>
      <c r="P614" s="22">
        <v>0</v>
      </c>
      <c r="Q614" s="22">
        <v>0</v>
      </c>
      <c r="R614" s="156">
        <v>620548.23576880002</v>
      </c>
      <c r="S614" s="35">
        <v>171583.97615999999</v>
      </c>
      <c r="T614" s="21">
        <v>44936.510400000006</v>
      </c>
      <c r="U614" s="21">
        <v>38842.536959999998</v>
      </c>
      <c r="V614" s="21">
        <v>67998.439440000002</v>
      </c>
      <c r="W614" s="21">
        <v>40616.657279999999</v>
      </c>
      <c r="X614" s="21">
        <v>29009.08944</v>
      </c>
      <c r="Y614" s="21">
        <v>69489.15264</v>
      </c>
      <c r="Z614" s="21">
        <f>+SUM(Z615:Z649)</f>
        <v>101200.60943999999</v>
      </c>
      <c r="AA614" s="21">
        <f>+SUM(AA615:AA649)</f>
        <v>129489.67152</v>
      </c>
      <c r="AB614" s="21">
        <v>0</v>
      </c>
      <c r="AC614" s="21">
        <v>0</v>
      </c>
      <c r="AD614" s="21">
        <v>0</v>
      </c>
      <c r="AE614" s="156">
        <f t="shared" si="144"/>
        <v>693166.64327999996</v>
      </c>
      <c r="AF614" s="150">
        <f t="shared" si="147"/>
        <v>7.4748310080210391E-3</v>
      </c>
      <c r="AG614" s="161">
        <f t="shared" si="145"/>
        <v>0.12738293924821176</v>
      </c>
      <c r="AH614" s="151">
        <f>SUM(AH615:AH649)</f>
        <v>77018.515920000005</v>
      </c>
      <c r="AI614" s="151">
        <f>SUM(AI615:AI649)</f>
        <v>100059.81120000001</v>
      </c>
      <c r="AJ614" s="456">
        <f t="shared" si="137"/>
        <v>8.8684052238636596E-3</v>
      </c>
      <c r="AK614" s="25">
        <v>102986.82177398188</v>
      </c>
      <c r="AL614" s="25">
        <v>81853.887284451295</v>
      </c>
      <c r="AM614" s="25">
        <f t="shared" si="138"/>
        <v>134596.71726512734</v>
      </c>
      <c r="AN614" s="25">
        <v>134596.71726512734</v>
      </c>
      <c r="AO614" s="25">
        <f t="shared" si="139"/>
        <v>142263.92450652333</v>
      </c>
      <c r="AP614" s="25">
        <f t="shared" si="140"/>
        <v>151247.85754534908</v>
      </c>
      <c r="AS614" s="21">
        <f>SUM(AS615:AS653)</f>
        <v>55087.906080755442</v>
      </c>
      <c r="AT614" s="35">
        <f t="shared" ref="AT614:AY614" si="148">SUM(AT615:AT653)</f>
        <v>50186.368492498317</v>
      </c>
      <c r="AU614" s="35">
        <f t="shared" si="148"/>
        <v>65825.824100000013</v>
      </c>
      <c r="AV614" s="35">
        <f t="shared" si="148"/>
        <v>81695.912668000004</v>
      </c>
      <c r="AW614" s="35">
        <f t="shared" si="148"/>
        <v>56353.444205999993</v>
      </c>
      <c r="AX614" s="35">
        <f t="shared" si="148"/>
        <v>86650</v>
      </c>
      <c r="AY614" s="35">
        <f t="shared" si="148"/>
        <v>134676.77089276799</v>
      </c>
      <c r="AZ614" s="35">
        <f t="shared" si="136"/>
        <v>633463.04821400368</v>
      </c>
      <c r="BA614" s="22">
        <f t="shared" si="146"/>
        <v>1143425.4348154548</v>
      </c>
    </row>
    <row r="615" spans="3:53" outlineLevel="1" x14ac:dyDescent="0.35">
      <c r="C615" s="5" t="s">
        <v>40</v>
      </c>
      <c r="D615" s="5" t="s">
        <v>36</v>
      </c>
      <c r="E615" s="5" t="s">
        <v>69</v>
      </c>
      <c r="F615" s="28">
        <v>15326.080000000002</v>
      </c>
      <c r="G615" s="28">
        <v>1149.4560000000001</v>
      </c>
      <c r="H615" s="28">
        <v>6513.5840000000007</v>
      </c>
      <c r="I615" s="28">
        <v>6896.7975999999999</v>
      </c>
      <c r="J615" s="28">
        <v>4980.9760000000006</v>
      </c>
      <c r="K615" s="28">
        <v>3065.2160000000003</v>
      </c>
      <c r="L615" s="28">
        <v>7147.5264000000006</v>
      </c>
      <c r="M615" s="28">
        <v>6771.3407999999999</v>
      </c>
      <c r="N615" s="28">
        <v>9796.68</v>
      </c>
      <c r="O615" s="28">
        <v>5761.6920000000009</v>
      </c>
      <c r="P615" s="28"/>
      <c r="Q615" s="23"/>
      <c r="R615" s="37">
        <v>67409.348800000007</v>
      </c>
      <c r="S615" s="33">
        <v>39123.3024</v>
      </c>
      <c r="T615" s="20">
        <v>8652.2688000000016</v>
      </c>
      <c r="U615" s="20">
        <v>7523.7120000000004</v>
      </c>
      <c r="V615" s="20">
        <v>8276.0832000000009</v>
      </c>
      <c r="W615" s="20">
        <v>7523.7120000000004</v>
      </c>
      <c r="X615" s="20">
        <v>10533.1968</v>
      </c>
      <c r="Y615" s="20">
        <v>9780.8256000000001</v>
      </c>
      <c r="Z615" s="20">
        <v>7899.8976000000002</v>
      </c>
      <c r="AA615" s="20">
        <v>6056.7523200000005</v>
      </c>
      <c r="AB615" s="20">
        <v>0</v>
      </c>
      <c r="AC615" s="20">
        <v>0</v>
      </c>
      <c r="AD615" s="20">
        <v>0</v>
      </c>
      <c r="AE615" s="37">
        <f t="shared" si="144"/>
        <v>105369.75072000001</v>
      </c>
      <c r="AF615" s="148">
        <f t="shared" si="147"/>
        <v>1.1362651212735134E-3</v>
      </c>
      <c r="AG615" s="462">
        <f t="shared" si="145"/>
        <v>0.91535443552145401</v>
      </c>
      <c r="AH615" s="149">
        <f t="shared" ref="AH615:AH645" si="149">AVERAGE(S615:AA615)</f>
        <v>11707.750080000002</v>
      </c>
      <c r="AI615" s="149">
        <f t="shared" ref="AI615:AI645" si="150">AVERAGE(Y615:AA615)</f>
        <v>7912.4918399999997</v>
      </c>
      <c r="AJ615" s="457">
        <f t="shared" si="137"/>
        <v>7.0129238828340473E-4</v>
      </c>
      <c r="AK615" s="16">
        <v>18799.885884679941</v>
      </c>
      <c r="AL615" s="147">
        <v>11564.508308157379</v>
      </c>
      <c r="AM615" s="147">
        <f t="shared" si="138"/>
        <v>10643.588212678011</v>
      </c>
      <c r="AN615" s="147">
        <v>10643.588212678011</v>
      </c>
      <c r="AO615" s="147">
        <f t="shared" si="139"/>
        <v>11249.892722006673</v>
      </c>
      <c r="AP615" s="147">
        <f t="shared" si="140"/>
        <v>11960.320775071148</v>
      </c>
      <c r="AS615" s="20">
        <v>6979.9517277948589</v>
      </c>
      <c r="AT615" s="33">
        <v>5638.5050317772066</v>
      </c>
      <c r="AU615" s="33">
        <v>6513.5840000000007</v>
      </c>
      <c r="AV615" s="33">
        <v>6896.7975999999999</v>
      </c>
      <c r="AW615" s="33">
        <v>3000</v>
      </c>
      <c r="AX615" s="33">
        <v>13504.079084008004</v>
      </c>
      <c r="AY615" s="33">
        <v>12715.073279999999</v>
      </c>
      <c r="AZ615" s="33">
        <f t="shared" si="136"/>
        <v>74047.876608260005</v>
      </c>
      <c r="BA615" s="397">
        <f t="shared" si="146"/>
        <v>119466.18662617321</v>
      </c>
    </row>
    <row r="616" spans="3:53" outlineLevel="1" x14ac:dyDescent="0.35">
      <c r="C616" s="5" t="s">
        <v>41</v>
      </c>
      <c r="D616" s="5" t="s">
        <v>32</v>
      </c>
      <c r="E616" s="5" t="s">
        <v>70</v>
      </c>
      <c r="F616" s="28">
        <v>16369.867799999998</v>
      </c>
      <c r="G616" s="28">
        <v>0</v>
      </c>
      <c r="H616" s="28">
        <v>5345.9405999999999</v>
      </c>
      <c r="I616" s="28">
        <v>9596.1293999999998</v>
      </c>
      <c r="J616" s="28">
        <v>6491.4992999999995</v>
      </c>
      <c r="K616" s="28">
        <v>5644.7820000000002</v>
      </c>
      <c r="L616" s="28">
        <v>12746.944079999999</v>
      </c>
      <c r="M616" s="28">
        <v>7481.9019599999992</v>
      </c>
      <c r="N616" s="28">
        <v>11597.644800000002</v>
      </c>
      <c r="O616" s="28">
        <v>2047.8096</v>
      </c>
      <c r="P616" s="28"/>
      <c r="Q616" s="28"/>
      <c r="R616" s="37">
        <v>77322.519539999994</v>
      </c>
      <c r="S616" s="33">
        <v>5457.7151999999996</v>
      </c>
      <c r="T616" s="20">
        <v>9209.8943999999992</v>
      </c>
      <c r="U616" s="20">
        <v>5798.8224000000009</v>
      </c>
      <c r="V616" s="20">
        <v>12858.6528</v>
      </c>
      <c r="W616" s="20">
        <v>5218.4736000000003</v>
      </c>
      <c r="X616" s="20">
        <v>2319.3216000000002</v>
      </c>
      <c r="Y616" s="20">
        <v>11886.5232</v>
      </c>
      <c r="Z616" s="20">
        <v>10233.215999999999</v>
      </c>
      <c r="AA616" s="20">
        <v>6139.9296000000004</v>
      </c>
      <c r="AB616" s="20">
        <v>0</v>
      </c>
      <c r="AC616" s="20">
        <v>0</v>
      </c>
      <c r="AD616" s="20">
        <v>0</v>
      </c>
      <c r="AE616" s="37">
        <f t="shared" si="144"/>
        <v>69122.548800000004</v>
      </c>
      <c r="AF616" s="148">
        <f t="shared" si="147"/>
        <v>7.4538983682020368E-4</v>
      </c>
      <c r="AG616" s="462">
        <f t="shared" si="145"/>
        <v>-1.0905746652632109E-2</v>
      </c>
      <c r="AH616" s="149">
        <f t="shared" si="149"/>
        <v>7680.2832000000008</v>
      </c>
      <c r="AI616" s="149">
        <f t="shared" si="150"/>
        <v>9419.8895999999986</v>
      </c>
      <c r="AJ616" s="457">
        <f t="shared" si="137"/>
        <v>8.348946208771073E-4</v>
      </c>
      <c r="AK616" s="16">
        <v>9410.7077015460945</v>
      </c>
      <c r="AL616" s="147">
        <v>10017.244029371433</v>
      </c>
      <c r="AM616" s="147">
        <f t="shared" si="138"/>
        <v>12671.283324987058</v>
      </c>
      <c r="AN616" s="147">
        <v>12671.283324987058</v>
      </c>
      <c r="AO616" s="147">
        <f t="shared" si="139"/>
        <v>13393.094058868101</v>
      </c>
      <c r="AP616" s="147">
        <f t="shared" si="140"/>
        <v>14238.864767253477</v>
      </c>
      <c r="AS616" s="20">
        <v>10108.812762861973</v>
      </c>
      <c r="AT616" s="33">
        <v>7424.5517010862768</v>
      </c>
      <c r="AU616" s="33">
        <v>7424.5517010862768</v>
      </c>
      <c r="AV616" s="33">
        <v>9596.1293999999998</v>
      </c>
      <c r="AW616" s="33">
        <v>6491.4992999999995</v>
      </c>
      <c r="AX616" s="33">
        <v>13823.937285080608</v>
      </c>
      <c r="AY616" s="33">
        <v>19885.232764799999</v>
      </c>
      <c r="AZ616" s="33">
        <f t="shared" si="136"/>
        <v>84165.422616461219</v>
      </c>
      <c r="BA616" s="397">
        <f t="shared" si="146"/>
        <v>134485.90879694128</v>
      </c>
    </row>
    <row r="617" spans="3:53" outlineLevel="1" x14ac:dyDescent="0.35">
      <c r="C617" s="5" t="s">
        <v>41</v>
      </c>
      <c r="D617" s="5" t="s">
        <v>33</v>
      </c>
      <c r="E617" s="5" t="s">
        <v>70</v>
      </c>
      <c r="F617" s="28">
        <v>17598.438000000002</v>
      </c>
      <c r="G617" s="28">
        <v>332.04599999999999</v>
      </c>
      <c r="H617" s="28">
        <v>9297.2880000000005</v>
      </c>
      <c r="I617" s="28">
        <v>15938.208000000001</v>
      </c>
      <c r="J617" s="28">
        <v>9629.3339999999989</v>
      </c>
      <c r="K617" s="28">
        <v>4980.6899999999996</v>
      </c>
      <c r="L617" s="28">
        <v>14996.4048</v>
      </c>
      <c r="M617" s="28">
        <v>10106.272800000001</v>
      </c>
      <c r="N617" s="28">
        <v>14344.387199999997</v>
      </c>
      <c r="O617" s="28">
        <v>6520.1760000000004</v>
      </c>
      <c r="P617" s="28"/>
      <c r="Q617" s="28"/>
      <c r="R617" s="37">
        <v>103743.24480000001</v>
      </c>
      <c r="S617" s="33">
        <v>16952.457600000002</v>
      </c>
      <c r="T617" s="20">
        <v>0</v>
      </c>
      <c r="U617" s="20">
        <v>4564.1232</v>
      </c>
      <c r="V617" s="20">
        <v>10773.8424</v>
      </c>
      <c r="W617" s="20">
        <v>4987.5263999999997</v>
      </c>
      <c r="X617" s="20">
        <v>3047.9328</v>
      </c>
      <c r="Y617" s="20">
        <v>16902.1728</v>
      </c>
      <c r="Z617" s="20">
        <v>13659.4512</v>
      </c>
      <c r="AA617" s="20">
        <v>7824.2111999999997</v>
      </c>
      <c r="AB617" s="20">
        <v>0</v>
      </c>
      <c r="AC617" s="20">
        <v>0</v>
      </c>
      <c r="AD617" s="20">
        <v>0</v>
      </c>
      <c r="AE617" s="37">
        <f t="shared" si="144"/>
        <v>78711.717600000018</v>
      </c>
      <c r="AF617" s="148">
        <f t="shared" si="147"/>
        <v>8.4879558633552533E-4</v>
      </c>
      <c r="AG617" s="462">
        <f t="shared" si="145"/>
        <v>-0.14468346948221722</v>
      </c>
      <c r="AH617" s="149">
        <f t="shared" si="149"/>
        <v>8745.7464000000018</v>
      </c>
      <c r="AI617" s="149">
        <f t="shared" si="150"/>
        <v>12795.278400000001</v>
      </c>
      <c r="AJ617" s="457">
        <f t="shared" si="137"/>
        <v>1.1340588438302974E-3</v>
      </c>
      <c r="AK617" s="16">
        <v>11144.44479899573</v>
      </c>
      <c r="AL617" s="147">
        <v>13776.107639317304</v>
      </c>
      <c r="AM617" s="147">
        <f t="shared" si="138"/>
        <v>17211.730148991035</v>
      </c>
      <c r="AN617" s="147">
        <v>17211.730148991035</v>
      </c>
      <c r="AO617" s="147">
        <f t="shared" si="139"/>
        <v>18192.184239675524</v>
      </c>
      <c r="AP617" s="147">
        <f t="shared" si="140"/>
        <v>19341.0163529899</v>
      </c>
      <c r="AS617" s="20">
        <v>9811.869776836138</v>
      </c>
      <c r="AT617" s="33">
        <v>8763.5473208987496</v>
      </c>
      <c r="AU617" s="33">
        <v>8763.5473208987496</v>
      </c>
      <c r="AV617" s="33">
        <v>15938.208000000001</v>
      </c>
      <c r="AW617" s="33">
        <v>9629.3339999999989</v>
      </c>
      <c r="AX617" s="33">
        <v>11768.258051232191</v>
      </c>
      <c r="AY617" s="33">
        <v>23394.391488000001</v>
      </c>
      <c r="AZ617" s="33">
        <f t="shared" si="136"/>
        <v>99213.600756861546</v>
      </c>
      <c r="BA617" s="397">
        <f t="shared" si="146"/>
        <v>167734.6391378353</v>
      </c>
    </row>
    <row r="618" spans="3:53" outlineLevel="1" x14ac:dyDescent="0.35">
      <c r="C618" s="5" t="s">
        <v>42</v>
      </c>
      <c r="D618" s="5" t="s">
        <v>48</v>
      </c>
      <c r="E618" s="5" t="s">
        <v>70</v>
      </c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37">
        <v>0</v>
      </c>
      <c r="S618" s="33">
        <v>0</v>
      </c>
      <c r="T618" s="20">
        <v>0</v>
      </c>
      <c r="U618" s="20">
        <v>0</v>
      </c>
      <c r="V618" s="20">
        <v>0</v>
      </c>
      <c r="W618" s="20">
        <v>0</v>
      </c>
      <c r="X618" s="20">
        <v>0</v>
      </c>
      <c r="Y618" s="20">
        <v>0</v>
      </c>
      <c r="Z618" s="20">
        <v>10233.216000000002</v>
      </c>
      <c r="AA618" s="20">
        <v>6481.0367999999989</v>
      </c>
      <c r="AB618" s="20">
        <v>0</v>
      </c>
      <c r="AC618" s="20">
        <v>0</v>
      </c>
      <c r="AD618" s="20">
        <v>0</v>
      </c>
      <c r="AE618" s="37">
        <f t="shared" si="144"/>
        <v>16714.252800000002</v>
      </c>
      <c r="AF618" s="148">
        <f t="shared" si="147"/>
        <v>1.8023979704816142E-4</v>
      </c>
      <c r="AG618" s="462">
        <f t="shared" si="145"/>
        <v>0</v>
      </c>
      <c r="AH618" s="149">
        <f t="shared" si="149"/>
        <v>1857.1392000000003</v>
      </c>
      <c r="AI618" s="149">
        <f t="shared" si="150"/>
        <v>5571.4176000000007</v>
      </c>
      <c r="AJ618" s="457">
        <f t="shared" si="137"/>
        <v>4.9380054145221029E-4</v>
      </c>
      <c r="AK618" s="16">
        <v>0</v>
      </c>
      <c r="AL618" s="147">
        <v>4194.4583188429342</v>
      </c>
      <c r="AM618" s="147">
        <f t="shared" si="138"/>
        <v>7494.4626666770528</v>
      </c>
      <c r="AN618" s="147">
        <v>7494.4626666770528</v>
      </c>
      <c r="AO618" s="147">
        <f t="shared" si="139"/>
        <v>7921.3794562977891</v>
      </c>
      <c r="AP618" s="147">
        <f t="shared" si="140"/>
        <v>8421.6126872968816</v>
      </c>
      <c r="AS618" s="20"/>
      <c r="AT618" s="33"/>
      <c r="AU618" s="33"/>
      <c r="AV618" s="33"/>
      <c r="AW618" s="33"/>
      <c r="AX618" s="33"/>
      <c r="AY618" s="33"/>
      <c r="AZ618" s="33">
        <f t="shared" si="136"/>
        <v>0</v>
      </c>
      <c r="BA618" s="397">
        <f t="shared" si="146"/>
        <v>28031.913129114659</v>
      </c>
    </row>
    <row r="619" spans="3:53" outlineLevel="1" x14ac:dyDescent="0.35">
      <c r="C619" s="5" t="s">
        <v>43</v>
      </c>
      <c r="D619" s="5" t="s">
        <v>49</v>
      </c>
      <c r="E619" s="5" t="s">
        <v>69</v>
      </c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37">
        <v>0</v>
      </c>
      <c r="S619" s="33">
        <v>0</v>
      </c>
      <c r="T619" s="20">
        <v>0</v>
      </c>
      <c r="U619" s="20">
        <v>0</v>
      </c>
      <c r="V619" s="20">
        <v>0</v>
      </c>
      <c r="W619" s="20">
        <v>0</v>
      </c>
      <c r="X619" s="20">
        <v>0</v>
      </c>
      <c r="Y619" s="20">
        <v>0</v>
      </c>
      <c r="Z619" s="20">
        <v>0</v>
      </c>
      <c r="AA619" s="20">
        <v>0</v>
      </c>
      <c r="AB619" s="20">
        <v>0</v>
      </c>
      <c r="AC619" s="20">
        <v>0</v>
      </c>
      <c r="AD619" s="20">
        <v>0</v>
      </c>
      <c r="AE619" s="37">
        <f t="shared" si="144"/>
        <v>0</v>
      </c>
      <c r="AF619" s="148">
        <f t="shared" si="147"/>
        <v>0</v>
      </c>
      <c r="AG619" s="462">
        <f t="shared" si="145"/>
        <v>0</v>
      </c>
      <c r="AH619" s="149">
        <f t="shared" si="149"/>
        <v>0</v>
      </c>
      <c r="AI619" s="149">
        <f t="shared" si="150"/>
        <v>0</v>
      </c>
      <c r="AJ619" s="457">
        <f t="shared" si="137"/>
        <v>0</v>
      </c>
      <c r="AK619" s="16">
        <v>0</v>
      </c>
      <c r="AL619" s="147">
        <v>0</v>
      </c>
      <c r="AM619" s="147">
        <f t="shared" si="138"/>
        <v>0</v>
      </c>
      <c r="AN619" s="147">
        <v>0</v>
      </c>
      <c r="AO619" s="147">
        <f t="shared" si="139"/>
        <v>0</v>
      </c>
      <c r="AP619" s="147">
        <f t="shared" si="140"/>
        <v>0</v>
      </c>
      <c r="AS619" s="20"/>
      <c r="AT619" s="33"/>
      <c r="AU619" s="33"/>
      <c r="AV619" s="33"/>
      <c r="AW619" s="33"/>
      <c r="AX619" s="33"/>
      <c r="AY619" s="33"/>
      <c r="AZ619" s="33">
        <f t="shared" si="136"/>
        <v>0</v>
      </c>
      <c r="BA619" s="397">
        <f t="shared" si="146"/>
        <v>0</v>
      </c>
    </row>
    <row r="620" spans="3:53" outlineLevel="1" x14ac:dyDescent="0.35">
      <c r="C620" s="5" t="s">
        <v>41</v>
      </c>
      <c r="D620" s="5" t="s">
        <v>30</v>
      </c>
      <c r="E620" s="5" t="s">
        <v>71</v>
      </c>
      <c r="F620" s="28">
        <v>33896.416620000004</v>
      </c>
      <c r="G620" s="28">
        <v>0</v>
      </c>
      <c r="H620" s="28">
        <v>1377.0075000000002</v>
      </c>
      <c r="I620" s="28">
        <v>3932.7334200000005</v>
      </c>
      <c r="J620" s="28">
        <v>5056.3715400000001</v>
      </c>
      <c r="K620" s="28">
        <v>2621.8222800000003</v>
      </c>
      <c r="L620" s="28">
        <v>12503.027808000003</v>
      </c>
      <c r="M620" s="28">
        <v>4412.8333440000006</v>
      </c>
      <c r="N620" s="28">
        <v>15178.2336</v>
      </c>
      <c r="O620" s="28">
        <v>7249.3055999999997</v>
      </c>
      <c r="P620" s="28"/>
      <c r="Q620" s="28"/>
      <c r="R620" s="37">
        <v>86227.751711999997</v>
      </c>
      <c r="S620" s="33">
        <v>56034.866880000001</v>
      </c>
      <c r="T620" s="20">
        <v>4428.8726399999996</v>
      </c>
      <c r="U620" s="20">
        <v>7702.3871999999992</v>
      </c>
      <c r="V620" s="20">
        <v>3307.49568</v>
      </c>
      <c r="W620" s="20">
        <v>0</v>
      </c>
      <c r="X620" s="20">
        <v>6705.6076800000001</v>
      </c>
      <c r="Y620" s="20">
        <v>9242.8646399999998</v>
      </c>
      <c r="Z620" s="20">
        <v>12459.743999999999</v>
      </c>
      <c r="AA620" s="20">
        <v>9741.2543999999998</v>
      </c>
      <c r="AB620" s="20">
        <v>0</v>
      </c>
      <c r="AC620" s="20">
        <v>0</v>
      </c>
      <c r="AD620" s="20">
        <v>0</v>
      </c>
      <c r="AE620" s="37">
        <f t="shared" si="144"/>
        <v>109623.09312000001</v>
      </c>
      <c r="AF620" s="148">
        <f t="shared" si="147"/>
        <v>1.182131459429673E-3</v>
      </c>
      <c r="AG620" s="462">
        <f t="shared" si="145"/>
        <v>0.56554084676776761</v>
      </c>
      <c r="AH620" s="149">
        <f t="shared" si="149"/>
        <v>12180.34368</v>
      </c>
      <c r="AI620" s="149">
        <f t="shared" si="150"/>
        <v>10481.287679999999</v>
      </c>
      <c r="AJ620" s="457">
        <f t="shared" si="137"/>
        <v>9.2896743756927861E-4</v>
      </c>
      <c r="AK620" s="16">
        <v>21605.580887538028</v>
      </c>
      <c r="AL620" s="147">
        <v>11644.147770057192</v>
      </c>
      <c r="AM620" s="147">
        <f t="shared" si="138"/>
        <v>14099.036341569896</v>
      </c>
      <c r="AN620" s="147">
        <v>14099.036341569896</v>
      </c>
      <c r="AO620" s="147">
        <f t="shared" si="139"/>
        <v>14902.1780208863</v>
      </c>
      <c r="AP620" s="147">
        <f t="shared" si="140"/>
        <v>15843.247023001199</v>
      </c>
      <c r="AS620" s="20">
        <v>6501.8424251576598</v>
      </c>
      <c r="AT620" s="33">
        <v>4284.6741102877932</v>
      </c>
      <c r="AU620" s="33">
        <v>4284.6741102877932</v>
      </c>
      <c r="AV620" s="33">
        <v>3932.7334200000005</v>
      </c>
      <c r="AW620" s="33">
        <v>5056.3715400000001</v>
      </c>
      <c r="AX620" s="33">
        <v>6374.612867707383</v>
      </c>
      <c r="AY620" s="33">
        <v>19504.723380480005</v>
      </c>
      <c r="AZ620" s="33">
        <f t="shared" si="136"/>
        <v>71545.212741458672</v>
      </c>
      <c r="BA620" s="397">
        <f t="shared" si="146"/>
        <v>128033.82189697327</v>
      </c>
    </row>
    <row r="621" spans="3:53" outlineLevel="1" x14ac:dyDescent="0.35">
      <c r="C621" s="5" t="s">
        <v>41</v>
      </c>
      <c r="D621" s="5" t="s">
        <v>31</v>
      </c>
      <c r="E621" s="5" t="s">
        <v>71</v>
      </c>
      <c r="F621" s="28">
        <v>37234.282800000001</v>
      </c>
      <c r="G621" s="28">
        <v>0</v>
      </c>
      <c r="H621" s="28">
        <v>4847.0664000000015</v>
      </c>
      <c r="I621" s="28">
        <v>11236.381200000002</v>
      </c>
      <c r="J621" s="28">
        <v>5508.03</v>
      </c>
      <c r="K621" s="28">
        <v>3525.1392000000005</v>
      </c>
      <c r="L621" s="28">
        <v>12978.9216</v>
      </c>
      <c r="M621" s="28">
        <v>8003.6683200000007</v>
      </c>
      <c r="N621" s="28">
        <v>10383.137280000001</v>
      </c>
      <c r="O621" s="28">
        <v>4758.9379200000003</v>
      </c>
      <c r="P621" s="28"/>
      <c r="Q621" s="28"/>
      <c r="R621" s="37">
        <v>98475.564719999995</v>
      </c>
      <c r="S621" s="33">
        <v>12546.29088</v>
      </c>
      <c r="T621" s="20">
        <v>8652.6143999999986</v>
      </c>
      <c r="U621" s="20">
        <v>6489.4608000000007</v>
      </c>
      <c r="V621" s="20">
        <v>13627.867679999999</v>
      </c>
      <c r="W621" s="20">
        <v>12113.660159999999</v>
      </c>
      <c r="X621" s="20">
        <v>6403.0305600000002</v>
      </c>
      <c r="Y621" s="20">
        <v>11421.622079999997</v>
      </c>
      <c r="Z621" s="20">
        <v>11681.029440000002</v>
      </c>
      <c r="AA621" s="20">
        <v>10166.82192</v>
      </c>
      <c r="AB621" s="20">
        <v>0</v>
      </c>
      <c r="AC621" s="20">
        <v>0</v>
      </c>
      <c r="AD621" s="20">
        <v>0</v>
      </c>
      <c r="AE621" s="37">
        <f t="shared" si="144"/>
        <v>93102.397920000003</v>
      </c>
      <c r="AF621" s="148">
        <f t="shared" si="147"/>
        <v>1.0039789098916802E-3</v>
      </c>
      <c r="AG621" s="462">
        <f t="shared" si="145"/>
        <v>-4.7749532905915215E-3</v>
      </c>
      <c r="AH621" s="149">
        <f t="shared" si="149"/>
        <v>10344.710880000001</v>
      </c>
      <c r="AI621" s="149">
        <f t="shared" si="150"/>
        <v>11089.824480000001</v>
      </c>
      <c r="AJ621" s="457">
        <f t="shared" si="137"/>
        <v>9.829026876093396E-4</v>
      </c>
      <c r="AK621" s="16">
        <v>13779.502649102604</v>
      </c>
      <c r="AL621" s="147">
        <v>12093.984301082948</v>
      </c>
      <c r="AM621" s="147">
        <f t="shared" si="138"/>
        <v>14917.617294629155</v>
      </c>
      <c r="AN621" s="147">
        <v>14917.617294629155</v>
      </c>
      <c r="AO621" s="147">
        <f t="shared" si="139"/>
        <v>15767.388861646328</v>
      </c>
      <c r="AP621" s="147">
        <f t="shared" si="140"/>
        <v>16763.095722830676</v>
      </c>
      <c r="AS621" s="20">
        <v>4763.2561264805972</v>
      </c>
      <c r="AT621" s="33">
        <v>6277.9128964529609</v>
      </c>
      <c r="AU621" s="33">
        <v>4277.91289645296</v>
      </c>
      <c r="AV621" s="33">
        <v>11236.381200000002</v>
      </c>
      <c r="AW621" s="33">
        <v>5508.03</v>
      </c>
      <c r="AX621" s="33">
        <v>18661.422393212095</v>
      </c>
      <c r="AY621" s="33">
        <v>20247.117696000001</v>
      </c>
      <c r="AZ621" s="33">
        <f t="shared" si="136"/>
        <v>84751.535857701223</v>
      </c>
      <c r="BA621" s="397">
        <f t="shared" si="146"/>
        <v>144293.62203789034</v>
      </c>
    </row>
    <row r="622" spans="3:53" outlineLevel="1" x14ac:dyDescent="0.35">
      <c r="C622" s="5" t="s">
        <v>41</v>
      </c>
      <c r="D622" s="5" t="s">
        <v>34</v>
      </c>
      <c r="E622" s="5" t="s">
        <v>72</v>
      </c>
      <c r="F622" s="28">
        <v>26372.998344000003</v>
      </c>
      <c r="G622" s="28">
        <v>0</v>
      </c>
      <c r="H622" s="28">
        <v>0</v>
      </c>
      <c r="I622" s="28">
        <v>3094.755048</v>
      </c>
      <c r="J622" s="28">
        <v>2556.5661660000001</v>
      </c>
      <c r="K622" s="28">
        <v>3094.790622</v>
      </c>
      <c r="L622" s="28">
        <v>9115.5651048</v>
      </c>
      <c r="M622" s="28">
        <v>5353.0139520000012</v>
      </c>
      <c r="N622" s="28">
        <v>6725.5816320000004</v>
      </c>
      <c r="O622" s="28">
        <v>2196.1082880000004</v>
      </c>
      <c r="P622" s="23"/>
      <c r="Q622" s="23"/>
      <c r="R622" s="37">
        <v>58509.379156800009</v>
      </c>
      <c r="S622" s="33">
        <v>31432.39344</v>
      </c>
      <c r="T622" s="20">
        <v>4392.2995199999996</v>
      </c>
      <c r="U622" s="20">
        <v>0</v>
      </c>
      <c r="V622" s="20">
        <v>171.57095999999999</v>
      </c>
      <c r="W622" s="20">
        <v>4227.4483200000004</v>
      </c>
      <c r="X622" s="20">
        <v>0</v>
      </c>
      <c r="Y622" s="20">
        <v>0</v>
      </c>
      <c r="Z622" s="20">
        <v>16813.95408</v>
      </c>
      <c r="AA622" s="20">
        <v>64510.680959999998</v>
      </c>
      <c r="AB622" s="20">
        <v>0</v>
      </c>
      <c r="AC622" s="20">
        <v>0</v>
      </c>
      <c r="AD622" s="20">
        <v>0</v>
      </c>
      <c r="AE622" s="37">
        <f t="shared" si="144"/>
        <v>121548.34728</v>
      </c>
      <c r="AF622" s="148">
        <f t="shared" si="147"/>
        <v>1.3107286163152108E-3</v>
      </c>
      <c r="AG622" s="462">
        <f t="shared" si="145"/>
        <v>0.15023844018267396</v>
      </c>
      <c r="AH622" s="149">
        <f t="shared" si="149"/>
        <v>13505.37192</v>
      </c>
      <c r="AI622" s="149">
        <f t="shared" si="150"/>
        <v>27108.211679999997</v>
      </c>
      <c r="AJ622" s="457">
        <f t="shared" si="137"/>
        <v>2.4026290194770409E-3</v>
      </c>
      <c r="AK622" s="16">
        <v>13895.261367838315</v>
      </c>
      <c r="AL622" s="147">
        <v>6891.8148081208365</v>
      </c>
      <c r="AM622" s="147">
        <f t="shared" si="138"/>
        <v>36464.952904650119</v>
      </c>
      <c r="AN622" s="147">
        <v>36464.952904650119</v>
      </c>
      <c r="AO622" s="147">
        <f t="shared" si="139"/>
        <v>38542.153275124045</v>
      </c>
      <c r="AP622" s="147">
        <f t="shared" si="140"/>
        <v>40976.081099039766</v>
      </c>
      <c r="AS622" s="20">
        <v>8343.0219745533068</v>
      </c>
      <c r="AT622" s="33">
        <v>6489.9617216534916</v>
      </c>
      <c r="AU622" s="33">
        <v>6489.9617216534916</v>
      </c>
      <c r="AV622" s="33">
        <v>3094.755048</v>
      </c>
      <c r="AW622" s="33">
        <v>2556.5661660000001</v>
      </c>
      <c r="AX622" s="33">
        <v>3820.4827262768581</v>
      </c>
      <c r="AY622" s="33">
        <v>14220.281563488001</v>
      </c>
      <c r="AZ622" s="33">
        <f t="shared" si="136"/>
        <v>58910.292289463461</v>
      </c>
      <c r="BA622" s="397">
        <f t="shared" si="146"/>
        <v>181785.2943763982</v>
      </c>
    </row>
    <row r="623" spans="3:53" outlineLevel="1" x14ac:dyDescent="0.35">
      <c r="C623" s="5" t="s">
        <v>41</v>
      </c>
      <c r="D623" s="5" t="s">
        <v>35</v>
      </c>
      <c r="E623" s="5" t="s">
        <v>72</v>
      </c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37">
        <v>0</v>
      </c>
      <c r="S623" s="33">
        <v>0</v>
      </c>
      <c r="T623" s="20">
        <v>0</v>
      </c>
      <c r="U623" s="20"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37">
        <f t="shared" si="144"/>
        <v>0</v>
      </c>
      <c r="AF623" s="148">
        <f t="shared" si="147"/>
        <v>0</v>
      </c>
      <c r="AG623" s="462">
        <f t="shared" si="145"/>
        <v>0</v>
      </c>
      <c r="AH623" s="149">
        <f t="shared" si="149"/>
        <v>0</v>
      </c>
      <c r="AI623" s="149">
        <f t="shared" si="150"/>
        <v>0</v>
      </c>
      <c r="AJ623" s="457">
        <f t="shared" si="137"/>
        <v>0</v>
      </c>
      <c r="AK623" s="16">
        <v>0</v>
      </c>
      <c r="AL623" s="147">
        <v>0</v>
      </c>
      <c r="AM623" s="147">
        <f t="shared" si="138"/>
        <v>0</v>
      </c>
      <c r="AN623" s="147">
        <v>0</v>
      </c>
      <c r="AO623" s="147">
        <f t="shared" si="139"/>
        <v>0</v>
      </c>
      <c r="AP623" s="147">
        <f t="shared" si="140"/>
        <v>0</v>
      </c>
      <c r="AS623" s="20"/>
      <c r="AT623" s="33"/>
      <c r="AU623" s="33"/>
      <c r="AV623" s="33"/>
      <c r="AW623" s="33"/>
      <c r="AX623" s="33"/>
      <c r="AY623" s="33"/>
      <c r="AZ623" s="33">
        <f t="shared" si="136"/>
        <v>0</v>
      </c>
      <c r="BA623" s="397">
        <f t="shared" si="146"/>
        <v>0</v>
      </c>
    </row>
    <row r="624" spans="3:53" outlineLevel="1" x14ac:dyDescent="0.35">
      <c r="C624" s="5" t="s">
        <v>44</v>
      </c>
      <c r="D624" s="5" t="s">
        <v>50</v>
      </c>
      <c r="E624" s="5" t="s">
        <v>73</v>
      </c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37">
        <v>0</v>
      </c>
      <c r="S624" s="33">
        <v>0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>
        <v>0</v>
      </c>
      <c r="AC624" s="20">
        <v>0</v>
      </c>
      <c r="AD624" s="20">
        <v>0</v>
      </c>
      <c r="AE624" s="37">
        <f t="shared" si="144"/>
        <v>0</v>
      </c>
      <c r="AF624" s="148">
        <f t="shared" si="147"/>
        <v>0</v>
      </c>
      <c r="AG624" s="462">
        <f t="shared" si="145"/>
        <v>0</v>
      </c>
      <c r="AH624" s="149">
        <f t="shared" si="149"/>
        <v>0</v>
      </c>
      <c r="AI624" s="149">
        <f t="shared" si="150"/>
        <v>0</v>
      </c>
      <c r="AJ624" s="457">
        <f t="shared" si="137"/>
        <v>0</v>
      </c>
      <c r="AK624" s="16">
        <v>0</v>
      </c>
      <c r="AL624" s="147">
        <v>0</v>
      </c>
      <c r="AM624" s="147">
        <f t="shared" si="138"/>
        <v>0</v>
      </c>
      <c r="AN624" s="147">
        <v>0</v>
      </c>
      <c r="AO624" s="147">
        <f t="shared" si="139"/>
        <v>0</v>
      </c>
      <c r="AP624" s="147">
        <f t="shared" si="140"/>
        <v>0</v>
      </c>
      <c r="AS624" s="20">
        <v>0</v>
      </c>
      <c r="AT624" s="33">
        <v>0</v>
      </c>
      <c r="AU624" s="33">
        <v>5000</v>
      </c>
      <c r="AV624" s="33"/>
      <c r="AW624" s="33">
        <v>3000</v>
      </c>
      <c r="AX624" s="33">
        <v>0</v>
      </c>
      <c r="AY624" s="33">
        <v>0</v>
      </c>
      <c r="AZ624" s="33">
        <f t="shared" si="136"/>
        <v>8000</v>
      </c>
      <c r="BA624" s="397">
        <f t="shared" si="146"/>
        <v>8000</v>
      </c>
    </row>
    <row r="625" spans="3:53" outlineLevel="1" x14ac:dyDescent="0.35">
      <c r="C625" s="5" t="s">
        <v>44</v>
      </c>
      <c r="D625" s="5" t="s">
        <v>51</v>
      </c>
      <c r="E625" s="5" t="s">
        <v>73</v>
      </c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37">
        <v>0</v>
      </c>
      <c r="S625" s="33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37">
        <f t="shared" si="144"/>
        <v>0</v>
      </c>
      <c r="AF625" s="148">
        <f t="shared" si="147"/>
        <v>0</v>
      </c>
      <c r="AG625" s="462">
        <f t="shared" si="145"/>
        <v>0</v>
      </c>
      <c r="AH625" s="149">
        <f t="shared" si="149"/>
        <v>0</v>
      </c>
      <c r="AI625" s="149">
        <f t="shared" si="150"/>
        <v>0</v>
      </c>
      <c r="AJ625" s="457">
        <f t="shared" si="137"/>
        <v>0</v>
      </c>
      <c r="AK625" s="16">
        <v>0</v>
      </c>
      <c r="AL625" s="147">
        <v>0</v>
      </c>
      <c r="AM625" s="147">
        <f t="shared" si="138"/>
        <v>0</v>
      </c>
      <c r="AN625" s="147">
        <v>0</v>
      </c>
      <c r="AO625" s="147">
        <f t="shared" si="139"/>
        <v>0</v>
      </c>
      <c r="AP625" s="147">
        <f t="shared" si="140"/>
        <v>0</v>
      </c>
      <c r="AS625" s="20">
        <v>0</v>
      </c>
      <c r="AT625" s="33">
        <v>0</v>
      </c>
      <c r="AU625" s="33">
        <v>5000</v>
      </c>
      <c r="AV625" s="33"/>
      <c r="AW625" s="33">
        <v>3000</v>
      </c>
      <c r="AX625" s="33">
        <v>0</v>
      </c>
      <c r="AY625" s="33">
        <v>0</v>
      </c>
      <c r="AZ625" s="33">
        <f t="shared" ref="AZ625:AZ692" si="151">SUM(AS625:AY625,AK625)</f>
        <v>8000</v>
      </c>
      <c r="BA625" s="397">
        <f t="shared" si="146"/>
        <v>8000</v>
      </c>
    </row>
    <row r="626" spans="3:53" outlineLevel="1" x14ac:dyDescent="0.35">
      <c r="C626" s="5" t="s">
        <v>41</v>
      </c>
      <c r="D626" s="5" t="s">
        <v>52</v>
      </c>
      <c r="E626" s="5" t="s">
        <v>74</v>
      </c>
      <c r="F626" s="28">
        <v>29779.516800000005</v>
      </c>
      <c r="G626" s="28">
        <v>888.94080000000008</v>
      </c>
      <c r="H626" s="28">
        <v>8444.9376000000011</v>
      </c>
      <c r="I626" s="28">
        <v>16000.908000000003</v>
      </c>
      <c r="J626" s="28">
        <v>9111.6432000000004</v>
      </c>
      <c r="K626" s="28">
        <v>7555.9968000000008</v>
      </c>
      <c r="L626" s="28">
        <v>15839.712000000001</v>
      </c>
      <c r="M626" s="28">
        <v>17237.370239999997</v>
      </c>
      <c r="N626" s="28">
        <v>16364.592000000001</v>
      </c>
      <c r="O626" s="28">
        <v>7636.8096000000005</v>
      </c>
      <c r="P626" s="28"/>
      <c r="Q626" s="28"/>
      <c r="R626" s="37">
        <v>128860.42704000001</v>
      </c>
      <c r="S626" s="33">
        <v>10036.94976</v>
      </c>
      <c r="T626" s="20">
        <v>9600.5606400000015</v>
      </c>
      <c r="U626" s="20">
        <v>6764.0313600000009</v>
      </c>
      <c r="V626" s="20">
        <v>18982.926719999999</v>
      </c>
      <c r="W626" s="20">
        <v>6545.8368000000009</v>
      </c>
      <c r="X626" s="20">
        <v>0</v>
      </c>
      <c r="Y626" s="20">
        <v>10255.144320000001</v>
      </c>
      <c r="Z626" s="20">
        <v>11346.117120000001</v>
      </c>
      <c r="AA626" s="20">
        <v>13528.062720000002</v>
      </c>
      <c r="AB626" s="20">
        <v>0</v>
      </c>
      <c r="AC626" s="20">
        <v>0</v>
      </c>
      <c r="AD626" s="20">
        <v>0</v>
      </c>
      <c r="AE626" s="37">
        <f t="shared" si="144"/>
        <v>87059.629440000004</v>
      </c>
      <c r="AF626" s="148">
        <f t="shared" si="147"/>
        <v>9.3881611874111045E-4</v>
      </c>
      <c r="AG626" s="462">
        <f t="shared" si="145"/>
        <v>-0.29875786646448921</v>
      </c>
      <c r="AH626" s="149">
        <f t="shared" si="149"/>
        <v>9673.2921600000009</v>
      </c>
      <c r="AI626" s="149">
        <f t="shared" si="150"/>
        <v>11709.774720000001</v>
      </c>
      <c r="AJ626" s="457">
        <f t="shared" si="137"/>
        <v>1.0378495227174147E-3</v>
      </c>
      <c r="AK626" s="16">
        <v>14351.43848428116</v>
      </c>
      <c r="AL626" s="147">
        <v>8854.0680412207748</v>
      </c>
      <c r="AM626" s="147">
        <f t="shared" si="138"/>
        <v>15751.551180482098</v>
      </c>
      <c r="AN626" s="147">
        <v>15751.551180482098</v>
      </c>
      <c r="AO626" s="147">
        <f t="shared" si="139"/>
        <v>16648.827204207992</v>
      </c>
      <c r="AP626" s="147">
        <f t="shared" si="140"/>
        <v>17700.196687345837</v>
      </c>
      <c r="AS626" s="20">
        <v>8579.151287070903</v>
      </c>
      <c r="AT626" s="33">
        <v>11307.215710341841</v>
      </c>
      <c r="AU626" s="33">
        <v>8071.5923496207397</v>
      </c>
      <c r="AV626" s="33">
        <v>16000.908000000003</v>
      </c>
      <c r="AW626" s="33">
        <v>9111.6432000000004</v>
      </c>
      <c r="AX626" s="33">
        <v>18697.207592482864</v>
      </c>
      <c r="AY626" s="33">
        <v>24709.950720000004</v>
      </c>
      <c r="AZ626" s="33">
        <f t="shared" si="151"/>
        <v>110829.10734379751</v>
      </c>
      <c r="BA626" s="397">
        <f t="shared" si="146"/>
        <v>169783.75045705421</v>
      </c>
    </row>
    <row r="627" spans="3:53" outlineLevel="1" x14ac:dyDescent="0.35">
      <c r="C627" s="5" t="s">
        <v>41</v>
      </c>
      <c r="D627" s="5" t="s">
        <v>53</v>
      </c>
      <c r="E627" s="5" t="s">
        <v>74</v>
      </c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37">
        <v>0</v>
      </c>
      <c r="S627" s="33">
        <v>0</v>
      </c>
      <c r="T627" s="20">
        <v>0</v>
      </c>
      <c r="U627" s="20">
        <v>0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0</v>
      </c>
      <c r="AB627" s="20">
        <v>0</v>
      </c>
      <c r="AC627" s="20">
        <v>0</v>
      </c>
      <c r="AD627" s="20">
        <v>0</v>
      </c>
      <c r="AE627" s="37">
        <f t="shared" si="144"/>
        <v>0</v>
      </c>
      <c r="AF627" s="148">
        <f t="shared" si="147"/>
        <v>0</v>
      </c>
      <c r="AG627" s="462">
        <f t="shared" si="145"/>
        <v>0</v>
      </c>
      <c r="AH627" s="149">
        <f t="shared" si="149"/>
        <v>0</v>
      </c>
      <c r="AI627" s="149">
        <f t="shared" si="150"/>
        <v>0</v>
      </c>
      <c r="AJ627" s="457">
        <f t="shared" si="137"/>
        <v>0</v>
      </c>
      <c r="AK627" s="16">
        <v>0</v>
      </c>
      <c r="AL627" s="147">
        <v>0</v>
      </c>
      <c r="AM627" s="147">
        <f t="shared" si="138"/>
        <v>0</v>
      </c>
      <c r="AN627" s="147">
        <v>0</v>
      </c>
      <c r="AO627" s="147">
        <f t="shared" si="139"/>
        <v>0</v>
      </c>
      <c r="AP627" s="147">
        <f t="shared" si="140"/>
        <v>0</v>
      </c>
      <c r="AS627" s="20"/>
      <c r="AT627" s="33"/>
      <c r="AU627" s="33"/>
      <c r="AV627" s="33"/>
      <c r="AW627" s="33"/>
      <c r="AX627" s="33"/>
      <c r="AY627" s="33"/>
      <c r="AZ627" s="33">
        <f t="shared" si="151"/>
        <v>0</v>
      </c>
      <c r="BA627" s="397">
        <f t="shared" si="146"/>
        <v>0</v>
      </c>
    </row>
    <row r="628" spans="3:53" outlineLevel="1" x14ac:dyDescent="0.35">
      <c r="C628" s="5" t="s">
        <v>44</v>
      </c>
      <c r="D628" s="5" t="s">
        <v>54</v>
      </c>
      <c r="E628" s="5" t="s">
        <v>75</v>
      </c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37">
        <v>0</v>
      </c>
      <c r="S628" s="33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37">
        <f t="shared" si="144"/>
        <v>0</v>
      </c>
      <c r="AF628" s="148">
        <f t="shared" si="147"/>
        <v>0</v>
      </c>
      <c r="AG628" s="462">
        <f t="shared" si="145"/>
        <v>0</v>
      </c>
      <c r="AH628" s="149">
        <f t="shared" si="149"/>
        <v>0</v>
      </c>
      <c r="AI628" s="149">
        <f t="shared" si="150"/>
        <v>0</v>
      </c>
      <c r="AJ628" s="457">
        <f t="shared" si="137"/>
        <v>0</v>
      </c>
      <c r="AK628" s="16">
        <v>0</v>
      </c>
      <c r="AL628" s="147">
        <v>0</v>
      </c>
      <c r="AM628" s="147">
        <f t="shared" si="138"/>
        <v>0</v>
      </c>
      <c r="AN628" s="147">
        <v>0</v>
      </c>
      <c r="AO628" s="147">
        <f t="shared" si="139"/>
        <v>0</v>
      </c>
      <c r="AP628" s="147">
        <f t="shared" si="140"/>
        <v>0</v>
      </c>
      <c r="AS628" s="20"/>
      <c r="AT628" s="33"/>
      <c r="AU628" s="33"/>
      <c r="AV628" s="33"/>
      <c r="AW628" s="33"/>
      <c r="AX628" s="33"/>
      <c r="AY628" s="33"/>
      <c r="AZ628" s="33">
        <f t="shared" si="151"/>
        <v>0</v>
      </c>
      <c r="BA628" s="397">
        <f t="shared" si="146"/>
        <v>0</v>
      </c>
    </row>
    <row r="629" spans="3:53" outlineLevel="1" x14ac:dyDescent="0.35">
      <c r="C629" s="5" t="s">
        <v>42</v>
      </c>
      <c r="D629" s="5" t="s">
        <v>55</v>
      </c>
      <c r="E629" s="5" t="s">
        <v>76</v>
      </c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37">
        <v>0</v>
      </c>
      <c r="S629" s="33">
        <v>0</v>
      </c>
      <c r="T629" s="20">
        <v>0</v>
      </c>
      <c r="U629" s="20">
        <v>0</v>
      </c>
      <c r="V629" s="20">
        <v>0</v>
      </c>
      <c r="W629" s="20">
        <v>0</v>
      </c>
      <c r="X629" s="20">
        <v>0</v>
      </c>
      <c r="Y629" s="20">
        <v>0</v>
      </c>
      <c r="Z629" s="20">
        <v>0</v>
      </c>
      <c r="AA629" s="20">
        <v>0</v>
      </c>
      <c r="AB629" s="20">
        <v>0</v>
      </c>
      <c r="AC629" s="20">
        <v>0</v>
      </c>
      <c r="AD629" s="20">
        <v>0</v>
      </c>
      <c r="AE629" s="37">
        <f t="shared" si="144"/>
        <v>0</v>
      </c>
      <c r="AF629" s="148">
        <f t="shared" si="147"/>
        <v>0</v>
      </c>
      <c r="AG629" s="462">
        <f t="shared" si="145"/>
        <v>0</v>
      </c>
      <c r="AH629" s="149">
        <f t="shared" si="149"/>
        <v>0</v>
      </c>
      <c r="AI629" s="149">
        <f t="shared" si="150"/>
        <v>0</v>
      </c>
      <c r="AJ629" s="457">
        <f t="shared" si="137"/>
        <v>0</v>
      </c>
      <c r="AK629" s="16">
        <v>0</v>
      </c>
      <c r="AL629" s="147">
        <v>0</v>
      </c>
      <c r="AM629" s="147">
        <f t="shared" si="138"/>
        <v>0</v>
      </c>
      <c r="AN629" s="147">
        <v>0</v>
      </c>
      <c r="AO629" s="147">
        <f t="shared" si="139"/>
        <v>0</v>
      </c>
      <c r="AP629" s="147">
        <f t="shared" si="140"/>
        <v>0</v>
      </c>
      <c r="AS629" s="20"/>
      <c r="AT629" s="33"/>
      <c r="AU629" s="33"/>
      <c r="AV629" s="33"/>
      <c r="AW629" s="33"/>
      <c r="AX629" s="33"/>
      <c r="AY629" s="33"/>
      <c r="AZ629" s="33">
        <f t="shared" si="151"/>
        <v>0</v>
      </c>
      <c r="BA629" s="397">
        <f t="shared" si="146"/>
        <v>0</v>
      </c>
    </row>
    <row r="630" spans="3:53" outlineLevel="1" x14ac:dyDescent="0.35">
      <c r="C630" s="5" t="s">
        <v>42</v>
      </c>
      <c r="D630" s="5" t="s">
        <v>56</v>
      </c>
      <c r="E630" s="5" t="s">
        <v>74</v>
      </c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37">
        <v>0</v>
      </c>
      <c r="S630" s="33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6873.9840000000004</v>
      </c>
      <c r="AA630" s="20">
        <v>5040.9215999999997</v>
      </c>
      <c r="AB630" s="20">
        <v>0</v>
      </c>
      <c r="AC630" s="20">
        <v>0</v>
      </c>
      <c r="AD630" s="20">
        <v>0</v>
      </c>
      <c r="AE630" s="37">
        <f t="shared" si="144"/>
        <v>11914.9056</v>
      </c>
      <c r="AF630" s="148">
        <f t="shared" si="147"/>
        <v>1.2848556216596183E-4</v>
      </c>
      <c r="AG630" s="462">
        <f t="shared" si="145"/>
        <v>0</v>
      </c>
      <c r="AH630" s="149">
        <f t="shared" si="149"/>
        <v>1323.8784000000001</v>
      </c>
      <c r="AI630" s="149">
        <f t="shared" si="150"/>
        <v>3971.6352000000002</v>
      </c>
      <c r="AJ630" s="457">
        <f t="shared" si="137"/>
        <v>3.5201016204756529E-4</v>
      </c>
      <c r="AK630" s="16">
        <v>0</v>
      </c>
      <c r="AL630" s="147">
        <v>2817.5540682805113</v>
      </c>
      <c r="AM630" s="147">
        <f t="shared" si="138"/>
        <v>5342.495190462917</v>
      </c>
      <c r="AN630" s="147">
        <v>5342.495190462917</v>
      </c>
      <c r="AO630" s="147">
        <f t="shared" si="139"/>
        <v>5646.8266678105692</v>
      </c>
      <c r="AP630" s="147">
        <f t="shared" si="140"/>
        <v>6003.422430520176</v>
      </c>
      <c r="AS630" s="20"/>
      <c r="AT630" s="33"/>
      <c r="AU630" s="33"/>
      <c r="AV630" s="33"/>
      <c r="AW630" s="33"/>
      <c r="AX630" s="33"/>
      <c r="AY630" s="33"/>
      <c r="AZ630" s="33">
        <f t="shared" si="151"/>
        <v>0</v>
      </c>
      <c r="BA630" s="397">
        <f t="shared" si="146"/>
        <v>19810.298357074174</v>
      </c>
    </row>
    <row r="631" spans="3:53" outlineLevel="1" x14ac:dyDescent="0.35">
      <c r="C631" s="5" t="s">
        <v>45</v>
      </c>
      <c r="D631" s="5" t="s">
        <v>57</v>
      </c>
      <c r="E631" s="5" t="s">
        <v>77</v>
      </c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37">
        <v>0</v>
      </c>
      <c r="S631" s="33">
        <v>0</v>
      </c>
      <c r="T631" s="20">
        <v>0</v>
      </c>
      <c r="U631" s="20">
        <v>0</v>
      </c>
      <c r="V631" s="20">
        <v>0</v>
      </c>
      <c r="W631" s="20">
        <v>0</v>
      </c>
      <c r="X631" s="20">
        <v>0</v>
      </c>
      <c r="Y631" s="20">
        <v>0</v>
      </c>
      <c r="Z631" s="20">
        <v>0</v>
      </c>
      <c r="AA631" s="20">
        <v>0</v>
      </c>
      <c r="AB631" s="20">
        <v>0</v>
      </c>
      <c r="AC631" s="20">
        <v>0</v>
      </c>
      <c r="AD631" s="20">
        <v>0</v>
      </c>
      <c r="AE631" s="37">
        <f t="shared" si="144"/>
        <v>0</v>
      </c>
      <c r="AF631" s="148">
        <f t="shared" si="147"/>
        <v>0</v>
      </c>
      <c r="AG631" s="462">
        <f t="shared" si="145"/>
        <v>0</v>
      </c>
      <c r="AH631" s="149">
        <f t="shared" si="149"/>
        <v>0</v>
      </c>
      <c r="AI631" s="149">
        <f t="shared" si="150"/>
        <v>0</v>
      </c>
      <c r="AJ631" s="457">
        <f t="shared" si="137"/>
        <v>0</v>
      </c>
      <c r="AK631" s="16">
        <v>0</v>
      </c>
      <c r="AL631" s="147">
        <v>0</v>
      </c>
      <c r="AM631" s="147">
        <f t="shared" si="138"/>
        <v>0</v>
      </c>
      <c r="AN631" s="147">
        <v>0</v>
      </c>
      <c r="AO631" s="147">
        <f t="shared" si="139"/>
        <v>0</v>
      </c>
      <c r="AP631" s="147">
        <f t="shared" si="140"/>
        <v>0</v>
      </c>
      <c r="AS631" s="20">
        <v>0</v>
      </c>
      <c r="AT631" s="33">
        <v>0</v>
      </c>
      <c r="AU631" s="33">
        <v>0</v>
      </c>
      <c r="AV631" s="33">
        <v>5000</v>
      </c>
      <c r="AW631" s="33">
        <v>3000</v>
      </c>
      <c r="AX631" s="33">
        <v>0</v>
      </c>
      <c r="AY631" s="33">
        <v>0</v>
      </c>
      <c r="AZ631" s="33">
        <f t="shared" si="151"/>
        <v>8000</v>
      </c>
      <c r="BA631" s="397">
        <f t="shared" si="146"/>
        <v>8000</v>
      </c>
    </row>
    <row r="632" spans="3:53" outlineLevel="1" x14ac:dyDescent="0.35">
      <c r="C632" s="5" t="s">
        <v>45</v>
      </c>
      <c r="D632" s="5" t="s">
        <v>58</v>
      </c>
      <c r="E632" s="5" t="s">
        <v>77</v>
      </c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37">
        <v>0</v>
      </c>
      <c r="S632" s="33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>
        <v>0</v>
      </c>
      <c r="AC632" s="20">
        <v>0</v>
      </c>
      <c r="AD632" s="20">
        <v>0</v>
      </c>
      <c r="AE632" s="37">
        <f t="shared" si="144"/>
        <v>0</v>
      </c>
      <c r="AF632" s="148">
        <f t="shared" si="147"/>
        <v>0</v>
      </c>
      <c r="AG632" s="462">
        <f t="shared" si="145"/>
        <v>0</v>
      </c>
      <c r="AH632" s="149">
        <f t="shared" si="149"/>
        <v>0</v>
      </c>
      <c r="AI632" s="149">
        <f t="shared" si="150"/>
        <v>0</v>
      </c>
      <c r="AJ632" s="457">
        <f t="shared" ref="AJ632:AJ703" si="152">AI632/$AI$7</f>
        <v>0</v>
      </c>
      <c r="AK632" s="16">
        <v>0</v>
      </c>
      <c r="AL632" s="147">
        <v>0</v>
      </c>
      <c r="AM632" s="147">
        <f t="shared" ref="AM632:AM703" si="153">$AM$7*AJ632</f>
        <v>0</v>
      </c>
      <c r="AN632" s="147">
        <v>0</v>
      </c>
      <c r="AO632" s="147">
        <f t="shared" ref="AO632:AO703" si="154">$AO$7*AJ632</f>
        <v>0</v>
      </c>
      <c r="AP632" s="147">
        <f t="shared" ref="AP632:AP703" si="155">$AP$7*AJ632</f>
        <v>0</v>
      </c>
      <c r="AS632" s="20">
        <v>0</v>
      </c>
      <c r="AT632" s="33">
        <v>0</v>
      </c>
      <c r="AU632" s="33">
        <v>0</v>
      </c>
      <c r="AV632" s="33">
        <v>5000</v>
      </c>
      <c r="AW632" s="33">
        <v>3000</v>
      </c>
      <c r="AX632" s="33">
        <v>0</v>
      </c>
      <c r="AY632" s="33">
        <v>0</v>
      </c>
      <c r="AZ632" s="33">
        <f t="shared" si="151"/>
        <v>8000</v>
      </c>
      <c r="BA632" s="397">
        <f t="shared" si="146"/>
        <v>8000</v>
      </c>
    </row>
    <row r="633" spans="3:53" outlineLevel="1" x14ac:dyDescent="0.35">
      <c r="C633" s="5" t="s">
        <v>45</v>
      </c>
      <c r="D633" s="5" t="s">
        <v>59</v>
      </c>
      <c r="E633" s="5" t="s">
        <v>77</v>
      </c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37">
        <v>0</v>
      </c>
      <c r="S633" s="33">
        <v>0</v>
      </c>
      <c r="T633" s="20">
        <v>0</v>
      </c>
      <c r="U633" s="20">
        <v>0</v>
      </c>
      <c r="V633" s="20">
        <v>0</v>
      </c>
      <c r="W633" s="20">
        <v>0</v>
      </c>
      <c r="X633" s="20">
        <v>0</v>
      </c>
      <c r="Y633" s="20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37">
        <f t="shared" si="144"/>
        <v>0</v>
      </c>
      <c r="AF633" s="148">
        <f t="shared" si="147"/>
        <v>0</v>
      </c>
      <c r="AG633" s="462">
        <f t="shared" si="145"/>
        <v>0</v>
      </c>
      <c r="AH633" s="149">
        <f t="shared" si="149"/>
        <v>0</v>
      </c>
      <c r="AI633" s="149">
        <f t="shared" si="150"/>
        <v>0</v>
      </c>
      <c r="AJ633" s="457">
        <f t="shared" si="152"/>
        <v>0</v>
      </c>
      <c r="AK633" s="16">
        <v>0</v>
      </c>
      <c r="AL633" s="147">
        <v>0</v>
      </c>
      <c r="AM633" s="147">
        <f t="shared" si="153"/>
        <v>0</v>
      </c>
      <c r="AN633" s="147">
        <v>0</v>
      </c>
      <c r="AO633" s="147">
        <f t="shared" si="154"/>
        <v>0</v>
      </c>
      <c r="AP633" s="147">
        <f t="shared" si="155"/>
        <v>0</v>
      </c>
      <c r="AS633" s="20">
        <v>0</v>
      </c>
      <c r="AT633" s="33">
        <v>0</v>
      </c>
      <c r="AU633" s="33">
        <v>0</v>
      </c>
      <c r="AV633" s="33">
        <v>5000</v>
      </c>
      <c r="AW633" s="33">
        <v>3000</v>
      </c>
      <c r="AX633" s="33">
        <v>0</v>
      </c>
      <c r="AY633" s="33">
        <v>0</v>
      </c>
      <c r="AZ633" s="33">
        <f t="shared" si="151"/>
        <v>8000</v>
      </c>
      <c r="BA633" s="397">
        <f t="shared" si="146"/>
        <v>8000</v>
      </c>
    </row>
    <row r="634" spans="3:53" outlineLevel="1" x14ac:dyDescent="0.35">
      <c r="C634" s="5" t="s">
        <v>45</v>
      </c>
      <c r="D634" s="5" t="s">
        <v>60</v>
      </c>
      <c r="E634" s="5" t="s">
        <v>72</v>
      </c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37">
        <v>0</v>
      </c>
      <c r="S634" s="33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>
        <v>0</v>
      </c>
      <c r="AC634" s="20">
        <v>0</v>
      </c>
      <c r="AD634" s="20">
        <v>0</v>
      </c>
      <c r="AE634" s="37">
        <f t="shared" si="144"/>
        <v>0</v>
      </c>
      <c r="AF634" s="148">
        <f t="shared" si="147"/>
        <v>0</v>
      </c>
      <c r="AG634" s="462">
        <f t="shared" si="145"/>
        <v>0</v>
      </c>
      <c r="AH634" s="149">
        <f t="shared" si="149"/>
        <v>0</v>
      </c>
      <c r="AI634" s="149">
        <f t="shared" si="150"/>
        <v>0</v>
      </c>
      <c r="AJ634" s="457">
        <f t="shared" si="152"/>
        <v>0</v>
      </c>
      <c r="AK634" s="16">
        <v>0</v>
      </c>
      <c r="AL634" s="147">
        <v>0</v>
      </c>
      <c r="AM634" s="147">
        <f t="shared" si="153"/>
        <v>0</v>
      </c>
      <c r="AN634" s="147">
        <v>0</v>
      </c>
      <c r="AO634" s="147">
        <f t="shared" si="154"/>
        <v>0</v>
      </c>
      <c r="AP634" s="147">
        <f t="shared" si="155"/>
        <v>0</v>
      </c>
      <c r="AS634" s="20"/>
      <c r="AT634" s="33"/>
      <c r="AU634" s="33"/>
      <c r="AV634" s="33"/>
      <c r="AW634" s="33"/>
      <c r="AX634" s="33"/>
      <c r="AY634" s="33"/>
      <c r="AZ634" s="33">
        <f t="shared" si="151"/>
        <v>0</v>
      </c>
      <c r="BA634" s="397">
        <f t="shared" si="146"/>
        <v>0</v>
      </c>
    </row>
    <row r="635" spans="3:53" outlineLevel="1" x14ac:dyDescent="0.35">
      <c r="C635" s="5" t="s">
        <v>45</v>
      </c>
      <c r="D635" s="5" t="s">
        <v>61</v>
      </c>
      <c r="E635" s="5" t="s">
        <v>72</v>
      </c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37">
        <v>0</v>
      </c>
      <c r="S635" s="33">
        <v>0</v>
      </c>
      <c r="T635" s="20">
        <v>0</v>
      </c>
      <c r="U635" s="20">
        <v>0</v>
      </c>
      <c r="V635" s="20">
        <v>0</v>
      </c>
      <c r="W635" s="20">
        <v>0</v>
      </c>
      <c r="X635" s="20">
        <v>0</v>
      </c>
      <c r="Y635" s="20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37">
        <f t="shared" si="144"/>
        <v>0</v>
      </c>
      <c r="AF635" s="148">
        <f t="shared" si="147"/>
        <v>0</v>
      </c>
      <c r="AG635" s="462">
        <f t="shared" si="145"/>
        <v>0</v>
      </c>
      <c r="AH635" s="149">
        <f t="shared" si="149"/>
        <v>0</v>
      </c>
      <c r="AI635" s="149">
        <f t="shared" si="150"/>
        <v>0</v>
      </c>
      <c r="AJ635" s="457">
        <f t="shared" si="152"/>
        <v>0</v>
      </c>
      <c r="AK635" s="16">
        <v>0</v>
      </c>
      <c r="AL635" s="147">
        <v>0</v>
      </c>
      <c r="AM635" s="147">
        <f t="shared" si="153"/>
        <v>0</v>
      </c>
      <c r="AN635" s="147">
        <v>0</v>
      </c>
      <c r="AO635" s="147">
        <f t="shared" si="154"/>
        <v>0</v>
      </c>
      <c r="AP635" s="147">
        <f t="shared" si="155"/>
        <v>0</v>
      </c>
      <c r="AS635" s="20"/>
      <c r="AT635" s="33"/>
      <c r="AU635" s="33"/>
      <c r="AV635" s="33"/>
      <c r="AW635" s="33"/>
      <c r="AX635" s="33"/>
      <c r="AY635" s="33"/>
      <c r="AZ635" s="33">
        <f t="shared" si="151"/>
        <v>0</v>
      </c>
      <c r="BA635" s="397">
        <f t="shared" si="146"/>
        <v>0</v>
      </c>
    </row>
    <row r="636" spans="3:53" outlineLevel="1" x14ac:dyDescent="0.35">
      <c r="C636" s="5" t="s">
        <v>45</v>
      </c>
      <c r="D636" s="5" t="s">
        <v>62</v>
      </c>
      <c r="E636" s="5" t="s">
        <v>78</v>
      </c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37">
        <v>0</v>
      </c>
      <c r="S636" s="33">
        <v>0</v>
      </c>
      <c r="T636" s="20">
        <v>0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0</v>
      </c>
      <c r="AA636" s="20">
        <v>0</v>
      </c>
      <c r="AB636" s="20">
        <v>0</v>
      </c>
      <c r="AC636" s="20">
        <v>0</v>
      </c>
      <c r="AD636" s="20">
        <v>0</v>
      </c>
      <c r="AE636" s="37">
        <f t="shared" si="144"/>
        <v>0</v>
      </c>
      <c r="AF636" s="148">
        <f t="shared" si="147"/>
        <v>0</v>
      </c>
      <c r="AG636" s="462">
        <f t="shared" si="145"/>
        <v>0</v>
      </c>
      <c r="AH636" s="149">
        <f t="shared" si="149"/>
        <v>0</v>
      </c>
      <c r="AI636" s="149">
        <f t="shared" si="150"/>
        <v>0</v>
      </c>
      <c r="AJ636" s="457">
        <f t="shared" si="152"/>
        <v>0</v>
      </c>
      <c r="AK636" s="16">
        <v>0</v>
      </c>
      <c r="AL636" s="147">
        <v>0</v>
      </c>
      <c r="AM636" s="147">
        <f t="shared" si="153"/>
        <v>0</v>
      </c>
      <c r="AN636" s="147">
        <v>0</v>
      </c>
      <c r="AO636" s="147">
        <f t="shared" si="154"/>
        <v>0</v>
      </c>
      <c r="AP636" s="147">
        <f t="shared" si="155"/>
        <v>0</v>
      </c>
      <c r="AS636" s="20"/>
      <c r="AT636" s="33"/>
      <c r="AU636" s="33"/>
      <c r="AV636" s="33"/>
      <c r="AW636" s="33"/>
      <c r="AX636" s="33"/>
      <c r="AY636" s="33"/>
      <c r="AZ636" s="33">
        <f t="shared" si="151"/>
        <v>0</v>
      </c>
      <c r="BA636" s="397">
        <f t="shared" si="146"/>
        <v>0</v>
      </c>
    </row>
    <row r="637" spans="3:53" outlineLevel="1" x14ac:dyDescent="0.35">
      <c r="C637" s="5" t="s">
        <v>46</v>
      </c>
      <c r="D637" s="5" t="s">
        <v>38</v>
      </c>
      <c r="E637" s="5" t="s">
        <v>79</v>
      </c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37">
        <v>0</v>
      </c>
      <c r="S637" s="33">
        <v>0</v>
      </c>
      <c r="T637" s="20">
        <v>0</v>
      </c>
      <c r="U637" s="20">
        <v>0</v>
      </c>
      <c r="V637" s="20">
        <v>0</v>
      </c>
      <c r="W637" s="20">
        <v>0</v>
      </c>
      <c r="X637" s="20">
        <v>0</v>
      </c>
      <c r="Y637" s="20">
        <v>0</v>
      </c>
      <c r="Z637" s="20">
        <v>0</v>
      </c>
      <c r="AA637" s="20">
        <v>0</v>
      </c>
      <c r="AB637" s="20">
        <v>0</v>
      </c>
      <c r="AC637" s="20">
        <v>0</v>
      </c>
      <c r="AD637" s="20">
        <v>0</v>
      </c>
      <c r="AE637" s="37">
        <f t="shared" si="144"/>
        <v>0</v>
      </c>
      <c r="AF637" s="148">
        <f t="shared" si="147"/>
        <v>0</v>
      </c>
      <c r="AG637" s="462">
        <f t="shared" si="145"/>
        <v>0</v>
      </c>
      <c r="AH637" s="149">
        <f t="shared" si="149"/>
        <v>0</v>
      </c>
      <c r="AI637" s="149">
        <f t="shared" si="150"/>
        <v>0</v>
      </c>
      <c r="AJ637" s="457">
        <f t="shared" si="152"/>
        <v>0</v>
      </c>
      <c r="AK637" s="16">
        <v>0</v>
      </c>
      <c r="AL637" s="147">
        <v>0</v>
      </c>
      <c r="AM637" s="147">
        <f t="shared" si="153"/>
        <v>0</v>
      </c>
      <c r="AN637" s="147">
        <v>0</v>
      </c>
      <c r="AO637" s="147">
        <f t="shared" si="154"/>
        <v>0</v>
      </c>
      <c r="AP637" s="147">
        <f t="shared" si="155"/>
        <v>0</v>
      </c>
      <c r="AS637" s="20"/>
      <c r="AT637" s="33"/>
      <c r="AU637" s="33"/>
      <c r="AV637" s="33"/>
      <c r="AW637" s="33"/>
      <c r="AX637" s="33"/>
      <c r="AY637" s="33"/>
      <c r="AZ637" s="33">
        <f t="shared" si="151"/>
        <v>0</v>
      </c>
      <c r="BA637" s="397">
        <f t="shared" si="146"/>
        <v>0</v>
      </c>
    </row>
    <row r="638" spans="3:53" outlineLevel="1" x14ac:dyDescent="0.35">
      <c r="C638" s="5" t="s">
        <v>46</v>
      </c>
      <c r="D638" s="5" t="s">
        <v>39</v>
      </c>
      <c r="E638" s="5" t="s">
        <v>79</v>
      </c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37">
        <v>0</v>
      </c>
      <c r="S638" s="33">
        <v>0</v>
      </c>
      <c r="T638" s="20">
        <v>0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37">
        <f t="shared" si="144"/>
        <v>0</v>
      </c>
      <c r="AF638" s="148">
        <f t="shared" si="147"/>
        <v>0</v>
      </c>
      <c r="AG638" s="462">
        <f t="shared" si="145"/>
        <v>0</v>
      </c>
      <c r="AH638" s="149">
        <f t="shared" si="149"/>
        <v>0</v>
      </c>
      <c r="AI638" s="149">
        <f t="shared" si="150"/>
        <v>0</v>
      </c>
      <c r="AJ638" s="457">
        <f t="shared" si="152"/>
        <v>0</v>
      </c>
      <c r="AK638" s="16">
        <v>0</v>
      </c>
      <c r="AL638" s="147">
        <v>0</v>
      </c>
      <c r="AM638" s="147">
        <f t="shared" si="153"/>
        <v>0</v>
      </c>
      <c r="AN638" s="147">
        <v>0</v>
      </c>
      <c r="AO638" s="147">
        <f t="shared" si="154"/>
        <v>0</v>
      </c>
      <c r="AP638" s="147">
        <f t="shared" si="155"/>
        <v>0</v>
      </c>
      <c r="AS638" s="20"/>
      <c r="AT638" s="33"/>
      <c r="AU638" s="33"/>
      <c r="AV638" s="33"/>
      <c r="AW638" s="33"/>
      <c r="AX638" s="33"/>
      <c r="AY638" s="33"/>
      <c r="AZ638" s="33">
        <f t="shared" si="151"/>
        <v>0</v>
      </c>
      <c r="BA638" s="397">
        <f t="shared" si="146"/>
        <v>0</v>
      </c>
    </row>
    <row r="639" spans="3:53" outlineLevel="1" x14ac:dyDescent="0.35">
      <c r="C639" s="5" t="s">
        <v>46</v>
      </c>
      <c r="D639" s="5" t="s">
        <v>37</v>
      </c>
      <c r="E639" s="5" t="s">
        <v>79</v>
      </c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37">
        <v>0</v>
      </c>
      <c r="S639" s="33">
        <v>0</v>
      </c>
      <c r="T639" s="20">
        <v>0</v>
      </c>
      <c r="U639" s="20">
        <v>0</v>
      </c>
      <c r="V639" s="20">
        <v>0</v>
      </c>
      <c r="W639" s="20">
        <v>0</v>
      </c>
      <c r="X639" s="20">
        <v>0</v>
      </c>
      <c r="Y639" s="20">
        <v>0</v>
      </c>
      <c r="Z639" s="20">
        <v>0</v>
      </c>
      <c r="AA639" s="20">
        <v>0</v>
      </c>
      <c r="AB639" s="20">
        <v>0</v>
      </c>
      <c r="AC639" s="20">
        <v>0</v>
      </c>
      <c r="AD639" s="20">
        <v>0</v>
      </c>
      <c r="AE639" s="37">
        <f t="shared" si="144"/>
        <v>0</v>
      </c>
      <c r="AF639" s="148">
        <f t="shared" si="147"/>
        <v>0</v>
      </c>
      <c r="AG639" s="462">
        <f t="shared" si="145"/>
        <v>0</v>
      </c>
      <c r="AH639" s="149">
        <f t="shared" si="149"/>
        <v>0</v>
      </c>
      <c r="AI639" s="149">
        <f t="shared" si="150"/>
        <v>0</v>
      </c>
      <c r="AJ639" s="457">
        <f t="shared" si="152"/>
        <v>0</v>
      </c>
      <c r="AK639" s="16">
        <v>0</v>
      </c>
      <c r="AL639" s="147">
        <v>0</v>
      </c>
      <c r="AM639" s="147">
        <f t="shared" si="153"/>
        <v>0</v>
      </c>
      <c r="AN639" s="147">
        <v>0</v>
      </c>
      <c r="AO639" s="147">
        <f t="shared" si="154"/>
        <v>0</v>
      </c>
      <c r="AP639" s="147">
        <f t="shared" si="155"/>
        <v>0</v>
      </c>
      <c r="AS639" s="20"/>
      <c r="AT639" s="33"/>
      <c r="AU639" s="33"/>
      <c r="AV639" s="33"/>
      <c r="AW639" s="33"/>
      <c r="AX639" s="33"/>
      <c r="AY639" s="33"/>
      <c r="AZ639" s="33">
        <f t="shared" si="151"/>
        <v>0</v>
      </c>
      <c r="BA639" s="397">
        <f t="shared" si="146"/>
        <v>0</v>
      </c>
    </row>
    <row r="640" spans="3:53" outlineLevel="1" x14ac:dyDescent="0.35">
      <c r="C640" s="5" t="s">
        <v>46</v>
      </c>
      <c r="D640" s="5" t="s">
        <v>63</v>
      </c>
      <c r="E640" s="5" t="s">
        <v>76</v>
      </c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37">
        <v>0</v>
      </c>
      <c r="S640" s="33">
        <v>0</v>
      </c>
      <c r="T640" s="20">
        <v>0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37">
        <f t="shared" si="144"/>
        <v>0</v>
      </c>
      <c r="AF640" s="148">
        <f t="shared" si="147"/>
        <v>0</v>
      </c>
      <c r="AG640" s="462">
        <f t="shared" si="145"/>
        <v>0</v>
      </c>
      <c r="AH640" s="149">
        <f t="shared" si="149"/>
        <v>0</v>
      </c>
      <c r="AI640" s="149">
        <f t="shared" si="150"/>
        <v>0</v>
      </c>
      <c r="AJ640" s="457">
        <f t="shared" si="152"/>
        <v>0</v>
      </c>
      <c r="AK640" s="16">
        <v>0</v>
      </c>
      <c r="AL640" s="147">
        <v>0</v>
      </c>
      <c r="AM640" s="147">
        <f t="shared" si="153"/>
        <v>0</v>
      </c>
      <c r="AN640" s="147">
        <v>0</v>
      </c>
      <c r="AO640" s="147">
        <f t="shared" si="154"/>
        <v>0</v>
      </c>
      <c r="AP640" s="147">
        <f t="shared" si="155"/>
        <v>0</v>
      </c>
      <c r="AS640" s="20"/>
      <c r="AT640" s="33"/>
      <c r="AU640" s="33"/>
      <c r="AV640" s="33"/>
      <c r="AW640" s="33"/>
      <c r="AX640" s="33"/>
      <c r="AY640" s="33"/>
      <c r="AZ640" s="33">
        <f t="shared" si="151"/>
        <v>0</v>
      </c>
      <c r="BA640" s="397">
        <f t="shared" si="146"/>
        <v>0</v>
      </c>
    </row>
    <row r="641" spans="3:53" outlineLevel="1" x14ac:dyDescent="0.35">
      <c r="C641" s="5" t="s">
        <v>46</v>
      </c>
      <c r="D641" s="5" t="s">
        <v>64</v>
      </c>
      <c r="E641" s="5" t="s">
        <v>76</v>
      </c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37">
        <v>0</v>
      </c>
      <c r="S641" s="33">
        <v>0</v>
      </c>
      <c r="T641" s="20">
        <v>0</v>
      </c>
      <c r="U641" s="20">
        <v>0</v>
      </c>
      <c r="V641" s="20">
        <v>0</v>
      </c>
      <c r="W641" s="20">
        <v>0</v>
      </c>
      <c r="X641" s="20">
        <v>0</v>
      </c>
      <c r="Y641" s="20">
        <v>0</v>
      </c>
      <c r="Z641" s="20">
        <v>0</v>
      </c>
      <c r="AA641" s="20">
        <v>0</v>
      </c>
      <c r="AB641" s="20">
        <v>0</v>
      </c>
      <c r="AC641" s="20">
        <v>0</v>
      </c>
      <c r="AD641" s="20">
        <v>0</v>
      </c>
      <c r="AE641" s="37">
        <f t="shared" si="144"/>
        <v>0</v>
      </c>
      <c r="AF641" s="148">
        <f t="shared" si="147"/>
        <v>0</v>
      </c>
      <c r="AG641" s="462">
        <f t="shared" si="145"/>
        <v>0</v>
      </c>
      <c r="AH641" s="149">
        <f t="shared" si="149"/>
        <v>0</v>
      </c>
      <c r="AI641" s="149">
        <f t="shared" si="150"/>
        <v>0</v>
      </c>
      <c r="AJ641" s="457">
        <f t="shared" si="152"/>
        <v>0</v>
      </c>
      <c r="AK641" s="16">
        <v>0</v>
      </c>
      <c r="AL641" s="147">
        <v>0</v>
      </c>
      <c r="AM641" s="147">
        <f t="shared" si="153"/>
        <v>0</v>
      </c>
      <c r="AN641" s="147">
        <v>0</v>
      </c>
      <c r="AO641" s="147">
        <f t="shared" si="154"/>
        <v>0</v>
      </c>
      <c r="AP641" s="147">
        <f t="shared" si="155"/>
        <v>0</v>
      </c>
      <c r="AS641" s="20"/>
      <c r="AT641" s="33"/>
      <c r="AU641" s="33"/>
      <c r="AV641" s="33"/>
      <c r="AW641" s="33"/>
      <c r="AX641" s="33"/>
      <c r="AY641" s="33"/>
      <c r="AZ641" s="33">
        <f t="shared" si="151"/>
        <v>0</v>
      </c>
      <c r="BA641" s="397">
        <f t="shared" si="146"/>
        <v>0</v>
      </c>
    </row>
    <row r="642" spans="3:53" outlineLevel="1" x14ac:dyDescent="0.35">
      <c r="C642" s="5" t="s">
        <v>47</v>
      </c>
      <c r="D642" s="5" t="s">
        <v>65</v>
      </c>
      <c r="E642" s="5" t="s">
        <v>80</v>
      </c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37">
        <v>0</v>
      </c>
      <c r="S642" s="33">
        <v>0</v>
      </c>
      <c r="T642" s="20">
        <v>0</v>
      </c>
      <c r="U642" s="20">
        <v>0</v>
      </c>
      <c r="V642" s="20">
        <v>0</v>
      </c>
      <c r="W642" s="20">
        <v>0</v>
      </c>
      <c r="X642" s="20">
        <v>0</v>
      </c>
      <c r="Y642" s="20">
        <v>0</v>
      </c>
      <c r="Z642" s="20">
        <v>0</v>
      </c>
      <c r="AA642" s="20">
        <v>0</v>
      </c>
      <c r="AB642" s="20">
        <v>0</v>
      </c>
      <c r="AC642" s="20">
        <v>0</v>
      </c>
      <c r="AD642" s="20">
        <v>0</v>
      </c>
      <c r="AE642" s="37">
        <f t="shared" si="144"/>
        <v>0</v>
      </c>
      <c r="AF642" s="148">
        <f t="shared" si="147"/>
        <v>0</v>
      </c>
      <c r="AG642" s="462">
        <f t="shared" si="145"/>
        <v>0</v>
      </c>
      <c r="AH642" s="149">
        <f t="shared" si="149"/>
        <v>0</v>
      </c>
      <c r="AI642" s="149">
        <f t="shared" si="150"/>
        <v>0</v>
      </c>
      <c r="AJ642" s="457">
        <f t="shared" si="152"/>
        <v>0</v>
      </c>
      <c r="AK642" s="16">
        <v>0</v>
      </c>
      <c r="AL642" s="147">
        <v>0</v>
      </c>
      <c r="AM642" s="147">
        <f t="shared" si="153"/>
        <v>0</v>
      </c>
      <c r="AN642" s="147">
        <v>0</v>
      </c>
      <c r="AO642" s="147">
        <f t="shared" si="154"/>
        <v>0</v>
      </c>
      <c r="AP642" s="147">
        <f t="shared" si="155"/>
        <v>0</v>
      </c>
      <c r="AS642" s="20"/>
      <c r="AT642" s="33"/>
      <c r="AU642" s="33"/>
      <c r="AV642" s="33"/>
      <c r="AW642" s="33"/>
      <c r="AX642" s="33"/>
      <c r="AY642" s="33"/>
      <c r="AZ642" s="33">
        <f t="shared" si="151"/>
        <v>0</v>
      </c>
      <c r="BA642" s="397">
        <f t="shared" si="146"/>
        <v>0</v>
      </c>
    </row>
    <row r="643" spans="3:53" outlineLevel="1" x14ac:dyDescent="0.35">
      <c r="C643" s="5" t="s">
        <v>47</v>
      </c>
      <c r="D643" s="5" t="s">
        <v>66</v>
      </c>
      <c r="E643" s="5" t="s">
        <v>80</v>
      </c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37">
        <v>0</v>
      </c>
      <c r="S643" s="33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0</v>
      </c>
      <c r="Y643" s="20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37">
        <f t="shared" si="144"/>
        <v>0</v>
      </c>
      <c r="AF643" s="148">
        <f t="shared" si="147"/>
        <v>0</v>
      </c>
      <c r="AG643" s="462">
        <f t="shared" si="145"/>
        <v>0</v>
      </c>
      <c r="AH643" s="149">
        <f t="shared" si="149"/>
        <v>0</v>
      </c>
      <c r="AI643" s="149">
        <f t="shared" si="150"/>
        <v>0</v>
      </c>
      <c r="AJ643" s="457">
        <f t="shared" si="152"/>
        <v>0</v>
      </c>
      <c r="AK643" s="16">
        <v>0</v>
      </c>
      <c r="AL643" s="147">
        <v>0</v>
      </c>
      <c r="AM643" s="147">
        <f t="shared" si="153"/>
        <v>0</v>
      </c>
      <c r="AN643" s="147">
        <v>0</v>
      </c>
      <c r="AO643" s="147">
        <f t="shared" si="154"/>
        <v>0</v>
      </c>
      <c r="AP643" s="147">
        <f t="shared" si="155"/>
        <v>0</v>
      </c>
      <c r="AS643" s="20"/>
      <c r="AT643" s="33"/>
      <c r="AU643" s="33"/>
      <c r="AV643" s="33"/>
      <c r="AW643" s="33"/>
      <c r="AX643" s="33"/>
      <c r="AY643" s="33"/>
      <c r="AZ643" s="33">
        <f t="shared" si="151"/>
        <v>0</v>
      </c>
      <c r="BA643" s="397">
        <f t="shared" si="146"/>
        <v>0</v>
      </c>
    </row>
    <row r="644" spans="3:53" outlineLevel="1" x14ac:dyDescent="0.35">
      <c r="C644" s="5" t="s">
        <v>47</v>
      </c>
      <c r="D644" s="5" t="s">
        <v>67</v>
      </c>
      <c r="E644" s="5" t="s">
        <v>80</v>
      </c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37">
        <v>0</v>
      </c>
      <c r="S644" s="33">
        <v>0</v>
      </c>
      <c r="T644" s="20">
        <v>0</v>
      </c>
      <c r="U644" s="20">
        <v>0</v>
      </c>
      <c r="V644" s="20">
        <v>0</v>
      </c>
      <c r="W644" s="20">
        <v>0</v>
      </c>
      <c r="X644" s="20">
        <v>0</v>
      </c>
      <c r="Y644" s="20">
        <v>0</v>
      </c>
      <c r="Z644" s="20">
        <v>0</v>
      </c>
      <c r="AA644" s="20">
        <v>0</v>
      </c>
      <c r="AB644" s="20">
        <v>0</v>
      </c>
      <c r="AC644" s="20">
        <v>0</v>
      </c>
      <c r="AD644" s="20">
        <v>0</v>
      </c>
      <c r="AE644" s="37">
        <f t="shared" si="144"/>
        <v>0</v>
      </c>
      <c r="AF644" s="148">
        <f t="shared" si="147"/>
        <v>0</v>
      </c>
      <c r="AG644" s="462">
        <f t="shared" si="145"/>
        <v>0</v>
      </c>
      <c r="AH644" s="149">
        <f t="shared" si="149"/>
        <v>0</v>
      </c>
      <c r="AI644" s="149">
        <f t="shared" si="150"/>
        <v>0</v>
      </c>
      <c r="AJ644" s="457">
        <f t="shared" si="152"/>
        <v>0</v>
      </c>
      <c r="AK644" s="16">
        <v>0</v>
      </c>
      <c r="AL644" s="147">
        <v>0</v>
      </c>
      <c r="AM644" s="147">
        <f t="shared" si="153"/>
        <v>0</v>
      </c>
      <c r="AN644" s="147">
        <v>0</v>
      </c>
      <c r="AO644" s="147">
        <f t="shared" si="154"/>
        <v>0</v>
      </c>
      <c r="AP644" s="147">
        <f t="shared" si="155"/>
        <v>0</v>
      </c>
      <c r="AS644" s="20"/>
      <c r="AT644" s="33"/>
      <c r="AU644" s="33"/>
      <c r="AV644" s="33"/>
      <c r="AW644" s="33"/>
      <c r="AX644" s="33"/>
      <c r="AY644" s="33"/>
      <c r="AZ644" s="33">
        <f t="shared" si="151"/>
        <v>0</v>
      </c>
      <c r="BA644" s="397">
        <f t="shared" si="146"/>
        <v>0</v>
      </c>
    </row>
    <row r="645" spans="3:53" outlineLevel="1" x14ac:dyDescent="0.35">
      <c r="C645" s="5" t="s">
        <v>47</v>
      </c>
      <c r="D645" s="5" t="s">
        <v>68</v>
      </c>
      <c r="E645" s="5" t="s">
        <v>81</v>
      </c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37">
        <v>0</v>
      </c>
      <c r="S645" s="33">
        <v>0</v>
      </c>
      <c r="T645" s="20">
        <v>0</v>
      </c>
      <c r="U645" s="20">
        <v>0</v>
      </c>
      <c r="V645" s="20">
        <v>0</v>
      </c>
      <c r="W645" s="20">
        <v>0</v>
      </c>
      <c r="X645" s="20">
        <v>0</v>
      </c>
      <c r="Y645" s="20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37">
        <f t="shared" si="144"/>
        <v>0</v>
      </c>
      <c r="AF645" s="148">
        <f t="shared" si="147"/>
        <v>0</v>
      </c>
      <c r="AG645" s="462">
        <f t="shared" si="145"/>
        <v>0</v>
      </c>
      <c r="AH645" s="149">
        <f t="shared" si="149"/>
        <v>0</v>
      </c>
      <c r="AI645" s="149">
        <f t="shared" si="150"/>
        <v>0</v>
      </c>
      <c r="AJ645" s="457">
        <f t="shared" si="152"/>
        <v>0</v>
      </c>
      <c r="AK645" s="16">
        <v>0</v>
      </c>
      <c r="AL645" s="147">
        <v>0</v>
      </c>
      <c r="AM645" s="147">
        <f t="shared" si="153"/>
        <v>0</v>
      </c>
      <c r="AN645" s="147">
        <v>0</v>
      </c>
      <c r="AO645" s="147">
        <f t="shared" si="154"/>
        <v>0</v>
      </c>
      <c r="AP645" s="147">
        <f t="shared" si="155"/>
        <v>0</v>
      </c>
      <c r="AS645" s="20"/>
      <c r="AT645" s="33"/>
      <c r="AU645" s="33"/>
      <c r="AV645" s="33"/>
      <c r="AW645" s="33"/>
      <c r="AX645" s="33"/>
      <c r="AY645" s="33"/>
      <c r="AZ645" s="33">
        <f t="shared" si="151"/>
        <v>0</v>
      </c>
      <c r="BA645" s="397">
        <f t="shared" si="146"/>
        <v>0</v>
      </c>
    </row>
    <row r="646" spans="3:53" outlineLevel="1" x14ac:dyDescent="0.35">
      <c r="C646" s="5" t="s">
        <v>83</v>
      </c>
      <c r="D646" s="14" t="s">
        <v>82</v>
      </c>
      <c r="E646" s="5"/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23">
        <v>0</v>
      </c>
      <c r="P646" s="23">
        <v>0</v>
      </c>
      <c r="Q646" s="23">
        <v>0</v>
      </c>
      <c r="R646" s="37">
        <v>0</v>
      </c>
      <c r="S646" s="34">
        <v>0</v>
      </c>
      <c r="T646" s="26">
        <v>0</v>
      </c>
      <c r="U646" s="26">
        <v>0</v>
      </c>
      <c r="V646" s="26">
        <v>0</v>
      </c>
      <c r="W646" s="26">
        <v>0</v>
      </c>
      <c r="X646" s="26">
        <v>0</v>
      </c>
      <c r="Y646" s="26">
        <v>0</v>
      </c>
      <c r="Z646" s="26">
        <v>0</v>
      </c>
      <c r="AA646" s="20">
        <v>0</v>
      </c>
      <c r="AB646" s="26">
        <v>0</v>
      </c>
      <c r="AC646" s="26">
        <v>0</v>
      </c>
      <c r="AD646" s="26">
        <v>0</v>
      </c>
      <c r="AE646" s="37">
        <f t="shared" si="144"/>
        <v>0</v>
      </c>
      <c r="AF646" s="148">
        <f t="shared" si="147"/>
        <v>0</v>
      </c>
      <c r="AG646" s="462">
        <f t="shared" si="145"/>
        <v>0</v>
      </c>
      <c r="AH646" s="149"/>
      <c r="AI646" s="149"/>
      <c r="AJ646" s="457">
        <f t="shared" si="152"/>
        <v>0</v>
      </c>
      <c r="AK646" s="16">
        <v>0</v>
      </c>
      <c r="AL646" s="147">
        <v>0</v>
      </c>
      <c r="AM646" s="147">
        <f t="shared" si="153"/>
        <v>0</v>
      </c>
      <c r="AN646" s="147">
        <v>0</v>
      </c>
      <c r="AO646" s="147">
        <f t="shared" si="154"/>
        <v>0</v>
      </c>
      <c r="AP646" s="147">
        <f t="shared" si="155"/>
        <v>0</v>
      </c>
      <c r="AS646" s="20"/>
      <c r="AT646" s="33"/>
      <c r="AU646" s="33"/>
      <c r="AV646" s="33"/>
      <c r="AW646" s="33"/>
      <c r="AX646" s="33"/>
      <c r="AY646" s="33"/>
      <c r="AZ646" s="33">
        <f t="shared" si="151"/>
        <v>0</v>
      </c>
      <c r="BA646" s="397">
        <f t="shared" si="146"/>
        <v>0</v>
      </c>
    </row>
    <row r="647" spans="3:53" outlineLevel="1" x14ac:dyDescent="0.35">
      <c r="C647" s="5" t="s">
        <v>83</v>
      </c>
      <c r="D647" s="5" t="s">
        <v>84</v>
      </c>
      <c r="E647" s="5" t="s">
        <v>70</v>
      </c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37">
        <v>0</v>
      </c>
      <c r="S647" s="33">
        <v>0</v>
      </c>
      <c r="T647" s="20">
        <v>0</v>
      </c>
      <c r="U647" s="20">
        <v>0</v>
      </c>
      <c r="V647" s="20">
        <v>0</v>
      </c>
      <c r="W647" s="20">
        <v>0</v>
      </c>
      <c r="X647" s="20">
        <v>0</v>
      </c>
      <c r="Y647" s="20">
        <v>0</v>
      </c>
      <c r="Z647" s="20">
        <v>0</v>
      </c>
      <c r="AA647" s="20">
        <v>0</v>
      </c>
      <c r="AB647" s="20">
        <v>0</v>
      </c>
      <c r="AC647" s="20">
        <v>0</v>
      </c>
      <c r="AD647" s="20">
        <v>0</v>
      </c>
      <c r="AE647" s="37">
        <f t="shared" si="144"/>
        <v>0</v>
      </c>
      <c r="AF647" s="148">
        <f t="shared" si="147"/>
        <v>0</v>
      </c>
      <c r="AG647" s="462">
        <f t="shared" si="145"/>
        <v>0</v>
      </c>
      <c r="AH647" s="149"/>
      <c r="AI647" s="149"/>
      <c r="AJ647" s="457">
        <f t="shared" si="152"/>
        <v>0</v>
      </c>
      <c r="AK647" s="16">
        <v>0</v>
      </c>
      <c r="AL647" s="147">
        <v>0</v>
      </c>
      <c r="AM647" s="147">
        <f t="shared" si="153"/>
        <v>0</v>
      </c>
      <c r="AN647" s="147">
        <v>0</v>
      </c>
      <c r="AO647" s="147">
        <f t="shared" si="154"/>
        <v>0</v>
      </c>
      <c r="AP647" s="147">
        <f t="shared" si="155"/>
        <v>0</v>
      </c>
      <c r="AS647" s="20"/>
      <c r="AT647" s="33"/>
      <c r="AU647" s="33"/>
      <c r="AV647" s="33"/>
      <c r="AW647" s="33"/>
      <c r="AX647" s="33"/>
      <c r="AY647" s="33"/>
      <c r="AZ647" s="33">
        <f t="shared" si="151"/>
        <v>0</v>
      </c>
      <c r="BA647" s="397">
        <f t="shared" si="146"/>
        <v>0</v>
      </c>
    </row>
    <row r="648" spans="3:53" outlineLevel="1" x14ac:dyDescent="0.35">
      <c r="C648" s="5" t="s">
        <v>83</v>
      </c>
      <c r="D648" s="5" t="s">
        <v>85</v>
      </c>
      <c r="E648" s="5" t="s">
        <v>70</v>
      </c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37">
        <v>0</v>
      </c>
      <c r="S648" s="33">
        <v>0</v>
      </c>
      <c r="T648" s="20">
        <v>0</v>
      </c>
      <c r="U648" s="20">
        <v>0</v>
      </c>
      <c r="V648" s="20">
        <v>0</v>
      </c>
      <c r="W648" s="20">
        <v>0</v>
      </c>
      <c r="X648" s="20">
        <v>0</v>
      </c>
      <c r="Y648" s="20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37">
        <f t="shared" ref="AE648:AE711" si="156">+SUM(S648:AD648)</f>
        <v>0</v>
      </c>
      <c r="AF648" s="148">
        <f t="shared" si="147"/>
        <v>0</v>
      </c>
      <c r="AG648" s="462">
        <f t="shared" si="145"/>
        <v>0</v>
      </c>
      <c r="AH648" s="149"/>
      <c r="AI648" s="149"/>
      <c r="AJ648" s="457">
        <f t="shared" si="152"/>
        <v>0</v>
      </c>
      <c r="AK648" s="16">
        <v>0</v>
      </c>
      <c r="AL648" s="147">
        <v>0</v>
      </c>
      <c r="AM648" s="147">
        <f t="shared" si="153"/>
        <v>0</v>
      </c>
      <c r="AN648" s="147">
        <v>0</v>
      </c>
      <c r="AO648" s="147">
        <f t="shared" si="154"/>
        <v>0</v>
      </c>
      <c r="AP648" s="147">
        <f t="shared" si="155"/>
        <v>0</v>
      </c>
      <c r="AS648" s="20"/>
      <c r="AT648" s="33"/>
      <c r="AU648" s="33"/>
      <c r="AV648" s="33"/>
      <c r="AW648" s="33"/>
      <c r="AX648" s="33"/>
      <c r="AY648" s="33"/>
      <c r="AZ648" s="33">
        <f t="shared" si="151"/>
        <v>0</v>
      </c>
      <c r="BA648" s="397">
        <f t="shared" si="146"/>
        <v>0</v>
      </c>
    </row>
    <row r="649" spans="3:53" outlineLevel="1" x14ac:dyDescent="0.35">
      <c r="C649" s="5" t="s">
        <v>83</v>
      </c>
      <c r="D649" s="5" t="s">
        <v>86</v>
      </c>
      <c r="E649" s="5" t="s">
        <v>71</v>
      </c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37">
        <v>0</v>
      </c>
      <c r="S649" s="33">
        <v>0</v>
      </c>
      <c r="T649" s="20">
        <v>0</v>
      </c>
      <c r="U649" s="20">
        <v>0</v>
      </c>
      <c r="V649" s="20">
        <v>0</v>
      </c>
      <c r="W649" s="20">
        <v>0</v>
      </c>
      <c r="X649" s="20">
        <v>0</v>
      </c>
      <c r="Y649" s="20">
        <v>0</v>
      </c>
      <c r="Z649" s="20">
        <v>0</v>
      </c>
      <c r="AA649" s="20">
        <v>0</v>
      </c>
      <c r="AB649" s="20">
        <v>0</v>
      </c>
      <c r="AC649" s="20">
        <v>0</v>
      </c>
      <c r="AD649" s="20">
        <v>0</v>
      </c>
      <c r="AE649" s="37">
        <f t="shared" si="156"/>
        <v>0</v>
      </c>
      <c r="AF649" s="148">
        <f t="shared" si="147"/>
        <v>0</v>
      </c>
      <c r="AG649" s="462">
        <f t="shared" ref="AG649:AG712" si="157">IFERROR(SUM(S649:Z649)/SUM(F649:M649)-1,0)</f>
        <v>0</v>
      </c>
      <c r="AH649" s="149"/>
      <c r="AI649" s="149"/>
      <c r="AJ649" s="457">
        <f t="shared" si="152"/>
        <v>0</v>
      </c>
      <c r="AK649" s="16">
        <v>0</v>
      </c>
      <c r="AL649" s="147">
        <v>0</v>
      </c>
      <c r="AM649" s="147">
        <f t="shared" si="153"/>
        <v>0</v>
      </c>
      <c r="AN649" s="147">
        <v>0</v>
      </c>
      <c r="AO649" s="147">
        <f t="shared" si="154"/>
        <v>0</v>
      </c>
      <c r="AP649" s="147">
        <f t="shared" si="155"/>
        <v>0</v>
      </c>
      <c r="AS649" s="20"/>
      <c r="AT649" s="33"/>
      <c r="AU649" s="33"/>
      <c r="AV649" s="33"/>
      <c r="AW649" s="33"/>
      <c r="AX649" s="33"/>
      <c r="AY649" s="33"/>
      <c r="AZ649" s="33">
        <f t="shared" si="151"/>
        <v>0</v>
      </c>
      <c r="BA649" s="397">
        <f t="shared" ref="BA649:BA712" si="158">SUM(AS649:AY649,AK649,AL649,AN649,AO649,AP649)</f>
        <v>0</v>
      </c>
    </row>
    <row r="650" spans="3:53" outlineLevel="1" x14ac:dyDescent="0.35">
      <c r="C650" s="5" t="s">
        <v>83</v>
      </c>
      <c r="D650" s="5" t="s">
        <v>131</v>
      </c>
      <c r="E650" s="5" t="s">
        <v>135</v>
      </c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37"/>
      <c r="S650" s="33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37">
        <f t="shared" si="156"/>
        <v>0</v>
      </c>
      <c r="AF650" s="148"/>
      <c r="AG650" s="462">
        <f t="shared" si="157"/>
        <v>0</v>
      </c>
      <c r="AH650" s="149"/>
      <c r="AI650" s="149"/>
      <c r="AJ650" s="457"/>
      <c r="AK650" s="16"/>
      <c r="AL650" s="147"/>
      <c r="AM650" s="147"/>
      <c r="AN650" s="147"/>
      <c r="AO650" s="147"/>
      <c r="AP650" s="147"/>
      <c r="AS650" s="20"/>
      <c r="AT650" s="33"/>
      <c r="AU650" s="33">
        <v>2500</v>
      </c>
      <c r="AV650" s="33"/>
      <c r="AW650" s="33"/>
      <c r="AX650" s="33"/>
      <c r="AY650" s="33"/>
      <c r="AZ650" s="33">
        <f t="shared" si="151"/>
        <v>2500</v>
      </c>
      <c r="BA650" s="397">
        <f t="shared" si="158"/>
        <v>2500</v>
      </c>
    </row>
    <row r="651" spans="3:53" outlineLevel="1" x14ac:dyDescent="0.35">
      <c r="C651" s="5" t="s">
        <v>83</v>
      </c>
      <c r="D651" s="5" t="s">
        <v>132</v>
      </c>
      <c r="E651" s="5" t="s">
        <v>136</v>
      </c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37"/>
      <c r="S651" s="33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37">
        <f t="shared" si="156"/>
        <v>0</v>
      </c>
      <c r="AF651" s="148"/>
      <c r="AG651" s="462">
        <f t="shared" si="157"/>
        <v>0</v>
      </c>
      <c r="AH651" s="149"/>
      <c r="AI651" s="149"/>
      <c r="AJ651" s="457"/>
      <c r="AK651" s="16"/>
      <c r="AL651" s="147"/>
      <c r="AM651" s="147"/>
      <c r="AN651" s="147"/>
      <c r="AO651" s="147"/>
      <c r="AP651" s="147"/>
      <c r="AS651" s="20"/>
      <c r="AT651" s="33"/>
      <c r="AU651" s="33">
        <v>2500</v>
      </c>
      <c r="AV651" s="33"/>
      <c r="AW651" s="33"/>
      <c r="AX651" s="33"/>
      <c r="AY651" s="33"/>
      <c r="AZ651" s="33">
        <f t="shared" si="151"/>
        <v>2500</v>
      </c>
      <c r="BA651" s="397">
        <f t="shared" si="158"/>
        <v>2500</v>
      </c>
    </row>
    <row r="652" spans="3:53" outlineLevel="1" x14ac:dyDescent="0.35">
      <c r="C652" s="5" t="s">
        <v>83</v>
      </c>
      <c r="D652" s="5" t="s">
        <v>133</v>
      </c>
      <c r="E652" s="5" t="s">
        <v>137</v>
      </c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37"/>
      <c r="S652" s="33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37">
        <f t="shared" si="156"/>
        <v>0</v>
      </c>
      <c r="AF652" s="148"/>
      <c r="AG652" s="462">
        <f t="shared" si="157"/>
        <v>0</v>
      </c>
      <c r="AH652" s="149"/>
      <c r="AI652" s="149"/>
      <c r="AJ652" s="457"/>
      <c r="AK652" s="16"/>
      <c r="AL652" s="147"/>
      <c r="AM652" s="147"/>
      <c r="AN652" s="147"/>
      <c r="AO652" s="147"/>
      <c r="AP652" s="147"/>
      <c r="AS652" s="20"/>
      <c r="AT652" s="33"/>
      <c r="AU652" s="33">
        <v>2500</v>
      </c>
      <c r="AV652" s="33"/>
      <c r="AW652" s="33"/>
      <c r="AX652" s="33"/>
      <c r="AY652" s="33"/>
      <c r="AZ652" s="33">
        <f t="shared" si="151"/>
        <v>2500</v>
      </c>
      <c r="BA652" s="397">
        <f t="shared" si="158"/>
        <v>2500</v>
      </c>
    </row>
    <row r="653" spans="3:53" outlineLevel="1" x14ac:dyDescent="0.35">
      <c r="C653" s="5" t="s">
        <v>83</v>
      </c>
      <c r="D653" s="5" t="s">
        <v>134</v>
      </c>
      <c r="E653" s="5" t="s">
        <v>138</v>
      </c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37"/>
      <c r="S653" s="33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37">
        <f t="shared" si="156"/>
        <v>0</v>
      </c>
      <c r="AF653" s="148"/>
      <c r="AG653" s="462">
        <f t="shared" si="157"/>
        <v>0</v>
      </c>
      <c r="AH653" s="149"/>
      <c r="AI653" s="149"/>
      <c r="AJ653" s="457"/>
      <c r="AK653" s="16"/>
      <c r="AL653" s="147"/>
      <c r="AM653" s="147"/>
      <c r="AN653" s="147"/>
      <c r="AO653" s="147"/>
      <c r="AP653" s="147"/>
      <c r="AS653" s="20"/>
      <c r="AT653" s="33"/>
      <c r="AU653" s="33">
        <v>2500</v>
      </c>
      <c r="AV653" s="33"/>
      <c r="AW653" s="33"/>
      <c r="AX653" s="33"/>
      <c r="AY653" s="33"/>
      <c r="AZ653" s="33">
        <f t="shared" si="151"/>
        <v>2500</v>
      </c>
      <c r="BA653" s="397">
        <f t="shared" si="158"/>
        <v>2500</v>
      </c>
    </row>
    <row r="654" spans="3:53" x14ac:dyDescent="0.35">
      <c r="C654" s="10" t="s">
        <v>106</v>
      </c>
      <c r="D654" s="10"/>
      <c r="E654" s="10"/>
      <c r="F654" s="22">
        <v>43696.227036000004</v>
      </c>
      <c r="G654" s="22">
        <v>62501.949400000005</v>
      </c>
      <c r="H654" s="22">
        <v>90920.387800000011</v>
      </c>
      <c r="I654" s="22">
        <v>103127.84239999998</v>
      </c>
      <c r="J654" s="22">
        <v>54725.479050000002</v>
      </c>
      <c r="K654" s="22">
        <v>39127.466399999998</v>
      </c>
      <c r="L654" s="22">
        <v>52429.817159999999</v>
      </c>
      <c r="M654" s="22">
        <v>111070.08792000001</v>
      </c>
      <c r="N654" s="22">
        <v>64109.1996</v>
      </c>
      <c r="O654" s="22">
        <v>73343.832479999997</v>
      </c>
      <c r="P654" s="22">
        <v>0</v>
      </c>
      <c r="Q654" s="22">
        <v>0</v>
      </c>
      <c r="R654" s="156">
        <v>695052.28924599988</v>
      </c>
      <c r="S654" s="35">
        <v>204557.59440000006</v>
      </c>
      <c r="T654" s="21">
        <v>70480.250080000013</v>
      </c>
      <c r="U654" s="21">
        <v>87283.732680000016</v>
      </c>
      <c r="V654" s="21">
        <v>31173.52608</v>
      </c>
      <c r="W654" s="21">
        <v>8816.0594399999991</v>
      </c>
      <c r="X654" s="21">
        <v>49110.55272</v>
      </c>
      <c r="Y654" s="21">
        <v>81984.139200000034</v>
      </c>
      <c r="Z654" s="21">
        <f>+SUM(Z655:Z687)</f>
        <v>103926.53268000002</v>
      </c>
      <c r="AA654" s="21">
        <f>+SUM(AA655:AA687)</f>
        <v>154899.07559999998</v>
      </c>
      <c r="AB654" s="21">
        <v>0</v>
      </c>
      <c r="AC654" s="21">
        <v>0</v>
      </c>
      <c r="AD654" s="21">
        <v>0</v>
      </c>
      <c r="AE654" s="156">
        <f t="shared" si="156"/>
        <v>792231.46288000012</v>
      </c>
      <c r="AF654" s="150">
        <f t="shared" si="147"/>
        <v>8.5431062814042887E-3</v>
      </c>
      <c r="AG654" s="161">
        <f t="shared" si="157"/>
        <v>0.14299360892129598</v>
      </c>
      <c r="AH654" s="151">
        <f>SUM(AH655:AH690)</f>
        <v>79070.836151111114</v>
      </c>
      <c r="AI654" s="151">
        <f>SUM(AI655:AI690)</f>
        <v>111099.26988000001</v>
      </c>
      <c r="AJ654" s="456">
        <f t="shared" si="152"/>
        <v>9.8468439381907465E-3</v>
      </c>
      <c r="AK654" s="25">
        <v>92218.067371590645</v>
      </c>
      <c r="AL654" s="25">
        <v>92761.821120358392</v>
      </c>
      <c r="AM654" s="25">
        <f t="shared" si="153"/>
        <v>149446.58436853456</v>
      </c>
      <c r="AN654" s="25">
        <v>149446.58436853456</v>
      </c>
      <c r="AO654" s="25">
        <f t="shared" si="154"/>
        <v>157959.70383500165</v>
      </c>
      <c r="AP654" s="25">
        <f t="shared" si="155"/>
        <v>167934.82161000252</v>
      </c>
      <c r="AS654" s="21">
        <f>SUM(AS655:AS694)</f>
        <v>66726.218166924111</v>
      </c>
      <c r="AT654" s="35">
        <f t="shared" ref="AT654:AY654" si="159">SUM(AT655:AT694)</f>
        <v>100337.30880134781</v>
      </c>
      <c r="AU654" s="35">
        <f t="shared" si="159"/>
        <v>97479.845235520494</v>
      </c>
      <c r="AV654" s="35">
        <f t="shared" si="159"/>
        <v>99654.107199999999</v>
      </c>
      <c r="AW654" s="35">
        <f t="shared" si="159"/>
        <v>124751.85391999998</v>
      </c>
      <c r="AX654" s="35">
        <f t="shared" si="159"/>
        <v>101092</v>
      </c>
      <c r="AY654" s="35">
        <f t="shared" si="159"/>
        <v>81790.514769599991</v>
      </c>
      <c r="AZ654" s="35">
        <f t="shared" si="151"/>
        <v>764049.91546498297</v>
      </c>
      <c r="BA654" s="22">
        <f t="shared" si="158"/>
        <v>1332152.8463988802</v>
      </c>
    </row>
    <row r="655" spans="3:53" outlineLevel="1" x14ac:dyDescent="0.35">
      <c r="C655" s="5" t="s">
        <v>40</v>
      </c>
      <c r="D655" s="5" t="s">
        <v>36</v>
      </c>
      <c r="E655" s="5" t="s">
        <v>69</v>
      </c>
      <c r="F655" s="28">
        <v>2347.3560000000002</v>
      </c>
      <c r="G655" s="28">
        <v>8998.1980000000003</v>
      </c>
      <c r="H655" s="28">
        <v>12523.258000000003</v>
      </c>
      <c r="I655" s="28">
        <v>12531.332</v>
      </c>
      <c r="J655" s="28">
        <v>4694.7119999999995</v>
      </c>
      <c r="K655" s="28">
        <v>1173.6779999999999</v>
      </c>
      <c r="L655" s="28">
        <v>6145.8047999999999</v>
      </c>
      <c r="M655" s="28">
        <v>11907.496800000001</v>
      </c>
      <c r="N655" s="28">
        <v>4609.3536000000004</v>
      </c>
      <c r="O655" s="28">
        <v>7298.1431999999995</v>
      </c>
      <c r="P655" s="23"/>
      <c r="Q655" s="23"/>
      <c r="R655" s="37">
        <v>72229.332400000014</v>
      </c>
      <c r="S655" s="33">
        <v>13904.883360000005</v>
      </c>
      <c r="T655" s="20">
        <v>8680.9536800000005</v>
      </c>
      <c r="U655" s="20">
        <v>8066.3688000000002</v>
      </c>
      <c r="V655" s="20">
        <v>845.04816000000005</v>
      </c>
      <c r="W655" s="20">
        <v>0</v>
      </c>
      <c r="X655" s="20">
        <v>13079.040840000005</v>
      </c>
      <c r="Y655" s="20">
        <v>11446.561440000007</v>
      </c>
      <c r="Z655" s="20">
        <v>11484.972720000003</v>
      </c>
      <c r="AA655" s="20">
        <v>12675.722400000008</v>
      </c>
      <c r="AB655" s="20">
        <v>0</v>
      </c>
      <c r="AC655" s="20">
        <v>0</v>
      </c>
      <c r="AD655" s="20">
        <v>0</v>
      </c>
      <c r="AE655" s="37">
        <f t="shared" si="156"/>
        <v>80183.551400000026</v>
      </c>
      <c r="AF655" s="148">
        <f t="shared" si="147"/>
        <v>8.6466725158882492E-4</v>
      </c>
      <c r="AG655" s="462">
        <f t="shared" si="157"/>
        <v>0.11912756514325973</v>
      </c>
      <c r="AH655" s="149">
        <f t="shared" ref="AH655:AH683" si="160">AVERAGE(S655:AA655)</f>
        <v>8909.283488888892</v>
      </c>
      <c r="AI655" s="149">
        <f t="shared" ref="AI655:AI683" si="161">AVERAGE(Y655:AA655)</f>
        <v>11869.085520000006</v>
      </c>
      <c r="AJ655" s="457">
        <f t="shared" si="152"/>
        <v>1.0519694047559083E-3</v>
      </c>
      <c r="AK655" s="16">
        <v>12319.087088051867</v>
      </c>
      <c r="AL655" s="147">
        <v>14760.252874078631</v>
      </c>
      <c r="AM655" s="147">
        <f t="shared" si="153"/>
        <v>15965.85011276793</v>
      </c>
      <c r="AN655" s="147">
        <v>15965.85011276793</v>
      </c>
      <c r="AO655" s="147">
        <f t="shared" si="154"/>
        <v>16875.333524302612</v>
      </c>
      <c r="AP655" s="147">
        <f t="shared" si="155"/>
        <v>17941.006827749501</v>
      </c>
      <c r="AS655" s="20">
        <v>8148.793603039665</v>
      </c>
      <c r="AT655" s="33">
        <v>14445.228989636444</v>
      </c>
      <c r="AU655" s="33">
        <v>16760.38968</v>
      </c>
      <c r="AV655" s="33">
        <v>3756.9773999999998</v>
      </c>
      <c r="AW655" s="33">
        <v>13209.468800000001</v>
      </c>
      <c r="AX655" s="33">
        <v>9345.4386012324085</v>
      </c>
      <c r="AY655" s="33">
        <v>8624.5548106108945</v>
      </c>
      <c r="AZ655" s="33">
        <f t="shared" si="151"/>
        <v>86609.938972571283</v>
      </c>
      <c r="BA655" s="397">
        <f t="shared" si="158"/>
        <v>152152.38231146999</v>
      </c>
    </row>
    <row r="656" spans="3:53" outlineLevel="1" x14ac:dyDescent="0.35">
      <c r="C656" s="5" t="s">
        <v>41</v>
      </c>
      <c r="D656" s="5" t="s">
        <v>32</v>
      </c>
      <c r="E656" s="5" t="s">
        <v>70</v>
      </c>
      <c r="F656" s="28">
        <v>3729.462</v>
      </c>
      <c r="G656" s="28">
        <v>8476.0500000000011</v>
      </c>
      <c r="H656" s="28">
        <v>9832.2179999999989</v>
      </c>
      <c r="I656" s="28">
        <v>17291.142000000003</v>
      </c>
      <c r="J656" s="28">
        <v>7119.8820000000023</v>
      </c>
      <c r="K656" s="28">
        <v>6780.840000000002</v>
      </c>
      <c r="L656" s="28">
        <v>9986.3279999999959</v>
      </c>
      <c r="M656" s="28">
        <v>14890.165199999994</v>
      </c>
      <c r="N656" s="28">
        <v>9404.1</v>
      </c>
      <c r="O656" s="28">
        <v>8707.4352000000017</v>
      </c>
      <c r="P656" s="28"/>
      <c r="Q656" s="28"/>
      <c r="R656" s="37">
        <v>96217.622400000007</v>
      </c>
      <c r="S656" s="33">
        <v>13548.87</v>
      </c>
      <c r="T656" s="20">
        <v>15325.199999999999</v>
      </c>
      <c r="U656" s="20">
        <v>12747.779999999997</v>
      </c>
      <c r="V656" s="20">
        <v>1567.3500000000001</v>
      </c>
      <c r="W656" s="20">
        <v>1044.9000000000001</v>
      </c>
      <c r="X656" s="20">
        <v>348.29999999999995</v>
      </c>
      <c r="Y656" s="20">
        <v>16728.022800000002</v>
      </c>
      <c r="Z656" s="20">
        <v>4806.54</v>
      </c>
      <c r="AA656" s="20">
        <v>17257.730399999997</v>
      </c>
      <c r="AB656" s="20">
        <v>0</v>
      </c>
      <c r="AC656" s="20">
        <v>0</v>
      </c>
      <c r="AD656" s="20">
        <v>0</v>
      </c>
      <c r="AE656" s="37">
        <f t="shared" si="156"/>
        <v>83374.693199999994</v>
      </c>
      <c r="AF656" s="148">
        <f t="shared" si="147"/>
        <v>8.9907924459062391E-4</v>
      </c>
      <c r="AG656" s="462">
        <f t="shared" si="157"/>
        <v>-0.15349795169357816</v>
      </c>
      <c r="AH656" s="149">
        <f t="shared" si="160"/>
        <v>9263.8547999999992</v>
      </c>
      <c r="AI656" s="149">
        <f t="shared" si="161"/>
        <v>12930.7644</v>
      </c>
      <c r="AJ656" s="457">
        <f t="shared" si="152"/>
        <v>1.1460671090443774E-3</v>
      </c>
      <c r="AK656" s="16">
        <v>10267.311923031579</v>
      </c>
      <c r="AL656" s="147">
        <v>8969.4926708826006</v>
      </c>
      <c r="AM656" s="147">
        <f t="shared" si="153"/>
        <v>17393.980851012977</v>
      </c>
      <c r="AN656" s="147">
        <v>17393.980851012977</v>
      </c>
      <c r="AO656" s="147">
        <f t="shared" si="154"/>
        <v>18384.81672463159</v>
      </c>
      <c r="AP656" s="147">
        <f t="shared" si="155"/>
        <v>19545.813533612491</v>
      </c>
      <c r="AS656" s="20">
        <v>4256.23195562612</v>
      </c>
      <c r="AT656" s="33">
        <v>13607.00033246746</v>
      </c>
      <c r="AU656" s="33">
        <v>13583.700000000003</v>
      </c>
      <c r="AV656" s="33">
        <v>9832.2179999999989</v>
      </c>
      <c r="AW656" s="33">
        <v>17291.142000000003</v>
      </c>
      <c r="AX656" s="33">
        <v>10738.749922143905</v>
      </c>
      <c r="AY656" s="33">
        <v>14014.052836943056</v>
      </c>
      <c r="AZ656" s="33">
        <f t="shared" si="151"/>
        <v>93590.40697021212</v>
      </c>
      <c r="BA656" s="397">
        <f t="shared" si="158"/>
        <v>157884.51075035179</v>
      </c>
    </row>
    <row r="657" spans="3:53" outlineLevel="1" x14ac:dyDescent="0.35">
      <c r="C657" s="5" t="s">
        <v>41</v>
      </c>
      <c r="D657" s="5" t="s">
        <v>33</v>
      </c>
      <c r="E657" s="5" t="s">
        <v>70</v>
      </c>
      <c r="F657" s="28">
        <v>3051.3779999999997</v>
      </c>
      <c r="G657" s="28">
        <v>9154.1340000000037</v>
      </c>
      <c r="H657" s="28">
        <v>8476.0500000000029</v>
      </c>
      <c r="I657" s="28">
        <v>12883.595999999996</v>
      </c>
      <c r="J657" s="28">
        <v>5424.6720000000005</v>
      </c>
      <c r="K657" s="28">
        <v>3729.4619999999995</v>
      </c>
      <c r="L657" s="28">
        <v>4327.4088000000002</v>
      </c>
      <c r="M657" s="28">
        <v>10984.960799999995</v>
      </c>
      <c r="N657" s="28">
        <v>5133.92256</v>
      </c>
      <c r="O657" s="28">
        <v>7323.3071999999984</v>
      </c>
      <c r="P657" s="28"/>
      <c r="Q657" s="28"/>
      <c r="R657" s="37">
        <v>70488.891359999994</v>
      </c>
      <c r="S657" s="33">
        <v>10485.644399999997</v>
      </c>
      <c r="T657" s="20">
        <v>665.75520000000006</v>
      </c>
      <c r="U657" s="20">
        <v>6324.6743999999981</v>
      </c>
      <c r="V657" s="20">
        <v>2663.0208000000002</v>
      </c>
      <c r="W657" s="20">
        <v>948.67200000000003</v>
      </c>
      <c r="X657" s="20">
        <v>0</v>
      </c>
      <c r="Y657" s="20">
        <v>8204.5871999999981</v>
      </c>
      <c r="Z657" s="20">
        <v>4560.6239999999998</v>
      </c>
      <c r="AA657" s="20">
        <v>13149.151199999995</v>
      </c>
      <c r="AB657" s="20">
        <v>0</v>
      </c>
      <c r="AC657" s="20">
        <v>0</v>
      </c>
      <c r="AD657" s="20">
        <v>0</v>
      </c>
      <c r="AE657" s="37">
        <f t="shared" si="156"/>
        <v>47002.129199999981</v>
      </c>
      <c r="AF657" s="148">
        <f t="shared" ref="AF657:AF724" si="162">AE657/$AE$7</f>
        <v>5.0685210575727665E-4</v>
      </c>
      <c r="AG657" s="462">
        <f t="shared" si="157"/>
        <v>-0.41664641220612586</v>
      </c>
      <c r="AH657" s="149">
        <f t="shared" si="160"/>
        <v>5222.4587999999976</v>
      </c>
      <c r="AI657" s="149">
        <f t="shared" si="161"/>
        <v>8638.120799999997</v>
      </c>
      <c r="AJ657" s="457">
        <f t="shared" si="152"/>
        <v>7.6560563835128745E-4</v>
      </c>
      <c r="AK657" s="16">
        <v>5827.8068339725833</v>
      </c>
      <c r="AL657" s="147">
        <v>5232.2892734431653</v>
      </c>
      <c r="AM657" s="147">
        <f t="shared" si="153"/>
        <v>11619.677161849524</v>
      </c>
      <c r="AN657" s="147">
        <v>11619.677161849524</v>
      </c>
      <c r="AO657" s="147">
        <f t="shared" si="154"/>
        <v>12281.583890990076</v>
      </c>
      <c r="AP657" s="147">
        <f t="shared" si="155"/>
        <v>13057.162996305115</v>
      </c>
      <c r="AS657" s="20">
        <v>2393.138969960034</v>
      </c>
      <c r="AT657" s="33">
        <v>14695.560359064855</v>
      </c>
      <c r="AU657" s="33">
        <v>1895.607979174011</v>
      </c>
      <c r="AV657" s="33">
        <v>8476.0500000000029</v>
      </c>
      <c r="AW657" s="33">
        <v>12883.595999999996</v>
      </c>
      <c r="AX657" s="33">
        <v>6946.8720110177701</v>
      </c>
      <c r="AY657" s="33">
        <v>6072.7562293419933</v>
      </c>
      <c r="AZ657" s="33">
        <f t="shared" si="151"/>
        <v>59191.388382531237</v>
      </c>
      <c r="BA657" s="397">
        <f t="shared" si="158"/>
        <v>101382.10170511912</v>
      </c>
    </row>
    <row r="658" spans="3:53" outlineLevel="1" x14ac:dyDescent="0.35">
      <c r="C658" s="5" t="s">
        <v>42</v>
      </c>
      <c r="D658" s="5" t="s">
        <v>48</v>
      </c>
      <c r="E658" s="5" t="s">
        <v>70</v>
      </c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37">
        <v>0</v>
      </c>
      <c r="S658" s="33">
        <v>0</v>
      </c>
      <c r="T658" s="20">
        <v>0</v>
      </c>
      <c r="U658" s="20">
        <v>0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37">
        <f t="shared" si="156"/>
        <v>0</v>
      </c>
      <c r="AF658" s="148">
        <f t="shared" si="162"/>
        <v>0</v>
      </c>
      <c r="AG658" s="462">
        <f t="shared" si="157"/>
        <v>0</v>
      </c>
      <c r="AH658" s="149">
        <f t="shared" si="160"/>
        <v>0</v>
      </c>
      <c r="AI658" s="149">
        <f t="shared" si="161"/>
        <v>0</v>
      </c>
      <c r="AJ658" s="457">
        <f t="shared" si="152"/>
        <v>0</v>
      </c>
      <c r="AK658" s="16">
        <v>0</v>
      </c>
      <c r="AL658" s="147">
        <v>0</v>
      </c>
      <c r="AM658" s="147">
        <f t="shared" si="153"/>
        <v>0</v>
      </c>
      <c r="AN658" s="147">
        <v>0</v>
      </c>
      <c r="AO658" s="147">
        <f t="shared" si="154"/>
        <v>0</v>
      </c>
      <c r="AP658" s="147">
        <f t="shared" si="155"/>
        <v>0</v>
      </c>
      <c r="AS658" s="20">
        <v>957.25558798401357</v>
      </c>
      <c r="AT658" s="33">
        <v>544.28001329869824</v>
      </c>
      <c r="AU658" s="33">
        <v>1198.3617600000002</v>
      </c>
      <c r="AV658" s="33"/>
      <c r="AW658" s="33"/>
      <c r="AX658" s="33"/>
      <c r="AY658" s="33">
        <v>0</v>
      </c>
      <c r="AZ658" s="33">
        <f t="shared" si="151"/>
        <v>2699.8973612827122</v>
      </c>
      <c r="BA658" s="397">
        <f t="shared" si="158"/>
        <v>2699.8973612827122</v>
      </c>
    </row>
    <row r="659" spans="3:53" outlineLevel="1" x14ac:dyDescent="0.35">
      <c r="C659" s="5" t="s">
        <v>43</v>
      </c>
      <c r="D659" s="5" t="s">
        <v>49</v>
      </c>
      <c r="E659" s="5" t="s">
        <v>69</v>
      </c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37">
        <v>0</v>
      </c>
      <c r="S659" s="33">
        <v>0</v>
      </c>
      <c r="T659" s="20">
        <v>0</v>
      </c>
      <c r="U659" s="20">
        <v>0</v>
      </c>
      <c r="V659" s="20">
        <v>0</v>
      </c>
      <c r="W659" s="20">
        <v>0</v>
      </c>
      <c r="X659" s="20">
        <v>0</v>
      </c>
      <c r="Y659" s="20">
        <v>0</v>
      </c>
      <c r="Z659" s="20">
        <v>0</v>
      </c>
      <c r="AA659" s="20">
        <v>0</v>
      </c>
      <c r="AB659" s="20">
        <v>0</v>
      </c>
      <c r="AC659" s="20">
        <v>0</v>
      </c>
      <c r="AD659" s="20">
        <v>0</v>
      </c>
      <c r="AE659" s="37">
        <f t="shared" si="156"/>
        <v>0</v>
      </c>
      <c r="AF659" s="148">
        <f t="shared" si="162"/>
        <v>0</v>
      </c>
      <c r="AG659" s="462">
        <f t="shared" si="157"/>
        <v>0</v>
      </c>
      <c r="AH659" s="149">
        <f t="shared" si="160"/>
        <v>0</v>
      </c>
      <c r="AI659" s="149">
        <f t="shared" si="161"/>
        <v>0</v>
      </c>
      <c r="AJ659" s="457">
        <f t="shared" si="152"/>
        <v>0</v>
      </c>
      <c r="AK659" s="16">
        <v>0</v>
      </c>
      <c r="AL659" s="147">
        <v>0</v>
      </c>
      <c r="AM659" s="147">
        <f t="shared" si="153"/>
        <v>0</v>
      </c>
      <c r="AN659" s="147">
        <v>0</v>
      </c>
      <c r="AO659" s="147">
        <f t="shared" si="154"/>
        <v>0</v>
      </c>
      <c r="AP659" s="147">
        <f t="shared" si="155"/>
        <v>0</v>
      </c>
      <c r="AS659" s="20"/>
      <c r="AT659" s="33"/>
      <c r="AU659" s="33"/>
      <c r="AV659" s="33"/>
      <c r="AW659" s="33"/>
      <c r="AX659" s="33"/>
      <c r="AY659" s="33"/>
      <c r="AZ659" s="33">
        <f t="shared" si="151"/>
        <v>0</v>
      </c>
      <c r="BA659" s="397">
        <f t="shared" si="158"/>
        <v>0</v>
      </c>
    </row>
    <row r="660" spans="3:53" outlineLevel="1" x14ac:dyDescent="0.35">
      <c r="C660" s="5" t="s">
        <v>41</v>
      </c>
      <c r="D660" s="5" t="s">
        <v>30</v>
      </c>
      <c r="E660" s="5" t="s">
        <v>71</v>
      </c>
      <c r="F660" s="28">
        <v>6523.8690000000006</v>
      </c>
      <c r="G660" s="28">
        <v>9448.362000000001</v>
      </c>
      <c r="H660" s="28">
        <v>16872.074999999997</v>
      </c>
      <c r="I660" s="28">
        <v>22271.138999999996</v>
      </c>
      <c r="J660" s="28">
        <v>13193.962649999998</v>
      </c>
      <c r="K660" s="28">
        <v>12822.776999999998</v>
      </c>
      <c r="L660" s="28">
        <v>9055.7028000000009</v>
      </c>
      <c r="M660" s="28">
        <v>23916.293280000013</v>
      </c>
      <c r="N660" s="28">
        <v>10177.643520000001</v>
      </c>
      <c r="O660" s="28">
        <v>16191.705600000001</v>
      </c>
      <c r="P660" s="28"/>
      <c r="Q660" s="28"/>
      <c r="R660" s="37">
        <v>140473.52984999999</v>
      </c>
      <c r="S660" s="33">
        <v>49776.657840000007</v>
      </c>
      <c r="T660" s="20">
        <v>12236.395120000003</v>
      </c>
      <c r="U660" s="20">
        <v>25876.058040000011</v>
      </c>
      <c r="V660" s="20">
        <v>4626.2016000000003</v>
      </c>
      <c r="W660" s="20">
        <v>1387.8604800000001</v>
      </c>
      <c r="X660" s="20">
        <v>14148.466560000003</v>
      </c>
      <c r="Y660" s="20">
        <v>17209.59048000001</v>
      </c>
      <c r="Z660" s="20">
        <v>9021.0931199999995</v>
      </c>
      <c r="AA660" s="20">
        <v>34048.991519999989</v>
      </c>
      <c r="AB660" s="20">
        <v>0</v>
      </c>
      <c r="AC660" s="20">
        <v>0</v>
      </c>
      <c r="AD660" s="20">
        <v>0</v>
      </c>
      <c r="AE660" s="37">
        <f t="shared" si="156"/>
        <v>168331.31476000001</v>
      </c>
      <c r="AF660" s="148">
        <f t="shared" si="162"/>
        <v>1.8152173700036757E-3</v>
      </c>
      <c r="AG660" s="462">
        <f t="shared" si="157"/>
        <v>0.1768396423418237</v>
      </c>
      <c r="AH660" s="149">
        <f t="shared" si="160"/>
        <v>18703.47941777778</v>
      </c>
      <c r="AI660" s="149">
        <f t="shared" si="161"/>
        <v>20093.225040000001</v>
      </c>
      <c r="AJ660" s="457">
        <f t="shared" si="152"/>
        <v>1.7808834513272007E-3</v>
      </c>
      <c r="AK660" s="16">
        <v>24884.256746583484</v>
      </c>
      <c r="AL660" s="147">
        <v>16550.873380999681</v>
      </c>
      <c r="AM660" s="147">
        <f t="shared" si="153"/>
        <v>27028.65513355533</v>
      </c>
      <c r="AN660" s="147">
        <v>27028.65513355533</v>
      </c>
      <c r="AO660" s="147">
        <f t="shared" si="154"/>
        <v>28568.323444759251</v>
      </c>
      <c r="AP660" s="147">
        <f t="shared" si="155"/>
        <v>30372.406284098211</v>
      </c>
      <c r="AS660" s="20">
        <v>7851.2814190583058</v>
      </c>
      <c r="AT660" s="33">
        <v>15167.898357757787</v>
      </c>
      <c r="AU660" s="33">
        <v>11640.999981209918</v>
      </c>
      <c r="AV660" s="33">
        <v>23872.075000000001</v>
      </c>
      <c r="AW660" s="33">
        <v>22271.138999999996</v>
      </c>
      <c r="AX660" s="33">
        <v>22295.530995434889</v>
      </c>
      <c r="AY660" s="33">
        <v>12708.084244264081</v>
      </c>
      <c r="AZ660" s="33">
        <f t="shared" si="151"/>
        <v>140691.26574430848</v>
      </c>
      <c r="BA660" s="397">
        <f t="shared" si="158"/>
        <v>243211.52398772095</v>
      </c>
    </row>
    <row r="661" spans="3:53" outlineLevel="1" x14ac:dyDescent="0.35">
      <c r="C661" s="5" t="s">
        <v>41</v>
      </c>
      <c r="D661" s="5" t="s">
        <v>31</v>
      </c>
      <c r="E661" s="5" t="s">
        <v>71</v>
      </c>
      <c r="F661" s="28">
        <v>2924.4930000000004</v>
      </c>
      <c r="G661" s="28">
        <v>6073.9470000000001</v>
      </c>
      <c r="H661" s="28">
        <v>7198.752000000004</v>
      </c>
      <c r="I661" s="28">
        <v>10123.244999999999</v>
      </c>
      <c r="J661" s="28">
        <v>5399.0640000000003</v>
      </c>
      <c r="K661" s="28">
        <v>2024.6489999999999</v>
      </c>
      <c r="L661" s="28">
        <v>3092.1912000000002</v>
      </c>
      <c r="M661" s="28">
        <v>8613.9612000000016</v>
      </c>
      <c r="N661" s="28">
        <v>5080.0284000000001</v>
      </c>
      <c r="O661" s="28">
        <v>4859.1576000000005</v>
      </c>
      <c r="P661" s="28"/>
      <c r="Q661" s="28"/>
      <c r="R661" s="37">
        <v>55389.488400000002</v>
      </c>
      <c r="S661" s="33">
        <v>15608.203199999998</v>
      </c>
      <c r="T661" s="20">
        <v>7288.7384000000002</v>
      </c>
      <c r="U661" s="20">
        <v>8393.0903999999991</v>
      </c>
      <c r="V661" s="20">
        <v>4196.5451999999996</v>
      </c>
      <c r="W661" s="20">
        <v>1546.0956000000001</v>
      </c>
      <c r="X661" s="20">
        <v>6846.9947999999995</v>
      </c>
      <c r="Y661" s="20">
        <v>7597.9555200000013</v>
      </c>
      <c r="Z661" s="20">
        <v>15460.955999999998</v>
      </c>
      <c r="AA661" s="20">
        <v>15681.826800000003</v>
      </c>
      <c r="AB661" s="20">
        <v>0</v>
      </c>
      <c r="AC661" s="20">
        <v>0</v>
      </c>
      <c r="AD661" s="20">
        <v>0</v>
      </c>
      <c r="AE661" s="37">
        <f t="shared" si="156"/>
        <v>82620.405920000019</v>
      </c>
      <c r="AF661" s="148">
        <f t="shared" si="162"/>
        <v>8.9094531315557913E-4</v>
      </c>
      <c r="AG661" s="462">
        <f t="shared" si="157"/>
        <v>0.4727862211099394</v>
      </c>
      <c r="AH661" s="149">
        <f t="shared" si="160"/>
        <v>9180.0451022222242</v>
      </c>
      <c r="AI661" s="149">
        <f t="shared" si="161"/>
        <v>12913.579440000001</v>
      </c>
      <c r="AJ661" s="457">
        <f t="shared" si="152"/>
        <v>1.1445439881509027E-3</v>
      </c>
      <c r="AK661" s="16">
        <v>10105.472884549563</v>
      </c>
      <c r="AL661" s="147">
        <v>12258.030862092763</v>
      </c>
      <c r="AM661" s="147">
        <f t="shared" si="153"/>
        <v>17370.864285285017</v>
      </c>
      <c r="AN661" s="147">
        <v>17370.864285285017</v>
      </c>
      <c r="AO661" s="147">
        <f t="shared" si="154"/>
        <v>18360.38334001126</v>
      </c>
      <c r="AP661" s="147">
        <f t="shared" si="155"/>
        <v>19519.837186557361</v>
      </c>
      <c r="AS661" s="20">
        <v>4961.7251317506216</v>
      </c>
      <c r="AT661" s="33">
        <v>9750.7918014157185</v>
      </c>
      <c r="AU661" s="33">
        <v>6846.9967999999999</v>
      </c>
      <c r="AV661" s="33">
        <v>10198.752</v>
      </c>
      <c r="AW661" s="33">
        <v>10123.244999999999</v>
      </c>
      <c r="AX661" s="33">
        <v>9882.798557258493</v>
      </c>
      <c r="AY661" s="33">
        <v>5889.1122107565252</v>
      </c>
      <c r="AZ661" s="33">
        <f t="shared" si="151"/>
        <v>67758.89438573092</v>
      </c>
      <c r="BA661" s="397">
        <f t="shared" si="158"/>
        <v>135268.01005967733</v>
      </c>
    </row>
    <row r="662" spans="3:53" outlineLevel="1" x14ac:dyDescent="0.35">
      <c r="C662" s="5" t="s">
        <v>41</v>
      </c>
      <c r="D662" s="5" t="s">
        <v>34</v>
      </c>
      <c r="E662" s="5" t="s">
        <v>72</v>
      </c>
      <c r="F662" s="28">
        <v>2610.3489719999998</v>
      </c>
      <c r="G662" s="28">
        <v>6066.4296000000004</v>
      </c>
      <c r="H662" s="28">
        <v>11240.737199999996</v>
      </c>
      <c r="I662" s="28">
        <v>8742.7955999999995</v>
      </c>
      <c r="J662" s="28">
        <v>5174.3076000000001</v>
      </c>
      <c r="K662" s="28">
        <v>3746.9124000000006</v>
      </c>
      <c r="L662" s="28">
        <v>4905.0489599999992</v>
      </c>
      <c r="M662" s="28">
        <v>8533.2657600000002</v>
      </c>
      <c r="N662" s="28">
        <v>7312.4078400000008</v>
      </c>
      <c r="O662" s="28">
        <v>6832.0324799999989</v>
      </c>
      <c r="P662" s="28"/>
      <c r="Q662" s="28"/>
      <c r="R662" s="37">
        <v>65164.286412000001</v>
      </c>
      <c r="S662" s="33">
        <v>21255.212160000003</v>
      </c>
      <c r="T662" s="20">
        <v>2452.52448</v>
      </c>
      <c r="U662" s="20">
        <v>175.18031999999999</v>
      </c>
      <c r="V662" s="20">
        <v>3795.5736000000002</v>
      </c>
      <c r="W662" s="20">
        <v>175.18031999999999</v>
      </c>
      <c r="X662" s="20">
        <v>0</v>
      </c>
      <c r="Y662" s="20">
        <v>2802.8851199999999</v>
      </c>
      <c r="Z662" s="20">
        <v>9465.5779199999979</v>
      </c>
      <c r="AA662" s="20">
        <v>5780.9505600000002</v>
      </c>
      <c r="AB662" s="20">
        <v>0</v>
      </c>
      <c r="AC662" s="20">
        <v>0</v>
      </c>
      <c r="AD662" s="20">
        <v>0</v>
      </c>
      <c r="AE662" s="37">
        <f t="shared" si="156"/>
        <v>45903.084479999998</v>
      </c>
      <c r="AF662" s="148">
        <f t="shared" si="162"/>
        <v>4.9500044839335001E-4</v>
      </c>
      <c r="AG662" s="462">
        <f t="shared" si="157"/>
        <v>-0.21359751168886376</v>
      </c>
      <c r="AH662" s="149">
        <f t="shared" si="160"/>
        <v>5100.3427199999996</v>
      </c>
      <c r="AI662" s="149">
        <f t="shared" si="161"/>
        <v>6016.4712</v>
      </c>
      <c r="AJ662" s="457">
        <f t="shared" si="152"/>
        <v>5.3324610529852025E-4</v>
      </c>
      <c r="AK662" s="16">
        <v>7697.6293907843819</v>
      </c>
      <c r="AL662" s="147">
        <v>5028.6788491071684</v>
      </c>
      <c r="AM662" s="147">
        <f t="shared" si="153"/>
        <v>8093.1321309567029</v>
      </c>
      <c r="AN662" s="147">
        <v>8093.1321309567029</v>
      </c>
      <c r="AO662" s="147">
        <f t="shared" si="154"/>
        <v>8554.1517051400533</v>
      </c>
      <c r="AP662" s="147">
        <f t="shared" si="155"/>
        <v>9094.3443533430855</v>
      </c>
      <c r="AS662" s="20">
        <v>7990.1211790483521</v>
      </c>
      <c r="AT662" s="33">
        <v>9738.7237668596117</v>
      </c>
      <c r="AU662" s="33">
        <v>3164.4918351365645</v>
      </c>
      <c r="AV662" s="33">
        <v>11240.737199999996</v>
      </c>
      <c r="AW662" s="33">
        <v>8742.7955999999995</v>
      </c>
      <c r="AX662" s="33">
        <v>18236.222741980724</v>
      </c>
      <c r="AY662" s="33">
        <v>6883.3724761726835</v>
      </c>
      <c r="AZ662" s="33">
        <f t="shared" si="151"/>
        <v>73694.094189982308</v>
      </c>
      <c r="BA662" s="397">
        <f t="shared" si="158"/>
        <v>104464.40122852931</v>
      </c>
    </row>
    <row r="663" spans="3:53" outlineLevel="1" x14ac:dyDescent="0.35">
      <c r="C663" s="5" t="s">
        <v>41</v>
      </c>
      <c r="D663" s="5" t="s">
        <v>35</v>
      </c>
      <c r="E663" s="5" t="s">
        <v>72</v>
      </c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37">
        <v>0</v>
      </c>
      <c r="S663" s="33">
        <v>0</v>
      </c>
      <c r="T663" s="20">
        <v>0</v>
      </c>
      <c r="U663" s="20">
        <v>0</v>
      </c>
      <c r="V663" s="20">
        <v>0</v>
      </c>
      <c r="W663" s="20">
        <v>0</v>
      </c>
      <c r="X663" s="20">
        <v>0</v>
      </c>
      <c r="Y663" s="20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37">
        <f t="shared" si="156"/>
        <v>0</v>
      </c>
      <c r="AF663" s="148">
        <f t="shared" si="162"/>
        <v>0</v>
      </c>
      <c r="AG663" s="462">
        <f t="shared" si="157"/>
        <v>0</v>
      </c>
      <c r="AH663" s="149">
        <f t="shared" si="160"/>
        <v>0</v>
      </c>
      <c r="AI663" s="149">
        <f t="shared" si="161"/>
        <v>0</v>
      </c>
      <c r="AJ663" s="457">
        <f t="shared" si="152"/>
        <v>0</v>
      </c>
      <c r="AK663" s="16">
        <v>0</v>
      </c>
      <c r="AL663" s="147">
        <v>0</v>
      </c>
      <c r="AM663" s="147">
        <f t="shared" si="153"/>
        <v>0</v>
      </c>
      <c r="AN663" s="147">
        <v>0</v>
      </c>
      <c r="AO663" s="147">
        <f t="shared" si="154"/>
        <v>0</v>
      </c>
      <c r="AP663" s="147">
        <f t="shared" si="155"/>
        <v>0</v>
      </c>
      <c r="AS663" s="20"/>
      <c r="AT663" s="33"/>
      <c r="AU663" s="33"/>
      <c r="AV663" s="33"/>
      <c r="AW663" s="33"/>
      <c r="AX663" s="33"/>
      <c r="AY663" s="33"/>
      <c r="AZ663" s="33">
        <f t="shared" si="151"/>
        <v>0</v>
      </c>
      <c r="BA663" s="397">
        <f t="shared" si="158"/>
        <v>0</v>
      </c>
    </row>
    <row r="664" spans="3:53" outlineLevel="1" x14ac:dyDescent="0.35">
      <c r="C664" s="5" t="s">
        <v>44</v>
      </c>
      <c r="D664" s="5" t="s">
        <v>50</v>
      </c>
      <c r="E664" s="5" t="s">
        <v>73</v>
      </c>
      <c r="F664" s="23">
        <v>0</v>
      </c>
      <c r="G664" s="23">
        <v>0</v>
      </c>
      <c r="H664" s="23">
        <v>0</v>
      </c>
      <c r="I664" s="23">
        <v>0</v>
      </c>
      <c r="J664" s="23">
        <v>0</v>
      </c>
      <c r="K664" s="23">
        <v>0</v>
      </c>
      <c r="L664" s="23">
        <v>0</v>
      </c>
      <c r="M664" s="28">
        <v>3312.0057600000005</v>
      </c>
      <c r="N664" s="28">
        <v>3548.5776000000005</v>
      </c>
      <c r="O664" s="28">
        <v>2838.8620799999999</v>
      </c>
      <c r="P664" s="23"/>
      <c r="Q664" s="23"/>
      <c r="R664" s="37">
        <v>9699.4454399999995</v>
      </c>
      <c r="S664" s="33">
        <v>7964.1489599999995</v>
      </c>
      <c r="T664" s="20">
        <v>4021.5065599999998</v>
      </c>
      <c r="U664" s="20">
        <v>3232.9713599999995</v>
      </c>
      <c r="V664" s="20">
        <v>1182.7944</v>
      </c>
      <c r="W664" s="20">
        <v>236.55887999999999</v>
      </c>
      <c r="X664" s="20">
        <v>5815.4057999999995</v>
      </c>
      <c r="Y664" s="20">
        <v>3548.3832000000002</v>
      </c>
      <c r="Z664" s="20">
        <v>10136.547360000002</v>
      </c>
      <c r="AA664" s="20">
        <v>16677.701280000001</v>
      </c>
      <c r="AB664" s="20">
        <v>0</v>
      </c>
      <c r="AC664" s="20">
        <v>0</v>
      </c>
      <c r="AD664" s="20">
        <v>0</v>
      </c>
      <c r="AE664" s="37">
        <f t="shared" si="156"/>
        <v>52816.017800000001</v>
      </c>
      <c r="AF664" s="148">
        <f t="shared" si="162"/>
        <v>5.6954674810016513E-4</v>
      </c>
      <c r="AG664" s="462">
        <f t="shared" si="157"/>
        <v>9.9113084755021674</v>
      </c>
      <c r="AH664" s="149">
        <f t="shared" si="160"/>
        <v>5868.4464222222223</v>
      </c>
      <c r="AI664" s="149">
        <f t="shared" si="161"/>
        <v>10120.877280000001</v>
      </c>
      <c r="AJ664" s="457">
        <f t="shared" si="152"/>
        <v>8.9702388864826299E-4</v>
      </c>
      <c r="AK664" s="16">
        <v>5171.0073342740143</v>
      </c>
      <c r="AL664" s="147">
        <v>7992.926961127112</v>
      </c>
      <c r="AM664" s="147">
        <f t="shared" si="153"/>
        <v>13614.225745523005</v>
      </c>
      <c r="AN664" s="147">
        <v>13614.225745523005</v>
      </c>
      <c r="AO664" s="147">
        <f t="shared" si="154"/>
        <v>14389.750530547743</v>
      </c>
      <c r="AP664" s="147">
        <f t="shared" si="155"/>
        <v>15298.459858371187</v>
      </c>
      <c r="AS664" s="20">
        <v>3188.62847600232</v>
      </c>
      <c r="AT664" s="33">
        <v>0</v>
      </c>
      <c r="AU664" s="33">
        <v>3548.3887999999997</v>
      </c>
      <c r="AV664" s="33"/>
      <c r="AW664" s="33">
        <v>3312.0057600000005</v>
      </c>
      <c r="AX664" s="33">
        <v>3252.6076358957744</v>
      </c>
      <c r="AY664" s="33">
        <v>3162.9243075445224</v>
      </c>
      <c r="AZ664" s="33">
        <f t="shared" si="151"/>
        <v>21635.562313716629</v>
      </c>
      <c r="BA664" s="397">
        <f t="shared" si="158"/>
        <v>72930.925409285686</v>
      </c>
    </row>
    <row r="665" spans="3:53" outlineLevel="1" x14ac:dyDescent="0.35">
      <c r="C665" s="5" t="s">
        <v>44</v>
      </c>
      <c r="D665" s="5" t="s">
        <v>51</v>
      </c>
      <c r="E665" s="5" t="s">
        <v>73</v>
      </c>
      <c r="F665" s="23">
        <v>0</v>
      </c>
      <c r="G665" s="23">
        <v>0</v>
      </c>
      <c r="H665" s="23">
        <v>0</v>
      </c>
      <c r="I665" s="23">
        <v>0</v>
      </c>
      <c r="J665" s="23">
        <v>0</v>
      </c>
      <c r="K665" s="23">
        <v>0</v>
      </c>
      <c r="L665" s="23">
        <v>0</v>
      </c>
      <c r="M665" s="28">
        <v>3312.0057600000005</v>
      </c>
      <c r="N665" s="28">
        <v>4021.7212800000007</v>
      </c>
      <c r="O665" s="28">
        <v>2838.8620799999999</v>
      </c>
      <c r="P665" s="23"/>
      <c r="Q665" s="23"/>
      <c r="R665" s="37">
        <v>10172.589120000001</v>
      </c>
      <c r="S665" s="33">
        <v>7727.5900800000009</v>
      </c>
      <c r="T665" s="20">
        <v>2365.5888</v>
      </c>
      <c r="U665" s="20">
        <v>4652.3246399999998</v>
      </c>
      <c r="V665" s="20">
        <v>236.55887999999999</v>
      </c>
      <c r="W665" s="20">
        <v>473.11775999999998</v>
      </c>
      <c r="X665" s="20">
        <v>236.55887999999999</v>
      </c>
      <c r="Y665" s="20">
        <v>5559.133679999999</v>
      </c>
      <c r="Z665" s="20">
        <v>10373.106240000003</v>
      </c>
      <c r="AA665" s="20">
        <v>12596.990400000002</v>
      </c>
      <c r="AB665" s="20">
        <v>0</v>
      </c>
      <c r="AC665" s="20">
        <v>0</v>
      </c>
      <c r="AD665" s="20">
        <v>0</v>
      </c>
      <c r="AE665" s="37">
        <f t="shared" si="156"/>
        <v>44220.969360000003</v>
      </c>
      <c r="AF665" s="148">
        <f t="shared" si="162"/>
        <v>4.7686119374234685E-4</v>
      </c>
      <c r="AG665" s="462">
        <f t="shared" si="157"/>
        <v>8.5482862203717893</v>
      </c>
      <c r="AH665" s="149">
        <f t="shared" si="160"/>
        <v>4913.4410400000006</v>
      </c>
      <c r="AI665" s="149">
        <f t="shared" si="161"/>
        <v>9509.7434400000002</v>
      </c>
      <c r="AJ665" s="457">
        <f t="shared" si="152"/>
        <v>8.4285846024961483E-4</v>
      </c>
      <c r="AK665" s="16">
        <v>3613.8022927992238</v>
      </c>
      <c r="AL665" s="147">
        <v>6627.3742909714447</v>
      </c>
      <c r="AM665" s="147">
        <f t="shared" si="153"/>
        <v>12792.151351346738</v>
      </c>
      <c r="AN665" s="147">
        <v>12792.151351346738</v>
      </c>
      <c r="AO665" s="147">
        <f t="shared" si="154"/>
        <v>13520.847247256903</v>
      </c>
      <c r="AP665" s="147">
        <f t="shared" si="155"/>
        <v>14374.68553914219</v>
      </c>
      <c r="AS665" s="20">
        <v>3401.2037077358077</v>
      </c>
      <c r="AT665" s="33">
        <v>0</v>
      </c>
      <c r="AU665" s="33">
        <v>1951.0675200000001</v>
      </c>
      <c r="AV665" s="33"/>
      <c r="AW665" s="33">
        <v>3312.0057600000005</v>
      </c>
      <c r="AX665" s="33">
        <v>3748.7681227273329</v>
      </c>
      <c r="AY665" s="33">
        <v>497.95309798077022</v>
      </c>
      <c r="AZ665" s="33">
        <f t="shared" si="151"/>
        <v>16524.800501243135</v>
      </c>
      <c r="BA665" s="397">
        <f t="shared" si="158"/>
        <v>63839.858929960414</v>
      </c>
    </row>
    <row r="666" spans="3:53" outlineLevel="1" x14ac:dyDescent="0.35">
      <c r="C666" s="5" t="s">
        <v>41</v>
      </c>
      <c r="D666" s="5" t="s">
        <v>52</v>
      </c>
      <c r="E666" s="5" t="s">
        <v>74</v>
      </c>
      <c r="F666" s="28">
        <v>5559.246000000001</v>
      </c>
      <c r="G666" s="28">
        <v>7034.148000000002</v>
      </c>
      <c r="H666" s="28">
        <v>11799.215999999997</v>
      </c>
      <c r="I666" s="28">
        <v>9530.1360000000022</v>
      </c>
      <c r="J666" s="28">
        <v>5218.884</v>
      </c>
      <c r="K666" s="28">
        <v>4991.9759999999997</v>
      </c>
      <c r="L666" s="28">
        <v>7788.1014000000014</v>
      </c>
      <c r="M666" s="28">
        <v>14264.161560000002</v>
      </c>
      <c r="N666" s="28">
        <v>7129.0368000000008</v>
      </c>
      <c r="O666" s="28">
        <v>6683.4720000000007</v>
      </c>
      <c r="P666" s="28"/>
      <c r="Q666" s="28"/>
      <c r="R666" s="37">
        <v>79998.377760000003</v>
      </c>
      <c r="S666" s="33">
        <v>4956.9084000000003</v>
      </c>
      <c r="T666" s="20">
        <v>6683.4720000000007</v>
      </c>
      <c r="U666" s="20">
        <v>5123.9952000000003</v>
      </c>
      <c r="V666" s="20">
        <v>3675.9096000000004</v>
      </c>
      <c r="W666" s="20">
        <v>668.34719999999993</v>
      </c>
      <c r="X666" s="20">
        <v>556.95600000000002</v>
      </c>
      <c r="Y666" s="20">
        <v>668.34719999999993</v>
      </c>
      <c r="Z666" s="20">
        <v>13394.791800000001</v>
      </c>
      <c r="AA666" s="20">
        <v>9356.8608000000004</v>
      </c>
      <c r="AB666" s="20">
        <v>0</v>
      </c>
      <c r="AC666" s="20">
        <v>0</v>
      </c>
      <c r="AD666" s="20">
        <v>0</v>
      </c>
      <c r="AE666" s="37">
        <f t="shared" si="156"/>
        <v>45085.588200000006</v>
      </c>
      <c r="AF666" s="148">
        <f t="shared" si="162"/>
        <v>4.8618489645944451E-4</v>
      </c>
      <c r="AG666" s="462">
        <f t="shared" si="157"/>
        <v>-0.46017589613285936</v>
      </c>
      <c r="AH666" s="149">
        <f t="shared" si="160"/>
        <v>5009.5098000000007</v>
      </c>
      <c r="AI666" s="149">
        <f t="shared" si="161"/>
        <v>7806.6666000000005</v>
      </c>
      <c r="AJ666" s="457">
        <f t="shared" si="152"/>
        <v>6.9191298710347712E-4</v>
      </c>
      <c r="AK666" s="16">
        <v>4989.5778176772592</v>
      </c>
      <c r="AL666" s="147">
        <v>5992.581324876166</v>
      </c>
      <c r="AM666" s="147">
        <f t="shared" si="153"/>
        <v>10501.236056133124</v>
      </c>
      <c r="AN666" s="147">
        <v>10501.236056133124</v>
      </c>
      <c r="AO666" s="147">
        <f t="shared" si="154"/>
        <v>11099.431575081737</v>
      </c>
      <c r="AP666" s="147">
        <f t="shared" si="155"/>
        <v>11800.358042458854</v>
      </c>
      <c r="AS666" s="20">
        <v>3443.3617917151414</v>
      </c>
      <c r="AT666" s="33">
        <v>11292.247470770619</v>
      </c>
      <c r="AU666" s="33">
        <v>5903.7336000000005</v>
      </c>
      <c r="AV666" s="33">
        <v>11799.215999999997</v>
      </c>
      <c r="AW666" s="33">
        <v>9530.1360000000022</v>
      </c>
      <c r="AX666" s="33">
        <v>6619.5958229143362</v>
      </c>
      <c r="AY666" s="33">
        <v>10929.228893650423</v>
      </c>
      <c r="AZ666" s="33">
        <f t="shared" si="151"/>
        <v>64507.097396727782</v>
      </c>
      <c r="BA666" s="397">
        <f t="shared" si="158"/>
        <v>103900.70439527767</v>
      </c>
    </row>
    <row r="667" spans="3:53" outlineLevel="1" x14ac:dyDescent="0.35">
      <c r="C667" s="5" t="s">
        <v>41</v>
      </c>
      <c r="D667" s="5" t="s">
        <v>53</v>
      </c>
      <c r="E667" s="5" t="s">
        <v>74</v>
      </c>
      <c r="F667" s="28">
        <v>2722.8959999999997</v>
      </c>
      <c r="G667" s="28">
        <v>4538.1599999999989</v>
      </c>
      <c r="H667" s="28">
        <v>12978.0816</v>
      </c>
      <c r="I667" s="28">
        <v>9076.3199999999979</v>
      </c>
      <c r="J667" s="28">
        <v>6126.5160000000005</v>
      </c>
      <c r="K667" s="28">
        <v>3857.1719999999987</v>
      </c>
      <c r="L667" s="28">
        <v>7129.2312000000011</v>
      </c>
      <c r="M667" s="28">
        <v>7008.3630000000012</v>
      </c>
      <c r="N667" s="28">
        <v>6683.4720000000007</v>
      </c>
      <c r="O667" s="28">
        <v>5123.9952000000003</v>
      </c>
      <c r="P667" s="28"/>
      <c r="Q667" s="28"/>
      <c r="R667" s="37">
        <v>65244.206999999995</v>
      </c>
      <c r="S667" s="33">
        <v>779.73839999999996</v>
      </c>
      <c r="T667" s="20">
        <v>5105.43</v>
      </c>
      <c r="U667" s="20">
        <v>4789.8216000000002</v>
      </c>
      <c r="V667" s="20">
        <v>4901.2128000000002</v>
      </c>
      <c r="W667" s="20">
        <v>1336.6943999999999</v>
      </c>
      <c r="X667" s="20">
        <v>556.95600000000002</v>
      </c>
      <c r="Y667" s="20">
        <v>3341.7359999999999</v>
      </c>
      <c r="Z667" s="20">
        <v>7630.2972000000009</v>
      </c>
      <c r="AA667" s="20">
        <v>11361.902400000001</v>
      </c>
      <c r="AB667" s="20">
        <v>0</v>
      </c>
      <c r="AC667" s="20">
        <v>0</v>
      </c>
      <c r="AD667" s="20">
        <v>0</v>
      </c>
      <c r="AE667" s="37">
        <f t="shared" si="156"/>
        <v>39803.788800000002</v>
      </c>
      <c r="AF667" s="148">
        <f t="shared" si="162"/>
        <v>4.2922809059462591E-4</v>
      </c>
      <c r="AG667" s="462">
        <f t="shared" si="157"/>
        <v>-0.46774660081339758</v>
      </c>
      <c r="AH667" s="149">
        <f t="shared" si="160"/>
        <v>4422.6432000000004</v>
      </c>
      <c r="AI667" s="149">
        <f t="shared" si="161"/>
        <v>7444.6452000000018</v>
      </c>
      <c r="AJ667" s="457">
        <f t="shared" si="152"/>
        <v>6.5982665357549198E-4</v>
      </c>
      <c r="AK667" s="16">
        <v>4023.3013936883467</v>
      </c>
      <c r="AL667" s="147">
        <v>4725.578416188062</v>
      </c>
      <c r="AM667" s="147">
        <f t="shared" si="153"/>
        <v>10014.258403113874</v>
      </c>
      <c r="AN667" s="147">
        <v>10014.258403113874</v>
      </c>
      <c r="AO667" s="147">
        <f t="shared" si="154"/>
        <v>10584.713582896022</v>
      </c>
      <c r="AP667" s="147">
        <f t="shared" si="155"/>
        <v>11253.13573133413</v>
      </c>
      <c r="AS667" s="20">
        <v>2562.5017984856868</v>
      </c>
      <c r="AT667" s="33">
        <v>7285.3209488842676</v>
      </c>
      <c r="AU667" s="33">
        <v>4102.9092000000001</v>
      </c>
      <c r="AV667" s="33">
        <v>12978.0816</v>
      </c>
      <c r="AW667" s="33">
        <v>9076.3199999999979</v>
      </c>
      <c r="AX667" s="33">
        <v>7709.8821937472858</v>
      </c>
      <c r="AY667" s="33">
        <v>10004.620589628439</v>
      </c>
      <c r="AZ667" s="33">
        <f t="shared" si="151"/>
        <v>57742.937724434021</v>
      </c>
      <c r="BA667" s="397">
        <f t="shared" si="158"/>
        <v>94320.6238579661</v>
      </c>
    </row>
    <row r="668" spans="3:53" outlineLevel="1" x14ac:dyDescent="0.35">
      <c r="C668" s="5" t="s">
        <v>44</v>
      </c>
      <c r="D668" s="5" t="s">
        <v>54</v>
      </c>
      <c r="E668" s="5" t="s">
        <v>75</v>
      </c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37">
        <v>0</v>
      </c>
      <c r="S668" s="33">
        <v>0</v>
      </c>
      <c r="T668" s="20">
        <v>0</v>
      </c>
      <c r="U668" s="20">
        <v>0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37">
        <f t="shared" si="156"/>
        <v>0</v>
      </c>
      <c r="AF668" s="148">
        <f t="shared" si="162"/>
        <v>0</v>
      </c>
      <c r="AG668" s="462">
        <f t="shared" si="157"/>
        <v>0</v>
      </c>
      <c r="AH668" s="149">
        <f t="shared" si="160"/>
        <v>0</v>
      </c>
      <c r="AI668" s="149">
        <f t="shared" si="161"/>
        <v>0</v>
      </c>
      <c r="AJ668" s="457">
        <f t="shared" si="152"/>
        <v>0</v>
      </c>
      <c r="AK668" s="16">
        <v>0</v>
      </c>
      <c r="AL668" s="147">
        <v>0</v>
      </c>
      <c r="AM668" s="147">
        <f t="shared" si="153"/>
        <v>0</v>
      </c>
      <c r="AN668" s="147">
        <v>0</v>
      </c>
      <c r="AO668" s="147">
        <f t="shared" si="154"/>
        <v>0</v>
      </c>
      <c r="AP668" s="147">
        <f t="shared" si="155"/>
        <v>0</v>
      </c>
      <c r="AS668" s="20"/>
      <c r="AT668" s="33"/>
      <c r="AU668" s="33"/>
      <c r="AV668" s="33"/>
      <c r="AW668" s="33"/>
      <c r="AX668" s="33"/>
      <c r="AY668" s="33"/>
      <c r="AZ668" s="33">
        <f t="shared" si="151"/>
        <v>0</v>
      </c>
      <c r="BA668" s="397">
        <f t="shared" si="158"/>
        <v>0</v>
      </c>
    </row>
    <row r="669" spans="3:53" outlineLevel="1" x14ac:dyDescent="0.35">
      <c r="C669" s="5" t="s">
        <v>42</v>
      </c>
      <c r="D669" s="5" t="s">
        <v>55</v>
      </c>
      <c r="E669" s="5" t="s">
        <v>76</v>
      </c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37">
        <v>0</v>
      </c>
      <c r="S669" s="33">
        <v>0</v>
      </c>
      <c r="T669" s="20">
        <v>0</v>
      </c>
      <c r="U669" s="20">
        <v>0</v>
      </c>
      <c r="V669" s="20">
        <v>0</v>
      </c>
      <c r="W669" s="20">
        <v>0</v>
      </c>
      <c r="X669" s="20">
        <v>0</v>
      </c>
      <c r="Y669" s="20">
        <v>0</v>
      </c>
      <c r="Z669" s="20">
        <v>0</v>
      </c>
      <c r="AA669" s="20">
        <v>0</v>
      </c>
      <c r="AB669" s="20">
        <v>0</v>
      </c>
      <c r="AC669" s="20">
        <v>0</v>
      </c>
      <c r="AD669" s="20">
        <v>0</v>
      </c>
      <c r="AE669" s="37">
        <f t="shared" si="156"/>
        <v>0</v>
      </c>
      <c r="AF669" s="148">
        <f t="shared" si="162"/>
        <v>0</v>
      </c>
      <c r="AG669" s="462">
        <f t="shared" si="157"/>
        <v>0</v>
      </c>
      <c r="AH669" s="149">
        <f t="shared" si="160"/>
        <v>0</v>
      </c>
      <c r="AI669" s="149">
        <f t="shared" si="161"/>
        <v>0</v>
      </c>
      <c r="AJ669" s="457">
        <f t="shared" si="152"/>
        <v>0</v>
      </c>
      <c r="AK669" s="16">
        <v>0</v>
      </c>
      <c r="AL669" s="147">
        <v>0</v>
      </c>
      <c r="AM669" s="147">
        <f t="shared" si="153"/>
        <v>0</v>
      </c>
      <c r="AN669" s="147">
        <v>0</v>
      </c>
      <c r="AO669" s="147">
        <f t="shared" si="154"/>
        <v>0</v>
      </c>
      <c r="AP669" s="147">
        <f t="shared" si="155"/>
        <v>0</v>
      </c>
      <c r="AS669" s="20"/>
      <c r="AT669" s="33"/>
      <c r="AU669" s="33"/>
      <c r="AV669" s="33"/>
      <c r="AW669" s="33"/>
      <c r="AX669" s="33"/>
      <c r="AY669" s="33"/>
      <c r="AZ669" s="33">
        <f t="shared" si="151"/>
        <v>0</v>
      </c>
      <c r="BA669" s="397">
        <f t="shared" si="158"/>
        <v>0</v>
      </c>
    </row>
    <row r="670" spans="3:53" outlineLevel="1" x14ac:dyDescent="0.35">
      <c r="C670" s="5" t="s">
        <v>42</v>
      </c>
      <c r="D670" s="5" t="s">
        <v>56</v>
      </c>
      <c r="E670" s="5" t="s">
        <v>74</v>
      </c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37">
        <v>0</v>
      </c>
      <c r="S670" s="33">
        <v>0</v>
      </c>
      <c r="T670" s="20">
        <v>0</v>
      </c>
      <c r="U670" s="20">
        <v>0</v>
      </c>
      <c r="V670" s="20">
        <v>0</v>
      </c>
      <c r="W670" s="20">
        <v>0</v>
      </c>
      <c r="X670" s="20">
        <v>0</v>
      </c>
      <c r="Y670" s="20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37">
        <f t="shared" si="156"/>
        <v>0</v>
      </c>
      <c r="AF670" s="148">
        <f t="shared" si="162"/>
        <v>0</v>
      </c>
      <c r="AG670" s="462">
        <f t="shared" si="157"/>
        <v>0</v>
      </c>
      <c r="AH670" s="149">
        <f t="shared" si="160"/>
        <v>0</v>
      </c>
      <c r="AI670" s="149">
        <f t="shared" si="161"/>
        <v>0</v>
      </c>
      <c r="AJ670" s="457">
        <f t="shared" si="152"/>
        <v>0</v>
      </c>
      <c r="AK670" s="16">
        <v>0</v>
      </c>
      <c r="AL670" s="147">
        <v>0</v>
      </c>
      <c r="AM670" s="147">
        <f t="shared" si="153"/>
        <v>0</v>
      </c>
      <c r="AN670" s="147">
        <v>0</v>
      </c>
      <c r="AO670" s="147">
        <f t="shared" si="154"/>
        <v>0</v>
      </c>
      <c r="AP670" s="147">
        <f t="shared" si="155"/>
        <v>0</v>
      </c>
      <c r="AS670" s="20"/>
      <c r="AT670" s="33"/>
      <c r="AU670" s="33"/>
      <c r="AV670" s="33"/>
      <c r="AW670" s="33"/>
      <c r="AX670" s="33"/>
      <c r="AY670" s="33"/>
      <c r="AZ670" s="33">
        <f t="shared" si="151"/>
        <v>0</v>
      </c>
      <c r="BA670" s="397">
        <f t="shared" si="158"/>
        <v>0</v>
      </c>
    </row>
    <row r="671" spans="3:53" outlineLevel="1" x14ac:dyDescent="0.35">
      <c r="C671" s="5" t="s">
        <v>45</v>
      </c>
      <c r="D671" s="5" t="s">
        <v>57</v>
      </c>
      <c r="E671" s="5" t="s">
        <v>77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23">
        <v>0</v>
      </c>
      <c r="O671" s="28">
        <v>1471.9968000000001</v>
      </c>
      <c r="P671" s="23"/>
      <c r="Q671" s="23"/>
      <c r="R671" s="37">
        <v>1471.9968000000001</v>
      </c>
      <c r="S671" s="33">
        <v>245.33279999999999</v>
      </c>
      <c r="T671" s="20">
        <v>0</v>
      </c>
      <c r="U671" s="20">
        <v>0</v>
      </c>
      <c r="V671" s="20">
        <v>0</v>
      </c>
      <c r="W671" s="20">
        <v>0</v>
      </c>
      <c r="X671" s="20">
        <v>0</v>
      </c>
      <c r="Y671" s="20">
        <v>0</v>
      </c>
      <c r="Z671" s="20">
        <v>0</v>
      </c>
      <c r="AA671" s="20">
        <v>0</v>
      </c>
      <c r="AB671" s="20">
        <v>0</v>
      </c>
      <c r="AC671" s="20">
        <v>0</v>
      </c>
      <c r="AD671" s="20">
        <v>0</v>
      </c>
      <c r="AE671" s="37">
        <f t="shared" si="156"/>
        <v>245.33279999999999</v>
      </c>
      <c r="AF671" s="148">
        <f t="shared" si="162"/>
        <v>2.645570496651646E-6</v>
      </c>
      <c r="AG671" s="462">
        <f t="shared" si="157"/>
        <v>0</v>
      </c>
      <c r="AH671" s="149">
        <f t="shared" si="160"/>
        <v>27.2592</v>
      </c>
      <c r="AI671" s="149">
        <f t="shared" si="161"/>
        <v>0</v>
      </c>
      <c r="AJ671" s="457">
        <f t="shared" si="152"/>
        <v>0</v>
      </c>
      <c r="AK671" s="16">
        <v>0</v>
      </c>
      <c r="AL671" s="147">
        <v>0</v>
      </c>
      <c r="AM671" s="147">
        <f t="shared" si="153"/>
        <v>0</v>
      </c>
      <c r="AN671" s="147">
        <v>0</v>
      </c>
      <c r="AO671" s="147">
        <f t="shared" si="154"/>
        <v>0</v>
      </c>
      <c r="AP671" s="147">
        <f t="shared" si="155"/>
        <v>0</v>
      </c>
      <c r="AS671" s="20">
        <v>0</v>
      </c>
      <c r="AT671" s="33">
        <v>0</v>
      </c>
      <c r="AU671" s="33">
        <v>0</v>
      </c>
      <c r="AV671" s="33">
        <v>2500</v>
      </c>
      <c r="AW671" s="33"/>
      <c r="AX671" s="33">
        <v>0</v>
      </c>
      <c r="AY671" s="33">
        <v>0</v>
      </c>
      <c r="AZ671" s="33">
        <f t="shared" si="151"/>
        <v>2500</v>
      </c>
      <c r="BA671" s="397">
        <f t="shared" si="158"/>
        <v>2500</v>
      </c>
    </row>
    <row r="672" spans="3:53" outlineLevel="1" x14ac:dyDescent="0.35">
      <c r="C672" s="5" t="s">
        <v>45</v>
      </c>
      <c r="D672" s="5" t="s">
        <v>58</v>
      </c>
      <c r="E672" s="5" t="s">
        <v>77</v>
      </c>
      <c r="F672" s="23">
        <v>0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>
        <v>0</v>
      </c>
      <c r="M672" s="23">
        <v>0</v>
      </c>
      <c r="N672" s="23">
        <v>0</v>
      </c>
      <c r="O672" s="28"/>
      <c r="P672" s="23"/>
      <c r="Q672" s="23"/>
      <c r="R672" s="37">
        <v>0</v>
      </c>
      <c r="S672" s="33">
        <v>0</v>
      </c>
      <c r="T672" s="20">
        <v>0</v>
      </c>
      <c r="U672" s="20">
        <v>0</v>
      </c>
      <c r="V672" s="20">
        <v>0</v>
      </c>
      <c r="W672" s="20">
        <v>0</v>
      </c>
      <c r="X672" s="20">
        <v>0</v>
      </c>
      <c r="Y672" s="20">
        <v>0</v>
      </c>
      <c r="Z672" s="20">
        <v>0</v>
      </c>
      <c r="AA672" s="20">
        <v>0</v>
      </c>
      <c r="AB672" s="20">
        <v>0</v>
      </c>
      <c r="AC672" s="20">
        <v>0</v>
      </c>
      <c r="AD672" s="20">
        <v>0</v>
      </c>
      <c r="AE672" s="37">
        <f t="shared" si="156"/>
        <v>0</v>
      </c>
      <c r="AF672" s="148">
        <f t="shared" si="162"/>
        <v>0</v>
      </c>
      <c r="AG672" s="462">
        <f t="shared" si="157"/>
        <v>0</v>
      </c>
      <c r="AH672" s="149">
        <f t="shared" si="160"/>
        <v>0</v>
      </c>
      <c r="AI672" s="149">
        <f t="shared" si="161"/>
        <v>0</v>
      </c>
      <c r="AJ672" s="457">
        <f t="shared" si="152"/>
        <v>0</v>
      </c>
      <c r="AK672" s="16">
        <v>339.00037448195542</v>
      </c>
      <c r="AL672" s="147">
        <v>0</v>
      </c>
      <c r="AM672" s="147">
        <f t="shared" si="153"/>
        <v>0</v>
      </c>
      <c r="AN672" s="147">
        <v>0</v>
      </c>
      <c r="AO672" s="147">
        <f t="shared" si="154"/>
        <v>0</v>
      </c>
      <c r="AP672" s="147">
        <f t="shared" si="155"/>
        <v>0</v>
      </c>
      <c r="AS672" s="20">
        <v>0</v>
      </c>
      <c r="AT672" s="33">
        <v>0</v>
      </c>
      <c r="AU672" s="33">
        <v>0</v>
      </c>
      <c r="AV672" s="33">
        <v>2500</v>
      </c>
      <c r="AW672" s="33"/>
      <c r="AX672" s="33">
        <v>0</v>
      </c>
      <c r="AY672" s="33">
        <v>0</v>
      </c>
      <c r="AZ672" s="33">
        <f t="shared" si="151"/>
        <v>2839.0003744819555</v>
      </c>
      <c r="BA672" s="397">
        <f t="shared" si="158"/>
        <v>2839.0003744819555</v>
      </c>
    </row>
    <row r="673" spans="3:53" outlineLevel="1" x14ac:dyDescent="0.35">
      <c r="C673" s="5" t="s">
        <v>45</v>
      </c>
      <c r="D673" s="5" t="s">
        <v>59</v>
      </c>
      <c r="E673" s="5" t="s">
        <v>77</v>
      </c>
      <c r="F673" s="23">
        <v>0</v>
      </c>
      <c r="G673" s="23">
        <v>0</v>
      </c>
      <c r="H673" s="23">
        <v>0</v>
      </c>
      <c r="I673" s="23">
        <v>0</v>
      </c>
      <c r="J673" s="23">
        <v>0</v>
      </c>
      <c r="K673" s="23">
        <v>0</v>
      </c>
      <c r="L673" s="23">
        <v>0</v>
      </c>
      <c r="M673" s="23">
        <v>0</v>
      </c>
      <c r="N673" s="23">
        <v>0</v>
      </c>
      <c r="O673" s="28">
        <v>1177.5974400000002</v>
      </c>
      <c r="P673" s="23"/>
      <c r="Q673" s="23"/>
      <c r="R673" s="37">
        <v>1177.5974400000002</v>
      </c>
      <c r="S673" s="33">
        <v>5029.3224</v>
      </c>
      <c r="T673" s="20">
        <v>883.19808</v>
      </c>
      <c r="U673" s="20">
        <v>588.79872</v>
      </c>
      <c r="V673" s="20">
        <v>1619.1964800000001</v>
      </c>
      <c r="W673" s="20">
        <v>0</v>
      </c>
      <c r="X673" s="20">
        <v>2661.8608800000002</v>
      </c>
      <c r="Y673" s="20">
        <v>2524.6015199999993</v>
      </c>
      <c r="Z673" s="20">
        <v>6094.0771200000008</v>
      </c>
      <c r="AA673" s="20">
        <v>2649.5942399999999</v>
      </c>
      <c r="AB673" s="20">
        <v>0</v>
      </c>
      <c r="AC673" s="20">
        <v>0</v>
      </c>
      <c r="AD673" s="20">
        <v>0</v>
      </c>
      <c r="AE673" s="37">
        <f t="shared" si="156"/>
        <v>22050.649440000001</v>
      </c>
      <c r="AF673" s="148">
        <f t="shared" si="162"/>
        <v>2.3778535764672375E-4</v>
      </c>
      <c r="AG673" s="462">
        <f t="shared" si="157"/>
        <v>0</v>
      </c>
      <c r="AH673" s="149">
        <f t="shared" si="160"/>
        <v>2450.0721600000002</v>
      </c>
      <c r="AI673" s="149">
        <f t="shared" si="161"/>
        <v>3756.09096</v>
      </c>
      <c r="AJ673" s="457">
        <f t="shared" si="152"/>
        <v>3.3290625168570239E-4</v>
      </c>
      <c r="AK673" s="16">
        <v>2979.8132916963878</v>
      </c>
      <c r="AL673" s="147">
        <v>4623.742216591585</v>
      </c>
      <c r="AM673" s="147">
        <f t="shared" si="153"/>
        <v>5052.5531369903356</v>
      </c>
      <c r="AN673" s="147">
        <v>5052.5531369903356</v>
      </c>
      <c r="AO673" s="147">
        <f t="shared" si="154"/>
        <v>5340.3682693844084</v>
      </c>
      <c r="AP673" s="147">
        <f t="shared" si="155"/>
        <v>5677.6112570303685</v>
      </c>
      <c r="AS673" s="20">
        <v>0</v>
      </c>
      <c r="AT673" s="33">
        <v>0</v>
      </c>
      <c r="AU673" s="33">
        <v>883.19808</v>
      </c>
      <c r="AV673" s="33">
        <v>2500</v>
      </c>
      <c r="AW673" s="33"/>
      <c r="AX673" s="33">
        <v>2315.5333956470904</v>
      </c>
      <c r="AY673" s="33">
        <v>3003.8550727066036</v>
      </c>
      <c r="AZ673" s="33">
        <f t="shared" si="151"/>
        <v>11682.399840050082</v>
      </c>
      <c r="BA673" s="397">
        <f t="shared" si="158"/>
        <v>32376.67472004678</v>
      </c>
    </row>
    <row r="674" spans="3:53" outlineLevel="1" x14ac:dyDescent="0.35">
      <c r="C674" s="5" t="s">
        <v>45</v>
      </c>
      <c r="D674" s="5" t="s">
        <v>60</v>
      </c>
      <c r="E674" s="5" t="s">
        <v>72</v>
      </c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37">
        <v>0</v>
      </c>
      <c r="S674" s="33">
        <v>0</v>
      </c>
      <c r="T674" s="20">
        <v>0</v>
      </c>
      <c r="U674" s="20">
        <v>0</v>
      </c>
      <c r="V674" s="20">
        <v>0</v>
      </c>
      <c r="W674" s="20">
        <v>0</v>
      </c>
      <c r="X674" s="20">
        <v>0</v>
      </c>
      <c r="Y674" s="20">
        <v>0</v>
      </c>
      <c r="Z674" s="20">
        <v>0</v>
      </c>
      <c r="AA674" s="20">
        <v>0</v>
      </c>
      <c r="AB674" s="20">
        <v>0</v>
      </c>
      <c r="AC674" s="20">
        <v>0</v>
      </c>
      <c r="AD674" s="20">
        <v>0</v>
      </c>
      <c r="AE674" s="37">
        <f t="shared" si="156"/>
        <v>0</v>
      </c>
      <c r="AF674" s="148">
        <f t="shared" si="162"/>
        <v>0</v>
      </c>
      <c r="AG674" s="462">
        <f t="shared" si="157"/>
        <v>0</v>
      </c>
      <c r="AH674" s="149">
        <f t="shared" si="160"/>
        <v>0</v>
      </c>
      <c r="AI674" s="149">
        <f t="shared" si="161"/>
        <v>0</v>
      </c>
      <c r="AJ674" s="457">
        <f t="shared" si="152"/>
        <v>0</v>
      </c>
      <c r="AK674" s="16">
        <v>0</v>
      </c>
      <c r="AL674" s="147">
        <v>0</v>
      </c>
      <c r="AM674" s="147">
        <f t="shared" si="153"/>
        <v>0</v>
      </c>
      <c r="AN674" s="147">
        <v>0</v>
      </c>
      <c r="AO674" s="147">
        <f t="shared" si="154"/>
        <v>0</v>
      </c>
      <c r="AP674" s="147">
        <f t="shared" si="155"/>
        <v>0</v>
      </c>
      <c r="AS674" s="20"/>
      <c r="AT674" s="33"/>
      <c r="AU674" s="33"/>
      <c r="AV674" s="33"/>
      <c r="AW674" s="33"/>
      <c r="AX674" s="33"/>
      <c r="AY674" s="33"/>
      <c r="AZ674" s="33">
        <f t="shared" si="151"/>
        <v>0</v>
      </c>
      <c r="BA674" s="397">
        <f t="shared" si="158"/>
        <v>0</v>
      </c>
    </row>
    <row r="675" spans="3:53" outlineLevel="1" x14ac:dyDescent="0.35">
      <c r="C675" s="5" t="s">
        <v>45</v>
      </c>
      <c r="D675" s="5" t="s">
        <v>61</v>
      </c>
      <c r="E675" s="5" t="s">
        <v>72</v>
      </c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37">
        <v>0</v>
      </c>
      <c r="S675" s="33">
        <v>0</v>
      </c>
      <c r="T675" s="20">
        <v>0</v>
      </c>
      <c r="U675" s="20">
        <v>0</v>
      </c>
      <c r="V675" s="20">
        <v>0</v>
      </c>
      <c r="W675" s="20">
        <v>0</v>
      </c>
      <c r="X675" s="20">
        <v>0</v>
      </c>
      <c r="Y675" s="20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37">
        <f t="shared" si="156"/>
        <v>0</v>
      </c>
      <c r="AF675" s="148">
        <f t="shared" si="162"/>
        <v>0</v>
      </c>
      <c r="AG675" s="462">
        <f t="shared" si="157"/>
        <v>0</v>
      </c>
      <c r="AH675" s="149">
        <f t="shared" si="160"/>
        <v>0</v>
      </c>
      <c r="AI675" s="149">
        <f t="shared" si="161"/>
        <v>0</v>
      </c>
      <c r="AJ675" s="457">
        <f t="shared" si="152"/>
        <v>0</v>
      </c>
      <c r="AK675" s="16">
        <v>0</v>
      </c>
      <c r="AL675" s="147">
        <v>0</v>
      </c>
      <c r="AM675" s="147">
        <f t="shared" si="153"/>
        <v>0</v>
      </c>
      <c r="AN675" s="147">
        <v>0</v>
      </c>
      <c r="AO675" s="147">
        <f t="shared" si="154"/>
        <v>0</v>
      </c>
      <c r="AP675" s="147">
        <f t="shared" si="155"/>
        <v>0</v>
      </c>
      <c r="AS675" s="20"/>
      <c r="AT675" s="33"/>
      <c r="AU675" s="33"/>
      <c r="AV675" s="33"/>
      <c r="AW675" s="33"/>
      <c r="AX675" s="33"/>
      <c r="AY675" s="33"/>
      <c r="AZ675" s="33">
        <f t="shared" si="151"/>
        <v>0</v>
      </c>
      <c r="BA675" s="397">
        <f t="shared" si="158"/>
        <v>0</v>
      </c>
    </row>
    <row r="676" spans="3:53" outlineLevel="1" x14ac:dyDescent="0.35">
      <c r="C676" s="5" t="s">
        <v>45</v>
      </c>
      <c r="D676" s="5" t="s">
        <v>62</v>
      </c>
      <c r="E676" s="5" t="s">
        <v>78</v>
      </c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37">
        <v>0</v>
      </c>
      <c r="S676" s="33">
        <v>0</v>
      </c>
      <c r="T676" s="20">
        <v>0</v>
      </c>
      <c r="U676" s="20">
        <v>0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0</v>
      </c>
      <c r="AB676" s="20">
        <v>0</v>
      </c>
      <c r="AC676" s="20">
        <v>0</v>
      </c>
      <c r="AD676" s="20">
        <v>0</v>
      </c>
      <c r="AE676" s="37">
        <f t="shared" si="156"/>
        <v>0</v>
      </c>
      <c r="AF676" s="148">
        <f t="shared" si="162"/>
        <v>0</v>
      </c>
      <c r="AG676" s="462">
        <f t="shared" si="157"/>
        <v>0</v>
      </c>
      <c r="AH676" s="149">
        <f t="shared" si="160"/>
        <v>0</v>
      </c>
      <c r="AI676" s="149">
        <f t="shared" si="161"/>
        <v>0</v>
      </c>
      <c r="AJ676" s="457">
        <f t="shared" si="152"/>
        <v>0</v>
      </c>
      <c r="AK676" s="16">
        <v>0</v>
      </c>
      <c r="AL676" s="147">
        <v>0</v>
      </c>
      <c r="AM676" s="147">
        <f t="shared" si="153"/>
        <v>0</v>
      </c>
      <c r="AN676" s="147">
        <v>0</v>
      </c>
      <c r="AO676" s="147">
        <f t="shared" si="154"/>
        <v>0</v>
      </c>
      <c r="AP676" s="147">
        <f t="shared" si="155"/>
        <v>0</v>
      </c>
      <c r="AS676" s="20"/>
      <c r="AT676" s="33"/>
      <c r="AU676" s="33">
        <v>14000</v>
      </c>
      <c r="AV676" s="33"/>
      <c r="AW676" s="33">
        <v>15000</v>
      </c>
      <c r="AX676" s="33"/>
      <c r="AY676" s="33"/>
      <c r="AZ676" s="33">
        <f t="shared" si="151"/>
        <v>29000</v>
      </c>
      <c r="BA676" s="397">
        <f t="shared" si="158"/>
        <v>29000</v>
      </c>
    </row>
    <row r="677" spans="3:53" outlineLevel="1" x14ac:dyDescent="0.35">
      <c r="C677" s="5" t="s">
        <v>46</v>
      </c>
      <c r="D677" s="5" t="s">
        <v>38</v>
      </c>
      <c r="E677" s="5" t="s">
        <v>79</v>
      </c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37">
        <v>0</v>
      </c>
      <c r="S677" s="33">
        <v>0</v>
      </c>
      <c r="T677" s="20">
        <v>0</v>
      </c>
      <c r="U677" s="20">
        <v>0</v>
      </c>
      <c r="V677" s="20">
        <v>0</v>
      </c>
      <c r="W677" s="20">
        <v>0</v>
      </c>
      <c r="X677" s="20">
        <v>0</v>
      </c>
      <c r="Y677" s="20">
        <v>0</v>
      </c>
      <c r="Z677" s="20">
        <v>0</v>
      </c>
      <c r="AA677" s="20">
        <v>0</v>
      </c>
      <c r="AB677" s="20">
        <v>0</v>
      </c>
      <c r="AC677" s="20">
        <v>0</v>
      </c>
      <c r="AD677" s="20">
        <v>0</v>
      </c>
      <c r="AE677" s="37">
        <f t="shared" si="156"/>
        <v>0</v>
      </c>
      <c r="AF677" s="148">
        <f t="shared" si="162"/>
        <v>0</v>
      </c>
      <c r="AG677" s="462">
        <f t="shared" si="157"/>
        <v>0</v>
      </c>
      <c r="AH677" s="149">
        <f t="shared" si="160"/>
        <v>0</v>
      </c>
      <c r="AI677" s="149">
        <f t="shared" si="161"/>
        <v>0</v>
      </c>
      <c r="AJ677" s="457">
        <f t="shared" si="152"/>
        <v>0</v>
      </c>
      <c r="AK677" s="16">
        <v>0</v>
      </c>
      <c r="AL677" s="147">
        <v>0</v>
      </c>
      <c r="AM677" s="147">
        <f t="shared" si="153"/>
        <v>0</v>
      </c>
      <c r="AN677" s="147">
        <v>0</v>
      </c>
      <c r="AO677" s="147">
        <f t="shared" si="154"/>
        <v>0</v>
      </c>
      <c r="AP677" s="147">
        <f t="shared" si="155"/>
        <v>0</v>
      </c>
      <c r="AS677" s="20"/>
      <c r="AT677" s="33"/>
      <c r="AU677" s="33"/>
      <c r="AV677" s="33"/>
      <c r="AW677" s="33"/>
      <c r="AX677" s="33"/>
      <c r="AY677" s="33"/>
      <c r="AZ677" s="33">
        <f t="shared" si="151"/>
        <v>0</v>
      </c>
      <c r="BA677" s="397">
        <f t="shared" si="158"/>
        <v>0</v>
      </c>
    </row>
    <row r="678" spans="3:53" outlineLevel="1" x14ac:dyDescent="0.35">
      <c r="C678" s="5" t="s">
        <v>46</v>
      </c>
      <c r="D678" s="5" t="s">
        <v>39</v>
      </c>
      <c r="E678" s="5" t="s">
        <v>79</v>
      </c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37">
        <v>0</v>
      </c>
      <c r="S678" s="33">
        <v>0</v>
      </c>
      <c r="T678" s="20">
        <v>0</v>
      </c>
      <c r="U678" s="20">
        <v>0</v>
      </c>
      <c r="V678" s="20">
        <v>0</v>
      </c>
      <c r="W678" s="20">
        <v>0</v>
      </c>
      <c r="X678" s="20">
        <v>0</v>
      </c>
      <c r="Y678" s="20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37">
        <f t="shared" si="156"/>
        <v>0</v>
      </c>
      <c r="AF678" s="148">
        <f t="shared" si="162"/>
        <v>0</v>
      </c>
      <c r="AG678" s="462">
        <f t="shared" si="157"/>
        <v>0</v>
      </c>
      <c r="AH678" s="149">
        <f t="shared" si="160"/>
        <v>0</v>
      </c>
      <c r="AI678" s="149">
        <f t="shared" si="161"/>
        <v>0</v>
      </c>
      <c r="AJ678" s="457">
        <f t="shared" si="152"/>
        <v>0</v>
      </c>
      <c r="AK678" s="16">
        <v>0</v>
      </c>
      <c r="AL678" s="147">
        <v>0</v>
      </c>
      <c r="AM678" s="147">
        <f t="shared" si="153"/>
        <v>0</v>
      </c>
      <c r="AN678" s="147">
        <v>0</v>
      </c>
      <c r="AO678" s="147">
        <f t="shared" si="154"/>
        <v>0</v>
      </c>
      <c r="AP678" s="147">
        <f t="shared" si="155"/>
        <v>0</v>
      </c>
      <c r="AS678" s="20"/>
      <c r="AT678" s="33"/>
      <c r="AU678" s="33"/>
      <c r="AV678" s="33"/>
      <c r="AW678" s="33"/>
      <c r="AX678" s="33"/>
      <c r="AY678" s="33"/>
      <c r="AZ678" s="33">
        <f t="shared" si="151"/>
        <v>0</v>
      </c>
      <c r="BA678" s="397">
        <f t="shared" si="158"/>
        <v>0</v>
      </c>
    </row>
    <row r="679" spans="3:53" outlineLevel="1" x14ac:dyDescent="0.35">
      <c r="C679" s="5" t="s">
        <v>46</v>
      </c>
      <c r="D679" s="5" t="s">
        <v>37</v>
      </c>
      <c r="E679" s="5" t="s">
        <v>79</v>
      </c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37">
        <v>0</v>
      </c>
      <c r="S679" s="33">
        <v>0</v>
      </c>
      <c r="T679" s="20">
        <v>0</v>
      </c>
      <c r="U679" s="20">
        <v>0</v>
      </c>
      <c r="V679" s="20">
        <v>0</v>
      </c>
      <c r="W679" s="20">
        <v>0</v>
      </c>
      <c r="X679" s="20">
        <v>0</v>
      </c>
      <c r="Y679" s="20">
        <v>0</v>
      </c>
      <c r="Z679" s="20">
        <v>0</v>
      </c>
      <c r="AA679" s="20">
        <v>0</v>
      </c>
      <c r="AB679" s="20">
        <v>0</v>
      </c>
      <c r="AC679" s="20">
        <v>0</v>
      </c>
      <c r="AD679" s="20">
        <v>0</v>
      </c>
      <c r="AE679" s="37">
        <f t="shared" si="156"/>
        <v>0</v>
      </c>
      <c r="AF679" s="148">
        <f t="shared" si="162"/>
        <v>0</v>
      </c>
      <c r="AG679" s="462">
        <f t="shared" si="157"/>
        <v>0</v>
      </c>
      <c r="AH679" s="149">
        <f t="shared" si="160"/>
        <v>0</v>
      </c>
      <c r="AI679" s="149">
        <f t="shared" si="161"/>
        <v>0</v>
      </c>
      <c r="AJ679" s="457">
        <f t="shared" si="152"/>
        <v>0</v>
      </c>
      <c r="AK679" s="16">
        <v>0</v>
      </c>
      <c r="AL679" s="147">
        <v>0</v>
      </c>
      <c r="AM679" s="147">
        <f t="shared" si="153"/>
        <v>0</v>
      </c>
      <c r="AN679" s="147">
        <v>0</v>
      </c>
      <c r="AO679" s="147">
        <f t="shared" si="154"/>
        <v>0</v>
      </c>
      <c r="AP679" s="147">
        <f t="shared" si="155"/>
        <v>0</v>
      </c>
      <c r="AS679" s="20"/>
      <c r="AT679" s="33"/>
      <c r="AU679" s="33"/>
      <c r="AV679" s="33"/>
      <c r="AW679" s="33"/>
      <c r="AX679" s="33"/>
      <c r="AY679" s="33"/>
      <c r="AZ679" s="33">
        <f t="shared" si="151"/>
        <v>0</v>
      </c>
      <c r="BA679" s="397">
        <f t="shared" si="158"/>
        <v>0</v>
      </c>
    </row>
    <row r="680" spans="3:53" outlineLevel="1" x14ac:dyDescent="0.35">
      <c r="C680" s="5" t="s">
        <v>46</v>
      </c>
      <c r="D680" s="5" t="s">
        <v>63</v>
      </c>
      <c r="E680" s="5" t="s">
        <v>76</v>
      </c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37">
        <v>0</v>
      </c>
      <c r="S680" s="33">
        <v>0</v>
      </c>
      <c r="T680" s="20">
        <v>0</v>
      </c>
      <c r="U680" s="20">
        <v>0</v>
      </c>
      <c r="V680" s="20">
        <v>0</v>
      </c>
      <c r="W680" s="20">
        <v>0</v>
      </c>
      <c r="X680" s="20">
        <v>0</v>
      </c>
      <c r="Y680" s="20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37">
        <f t="shared" si="156"/>
        <v>0</v>
      </c>
      <c r="AF680" s="148">
        <f t="shared" si="162"/>
        <v>0</v>
      </c>
      <c r="AG680" s="462">
        <f t="shared" si="157"/>
        <v>0</v>
      </c>
      <c r="AH680" s="149">
        <f t="shared" si="160"/>
        <v>0</v>
      </c>
      <c r="AI680" s="149">
        <f t="shared" si="161"/>
        <v>0</v>
      </c>
      <c r="AJ680" s="457">
        <f t="shared" si="152"/>
        <v>0</v>
      </c>
      <c r="AK680" s="16">
        <v>0</v>
      </c>
      <c r="AL680" s="147">
        <v>0</v>
      </c>
      <c r="AM680" s="147">
        <f t="shared" si="153"/>
        <v>0</v>
      </c>
      <c r="AN680" s="147">
        <v>0</v>
      </c>
      <c r="AO680" s="147">
        <f t="shared" si="154"/>
        <v>0</v>
      </c>
      <c r="AP680" s="147">
        <f t="shared" si="155"/>
        <v>0</v>
      </c>
      <c r="AS680" s="20"/>
      <c r="AT680" s="33"/>
      <c r="AU680" s="33"/>
      <c r="AV680" s="33"/>
      <c r="AW680" s="33"/>
      <c r="AX680" s="33"/>
      <c r="AY680" s="33"/>
      <c r="AZ680" s="33">
        <f t="shared" si="151"/>
        <v>0</v>
      </c>
      <c r="BA680" s="397">
        <f t="shared" si="158"/>
        <v>0</v>
      </c>
    </row>
    <row r="681" spans="3:53" outlineLevel="1" x14ac:dyDescent="0.35">
      <c r="C681" s="5" t="s">
        <v>46</v>
      </c>
      <c r="D681" s="5" t="s">
        <v>64</v>
      </c>
      <c r="E681" s="5" t="s">
        <v>76</v>
      </c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37">
        <v>0</v>
      </c>
      <c r="S681" s="33">
        <v>0</v>
      </c>
      <c r="T681" s="20">
        <v>0</v>
      </c>
      <c r="U681" s="20">
        <v>0</v>
      </c>
      <c r="V681" s="20">
        <v>0</v>
      </c>
      <c r="W681" s="20">
        <v>0</v>
      </c>
      <c r="X681" s="20">
        <v>0</v>
      </c>
      <c r="Y681" s="20">
        <v>0</v>
      </c>
      <c r="Z681" s="20">
        <v>0</v>
      </c>
      <c r="AA681" s="20">
        <v>0</v>
      </c>
      <c r="AB681" s="20">
        <v>0</v>
      </c>
      <c r="AC681" s="20">
        <v>0</v>
      </c>
      <c r="AD681" s="20">
        <v>0</v>
      </c>
      <c r="AE681" s="37">
        <f t="shared" si="156"/>
        <v>0</v>
      </c>
      <c r="AF681" s="148">
        <f t="shared" si="162"/>
        <v>0</v>
      </c>
      <c r="AG681" s="462">
        <f t="shared" si="157"/>
        <v>0</v>
      </c>
      <c r="AH681" s="149">
        <f t="shared" si="160"/>
        <v>0</v>
      </c>
      <c r="AI681" s="149">
        <f t="shared" si="161"/>
        <v>0</v>
      </c>
      <c r="AJ681" s="457">
        <f t="shared" si="152"/>
        <v>0</v>
      </c>
      <c r="AK681" s="16">
        <v>0</v>
      </c>
      <c r="AL681" s="147">
        <v>0</v>
      </c>
      <c r="AM681" s="147">
        <f t="shared" si="153"/>
        <v>0</v>
      </c>
      <c r="AN681" s="147">
        <v>0</v>
      </c>
      <c r="AO681" s="147">
        <f t="shared" si="154"/>
        <v>0</v>
      </c>
      <c r="AP681" s="147">
        <f t="shared" si="155"/>
        <v>0</v>
      </c>
      <c r="AS681" s="20"/>
      <c r="AT681" s="33"/>
      <c r="AU681" s="33"/>
      <c r="AV681" s="33"/>
      <c r="AW681" s="33"/>
      <c r="AX681" s="33"/>
      <c r="AY681" s="33"/>
      <c r="AZ681" s="33">
        <f t="shared" si="151"/>
        <v>0</v>
      </c>
      <c r="BA681" s="397">
        <f t="shared" si="158"/>
        <v>0</v>
      </c>
    </row>
    <row r="682" spans="3:53" outlineLevel="1" x14ac:dyDescent="0.35">
      <c r="C682" s="5" t="s">
        <v>47</v>
      </c>
      <c r="D682" s="5" t="s">
        <v>65</v>
      </c>
      <c r="E682" s="5" t="s">
        <v>80</v>
      </c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37">
        <v>0</v>
      </c>
      <c r="S682" s="33">
        <v>0</v>
      </c>
      <c r="T682" s="20">
        <v>0</v>
      </c>
      <c r="U682" s="20">
        <v>0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20">
        <v>0</v>
      </c>
      <c r="AB682" s="20">
        <v>0</v>
      </c>
      <c r="AC682" s="20">
        <v>0</v>
      </c>
      <c r="AD682" s="20">
        <v>0</v>
      </c>
      <c r="AE682" s="37">
        <f t="shared" si="156"/>
        <v>0</v>
      </c>
      <c r="AF682" s="148">
        <f t="shared" si="162"/>
        <v>0</v>
      </c>
      <c r="AG682" s="462">
        <f t="shared" si="157"/>
        <v>0</v>
      </c>
      <c r="AH682" s="149">
        <f t="shared" si="160"/>
        <v>0</v>
      </c>
      <c r="AI682" s="149">
        <f t="shared" si="161"/>
        <v>0</v>
      </c>
      <c r="AJ682" s="457">
        <f t="shared" si="152"/>
        <v>0</v>
      </c>
      <c r="AK682" s="16">
        <v>0</v>
      </c>
      <c r="AL682" s="147">
        <v>0</v>
      </c>
      <c r="AM682" s="147">
        <f t="shared" si="153"/>
        <v>0</v>
      </c>
      <c r="AN682" s="147">
        <v>0</v>
      </c>
      <c r="AO682" s="147">
        <f t="shared" si="154"/>
        <v>0</v>
      </c>
      <c r="AP682" s="147">
        <f t="shared" si="155"/>
        <v>0</v>
      </c>
      <c r="AS682" s="20"/>
      <c r="AT682" s="33"/>
      <c r="AU682" s="33"/>
      <c r="AV682" s="33"/>
      <c r="AW682" s="33"/>
      <c r="AX682" s="33"/>
      <c r="AY682" s="33"/>
      <c r="AZ682" s="33">
        <f t="shared" si="151"/>
        <v>0</v>
      </c>
      <c r="BA682" s="397">
        <f t="shared" si="158"/>
        <v>0</v>
      </c>
    </row>
    <row r="683" spans="3:53" outlineLevel="1" x14ac:dyDescent="0.35">
      <c r="C683" s="5" t="s">
        <v>47</v>
      </c>
      <c r="D683" s="5" t="s">
        <v>66</v>
      </c>
      <c r="E683" s="5" t="s">
        <v>80</v>
      </c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37">
        <v>0</v>
      </c>
      <c r="S683" s="33">
        <v>0</v>
      </c>
      <c r="T683" s="20">
        <v>0</v>
      </c>
      <c r="U683" s="20">
        <v>0</v>
      </c>
      <c r="V683" s="20">
        <v>0</v>
      </c>
      <c r="W683" s="20">
        <v>0</v>
      </c>
      <c r="X683" s="20">
        <v>0</v>
      </c>
      <c r="Y683" s="20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37">
        <f t="shared" si="156"/>
        <v>0</v>
      </c>
      <c r="AF683" s="148">
        <f t="shared" si="162"/>
        <v>0</v>
      </c>
      <c r="AG683" s="462">
        <f t="shared" si="157"/>
        <v>0</v>
      </c>
      <c r="AH683" s="149">
        <f t="shared" si="160"/>
        <v>0</v>
      </c>
      <c r="AI683" s="149">
        <f t="shared" si="161"/>
        <v>0</v>
      </c>
      <c r="AJ683" s="457">
        <f t="shared" si="152"/>
        <v>0</v>
      </c>
      <c r="AK683" s="16">
        <v>0</v>
      </c>
      <c r="AL683" s="147">
        <v>0</v>
      </c>
      <c r="AM683" s="147">
        <f t="shared" si="153"/>
        <v>0</v>
      </c>
      <c r="AN683" s="147">
        <v>0</v>
      </c>
      <c r="AO683" s="147">
        <f t="shared" si="154"/>
        <v>0</v>
      </c>
      <c r="AP683" s="147">
        <f t="shared" si="155"/>
        <v>0</v>
      </c>
      <c r="AS683" s="20"/>
      <c r="AT683" s="33"/>
      <c r="AU683" s="33"/>
      <c r="AV683" s="33"/>
      <c r="AW683" s="33"/>
      <c r="AX683" s="33"/>
      <c r="AY683" s="33"/>
      <c r="AZ683" s="33">
        <f t="shared" si="151"/>
        <v>0</v>
      </c>
      <c r="BA683" s="397">
        <f t="shared" si="158"/>
        <v>0</v>
      </c>
    </row>
    <row r="684" spans="3:53" outlineLevel="1" x14ac:dyDescent="0.35">
      <c r="C684" s="5" t="s">
        <v>47</v>
      </c>
      <c r="D684" s="5" t="s">
        <v>67</v>
      </c>
      <c r="E684" s="5" t="s">
        <v>80</v>
      </c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37">
        <v>0</v>
      </c>
      <c r="S684" s="33">
        <v>0</v>
      </c>
      <c r="T684" s="20">
        <v>0</v>
      </c>
      <c r="U684" s="20">
        <v>0</v>
      </c>
      <c r="V684" s="20">
        <v>0</v>
      </c>
      <c r="W684" s="20">
        <v>0</v>
      </c>
      <c r="X684" s="20">
        <v>0</v>
      </c>
      <c r="Y684" s="20">
        <v>0</v>
      </c>
      <c r="Z684" s="20">
        <v>0</v>
      </c>
      <c r="AA684" s="20">
        <v>0</v>
      </c>
      <c r="AB684" s="20">
        <v>0</v>
      </c>
      <c r="AC684" s="20">
        <v>0</v>
      </c>
      <c r="AD684" s="20">
        <v>0</v>
      </c>
      <c r="AE684" s="37">
        <f t="shared" si="156"/>
        <v>0</v>
      </c>
      <c r="AF684" s="148">
        <f t="shared" si="162"/>
        <v>0</v>
      </c>
      <c r="AG684" s="462">
        <f t="shared" si="157"/>
        <v>0</v>
      </c>
      <c r="AH684" s="149"/>
      <c r="AI684" s="149"/>
      <c r="AJ684" s="457">
        <f t="shared" si="152"/>
        <v>0</v>
      </c>
      <c r="AK684" s="16">
        <v>0</v>
      </c>
      <c r="AL684" s="147">
        <v>0</v>
      </c>
      <c r="AM684" s="147">
        <f t="shared" si="153"/>
        <v>0</v>
      </c>
      <c r="AN684" s="147">
        <v>0</v>
      </c>
      <c r="AO684" s="147">
        <f t="shared" si="154"/>
        <v>0</v>
      </c>
      <c r="AP684" s="147">
        <f t="shared" si="155"/>
        <v>0</v>
      </c>
      <c r="AS684" s="20"/>
      <c r="AT684" s="33"/>
      <c r="AU684" s="33"/>
      <c r="AV684" s="33"/>
      <c r="AW684" s="33"/>
      <c r="AX684" s="33"/>
      <c r="AY684" s="33"/>
      <c r="AZ684" s="33">
        <f t="shared" si="151"/>
        <v>0</v>
      </c>
      <c r="BA684" s="397">
        <f t="shared" si="158"/>
        <v>0</v>
      </c>
    </row>
    <row r="685" spans="3:53" outlineLevel="1" x14ac:dyDescent="0.35">
      <c r="C685" s="5" t="s">
        <v>47</v>
      </c>
      <c r="D685" s="5" t="s">
        <v>68</v>
      </c>
      <c r="E685" s="5" t="s">
        <v>81</v>
      </c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37">
        <v>0</v>
      </c>
      <c r="S685" s="33">
        <v>0</v>
      </c>
      <c r="T685" s="20">
        <v>0</v>
      </c>
      <c r="U685" s="20">
        <v>0</v>
      </c>
      <c r="V685" s="20">
        <v>0</v>
      </c>
      <c r="W685" s="20">
        <v>0</v>
      </c>
      <c r="X685" s="20">
        <v>0</v>
      </c>
      <c r="Y685" s="20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37">
        <f t="shared" si="156"/>
        <v>0</v>
      </c>
      <c r="AF685" s="148">
        <f t="shared" si="162"/>
        <v>0</v>
      </c>
      <c r="AG685" s="462">
        <f t="shared" si="157"/>
        <v>0</v>
      </c>
      <c r="AH685" s="149"/>
      <c r="AI685" s="149"/>
      <c r="AJ685" s="457">
        <f t="shared" si="152"/>
        <v>0</v>
      </c>
      <c r="AK685" s="16">
        <v>0</v>
      </c>
      <c r="AL685" s="147">
        <v>0</v>
      </c>
      <c r="AM685" s="147">
        <f t="shared" si="153"/>
        <v>0</v>
      </c>
      <c r="AN685" s="147">
        <v>0</v>
      </c>
      <c r="AO685" s="147">
        <f t="shared" si="154"/>
        <v>0</v>
      </c>
      <c r="AP685" s="147">
        <f t="shared" si="155"/>
        <v>0</v>
      </c>
      <c r="AS685" s="20"/>
      <c r="AT685" s="33"/>
      <c r="AU685" s="33"/>
      <c r="AV685" s="33"/>
      <c r="AW685" s="33"/>
      <c r="AX685" s="33"/>
      <c r="AY685" s="33"/>
      <c r="AZ685" s="33">
        <f t="shared" si="151"/>
        <v>0</v>
      </c>
      <c r="BA685" s="397">
        <f t="shared" si="158"/>
        <v>0</v>
      </c>
    </row>
    <row r="686" spans="3:53" outlineLevel="1" x14ac:dyDescent="0.35">
      <c r="C686" s="5" t="s">
        <v>47</v>
      </c>
      <c r="D686" s="5" t="s">
        <v>29</v>
      </c>
      <c r="E686" s="5" t="s">
        <v>130</v>
      </c>
      <c r="F686" s="28">
        <v>12531.968064000001</v>
      </c>
      <c r="G686" s="28">
        <v>2373.4787999999999</v>
      </c>
      <c r="H686" s="28">
        <v>0</v>
      </c>
      <c r="I686" s="28">
        <v>678.13679999999999</v>
      </c>
      <c r="J686" s="28">
        <v>2373.4787999999999</v>
      </c>
      <c r="K686" s="28">
        <v>0</v>
      </c>
      <c r="L686" s="28">
        <v>0</v>
      </c>
      <c r="M686" s="28">
        <v>0</v>
      </c>
      <c r="N686" s="28">
        <v>0</v>
      </c>
      <c r="O686" s="28"/>
      <c r="P686" s="28"/>
      <c r="Q686" s="28"/>
      <c r="R686" s="37">
        <v>17957.062464000002</v>
      </c>
      <c r="S686" s="33">
        <v>48914.385839999995</v>
      </c>
      <c r="T686" s="20">
        <v>3240.2483999999995</v>
      </c>
      <c r="U686" s="20">
        <v>5881.2955199999997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20">
        <v>0</v>
      </c>
      <c r="AB686" s="20">
        <v>0</v>
      </c>
      <c r="AC686" s="20">
        <v>0</v>
      </c>
      <c r="AD686" s="20">
        <v>0</v>
      </c>
      <c r="AE686" s="37">
        <f t="shared" si="156"/>
        <v>58035.929759999992</v>
      </c>
      <c r="AF686" s="148">
        <f t="shared" si="162"/>
        <v>6.2583618463900152E-4</v>
      </c>
      <c r="AG686" s="462">
        <f t="shared" si="157"/>
        <v>2.2319278209534206</v>
      </c>
      <c r="AH686" s="149"/>
      <c r="AI686" s="149"/>
      <c r="AJ686" s="457">
        <f t="shared" si="152"/>
        <v>0</v>
      </c>
      <c r="AK686" s="16">
        <v>0</v>
      </c>
      <c r="AL686" s="147">
        <v>0</v>
      </c>
      <c r="AM686" s="147">
        <f t="shared" si="153"/>
        <v>0</v>
      </c>
      <c r="AN686" s="147">
        <v>0</v>
      </c>
      <c r="AO686" s="147">
        <f t="shared" si="154"/>
        <v>0</v>
      </c>
      <c r="AP686" s="147">
        <f t="shared" si="155"/>
        <v>0</v>
      </c>
      <c r="AS686" s="20">
        <v>17571.974546518042</v>
      </c>
      <c r="AT686" s="33">
        <v>3810.256761192355</v>
      </c>
      <c r="AU686" s="33"/>
      <c r="AV686" s="33"/>
      <c r="AW686" s="33"/>
      <c r="AX686" s="33"/>
      <c r="AY686" s="33"/>
      <c r="AZ686" s="33">
        <f t="shared" si="151"/>
        <v>21382.231307710397</v>
      </c>
      <c r="BA686" s="397">
        <f t="shared" si="158"/>
        <v>21382.231307710397</v>
      </c>
    </row>
    <row r="687" spans="3:53" outlineLevel="1" x14ac:dyDescent="0.35">
      <c r="C687" s="5" t="s">
        <v>83</v>
      </c>
      <c r="D687" s="14" t="s">
        <v>82</v>
      </c>
      <c r="E687" s="5"/>
      <c r="F687" s="23">
        <v>1695.21</v>
      </c>
      <c r="G687" s="23">
        <v>339.04200000000003</v>
      </c>
      <c r="H687" s="23">
        <v>0</v>
      </c>
      <c r="I687" s="23">
        <v>0</v>
      </c>
      <c r="J687" s="23">
        <v>0</v>
      </c>
      <c r="K687" s="23">
        <v>0</v>
      </c>
      <c r="L687" s="23">
        <v>0</v>
      </c>
      <c r="M687" s="23">
        <v>4327.4087999999992</v>
      </c>
      <c r="N687" s="23">
        <v>1008.9359999999999</v>
      </c>
      <c r="O687" s="23">
        <v>1997.2655999999999</v>
      </c>
      <c r="P687" s="23">
        <v>0</v>
      </c>
      <c r="Q687" s="23">
        <v>0</v>
      </c>
      <c r="R687" s="37">
        <v>9367.8624</v>
      </c>
      <c r="S687" s="34">
        <v>4360.6965600000003</v>
      </c>
      <c r="T687" s="26">
        <v>1531.23936</v>
      </c>
      <c r="U687" s="26">
        <v>1431.3736800000001</v>
      </c>
      <c r="V687" s="26">
        <v>1864.1145600000002</v>
      </c>
      <c r="W687" s="26">
        <v>998.63280000000009</v>
      </c>
      <c r="X687" s="26">
        <v>4860.01296</v>
      </c>
      <c r="Y687" s="26">
        <v>2352.3350399999999</v>
      </c>
      <c r="Z687" s="26">
        <f>+SUM(Z688:Z690)</f>
        <v>1497.9492000000002</v>
      </c>
      <c r="AA687" s="26">
        <f>+SUM(AA688:AA690)</f>
        <v>3661.6535999999996</v>
      </c>
      <c r="AB687" s="26">
        <v>0</v>
      </c>
      <c r="AC687" s="26">
        <v>0</v>
      </c>
      <c r="AD687" s="26">
        <v>0</v>
      </c>
      <c r="AE687" s="37">
        <f t="shared" si="156"/>
        <v>22558.00776</v>
      </c>
      <c r="AF687" s="148">
        <f t="shared" si="162"/>
        <v>2.4325650623599815E-4</v>
      </c>
      <c r="AG687" s="462">
        <f t="shared" si="157"/>
        <v>1.970349214469278</v>
      </c>
      <c r="AH687" s="149"/>
      <c r="AI687" s="149"/>
      <c r="AJ687" s="457">
        <f t="shared" si="152"/>
        <v>0</v>
      </c>
      <c r="AK687" s="16">
        <v>0</v>
      </c>
      <c r="AL687" s="147">
        <v>0</v>
      </c>
      <c r="AM687" s="147">
        <f t="shared" si="153"/>
        <v>0</v>
      </c>
      <c r="AN687" s="147">
        <v>0</v>
      </c>
      <c r="AO687" s="147">
        <f t="shared" si="154"/>
        <v>0</v>
      </c>
      <c r="AP687" s="147">
        <f t="shared" si="155"/>
        <v>0</v>
      </c>
      <c r="AS687" s="20"/>
      <c r="AT687" s="33"/>
      <c r="AU687" s="33"/>
      <c r="AV687" s="33"/>
      <c r="AW687" s="33"/>
      <c r="AX687" s="33"/>
      <c r="AY687" s="33"/>
      <c r="AZ687" s="33">
        <f t="shared" si="151"/>
        <v>0</v>
      </c>
      <c r="BA687" s="397">
        <f t="shared" si="158"/>
        <v>0</v>
      </c>
    </row>
    <row r="688" spans="3:53" outlineLevel="1" x14ac:dyDescent="0.35">
      <c r="C688" s="5" t="s">
        <v>83</v>
      </c>
      <c r="D688" s="5" t="s">
        <v>84</v>
      </c>
      <c r="E688" s="5" t="s">
        <v>70</v>
      </c>
      <c r="F688" s="28">
        <v>1695.21</v>
      </c>
      <c r="G688" s="28">
        <v>339.04200000000003</v>
      </c>
      <c r="H688" s="28">
        <v>0</v>
      </c>
      <c r="I688" s="28">
        <v>0</v>
      </c>
      <c r="J688" s="28">
        <v>0</v>
      </c>
      <c r="K688" s="28">
        <v>0</v>
      </c>
      <c r="L688" s="28">
        <v>0</v>
      </c>
      <c r="M688" s="28">
        <v>4327.4087999999992</v>
      </c>
      <c r="N688" s="28">
        <v>1008.9359999999999</v>
      </c>
      <c r="O688" s="28">
        <v>1997.2655999999999</v>
      </c>
      <c r="P688" s="28"/>
      <c r="Q688" s="28"/>
      <c r="R688" s="37">
        <v>9367.8624</v>
      </c>
      <c r="S688" s="33">
        <v>4360.6965600000003</v>
      </c>
      <c r="T688" s="20">
        <v>1531.23936</v>
      </c>
      <c r="U688" s="20">
        <v>1431.3736800000001</v>
      </c>
      <c r="V688" s="20">
        <v>1864.1145600000002</v>
      </c>
      <c r="W688" s="20">
        <v>998.63280000000009</v>
      </c>
      <c r="X688" s="20">
        <v>4860.01296</v>
      </c>
      <c r="Y688" s="20">
        <v>2352.3350399999999</v>
      </c>
      <c r="Z688" s="20">
        <v>1497.9492000000002</v>
      </c>
      <c r="AA688" s="20">
        <v>3661.6535999999996</v>
      </c>
      <c r="AB688" s="20">
        <v>0</v>
      </c>
      <c r="AC688" s="20">
        <v>0</v>
      </c>
      <c r="AD688" s="20">
        <v>0</v>
      </c>
      <c r="AE688" s="37">
        <f t="shared" si="156"/>
        <v>22558.00776</v>
      </c>
      <c r="AF688" s="148">
        <f t="shared" si="162"/>
        <v>2.4325650623599815E-4</v>
      </c>
      <c r="AG688" s="462">
        <f t="shared" si="157"/>
        <v>1.970349214469278</v>
      </c>
      <c r="AH688" s="149"/>
      <c r="AI688" s="149"/>
      <c r="AJ688" s="457">
        <f t="shared" si="152"/>
        <v>0</v>
      </c>
      <c r="AK688" s="16"/>
      <c r="AL688" s="147">
        <v>0</v>
      </c>
      <c r="AM688" s="147">
        <f t="shared" si="153"/>
        <v>0</v>
      </c>
      <c r="AN688" s="147">
        <v>0</v>
      </c>
      <c r="AO688" s="147">
        <f t="shared" si="154"/>
        <v>0</v>
      </c>
      <c r="AP688" s="147">
        <f t="shared" si="155"/>
        <v>0</v>
      </c>
      <c r="AS688" s="20"/>
      <c r="AT688" s="33"/>
      <c r="AU688" s="33"/>
      <c r="AV688" s="33"/>
      <c r="AW688" s="33"/>
      <c r="AX688" s="33"/>
      <c r="AY688" s="33"/>
      <c r="AZ688" s="33">
        <f t="shared" si="151"/>
        <v>0</v>
      </c>
      <c r="BA688" s="397">
        <f t="shared" si="158"/>
        <v>0</v>
      </c>
    </row>
    <row r="689" spans="3:55" outlineLevel="1" x14ac:dyDescent="0.35">
      <c r="C689" s="5" t="s">
        <v>83</v>
      </c>
      <c r="D689" s="5" t="s">
        <v>85</v>
      </c>
      <c r="E689" s="5" t="s">
        <v>70</v>
      </c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37">
        <v>0</v>
      </c>
      <c r="S689" s="33">
        <v>0</v>
      </c>
      <c r="T689" s="20">
        <v>0</v>
      </c>
      <c r="U689" s="20">
        <v>0</v>
      </c>
      <c r="V689" s="20">
        <v>0</v>
      </c>
      <c r="W689" s="20">
        <v>0</v>
      </c>
      <c r="X689" s="20">
        <v>0</v>
      </c>
      <c r="Y689" s="20">
        <v>0</v>
      </c>
      <c r="Z689" s="20">
        <v>0</v>
      </c>
      <c r="AA689" s="20">
        <v>0</v>
      </c>
      <c r="AB689" s="20">
        <v>0</v>
      </c>
      <c r="AC689" s="20">
        <v>0</v>
      </c>
      <c r="AD689" s="20">
        <v>0</v>
      </c>
      <c r="AE689" s="37">
        <f t="shared" si="156"/>
        <v>0</v>
      </c>
      <c r="AF689" s="148">
        <f t="shared" si="162"/>
        <v>0</v>
      </c>
      <c r="AG689" s="462">
        <f t="shared" si="157"/>
        <v>0</v>
      </c>
      <c r="AH689" s="149"/>
      <c r="AI689" s="149"/>
      <c r="AJ689" s="457">
        <f t="shared" si="152"/>
        <v>0</v>
      </c>
      <c r="AK689" s="16"/>
      <c r="AL689" s="147">
        <v>0</v>
      </c>
      <c r="AM689" s="147">
        <f t="shared" si="153"/>
        <v>0</v>
      </c>
      <c r="AN689" s="147">
        <v>0</v>
      </c>
      <c r="AO689" s="147">
        <f t="shared" si="154"/>
        <v>0</v>
      </c>
      <c r="AP689" s="147">
        <f t="shared" si="155"/>
        <v>0</v>
      </c>
      <c r="AS689" s="20"/>
      <c r="AT689" s="33"/>
      <c r="AU689" s="33"/>
      <c r="AV689" s="33"/>
      <c r="AW689" s="33"/>
      <c r="AX689" s="33"/>
      <c r="AY689" s="33"/>
      <c r="AZ689" s="33">
        <f t="shared" si="151"/>
        <v>0</v>
      </c>
      <c r="BA689" s="397">
        <f t="shared" si="158"/>
        <v>0</v>
      </c>
    </row>
    <row r="690" spans="3:55" outlineLevel="1" x14ac:dyDescent="0.35">
      <c r="C690" s="5" t="s">
        <v>83</v>
      </c>
      <c r="D690" s="5" t="s">
        <v>86</v>
      </c>
      <c r="E690" s="5" t="s">
        <v>71</v>
      </c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37">
        <v>0</v>
      </c>
      <c r="S690" s="33">
        <v>0</v>
      </c>
      <c r="T690" s="20">
        <v>0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37">
        <f t="shared" si="156"/>
        <v>0</v>
      </c>
      <c r="AF690" s="148">
        <f t="shared" si="162"/>
        <v>0</v>
      </c>
      <c r="AG690" s="462">
        <f t="shared" si="157"/>
        <v>0</v>
      </c>
      <c r="AH690" s="149"/>
      <c r="AI690" s="149"/>
      <c r="AJ690" s="457">
        <f t="shared" si="152"/>
        <v>0</v>
      </c>
      <c r="AK690" s="16"/>
      <c r="AL690" s="147">
        <v>0</v>
      </c>
      <c r="AM690" s="147">
        <f t="shared" si="153"/>
        <v>0</v>
      </c>
      <c r="AN690" s="147">
        <v>0</v>
      </c>
      <c r="AO690" s="147">
        <f t="shared" si="154"/>
        <v>0</v>
      </c>
      <c r="AP690" s="147">
        <f t="shared" si="155"/>
        <v>0</v>
      </c>
      <c r="AS690" s="20"/>
      <c r="AT690" s="33"/>
      <c r="AU690" s="33"/>
      <c r="AV690" s="33"/>
      <c r="AW690" s="33"/>
      <c r="AX690" s="33"/>
      <c r="AY690" s="33"/>
      <c r="AZ690" s="33">
        <f t="shared" si="151"/>
        <v>0</v>
      </c>
      <c r="BA690" s="397">
        <f t="shared" si="158"/>
        <v>0</v>
      </c>
    </row>
    <row r="691" spans="3:55" outlineLevel="1" x14ac:dyDescent="0.35">
      <c r="C691" s="5" t="s">
        <v>83</v>
      </c>
      <c r="D691" s="5" t="s">
        <v>131</v>
      </c>
      <c r="E691" s="5" t="s">
        <v>135</v>
      </c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37"/>
      <c r="S691" s="33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37">
        <f t="shared" si="156"/>
        <v>0</v>
      </c>
      <c r="AF691" s="148"/>
      <c r="AG691" s="462">
        <f t="shared" si="157"/>
        <v>0</v>
      </c>
      <c r="AH691" s="149"/>
      <c r="AI691" s="149"/>
      <c r="AJ691" s="457"/>
      <c r="AK691" s="16"/>
      <c r="AL691" s="147"/>
      <c r="AM691" s="147"/>
      <c r="AN691" s="147"/>
      <c r="AO691" s="147"/>
      <c r="AP691" s="147"/>
      <c r="AS691" s="20"/>
      <c r="AT691" s="33"/>
      <c r="AU691" s="33">
        <v>3000</v>
      </c>
      <c r="AV691" s="33"/>
      <c r="AW691" s="33"/>
      <c r="AX691" s="33"/>
      <c r="AY691" s="33"/>
      <c r="AZ691" s="33">
        <f t="shared" si="151"/>
        <v>3000</v>
      </c>
      <c r="BA691" s="397">
        <f t="shared" si="158"/>
        <v>3000</v>
      </c>
    </row>
    <row r="692" spans="3:55" outlineLevel="1" x14ac:dyDescent="0.35">
      <c r="C692" s="5" t="s">
        <v>83</v>
      </c>
      <c r="D692" s="5" t="s">
        <v>132</v>
      </c>
      <c r="E692" s="5" t="s">
        <v>136</v>
      </c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37"/>
      <c r="S692" s="33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37">
        <f t="shared" si="156"/>
        <v>0</v>
      </c>
      <c r="AF692" s="148"/>
      <c r="AG692" s="462">
        <f t="shared" si="157"/>
        <v>0</v>
      </c>
      <c r="AH692" s="149"/>
      <c r="AI692" s="149"/>
      <c r="AJ692" s="457"/>
      <c r="AK692" s="16"/>
      <c r="AL692" s="147"/>
      <c r="AM692" s="147"/>
      <c r="AN692" s="147"/>
      <c r="AO692" s="147"/>
      <c r="AP692" s="147"/>
      <c r="AS692" s="20"/>
      <c r="AT692" s="33"/>
      <c r="AU692" s="33">
        <v>3000</v>
      </c>
      <c r="AV692" s="33"/>
      <c r="AW692" s="33"/>
      <c r="AX692" s="33"/>
      <c r="AY692" s="33"/>
      <c r="AZ692" s="33">
        <f t="shared" si="151"/>
        <v>3000</v>
      </c>
      <c r="BA692" s="397">
        <f t="shared" si="158"/>
        <v>3000</v>
      </c>
    </row>
    <row r="693" spans="3:55" outlineLevel="1" x14ac:dyDescent="0.35">
      <c r="C693" s="5" t="s">
        <v>83</v>
      </c>
      <c r="D693" s="5" t="s">
        <v>133</v>
      </c>
      <c r="E693" s="5" t="s">
        <v>137</v>
      </c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37"/>
      <c r="S693" s="33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37">
        <f t="shared" si="156"/>
        <v>0</v>
      </c>
      <c r="AF693" s="148"/>
      <c r="AG693" s="462">
        <f t="shared" si="157"/>
        <v>0</v>
      </c>
      <c r="AH693" s="149"/>
      <c r="AI693" s="149"/>
      <c r="AJ693" s="457"/>
      <c r="AK693" s="16"/>
      <c r="AL693" s="147"/>
      <c r="AM693" s="147"/>
      <c r="AN693" s="147"/>
      <c r="AO693" s="147"/>
      <c r="AP693" s="147"/>
      <c r="AS693" s="20"/>
      <c r="AT693" s="33"/>
      <c r="AU693" s="33">
        <v>3000</v>
      </c>
      <c r="AV693" s="33"/>
      <c r="AW693" s="33"/>
      <c r="AX693" s="33"/>
      <c r="AY693" s="33"/>
      <c r="AZ693" s="33">
        <f t="shared" ref="AZ693:AZ756" si="163">SUM(AS693:AY693,AK693)</f>
        <v>3000</v>
      </c>
      <c r="BA693" s="397">
        <f t="shared" si="158"/>
        <v>3000</v>
      </c>
    </row>
    <row r="694" spans="3:55" outlineLevel="1" x14ac:dyDescent="0.35">
      <c r="C694" s="5" t="s">
        <v>83</v>
      </c>
      <c r="D694" s="5" t="s">
        <v>134</v>
      </c>
      <c r="E694" s="5" t="s">
        <v>138</v>
      </c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37"/>
      <c r="S694" s="33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37">
        <f t="shared" si="156"/>
        <v>0</v>
      </c>
      <c r="AF694" s="148"/>
      <c r="AG694" s="462">
        <f t="shared" si="157"/>
        <v>0</v>
      </c>
      <c r="AH694" s="149"/>
      <c r="AI694" s="149"/>
      <c r="AJ694" s="457"/>
      <c r="AK694" s="16"/>
      <c r="AL694" s="147"/>
      <c r="AM694" s="147"/>
      <c r="AN694" s="147"/>
      <c r="AO694" s="147"/>
      <c r="AP694" s="147"/>
      <c r="AS694" s="20"/>
      <c r="AT694" s="33"/>
      <c r="AU694" s="33">
        <v>3000</v>
      </c>
      <c r="AV694" s="33"/>
      <c r="AW694" s="33"/>
      <c r="AX694" s="33"/>
      <c r="AY694" s="33"/>
      <c r="AZ694" s="33">
        <f t="shared" si="163"/>
        <v>3000</v>
      </c>
      <c r="BA694" s="397">
        <f t="shared" si="158"/>
        <v>3000</v>
      </c>
    </row>
    <row r="695" spans="3:55" x14ac:dyDescent="0.35">
      <c r="C695" s="10" t="s">
        <v>107</v>
      </c>
      <c r="D695" s="10"/>
      <c r="E695" s="10"/>
      <c r="F695" s="22">
        <v>38567.029820000011</v>
      </c>
      <c r="G695" s="22">
        <v>26015.012650000001</v>
      </c>
      <c r="H695" s="22">
        <v>57404.452094000007</v>
      </c>
      <c r="I695" s="22">
        <v>30315.535690000008</v>
      </c>
      <c r="J695" s="22">
        <v>44996.543900000004</v>
      </c>
      <c r="K695" s="22">
        <v>17166.907999999999</v>
      </c>
      <c r="L695" s="22">
        <v>0</v>
      </c>
      <c r="M695" s="22">
        <v>68028.552000000011</v>
      </c>
      <c r="N695" s="22">
        <v>48020.04</v>
      </c>
      <c r="O695" s="22">
        <v>79201.825920000003</v>
      </c>
      <c r="P695" s="22">
        <v>0</v>
      </c>
      <c r="Q695" s="22">
        <v>0</v>
      </c>
      <c r="R695" s="156">
        <v>409715.90007400012</v>
      </c>
      <c r="S695" s="35">
        <v>0</v>
      </c>
      <c r="T695" s="21">
        <v>0</v>
      </c>
      <c r="U695" s="21">
        <v>0</v>
      </c>
      <c r="V695" s="21">
        <v>0</v>
      </c>
      <c r="W695" s="21">
        <v>0</v>
      </c>
      <c r="X695" s="21">
        <v>0</v>
      </c>
      <c r="Y695" s="21">
        <v>0</v>
      </c>
      <c r="Z695" s="21"/>
      <c r="AA695" s="21">
        <f>+SUM(AA696:AA726)</f>
        <v>85059.331200000015</v>
      </c>
      <c r="AB695" s="21">
        <v>0</v>
      </c>
      <c r="AC695" s="21">
        <v>0</v>
      </c>
      <c r="AD695" s="21">
        <v>0</v>
      </c>
      <c r="AE695" s="156">
        <f t="shared" si="156"/>
        <v>85059.331200000015</v>
      </c>
      <c r="AF695" s="150">
        <f t="shared" si="162"/>
        <v>9.1724570496746019E-4</v>
      </c>
      <c r="AG695" s="161">
        <f t="shared" si="157"/>
        <v>-1</v>
      </c>
      <c r="AH695" s="151">
        <f>SUM(AH696:AH730)</f>
        <v>10632.416400000002</v>
      </c>
      <c r="AI695" s="151">
        <f>SUM(AI696:AI730)</f>
        <v>42529.665600000008</v>
      </c>
      <c r="AJ695" s="456">
        <f t="shared" si="152"/>
        <v>3.7694485333609603E-3</v>
      </c>
      <c r="AK695" s="25">
        <v>0</v>
      </c>
      <c r="AL695" s="25">
        <v>0</v>
      </c>
      <c r="AM695" s="25">
        <f t="shared" si="153"/>
        <v>57209.316182915332</v>
      </c>
      <c r="AN695" s="25">
        <v>57209.316182915332</v>
      </c>
      <c r="AO695" s="25">
        <f t="shared" si="154"/>
        <v>60468.204603269151</v>
      </c>
      <c r="AP695" s="25">
        <f t="shared" si="155"/>
        <v>64286.75736018311</v>
      </c>
      <c r="AS695" s="21">
        <f>SUM(AS696:AS730)</f>
        <v>39521.052490428192</v>
      </c>
      <c r="AT695" s="35">
        <f t="shared" ref="AT695:AY695" si="164">SUM(AT696:AT730)</f>
        <v>24532.73006215076</v>
      </c>
      <c r="AU695" s="35">
        <f t="shared" si="164"/>
        <v>71126.586764000007</v>
      </c>
      <c r="AV695" s="35">
        <f t="shared" si="164"/>
        <v>38457.528970000007</v>
      </c>
      <c r="AW695" s="35">
        <f t="shared" si="164"/>
        <v>53138.537180000007</v>
      </c>
      <c r="AX695" s="400">
        <f t="shared" si="164"/>
        <v>0</v>
      </c>
      <c r="AY695" s="400">
        <f t="shared" si="164"/>
        <v>0</v>
      </c>
      <c r="AZ695" s="35">
        <f t="shared" si="163"/>
        <v>226776.43546657899</v>
      </c>
      <c r="BA695" s="22">
        <f t="shared" si="158"/>
        <v>408740.71361294662</v>
      </c>
      <c r="BC695" s="399"/>
    </row>
    <row r="696" spans="3:55" outlineLevel="1" x14ac:dyDescent="0.35">
      <c r="C696" s="5" t="s">
        <v>40</v>
      </c>
      <c r="D696" s="5" t="s">
        <v>36</v>
      </c>
      <c r="E696" s="5" t="s">
        <v>69</v>
      </c>
      <c r="F696" s="28">
        <v>6324.0320000000011</v>
      </c>
      <c r="G696" s="28">
        <v>3162.0160000000005</v>
      </c>
      <c r="H696" s="28">
        <v>2766.7640000000001</v>
      </c>
      <c r="I696" s="28">
        <v>4347.7719999999972</v>
      </c>
      <c r="J696" s="28">
        <v>3952.5200000000009</v>
      </c>
      <c r="K696" s="28">
        <v>2766.7640000000006</v>
      </c>
      <c r="L696" s="28">
        <v>0</v>
      </c>
      <c r="M696" s="28">
        <v>7761.3119999999999</v>
      </c>
      <c r="N696" s="28">
        <v>1164.1968000000002</v>
      </c>
      <c r="O696" s="28">
        <v>5820.9839999999995</v>
      </c>
      <c r="P696" s="28"/>
      <c r="Q696" s="28"/>
      <c r="R696" s="37">
        <v>38066.360800000002</v>
      </c>
      <c r="S696" s="33">
        <v>0</v>
      </c>
      <c r="T696" s="20">
        <v>0</v>
      </c>
      <c r="U696" s="20">
        <v>0</v>
      </c>
      <c r="V696" s="20">
        <v>0</v>
      </c>
      <c r="W696" s="20">
        <v>0</v>
      </c>
      <c r="X696" s="20">
        <v>0</v>
      </c>
      <c r="Y696" s="20">
        <v>0</v>
      </c>
      <c r="Z696" s="20"/>
      <c r="AA696" s="20">
        <v>23759.568000000003</v>
      </c>
      <c r="AB696" s="20">
        <v>0</v>
      </c>
      <c r="AC696" s="20">
        <v>0</v>
      </c>
      <c r="AD696" s="20">
        <v>0</v>
      </c>
      <c r="AE696" s="37">
        <f t="shared" si="156"/>
        <v>23759.568000000003</v>
      </c>
      <c r="AF696" s="148">
        <f t="shared" si="162"/>
        <v>2.5621364984212698E-4</v>
      </c>
      <c r="AG696" s="462">
        <f t="shared" si="157"/>
        <v>-1</v>
      </c>
      <c r="AH696" s="149">
        <f t="shared" ref="AH696:AH726" si="165">AVERAGE(S696:AA696)</f>
        <v>2969.9460000000004</v>
      </c>
      <c r="AI696" s="149">
        <f t="shared" ref="AI696:AI726" si="166">AVERAGE(Y696:AA696)</f>
        <v>11879.784000000001</v>
      </c>
      <c r="AJ696" s="457">
        <f t="shared" si="152"/>
        <v>1.052917622174885E-3</v>
      </c>
      <c r="AK696" s="16">
        <v>0</v>
      </c>
      <c r="AL696" s="147">
        <v>0</v>
      </c>
      <c r="AM696" s="147">
        <f t="shared" si="153"/>
        <v>15980.241308098568</v>
      </c>
      <c r="AN696" s="147">
        <v>15980.241308098568</v>
      </c>
      <c r="AO696" s="147">
        <f t="shared" si="154"/>
        <v>16890.544503943696</v>
      </c>
      <c r="AP696" s="147">
        <f t="shared" si="155"/>
        <v>17957.178377141663</v>
      </c>
      <c r="AS696" s="20">
        <v>4889.2761618237992</v>
      </c>
      <c r="AT696" s="33">
        <v>1954.7249424348267</v>
      </c>
      <c r="AU696" s="33">
        <v>4347.7719999999972</v>
      </c>
      <c r="AV696" s="33">
        <v>4347.7719999999972</v>
      </c>
      <c r="AW696" s="33">
        <v>3952.5200000000009</v>
      </c>
      <c r="AX696" s="33"/>
      <c r="AY696" s="33"/>
      <c r="AZ696" s="33">
        <f t="shared" si="163"/>
        <v>19492.065104258621</v>
      </c>
      <c r="BA696" s="397">
        <f t="shared" si="158"/>
        <v>70320.029293442552</v>
      </c>
    </row>
    <row r="697" spans="3:55" outlineLevel="1" x14ac:dyDescent="0.35">
      <c r="C697" s="5" t="s">
        <v>41</v>
      </c>
      <c r="D697" s="5" t="s">
        <v>32</v>
      </c>
      <c r="E697" s="5" t="s">
        <v>70</v>
      </c>
      <c r="F697" s="28">
        <v>5823.1800000000012</v>
      </c>
      <c r="G697" s="28">
        <v>9317.0880000000016</v>
      </c>
      <c r="H697" s="28">
        <v>8734.77</v>
      </c>
      <c r="I697" s="28">
        <v>7570.1340000000046</v>
      </c>
      <c r="J697" s="28">
        <v>11646.36</v>
      </c>
      <c r="K697" s="28">
        <v>5823.1799999999994</v>
      </c>
      <c r="L697" s="28">
        <v>0</v>
      </c>
      <c r="M697" s="28">
        <v>6881.76</v>
      </c>
      <c r="N697" s="28">
        <v>5277.96</v>
      </c>
      <c r="O697" s="28">
        <v>11611.512000000001</v>
      </c>
      <c r="P697" s="28"/>
      <c r="Q697" s="23"/>
      <c r="R697" s="37">
        <v>72685.944000000003</v>
      </c>
      <c r="S697" s="33">
        <v>0</v>
      </c>
      <c r="T697" s="20">
        <v>0</v>
      </c>
      <c r="U697" s="20">
        <v>0</v>
      </c>
      <c r="V697" s="20">
        <v>0</v>
      </c>
      <c r="W697" s="20">
        <v>0</v>
      </c>
      <c r="X697" s="20">
        <v>0</v>
      </c>
      <c r="Y697" s="20">
        <v>0</v>
      </c>
      <c r="Z697" s="20"/>
      <c r="AA697" s="20">
        <v>6434.6399999999994</v>
      </c>
      <c r="AB697" s="20">
        <v>0</v>
      </c>
      <c r="AC697" s="20">
        <v>0</v>
      </c>
      <c r="AD697" s="20">
        <v>0</v>
      </c>
      <c r="AE697" s="37">
        <f t="shared" si="156"/>
        <v>6434.6399999999994</v>
      </c>
      <c r="AF697" s="148">
        <f t="shared" si="162"/>
        <v>6.9388576417725421E-5</v>
      </c>
      <c r="AG697" s="462">
        <f t="shared" si="157"/>
        <v>-1</v>
      </c>
      <c r="AH697" s="149">
        <f t="shared" si="165"/>
        <v>804.32999999999993</v>
      </c>
      <c r="AI697" s="149">
        <f t="shared" si="166"/>
        <v>3217.3199999999997</v>
      </c>
      <c r="AJ697" s="457">
        <f t="shared" si="152"/>
        <v>2.8515442066755594E-4</v>
      </c>
      <c r="AK697" s="16">
        <v>0</v>
      </c>
      <c r="AL697" s="147">
        <v>0</v>
      </c>
      <c r="AM697" s="147">
        <f t="shared" si="153"/>
        <v>4327.8185836856692</v>
      </c>
      <c r="AN697" s="147">
        <v>4327.8185836856692</v>
      </c>
      <c r="AO697" s="147">
        <f t="shared" si="154"/>
        <v>4574.3497224720686</v>
      </c>
      <c r="AP697" s="147">
        <f t="shared" si="155"/>
        <v>4863.2188208426523</v>
      </c>
      <c r="AS697" s="20">
        <v>4344.7931660628228</v>
      </c>
      <c r="AT697" s="33">
        <v>2498.6807226717169</v>
      </c>
      <c r="AU697" s="33">
        <v>8734.77</v>
      </c>
      <c r="AV697" s="33">
        <v>7570.1340000000046</v>
      </c>
      <c r="AW697" s="33">
        <v>11646.36</v>
      </c>
      <c r="AX697" s="33"/>
      <c r="AY697" s="33"/>
      <c r="AZ697" s="33">
        <f t="shared" si="163"/>
        <v>34794.73788873454</v>
      </c>
      <c r="BA697" s="397">
        <f t="shared" si="158"/>
        <v>48560.125015734935</v>
      </c>
    </row>
    <row r="698" spans="3:55" outlineLevel="1" x14ac:dyDescent="0.35">
      <c r="C698" s="5" t="s">
        <v>41</v>
      </c>
      <c r="D698" s="5" t="s">
        <v>33</v>
      </c>
      <c r="E698" s="5" t="s">
        <v>70</v>
      </c>
      <c r="F698" s="28">
        <v>8220.9600000000009</v>
      </c>
      <c r="G698" s="28">
        <v>5480.64</v>
      </c>
      <c r="H698" s="28">
        <v>5138.1000000000004</v>
      </c>
      <c r="I698" s="28">
        <v>6165.7200000000012</v>
      </c>
      <c r="J698" s="28">
        <v>5138.1000000000004</v>
      </c>
      <c r="K698" s="28">
        <v>5138.1000000000004</v>
      </c>
      <c r="L698" s="28">
        <v>0</v>
      </c>
      <c r="M698" s="28">
        <v>5044.68</v>
      </c>
      <c r="N698" s="28">
        <v>1008.936</v>
      </c>
      <c r="O698" s="28">
        <v>4035.7440000000006</v>
      </c>
      <c r="P698" s="28"/>
      <c r="Q698" s="23"/>
      <c r="R698" s="37">
        <v>45370.98</v>
      </c>
      <c r="S698" s="33">
        <v>0</v>
      </c>
      <c r="T698" s="20">
        <v>0</v>
      </c>
      <c r="U698" s="20">
        <v>0</v>
      </c>
      <c r="V698" s="20">
        <v>0</v>
      </c>
      <c r="W698" s="20">
        <v>0</v>
      </c>
      <c r="X698" s="20">
        <v>0</v>
      </c>
      <c r="Y698" s="20">
        <v>0</v>
      </c>
      <c r="Z698" s="20"/>
      <c r="AA698" s="20">
        <v>0</v>
      </c>
      <c r="AB698" s="20">
        <v>0</v>
      </c>
      <c r="AC698" s="20">
        <v>0</v>
      </c>
      <c r="AD698" s="20">
        <v>0</v>
      </c>
      <c r="AE698" s="37">
        <f t="shared" si="156"/>
        <v>0</v>
      </c>
      <c r="AF698" s="148">
        <f t="shared" si="162"/>
        <v>0</v>
      </c>
      <c r="AG698" s="462">
        <f t="shared" si="157"/>
        <v>-1</v>
      </c>
      <c r="AH698" s="149">
        <f t="shared" si="165"/>
        <v>0</v>
      </c>
      <c r="AI698" s="149">
        <f t="shared" si="166"/>
        <v>0</v>
      </c>
      <c r="AJ698" s="457">
        <f t="shared" si="152"/>
        <v>0</v>
      </c>
      <c r="AK698" s="16">
        <v>0</v>
      </c>
      <c r="AL698" s="147">
        <v>0</v>
      </c>
      <c r="AM698" s="147">
        <f t="shared" si="153"/>
        <v>0</v>
      </c>
      <c r="AN698" s="147">
        <v>0</v>
      </c>
      <c r="AO698" s="147">
        <f t="shared" si="154"/>
        <v>0</v>
      </c>
      <c r="AP698" s="147">
        <f t="shared" si="155"/>
        <v>0</v>
      </c>
      <c r="AS698" s="20">
        <v>2863.6460440888404</v>
      </c>
      <c r="AT698" s="33">
        <v>1906.5204259503878</v>
      </c>
      <c r="AU698" s="33">
        <v>5138.1000000000004</v>
      </c>
      <c r="AV698" s="33">
        <v>6165.7200000000012</v>
      </c>
      <c r="AW698" s="33">
        <v>5138.1000000000004</v>
      </c>
      <c r="AX698" s="33"/>
      <c r="AY698" s="33"/>
      <c r="AZ698" s="33">
        <f t="shared" si="163"/>
        <v>21212.08647003923</v>
      </c>
      <c r="BA698" s="397">
        <f t="shared" si="158"/>
        <v>21212.08647003923</v>
      </c>
    </row>
    <row r="699" spans="3:55" outlineLevel="1" x14ac:dyDescent="0.35">
      <c r="C699" s="5" t="s">
        <v>42</v>
      </c>
      <c r="D699" s="5" t="s">
        <v>48</v>
      </c>
      <c r="E699" s="5" t="s">
        <v>70</v>
      </c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37">
        <v>0</v>
      </c>
      <c r="S699" s="33">
        <v>0</v>
      </c>
      <c r="T699" s="20">
        <v>0</v>
      </c>
      <c r="U699" s="20">
        <v>0</v>
      </c>
      <c r="V699" s="20">
        <v>0</v>
      </c>
      <c r="W699" s="20">
        <v>0</v>
      </c>
      <c r="X699" s="20">
        <v>0</v>
      </c>
      <c r="Y699" s="20">
        <v>0</v>
      </c>
      <c r="Z699" s="20"/>
      <c r="AA699" s="20">
        <v>0</v>
      </c>
      <c r="AB699" s="20">
        <v>0</v>
      </c>
      <c r="AC699" s="20">
        <v>0</v>
      </c>
      <c r="AD699" s="20">
        <v>0</v>
      </c>
      <c r="AE699" s="37">
        <f t="shared" si="156"/>
        <v>0</v>
      </c>
      <c r="AF699" s="148">
        <f t="shared" si="162"/>
        <v>0</v>
      </c>
      <c r="AG699" s="462">
        <f t="shared" si="157"/>
        <v>0</v>
      </c>
      <c r="AH699" s="149">
        <f t="shared" si="165"/>
        <v>0</v>
      </c>
      <c r="AI699" s="149">
        <f t="shared" si="166"/>
        <v>0</v>
      </c>
      <c r="AJ699" s="457">
        <f t="shared" si="152"/>
        <v>0</v>
      </c>
      <c r="AK699" s="16">
        <v>0</v>
      </c>
      <c r="AL699" s="147">
        <v>0</v>
      </c>
      <c r="AM699" s="147">
        <f t="shared" si="153"/>
        <v>0</v>
      </c>
      <c r="AN699" s="147">
        <v>0</v>
      </c>
      <c r="AO699" s="147">
        <f t="shared" si="154"/>
        <v>0</v>
      </c>
      <c r="AP699" s="147">
        <f t="shared" si="155"/>
        <v>0</v>
      </c>
      <c r="AS699" s="20"/>
      <c r="AT699" s="33"/>
      <c r="AU699" s="33"/>
      <c r="AV699" s="33"/>
      <c r="AW699" s="33"/>
      <c r="AX699" s="33"/>
      <c r="AY699" s="33"/>
      <c r="AZ699" s="33">
        <f t="shared" si="163"/>
        <v>0</v>
      </c>
      <c r="BA699" s="397">
        <f t="shared" si="158"/>
        <v>0</v>
      </c>
    </row>
    <row r="700" spans="3:55" outlineLevel="1" x14ac:dyDescent="0.35">
      <c r="C700" s="5" t="s">
        <v>43</v>
      </c>
      <c r="D700" s="5" t="s">
        <v>49</v>
      </c>
      <c r="E700" s="5" t="s">
        <v>69</v>
      </c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37">
        <v>0</v>
      </c>
      <c r="S700" s="33">
        <v>0</v>
      </c>
      <c r="T700" s="20">
        <v>0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/>
      <c r="AA700" s="20">
        <v>0</v>
      </c>
      <c r="AB700" s="20">
        <v>0</v>
      </c>
      <c r="AC700" s="20">
        <v>0</v>
      </c>
      <c r="AD700" s="20">
        <v>0</v>
      </c>
      <c r="AE700" s="37">
        <f t="shared" si="156"/>
        <v>0</v>
      </c>
      <c r="AF700" s="148">
        <f t="shared" si="162"/>
        <v>0</v>
      </c>
      <c r="AG700" s="462">
        <f t="shared" si="157"/>
        <v>0</v>
      </c>
      <c r="AH700" s="149">
        <f t="shared" si="165"/>
        <v>0</v>
      </c>
      <c r="AI700" s="149">
        <f t="shared" si="166"/>
        <v>0</v>
      </c>
      <c r="AJ700" s="457">
        <f t="shared" si="152"/>
        <v>0</v>
      </c>
      <c r="AK700" s="16">
        <v>0</v>
      </c>
      <c r="AL700" s="147">
        <v>0</v>
      </c>
      <c r="AM700" s="147">
        <f t="shared" si="153"/>
        <v>0</v>
      </c>
      <c r="AN700" s="147">
        <v>0</v>
      </c>
      <c r="AO700" s="147">
        <f t="shared" si="154"/>
        <v>0</v>
      </c>
      <c r="AP700" s="147">
        <f t="shared" si="155"/>
        <v>0</v>
      </c>
      <c r="AS700" s="20"/>
      <c r="AT700" s="33"/>
      <c r="AU700" s="33"/>
      <c r="AV700" s="33"/>
      <c r="AW700" s="33"/>
      <c r="AX700" s="33"/>
      <c r="AY700" s="33"/>
      <c r="AZ700" s="33">
        <f t="shared" si="163"/>
        <v>0</v>
      </c>
      <c r="BA700" s="397">
        <f t="shared" si="158"/>
        <v>0</v>
      </c>
    </row>
    <row r="701" spans="3:55" outlineLevel="1" x14ac:dyDescent="0.35">
      <c r="C701" s="5" t="s">
        <v>41</v>
      </c>
      <c r="D701" s="5" t="s">
        <v>30</v>
      </c>
      <c r="E701" s="5" t="s">
        <v>71</v>
      </c>
      <c r="F701" s="28">
        <v>0</v>
      </c>
      <c r="G701" s="28">
        <v>0</v>
      </c>
      <c r="H701" s="28">
        <v>0</v>
      </c>
      <c r="I701" s="28">
        <v>0</v>
      </c>
      <c r="J701" s="28">
        <v>0</v>
      </c>
      <c r="K701" s="28">
        <v>0</v>
      </c>
      <c r="L701" s="28">
        <v>0</v>
      </c>
      <c r="M701" s="28">
        <v>9347.7888000000003</v>
      </c>
      <c r="N701" s="28">
        <v>0</v>
      </c>
      <c r="O701" s="28">
        <v>11684.735999999999</v>
      </c>
      <c r="P701" s="23"/>
      <c r="Q701" s="23"/>
      <c r="R701" s="37">
        <v>21032.524799999999</v>
      </c>
      <c r="S701" s="33">
        <v>0</v>
      </c>
      <c r="T701" s="20">
        <v>0</v>
      </c>
      <c r="U701" s="20">
        <v>0</v>
      </c>
      <c r="V701" s="20">
        <v>0</v>
      </c>
      <c r="W701" s="20">
        <v>0</v>
      </c>
      <c r="X701" s="20">
        <v>0</v>
      </c>
      <c r="Y701" s="20">
        <v>0</v>
      </c>
      <c r="Z701" s="20"/>
      <c r="AA701" s="20">
        <v>0</v>
      </c>
      <c r="AB701" s="20">
        <v>0</v>
      </c>
      <c r="AC701" s="20">
        <v>0</v>
      </c>
      <c r="AD701" s="20">
        <v>0</v>
      </c>
      <c r="AE701" s="37">
        <f t="shared" si="156"/>
        <v>0</v>
      </c>
      <c r="AF701" s="148">
        <f t="shared" si="162"/>
        <v>0</v>
      </c>
      <c r="AG701" s="462">
        <f t="shared" si="157"/>
        <v>-1</v>
      </c>
      <c r="AH701" s="149">
        <f t="shared" si="165"/>
        <v>0</v>
      </c>
      <c r="AI701" s="149">
        <f t="shared" si="166"/>
        <v>0</v>
      </c>
      <c r="AJ701" s="457">
        <f t="shared" si="152"/>
        <v>0</v>
      </c>
      <c r="AK701" s="16">
        <v>0</v>
      </c>
      <c r="AL701" s="147">
        <v>0</v>
      </c>
      <c r="AM701" s="147">
        <f t="shared" si="153"/>
        <v>0</v>
      </c>
      <c r="AN701" s="147">
        <v>0</v>
      </c>
      <c r="AO701" s="147">
        <f t="shared" si="154"/>
        <v>0</v>
      </c>
      <c r="AP701" s="147">
        <f t="shared" si="155"/>
        <v>0</v>
      </c>
      <c r="AS701" s="20">
        <v>9814.101773822882</v>
      </c>
      <c r="AT701" s="33">
        <v>3923.6624993032692</v>
      </c>
      <c r="AU701" s="33">
        <v>3115.9295999999999</v>
      </c>
      <c r="AV701" s="33"/>
      <c r="AW701" s="33"/>
      <c r="AX701" s="33"/>
      <c r="AY701" s="33"/>
      <c r="AZ701" s="33">
        <f t="shared" si="163"/>
        <v>16853.693873126151</v>
      </c>
      <c r="BA701" s="397">
        <f t="shared" si="158"/>
        <v>16853.693873126151</v>
      </c>
    </row>
    <row r="702" spans="3:55" outlineLevel="1" x14ac:dyDescent="0.35">
      <c r="C702" s="5" t="s">
        <v>41</v>
      </c>
      <c r="D702" s="5" t="s">
        <v>31</v>
      </c>
      <c r="E702" s="5" t="s">
        <v>71</v>
      </c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37">
        <v>0</v>
      </c>
      <c r="S702" s="33">
        <v>0</v>
      </c>
      <c r="T702" s="20">
        <v>0</v>
      </c>
      <c r="U702" s="20">
        <v>0</v>
      </c>
      <c r="V702" s="20">
        <v>0</v>
      </c>
      <c r="W702" s="20">
        <v>0</v>
      </c>
      <c r="X702" s="20">
        <v>0</v>
      </c>
      <c r="Y702" s="20">
        <v>0</v>
      </c>
      <c r="Z702" s="20"/>
      <c r="AA702" s="20">
        <v>0</v>
      </c>
      <c r="AB702" s="20">
        <v>0</v>
      </c>
      <c r="AC702" s="20">
        <v>0</v>
      </c>
      <c r="AD702" s="20">
        <v>0</v>
      </c>
      <c r="AE702" s="37">
        <f t="shared" si="156"/>
        <v>0</v>
      </c>
      <c r="AF702" s="148">
        <f t="shared" si="162"/>
        <v>0</v>
      </c>
      <c r="AG702" s="462">
        <f t="shared" si="157"/>
        <v>0</v>
      </c>
      <c r="AH702" s="149">
        <f t="shared" si="165"/>
        <v>0</v>
      </c>
      <c r="AI702" s="149">
        <f t="shared" si="166"/>
        <v>0</v>
      </c>
      <c r="AJ702" s="457">
        <f t="shared" si="152"/>
        <v>0</v>
      </c>
      <c r="AK702" s="16">
        <v>0</v>
      </c>
      <c r="AL702" s="147">
        <v>0</v>
      </c>
      <c r="AM702" s="147">
        <f t="shared" si="153"/>
        <v>0</v>
      </c>
      <c r="AN702" s="147">
        <v>0</v>
      </c>
      <c r="AO702" s="147">
        <f t="shared" si="154"/>
        <v>0</v>
      </c>
      <c r="AP702" s="147">
        <f t="shared" si="155"/>
        <v>0</v>
      </c>
      <c r="AS702" s="20"/>
      <c r="AT702" s="33"/>
      <c r="AU702" s="33"/>
      <c r="AV702" s="33"/>
      <c r="AW702" s="33"/>
      <c r="AX702" s="33"/>
      <c r="AY702" s="33"/>
      <c r="AZ702" s="33">
        <f t="shared" si="163"/>
        <v>0</v>
      </c>
      <c r="BA702" s="397">
        <f t="shared" si="158"/>
        <v>0</v>
      </c>
    </row>
    <row r="703" spans="3:55" outlineLevel="1" x14ac:dyDescent="0.35">
      <c r="C703" s="5" t="s">
        <v>41</v>
      </c>
      <c r="D703" s="5" t="s">
        <v>34</v>
      </c>
      <c r="E703" s="5" t="s">
        <v>72</v>
      </c>
      <c r="F703" s="28">
        <v>9716.3266200000016</v>
      </c>
      <c r="G703" s="28">
        <v>3470.1166500000004</v>
      </c>
      <c r="H703" s="28">
        <v>35950.40849400001</v>
      </c>
      <c r="I703" s="28">
        <v>9022.3032900000017</v>
      </c>
      <c r="J703" s="28">
        <v>20820.699900000003</v>
      </c>
      <c r="K703" s="28">
        <v>0</v>
      </c>
      <c r="L703" s="28">
        <v>0</v>
      </c>
      <c r="M703" s="28">
        <v>14159.0592</v>
      </c>
      <c r="N703" s="28">
        <v>21238.588799999998</v>
      </c>
      <c r="O703" s="28">
        <v>7079.5296000000008</v>
      </c>
      <c r="P703" s="28"/>
      <c r="Q703" s="28"/>
      <c r="R703" s="37">
        <v>121457.03255400002</v>
      </c>
      <c r="S703" s="33">
        <v>0</v>
      </c>
      <c r="T703" s="20">
        <v>0</v>
      </c>
      <c r="U703" s="20">
        <v>0</v>
      </c>
      <c r="V703" s="20">
        <v>0</v>
      </c>
      <c r="W703" s="20">
        <v>0</v>
      </c>
      <c r="X703" s="20">
        <v>0</v>
      </c>
      <c r="Y703" s="20">
        <v>0</v>
      </c>
      <c r="Z703" s="20"/>
      <c r="AA703" s="20">
        <v>27812.16</v>
      </c>
      <c r="AB703" s="20">
        <v>0</v>
      </c>
      <c r="AC703" s="20">
        <v>0</v>
      </c>
      <c r="AD703" s="20">
        <v>0</v>
      </c>
      <c r="AE703" s="37">
        <f t="shared" si="156"/>
        <v>27812.16</v>
      </c>
      <c r="AF703" s="148">
        <f t="shared" si="162"/>
        <v>2.9991517621840639E-4</v>
      </c>
      <c r="AG703" s="462">
        <f t="shared" si="157"/>
        <v>-1</v>
      </c>
      <c r="AH703" s="149">
        <f t="shared" si="165"/>
        <v>3476.52</v>
      </c>
      <c r="AI703" s="149">
        <f t="shared" si="166"/>
        <v>13906.08</v>
      </c>
      <c r="AJ703" s="457">
        <f t="shared" si="152"/>
        <v>1.2325103459266365E-3</v>
      </c>
      <c r="AK703" s="16">
        <v>0</v>
      </c>
      <c r="AL703" s="147">
        <v>0</v>
      </c>
      <c r="AM703" s="147">
        <f t="shared" si="153"/>
        <v>18705.938933714897</v>
      </c>
      <c r="AN703" s="147">
        <v>18705.938933714897</v>
      </c>
      <c r="AO703" s="147">
        <f t="shared" si="154"/>
        <v>19771.509575881286</v>
      </c>
      <c r="AP703" s="147">
        <f t="shared" si="155"/>
        <v>21020.075709019802</v>
      </c>
      <c r="AS703" s="20">
        <v>17609.235344629848</v>
      </c>
      <c r="AT703" s="33">
        <v>4643.0783688468882</v>
      </c>
      <c r="AU703" s="33">
        <v>20820.699900000003</v>
      </c>
      <c r="AV703" s="33">
        <v>9022.3032900000017</v>
      </c>
      <c r="AW703" s="33">
        <v>20820.699900000003</v>
      </c>
      <c r="AX703" s="33"/>
      <c r="AY703" s="33"/>
      <c r="AZ703" s="33">
        <f t="shared" si="163"/>
        <v>72916.016803476741</v>
      </c>
      <c r="BA703" s="397">
        <f t="shared" si="158"/>
        <v>132413.54102209272</v>
      </c>
    </row>
    <row r="704" spans="3:55" outlineLevel="1" x14ac:dyDescent="0.35">
      <c r="C704" s="5" t="s">
        <v>41</v>
      </c>
      <c r="D704" s="5" t="s">
        <v>35</v>
      </c>
      <c r="E704" s="5" t="s">
        <v>72</v>
      </c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37">
        <v>0</v>
      </c>
      <c r="S704" s="33">
        <v>0</v>
      </c>
      <c r="T704" s="20">
        <v>0</v>
      </c>
      <c r="U704" s="20">
        <v>0</v>
      </c>
      <c r="V704" s="20">
        <v>0</v>
      </c>
      <c r="W704" s="20">
        <v>0</v>
      </c>
      <c r="X704" s="20">
        <v>0</v>
      </c>
      <c r="Y704" s="20">
        <v>0</v>
      </c>
      <c r="Z704" s="20"/>
      <c r="AA704" s="20">
        <v>0</v>
      </c>
      <c r="AB704" s="20">
        <v>0</v>
      </c>
      <c r="AC704" s="20">
        <v>0</v>
      </c>
      <c r="AD704" s="20">
        <v>0</v>
      </c>
      <c r="AE704" s="37">
        <f t="shared" si="156"/>
        <v>0</v>
      </c>
      <c r="AF704" s="148">
        <f t="shared" si="162"/>
        <v>0</v>
      </c>
      <c r="AG704" s="462">
        <f t="shared" si="157"/>
        <v>0</v>
      </c>
      <c r="AH704" s="149">
        <f t="shared" si="165"/>
        <v>0</v>
      </c>
      <c r="AI704" s="149">
        <f t="shared" si="166"/>
        <v>0</v>
      </c>
      <c r="AJ704" s="457">
        <f t="shared" ref="AJ704:AJ765" si="167">AI704/$AI$7</f>
        <v>0</v>
      </c>
      <c r="AK704" s="16">
        <v>0</v>
      </c>
      <c r="AL704" s="147">
        <v>0</v>
      </c>
      <c r="AM704" s="147">
        <f t="shared" ref="AM704:AM767" si="168">$AM$7*AJ704</f>
        <v>0</v>
      </c>
      <c r="AN704" s="147">
        <v>0</v>
      </c>
      <c r="AO704" s="147">
        <f t="shared" ref="AO704:AO767" si="169">$AO$7*AJ704</f>
        <v>0</v>
      </c>
      <c r="AP704" s="147">
        <f t="shared" ref="AP704:AP767" si="170">$AP$7*AJ704</f>
        <v>0</v>
      </c>
      <c r="AS704" s="20"/>
      <c r="AT704" s="33"/>
      <c r="AU704" s="33"/>
      <c r="AV704" s="33"/>
      <c r="AW704" s="33"/>
      <c r="AX704" s="33"/>
      <c r="AY704" s="33"/>
      <c r="AZ704" s="33">
        <f t="shared" si="163"/>
        <v>0</v>
      </c>
      <c r="BA704" s="397">
        <f t="shared" si="158"/>
        <v>0</v>
      </c>
    </row>
    <row r="705" spans="3:53" outlineLevel="1" x14ac:dyDescent="0.35">
      <c r="C705" s="5" t="s">
        <v>44</v>
      </c>
      <c r="D705" s="5" t="s">
        <v>50</v>
      </c>
      <c r="E705" s="5" t="s">
        <v>73</v>
      </c>
      <c r="F705" s="23">
        <v>0</v>
      </c>
      <c r="G705" s="23">
        <v>0</v>
      </c>
      <c r="H705" s="23">
        <v>0</v>
      </c>
      <c r="I705" s="23">
        <v>0</v>
      </c>
      <c r="J705" s="23">
        <v>0</v>
      </c>
      <c r="K705" s="23">
        <v>0</v>
      </c>
      <c r="L705" s="23">
        <v>0</v>
      </c>
      <c r="M705" s="28">
        <v>4780.1664000000001</v>
      </c>
      <c r="N705" s="28">
        <v>2390.0831999999996</v>
      </c>
      <c r="O705" s="28">
        <v>6214.2163199999986</v>
      </c>
      <c r="P705" s="23"/>
      <c r="Q705" s="23"/>
      <c r="R705" s="37">
        <v>13384.465919999999</v>
      </c>
      <c r="S705" s="33">
        <v>0</v>
      </c>
      <c r="T705" s="20">
        <v>0</v>
      </c>
      <c r="U705" s="20">
        <v>0</v>
      </c>
      <c r="V705" s="20">
        <v>0</v>
      </c>
      <c r="W705" s="20">
        <v>0</v>
      </c>
      <c r="X705" s="20">
        <v>0</v>
      </c>
      <c r="Y705" s="20">
        <v>0</v>
      </c>
      <c r="Z705" s="20"/>
      <c r="AA705" s="20">
        <v>0</v>
      </c>
      <c r="AB705" s="20">
        <v>0</v>
      </c>
      <c r="AC705" s="20">
        <v>0</v>
      </c>
      <c r="AD705" s="20">
        <v>0</v>
      </c>
      <c r="AE705" s="37">
        <f t="shared" si="156"/>
        <v>0</v>
      </c>
      <c r="AF705" s="148">
        <f t="shared" si="162"/>
        <v>0</v>
      </c>
      <c r="AG705" s="462">
        <f t="shared" si="157"/>
        <v>-1</v>
      </c>
      <c r="AH705" s="149">
        <f t="shared" si="165"/>
        <v>0</v>
      </c>
      <c r="AI705" s="149">
        <f t="shared" si="166"/>
        <v>0</v>
      </c>
      <c r="AJ705" s="457">
        <f t="shared" si="167"/>
        <v>0</v>
      </c>
      <c r="AK705" s="16">
        <v>0</v>
      </c>
      <c r="AL705" s="147">
        <v>0</v>
      </c>
      <c r="AM705" s="147">
        <f t="shared" si="168"/>
        <v>0</v>
      </c>
      <c r="AN705" s="147">
        <v>0</v>
      </c>
      <c r="AO705" s="147">
        <f t="shared" si="169"/>
        <v>0</v>
      </c>
      <c r="AP705" s="147">
        <f t="shared" si="170"/>
        <v>0</v>
      </c>
      <c r="AS705" s="20">
        <v>0</v>
      </c>
      <c r="AT705" s="33">
        <v>1368.3217780207976</v>
      </c>
      <c r="AU705" s="33">
        <v>2390.0831999999996</v>
      </c>
      <c r="AV705" s="33"/>
      <c r="AW705" s="33"/>
      <c r="AX705" s="33"/>
      <c r="AY705" s="33"/>
      <c r="AZ705" s="33">
        <f t="shared" si="163"/>
        <v>3758.404978020797</v>
      </c>
      <c r="BA705" s="397">
        <f t="shared" si="158"/>
        <v>3758.404978020797</v>
      </c>
    </row>
    <row r="706" spans="3:53" outlineLevel="1" x14ac:dyDescent="0.35">
      <c r="C706" s="5" t="s">
        <v>44</v>
      </c>
      <c r="D706" s="5" t="s">
        <v>51</v>
      </c>
      <c r="E706" s="5" t="s">
        <v>73</v>
      </c>
      <c r="F706" s="23">
        <v>0</v>
      </c>
      <c r="G706" s="23">
        <v>0</v>
      </c>
      <c r="H706" s="23">
        <v>0</v>
      </c>
      <c r="I706" s="23">
        <v>0</v>
      </c>
      <c r="J706" s="23">
        <v>0</v>
      </c>
      <c r="K706" s="23">
        <v>0</v>
      </c>
      <c r="L706" s="23">
        <v>0</v>
      </c>
      <c r="M706" s="28">
        <v>4780.1664000000001</v>
      </c>
      <c r="N706" s="28">
        <v>2390.0831999999996</v>
      </c>
      <c r="O706" s="28">
        <v>4780.1664000000001</v>
      </c>
      <c r="P706" s="23"/>
      <c r="Q706" s="23"/>
      <c r="R706" s="37">
        <v>11950.415999999999</v>
      </c>
      <c r="S706" s="33">
        <v>0</v>
      </c>
      <c r="T706" s="20">
        <v>0</v>
      </c>
      <c r="U706" s="20">
        <v>0</v>
      </c>
      <c r="V706" s="20">
        <v>0</v>
      </c>
      <c r="W706" s="20">
        <v>0</v>
      </c>
      <c r="X706" s="20">
        <v>0</v>
      </c>
      <c r="Y706" s="20">
        <v>0</v>
      </c>
      <c r="Z706" s="20"/>
      <c r="AA706" s="20">
        <v>0</v>
      </c>
      <c r="AB706" s="20">
        <v>0</v>
      </c>
      <c r="AC706" s="20">
        <v>0</v>
      </c>
      <c r="AD706" s="20">
        <v>0</v>
      </c>
      <c r="AE706" s="37">
        <f t="shared" si="156"/>
        <v>0</v>
      </c>
      <c r="AF706" s="148">
        <f t="shared" si="162"/>
        <v>0</v>
      </c>
      <c r="AG706" s="462">
        <f t="shared" si="157"/>
        <v>-1</v>
      </c>
      <c r="AH706" s="149">
        <f t="shared" si="165"/>
        <v>0</v>
      </c>
      <c r="AI706" s="149">
        <f t="shared" si="166"/>
        <v>0</v>
      </c>
      <c r="AJ706" s="457">
        <f t="shared" si="167"/>
        <v>0</v>
      </c>
      <c r="AK706" s="16">
        <v>0</v>
      </c>
      <c r="AL706" s="147">
        <v>0</v>
      </c>
      <c r="AM706" s="147">
        <f t="shared" si="168"/>
        <v>0</v>
      </c>
      <c r="AN706" s="147">
        <v>0</v>
      </c>
      <c r="AO706" s="147">
        <f t="shared" si="169"/>
        <v>0</v>
      </c>
      <c r="AP706" s="147">
        <f t="shared" si="170"/>
        <v>0</v>
      </c>
      <c r="AS706" s="20">
        <v>0</v>
      </c>
      <c r="AT706" s="33">
        <v>1368.3217780207976</v>
      </c>
      <c r="AU706" s="33">
        <v>2390.0831999999996</v>
      </c>
      <c r="AV706" s="33"/>
      <c r="AW706" s="33"/>
      <c r="AX706" s="33"/>
      <c r="AY706" s="33"/>
      <c r="AZ706" s="33">
        <f t="shared" si="163"/>
        <v>3758.404978020797</v>
      </c>
      <c r="BA706" s="397">
        <f t="shared" si="158"/>
        <v>3758.404978020797</v>
      </c>
    </row>
    <row r="707" spans="3:53" outlineLevel="1" x14ac:dyDescent="0.35">
      <c r="C707" s="5" t="s">
        <v>41</v>
      </c>
      <c r="D707" s="5" t="s">
        <v>52</v>
      </c>
      <c r="E707" s="5" t="s">
        <v>74</v>
      </c>
      <c r="F707" s="28">
        <v>8482.5312000000013</v>
      </c>
      <c r="G707" s="28">
        <v>4585.1519999999991</v>
      </c>
      <c r="H707" s="28">
        <v>4814.4096</v>
      </c>
      <c r="I707" s="28">
        <v>3209.606400000001</v>
      </c>
      <c r="J707" s="28">
        <v>3438.8640000000005</v>
      </c>
      <c r="K707" s="28">
        <v>3438.8640000000005</v>
      </c>
      <c r="L707" s="28">
        <v>0</v>
      </c>
      <c r="M707" s="28">
        <v>0</v>
      </c>
      <c r="N707" s="28">
        <v>3376.3392000000003</v>
      </c>
      <c r="O707" s="28">
        <v>4501.7856000000011</v>
      </c>
      <c r="P707" s="28"/>
      <c r="Q707" s="28"/>
      <c r="R707" s="37">
        <v>35847.552000000003</v>
      </c>
      <c r="S707" s="33">
        <v>0</v>
      </c>
      <c r="T707" s="20">
        <v>0</v>
      </c>
      <c r="U707" s="20">
        <v>0</v>
      </c>
      <c r="V707" s="20">
        <v>0</v>
      </c>
      <c r="W707" s="20">
        <v>0</v>
      </c>
      <c r="X707" s="20">
        <v>0</v>
      </c>
      <c r="Y707" s="20">
        <v>0</v>
      </c>
      <c r="Z707" s="20"/>
      <c r="AA707" s="20">
        <v>11335.5936</v>
      </c>
      <c r="AB707" s="20">
        <v>0</v>
      </c>
      <c r="AC707" s="20">
        <v>0</v>
      </c>
      <c r="AD707" s="20">
        <v>0</v>
      </c>
      <c r="AE707" s="37">
        <f t="shared" si="156"/>
        <v>11335.5936</v>
      </c>
      <c r="AF707" s="148">
        <f t="shared" si="162"/>
        <v>1.2223849395675272E-4</v>
      </c>
      <c r="AG707" s="462">
        <f t="shared" si="157"/>
        <v>-1</v>
      </c>
      <c r="AH707" s="149">
        <f t="shared" si="165"/>
        <v>1416.9492</v>
      </c>
      <c r="AI707" s="149">
        <f t="shared" si="166"/>
        <v>5667.7968000000001</v>
      </c>
      <c r="AJ707" s="457">
        <f t="shared" si="167"/>
        <v>5.0234273027408764E-4</v>
      </c>
      <c r="AK707" s="16">
        <v>0</v>
      </c>
      <c r="AL707" s="147">
        <v>0</v>
      </c>
      <c r="AM707" s="147">
        <f t="shared" si="168"/>
        <v>7624.1083633565113</v>
      </c>
      <c r="AN707" s="147">
        <v>7624.1083633565113</v>
      </c>
      <c r="AO707" s="147">
        <f t="shared" si="169"/>
        <v>8058.4103288165561</v>
      </c>
      <c r="AP707" s="147">
        <f t="shared" si="170"/>
        <v>8567.2970268645204</v>
      </c>
      <c r="AS707" s="20">
        <v>0</v>
      </c>
      <c r="AT707" s="33">
        <v>960.45393813447834</v>
      </c>
      <c r="AU707" s="33">
        <v>2756.1643200000003</v>
      </c>
      <c r="AV707" s="33">
        <v>3209.606400000001</v>
      </c>
      <c r="AW707" s="33">
        <v>3438.8640000000005</v>
      </c>
      <c r="AX707" s="33"/>
      <c r="AY707" s="33"/>
      <c r="AZ707" s="33">
        <f t="shared" si="163"/>
        <v>10365.08865813448</v>
      </c>
      <c r="BA707" s="397">
        <f t="shared" si="158"/>
        <v>34614.904377172068</v>
      </c>
    </row>
    <row r="708" spans="3:53" outlineLevel="1" x14ac:dyDescent="0.35">
      <c r="C708" s="5" t="s">
        <v>41</v>
      </c>
      <c r="D708" s="5" t="s">
        <v>53</v>
      </c>
      <c r="E708" s="5" t="s">
        <v>74</v>
      </c>
      <c r="F708" s="28">
        <v>0</v>
      </c>
      <c r="G708" s="28">
        <v>0</v>
      </c>
      <c r="H708" s="28">
        <v>0</v>
      </c>
      <c r="I708" s="28">
        <v>0</v>
      </c>
      <c r="J708" s="28">
        <v>0</v>
      </c>
      <c r="K708" s="28">
        <v>0</v>
      </c>
      <c r="L708" s="28">
        <v>0</v>
      </c>
      <c r="M708" s="28">
        <v>3376.3392000000003</v>
      </c>
      <c r="N708" s="28">
        <v>2250.8928000000005</v>
      </c>
      <c r="O708" s="28">
        <v>5627.2320000000018</v>
      </c>
      <c r="P708" s="23"/>
      <c r="Q708" s="23"/>
      <c r="R708" s="37">
        <v>11254.464000000004</v>
      </c>
      <c r="S708" s="33">
        <v>0</v>
      </c>
      <c r="T708" s="20">
        <v>0</v>
      </c>
      <c r="U708" s="20">
        <v>0</v>
      </c>
      <c r="V708" s="20">
        <v>0</v>
      </c>
      <c r="W708" s="20">
        <v>0</v>
      </c>
      <c r="X708" s="20">
        <v>0</v>
      </c>
      <c r="Y708" s="20">
        <v>0</v>
      </c>
      <c r="Z708" s="20"/>
      <c r="AA708" s="20">
        <v>9647.4240000000009</v>
      </c>
      <c r="AB708" s="20">
        <v>0</v>
      </c>
      <c r="AC708" s="20">
        <v>0</v>
      </c>
      <c r="AD708" s="20">
        <v>0</v>
      </c>
      <c r="AE708" s="37">
        <f t="shared" si="156"/>
        <v>9647.4240000000009</v>
      </c>
      <c r="AF708" s="148">
        <f t="shared" si="162"/>
        <v>1.0403395022226548E-4</v>
      </c>
      <c r="AG708" s="462">
        <f t="shared" si="157"/>
        <v>-1</v>
      </c>
      <c r="AH708" s="149">
        <f t="shared" si="165"/>
        <v>1205.9280000000001</v>
      </c>
      <c r="AI708" s="149">
        <f t="shared" si="166"/>
        <v>4823.7120000000004</v>
      </c>
      <c r="AJ708" s="457">
        <f t="shared" si="167"/>
        <v>4.2753061580046056E-4</v>
      </c>
      <c r="AK708" s="16">
        <v>0</v>
      </c>
      <c r="AL708" s="147">
        <v>0</v>
      </c>
      <c r="AM708" s="147">
        <f t="shared" si="168"/>
        <v>6488.6770467182532</v>
      </c>
      <c r="AN708" s="147">
        <v>6488.6770467182532</v>
      </c>
      <c r="AO708" s="147">
        <f t="shared" si="169"/>
        <v>6858.2999665824937</v>
      </c>
      <c r="AP708" s="147">
        <f t="shared" si="170"/>
        <v>7291.3999803328716</v>
      </c>
      <c r="AS708" s="20">
        <v>0</v>
      </c>
      <c r="AT708" s="33">
        <v>832.39341304988113</v>
      </c>
      <c r="AU708" s="33">
        <v>2388.6757440000001</v>
      </c>
      <c r="AV708" s="33"/>
      <c r="AW708" s="33"/>
      <c r="AX708" s="33"/>
      <c r="AY708" s="33"/>
      <c r="AZ708" s="33">
        <f t="shared" si="163"/>
        <v>3221.0691570498811</v>
      </c>
      <c r="BA708" s="397">
        <f t="shared" si="158"/>
        <v>23859.4461506835</v>
      </c>
    </row>
    <row r="709" spans="3:53" outlineLevel="1" x14ac:dyDescent="0.35">
      <c r="C709" s="5" t="s">
        <v>44</v>
      </c>
      <c r="D709" s="5" t="s">
        <v>54</v>
      </c>
      <c r="E709" s="5" t="s">
        <v>75</v>
      </c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37">
        <v>0</v>
      </c>
      <c r="S709" s="33">
        <v>0</v>
      </c>
      <c r="T709" s="20">
        <v>0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/>
      <c r="AA709" s="20">
        <v>0</v>
      </c>
      <c r="AB709" s="20">
        <v>0</v>
      </c>
      <c r="AC709" s="20">
        <v>0</v>
      </c>
      <c r="AD709" s="20">
        <v>0</v>
      </c>
      <c r="AE709" s="37">
        <f t="shared" si="156"/>
        <v>0</v>
      </c>
      <c r="AF709" s="148">
        <f t="shared" si="162"/>
        <v>0</v>
      </c>
      <c r="AG709" s="462">
        <f t="shared" si="157"/>
        <v>0</v>
      </c>
      <c r="AH709" s="149">
        <f t="shared" si="165"/>
        <v>0</v>
      </c>
      <c r="AI709" s="149">
        <f t="shared" si="166"/>
        <v>0</v>
      </c>
      <c r="AJ709" s="457">
        <f t="shared" si="167"/>
        <v>0</v>
      </c>
      <c r="AK709" s="16">
        <v>0</v>
      </c>
      <c r="AL709" s="147">
        <v>0</v>
      </c>
      <c r="AM709" s="147">
        <f t="shared" si="168"/>
        <v>0</v>
      </c>
      <c r="AN709" s="147">
        <v>0</v>
      </c>
      <c r="AO709" s="147">
        <f t="shared" si="169"/>
        <v>0</v>
      </c>
      <c r="AP709" s="147">
        <f t="shared" si="170"/>
        <v>0</v>
      </c>
      <c r="AS709" s="20"/>
      <c r="AT709" s="33"/>
      <c r="AU709" s="33"/>
      <c r="AV709" s="33"/>
      <c r="AW709" s="33"/>
      <c r="AX709" s="33"/>
      <c r="AY709" s="33"/>
      <c r="AZ709" s="33">
        <f t="shared" si="163"/>
        <v>0</v>
      </c>
      <c r="BA709" s="397">
        <f t="shared" si="158"/>
        <v>0</v>
      </c>
    </row>
    <row r="710" spans="3:53" outlineLevel="1" x14ac:dyDescent="0.35">
      <c r="C710" s="5" t="s">
        <v>42</v>
      </c>
      <c r="D710" s="5" t="s">
        <v>55</v>
      </c>
      <c r="E710" s="5" t="s">
        <v>76</v>
      </c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37">
        <v>0</v>
      </c>
      <c r="S710" s="33">
        <v>0</v>
      </c>
      <c r="T710" s="20">
        <v>0</v>
      </c>
      <c r="U710" s="20">
        <v>0</v>
      </c>
      <c r="V710" s="20">
        <v>0</v>
      </c>
      <c r="W710" s="20">
        <v>0</v>
      </c>
      <c r="X710" s="20">
        <v>0</v>
      </c>
      <c r="Y710" s="20">
        <v>0</v>
      </c>
      <c r="Z710" s="20"/>
      <c r="AA710" s="20">
        <v>0</v>
      </c>
      <c r="AB710" s="20">
        <v>0</v>
      </c>
      <c r="AC710" s="20">
        <v>0</v>
      </c>
      <c r="AD710" s="20">
        <v>0</v>
      </c>
      <c r="AE710" s="37">
        <f t="shared" si="156"/>
        <v>0</v>
      </c>
      <c r="AF710" s="148">
        <f t="shared" si="162"/>
        <v>0</v>
      </c>
      <c r="AG710" s="462">
        <f t="shared" si="157"/>
        <v>0</v>
      </c>
      <c r="AH710" s="149">
        <f t="shared" si="165"/>
        <v>0</v>
      </c>
      <c r="AI710" s="149">
        <f t="shared" si="166"/>
        <v>0</v>
      </c>
      <c r="AJ710" s="457">
        <f t="shared" si="167"/>
        <v>0</v>
      </c>
      <c r="AK710" s="16">
        <v>0</v>
      </c>
      <c r="AL710" s="147">
        <v>0</v>
      </c>
      <c r="AM710" s="147">
        <f t="shared" si="168"/>
        <v>0</v>
      </c>
      <c r="AN710" s="147">
        <v>0</v>
      </c>
      <c r="AO710" s="147">
        <f t="shared" si="169"/>
        <v>0</v>
      </c>
      <c r="AP710" s="147">
        <f t="shared" si="170"/>
        <v>0</v>
      </c>
      <c r="AS710" s="20"/>
      <c r="AT710" s="33"/>
      <c r="AU710" s="33"/>
      <c r="AV710" s="33"/>
      <c r="AW710" s="33"/>
      <c r="AX710" s="33"/>
      <c r="AY710" s="33"/>
      <c r="AZ710" s="33">
        <f t="shared" si="163"/>
        <v>0</v>
      </c>
      <c r="BA710" s="397">
        <f t="shared" si="158"/>
        <v>0</v>
      </c>
    </row>
    <row r="711" spans="3:53" outlineLevel="1" x14ac:dyDescent="0.35">
      <c r="C711" s="5" t="s">
        <v>42</v>
      </c>
      <c r="D711" s="5" t="s">
        <v>56</v>
      </c>
      <c r="E711" s="5" t="s">
        <v>74</v>
      </c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37">
        <v>0</v>
      </c>
      <c r="S711" s="33">
        <v>0</v>
      </c>
      <c r="T711" s="20">
        <v>0</v>
      </c>
      <c r="U711" s="20">
        <v>0</v>
      </c>
      <c r="V711" s="20">
        <v>0</v>
      </c>
      <c r="W711" s="20">
        <v>0</v>
      </c>
      <c r="X711" s="20">
        <v>0</v>
      </c>
      <c r="Y711" s="20">
        <v>0</v>
      </c>
      <c r="Z711" s="20"/>
      <c r="AA711" s="20">
        <v>0</v>
      </c>
      <c r="AB711" s="20">
        <v>0</v>
      </c>
      <c r="AC711" s="20">
        <v>0</v>
      </c>
      <c r="AD711" s="20">
        <v>0</v>
      </c>
      <c r="AE711" s="37">
        <f t="shared" si="156"/>
        <v>0</v>
      </c>
      <c r="AF711" s="148">
        <f t="shared" si="162"/>
        <v>0</v>
      </c>
      <c r="AG711" s="462">
        <f t="shared" si="157"/>
        <v>0</v>
      </c>
      <c r="AH711" s="149">
        <f t="shared" si="165"/>
        <v>0</v>
      </c>
      <c r="AI711" s="149">
        <f t="shared" si="166"/>
        <v>0</v>
      </c>
      <c r="AJ711" s="457">
        <f t="shared" si="167"/>
        <v>0</v>
      </c>
      <c r="AK711" s="16">
        <v>0</v>
      </c>
      <c r="AL711" s="147">
        <v>0</v>
      </c>
      <c r="AM711" s="147">
        <f t="shared" si="168"/>
        <v>0</v>
      </c>
      <c r="AN711" s="147">
        <v>0</v>
      </c>
      <c r="AO711" s="147">
        <f t="shared" si="169"/>
        <v>0</v>
      </c>
      <c r="AP711" s="147">
        <f t="shared" si="170"/>
        <v>0</v>
      </c>
      <c r="AS711" s="20"/>
      <c r="AT711" s="33"/>
      <c r="AU711" s="33"/>
      <c r="AV711" s="33"/>
      <c r="AW711" s="33"/>
      <c r="AX711" s="33"/>
      <c r="AY711" s="33"/>
      <c r="AZ711" s="33">
        <f t="shared" si="163"/>
        <v>0</v>
      </c>
      <c r="BA711" s="397">
        <f t="shared" si="158"/>
        <v>0</v>
      </c>
    </row>
    <row r="712" spans="3:53" outlineLevel="1" x14ac:dyDescent="0.35">
      <c r="C712" s="5" t="s">
        <v>45</v>
      </c>
      <c r="D712" s="5" t="s">
        <v>57</v>
      </c>
      <c r="E712" s="5" t="s">
        <v>77</v>
      </c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37">
        <v>0</v>
      </c>
      <c r="S712" s="33">
        <v>0</v>
      </c>
      <c r="T712" s="20">
        <v>0</v>
      </c>
      <c r="U712" s="20">
        <v>0</v>
      </c>
      <c r="V712" s="20">
        <v>0</v>
      </c>
      <c r="W712" s="20">
        <v>0</v>
      </c>
      <c r="X712" s="20">
        <v>0</v>
      </c>
      <c r="Y712" s="20">
        <v>0</v>
      </c>
      <c r="Z712" s="20"/>
      <c r="AA712" s="20">
        <v>0</v>
      </c>
      <c r="AB712" s="20">
        <v>0</v>
      </c>
      <c r="AC712" s="20">
        <v>0</v>
      </c>
      <c r="AD712" s="20">
        <v>0</v>
      </c>
      <c r="AE712" s="37">
        <f t="shared" ref="AE712:AE771" si="171">+SUM(S712:AD712)</f>
        <v>0</v>
      </c>
      <c r="AF712" s="148">
        <f t="shared" si="162"/>
        <v>0</v>
      </c>
      <c r="AG712" s="462">
        <f t="shared" si="157"/>
        <v>0</v>
      </c>
      <c r="AH712" s="149">
        <f t="shared" si="165"/>
        <v>0</v>
      </c>
      <c r="AI712" s="149">
        <f t="shared" si="166"/>
        <v>0</v>
      </c>
      <c r="AJ712" s="457">
        <f t="shared" si="167"/>
        <v>0</v>
      </c>
      <c r="AK712" s="16">
        <v>0</v>
      </c>
      <c r="AL712" s="147">
        <v>0</v>
      </c>
      <c r="AM712" s="147">
        <f t="shared" si="168"/>
        <v>0</v>
      </c>
      <c r="AN712" s="147">
        <v>0</v>
      </c>
      <c r="AO712" s="147">
        <f t="shared" si="169"/>
        <v>0</v>
      </c>
      <c r="AP712" s="147">
        <f t="shared" si="170"/>
        <v>0</v>
      </c>
      <c r="AS712" s="20"/>
      <c r="AT712" s="33"/>
      <c r="AU712" s="33"/>
      <c r="AV712" s="33"/>
      <c r="AW712" s="33"/>
      <c r="AX712" s="33"/>
      <c r="AY712" s="33"/>
      <c r="AZ712" s="33">
        <f t="shared" si="163"/>
        <v>0</v>
      </c>
      <c r="BA712" s="397">
        <f t="shared" si="158"/>
        <v>0</v>
      </c>
    </row>
    <row r="713" spans="3:53" outlineLevel="1" x14ac:dyDescent="0.35">
      <c r="C713" s="5" t="s">
        <v>45</v>
      </c>
      <c r="D713" s="5" t="s">
        <v>58</v>
      </c>
      <c r="E713" s="5" t="s">
        <v>77</v>
      </c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37">
        <v>0</v>
      </c>
      <c r="S713" s="33">
        <v>0</v>
      </c>
      <c r="T713" s="20">
        <v>0</v>
      </c>
      <c r="U713" s="20">
        <v>0</v>
      </c>
      <c r="V713" s="20">
        <v>0</v>
      </c>
      <c r="W713" s="20">
        <v>0</v>
      </c>
      <c r="X713" s="20">
        <v>0</v>
      </c>
      <c r="Y713" s="20">
        <v>0</v>
      </c>
      <c r="Z713" s="20"/>
      <c r="AA713" s="20">
        <v>0</v>
      </c>
      <c r="AB713" s="20">
        <v>0</v>
      </c>
      <c r="AC713" s="20">
        <v>0</v>
      </c>
      <c r="AD713" s="20">
        <v>0</v>
      </c>
      <c r="AE713" s="37">
        <f t="shared" si="171"/>
        <v>0</v>
      </c>
      <c r="AF713" s="148">
        <f t="shared" si="162"/>
        <v>0</v>
      </c>
      <c r="AG713" s="462">
        <f t="shared" ref="AG713:AG767" si="172">IFERROR(SUM(S713:Z713)/SUM(F713:M713)-1,0)</f>
        <v>0</v>
      </c>
      <c r="AH713" s="149">
        <f t="shared" si="165"/>
        <v>0</v>
      </c>
      <c r="AI713" s="149">
        <f t="shared" si="166"/>
        <v>0</v>
      </c>
      <c r="AJ713" s="457">
        <f t="shared" si="167"/>
        <v>0</v>
      </c>
      <c r="AK713" s="16">
        <v>0</v>
      </c>
      <c r="AL713" s="147">
        <v>0</v>
      </c>
      <c r="AM713" s="147">
        <f t="shared" si="168"/>
        <v>0</v>
      </c>
      <c r="AN713" s="147">
        <v>0</v>
      </c>
      <c r="AO713" s="147">
        <f t="shared" si="169"/>
        <v>0</v>
      </c>
      <c r="AP713" s="147">
        <f t="shared" si="170"/>
        <v>0</v>
      </c>
      <c r="AS713" s="20"/>
      <c r="AT713" s="33"/>
      <c r="AU713" s="33"/>
      <c r="AV713" s="33"/>
      <c r="AW713" s="33"/>
      <c r="AX713" s="33"/>
      <c r="AY713" s="33"/>
      <c r="AZ713" s="33">
        <f t="shared" si="163"/>
        <v>0</v>
      </c>
      <c r="BA713" s="397">
        <f t="shared" ref="BA713:BA771" si="173">SUM(AS713:AY713,AK713,AL713,AN713,AO713,AP713)</f>
        <v>0</v>
      </c>
    </row>
    <row r="714" spans="3:53" outlineLevel="1" x14ac:dyDescent="0.35">
      <c r="C714" s="5" t="s">
        <v>45</v>
      </c>
      <c r="D714" s="5" t="s">
        <v>59</v>
      </c>
      <c r="E714" s="5" t="s">
        <v>77</v>
      </c>
      <c r="F714" s="23"/>
      <c r="G714" s="23"/>
      <c r="H714" s="23"/>
      <c r="I714" s="23"/>
      <c r="J714" s="23"/>
      <c r="K714" s="23"/>
      <c r="L714" s="23"/>
      <c r="M714" s="23"/>
      <c r="N714" s="28">
        <v>5948.6399999999994</v>
      </c>
      <c r="O714" s="28">
        <v>5651.2079999999987</v>
      </c>
      <c r="P714" s="23"/>
      <c r="Q714" s="23"/>
      <c r="R714" s="37">
        <v>11599.847999999998</v>
      </c>
      <c r="S714" s="33">
        <v>0</v>
      </c>
      <c r="T714" s="20">
        <v>0</v>
      </c>
      <c r="U714" s="20">
        <v>0</v>
      </c>
      <c r="V714" s="20">
        <v>0</v>
      </c>
      <c r="W714" s="20">
        <v>0</v>
      </c>
      <c r="X714" s="20">
        <v>0</v>
      </c>
      <c r="Y714" s="20">
        <v>0</v>
      </c>
      <c r="Z714" s="20"/>
      <c r="AA714" s="20">
        <v>0</v>
      </c>
      <c r="AB714" s="20">
        <v>0</v>
      </c>
      <c r="AC714" s="20">
        <v>0</v>
      </c>
      <c r="AD714" s="20">
        <v>0</v>
      </c>
      <c r="AE714" s="37">
        <f t="shared" si="171"/>
        <v>0</v>
      </c>
      <c r="AF714" s="148">
        <f t="shared" si="162"/>
        <v>0</v>
      </c>
      <c r="AG714" s="462">
        <f t="shared" si="172"/>
        <v>0</v>
      </c>
      <c r="AH714" s="149">
        <f t="shared" si="165"/>
        <v>0</v>
      </c>
      <c r="AI714" s="149">
        <f t="shared" si="166"/>
        <v>0</v>
      </c>
      <c r="AJ714" s="457">
        <f t="shared" si="167"/>
        <v>0</v>
      </c>
      <c r="AK714" s="16">
        <v>0</v>
      </c>
      <c r="AL714" s="147">
        <v>0</v>
      </c>
      <c r="AM714" s="147">
        <f t="shared" si="168"/>
        <v>0</v>
      </c>
      <c r="AN714" s="147">
        <v>0</v>
      </c>
      <c r="AO714" s="147">
        <f t="shared" si="169"/>
        <v>0</v>
      </c>
      <c r="AP714" s="147">
        <f t="shared" si="170"/>
        <v>0</v>
      </c>
      <c r="AS714" s="20">
        <v>0</v>
      </c>
      <c r="AT714" s="33">
        <v>2115.2384148823812</v>
      </c>
      <c r="AU714" s="33">
        <v>3641.9932800000001</v>
      </c>
      <c r="AV714" s="33">
        <v>3641.9932800000001</v>
      </c>
      <c r="AW714" s="33">
        <v>3641.9932800000001</v>
      </c>
      <c r="AX714" s="33"/>
      <c r="AY714" s="33"/>
      <c r="AZ714" s="33">
        <f t="shared" si="163"/>
        <v>13041.218254882382</v>
      </c>
      <c r="BA714" s="397">
        <f t="shared" si="173"/>
        <v>13041.218254882382</v>
      </c>
    </row>
    <row r="715" spans="3:53" outlineLevel="1" x14ac:dyDescent="0.35">
      <c r="C715" s="5" t="s">
        <v>45</v>
      </c>
      <c r="D715" s="5" t="s">
        <v>60</v>
      </c>
      <c r="E715" s="5" t="s">
        <v>72</v>
      </c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37">
        <v>0</v>
      </c>
      <c r="S715" s="33">
        <v>0</v>
      </c>
      <c r="T715" s="20">
        <v>0</v>
      </c>
      <c r="U715" s="20">
        <v>0</v>
      </c>
      <c r="V715" s="20">
        <v>0</v>
      </c>
      <c r="W715" s="20">
        <v>0</v>
      </c>
      <c r="X715" s="20">
        <v>0</v>
      </c>
      <c r="Y715" s="20">
        <v>0</v>
      </c>
      <c r="Z715" s="20"/>
      <c r="AA715" s="20">
        <v>0</v>
      </c>
      <c r="AB715" s="20">
        <v>0</v>
      </c>
      <c r="AC715" s="20">
        <v>0</v>
      </c>
      <c r="AD715" s="20">
        <v>0</v>
      </c>
      <c r="AE715" s="37">
        <f t="shared" si="171"/>
        <v>0</v>
      </c>
      <c r="AF715" s="148">
        <f t="shared" si="162"/>
        <v>0</v>
      </c>
      <c r="AG715" s="462">
        <f t="shared" si="172"/>
        <v>0</v>
      </c>
      <c r="AH715" s="149">
        <f t="shared" si="165"/>
        <v>0</v>
      </c>
      <c r="AI715" s="149">
        <f t="shared" si="166"/>
        <v>0</v>
      </c>
      <c r="AJ715" s="457">
        <f t="shared" si="167"/>
        <v>0</v>
      </c>
      <c r="AK715" s="16">
        <v>0</v>
      </c>
      <c r="AL715" s="147">
        <v>0</v>
      </c>
      <c r="AM715" s="147">
        <f t="shared" si="168"/>
        <v>0</v>
      </c>
      <c r="AN715" s="147">
        <v>0</v>
      </c>
      <c r="AO715" s="147">
        <f t="shared" si="169"/>
        <v>0</v>
      </c>
      <c r="AP715" s="147">
        <f t="shared" si="170"/>
        <v>0</v>
      </c>
      <c r="AS715" s="20"/>
      <c r="AT715" s="33"/>
      <c r="AU715" s="33"/>
      <c r="AV715" s="33"/>
      <c r="AW715" s="33"/>
      <c r="AX715" s="33"/>
      <c r="AY715" s="33"/>
      <c r="AZ715" s="33">
        <f t="shared" si="163"/>
        <v>0</v>
      </c>
      <c r="BA715" s="397">
        <f t="shared" si="173"/>
        <v>0</v>
      </c>
    </row>
    <row r="716" spans="3:53" outlineLevel="1" x14ac:dyDescent="0.35">
      <c r="C716" s="5" t="s">
        <v>45</v>
      </c>
      <c r="D716" s="5" t="s">
        <v>61</v>
      </c>
      <c r="E716" s="5" t="s">
        <v>72</v>
      </c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37">
        <v>0</v>
      </c>
      <c r="S716" s="33">
        <v>0</v>
      </c>
      <c r="T716" s="20">
        <v>0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/>
      <c r="AA716" s="20">
        <v>0</v>
      </c>
      <c r="AB716" s="20">
        <v>0</v>
      </c>
      <c r="AC716" s="20">
        <v>0</v>
      </c>
      <c r="AD716" s="20">
        <v>0</v>
      </c>
      <c r="AE716" s="37">
        <f t="shared" si="171"/>
        <v>0</v>
      </c>
      <c r="AF716" s="148">
        <f t="shared" si="162"/>
        <v>0</v>
      </c>
      <c r="AG716" s="462">
        <f t="shared" si="172"/>
        <v>0</v>
      </c>
      <c r="AH716" s="149">
        <f t="shared" si="165"/>
        <v>0</v>
      </c>
      <c r="AI716" s="149">
        <f t="shared" si="166"/>
        <v>0</v>
      </c>
      <c r="AJ716" s="457">
        <f t="shared" si="167"/>
        <v>0</v>
      </c>
      <c r="AK716" s="16">
        <v>0</v>
      </c>
      <c r="AL716" s="147">
        <v>0</v>
      </c>
      <c r="AM716" s="147">
        <f t="shared" si="168"/>
        <v>0</v>
      </c>
      <c r="AN716" s="147">
        <v>0</v>
      </c>
      <c r="AO716" s="147">
        <f t="shared" si="169"/>
        <v>0</v>
      </c>
      <c r="AP716" s="147">
        <f t="shared" si="170"/>
        <v>0</v>
      </c>
      <c r="AS716" s="20"/>
      <c r="AT716" s="33"/>
      <c r="AU716" s="33"/>
      <c r="AV716" s="33"/>
      <c r="AW716" s="33"/>
      <c r="AX716" s="33"/>
      <c r="AY716" s="33"/>
      <c r="AZ716" s="33">
        <f>SUM(AS716:AY716,AK716)</f>
        <v>0</v>
      </c>
      <c r="BA716" s="397">
        <f t="shared" si="173"/>
        <v>0</v>
      </c>
    </row>
    <row r="717" spans="3:53" outlineLevel="1" x14ac:dyDescent="0.35">
      <c r="C717" s="5" t="s">
        <v>45</v>
      </c>
      <c r="D717" s="5" t="s">
        <v>62</v>
      </c>
      <c r="E717" s="5" t="s">
        <v>78</v>
      </c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37">
        <v>0</v>
      </c>
      <c r="S717" s="33">
        <v>0</v>
      </c>
      <c r="T717" s="20">
        <v>0</v>
      </c>
      <c r="U717" s="20">
        <v>0</v>
      </c>
      <c r="V717" s="20">
        <v>0</v>
      </c>
      <c r="W717" s="20">
        <v>0</v>
      </c>
      <c r="X717" s="20">
        <v>0</v>
      </c>
      <c r="Y717" s="20">
        <v>0</v>
      </c>
      <c r="Z717" s="20"/>
      <c r="AA717" s="20">
        <v>0</v>
      </c>
      <c r="AB717" s="20">
        <v>0</v>
      </c>
      <c r="AC717" s="20">
        <v>0</v>
      </c>
      <c r="AD717" s="20">
        <v>0</v>
      </c>
      <c r="AE717" s="37">
        <f t="shared" si="171"/>
        <v>0</v>
      </c>
      <c r="AF717" s="148">
        <f t="shared" si="162"/>
        <v>0</v>
      </c>
      <c r="AG717" s="462">
        <f t="shared" si="172"/>
        <v>0</v>
      </c>
      <c r="AH717" s="149">
        <f t="shared" si="165"/>
        <v>0</v>
      </c>
      <c r="AI717" s="149">
        <f t="shared" si="166"/>
        <v>0</v>
      </c>
      <c r="AJ717" s="457">
        <f t="shared" si="167"/>
        <v>0</v>
      </c>
      <c r="AK717" s="16">
        <v>0</v>
      </c>
      <c r="AL717" s="147">
        <v>0</v>
      </c>
      <c r="AM717" s="147">
        <f t="shared" si="168"/>
        <v>0</v>
      </c>
      <c r="AN717" s="147">
        <v>0</v>
      </c>
      <c r="AO717" s="147">
        <f t="shared" si="169"/>
        <v>0</v>
      </c>
      <c r="AP717" s="147">
        <f t="shared" si="170"/>
        <v>0</v>
      </c>
      <c r="AS717" s="20"/>
      <c r="AT717" s="33">
        <v>0</v>
      </c>
      <c r="AU717" s="33">
        <v>9000</v>
      </c>
      <c r="AV717" s="33">
        <v>4500</v>
      </c>
      <c r="AW717" s="33">
        <v>4500</v>
      </c>
      <c r="AX717" s="33"/>
      <c r="AY717" s="33"/>
      <c r="AZ717" s="33">
        <f t="shared" si="163"/>
        <v>18000</v>
      </c>
      <c r="BA717" s="397">
        <f t="shared" si="173"/>
        <v>18000</v>
      </c>
    </row>
    <row r="718" spans="3:53" outlineLevel="1" x14ac:dyDescent="0.35">
      <c r="C718" s="5" t="s">
        <v>46</v>
      </c>
      <c r="D718" s="5" t="s">
        <v>38</v>
      </c>
      <c r="E718" s="5" t="s">
        <v>79</v>
      </c>
      <c r="F718" s="28">
        <v>0</v>
      </c>
      <c r="G718" s="28">
        <v>0</v>
      </c>
      <c r="H718" s="28">
        <v>0</v>
      </c>
      <c r="I718" s="28">
        <v>0</v>
      </c>
      <c r="J718" s="28">
        <v>0</v>
      </c>
      <c r="K718" s="28">
        <v>0</v>
      </c>
      <c r="L718" s="28">
        <v>0</v>
      </c>
      <c r="M718" s="28">
        <v>5948.6399999999994</v>
      </c>
      <c r="N718" s="28">
        <v>2974.3199999999993</v>
      </c>
      <c r="O718" s="28">
        <v>6840.9359999999997</v>
      </c>
      <c r="P718" s="28"/>
      <c r="Q718" s="28"/>
      <c r="R718" s="37">
        <v>15763.895999999999</v>
      </c>
      <c r="S718" s="33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/>
      <c r="AA718" s="20">
        <v>6069.9456000000009</v>
      </c>
      <c r="AB718" s="20">
        <v>0</v>
      </c>
      <c r="AC718" s="20">
        <v>0</v>
      </c>
      <c r="AD718" s="20">
        <v>0</v>
      </c>
      <c r="AE718" s="37">
        <f t="shared" si="171"/>
        <v>6069.9456000000009</v>
      </c>
      <c r="AF718" s="148">
        <f t="shared" si="162"/>
        <v>6.5455858310183048E-5</v>
      </c>
      <c r="AG718" s="462">
        <f t="shared" si="172"/>
        <v>-1</v>
      </c>
      <c r="AH718" s="149">
        <f t="shared" si="165"/>
        <v>758.74320000000012</v>
      </c>
      <c r="AI718" s="149">
        <f t="shared" si="166"/>
        <v>3034.9728000000005</v>
      </c>
      <c r="AJ718" s="457">
        <f t="shared" si="167"/>
        <v>2.6899279851733441E-4</v>
      </c>
      <c r="AK718" s="16">
        <v>0</v>
      </c>
      <c r="AL718" s="147">
        <v>0</v>
      </c>
      <c r="AM718" s="147">
        <f t="shared" si="168"/>
        <v>4082.5319473414311</v>
      </c>
      <c r="AN718" s="147">
        <v>4082.5319473414311</v>
      </c>
      <c r="AO718" s="147">
        <f t="shared" si="169"/>
        <v>4315.0905055730482</v>
      </c>
      <c r="AP718" s="147">
        <f t="shared" si="170"/>
        <v>4587.5874459816014</v>
      </c>
      <c r="AS718" s="20">
        <v>0</v>
      </c>
      <c r="AT718" s="33">
        <v>1269.1430489294289</v>
      </c>
      <c r="AU718" s="33">
        <v>2974.3199999999997</v>
      </c>
      <c r="AV718" s="33"/>
      <c r="AW718" s="33"/>
      <c r="AX718" s="33"/>
      <c r="AY718" s="33"/>
      <c r="AZ718" s="33">
        <f t="shared" si="163"/>
        <v>4243.4630489294286</v>
      </c>
      <c r="BA718" s="397">
        <f t="shared" si="173"/>
        <v>17228.672947825507</v>
      </c>
    </row>
    <row r="719" spans="3:53" outlineLevel="1" x14ac:dyDescent="0.35">
      <c r="C719" s="5" t="s">
        <v>46</v>
      </c>
      <c r="D719" s="5" t="s">
        <v>39</v>
      </c>
      <c r="E719" s="5" t="s">
        <v>79</v>
      </c>
      <c r="F719" s="28">
        <v>0</v>
      </c>
      <c r="G719" s="28">
        <v>0</v>
      </c>
      <c r="H719" s="28">
        <v>0</v>
      </c>
      <c r="I719" s="28">
        <v>0</v>
      </c>
      <c r="J719" s="28">
        <v>0</v>
      </c>
      <c r="K719" s="28">
        <v>0</v>
      </c>
      <c r="L719" s="28">
        <v>0</v>
      </c>
      <c r="M719" s="28">
        <v>0</v>
      </c>
      <c r="N719" s="28">
        <v>0</v>
      </c>
      <c r="O719" s="28"/>
      <c r="P719" s="28"/>
      <c r="Q719" s="28"/>
      <c r="R719" s="37">
        <v>0</v>
      </c>
      <c r="S719" s="33">
        <v>0</v>
      </c>
      <c r="T719" s="20">
        <v>0</v>
      </c>
      <c r="U719" s="20">
        <v>0</v>
      </c>
      <c r="V719" s="20">
        <v>0</v>
      </c>
      <c r="W719" s="20">
        <v>0</v>
      </c>
      <c r="X719" s="20">
        <v>0</v>
      </c>
      <c r="Y719" s="20">
        <v>0</v>
      </c>
      <c r="Z719" s="20"/>
      <c r="AA719" s="20">
        <v>0</v>
      </c>
      <c r="AB719" s="20">
        <v>0</v>
      </c>
      <c r="AC719" s="20">
        <v>0</v>
      </c>
      <c r="AD719" s="20">
        <v>0</v>
      </c>
      <c r="AE719" s="37">
        <f t="shared" si="171"/>
        <v>0</v>
      </c>
      <c r="AF719" s="148">
        <f t="shared" si="162"/>
        <v>0</v>
      </c>
      <c r="AG719" s="462">
        <f t="shared" si="172"/>
        <v>0</v>
      </c>
      <c r="AH719" s="149">
        <f t="shared" si="165"/>
        <v>0</v>
      </c>
      <c r="AI719" s="149">
        <f t="shared" si="166"/>
        <v>0</v>
      </c>
      <c r="AJ719" s="457">
        <f t="shared" si="167"/>
        <v>0</v>
      </c>
      <c r="AK719" s="16">
        <v>0</v>
      </c>
      <c r="AL719" s="147">
        <v>0</v>
      </c>
      <c r="AM719" s="147">
        <f t="shared" si="168"/>
        <v>0</v>
      </c>
      <c r="AN719" s="147">
        <v>0</v>
      </c>
      <c r="AO719" s="147">
        <f t="shared" si="169"/>
        <v>0</v>
      </c>
      <c r="AP719" s="147">
        <f t="shared" si="170"/>
        <v>0</v>
      </c>
      <c r="AS719" s="20"/>
      <c r="AT719" s="33"/>
      <c r="AU719" s="33"/>
      <c r="AV719" s="33"/>
      <c r="AW719" s="33"/>
      <c r="AX719" s="33"/>
      <c r="AY719" s="33"/>
      <c r="AZ719" s="33">
        <f t="shared" si="163"/>
        <v>0</v>
      </c>
      <c r="BA719" s="397">
        <f t="shared" si="173"/>
        <v>0</v>
      </c>
    </row>
    <row r="720" spans="3:53" outlineLevel="1" x14ac:dyDescent="0.35">
      <c r="C720" s="5" t="s">
        <v>46</v>
      </c>
      <c r="D720" s="5" t="s">
        <v>37</v>
      </c>
      <c r="E720" s="5" t="s">
        <v>79</v>
      </c>
      <c r="F720" s="28">
        <v>0</v>
      </c>
      <c r="G720" s="28">
        <v>0</v>
      </c>
      <c r="H720" s="28">
        <v>0</v>
      </c>
      <c r="I720" s="28">
        <v>0</v>
      </c>
      <c r="J720" s="28">
        <v>0</v>
      </c>
      <c r="K720" s="28">
        <v>0</v>
      </c>
      <c r="L720" s="28">
        <v>0</v>
      </c>
      <c r="M720" s="28">
        <v>5948.6399999999994</v>
      </c>
      <c r="N720" s="28">
        <v>0</v>
      </c>
      <c r="O720" s="28">
        <v>5353.7759999999998</v>
      </c>
      <c r="P720" s="28"/>
      <c r="Q720" s="28"/>
      <c r="R720" s="37">
        <v>11302.415999999999</v>
      </c>
      <c r="S720" s="33">
        <v>0</v>
      </c>
      <c r="T720" s="20">
        <v>0</v>
      </c>
      <c r="U720" s="20">
        <v>0</v>
      </c>
      <c r="V720" s="20">
        <v>0</v>
      </c>
      <c r="W720" s="20">
        <v>0</v>
      </c>
      <c r="X720" s="20">
        <v>0</v>
      </c>
      <c r="Y720" s="20">
        <v>0</v>
      </c>
      <c r="Z720" s="20"/>
      <c r="AA720" s="20">
        <v>0</v>
      </c>
      <c r="AB720" s="20">
        <v>0</v>
      </c>
      <c r="AC720" s="20">
        <v>0</v>
      </c>
      <c r="AD720" s="20">
        <v>0</v>
      </c>
      <c r="AE720" s="37">
        <f t="shared" si="171"/>
        <v>0</v>
      </c>
      <c r="AF720" s="148">
        <f t="shared" si="162"/>
        <v>0</v>
      </c>
      <c r="AG720" s="462">
        <f t="shared" si="172"/>
        <v>-1</v>
      </c>
      <c r="AH720" s="149">
        <f t="shared" si="165"/>
        <v>0</v>
      </c>
      <c r="AI720" s="149">
        <f t="shared" si="166"/>
        <v>0</v>
      </c>
      <c r="AJ720" s="457">
        <f t="shared" si="167"/>
        <v>0</v>
      </c>
      <c r="AK720" s="16">
        <v>0</v>
      </c>
      <c r="AL720" s="147">
        <v>0</v>
      </c>
      <c r="AM720" s="147">
        <f t="shared" si="168"/>
        <v>0</v>
      </c>
      <c r="AN720" s="147">
        <v>0</v>
      </c>
      <c r="AO720" s="147">
        <f t="shared" si="169"/>
        <v>0</v>
      </c>
      <c r="AP720" s="147">
        <f t="shared" si="170"/>
        <v>0</v>
      </c>
      <c r="AS720" s="20">
        <v>0</v>
      </c>
      <c r="AT720" s="33">
        <v>1692.1907319059048</v>
      </c>
      <c r="AU720" s="33">
        <v>3427.9955199999999</v>
      </c>
      <c r="AV720" s="33"/>
      <c r="AW720" s="33"/>
      <c r="AX720" s="33"/>
      <c r="AY720" s="33"/>
      <c r="AZ720" s="33">
        <f t="shared" si="163"/>
        <v>5120.186251905905</v>
      </c>
      <c r="BA720" s="397">
        <f t="shared" si="173"/>
        <v>5120.186251905905</v>
      </c>
    </row>
    <row r="721" spans="3:55" outlineLevel="1" x14ac:dyDescent="0.35">
      <c r="C721" s="5" t="s">
        <v>46</v>
      </c>
      <c r="D721" s="5" t="s">
        <v>63</v>
      </c>
      <c r="E721" s="5" t="s">
        <v>76</v>
      </c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37">
        <v>0</v>
      </c>
      <c r="S721" s="33">
        <v>0</v>
      </c>
      <c r="T721" s="20">
        <v>0</v>
      </c>
      <c r="U721" s="20">
        <v>0</v>
      </c>
      <c r="V721" s="20">
        <v>0</v>
      </c>
      <c r="W721" s="20">
        <v>0</v>
      </c>
      <c r="X721" s="20">
        <v>0</v>
      </c>
      <c r="Y721" s="20">
        <v>0</v>
      </c>
      <c r="Z721" s="20"/>
      <c r="AA721" s="20">
        <v>0</v>
      </c>
      <c r="AB721" s="20">
        <v>0</v>
      </c>
      <c r="AC721" s="20">
        <v>0</v>
      </c>
      <c r="AD721" s="20">
        <v>0</v>
      </c>
      <c r="AE721" s="37">
        <f t="shared" si="171"/>
        <v>0</v>
      </c>
      <c r="AF721" s="148">
        <f t="shared" si="162"/>
        <v>0</v>
      </c>
      <c r="AG721" s="462">
        <f t="shared" si="172"/>
        <v>0</v>
      </c>
      <c r="AH721" s="149">
        <f t="shared" si="165"/>
        <v>0</v>
      </c>
      <c r="AI721" s="149">
        <f t="shared" si="166"/>
        <v>0</v>
      </c>
      <c r="AJ721" s="457">
        <f t="shared" si="167"/>
        <v>0</v>
      </c>
      <c r="AK721" s="16">
        <v>0</v>
      </c>
      <c r="AL721" s="147">
        <v>0</v>
      </c>
      <c r="AM721" s="147">
        <f t="shared" si="168"/>
        <v>0</v>
      </c>
      <c r="AN721" s="147">
        <v>0</v>
      </c>
      <c r="AO721" s="147">
        <f t="shared" si="169"/>
        <v>0</v>
      </c>
      <c r="AP721" s="147">
        <f t="shared" si="170"/>
        <v>0</v>
      </c>
      <c r="AS721" s="20"/>
      <c r="AT721" s="33"/>
      <c r="AU721" s="33"/>
      <c r="AV721" s="33"/>
      <c r="AW721" s="33"/>
      <c r="AX721" s="33"/>
      <c r="AY721" s="33"/>
      <c r="AZ721" s="33">
        <f t="shared" si="163"/>
        <v>0</v>
      </c>
      <c r="BA721" s="397">
        <f t="shared" si="173"/>
        <v>0</v>
      </c>
    </row>
    <row r="722" spans="3:55" outlineLevel="1" x14ac:dyDescent="0.35">
      <c r="C722" s="5" t="s">
        <v>46</v>
      </c>
      <c r="D722" s="5" t="s">
        <v>64</v>
      </c>
      <c r="E722" s="5" t="s">
        <v>76</v>
      </c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37">
        <v>0</v>
      </c>
      <c r="S722" s="33">
        <v>0</v>
      </c>
      <c r="T722" s="20">
        <v>0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/>
      <c r="AA722" s="20">
        <v>0</v>
      </c>
      <c r="AB722" s="20">
        <v>0</v>
      </c>
      <c r="AC722" s="20">
        <v>0</v>
      </c>
      <c r="AD722" s="20">
        <v>0</v>
      </c>
      <c r="AE722" s="37">
        <f t="shared" si="171"/>
        <v>0</v>
      </c>
      <c r="AF722" s="148">
        <f t="shared" si="162"/>
        <v>0</v>
      </c>
      <c r="AG722" s="462">
        <f t="shared" si="172"/>
        <v>0</v>
      </c>
      <c r="AH722" s="149">
        <f t="shared" si="165"/>
        <v>0</v>
      </c>
      <c r="AI722" s="149">
        <f t="shared" si="166"/>
        <v>0</v>
      </c>
      <c r="AJ722" s="457">
        <f t="shared" si="167"/>
        <v>0</v>
      </c>
      <c r="AK722" s="16">
        <v>0</v>
      </c>
      <c r="AL722" s="147">
        <v>0</v>
      </c>
      <c r="AM722" s="147">
        <f t="shared" si="168"/>
        <v>0</v>
      </c>
      <c r="AN722" s="147">
        <v>0</v>
      </c>
      <c r="AO722" s="147">
        <f t="shared" si="169"/>
        <v>0</v>
      </c>
      <c r="AP722" s="147">
        <f t="shared" si="170"/>
        <v>0</v>
      </c>
      <c r="AS722" s="20"/>
      <c r="AT722" s="33"/>
      <c r="AU722" s="33"/>
      <c r="AV722" s="33"/>
      <c r="AW722" s="33"/>
      <c r="AX722" s="33"/>
      <c r="AY722" s="33"/>
      <c r="AZ722" s="33">
        <f t="shared" si="163"/>
        <v>0</v>
      </c>
      <c r="BA722" s="397">
        <f t="shared" si="173"/>
        <v>0</v>
      </c>
    </row>
    <row r="723" spans="3:55" outlineLevel="1" x14ac:dyDescent="0.35">
      <c r="C723" s="5" t="s">
        <v>47</v>
      </c>
      <c r="D723" s="5" t="s">
        <v>65</v>
      </c>
      <c r="E723" s="5" t="s">
        <v>80</v>
      </c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37">
        <v>0</v>
      </c>
      <c r="S723" s="33">
        <v>0</v>
      </c>
      <c r="T723" s="20">
        <v>0</v>
      </c>
      <c r="U723" s="20">
        <v>0</v>
      </c>
      <c r="V723" s="20">
        <v>0</v>
      </c>
      <c r="W723" s="20">
        <v>0</v>
      </c>
      <c r="X723" s="20">
        <v>0</v>
      </c>
      <c r="Y723" s="20">
        <v>0</v>
      </c>
      <c r="Z723" s="20"/>
      <c r="AA723" s="20">
        <v>0</v>
      </c>
      <c r="AB723" s="20">
        <v>0</v>
      </c>
      <c r="AC723" s="20">
        <v>0</v>
      </c>
      <c r="AD723" s="20">
        <v>0</v>
      </c>
      <c r="AE723" s="37">
        <f t="shared" si="171"/>
        <v>0</v>
      </c>
      <c r="AF723" s="148">
        <f t="shared" si="162"/>
        <v>0</v>
      </c>
      <c r="AG723" s="462">
        <f t="shared" si="172"/>
        <v>0</v>
      </c>
      <c r="AH723" s="149">
        <f t="shared" si="165"/>
        <v>0</v>
      </c>
      <c r="AI723" s="149">
        <f t="shared" si="166"/>
        <v>0</v>
      </c>
      <c r="AJ723" s="457">
        <f t="shared" si="167"/>
        <v>0</v>
      </c>
      <c r="AK723" s="16">
        <v>0</v>
      </c>
      <c r="AL723" s="147">
        <v>0</v>
      </c>
      <c r="AM723" s="147">
        <f t="shared" si="168"/>
        <v>0</v>
      </c>
      <c r="AN723" s="147">
        <v>0</v>
      </c>
      <c r="AO723" s="147">
        <f t="shared" si="169"/>
        <v>0</v>
      </c>
      <c r="AP723" s="147">
        <f t="shared" si="170"/>
        <v>0</v>
      </c>
      <c r="AS723" s="20"/>
      <c r="AT723" s="33"/>
      <c r="AU723" s="33"/>
      <c r="AV723" s="33"/>
      <c r="AW723" s="33"/>
      <c r="AX723" s="33"/>
      <c r="AY723" s="33"/>
      <c r="AZ723" s="33">
        <f t="shared" si="163"/>
        <v>0</v>
      </c>
      <c r="BA723" s="397">
        <f t="shared" si="173"/>
        <v>0</v>
      </c>
    </row>
    <row r="724" spans="3:55" outlineLevel="1" x14ac:dyDescent="0.35">
      <c r="C724" s="5" t="s">
        <v>47</v>
      </c>
      <c r="D724" s="5" t="s">
        <v>66</v>
      </c>
      <c r="E724" s="5" t="s">
        <v>80</v>
      </c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37">
        <v>0</v>
      </c>
      <c r="S724" s="33">
        <v>0</v>
      </c>
      <c r="T724" s="20">
        <v>0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/>
      <c r="AA724" s="20">
        <v>0</v>
      </c>
      <c r="AB724" s="20">
        <v>0</v>
      </c>
      <c r="AC724" s="20">
        <v>0</v>
      </c>
      <c r="AD724" s="20">
        <v>0</v>
      </c>
      <c r="AE724" s="37">
        <f t="shared" si="171"/>
        <v>0</v>
      </c>
      <c r="AF724" s="148">
        <f t="shared" si="162"/>
        <v>0</v>
      </c>
      <c r="AG724" s="462">
        <f t="shared" si="172"/>
        <v>0</v>
      </c>
      <c r="AH724" s="149">
        <f t="shared" si="165"/>
        <v>0</v>
      </c>
      <c r="AI724" s="149">
        <f t="shared" si="166"/>
        <v>0</v>
      </c>
      <c r="AJ724" s="457">
        <f t="shared" si="167"/>
        <v>0</v>
      </c>
      <c r="AK724" s="16">
        <v>0</v>
      </c>
      <c r="AL724" s="147">
        <v>0</v>
      </c>
      <c r="AM724" s="147">
        <f t="shared" si="168"/>
        <v>0</v>
      </c>
      <c r="AN724" s="147">
        <v>0</v>
      </c>
      <c r="AO724" s="147">
        <f t="shared" si="169"/>
        <v>0</v>
      </c>
      <c r="AP724" s="147">
        <f t="shared" si="170"/>
        <v>0</v>
      </c>
      <c r="AS724" s="20"/>
      <c r="AT724" s="33"/>
      <c r="AU724" s="33"/>
      <c r="AV724" s="33"/>
      <c r="AW724" s="33"/>
      <c r="AX724" s="33"/>
      <c r="AY724" s="33"/>
      <c r="AZ724" s="33">
        <f t="shared" si="163"/>
        <v>0</v>
      </c>
      <c r="BA724" s="397">
        <f t="shared" si="173"/>
        <v>0</v>
      </c>
    </row>
    <row r="725" spans="3:55" outlineLevel="1" x14ac:dyDescent="0.35">
      <c r="C725" s="5" t="s">
        <v>47</v>
      </c>
      <c r="D725" s="5" t="s">
        <v>67</v>
      </c>
      <c r="E725" s="5" t="s">
        <v>80</v>
      </c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37">
        <v>0</v>
      </c>
      <c r="S725" s="33">
        <v>0</v>
      </c>
      <c r="T725" s="20">
        <v>0</v>
      </c>
      <c r="U725" s="20">
        <v>0</v>
      </c>
      <c r="V725" s="20">
        <v>0</v>
      </c>
      <c r="W725" s="20">
        <v>0</v>
      </c>
      <c r="X725" s="20">
        <v>0</v>
      </c>
      <c r="Y725" s="20">
        <v>0</v>
      </c>
      <c r="Z725" s="20"/>
      <c r="AA725" s="20">
        <v>0</v>
      </c>
      <c r="AB725" s="20">
        <v>0</v>
      </c>
      <c r="AC725" s="20">
        <v>0</v>
      </c>
      <c r="AD725" s="20">
        <v>0</v>
      </c>
      <c r="AE725" s="37">
        <f t="shared" si="171"/>
        <v>0</v>
      </c>
      <c r="AF725" s="148">
        <f t="shared" ref="AF725:AF767" si="174">AE725/$AE$7</f>
        <v>0</v>
      </c>
      <c r="AG725" s="462">
        <f t="shared" si="172"/>
        <v>0</v>
      </c>
      <c r="AH725" s="149">
        <f t="shared" si="165"/>
        <v>0</v>
      </c>
      <c r="AI725" s="149">
        <f t="shared" si="166"/>
        <v>0</v>
      </c>
      <c r="AJ725" s="457">
        <f t="shared" si="167"/>
        <v>0</v>
      </c>
      <c r="AK725" s="16">
        <v>0</v>
      </c>
      <c r="AL725" s="147">
        <v>0</v>
      </c>
      <c r="AM725" s="147">
        <f t="shared" si="168"/>
        <v>0</v>
      </c>
      <c r="AN725" s="147">
        <v>0</v>
      </c>
      <c r="AO725" s="147">
        <f t="shared" si="169"/>
        <v>0</v>
      </c>
      <c r="AP725" s="147">
        <f t="shared" si="170"/>
        <v>0</v>
      </c>
      <c r="AS725" s="20"/>
      <c r="AT725" s="33"/>
      <c r="AU725" s="33"/>
      <c r="AV725" s="33"/>
      <c r="AW725" s="33"/>
      <c r="AX725" s="33"/>
      <c r="AY725" s="33"/>
      <c r="AZ725" s="33">
        <f t="shared" si="163"/>
        <v>0</v>
      </c>
      <c r="BA725" s="397">
        <f t="shared" si="173"/>
        <v>0</v>
      </c>
    </row>
    <row r="726" spans="3:55" outlineLevel="1" x14ac:dyDescent="0.35">
      <c r="C726" s="5" t="s">
        <v>47</v>
      </c>
      <c r="D726" s="5" t="s">
        <v>68</v>
      </c>
      <c r="E726" s="5" t="s">
        <v>81</v>
      </c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37">
        <v>0</v>
      </c>
      <c r="S726" s="33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/>
      <c r="AA726" s="20">
        <v>0</v>
      </c>
      <c r="AB726" s="20">
        <v>0</v>
      </c>
      <c r="AC726" s="20">
        <v>0</v>
      </c>
      <c r="AD726" s="20">
        <v>0</v>
      </c>
      <c r="AE726" s="37">
        <f t="shared" si="171"/>
        <v>0</v>
      </c>
      <c r="AF726" s="148">
        <f t="shared" si="174"/>
        <v>0</v>
      </c>
      <c r="AG726" s="462">
        <f t="shared" si="172"/>
        <v>0</v>
      </c>
      <c r="AH726" s="149">
        <f t="shared" si="165"/>
        <v>0</v>
      </c>
      <c r="AI726" s="149">
        <f t="shared" si="166"/>
        <v>0</v>
      </c>
      <c r="AJ726" s="457">
        <f t="shared" si="167"/>
        <v>0</v>
      </c>
      <c r="AK726" s="16">
        <v>0</v>
      </c>
      <c r="AL726" s="147">
        <v>0</v>
      </c>
      <c r="AM726" s="147">
        <f t="shared" si="168"/>
        <v>0</v>
      </c>
      <c r="AN726" s="147">
        <v>0</v>
      </c>
      <c r="AO726" s="147">
        <f t="shared" si="169"/>
        <v>0</v>
      </c>
      <c r="AP726" s="147">
        <f t="shared" si="170"/>
        <v>0</v>
      </c>
      <c r="AS726" s="20"/>
      <c r="AT726" s="33"/>
      <c r="AU726" s="33"/>
      <c r="AV726" s="33"/>
      <c r="AW726" s="33"/>
      <c r="AX726" s="33"/>
      <c r="AY726" s="33"/>
      <c r="AZ726" s="33">
        <f t="shared" si="163"/>
        <v>0</v>
      </c>
      <c r="BA726" s="397">
        <f t="shared" si="173"/>
        <v>0</v>
      </c>
    </row>
    <row r="727" spans="3:55" outlineLevel="1" x14ac:dyDescent="0.35">
      <c r="C727" s="5" t="s">
        <v>83</v>
      </c>
      <c r="D727" s="14" t="s">
        <v>82</v>
      </c>
      <c r="E727" s="5"/>
      <c r="F727" s="23">
        <v>0</v>
      </c>
      <c r="G727" s="23">
        <v>0</v>
      </c>
      <c r="H727" s="23">
        <v>0</v>
      </c>
      <c r="I727" s="23">
        <v>0</v>
      </c>
      <c r="J727" s="23">
        <v>0</v>
      </c>
      <c r="K727" s="23">
        <v>0</v>
      </c>
      <c r="L727" s="23">
        <v>0</v>
      </c>
      <c r="M727" s="23">
        <v>0</v>
      </c>
      <c r="N727" s="23">
        <v>0</v>
      </c>
      <c r="O727" s="23">
        <v>0</v>
      </c>
      <c r="P727" s="23">
        <v>0</v>
      </c>
      <c r="Q727" s="23">
        <v>0</v>
      </c>
      <c r="R727" s="37">
        <v>0</v>
      </c>
      <c r="S727" s="34">
        <v>0</v>
      </c>
      <c r="T727" s="26">
        <v>0</v>
      </c>
      <c r="U727" s="26">
        <v>0</v>
      </c>
      <c r="V727" s="26">
        <v>0</v>
      </c>
      <c r="W727" s="26">
        <v>0</v>
      </c>
      <c r="X727" s="26">
        <v>0</v>
      </c>
      <c r="Y727" s="26">
        <v>0</v>
      </c>
      <c r="Z727" s="26"/>
      <c r="AA727" s="26">
        <v>0</v>
      </c>
      <c r="AB727" s="26">
        <v>0</v>
      </c>
      <c r="AC727" s="26">
        <v>0</v>
      </c>
      <c r="AD727" s="26">
        <v>0</v>
      </c>
      <c r="AE727" s="37">
        <f t="shared" si="171"/>
        <v>0</v>
      </c>
      <c r="AF727" s="148">
        <f t="shared" si="174"/>
        <v>0</v>
      </c>
      <c r="AG727" s="462">
        <f t="shared" si="172"/>
        <v>0</v>
      </c>
      <c r="AH727" s="149"/>
      <c r="AI727" s="149"/>
      <c r="AJ727" s="457">
        <f t="shared" si="167"/>
        <v>0</v>
      </c>
      <c r="AK727" s="16">
        <v>0</v>
      </c>
      <c r="AL727" s="147">
        <v>0</v>
      </c>
      <c r="AM727" s="147">
        <f t="shared" si="168"/>
        <v>0</v>
      </c>
      <c r="AN727" s="147">
        <v>0</v>
      </c>
      <c r="AO727" s="147">
        <f t="shared" si="169"/>
        <v>0</v>
      </c>
      <c r="AP727" s="147">
        <f t="shared" si="170"/>
        <v>0</v>
      </c>
      <c r="AS727" s="20"/>
      <c r="AT727" s="33"/>
      <c r="AU727" s="33"/>
      <c r="AV727" s="33"/>
      <c r="AW727" s="33"/>
      <c r="AX727" s="33"/>
      <c r="AY727" s="33"/>
      <c r="AZ727" s="33">
        <f t="shared" si="163"/>
        <v>0</v>
      </c>
      <c r="BA727" s="397">
        <f t="shared" si="173"/>
        <v>0</v>
      </c>
    </row>
    <row r="728" spans="3:55" outlineLevel="1" x14ac:dyDescent="0.35">
      <c r="C728" s="5" t="s">
        <v>83</v>
      </c>
      <c r="D728" s="5" t="s">
        <v>84</v>
      </c>
      <c r="E728" s="5" t="s">
        <v>70</v>
      </c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37">
        <v>0</v>
      </c>
      <c r="S728" s="33">
        <v>0</v>
      </c>
      <c r="T728" s="20">
        <v>0</v>
      </c>
      <c r="U728" s="20">
        <v>0</v>
      </c>
      <c r="V728" s="20">
        <v>0</v>
      </c>
      <c r="W728" s="20">
        <v>0</v>
      </c>
      <c r="X728" s="20">
        <v>0</v>
      </c>
      <c r="Y728" s="20">
        <v>0</v>
      </c>
      <c r="Z728" s="20"/>
      <c r="AA728" s="20">
        <v>0</v>
      </c>
      <c r="AB728" s="20">
        <v>0</v>
      </c>
      <c r="AC728" s="20">
        <v>0</v>
      </c>
      <c r="AD728" s="20">
        <v>0</v>
      </c>
      <c r="AE728" s="37">
        <f t="shared" si="171"/>
        <v>0</v>
      </c>
      <c r="AF728" s="148">
        <f t="shared" si="174"/>
        <v>0</v>
      </c>
      <c r="AG728" s="462">
        <f t="shared" si="172"/>
        <v>0</v>
      </c>
      <c r="AH728" s="149"/>
      <c r="AI728" s="149"/>
      <c r="AJ728" s="457">
        <f t="shared" si="167"/>
        <v>0</v>
      </c>
      <c r="AK728" s="16">
        <v>0</v>
      </c>
      <c r="AL728" s="147">
        <v>0</v>
      </c>
      <c r="AM728" s="147">
        <f t="shared" si="168"/>
        <v>0</v>
      </c>
      <c r="AN728" s="147">
        <v>0</v>
      </c>
      <c r="AO728" s="147">
        <f t="shared" si="169"/>
        <v>0</v>
      </c>
      <c r="AP728" s="147">
        <f t="shared" si="170"/>
        <v>0</v>
      </c>
      <c r="AS728" s="20"/>
      <c r="AT728" s="33"/>
      <c r="AU728" s="33"/>
      <c r="AV728" s="33"/>
      <c r="AW728" s="33"/>
      <c r="AX728" s="33"/>
      <c r="AY728" s="33"/>
      <c r="AZ728" s="33">
        <f t="shared" si="163"/>
        <v>0</v>
      </c>
      <c r="BA728" s="397">
        <f t="shared" si="173"/>
        <v>0</v>
      </c>
    </row>
    <row r="729" spans="3:55" outlineLevel="1" x14ac:dyDescent="0.35">
      <c r="C729" s="5" t="s">
        <v>83</v>
      </c>
      <c r="D729" s="5" t="s">
        <v>85</v>
      </c>
      <c r="E729" s="5" t="s">
        <v>70</v>
      </c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37">
        <v>0</v>
      </c>
      <c r="S729" s="33">
        <v>0</v>
      </c>
      <c r="T729" s="20">
        <v>0</v>
      </c>
      <c r="U729" s="20">
        <v>0</v>
      </c>
      <c r="V729" s="20">
        <v>0</v>
      </c>
      <c r="W729" s="20">
        <v>0</v>
      </c>
      <c r="X729" s="20">
        <v>0</v>
      </c>
      <c r="Y729" s="20">
        <v>0</v>
      </c>
      <c r="Z729" s="20"/>
      <c r="AA729" s="20">
        <v>0</v>
      </c>
      <c r="AB729" s="20">
        <v>0</v>
      </c>
      <c r="AC729" s="20">
        <v>0</v>
      </c>
      <c r="AD729" s="20">
        <v>0</v>
      </c>
      <c r="AE729" s="37">
        <f t="shared" si="171"/>
        <v>0</v>
      </c>
      <c r="AF729" s="148">
        <f t="shared" si="174"/>
        <v>0</v>
      </c>
      <c r="AG729" s="462">
        <f t="shared" si="172"/>
        <v>0</v>
      </c>
      <c r="AH729" s="149"/>
      <c r="AI729" s="149"/>
      <c r="AJ729" s="457">
        <f t="shared" si="167"/>
        <v>0</v>
      </c>
      <c r="AK729" s="16">
        <v>0</v>
      </c>
      <c r="AL729" s="147">
        <v>0</v>
      </c>
      <c r="AM729" s="147">
        <f t="shared" si="168"/>
        <v>0</v>
      </c>
      <c r="AN729" s="147">
        <v>0</v>
      </c>
      <c r="AO729" s="147">
        <f t="shared" si="169"/>
        <v>0</v>
      </c>
      <c r="AP729" s="147">
        <f t="shared" si="170"/>
        <v>0</v>
      </c>
      <c r="AS729" s="20"/>
      <c r="AT729" s="33"/>
      <c r="AU729" s="33"/>
      <c r="AV729" s="33"/>
      <c r="AW729" s="33"/>
      <c r="AX729" s="33"/>
      <c r="AY729" s="33"/>
      <c r="AZ729" s="33">
        <f t="shared" si="163"/>
        <v>0</v>
      </c>
      <c r="BA729" s="397">
        <f t="shared" si="173"/>
        <v>0</v>
      </c>
    </row>
    <row r="730" spans="3:55" outlineLevel="1" x14ac:dyDescent="0.35">
      <c r="C730" s="5" t="s">
        <v>83</v>
      </c>
      <c r="D730" s="5" t="s">
        <v>86</v>
      </c>
      <c r="E730" s="5" t="s">
        <v>71</v>
      </c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37">
        <v>0</v>
      </c>
      <c r="S730" s="33">
        <v>0</v>
      </c>
      <c r="T730" s="20">
        <v>0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/>
      <c r="AA730" s="20">
        <v>0</v>
      </c>
      <c r="AB730" s="20">
        <v>0</v>
      </c>
      <c r="AC730" s="20">
        <v>0</v>
      </c>
      <c r="AD730" s="20">
        <v>0</v>
      </c>
      <c r="AE730" s="37">
        <f t="shared" si="171"/>
        <v>0</v>
      </c>
      <c r="AF730" s="148">
        <f t="shared" si="174"/>
        <v>0</v>
      </c>
      <c r="AG730" s="462">
        <f t="shared" si="172"/>
        <v>0</v>
      </c>
      <c r="AH730" s="149"/>
      <c r="AI730" s="149"/>
      <c r="AJ730" s="457">
        <f t="shared" si="167"/>
        <v>0</v>
      </c>
      <c r="AK730" s="16">
        <v>0</v>
      </c>
      <c r="AL730" s="147">
        <v>0</v>
      </c>
      <c r="AM730" s="147">
        <f t="shared" si="168"/>
        <v>0</v>
      </c>
      <c r="AN730" s="147">
        <v>0</v>
      </c>
      <c r="AO730" s="147">
        <f t="shared" si="169"/>
        <v>0</v>
      </c>
      <c r="AP730" s="147">
        <f t="shared" si="170"/>
        <v>0</v>
      </c>
      <c r="AS730" s="20"/>
      <c r="AT730" s="33"/>
      <c r="AU730" s="33"/>
      <c r="AV730" s="33"/>
      <c r="AW730" s="33"/>
      <c r="AX730" s="33"/>
      <c r="AY730" s="33"/>
      <c r="AZ730" s="33">
        <f t="shared" si="163"/>
        <v>0</v>
      </c>
      <c r="BA730" s="397">
        <f t="shared" si="173"/>
        <v>0</v>
      </c>
    </row>
    <row r="731" spans="3:55" x14ac:dyDescent="0.35">
      <c r="C731" s="10" t="s">
        <v>108</v>
      </c>
      <c r="D731" s="10"/>
      <c r="E731" s="10"/>
      <c r="F731" s="22">
        <v>178876.2774199993</v>
      </c>
      <c r="G731" s="22">
        <v>293070.28028519487</v>
      </c>
      <c r="H731" s="22">
        <v>29950.399860804573</v>
      </c>
      <c r="I731" s="22">
        <v>91897.643432204961</v>
      </c>
      <c r="J731" s="22">
        <v>74531.01425199848</v>
      </c>
      <c r="K731" s="22">
        <v>274272.98471000034</v>
      </c>
      <c r="L731" s="22">
        <v>59603.877064799497</v>
      </c>
      <c r="M731" s="22">
        <v>64628.607096000393</v>
      </c>
      <c r="N731" s="22">
        <v>54159.398935993857</v>
      </c>
      <c r="O731" s="22">
        <v>24473.023480028787</v>
      </c>
      <c r="P731" s="22">
        <v>0</v>
      </c>
      <c r="Q731" s="22">
        <v>0</v>
      </c>
      <c r="R731" s="156">
        <v>1145463.5065370253</v>
      </c>
      <c r="S731" s="35">
        <v>7803.2181600000004</v>
      </c>
      <c r="T731" s="21">
        <v>17277.52896</v>
      </c>
      <c r="U731" s="21">
        <v>11134.713600000005</v>
      </c>
      <c r="V731" s="21">
        <v>6673.5144000000009</v>
      </c>
      <c r="W731" s="21">
        <v>1738.99872</v>
      </c>
      <c r="X731" s="21">
        <v>1831.9089600000002</v>
      </c>
      <c r="Y731" s="21">
        <v>11375.737200000001</v>
      </c>
      <c r="Z731" s="21">
        <f>+SUM(Z732:Z768)</f>
        <v>5717.6236800000006</v>
      </c>
      <c r="AA731" s="21">
        <f>+SUM(AA732:AA768)</f>
        <v>32619.348000000002</v>
      </c>
      <c r="AB731" s="21">
        <v>0</v>
      </c>
      <c r="AC731" s="21">
        <v>0</v>
      </c>
      <c r="AD731" s="21">
        <v>0</v>
      </c>
      <c r="AE731" s="156">
        <f t="shared" si="171"/>
        <v>96172.591680000012</v>
      </c>
      <c r="AF731" s="150">
        <f t="shared" si="174"/>
        <v>1.0370866477500506E-3</v>
      </c>
      <c r="AG731" s="161">
        <f t="shared" si="172"/>
        <v>-0.94042801655675079</v>
      </c>
      <c r="AH731" s="151">
        <f>SUM(AH732:AH767)</f>
        <v>9362.5200000000023</v>
      </c>
      <c r="AI731" s="151">
        <f>SUM(AI732:AI767)</f>
        <v>16233.446160000005</v>
      </c>
      <c r="AJ731" s="456">
        <f t="shared" si="167"/>
        <v>1.438787231358013E-3</v>
      </c>
      <c r="AK731" s="25">
        <v>63628.396804078475</v>
      </c>
      <c r="AL731" s="25">
        <v>7342.257807389673</v>
      </c>
      <c r="AM731" s="25">
        <f t="shared" si="168"/>
        <v>21836.624882979868</v>
      </c>
      <c r="AN731" s="25">
        <v>21836.624882979868</v>
      </c>
      <c r="AO731" s="25">
        <f t="shared" si="169"/>
        <v>23080.532846207807</v>
      </c>
      <c r="AP731" s="25">
        <f t="shared" si="170"/>
        <v>24538.063012833012</v>
      </c>
      <c r="AS731" s="21">
        <f>SUM(AS732:AS771)</f>
        <v>9289.0690195106163</v>
      </c>
      <c r="AT731" s="35">
        <f t="shared" ref="AT731:AY731" si="175">SUM(AT732:AT771)</f>
        <v>5438.4503883439338</v>
      </c>
      <c r="AU731" s="35">
        <f t="shared" si="175"/>
        <v>19486.175563759185</v>
      </c>
      <c r="AV731" s="35">
        <f t="shared" si="175"/>
        <v>58508.794034939245</v>
      </c>
      <c r="AW731" s="35">
        <f t="shared" si="175"/>
        <v>16440.575805590634</v>
      </c>
      <c r="AX731" s="35">
        <f t="shared" si="175"/>
        <v>9531</v>
      </c>
      <c r="AY731" s="35">
        <f t="shared" si="175"/>
        <v>9643.6656000000003</v>
      </c>
      <c r="AZ731" s="35">
        <f t="shared" si="163"/>
        <v>191966.12721622208</v>
      </c>
      <c r="BA731" s="22">
        <f t="shared" si="173"/>
        <v>268763.60576563247</v>
      </c>
      <c r="BC731" s="399"/>
    </row>
    <row r="732" spans="3:55" outlineLevel="1" x14ac:dyDescent="0.35">
      <c r="C732" s="5" t="s">
        <v>40</v>
      </c>
      <c r="D732" s="5" t="s">
        <v>36</v>
      </c>
      <c r="E732" s="5" t="s">
        <v>69</v>
      </c>
      <c r="F732" s="28">
        <v>3202.4080000000004</v>
      </c>
      <c r="G732" s="28">
        <v>4234.8614000000007</v>
      </c>
      <c r="H732" s="28">
        <v>3512.9380000000006</v>
      </c>
      <c r="I732" s="28">
        <v>12119.91</v>
      </c>
      <c r="J732" s="28">
        <v>13679.93</v>
      </c>
      <c r="K732" s="28">
        <v>6013.5900000000011</v>
      </c>
      <c r="L732" s="28">
        <v>11915.402400000003</v>
      </c>
      <c r="M732" s="28">
        <v>3060.9359999999997</v>
      </c>
      <c r="N732" s="28">
        <v>5290.38</v>
      </c>
      <c r="O732" s="28">
        <v>1524.5496000008534</v>
      </c>
      <c r="P732" s="28"/>
      <c r="Q732" s="28"/>
      <c r="R732" s="37">
        <v>64554.905400000862</v>
      </c>
      <c r="S732" s="33">
        <v>395.99280000000005</v>
      </c>
      <c r="T732" s="20">
        <v>879.11784000000011</v>
      </c>
      <c r="U732" s="20">
        <v>2316.5352000000003</v>
      </c>
      <c r="V732" s="20">
        <v>3167.9424000000004</v>
      </c>
      <c r="W732" s="20">
        <v>395.99280000000005</v>
      </c>
      <c r="X732" s="20">
        <v>791.98560000000009</v>
      </c>
      <c r="Y732" s="20">
        <v>3167.9424000000004</v>
      </c>
      <c r="Z732" s="20">
        <v>760.32</v>
      </c>
      <c r="AA732" s="20">
        <v>22967.582400000003</v>
      </c>
      <c r="AB732" s="20">
        <v>0</v>
      </c>
      <c r="AC732" s="20">
        <v>0</v>
      </c>
      <c r="AD732" s="20">
        <v>0</v>
      </c>
      <c r="AE732" s="37">
        <f t="shared" si="171"/>
        <v>34843.411440000003</v>
      </c>
      <c r="AF732" s="401">
        <f t="shared" si="174"/>
        <v>3.7573737106639821E-4</v>
      </c>
      <c r="AG732" s="462">
        <f t="shared" si="172"/>
        <v>-0.79432223731552032</v>
      </c>
      <c r="AH732" s="135">
        <f t="shared" ref="AH732:AH762" si="176">AVERAGE(S732:AA732)</f>
        <v>3871.4901600000003</v>
      </c>
      <c r="AI732" s="149">
        <f t="shared" ref="AI732:AI762" si="177">AVERAGE(Y732:AA732)</f>
        <v>8965.2816000000003</v>
      </c>
      <c r="AJ732" s="467">
        <f t="shared" si="167"/>
        <v>7.9460224061314979E-4</v>
      </c>
      <c r="AK732" s="33">
        <v>7368.7581544902087</v>
      </c>
      <c r="AL732" s="195">
        <f t="shared" ref="AL732:AL767" si="178">$AL$7*AJ732</f>
        <v>11392.710936540678</v>
      </c>
      <c r="AM732" s="195">
        <f t="shared" si="168"/>
        <v>12059.761639021046</v>
      </c>
      <c r="AN732" s="195">
        <v>12059.761639021046</v>
      </c>
      <c r="AO732" s="195">
        <f t="shared" si="169"/>
        <v>12746.737470579223</v>
      </c>
      <c r="AP732" s="402">
        <f t="shared" si="170"/>
        <v>13551.690913951465</v>
      </c>
      <c r="AS732" s="20"/>
      <c r="AT732" s="33">
        <v>145.80257292199354</v>
      </c>
      <c r="AU732" s="33">
        <v>1056.8188126939003</v>
      </c>
      <c r="AV732" s="33">
        <v>6263.6194880317689</v>
      </c>
      <c r="AW732" s="33"/>
      <c r="AX732" s="33"/>
      <c r="AY732" s="33"/>
      <c r="AZ732" s="33">
        <f t="shared" si="163"/>
        <v>14834.99902813787</v>
      </c>
      <c r="BA732" s="397">
        <f t="shared" si="173"/>
        <v>64585.899988230289</v>
      </c>
    </row>
    <row r="733" spans="3:55" outlineLevel="1" x14ac:dyDescent="0.35">
      <c r="C733" s="5" t="s">
        <v>41</v>
      </c>
      <c r="D733" s="5" t="s">
        <v>32</v>
      </c>
      <c r="E733" s="5" t="s">
        <v>70</v>
      </c>
      <c r="F733" s="28">
        <v>3493.9079999999999</v>
      </c>
      <c r="G733" s="28">
        <v>5113.0101000000004</v>
      </c>
      <c r="H733" s="28">
        <v>3986.3537999999999</v>
      </c>
      <c r="I733" s="28">
        <v>8777.0165999999972</v>
      </c>
      <c r="J733" s="28">
        <v>7264.0853999999981</v>
      </c>
      <c r="K733" s="28">
        <v>39988.119599999998</v>
      </c>
      <c r="L733" s="28">
        <v>5490.1152000000002</v>
      </c>
      <c r="M733" s="28">
        <v>8690.7815999999984</v>
      </c>
      <c r="N733" s="28">
        <v>6546.7440000000015</v>
      </c>
      <c r="O733" s="28">
        <v>4807.8360000173416</v>
      </c>
      <c r="P733" s="28"/>
      <c r="Q733" s="28"/>
      <c r="R733" s="37">
        <v>94157.970300017332</v>
      </c>
      <c r="S733" s="33">
        <v>354.60720000000003</v>
      </c>
      <c r="T733" s="20">
        <v>658.88640000000009</v>
      </c>
      <c r="U733" s="20">
        <v>326.00880000000001</v>
      </c>
      <c r="V733" s="20">
        <v>326.00880000000001</v>
      </c>
      <c r="W733" s="20">
        <v>0</v>
      </c>
      <c r="X733" s="20">
        <v>326.00880000000001</v>
      </c>
      <c r="Y733" s="20">
        <v>984.89520000000005</v>
      </c>
      <c r="Z733" s="20">
        <v>326.00880000000001</v>
      </c>
      <c r="AA733" s="20">
        <v>2371.3559999999998</v>
      </c>
      <c r="AB733" s="20">
        <v>0</v>
      </c>
      <c r="AC733" s="20">
        <v>0</v>
      </c>
      <c r="AD733" s="20">
        <v>0</v>
      </c>
      <c r="AE733" s="37">
        <f t="shared" si="171"/>
        <v>5673.7800000000007</v>
      </c>
      <c r="AF733" s="401">
        <f t="shared" si="174"/>
        <v>6.1183767406935307E-5</v>
      </c>
      <c r="AG733" s="462">
        <f t="shared" si="172"/>
        <v>-0.96011728519768114</v>
      </c>
      <c r="AH733" s="135">
        <f t="shared" si="176"/>
        <v>630.42000000000007</v>
      </c>
      <c r="AI733" s="149">
        <f t="shared" si="177"/>
        <v>1227.4199999999998</v>
      </c>
      <c r="AJ733" s="467">
        <f t="shared" si="167"/>
        <v>1.0878751228220117E-4</v>
      </c>
      <c r="AK733" s="33">
        <v>14229.777891555941</v>
      </c>
      <c r="AL733" s="195">
        <f t="shared" si="178"/>
        <v>1559.7548277489418</v>
      </c>
      <c r="AM733" s="195">
        <f t="shared" si="168"/>
        <v>1651.0794965957577</v>
      </c>
      <c r="AN733" s="195">
        <v>1651.0794965957577</v>
      </c>
      <c r="AO733" s="195">
        <f t="shared" si="169"/>
        <v>1745.1320777406866</v>
      </c>
      <c r="AP733" s="402">
        <f t="shared" si="170"/>
        <v>1855.3367539065705</v>
      </c>
      <c r="AS733" s="20"/>
      <c r="AT733" s="33">
        <v>111.35140567301177</v>
      </c>
      <c r="AU733" s="33">
        <v>2290.2502731631416</v>
      </c>
      <c r="AV733" s="33">
        <v>5428.9074656256525</v>
      </c>
      <c r="AW733" s="33"/>
      <c r="AX733" s="33">
        <v>1390.4703279496896</v>
      </c>
      <c r="AY733" s="33"/>
      <c r="AZ733" s="33">
        <f t="shared" si="163"/>
        <v>23450.757363967437</v>
      </c>
      <c r="BA733" s="397">
        <f t="shared" si="173"/>
        <v>30262.060519959392</v>
      </c>
    </row>
    <row r="734" spans="3:55" outlineLevel="1" x14ac:dyDescent="0.35">
      <c r="C734" s="5" t="s">
        <v>41</v>
      </c>
      <c r="D734" s="5" t="s">
        <v>33</v>
      </c>
      <c r="E734" s="5" t="s">
        <v>70</v>
      </c>
      <c r="F734" s="28">
        <v>6602.706000000001</v>
      </c>
      <c r="G734" s="28">
        <v>4026.5280000000002</v>
      </c>
      <c r="H734" s="28">
        <v>4722.1019999999999</v>
      </c>
      <c r="I734" s="28">
        <v>8137.0080000000016</v>
      </c>
      <c r="J734" s="28">
        <v>6413.8139999999994</v>
      </c>
      <c r="K734" s="28">
        <v>53604.15389999999</v>
      </c>
      <c r="L734" s="28">
        <v>5216.2574399999994</v>
      </c>
      <c r="M734" s="28">
        <v>5669.2223999999987</v>
      </c>
      <c r="N734" s="28">
        <v>6584.4575999999997</v>
      </c>
      <c r="O734" s="28">
        <v>3939.5808000025427</v>
      </c>
      <c r="P734" s="28"/>
      <c r="Q734" s="28"/>
      <c r="R734" s="37">
        <v>104915.83014000252</v>
      </c>
      <c r="S734" s="33">
        <v>326.00880000000001</v>
      </c>
      <c r="T734" s="20">
        <v>0</v>
      </c>
      <c r="U734" s="20">
        <v>652.01760000000002</v>
      </c>
      <c r="V734" s="20">
        <v>326.00880000000001</v>
      </c>
      <c r="W734" s="20">
        <v>0</v>
      </c>
      <c r="X734" s="20">
        <v>497.5992</v>
      </c>
      <c r="Y734" s="20">
        <v>2028.1751999999999</v>
      </c>
      <c r="Z734" s="20">
        <v>326.00880000000001</v>
      </c>
      <c r="AA734" s="20">
        <v>2371.3560000000002</v>
      </c>
      <c r="AB734" s="20">
        <v>0</v>
      </c>
      <c r="AC734" s="20">
        <v>0</v>
      </c>
      <c r="AD734" s="20">
        <v>0</v>
      </c>
      <c r="AE734" s="37">
        <f t="shared" si="171"/>
        <v>6527.1743999999999</v>
      </c>
      <c r="AF734" s="401">
        <f t="shared" si="174"/>
        <v>7.0386430265907823E-5</v>
      </c>
      <c r="AG734" s="462">
        <f t="shared" si="172"/>
        <v>-0.95597267173985734</v>
      </c>
      <c r="AH734" s="135">
        <f t="shared" si="176"/>
        <v>725.24159999999995</v>
      </c>
      <c r="AI734" s="149">
        <f t="shared" si="177"/>
        <v>1575.18</v>
      </c>
      <c r="AJ734" s="467">
        <f t="shared" si="167"/>
        <v>1.3960984308278965E-4</v>
      </c>
      <c r="AK734" s="33">
        <v>8403.8279302715</v>
      </c>
      <c r="AL734" s="195">
        <f t="shared" si="178"/>
        <v>2001.6739254481583</v>
      </c>
      <c r="AM734" s="195">
        <f t="shared" si="168"/>
        <v>2118.8732475010238</v>
      </c>
      <c r="AN734" s="195">
        <v>2118.8732475010238</v>
      </c>
      <c r="AO734" s="195">
        <f t="shared" si="169"/>
        <v>2239.5733703341766</v>
      </c>
      <c r="AP734" s="402">
        <f t="shared" si="170"/>
        <v>2381.0018966764046</v>
      </c>
      <c r="AS734" s="20"/>
      <c r="AT734" s="33">
        <v>174.43505639158263</v>
      </c>
      <c r="AU734" s="33">
        <v>757.41948722981522</v>
      </c>
      <c r="AV734" s="33">
        <v>3823.8424810366491</v>
      </c>
      <c r="AW734" s="33"/>
      <c r="AX734" s="33">
        <v>672.5903089203324</v>
      </c>
      <c r="AY734" s="33"/>
      <c r="AZ734" s="33">
        <f t="shared" si="163"/>
        <v>13832.115263849879</v>
      </c>
      <c r="BA734" s="397">
        <f t="shared" si="173"/>
        <v>22573.237703809638</v>
      </c>
    </row>
    <row r="735" spans="3:55" outlineLevel="1" x14ac:dyDescent="0.35">
      <c r="C735" s="5" t="s">
        <v>42</v>
      </c>
      <c r="D735" s="5" t="s">
        <v>48</v>
      </c>
      <c r="E735" s="5" t="s">
        <v>70</v>
      </c>
      <c r="F735" s="28"/>
      <c r="G735" s="28"/>
      <c r="H735" s="28"/>
      <c r="I735" s="28"/>
      <c r="J735" s="28"/>
      <c r="K735" s="28"/>
      <c r="L735" s="28"/>
      <c r="M735" s="28"/>
      <c r="N735" s="28"/>
      <c r="O735" s="23"/>
      <c r="P735" s="23"/>
      <c r="Q735" s="23"/>
      <c r="R735" s="37">
        <v>0</v>
      </c>
      <c r="S735" s="33">
        <v>0</v>
      </c>
      <c r="T735" s="20">
        <v>0</v>
      </c>
      <c r="U735" s="20">
        <v>0</v>
      </c>
      <c r="V735" s="20">
        <v>0</v>
      </c>
      <c r="W735" s="20">
        <v>0</v>
      </c>
      <c r="X735" s="20">
        <v>0</v>
      </c>
      <c r="Y735" s="20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37">
        <f t="shared" si="171"/>
        <v>0</v>
      </c>
      <c r="AF735" s="401">
        <f t="shared" si="174"/>
        <v>0</v>
      </c>
      <c r="AG735" s="462">
        <f t="shared" si="172"/>
        <v>0</v>
      </c>
      <c r="AH735" s="135">
        <f t="shared" si="176"/>
        <v>0</v>
      </c>
      <c r="AI735" s="149">
        <f t="shared" si="177"/>
        <v>0</v>
      </c>
      <c r="AJ735" s="467">
        <f t="shared" si="167"/>
        <v>0</v>
      </c>
      <c r="AK735" s="33">
        <v>1524.619059809565</v>
      </c>
      <c r="AL735" s="195">
        <f t="shared" si="178"/>
        <v>0</v>
      </c>
      <c r="AM735" s="195">
        <f t="shared" si="168"/>
        <v>0</v>
      </c>
      <c r="AN735" s="195">
        <v>0</v>
      </c>
      <c r="AO735" s="195">
        <f t="shared" si="169"/>
        <v>0</v>
      </c>
      <c r="AP735" s="402">
        <f t="shared" si="170"/>
        <v>0</v>
      </c>
      <c r="AS735" s="20"/>
      <c r="AT735" s="33">
        <v>0</v>
      </c>
      <c r="AU735" s="33">
        <v>0</v>
      </c>
      <c r="AV735" s="33">
        <v>0</v>
      </c>
      <c r="AW735" s="33"/>
      <c r="AX735" s="33"/>
      <c r="AY735" s="33"/>
      <c r="AZ735" s="33">
        <f t="shared" si="163"/>
        <v>1524.619059809565</v>
      </c>
      <c r="BA735" s="397">
        <f t="shared" si="173"/>
        <v>1524.619059809565</v>
      </c>
    </row>
    <row r="736" spans="3:55" outlineLevel="1" x14ac:dyDescent="0.35">
      <c r="C736" s="5" t="s">
        <v>43</v>
      </c>
      <c r="D736" s="5" t="s">
        <v>49</v>
      </c>
      <c r="E736" s="5" t="s">
        <v>69</v>
      </c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37">
        <v>0</v>
      </c>
      <c r="S736" s="33">
        <v>0</v>
      </c>
      <c r="T736" s="20">
        <v>0</v>
      </c>
      <c r="U736" s="20">
        <v>0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20">
        <v>0</v>
      </c>
      <c r="AD736" s="20">
        <v>0</v>
      </c>
      <c r="AE736" s="37">
        <f t="shared" si="171"/>
        <v>0</v>
      </c>
      <c r="AF736" s="401">
        <f t="shared" si="174"/>
        <v>0</v>
      </c>
      <c r="AG736" s="462">
        <f t="shared" si="172"/>
        <v>0</v>
      </c>
      <c r="AH736" s="135">
        <f t="shared" si="176"/>
        <v>0</v>
      </c>
      <c r="AI736" s="149">
        <f t="shared" si="177"/>
        <v>0</v>
      </c>
      <c r="AJ736" s="467">
        <f t="shared" si="167"/>
        <v>0</v>
      </c>
      <c r="AK736" s="33">
        <v>0</v>
      </c>
      <c r="AL736" s="195">
        <f t="shared" si="178"/>
        <v>0</v>
      </c>
      <c r="AM736" s="195">
        <f t="shared" si="168"/>
        <v>0</v>
      </c>
      <c r="AN736" s="195">
        <v>0</v>
      </c>
      <c r="AO736" s="195">
        <f t="shared" si="169"/>
        <v>0</v>
      </c>
      <c r="AP736" s="402">
        <f t="shared" si="170"/>
        <v>0</v>
      </c>
      <c r="AS736" s="20"/>
      <c r="AT736" s="33">
        <v>0</v>
      </c>
      <c r="AU736" s="33">
        <v>0</v>
      </c>
      <c r="AV736" s="33">
        <v>0</v>
      </c>
      <c r="AW736" s="33"/>
      <c r="AX736" s="33"/>
      <c r="AY736" s="33"/>
      <c r="AZ736" s="33">
        <f t="shared" si="163"/>
        <v>0</v>
      </c>
      <c r="BA736" s="397">
        <f t="shared" si="173"/>
        <v>0</v>
      </c>
    </row>
    <row r="737" spans="3:53" outlineLevel="1" x14ac:dyDescent="0.35">
      <c r="C737" s="5" t="s">
        <v>41</v>
      </c>
      <c r="D737" s="5" t="s">
        <v>30</v>
      </c>
      <c r="E737" s="5" t="s">
        <v>71</v>
      </c>
      <c r="F737" s="28">
        <v>112151.3808519993</v>
      </c>
      <c r="G737" s="28">
        <v>50529.972657994826</v>
      </c>
      <c r="H737" s="28">
        <v>4423.0795984045681</v>
      </c>
      <c r="I737" s="28">
        <v>22278.729901004954</v>
      </c>
      <c r="J737" s="28">
        <v>14589.37642999848</v>
      </c>
      <c r="K737" s="28">
        <v>160217.63297000038</v>
      </c>
      <c r="L737" s="28">
        <v>16892.584991999494</v>
      </c>
      <c r="M737" s="28">
        <v>11098.128240000398</v>
      </c>
      <c r="N737" s="28">
        <v>10040.514199993875</v>
      </c>
      <c r="O737" s="28">
        <v>3410.1388800082786</v>
      </c>
      <c r="P737" s="28"/>
      <c r="Q737" s="28"/>
      <c r="R737" s="37">
        <v>405631.53872140462</v>
      </c>
      <c r="S737" s="33">
        <v>648.94607999999994</v>
      </c>
      <c r="T737" s="20">
        <v>1097.5111199999999</v>
      </c>
      <c r="U737" s="20">
        <v>2861.4351600000009</v>
      </c>
      <c r="V737" s="20">
        <v>216.31536</v>
      </c>
      <c r="W737" s="20">
        <v>0</v>
      </c>
      <c r="X737" s="20">
        <v>216.31536</v>
      </c>
      <c r="Y737" s="20">
        <v>869.81039999999996</v>
      </c>
      <c r="Z737" s="20">
        <v>651.22055999999998</v>
      </c>
      <c r="AA737" s="20">
        <v>892.58111999999994</v>
      </c>
      <c r="AB737" s="20">
        <v>0</v>
      </c>
      <c r="AC737" s="20">
        <v>0</v>
      </c>
      <c r="AD737" s="20">
        <v>0</v>
      </c>
      <c r="AE737" s="37">
        <f t="shared" si="171"/>
        <v>7454.1351599999998</v>
      </c>
      <c r="AF737" s="401">
        <f t="shared" si="174"/>
        <v>8.0382403238986788E-5</v>
      </c>
      <c r="AG737" s="462">
        <f t="shared" si="172"/>
        <v>-0.98326906210824438</v>
      </c>
      <c r="AH737" s="135">
        <f t="shared" si="176"/>
        <v>828.23723999999993</v>
      </c>
      <c r="AI737" s="149">
        <f t="shared" si="177"/>
        <v>804.53735999999992</v>
      </c>
      <c r="AJ737" s="467">
        <f t="shared" si="167"/>
        <v>7.1306983699540266E-5</v>
      </c>
      <c r="AK737" s="33">
        <v>3600.2695198482866</v>
      </c>
      <c r="AL737" s="195">
        <f t="shared" si="178"/>
        <v>1022.3729704293465</v>
      </c>
      <c r="AM737" s="195">
        <f t="shared" si="168"/>
        <v>1082.2335788412117</v>
      </c>
      <c r="AN737" s="195">
        <v>1082.2335788412117</v>
      </c>
      <c r="AO737" s="195">
        <f t="shared" si="169"/>
        <v>1143.8822527552156</v>
      </c>
      <c r="AP737" s="402">
        <f t="shared" si="170"/>
        <v>1216.1181452957928</v>
      </c>
      <c r="AS737" s="20"/>
      <c r="AT737" s="33">
        <v>234.64577072357994</v>
      </c>
      <c r="AU737" s="33">
        <v>1689.0593444409812</v>
      </c>
      <c r="AV737" s="33">
        <v>8760.5262783693252</v>
      </c>
      <c r="AW737" s="33"/>
      <c r="AX737" s="33">
        <v>4264.8682739259502</v>
      </c>
      <c r="AY737" s="33"/>
      <c r="AZ737" s="33">
        <f t="shared" si="163"/>
        <v>18549.369187308122</v>
      </c>
      <c r="BA737" s="397">
        <f t="shared" si="173"/>
        <v>23013.976134629691</v>
      </c>
    </row>
    <row r="738" spans="3:53" outlineLevel="1" x14ac:dyDescent="0.35">
      <c r="C738" s="5" t="s">
        <v>41</v>
      </c>
      <c r="D738" s="5" t="s">
        <v>31</v>
      </c>
      <c r="E738" s="5" t="s">
        <v>71</v>
      </c>
      <c r="F738" s="28">
        <v>1115.5254</v>
      </c>
      <c r="G738" s="28">
        <v>1108.5690000000002</v>
      </c>
      <c r="H738" s="28">
        <v>2933.7528000000007</v>
      </c>
      <c r="I738" s="28">
        <v>12150.197400000001</v>
      </c>
      <c r="J738" s="28">
        <v>12841.3032</v>
      </c>
      <c r="K738" s="28">
        <v>2474.5644000000002</v>
      </c>
      <c r="L738" s="28">
        <v>6416.6385599999994</v>
      </c>
      <c r="M738" s="28">
        <v>3738.8563200000008</v>
      </c>
      <c r="N738" s="28">
        <v>2662.2626400000004</v>
      </c>
      <c r="O738" s="28">
        <v>1546.8213600000563</v>
      </c>
      <c r="P738" s="28"/>
      <c r="Q738" s="28"/>
      <c r="R738" s="37">
        <v>46988.491080000051</v>
      </c>
      <c r="S738" s="33">
        <v>876.64679999999998</v>
      </c>
      <c r="T738" s="20">
        <v>653.49504000000002</v>
      </c>
      <c r="U738" s="20">
        <v>1810.2203999999999</v>
      </c>
      <c r="V738" s="20">
        <v>662.60591999999997</v>
      </c>
      <c r="W738" s="20">
        <v>432.63072</v>
      </c>
      <c r="X738" s="20">
        <v>0</v>
      </c>
      <c r="Y738" s="20">
        <v>651.22055999999998</v>
      </c>
      <c r="Z738" s="20">
        <v>651.22055999999998</v>
      </c>
      <c r="AA738" s="20">
        <v>2258.7854400000001</v>
      </c>
      <c r="AB738" s="20">
        <v>0</v>
      </c>
      <c r="AC738" s="20">
        <v>0</v>
      </c>
      <c r="AD738" s="20">
        <v>0</v>
      </c>
      <c r="AE738" s="37">
        <f t="shared" si="171"/>
        <v>7996.8254399999987</v>
      </c>
      <c r="AF738" s="401">
        <f t="shared" si="174"/>
        <v>8.6234557511010828E-5</v>
      </c>
      <c r="AG738" s="462">
        <f t="shared" si="172"/>
        <v>-0.86586910872164435</v>
      </c>
      <c r="AH738" s="135">
        <f t="shared" si="176"/>
        <v>888.53615999999988</v>
      </c>
      <c r="AI738" s="149">
        <f t="shared" si="177"/>
        <v>1187.0755200000001</v>
      </c>
      <c r="AJ738" s="467">
        <f t="shared" si="167"/>
        <v>1.0521173902323603E-4</v>
      </c>
      <c r="AK738" s="33">
        <v>2922.089131007463</v>
      </c>
      <c r="AL738" s="195">
        <f t="shared" si="178"/>
        <v>1508.4867227376008</v>
      </c>
      <c r="AM738" s="195">
        <f t="shared" si="168"/>
        <v>1596.8096103882517</v>
      </c>
      <c r="AN738" s="195">
        <v>1596.8096103882517</v>
      </c>
      <c r="AO738" s="195">
        <f t="shared" si="169"/>
        <v>1687.7707456719838</v>
      </c>
      <c r="AP738" s="402">
        <f t="shared" si="170"/>
        <v>1794.3530673434966</v>
      </c>
      <c r="AS738" s="20"/>
      <c r="AT738" s="33">
        <v>87.250971052403116</v>
      </c>
      <c r="AU738" s="33">
        <v>895.15869662363787</v>
      </c>
      <c r="AV738" s="33">
        <v>4501.4910479892751</v>
      </c>
      <c r="AW738" s="33"/>
      <c r="AX738" s="33">
        <v>1798.7443847723823</v>
      </c>
      <c r="AY738" s="33"/>
      <c r="AZ738" s="33">
        <f t="shared" si="163"/>
        <v>10204.734231445162</v>
      </c>
      <c r="BA738" s="397">
        <f t="shared" si="173"/>
        <v>16792.154377586496</v>
      </c>
    </row>
    <row r="739" spans="3:53" outlineLevel="1" x14ac:dyDescent="0.35">
      <c r="C739" s="5" t="s">
        <v>41</v>
      </c>
      <c r="D739" s="5" t="s">
        <v>34</v>
      </c>
      <c r="E739" s="5" t="s">
        <v>72</v>
      </c>
      <c r="F739" s="28">
        <v>1230.8197440000001</v>
      </c>
      <c r="G739" s="28">
        <v>1645.8138312000001</v>
      </c>
      <c r="H739" s="28">
        <v>2557.8792624000002</v>
      </c>
      <c r="I739" s="28">
        <v>9530.4934031999983</v>
      </c>
      <c r="J739" s="28">
        <v>7236.9603899999993</v>
      </c>
      <c r="K739" s="28">
        <v>1904.22144</v>
      </c>
      <c r="L739" s="28">
        <v>4029.2128727999993</v>
      </c>
      <c r="M739" s="28">
        <v>4074.3887760000007</v>
      </c>
      <c r="N739" s="28">
        <v>1580.2451999999998</v>
      </c>
      <c r="O739" s="28">
        <v>525.54095999967831</v>
      </c>
      <c r="P739" s="28"/>
      <c r="Q739" s="28"/>
      <c r="R739" s="37">
        <v>34315.575879599673</v>
      </c>
      <c r="S739" s="33">
        <v>866.88143999999988</v>
      </c>
      <c r="T739" s="20">
        <v>0</v>
      </c>
      <c r="U739" s="20">
        <v>0</v>
      </c>
      <c r="V739" s="20">
        <v>343.14191999999997</v>
      </c>
      <c r="W739" s="20">
        <v>-180.5976</v>
      </c>
      <c r="X739" s="20">
        <v>0</v>
      </c>
      <c r="Y739" s="20">
        <v>343.14191999999997</v>
      </c>
      <c r="Z739" s="20">
        <v>343.14191999999997</v>
      </c>
      <c r="AA739" s="20">
        <v>0</v>
      </c>
      <c r="AB739" s="20">
        <v>0</v>
      </c>
      <c r="AC739" s="20">
        <v>0</v>
      </c>
      <c r="AD739" s="20">
        <v>0</v>
      </c>
      <c r="AE739" s="37">
        <f t="shared" si="171"/>
        <v>1715.7095999999999</v>
      </c>
      <c r="AF739" s="401">
        <f t="shared" si="174"/>
        <v>1.8501524046446284E-5</v>
      </c>
      <c r="AG739" s="462">
        <f t="shared" si="172"/>
        <v>-0.9467332877694643</v>
      </c>
      <c r="AH739" s="135">
        <f t="shared" si="176"/>
        <v>190.6344</v>
      </c>
      <c r="AI739" s="149">
        <f t="shared" si="177"/>
        <v>228.76127999999997</v>
      </c>
      <c r="AJ739" s="467">
        <f t="shared" si="167"/>
        <v>2.0275350375333678E-5</v>
      </c>
      <c r="AK739" s="33">
        <v>3746.3365573836659</v>
      </c>
      <c r="AL739" s="195">
        <f t="shared" si="178"/>
        <v>290.7004211126</v>
      </c>
      <c r="AM739" s="195">
        <f t="shared" si="168"/>
        <v>307.72112155822884</v>
      </c>
      <c r="AN739" s="195">
        <v>307.72112155822884</v>
      </c>
      <c r="AO739" s="195">
        <f t="shared" si="169"/>
        <v>325.25023860864172</v>
      </c>
      <c r="AP739" s="402">
        <f t="shared" si="170"/>
        <v>345.78971391594735</v>
      </c>
      <c r="AS739" s="20"/>
      <c r="AT739" s="33">
        <v>302.77126587381503</v>
      </c>
      <c r="AU739" s="33">
        <v>1600.1426670862422</v>
      </c>
      <c r="AV739" s="33">
        <v>4201.0549444910966</v>
      </c>
      <c r="AW739" s="33"/>
      <c r="AX739" s="33"/>
      <c r="AY739" s="33"/>
      <c r="AZ739" s="33">
        <f t="shared" si="163"/>
        <v>9850.3054348348196</v>
      </c>
      <c r="BA739" s="397">
        <f t="shared" si="173"/>
        <v>11119.766930030237</v>
      </c>
    </row>
    <row r="740" spans="3:53" outlineLevel="1" x14ac:dyDescent="0.35">
      <c r="C740" s="5" t="s">
        <v>41</v>
      </c>
      <c r="D740" s="5" t="s">
        <v>35</v>
      </c>
      <c r="E740" s="5" t="s">
        <v>72</v>
      </c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37">
        <v>0</v>
      </c>
      <c r="S740" s="33">
        <v>0</v>
      </c>
      <c r="T740" s="20">
        <v>0</v>
      </c>
      <c r="U740" s="20">
        <v>0</v>
      </c>
      <c r="V740" s="20">
        <v>0</v>
      </c>
      <c r="W740" s="20">
        <v>0</v>
      </c>
      <c r="X740" s="20">
        <v>0</v>
      </c>
      <c r="Y740" s="20">
        <v>0</v>
      </c>
      <c r="Z740" s="20">
        <v>0</v>
      </c>
      <c r="AA740" s="20">
        <v>0</v>
      </c>
      <c r="AB740" s="20">
        <v>0</v>
      </c>
      <c r="AC740" s="20">
        <v>0</v>
      </c>
      <c r="AD740" s="20">
        <v>0</v>
      </c>
      <c r="AE740" s="37">
        <f t="shared" si="171"/>
        <v>0</v>
      </c>
      <c r="AF740" s="401">
        <f t="shared" si="174"/>
        <v>0</v>
      </c>
      <c r="AG740" s="462">
        <f t="shared" si="172"/>
        <v>0</v>
      </c>
      <c r="AH740" s="135">
        <f t="shared" si="176"/>
        <v>0</v>
      </c>
      <c r="AI740" s="149">
        <f t="shared" si="177"/>
        <v>0</v>
      </c>
      <c r="AJ740" s="467">
        <f t="shared" si="167"/>
        <v>0</v>
      </c>
      <c r="AK740" s="33">
        <v>0</v>
      </c>
      <c r="AL740" s="195">
        <f t="shared" si="178"/>
        <v>0</v>
      </c>
      <c r="AM740" s="195">
        <f t="shared" si="168"/>
        <v>0</v>
      </c>
      <c r="AN740" s="195">
        <v>0</v>
      </c>
      <c r="AO740" s="195">
        <f t="shared" si="169"/>
        <v>0</v>
      </c>
      <c r="AP740" s="402">
        <f t="shared" si="170"/>
        <v>0</v>
      </c>
      <c r="AS740" s="20"/>
      <c r="AT740" s="33">
        <v>0</v>
      </c>
      <c r="AU740" s="33">
        <v>338.79847065537484</v>
      </c>
      <c r="AV740" s="33">
        <v>0</v>
      </c>
      <c r="AW740" s="33"/>
      <c r="AX740" s="33"/>
      <c r="AY740" s="33"/>
      <c r="AZ740" s="33">
        <f t="shared" si="163"/>
        <v>338.79847065537484</v>
      </c>
      <c r="BA740" s="397">
        <f t="shared" si="173"/>
        <v>338.79847065537484</v>
      </c>
    </row>
    <row r="741" spans="3:53" outlineLevel="1" x14ac:dyDescent="0.35">
      <c r="C741" s="5" t="s">
        <v>44</v>
      </c>
      <c r="D741" s="5" t="s">
        <v>50</v>
      </c>
      <c r="E741" s="5" t="s">
        <v>73</v>
      </c>
      <c r="F741" s="23"/>
      <c r="G741" s="23"/>
      <c r="H741" s="23"/>
      <c r="I741" s="23"/>
      <c r="J741" s="23"/>
      <c r="K741" s="23"/>
      <c r="L741" s="28"/>
      <c r="M741" s="28">
        <v>1417.09824</v>
      </c>
      <c r="N741" s="28">
        <v>468.24479999999994</v>
      </c>
      <c r="O741" s="28">
        <v>463.37184000000025</v>
      </c>
      <c r="P741" s="28"/>
      <c r="Q741" s="28"/>
      <c r="R741" s="37">
        <v>2348.7148800000004</v>
      </c>
      <c r="S741" s="33">
        <v>243.88128</v>
      </c>
      <c r="T741" s="20">
        <v>468.2448</v>
      </c>
      <c r="U741" s="20">
        <v>0</v>
      </c>
      <c r="V741" s="20">
        <v>0</v>
      </c>
      <c r="W741" s="20">
        <v>0</v>
      </c>
      <c r="X741" s="20">
        <v>0</v>
      </c>
      <c r="Y741" s="20">
        <v>0</v>
      </c>
      <c r="Z741" s="20">
        <v>0</v>
      </c>
      <c r="AA741" s="20">
        <v>0</v>
      </c>
      <c r="AB741" s="20">
        <v>0</v>
      </c>
      <c r="AC741" s="20">
        <v>0</v>
      </c>
      <c r="AD741" s="20">
        <v>0</v>
      </c>
      <c r="AE741" s="37">
        <f t="shared" si="171"/>
        <v>712.12608</v>
      </c>
      <c r="AF741" s="401">
        <f t="shared" si="174"/>
        <v>7.6792819677767917E-6</v>
      </c>
      <c r="AG741" s="462">
        <f t="shared" si="172"/>
        <v>-0.49747585601404742</v>
      </c>
      <c r="AH741" s="135">
        <f t="shared" si="176"/>
        <v>79.125119999999995</v>
      </c>
      <c r="AI741" s="149">
        <f t="shared" si="177"/>
        <v>0</v>
      </c>
      <c r="AJ741" s="467">
        <f t="shared" si="167"/>
        <v>0</v>
      </c>
      <c r="AK741" s="33">
        <v>2761.5703703381746</v>
      </c>
      <c r="AL741" s="195">
        <f t="shared" si="178"/>
        <v>0</v>
      </c>
      <c r="AM741" s="195">
        <f t="shared" si="168"/>
        <v>0</v>
      </c>
      <c r="AN741" s="195">
        <v>0</v>
      </c>
      <c r="AO741" s="195">
        <f t="shared" si="169"/>
        <v>0</v>
      </c>
      <c r="AP741" s="402">
        <f t="shared" si="170"/>
        <v>0</v>
      </c>
      <c r="AS741" s="20"/>
      <c r="AT741" s="33">
        <v>71.408622002210251</v>
      </c>
      <c r="AU741" s="33">
        <v>1754.1257272282792</v>
      </c>
      <c r="AV741" s="33">
        <v>0</v>
      </c>
      <c r="AW741" s="33">
        <v>2118.2447027953167</v>
      </c>
      <c r="AX741" s="33"/>
      <c r="AY741" s="33"/>
      <c r="AZ741" s="33">
        <f t="shared" si="163"/>
        <v>6705.3494223639809</v>
      </c>
      <c r="BA741" s="397">
        <f t="shared" si="173"/>
        <v>6705.3494223639809</v>
      </c>
    </row>
    <row r="742" spans="3:53" outlineLevel="1" x14ac:dyDescent="0.35">
      <c r="C742" s="5" t="s">
        <v>44</v>
      </c>
      <c r="D742" s="5" t="s">
        <v>51</v>
      </c>
      <c r="E742" s="5" t="s">
        <v>73</v>
      </c>
      <c r="F742" s="23"/>
      <c r="G742" s="23"/>
      <c r="H742" s="23"/>
      <c r="I742" s="23"/>
      <c r="J742" s="23"/>
      <c r="K742" s="23"/>
      <c r="L742" s="28"/>
      <c r="M742" s="28">
        <v>1417.1111999999998</v>
      </c>
      <c r="N742" s="28">
        <v>704.81664000000001</v>
      </c>
      <c r="O742" s="28">
        <v>9.9999999929423211E-4</v>
      </c>
      <c r="P742" s="28"/>
      <c r="Q742" s="28"/>
      <c r="R742" s="37">
        <v>2121.9288399999991</v>
      </c>
      <c r="S742" s="33">
        <v>0</v>
      </c>
      <c r="T742" s="20">
        <v>234.1224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20">
        <v>0</v>
      </c>
      <c r="AB742" s="20">
        <v>0</v>
      </c>
      <c r="AC742" s="20">
        <v>0</v>
      </c>
      <c r="AD742" s="20">
        <v>0</v>
      </c>
      <c r="AE742" s="37">
        <f t="shared" si="171"/>
        <v>234.1224</v>
      </c>
      <c r="AF742" s="401">
        <f t="shared" si="174"/>
        <v>2.524682040254199E-6</v>
      </c>
      <c r="AG742" s="462">
        <f t="shared" si="172"/>
        <v>-0.83478897068910329</v>
      </c>
      <c r="AH742" s="135">
        <f t="shared" si="176"/>
        <v>26.0136</v>
      </c>
      <c r="AI742" s="149">
        <f t="shared" si="177"/>
        <v>0</v>
      </c>
      <c r="AJ742" s="467">
        <f t="shared" si="167"/>
        <v>0</v>
      </c>
      <c r="AK742" s="33">
        <v>2416.3740740459025</v>
      </c>
      <c r="AL742" s="195">
        <f t="shared" si="178"/>
        <v>0</v>
      </c>
      <c r="AM742" s="195">
        <f t="shared" si="168"/>
        <v>0</v>
      </c>
      <c r="AN742" s="195">
        <v>0</v>
      </c>
      <c r="AO742" s="195">
        <f t="shared" si="169"/>
        <v>0</v>
      </c>
      <c r="AP742" s="402">
        <f t="shared" si="170"/>
        <v>0</v>
      </c>
      <c r="AS742" s="20"/>
      <c r="AT742" s="33">
        <v>82.369434900136042</v>
      </c>
      <c r="AU742" s="33">
        <v>1517.3658485558153</v>
      </c>
      <c r="AV742" s="33">
        <v>0</v>
      </c>
      <c r="AW742" s="33">
        <v>2118.2447027953167</v>
      </c>
      <c r="AX742" s="33"/>
      <c r="AY742" s="33"/>
      <c r="AZ742" s="33">
        <f t="shared" si="163"/>
        <v>6134.3540602971707</v>
      </c>
      <c r="BA742" s="397">
        <f t="shared" si="173"/>
        <v>6134.3540602971707</v>
      </c>
    </row>
    <row r="743" spans="3:53" outlineLevel="1" x14ac:dyDescent="0.35">
      <c r="C743" s="5" t="s">
        <v>41</v>
      </c>
      <c r="D743" s="5" t="s">
        <v>52</v>
      </c>
      <c r="E743" s="5" t="s">
        <v>74</v>
      </c>
      <c r="F743" s="28">
        <v>6566.4059999999999</v>
      </c>
      <c r="G743" s="28">
        <v>14162.058240000002</v>
      </c>
      <c r="H743" s="28">
        <v>5193.2495999999992</v>
      </c>
      <c r="I743" s="28">
        <v>13631.071872</v>
      </c>
      <c r="J743" s="28">
        <v>8800.4399999999987</v>
      </c>
      <c r="K743" s="28">
        <v>8711.5512000000017</v>
      </c>
      <c r="L743" s="28">
        <v>6072.4339200000004</v>
      </c>
      <c r="M743" s="28">
        <v>9306.498239999999</v>
      </c>
      <c r="N743" s="28">
        <v>9465.6729599999981</v>
      </c>
      <c r="O743" s="28">
        <v>5052.92256</v>
      </c>
      <c r="P743" s="28"/>
      <c r="Q743" s="28"/>
      <c r="R743" s="37">
        <v>86962.304592</v>
      </c>
      <c r="S743" s="33">
        <v>1113.9638400000001</v>
      </c>
      <c r="T743" s="20">
        <v>463.08672000000001</v>
      </c>
      <c r="U743" s="20">
        <v>1468.5850800000003</v>
      </c>
      <c r="V743" s="20">
        <v>909.11808000000008</v>
      </c>
      <c r="W743" s="20">
        <v>654.58367999999996</v>
      </c>
      <c r="X743" s="20">
        <v>0</v>
      </c>
      <c r="Y743" s="20">
        <v>0</v>
      </c>
      <c r="Z743" s="20">
        <v>1117.6704</v>
      </c>
      <c r="AA743" s="20">
        <v>801.67968000000178</v>
      </c>
      <c r="AB743" s="20">
        <v>0</v>
      </c>
      <c r="AC743" s="20">
        <v>0</v>
      </c>
      <c r="AD743" s="20">
        <v>0</v>
      </c>
      <c r="AE743" s="37">
        <f t="shared" si="171"/>
        <v>6528.6874800000023</v>
      </c>
      <c r="AF743" s="401">
        <f t="shared" si="174"/>
        <v>7.0402746713635485E-5</v>
      </c>
      <c r="AG743" s="462">
        <f t="shared" si="172"/>
        <v>-0.92094540887866372</v>
      </c>
      <c r="AH743" s="135">
        <f t="shared" si="176"/>
        <v>725.40972000000022</v>
      </c>
      <c r="AI743" s="149">
        <f t="shared" si="177"/>
        <v>639.78336000000058</v>
      </c>
      <c r="AJ743" s="467">
        <f t="shared" si="167"/>
        <v>5.6704665178950974E-5</v>
      </c>
      <c r="AK743" s="33">
        <v>1273.8346480484329</v>
      </c>
      <c r="AL743" s="195">
        <f t="shared" si="178"/>
        <v>813.0103668454484</v>
      </c>
      <c r="AM743" s="195">
        <f t="shared" si="168"/>
        <v>860.6126574107833</v>
      </c>
      <c r="AN743" s="195">
        <v>860.6126574107833</v>
      </c>
      <c r="AO743" s="195">
        <f t="shared" si="169"/>
        <v>909.63685155913936</v>
      </c>
      <c r="AP743" s="402">
        <f t="shared" si="170"/>
        <v>967.08020265747666</v>
      </c>
      <c r="AS743" s="20">
        <v>7046.8799458356398</v>
      </c>
      <c r="AT743" s="33">
        <v>2817.3315518611398</v>
      </c>
      <c r="AU743" s="33">
        <v>351.89300444232748</v>
      </c>
      <c r="AV743" s="33">
        <v>12496.531872000001</v>
      </c>
      <c r="AW743" s="33">
        <v>8800.4399999999987</v>
      </c>
      <c r="AX743" s="33">
        <v>900.99870621201694</v>
      </c>
      <c r="AY743" s="33">
        <v>6072.4339200000004</v>
      </c>
      <c r="AZ743" s="33">
        <f t="shared" si="163"/>
        <v>39760.343648399554</v>
      </c>
      <c r="BA743" s="397">
        <f t="shared" si="173"/>
        <v>43310.683726872398</v>
      </c>
    </row>
    <row r="744" spans="3:53" outlineLevel="1" x14ac:dyDescent="0.35">
      <c r="C744" s="5" t="s">
        <v>41</v>
      </c>
      <c r="D744" s="5" t="s">
        <v>53</v>
      </c>
      <c r="E744" s="5" t="s">
        <v>74</v>
      </c>
      <c r="F744" s="28">
        <v>902.95920000000001</v>
      </c>
      <c r="G744" s="28">
        <v>208534.73084400003</v>
      </c>
      <c r="H744" s="28">
        <v>2278.4784</v>
      </c>
      <c r="I744" s="28">
        <v>2952.1536000000001</v>
      </c>
      <c r="J744" s="28">
        <v>3403.6463999999996</v>
      </c>
      <c r="K744" s="28">
        <v>1359.1511999999998</v>
      </c>
      <c r="L744" s="28">
        <v>3571.2316799999999</v>
      </c>
      <c r="M744" s="28">
        <v>1322.9308799999999</v>
      </c>
      <c r="N744" s="28">
        <v>1555.5888</v>
      </c>
      <c r="O744" s="28">
        <v>881.95392000000004</v>
      </c>
      <c r="P744" s="28"/>
      <c r="Q744" s="28"/>
      <c r="R744" s="37">
        <v>226762.82492400002</v>
      </c>
      <c r="S744" s="33">
        <v>872.7782400000001</v>
      </c>
      <c r="T744" s="20">
        <v>1117.6704</v>
      </c>
      <c r="U744" s="20">
        <v>821.15855999999997</v>
      </c>
      <c r="V744" s="20">
        <v>436.38912000000005</v>
      </c>
      <c r="W744" s="20">
        <v>436.38912000000005</v>
      </c>
      <c r="X744" s="20">
        <v>0</v>
      </c>
      <c r="Y744" s="20">
        <v>1447.1136000000001</v>
      </c>
      <c r="Z744" s="20">
        <v>667.93248000000006</v>
      </c>
      <c r="AA744" s="20">
        <v>667.67328000000043</v>
      </c>
      <c r="AB744" s="20">
        <v>0</v>
      </c>
      <c r="AC744" s="20">
        <v>0</v>
      </c>
      <c r="AD744" s="20">
        <v>0</v>
      </c>
      <c r="AE744" s="37">
        <f t="shared" si="171"/>
        <v>6467.104800000001</v>
      </c>
      <c r="AF744" s="401">
        <f t="shared" si="174"/>
        <v>6.9738663797234805E-5</v>
      </c>
      <c r="AG744" s="462">
        <f t="shared" si="172"/>
        <v>-0.97414722289426992</v>
      </c>
      <c r="AH744" s="135">
        <f t="shared" si="176"/>
        <v>718.56720000000007</v>
      </c>
      <c r="AI744" s="149">
        <f t="shared" si="177"/>
        <v>927.57312000000013</v>
      </c>
      <c r="AJ744" s="467">
        <f t="shared" si="167"/>
        <v>8.2211771182349712E-5</v>
      </c>
      <c r="AK744" s="33">
        <v>1018.2152927744384</v>
      </c>
      <c r="AL744" s="195">
        <f t="shared" si="178"/>
        <v>1178.7217513240364</v>
      </c>
      <c r="AM744" s="195">
        <f t="shared" si="168"/>
        <v>1247.7366834704965</v>
      </c>
      <c r="AN744" s="195">
        <v>1247.7366834704965</v>
      </c>
      <c r="AO744" s="195">
        <f t="shared" si="169"/>
        <v>1318.8131252236492</v>
      </c>
      <c r="AP744" s="402">
        <f t="shared" si="170"/>
        <v>1402.0958608070507</v>
      </c>
      <c r="AS744" s="20">
        <v>2242.189073674976</v>
      </c>
      <c r="AT744" s="33">
        <v>896.42367559218064</v>
      </c>
      <c r="AU744" s="33">
        <v>154.38899946826106</v>
      </c>
      <c r="AV744" s="33">
        <v>1817.6135999999999</v>
      </c>
      <c r="AW744" s="33">
        <v>3403.6463999999996</v>
      </c>
      <c r="AX744" s="33">
        <v>503.3279982196288</v>
      </c>
      <c r="AY744" s="33">
        <v>3571.2316800000003</v>
      </c>
      <c r="AZ744" s="33">
        <f t="shared" si="163"/>
        <v>13607.036719729487</v>
      </c>
      <c r="BA744" s="397">
        <f t="shared" si="173"/>
        <v>18754.404140554721</v>
      </c>
    </row>
    <row r="745" spans="3:53" outlineLevel="1" x14ac:dyDescent="0.35">
      <c r="C745" s="5" t="s">
        <v>44</v>
      </c>
      <c r="D745" s="5" t="s">
        <v>54</v>
      </c>
      <c r="E745" s="5" t="s">
        <v>75</v>
      </c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37">
        <v>0</v>
      </c>
      <c r="S745" s="33">
        <v>0</v>
      </c>
      <c r="T745" s="20">
        <v>0</v>
      </c>
      <c r="U745" s="20">
        <v>0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37">
        <f t="shared" si="171"/>
        <v>0</v>
      </c>
      <c r="AF745" s="401">
        <f t="shared" si="174"/>
        <v>0</v>
      </c>
      <c r="AG745" s="462">
        <f t="shared" si="172"/>
        <v>0</v>
      </c>
      <c r="AH745" s="135">
        <f t="shared" si="176"/>
        <v>0</v>
      </c>
      <c r="AI745" s="149">
        <f t="shared" si="177"/>
        <v>0</v>
      </c>
      <c r="AJ745" s="467">
        <f t="shared" si="167"/>
        <v>0</v>
      </c>
      <c r="AK745" s="33">
        <v>3423.1966048983613</v>
      </c>
      <c r="AL745" s="195">
        <f t="shared" si="178"/>
        <v>0</v>
      </c>
      <c r="AM745" s="195">
        <f t="shared" si="168"/>
        <v>0</v>
      </c>
      <c r="AN745" s="195">
        <v>0</v>
      </c>
      <c r="AO745" s="195">
        <f t="shared" si="169"/>
        <v>0</v>
      </c>
      <c r="AP745" s="402">
        <f t="shared" si="170"/>
        <v>0</v>
      </c>
      <c r="AS745" s="20"/>
      <c r="AT745" s="33">
        <v>0</v>
      </c>
      <c r="AU745" s="33">
        <v>338.79847065537484</v>
      </c>
      <c r="AV745" s="33">
        <v>0</v>
      </c>
      <c r="AW745" s="33"/>
      <c r="AX745" s="33"/>
      <c r="AY745" s="33"/>
      <c r="AZ745" s="33">
        <f t="shared" si="163"/>
        <v>3761.9950755537361</v>
      </c>
      <c r="BA745" s="397">
        <f t="shared" si="173"/>
        <v>3761.9950755537361</v>
      </c>
    </row>
    <row r="746" spans="3:53" outlineLevel="1" x14ac:dyDescent="0.35">
      <c r="C746" s="5" t="s">
        <v>42</v>
      </c>
      <c r="D746" s="5" t="s">
        <v>55</v>
      </c>
      <c r="E746" s="5" t="s">
        <v>76</v>
      </c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37">
        <v>0</v>
      </c>
      <c r="S746" s="33">
        <v>0</v>
      </c>
      <c r="T746" s="20">
        <v>0</v>
      </c>
      <c r="U746" s="20">
        <v>0</v>
      </c>
      <c r="V746" s="20">
        <v>0</v>
      </c>
      <c r="W746" s="20">
        <v>0</v>
      </c>
      <c r="X746" s="20">
        <v>0</v>
      </c>
      <c r="Y746" s="20">
        <v>0</v>
      </c>
      <c r="Z746" s="20">
        <v>0</v>
      </c>
      <c r="AA746" s="20">
        <v>0</v>
      </c>
      <c r="AB746" s="20">
        <v>0</v>
      </c>
      <c r="AC746" s="20">
        <v>0</v>
      </c>
      <c r="AD746" s="20">
        <v>0</v>
      </c>
      <c r="AE746" s="37">
        <f t="shared" si="171"/>
        <v>0</v>
      </c>
      <c r="AF746" s="401">
        <f t="shared" si="174"/>
        <v>0</v>
      </c>
      <c r="AG746" s="462">
        <f t="shared" si="172"/>
        <v>0</v>
      </c>
      <c r="AH746" s="135">
        <f t="shared" si="176"/>
        <v>0</v>
      </c>
      <c r="AI746" s="149">
        <f t="shared" si="177"/>
        <v>0</v>
      </c>
      <c r="AJ746" s="467">
        <f t="shared" si="167"/>
        <v>0</v>
      </c>
      <c r="AK746" s="33">
        <v>0</v>
      </c>
      <c r="AL746" s="195">
        <f t="shared" si="178"/>
        <v>0</v>
      </c>
      <c r="AM746" s="195">
        <f t="shared" si="168"/>
        <v>0</v>
      </c>
      <c r="AN746" s="195">
        <v>0</v>
      </c>
      <c r="AO746" s="195">
        <f t="shared" si="169"/>
        <v>0</v>
      </c>
      <c r="AP746" s="402">
        <f t="shared" si="170"/>
        <v>0</v>
      </c>
      <c r="AS746" s="20"/>
      <c r="AT746" s="33">
        <v>0</v>
      </c>
      <c r="AU746" s="33">
        <v>0</v>
      </c>
      <c r="AV746" s="33">
        <v>0</v>
      </c>
      <c r="AW746" s="33"/>
      <c r="AX746" s="33"/>
      <c r="AY746" s="33"/>
      <c r="AZ746" s="33">
        <f t="shared" si="163"/>
        <v>0</v>
      </c>
      <c r="BA746" s="397">
        <f t="shared" si="173"/>
        <v>0</v>
      </c>
    </row>
    <row r="747" spans="3:53" outlineLevel="1" x14ac:dyDescent="0.35">
      <c r="C747" s="5" t="s">
        <v>42</v>
      </c>
      <c r="D747" s="5" t="s">
        <v>56</v>
      </c>
      <c r="E747" s="5" t="s">
        <v>74</v>
      </c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37">
        <v>0</v>
      </c>
      <c r="S747" s="33">
        <v>0</v>
      </c>
      <c r="T747" s="20">
        <v>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0</v>
      </c>
      <c r="AB747" s="20">
        <v>0</v>
      </c>
      <c r="AC747" s="20">
        <v>0</v>
      </c>
      <c r="AD747" s="20">
        <v>0</v>
      </c>
      <c r="AE747" s="37">
        <f t="shared" si="171"/>
        <v>0</v>
      </c>
      <c r="AF747" s="401">
        <f t="shared" si="174"/>
        <v>0</v>
      </c>
      <c r="AG747" s="462">
        <f t="shared" si="172"/>
        <v>0</v>
      </c>
      <c r="AH747" s="135">
        <f t="shared" si="176"/>
        <v>0</v>
      </c>
      <c r="AI747" s="149">
        <f t="shared" si="177"/>
        <v>0</v>
      </c>
      <c r="AJ747" s="467">
        <f t="shared" si="167"/>
        <v>0</v>
      </c>
      <c r="AK747" s="33">
        <v>0</v>
      </c>
      <c r="AL747" s="195">
        <f t="shared" si="178"/>
        <v>0</v>
      </c>
      <c r="AM747" s="195">
        <f t="shared" si="168"/>
        <v>0</v>
      </c>
      <c r="AN747" s="195">
        <v>0</v>
      </c>
      <c r="AO747" s="195">
        <f t="shared" si="169"/>
        <v>0</v>
      </c>
      <c r="AP747" s="402">
        <f t="shared" si="170"/>
        <v>0</v>
      </c>
      <c r="AS747" s="20"/>
      <c r="AT747" s="33">
        <v>0</v>
      </c>
      <c r="AU747" s="33">
        <v>0</v>
      </c>
      <c r="AV747" s="33">
        <v>0</v>
      </c>
      <c r="AW747" s="33"/>
      <c r="AX747" s="33"/>
      <c r="AY747" s="33"/>
      <c r="AZ747" s="33">
        <f t="shared" si="163"/>
        <v>0</v>
      </c>
      <c r="BA747" s="397">
        <f t="shared" si="173"/>
        <v>0</v>
      </c>
    </row>
    <row r="748" spans="3:53" outlineLevel="1" x14ac:dyDescent="0.35">
      <c r="C748" s="5" t="s">
        <v>45</v>
      </c>
      <c r="D748" s="5" t="s">
        <v>57</v>
      </c>
      <c r="E748" s="5" t="s">
        <v>77</v>
      </c>
      <c r="F748" s="28"/>
      <c r="G748" s="28"/>
      <c r="H748" s="28"/>
      <c r="I748" s="28"/>
      <c r="J748" s="28"/>
      <c r="K748" s="28"/>
      <c r="L748" s="28"/>
      <c r="M748" s="28">
        <v>1832.4144000000001</v>
      </c>
      <c r="N748" s="28">
        <v>367.99920000000003</v>
      </c>
      <c r="O748" s="28">
        <v>371.79000000000019</v>
      </c>
      <c r="P748" s="28"/>
      <c r="Q748" s="28"/>
      <c r="R748" s="37">
        <v>2572.2036000000007</v>
      </c>
      <c r="S748" s="33">
        <v>0</v>
      </c>
      <c r="T748" s="20">
        <v>0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37">
        <f t="shared" si="171"/>
        <v>0</v>
      </c>
      <c r="AF748" s="401">
        <f t="shared" si="174"/>
        <v>0</v>
      </c>
      <c r="AG748" s="462">
        <f t="shared" si="172"/>
        <v>-1</v>
      </c>
      <c r="AH748" s="135">
        <f t="shared" si="176"/>
        <v>0</v>
      </c>
      <c r="AI748" s="149">
        <f t="shared" si="177"/>
        <v>0</v>
      </c>
      <c r="AJ748" s="467">
        <f t="shared" si="167"/>
        <v>0</v>
      </c>
      <c r="AK748" s="33">
        <v>207.19030126511075</v>
      </c>
      <c r="AL748" s="195">
        <f t="shared" si="178"/>
        <v>0</v>
      </c>
      <c r="AM748" s="195">
        <f t="shared" si="168"/>
        <v>0</v>
      </c>
      <c r="AN748" s="195">
        <v>0</v>
      </c>
      <c r="AO748" s="195">
        <f t="shared" si="169"/>
        <v>0</v>
      </c>
      <c r="AP748" s="402">
        <f t="shared" si="170"/>
        <v>0</v>
      </c>
      <c r="AS748" s="20"/>
      <c r="AT748" s="33">
        <v>75.623726717095579</v>
      </c>
      <c r="AU748" s="33">
        <v>224.01192690129517</v>
      </c>
      <c r="AV748" s="33">
        <v>856.83771350828999</v>
      </c>
      <c r="AW748" s="33"/>
      <c r="AX748" s="33"/>
      <c r="AY748" s="33"/>
      <c r="AZ748" s="33">
        <f t="shared" si="163"/>
        <v>1363.6636683917916</v>
      </c>
      <c r="BA748" s="397">
        <f t="shared" si="173"/>
        <v>1363.6636683917916</v>
      </c>
    </row>
    <row r="749" spans="3:53" outlineLevel="1" x14ac:dyDescent="0.35">
      <c r="C749" s="5" t="s">
        <v>45</v>
      </c>
      <c r="D749" s="5" t="s">
        <v>58</v>
      </c>
      <c r="E749" s="5" t="s">
        <v>77</v>
      </c>
      <c r="F749" s="28"/>
      <c r="G749" s="28"/>
      <c r="H749" s="28"/>
      <c r="I749" s="28"/>
      <c r="J749" s="28"/>
      <c r="K749" s="28"/>
      <c r="L749" s="28"/>
      <c r="M749" s="28">
        <v>2568.4128000000001</v>
      </c>
      <c r="N749" s="28">
        <v>367.99920000000003</v>
      </c>
      <c r="O749" s="28">
        <v>371.78999999999996</v>
      </c>
      <c r="P749" s="28"/>
      <c r="Q749" s="28"/>
      <c r="R749" s="37">
        <v>3308.2020000000002</v>
      </c>
      <c r="S749" s="33">
        <v>0</v>
      </c>
      <c r="T749" s="20">
        <v>0</v>
      </c>
      <c r="U749" s="20">
        <v>0</v>
      </c>
      <c r="V749" s="20">
        <v>0</v>
      </c>
      <c r="W749" s="20">
        <v>0</v>
      </c>
      <c r="X749" s="20">
        <v>0</v>
      </c>
      <c r="Y749" s="20">
        <v>0</v>
      </c>
      <c r="Z749" s="20">
        <v>0</v>
      </c>
      <c r="AA749" s="20">
        <v>0</v>
      </c>
      <c r="AB749" s="20">
        <v>0</v>
      </c>
      <c r="AC749" s="20">
        <v>0</v>
      </c>
      <c r="AD749" s="20">
        <v>0</v>
      </c>
      <c r="AE749" s="37">
        <f t="shared" si="171"/>
        <v>0</v>
      </c>
      <c r="AF749" s="401">
        <f t="shared" si="174"/>
        <v>0</v>
      </c>
      <c r="AG749" s="462">
        <f t="shared" si="172"/>
        <v>-1</v>
      </c>
      <c r="AH749" s="135">
        <f t="shared" si="176"/>
        <v>0</v>
      </c>
      <c r="AI749" s="149">
        <f t="shared" si="177"/>
        <v>0</v>
      </c>
      <c r="AJ749" s="467">
        <f t="shared" si="167"/>
        <v>0</v>
      </c>
      <c r="AK749" s="33">
        <v>220.87397047836473</v>
      </c>
      <c r="AL749" s="195">
        <f t="shared" si="178"/>
        <v>0</v>
      </c>
      <c r="AM749" s="195">
        <f t="shared" si="168"/>
        <v>0</v>
      </c>
      <c r="AN749" s="195">
        <v>0</v>
      </c>
      <c r="AO749" s="195">
        <f t="shared" si="169"/>
        <v>0</v>
      </c>
      <c r="AP749" s="402">
        <f t="shared" si="170"/>
        <v>0</v>
      </c>
      <c r="AS749" s="20"/>
      <c r="AT749" s="33">
        <v>76.863465227932892</v>
      </c>
      <c r="AU749" s="33">
        <v>227.68426922985162</v>
      </c>
      <c r="AV749" s="33">
        <v>870.88429329333189</v>
      </c>
      <c r="AW749" s="33"/>
      <c r="AX749" s="33"/>
      <c r="AY749" s="33"/>
      <c r="AZ749" s="33">
        <f t="shared" si="163"/>
        <v>1396.3059982294812</v>
      </c>
      <c r="BA749" s="397">
        <f t="shared" si="173"/>
        <v>1396.3059982294812</v>
      </c>
    </row>
    <row r="750" spans="3:53" outlineLevel="1" x14ac:dyDescent="0.35">
      <c r="C750" s="5" t="s">
        <v>45</v>
      </c>
      <c r="D750" s="5" t="s">
        <v>59</v>
      </c>
      <c r="E750" s="5" t="s">
        <v>77</v>
      </c>
      <c r="F750" s="23"/>
      <c r="G750" s="23"/>
      <c r="H750" s="23"/>
      <c r="I750" s="23"/>
      <c r="J750" s="23"/>
      <c r="K750" s="23"/>
      <c r="L750" s="23"/>
      <c r="M750" s="23"/>
      <c r="N750" s="28">
        <v>588.79872000000012</v>
      </c>
      <c r="O750" s="28">
        <v>297.43200000000002</v>
      </c>
      <c r="P750" s="28"/>
      <c r="Q750" s="28"/>
      <c r="R750" s="37">
        <v>886.23072000000013</v>
      </c>
      <c r="S750" s="33">
        <v>288.33407999999997</v>
      </c>
      <c r="T750" s="20">
        <v>579.70079999999996</v>
      </c>
      <c r="U750" s="20">
        <v>288.33407999999997</v>
      </c>
      <c r="V750" s="20">
        <v>0</v>
      </c>
      <c r="W750" s="20">
        <v>0</v>
      </c>
      <c r="X750" s="20">
        <v>0</v>
      </c>
      <c r="Y750" s="20">
        <v>288.33407999999997</v>
      </c>
      <c r="Z750" s="20">
        <v>291.36671999999999</v>
      </c>
      <c r="AA750" s="20">
        <v>288.33407999999997</v>
      </c>
      <c r="AB750" s="20">
        <v>0</v>
      </c>
      <c r="AC750" s="20">
        <v>0</v>
      </c>
      <c r="AD750" s="20">
        <v>0</v>
      </c>
      <c r="AE750" s="37">
        <f t="shared" si="171"/>
        <v>2024.4038399999999</v>
      </c>
      <c r="AF750" s="401">
        <f t="shared" si="174"/>
        <v>2.1830358893765119E-5</v>
      </c>
      <c r="AG750" s="462">
        <f t="shared" si="172"/>
        <v>0</v>
      </c>
      <c r="AH750" s="135">
        <f t="shared" si="176"/>
        <v>224.93376000000001</v>
      </c>
      <c r="AI750" s="149">
        <f t="shared" si="177"/>
        <v>289.34495999999996</v>
      </c>
      <c r="AJ750" s="467">
        <f t="shared" si="167"/>
        <v>2.5644944998283398E-5</v>
      </c>
      <c r="AK750" s="33">
        <v>2061.9725431858405</v>
      </c>
      <c r="AL750" s="195">
        <f t="shared" si="178"/>
        <v>367.68766864221249</v>
      </c>
      <c r="AM750" s="195">
        <f t="shared" si="168"/>
        <v>389.21602295817218</v>
      </c>
      <c r="AN750" s="195">
        <v>389.21602295817218</v>
      </c>
      <c r="AO750" s="195">
        <f t="shared" si="169"/>
        <v>411.38743969350008</v>
      </c>
      <c r="AP750" s="402">
        <f t="shared" si="170"/>
        <v>437.36645878804853</v>
      </c>
      <c r="AS750" s="20"/>
      <c r="AT750" s="33">
        <v>9.9612727950018893</v>
      </c>
      <c r="AU750" s="33">
        <v>338.79847065537484</v>
      </c>
      <c r="AV750" s="33">
        <v>1295.8921917776622</v>
      </c>
      <c r="AW750" s="33"/>
      <c r="AX750" s="33"/>
      <c r="AY750" s="33"/>
      <c r="AZ750" s="33">
        <f t="shared" si="163"/>
        <v>3706.6244784138794</v>
      </c>
      <c r="BA750" s="397">
        <f t="shared" si="173"/>
        <v>5312.2820684958124</v>
      </c>
    </row>
    <row r="751" spans="3:53" outlineLevel="1" x14ac:dyDescent="0.35">
      <c r="C751" s="5" t="s">
        <v>45</v>
      </c>
      <c r="D751" s="5" t="s">
        <v>60</v>
      </c>
      <c r="E751" s="5" t="s">
        <v>72</v>
      </c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37">
        <v>0</v>
      </c>
      <c r="S751" s="33">
        <v>0</v>
      </c>
      <c r="T751" s="20">
        <v>0</v>
      </c>
      <c r="U751" s="20">
        <v>0</v>
      </c>
      <c r="V751" s="20">
        <v>0</v>
      </c>
      <c r="W751" s="20">
        <v>0</v>
      </c>
      <c r="X751" s="20">
        <v>0</v>
      </c>
      <c r="Y751" s="20">
        <v>0</v>
      </c>
      <c r="Z751" s="20">
        <v>0</v>
      </c>
      <c r="AA751" s="20">
        <v>0</v>
      </c>
      <c r="AB751" s="20">
        <v>0</v>
      </c>
      <c r="AC751" s="20">
        <v>0</v>
      </c>
      <c r="AD751" s="20">
        <v>0</v>
      </c>
      <c r="AE751" s="37">
        <f t="shared" si="171"/>
        <v>0</v>
      </c>
      <c r="AF751" s="401">
        <f t="shared" si="174"/>
        <v>0</v>
      </c>
      <c r="AG751" s="462">
        <f t="shared" si="172"/>
        <v>0</v>
      </c>
      <c r="AH751" s="135">
        <f t="shared" si="176"/>
        <v>0</v>
      </c>
      <c r="AI751" s="149">
        <f t="shared" si="177"/>
        <v>0</v>
      </c>
      <c r="AJ751" s="467">
        <f t="shared" si="167"/>
        <v>0</v>
      </c>
      <c r="AK751" s="33">
        <v>5116.3138728767235</v>
      </c>
      <c r="AL751" s="195">
        <f t="shared" si="178"/>
        <v>0</v>
      </c>
      <c r="AM751" s="195">
        <f t="shared" si="168"/>
        <v>0</v>
      </c>
      <c r="AN751" s="195">
        <v>0</v>
      </c>
      <c r="AO751" s="195">
        <f t="shared" si="169"/>
        <v>0</v>
      </c>
      <c r="AP751" s="402">
        <f t="shared" si="170"/>
        <v>0</v>
      </c>
      <c r="AS751" s="20"/>
      <c r="AT751" s="33">
        <v>0</v>
      </c>
      <c r="AU751" s="33"/>
      <c r="AV751" s="33">
        <v>2000</v>
      </c>
      <c r="AW751" s="33"/>
      <c r="AX751" s="33"/>
      <c r="AY751" s="33"/>
      <c r="AZ751" s="33">
        <f t="shared" si="163"/>
        <v>7116.3138728767235</v>
      </c>
      <c r="BA751" s="397">
        <f t="shared" si="173"/>
        <v>7116.3138728767235</v>
      </c>
    </row>
    <row r="752" spans="3:53" outlineLevel="1" x14ac:dyDescent="0.35">
      <c r="C752" s="5" t="s">
        <v>45</v>
      </c>
      <c r="D752" s="5" t="s">
        <v>61</v>
      </c>
      <c r="E752" s="5" t="s">
        <v>72</v>
      </c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37">
        <v>0</v>
      </c>
      <c r="S752" s="33">
        <v>0</v>
      </c>
      <c r="T752" s="20">
        <v>0</v>
      </c>
      <c r="U752" s="20">
        <v>0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0</v>
      </c>
      <c r="AB752" s="20">
        <v>0</v>
      </c>
      <c r="AC752" s="20">
        <v>0</v>
      </c>
      <c r="AD752" s="20">
        <v>0</v>
      </c>
      <c r="AE752" s="37">
        <f t="shared" si="171"/>
        <v>0</v>
      </c>
      <c r="AF752" s="401">
        <f t="shared" si="174"/>
        <v>0</v>
      </c>
      <c r="AG752" s="462">
        <f t="shared" si="172"/>
        <v>0</v>
      </c>
      <c r="AH752" s="135">
        <f t="shared" si="176"/>
        <v>0</v>
      </c>
      <c r="AI752" s="149">
        <f t="shared" si="177"/>
        <v>0</v>
      </c>
      <c r="AJ752" s="467">
        <f t="shared" si="167"/>
        <v>0</v>
      </c>
      <c r="AK752" s="33">
        <v>395.85788135219929</v>
      </c>
      <c r="AL752" s="195">
        <f t="shared" si="178"/>
        <v>0</v>
      </c>
      <c r="AM752" s="195">
        <f t="shared" si="168"/>
        <v>0</v>
      </c>
      <c r="AN752" s="195">
        <v>0</v>
      </c>
      <c r="AO752" s="195">
        <f t="shared" si="169"/>
        <v>0</v>
      </c>
      <c r="AP752" s="402">
        <f t="shared" si="170"/>
        <v>0</v>
      </c>
      <c r="AS752" s="20"/>
      <c r="AT752" s="33">
        <v>0</v>
      </c>
      <c r="AU752" s="33">
        <v>0</v>
      </c>
      <c r="AV752" s="33">
        <v>2000</v>
      </c>
      <c r="AW752" s="33"/>
      <c r="AX752" s="33"/>
      <c r="AY752" s="33"/>
      <c r="AZ752" s="33">
        <f t="shared" si="163"/>
        <v>2395.8578813521995</v>
      </c>
      <c r="BA752" s="397">
        <f t="shared" si="173"/>
        <v>2395.8578813521995</v>
      </c>
    </row>
    <row r="753" spans="3:53" outlineLevel="1" x14ac:dyDescent="0.35">
      <c r="C753" s="5" t="s">
        <v>45</v>
      </c>
      <c r="D753" s="5" t="s">
        <v>62</v>
      </c>
      <c r="E753" s="5" t="s">
        <v>78</v>
      </c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37">
        <v>0</v>
      </c>
      <c r="S753" s="33">
        <v>0</v>
      </c>
      <c r="T753" s="20">
        <v>0</v>
      </c>
      <c r="U753" s="20">
        <v>0</v>
      </c>
      <c r="V753" s="20">
        <v>0</v>
      </c>
      <c r="W753" s="20">
        <v>0</v>
      </c>
      <c r="X753" s="20">
        <v>0</v>
      </c>
      <c r="Y753" s="20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37">
        <f t="shared" si="171"/>
        <v>0</v>
      </c>
      <c r="AF753" s="401">
        <f t="shared" si="174"/>
        <v>0</v>
      </c>
      <c r="AG753" s="462">
        <f t="shared" si="172"/>
        <v>0</v>
      </c>
      <c r="AH753" s="135">
        <f t="shared" si="176"/>
        <v>0</v>
      </c>
      <c r="AI753" s="149">
        <f t="shared" si="177"/>
        <v>0</v>
      </c>
      <c r="AJ753" s="467">
        <f t="shared" si="167"/>
        <v>0</v>
      </c>
      <c r="AK753" s="33">
        <v>614.7590282056741</v>
      </c>
      <c r="AL753" s="195">
        <f t="shared" si="178"/>
        <v>0</v>
      </c>
      <c r="AM753" s="195">
        <f t="shared" si="168"/>
        <v>0</v>
      </c>
      <c r="AN753" s="195">
        <v>0</v>
      </c>
      <c r="AO753" s="195">
        <f t="shared" si="169"/>
        <v>0</v>
      </c>
      <c r="AP753" s="402">
        <f t="shared" si="170"/>
        <v>0</v>
      </c>
      <c r="AS753" s="20"/>
      <c r="AT753" s="33">
        <v>0</v>
      </c>
      <c r="AU753" s="33">
        <v>2032.7908239322492</v>
      </c>
      <c r="AV753" s="33">
        <v>2000</v>
      </c>
      <c r="AW753" s="33"/>
      <c r="AX753" s="33"/>
      <c r="AY753" s="33"/>
      <c r="AZ753" s="33">
        <f t="shared" si="163"/>
        <v>4647.5498521379232</v>
      </c>
      <c r="BA753" s="397">
        <f t="shared" si="173"/>
        <v>4647.5498521379232</v>
      </c>
    </row>
    <row r="754" spans="3:53" outlineLevel="1" x14ac:dyDescent="0.35">
      <c r="C754" s="5" t="s">
        <v>46</v>
      </c>
      <c r="D754" s="5" t="s">
        <v>38</v>
      </c>
      <c r="E754" s="5" t="s">
        <v>79</v>
      </c>
      <c r="F754" s="28"/>
      <c r="G754" s="28"/>
      <c r="H754" s="28"/>
      <c r="I754" s="28"/>
      <c r="J754" s="28"/>
      <c r="K754" s="28"/>
      <c r="L754" s="28"/>
      <c r="M754" s="28">
        <v>1471.9968000000003</v>
      </c>
      <c r="N754" s="28">
        <v>1966.4104320000001</v>
      </c>
      <c r="O754" s="28">
        <v>4.1382008930668235E-11</v>
      </c>
      <c r="P754" s="28"/>
      <c r="Q754" s="28"/>
      <c r="R754" s="37">
        <v>3438.4072320000419</v>
      </c>
      <c r="S754" s="33">
        <v>288.33407999999997</v>
      </c>
      <c r="T754" s="20">
        <v>291.36671999999999</v>
      </c>
      <c r="U754" s="20">
        <v>288.33407999999997</v>
      </c>
      <c r="V754" s="20">
        <v>0</v>
      </c>
      <c r="W754" s="20">
        <v>0</v>
      </c>
      <c r="X754" s="20">
        <v>0</v>
      </c>
      <c r="Y754" s="20">
        <v>582.73343999999997</v>
      </c>
      <c r="Z754" s="20">
        <v>291.36671999999999</v>
      </c>
      <c r="AA754" s="20">
        <v>0</v>
      </c>
      <c r="AB754" s="20">
        <v>0</v>
      </c>
      <c r="AC754" s="20">
        <v>0</v>
      </c>
      <c r="AD754" s="20">
        <v>0</v>
      </c>
      <c r="AE754" s="37">
        <f t="shared" si="171"/>
        <v>1742.1350399999999</v>
      </c>
      <c r="AF754" s="401">
        <f t="shared" si="174"/>
        <v>1.8786485390486047E-5</v>
      </c>
      <c r="AG754" s="462">
        <f t="shared" si="172"/>
        <v>0.18351822503961923</v>
      </c>
      <c r="AH754" s="135">
        <f t="shared" si="176"/>
        <v>193.57056</v>
      </c>
      <c r="AI754" s="149">
        <f t="shared" si="177"/>
        <v>291.36671999999999</v>
      </c>
      <c r="AJ754" s="467">
        <f t="shared" si="167"/>
        <v>2.5824135691633404E-5</v>
      </c>
      <c r="AK754" s="33">
        <v>1655.6629637376595</v>
      </c>
      <c r="AL754" s="195">
        <f t="shared" si="178"/>
        <v>370.25683805492349</v>
      </c>
      <c r="AM754" s="195">
        <f t="shared" si="168"/>
        <v>391.93561892616805</v>
      </c>
      <c r="AN754" s="195">
        <v>391.93561892616805</v>
      </c>
      <c r="AO754" s="195">
        <f t="shared" si="169"/>
        <v>414.26195553118646</v>
      </c>
      <c r="AP754" s="402">
        <f t="shared" si="170"/>
        <v>440.42249961806448</v>
      </c>
      <c r="AS754" s="20"/>
      <c r="AT754" s="33">
        <v>77.199745347841144</v>
      </c>
      <c r="AU754" s="33">
        <v>159.3787311908894</v>
      </c>
      <c r="AV754" s="33">
        <v>0</v>
      </c>
      <c r="AW754" s="33"/>
      <c r="AX754" s="33"/>
      <c r="AY754" s="33"/>
      <c r="AZ754" s="33">
        <f t="shared" si="163"/>
        <v>1892.24144027639</v>
      </c>
      <c r="BA754" s="397">
        <f t="shared" si="173"/>
        <v>3509.1183524067328</v>
      </c>
    </row>
    <row r="755" spans="3:53" outlineLevel="1" x14ac:dyDescent="0.35">
      <c r="C755" s="5" t="s">
        <v>46</v>
      </c>
      <c r="D755" s="5" t="s">
        <v>39</v>
      </c>
      <c r="E755" s="5" t="s">
        <v>79</v>
      </c>
      <c r="F755" s="28"/>
      <c r="G755" s="28"/>
      <c r="H755" s="28"/>
      <c r="I755" s="28"/>
      <c r="J755" s="28"/>
      <c r="K755" s="28"/>
      <c r="L755" s="28"/>
      <c r="M755" s="28">
        <v>1471.9968000000003</v>
      </c>
      <c r="N755" s="28">
        <v>1966.4104320000001</v>
      </c>
      <c r="O755" s="28">
        <v>2.2737367544323206E-13</v>
      </c>
      <c r="P755" s="28"/>
      <c r="Q755" s="28"/>
      <c r="R755" s="37">
        <v>3438.4072320000005</v>
      </c>
      <c r="S755" s="33">
        <v>591.83136000000002</v>
      </c>
      <c r="T755" s="20">
        <v>291.36671999999999</v>
      </c>
      <c r="U755" s="20">
        <v>288.33407999999997</v>
      </c>
      <c r="V755" s="20">
        <v>0</v>
      </c>
      <c r="W755" s="20">
        <v>0</v>
      </c>
      <c r="X755" s="20">
        <v>0</v>
      </c>
      <c r="Y755" s="20">
        <v>0</v>
      </c>
      <c r="Z755" s="20">
        <v>291.36671999999999</v>
      </c>
      <c r="AA755" s="20">
        <v>0</v>
      </c>
      <c r="AB755" s="20">
        <v>0</v>
      </c>
      <c r="AC755" s="20">
        <v>0</v>
      </c>
      <c r="AD755" s="20">
        <v>0</v>
      </c>
      <c r="AE755" s="37">
        <f t="shared" si="171"/>
        <v>1462.89888</v>
      </c>
      <c r="AF755" s="401">
        <f t="shared" si="174"/>
        <v>1.5775314660382701E-5</v>
      </c>
      <c r="AG755" s="462">
        <f t="shared" si="172"/>
        <v>-6.1806656101428548E-3</v>
      </c>
      <c r="AH755" s="135">
        <f t="shared" si="176"/>
        <v>162.54432</v>
      </c>
      <c r="AI755" s="149">
        <f t="shared" si="177"/>
        <v>97.122239999999991</v>
      </c>
      <c r="AJ755" s="467">
        <f t="shared" si="167"/>
        <v>8.6080452305444681E-6</v>
      </c>
      <c r="AK755" s="33">
        <v>345.4676594259297</v>
      </c>
      <c r="AL755" s="195">
        <f t="shared" si="178"/>
        <v>123.41894601830784</v>
      </c>
      <c r="AM755" s="195">
        <f t="shared" si="168"/>
        <v>130.64520630872269</v>
      </c>
      <c r="AN755" s="195">
        <v>130.64520630872269</v>
      </c>
      <c r="AO755" s="195">
        <f t="shared" si="169"/>
        <v>138.08731851039551</v>
      </c>
      <c r="AP755" s="402">
        <f t="shared" si="170"/>
        <v>146.80749987268814</v>
      </c>
      <c r="AS755" s="20"/>
      <c r="AT755" s="33">
        <v>77.199745347841144</v>
      </c>
      <c r="AU755" s="33">
        <v>159.3787311908894</v>
      </c>
      <c r="AV755" s="33">
        <v>0</v>
      </c>
      <c r="AW755" s="33"/>
      <c r="AX755" s="33"/>
      <c r="AY755" s="33"/>
      <c r="AZ755" s="33">
        <f t="shared" si="163"/>
        <v>582.04613596466027</v>
      </c>
      <c r="BA755" s="397">
        <f t="shared" si="173"/>
        <v>1121.0051066747744</v>
      </c>
    </row>
    <row r="756" spans="3:53" outlineLevel="1" x14ac:dyDescent="0.35">
      <c r="C756" s="5" t="s">
        <v>46</v>
      </c>
      <c r="D756" s="5" t="s">
        <v>37</v>
      </c>
      <c r="E756" s="5" t="s">
        <v>79</v>
      </c>
      <c r="F756" s="28"/>
      <c r="G756" s="28"/>
      <c r="H756" s="28"/>
      <c r="I756" s="28"/>
      <c r="J756" s="28"/>
      <c r="K756" s="28"/>
      <c r="L756" s="28"/>
      <c r="M756" s="28">
        <v>1471.9968000000003</v>
      </c>
      <c r="N756" s="28">
        <v>1377.6117119999999</v>
      </c>
      <c r="O756" s="28">
        <v>294.39935999999943</v>
      </c>
      <c r="P756" s="28"/>
      <c r="Q756" s="28"/>
      <c r="R756" s="37">
        <v>3144.0078719999997</v>
      </c>
      <c r="S756" s="33">
        <v>591.83136000000002</v>
      </c>
      <c r="T756" s="20">
        <v>0</v>
      </c>
      <c r="U756" s="20">
        <v>288.33407999999997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20">
        <v>0</v>
      </c>
      <c r="AB756" s="20">
        <v>0</v>
      </c>
      <c r="AC756" s="20">
        <v>0</v>
      </c>
      <c r="AD756" s="20">
        <v>0</v>
      </c>
      <c r="AE756" s="37">
        <f t="shared" si="171"/>
        <v>880.16543999999999</v>
      </c>
      <c r="AF756" s="401">
        <f t="shared" si="174"/>
        <v>9.491351014770201E-6</v>
      </c>
      <c r="AG756" s="462">
        <f t="shared" si="172"/>
        <v>-0.40206022187004764</v>
      </c>
      <c r="AH756" s="135">
        <f t="shared" si="176"/>
        <v>97.79616</v>
      </c>
      <c r="AI756" s="149">
        <f t="shared" si="177"/>
        <v>0</v>
      </c>
      <c r="AJ756" s="467">
        <f t="shared" si="167"/>
        <v>0</v>
      </c>
      <c r="AK756" s="33">
        <v>321.42934907904657</v>
      </c>
      <c r="AL756" s="195">
        <f t="shared" si="178"/>
        <v>0</v>
      </c>
      <c r="AM756" s="195">
        <f t="shared" si="168"/>
        <v>0</v>
      </c>
      <c r="AN756" s="195">
        <v>0</v>
      </c>
      <c r="AO756" s="195">
        <f t="shared" si="169"/>
        <v>0</v>
      </c>
      <c r="AP756" s="402">
        <f t="shared" si="170"/>
        <v>0</v>
      </c>
      <c r="AS756" s="20"/>
      <c r="AT756" s="33">
        <v>81.184254465842059</v>
      </c>
      <c r="AU756" s="33">
        <v>159.3787311908894</v>
      </c>
      <c r="AV756" s="33">
        <v>0</v>
      </c>
      <c r="AW756" s="33"/>
      <c r="AX756" s="33"/>
      <c r="AY756" s="33"/>
      <c r="AZ756" s="33">
        <f t="shared" si="163"/>
        <v>561.99233473577806</v>
      </c>
      <c r="BA756" s="397">
        <f t="shared" si="173"/>
        <v>561.99233473577806</v>
      </c>
    </row>
    <row r="757" spans="3:53" outlineLevel="1" x14ac:dyDescent="0.35">
      <c r="C757" s="5" t="s">
        <v>46</v>
      </c>
      <c r="D757" s="5" t="s">
        <v>63</v>
      </c>
      <c r="E757" s="5" t="s">
        <v>76</v>
      </c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37">
        <v>0</v>
      </c>
      <c r="S757" s="33">
        <v>0</v>
      </c>
      <c r="T757" s="20">
        <v>0</v>
      </c>
      <c r="U757" s="20">
        <v>0</v>
      </c>
      <c r="V757" s="20">
        <v>0</v>
      </c>
      <c r="W757" s="20">
        <v>0</v>
      </c>
      <c r="X757" s="20">
        <v>0</v>
      </c>
      <c r="Y757" s="20">
        <v>0</v>
      </c>
      <c r="Z757" s="20">
        <v>0</v>
      </c>
      <c r="AA757" s="20">
        <v>0</v>
      </c>
      <c r="AB757" s="20">
        <v>0</v>
      </c>
      <c r="AC757" s="20">
        <v>0</v>
      </c>
      <c r="AD757" s="20">
        <v>0</v>
      </c>
      <c r="AE757" s="37">
        <f t="shared" si="171"/>
        <v>0</v>
      </c>
      <c r="AF757" s="401">
        <f t="shared" si="174"/>
        <v>0</v>
      </c>
      <c r="AG757" s="462">
        <f t="shared" si="172"/>
        <v>0</v>
      </c>
      <c r="AH757" s="135">
        <f t="shared" si="176"/>
        <v>0</v>
      </c>
      <c r="AI757" s="149">
        <f t="shared" si="177"/>
        <v>0</v>
      </c>
      <c r="AJ757" s="467">
        <f t="shared" si="167"/>
        <v>0</v>
      </c>
      <c r="AK757" s="33">
        <v>0</v>
      </c>
      <c r="AL757" s="195">
        <f t="shared" si="178"/>
        <v>0</v>
      </c>
      <c r="AM757" s="195">
        <f t="shared" si="168"/>
        <v>0</v>
      </c>
      <c r="AN757" s="195">
        <v>0</v>
      </c>
      <c r="AO757" s="195">
        <f t="shared" si="169"/>
        <v>0</v>
      </c>
      <c r="AP757" s="402">
        <f t="shared" si="170"/>
        <v>0</v>
      </c>
      <c r="AS757" s="20"/>
      <c r="AT757" s="33">
        <v>0</v>
      </c>
      <c r="AU757" s="33">
        <v>0</v>
      </c>
      <c r="AV757" s="33">
        <v>0</v>
      </c>
      <c r="AW757" s="33"/>
      <c r="AX757" s="33"/>
      <c r="AY757" s="33"/>
      <c r="AZ757" s="33">
        <f t="shared" ref="AZ757:AZ767" si="179">SUM(AS757:AY757,AK757)</f>
        <v>0</v>
      </c>
      <c r="BA757" s="397">
        <f t="shared" si="173"/>
        <v>0</v>
      </c>
    </row>
    <row r="758" spans="3:53" outlineLevel="1" x14ac:dyDescent="0.35">
      <c r="C758" s="5" t="s">
        <v>46</v>
      </c>
      <c r="D758" s="5" t="s">
        <v>64</v>
      </c>
      <c r="E758" s="5" t="s">
        <v>76</v>
      </c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37">
        <v>0</v>
      </c>
      <c r="S758" s="33">
        <v>0</v>
      </c>
      <c r="T758" s="20">
        <v>0</v>
      </c>
      <c r="U758" s="20">
        <v>0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37">
        <f t="shared" si="171"/>
        <v>0</v>
      </c>
      <c r="AF758" s="401">
        <f t="shared" si="174"/>
        <v>0</v>
      </c>
      <c r="AG758" s="462">
        <f t="shared" si="172"/>
        <v>0</v>
      </c>
      <c r="AH758" s="135">
        <f t="shared" si="176"/>
        <v>0</v>
      </c>
      <c r="AI758" s="149">
        <f t="shared" si="177"/>
        <v>0</v>
      </c>
      <c r="AJ758" s="467">
        <f t="shared" si="167"/>
        <v>0</v>
      </c>
      <c r="AK758" s="33">
        <v>0</v>
      </c>
      <c r="AL758" s="195">
        <f t="shared" si="178"/>
        <v>0</v>
      </c>
      <c r="AM758" s="195">
        <f t="shared" si="168"/>
        <v>0</v>
      </c>
      <c r="AN758" s="195">
        <v>0</v>
      </c>
      <c r="AO758" s="195">
        <f t="shared" si="169"/>
        <v>0</v>
      </c>
      <c r="AP758" s="402">
        <f t="shared" si="170"/>
        <v>0</v>
      </c>
      <c r="AS758" s="20"/>
      <c r="AT758" s="33">
        <v>0</v>
      </c>
      <c r="AU758" s="33">
        <v>0</v>
      </c>
      <c r="AV758" s="33">
        <v>0</v>
      </c>
      <c r="AW758" s="33"/>
      <c r="AX758" s="33"/>
      <c r="AY758" s="33"/>
      <c r="AZ758" s="33">
        <f t="shared" si="179"/>
        <v>0</v>
      </c>
      <c r="BA758" s="397">
        <f t="shared" si="173"/>
        <v>0</v>
      </c>
    </row>
    <row r="759" spans="3:53" outlineLevel="1" x14ac:dyDescent="0.35">
      <c r="C759" s="5" t="s">
        <v>47</v>
      </c>
      <c r="D759" s="5" t="s">
        <v>65</v>
      </c>
      <c r="E759" s="5" t="s">
        <v>80</v>
      </c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37">
        <v>0</v>
      </c>
      <c r="S759" s="33">
        <v>0</v>
      </c>
      <c r="T759" s="20">
        <v>0</v>
      </c>
      <c r="U759" s="20">
        <v>0</v>
      </c>
      <c r="V759" s="20">
        <v>0</v>
      </c>
      <c r="W759" s="20">
        <v>0</v>
      </c>
      <c r="X759" s="20">
        <v>0</v>
      </c>
      <c r="Y759" s="20">
        <v>0</v>
      </c>
      <c r="Z759" s="20">
        <v>0</v>
      </c>
      <c r="AA759" s="20">
        <v>0</v>
      </c>
      <c r="AB759" s="20">
        <v>0</v>
      </c>
      <c r="AC759" s="20">
        <v>0</v>
      </c>
      <c r="AD759" s="20">
        <v>0</v>
      </c>
      <c r="AE759" s="37">
        <f t="shared" si="171"/>
        <v>0</v>
      </c>
      <c r="AF759" s="401">
        <f t="shared" si="174"/>
        <v>0</v>
      </c>
      <c r="AG759" s="462">
        <f t="shared" si="172"/>
        <v>0</v>
      </c>
      <c r="AH759" s="135">
        <f t="shared" si="176"/>
        <v>0</v>
      </c>
      <c r="AI759" s="149">
        <f t="shared" si="177"/>
        <v>0</v>
      </c>
      <c r="AJ759" s="467">
        <f t="shared" si="167"/>
        <v>0</v>
      </c>
      <c r="AK759" s="33">
        <v>0</v>
      </c>
      <c r="AL759" s="195">
        <f t="shared" si="178"/>
        <v>0</v>
      </c>
      <c r="AM759" s="195">
        <f t="shared" si="168"/>
        <v>0</v>
      </c>
      <c r="AN759" s="195">
        <v>0</v>
      </c>
      <c r="AO759" s="195">
        <f t="shared" si="169"/>
        <v>0</v>
      </c>
      <c r="AP759" s="402">
        <f t="shared" si="170"/>
        <v>0</v>
      </c>
      <c r="AS759" s="20"/>
      <c r="AT759" s="33">
        <v>0</v>
      </c>
      <c r="AU759" s="33">
        <v>0</v>
      </c>
      <c r="AV759" s="33">
        <v>0</v>
      </c>
      <c r="AW759" s="33"/>
      <c r="AX759" s="33"/>
      <c r="AY759" s="33"/>
      <c r="AZ759" s="33">
        <f t="shared" si="179"/>
        <v>0</v>
      </c>
      <c r="BA759" s="397">
        <f t="shared" si="173"/>
        <v>0</v>
      </c>
    </row>
    <row r="760" spans="3:53" outlineLevel="1" x14ac:dyDescent="0.35">
      <c r="C760" s="5" t="s">
        <v>47</v>
      </c>
      <c r="D760" s="5" t="s">
        <v>66</v>
      </c>
      <c r="E760" s="5" t="s">
        <v>80</v>
      </c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37">
        <v>0</v>
      </c>
      <c r="S760" s="33">
        <v>0</v>
      </c>
      <c r="T760" s="20">
        <v>0</v>
      </c>
      <c r="U760" s="20">
        <v>0</v>
      </c>
      <c r="V760" s="20">
        <v>0</v>
      </c>
      <c r="W760" s="20">
        <v>0</v>
      </c>
      <c r="X760" s="20">
        <v>0</v>
      </c>
      <c r="Y760" s="20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37">
        <f t="shared" si="171"/>
        <v>0</v>
      </c>
      <c r="AF760" s="401">
        <f t="shared" si="174"/>
        <v>0</v>
      </c>
      <c r="AG760" s="462">
        <f t="shared" si="172"/>
        <v>0</v>
      </c>
      <c r="AH760" s="135">
        <f t="shared" si="176"/>
        <v>0</v>
      </c>
      <c r="AI760" s="149">
        <f t="shared" si="177"/>
        <v>0</v>
      </c>
      <c r="AJ760" s="467">
        <f t="shared" si="167"/>
        <v>0</v>
      </c>
      <c r="AK760" s="33">
        <v>0</v>
      </c>
      <c r="AL760" s="195">
        <f t="shared" si="178"/>
        <v>0</v>
      </c>
      <c r="AM760" s="195">
        <f t="shared" si="168"/>
        <v>0</v>
      </c>
      <c r="AN760" s="195">
        <v>0</v>
      </c>
      <c r="AO760" s="195">
        <f t="shared" si="169"/>
        <v>0</v>
      </c>
      <c r="AP760" s="402">
        <f t="shared" si="170"/>
        <v>0</v>
      </c>
      <c r="AS760" s="20"/>
      <c r="AT760" s="33">
        <v>0</v>
      </c>
      <c r="AU760" s="33">
        <v>0</v>
      </c>
      <c r="AV760" s="33">
        <v>0</v>
      </c>
      <c r="AW760" s="33"/>
      <c r="AX760" s="33"/>
      <c r="AY760" s="33"/>
      <c r="AZ760" s="33">
        <f t="shared" si="179"/>
        <v>0</v>
      </c>
      <c r="BA760" s="397">
        <f t="shared" si="173"/>
        <v>0</v>
      </c>
    </row>
    <row r="761" spans="3:53" outlineLevel="1" x14ac:dyDescent="0.35">
      <c r="C761" s="5" t="s">
        <v>47</v>
      </c>
      <c r="D761" s="5" t="s">
        <v>67</v>
      </c>
      <c r="E761" s="5" t="s">
        <v>80</v>
      </c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37">
        <v>0</v>
      </c>
      <c r="S761" s="33">
        <v>0</v>
      </c>
      <c r="T761" s="20">
        <v>0</v>
      </c>
      <c r="U761" s="20">
        <v>0</v>
      </c>
      <c r="V761" s="20">
        <v>0</v>
      </c>
      <c r="W761" s="20">
        <v>0</v>
      </c>
      <c r="X761" s="20">
        <v>0</v>
      </c>
      <c r="Y761" s="20">
        <v>0</v>
      </c>
      <c r="Z761" s="20">
        <v>0</v>
      </c>
      <c r="AA761" s="20">
        <v>0</v>
      </c>
      <c r="AB761" s="20">
        <v>0</v>
      </c>
      <c r="AC761" s="20">
        <v>0</v>
      </c>
      <c r="AD761" s="20">
        <v>0</v>
      </c>
      <c r="AE761" s="37">
        <f t="shared" si="171"/>
        <v>0</v>
      </c>
      <c r="AF761" s="401">
        <f t="shared" si="174"/>
        <v>0</v>
      </c>
      <c r="AG761" s="462">
        <f t="shared" si="172"/>
        <v>0</v>
      </c>
      <c r="AH761" s="135">
        <f t="shared" si="176"/>
        <v>0</v>
      </c>
      <c r="AI761" s="149">
        <f t="shared" si="177"/>
        <v>0</v>
      </c>
      <c r="AJ761" s="467">
        <f t="shared" si="167"/>
        <v>0</v>
      </c>
      <c r="AK761" s="33">
        <v>0</v>
      </c>
      <c r="AL761" s="195">
        <f t="shared" si="178"/>
        <v>0</v>
      </c>
      <c r="AM761" s="195">
        <f t="shared" si="168"/>
        <v>0</v>
      </c>
      <c r="AN761" s="195">
        <v>0</v>
      </c>
      <c r="AO761" s="195">
        <f t="shared" si="169"/>
        <v>0</v>
      </c>
      <c r="AP761" s="402">
        <f t="shared" si="170"/>
        <v>0</v>
      </c>
      <c r="AS761" s="20"/>
      <c r="AT761" s="33">
        <v>0</v>
      </c>
      <c r="AU761" s="33">
        <v>0</v>
      </c>
      <c r="AV761" s="33">
        <v>0</v>
      </c>
      <c r="AW761" s="33"/>
      <c r="AX761" s="33"/>
      <c r="AY761" s="33"/>
      <c r="AZ761" s="33">
        <f t="shared" si="179"/>
        <v>0</v>
      </c>
      <c r="BA761" s="397">
        <f t="shared" si="173"/>
        <v>0</v>
      </c>
    </row>
    <row r="762" spans="3:53" outlineLevel="1" x14ac:dyDescent="0.35">
      <c r="C762" s="5" t="s">
        <v>47</v>
      </c>
      <c r="D762" s="5" t="s">
        <v>68</v>
      </c>
      <c r="E762" s="5" t="s">
        <v>81</v>
      </c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37">
        <v>0</v>
      </c>
      <c r="S762" s="33">
        <v>0</v>
      </c>
      <c r="T762" s="20">
        <v>0</v>
      </c>
      <c r="U762" s="20">
        <v>0</v>
      </c>
      <c r="V762" s="20">
        <v>0</v>
      </c>
      <c r="W762" s="20">
        <v>0</v>
      </c>
      <c r="X762" s="20">
        <v>0</v>
      </c>
      <c r="Y762" s="20">
        <v>0</v>
      </c>
      <c r="Z762" s="20">
        <v>0</v>
      </c>
      <c r="AA762" s="20">
        <v>0</v>
      </c>
      <c r="AB762" s="20">
        <v>0</v>
      </c>
      <c r="AC762" s="20">
        <v>0</v>
      </c>
      <c r="AD762" s="20">
        <v>0</v>
      </c>
      <c r="AE762" s="37">
        <f t="shared" si="171"/>
        <v>0</v>
      </c>
      <c r="AF762" s="401">
        <f t="shared" si="174"/>
        <v>0</v>
      </c>
      <c r="AG762" s="462">
        <f t="shared" si="172"/>
        <v>0</v>
      </c>
      <c r="AH762" s="135">
        <f t="shared" si="176"/>
        <v>0</v>
      </c>
      <c r="AI762" s="149">
        <f t="shared" si="177"/>
        <v>0</v>
      </c>
      <c r="AJ762" s="467">
        <f t="shared" si="167"/>
        <v>0</v>
      </c>
      <c r="AK762" s="33">
        <v>0</v>
      </c>
      <c r="AL762" s="195">
        <f t="shared" si="178"/>
        <v>0</v>
      </c>
      <c r="AM762" s="195">
        <f t="shared" si="168"/>
        <v>0</v>
      </c>
      <c r="AN762" s="195">
        <v>0</v>
      </c>
      <c r="AO762" s="195">
        <f t="shared" si="169"/>
        <v>0</v>
      </c>
      <c r="AP762" s="402">
        <f t="shared" si="170"/>
        <v>0</v>
      </c>
      <c r="AS762" s="20"/>
      <c r="AT762" s="33">
        <v>0</v>
      </c>
      <c r="AU762" s="33">
        <v>0</v>
      </c>
      <c r="AV762" s="33">
        <v>0</v>
      </c>
      <c r="AW762" s="33"/>
      <c r="AX762" s="33"/>
      <c r="AY762" s="33"/>
      <c r="AZ762" s="33">
        <f t="shared" si="179"/>
        <v>0</v>
      </c>
      <c r="BA762" s="397">
        <f t="shared" si="173"/>
        <v>0</v>
      </c>
    </row>
    <row r="763" spans="3:53" outlineLevel="1" x14ac:dyDescent="0.35">
      <c r="C763" s="5" t="s">
        <v>47</v>
      </c>
      <c r="D763" s="5" t="s">
        <v>29</v>
      </c>
      <c r="E763" s="5" t="s">
        <v>130</v>
      </c>
      <c r="F763" s="28">
        <v>41862.484224</v>
      </c>
      <c r="G763" s="28">
        <v>1971.4947119999999</v>
      </c>
      <c r="H763" s="28">
        <v>342.56640000000004</v>
      </c>
      <c r="I763" s="28">
        <v>2321.0626560000001</v>
      </c>
      <c r="J763" s="28">
        <v>301.45843199999996</v>
      </c>
      <c r="K763" s="28"/>
      <c r="L763" s="28"/>
      <c r="M763" s="28"/>
      <c r="N763" s="28"/>
      <c r="O763" s="28"/>
      <c r="P763" s="28"/>
      <c r="Q763" s="28"/>
      <c r="R763" s="37">
        <v>46799.066424000004</v>
      </c>
      <c r="S763" s="33">
        <v>0</v>
      </c>
      <c r="T763" s="20">
        <v>10542.96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37">
        <f t="shared" si="171"/>
        <v>10542.96</v>
      </c>
      <c r="AF763" s="401">
        <f t="shared" si="174"/>
        <v>1.1369105118996905E-4</v>
      </c>
      <c r="AG763" s="462">
        <f t="shared" si="172"/>
        <v>-0.77471858296315832</v>
      </c>
      <c r="AH763" s="135"/>
      <c r="AI763" s="149"/>
      <c r="AJ763" s="467">
        <f t="shared" si="167"/>
        <v>0</v>
      </c>
      <c r="AK763" s="33">
        <v>0</v>
      </c>
      <c r="AL763" s="195">
        <f t="shared" si="178"/>
        <v>0</v>
      </c>
      <c r="AM763" s="195">
        <f t="shared" si="168"/>
        <v>0</v>
      </c>
      <c r="AN763" s="195">
        <v>0</v>
      </c>
      <c r="AO763" s="195">
        <f t="shared" si="169"/>
        <v>0</v>
      </c>
      <c r="AP763" s="402">
        <f t="shared" si="170"/>
        <v>0</v>
      </c>
      <c r="AS763" s="20"/>
      <c r="AT763" s="33">
        <v>0</v>
      </c>
      <c r="AU763" s="33">
        <v>0</v>
      </c>
      <c r="AV763" s="33">
        <v>0</v>
      </c>
      <c r="AW763" s="33"/>
      <c r="AX763" s="33"/>
      <c r="AY763" s="33"/>
      <c r="AZ763" s="33">
        <f t="shared" si="179"/>
        <v>0</v>
      </c>
      <c r="BA763" s="397">
        <f t="shared" si="173"/>
        <v>0</v>
      </c>
    </row>
    <row r="764" spans="3:53" outlineLevel="1" x14ac:dyDescent="0.35">
      <c r="C764" s="5" t="s">
        <v>83</v>
      </c>
      <c r="D764" s="14" t="s">
        <v>82</v>
      </c>
      <c r="E764" s="5"/>
      <c r="F764" s="23">
        <v>1747.6799999999998</v>
      </c>
      <c r="G764" s="23">
        <v>1743.2415000000001</v>
      </c>
      <c r="H764" s="23">
        <v>0</v>
      </c>
      <c r="I764" s="23">
        <v>0</v>
      </c>
      <c r="J764" s="23">
        <v>0</v>
      </c>
      <c r="K764" s="23">
        <v>0</v>
      </c>
      <c r="L764" s="23">
        <v>0</v>
      </c>
      <c r="M764" s="23">
        <v>6015.8375999999989</v>
      </c>
      <c r="N764" s="23">
        <v>2625.2424000000001</v>
      </c>
      <c r="O764" s="23">
        <v>984.89519999999584</v>
      </c>
      <c r="P764" s="23">
        <v>0</v>
      </c>
      <c r="Q764" s="23">
        <v>0</v>
      </c>
      <c r="R764" s="37">
        <v>13116.896699999994</v>
      </c>
      <c r="S764" s="34">
        <v>343.18079999999998</v>
      </c>
      <c r="T764" s="26">
        <v>0</v>
      </c>
      <c r="U764" s="26">
        <v>-274.58351999999991</v>
      </c>
      <c r="V764" s="26">
        <v>285.98400000000004</v>
      </c>
      <c r="W764" s="26">
        <v>0</v>
      </c>
      <c r="X764" s="26">
        <v>0</v>
      </c>
      <c r="Y764" s="26">
        <v>1012.3704</v>
      </c>
      <c r="Z764" s="26">
        <v>0</v>
      </c>
      <c r="AA764" s="26">
        <v>0</v>
      </c>
      <c r="AB764" s="26">
        <v>0</v>
      </c>
      <c r="AC764" s="26">
        <v>0</v>
      </c>
      <c r="AD764" s="26">
        <v>0</v>
      </c>
      <c r="AE764" s="37">
        <f t="shared" si="171"/>
        <v>1366.9516800000001</v>
      </c>
      <c r="AF764" s="401">
        <f t="shared" si="174"/>
        <v>1.4740658546090872E-5</v>
      </c>
      <c r="AG764" s="462">
        <f t="shared" si="172"/>
        <v>-0.85621265190152973</v>
      </c>
      <c r="AH764" s="135"/>
      <c r="AI764" s="135"/>
      <c r="AJ764" s="467">
        <f t="shared" si="167"/>
        <v>0</v>
      </c>
      <c r="AK764" s="33">
        <v>0</v>
      </c>
      <c r="AL764" s="195">
        <f t="shared" si="178"/>
        <v>0</v>
      </c>
      <c r="AM764" s="195">
        <f t="shared" si="168"/>
        <v>0</v>
      </c>
      <c r="AN764" s="195">
        <v>0</v>
      </c>
      <c r="AO764" s="195">
        <f t="shared" si="169"/>
        <v>0</v>
      </c>
      <c r="AP764" s="402">
        <f t="shared" si="170"/>
        <v>0</v>
      </c>
      <c r="AS764" s="20"/>
      <c r="AT764" s="33">
        <v>0</v>
      </c>
      <c r="AU764" s="33">
        <v>0</v>
      </c>
      <c r="AV764" s="33">
        <v>0</v>
      </c>
      <c r="AW764" s="33"/>
      <c r="AX764" s="33"/>
      <c r="AY764" s="33"/>
      <c r="AZ764" s="33">
        <f t="shared" si="179"/>
        <v>0</v>
      </c>
      <c r="BA764" s="397">
        <f t="shared" si="173"/>
        <v>0</v>
      </c>
    </row>
    <row r="765" spans="3:53" outlineLevel="1" x14ac:dyDescent="0.35">
      <c r="C765" s="5" t="s">
        <v>83</v>
      </c>
      <c r="D765" s="5" t="s">
        <v>84</v>
      </c>
      <c r="E765" s="5" t="s">
        <v>70</v>
      </c>
      <c r="F765" s="28">
        <v>1747.6799999999998</v>
      </c>
      <c r="G765" s="28">
        <v>1743.2415000000001</v>
      </c>
      <c r="H765" s="28"/>
      <c r="I765" s="28"/>
      <c r="J765" s="28"/>
      <c r="K765" s="28"/>
      <c r="L765" s="28"/>
      <c r="M765" s="28">
        <v>5682.9599999999991</v>
      </c>
      <c r="N765" s="28">
        <v>2625.2424000000001</v>
      </c>
      <c r="O765" s="28">
        <v>984.89519999988988</v>
      </c>
      <c r="P765" s="28"/>
      <c r="Q765" s="28"/>
      <c r="R765" s="37">
        <v>12784.019099999889</v>
      </c>
      <c r="S765" s="33">
        <v>343.18079999999998</v>
      </c>
      <c r="T765" s="20">
        <v>0</v>
      </c>
      <c r="U765" s="20">
        <v>-274.58351999999991</v>
      </c>
      <c r="V765" s="20">
        <v>285.98400000000004</v>
      </c>
      <c r="W765" s="20">
        <v>0</v>
      </c>
      <c r="X765" s="20">
        <v>0</v>
      </c>
      <c r="Y765" s="20">
        <v>1012.3704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37">
        <f t="shared" si="171"/>
        <v>1366.9516800000001</v>
      </c>
      <c r="AF765" s="401">
        <f t="shared" si="174"/>
        <v>1.4740658546090872E-5</v>
      </c>
      <c r="AG765" s="462">
        <f t="shared" si="172"/>
        <v>-0.85099527609987113</v>
      </c>
      <c r="AH765" s="135"/>
      <c r="AI765" s="135"/>
      <c r="AJ765" s="467">
        <f t="shared" si="167"/>
        <v>0</v>
      </c>
      <c r="AK765" s="33"/>
      <c r="AL765" s="195">
        <f t="shared" si="178"/>
        <v>0</v>
      </c>
      <c r="AM765" s="195">
        <f t="shared" si="168"/>
        <v>0</v>
      </c>
      <c r="AN765" s="195">
        <v>0</v>
      </c>
      <c r="AO765" s="195">
        <f t="shared" si="169"/>
        <v>0</v>
      </c>
      <c r="AP765" s="402">
        <f t="shared" si="170"/>
        <v>0</v>
      </c>
      <c r="AS765" s="20"/>
      <c r="AT765" s="33">
        <v>97.348135661402537</v>
      </c>
      <c r="AU765" s="33">
        <v>331.10828744905086</v>
      </c>
      <c r="AV765" s="33">
        <v>1258.3180568555072</v>
      </c>
      <c r="AW765" s="33"/>
      <c r="AX765" s="33"/>
      <c r="AY765" s="33"/>
      <c r="AZ765" s="33">
        <f t="shared" si="179"/>
        <v>1686.7744799659606</v>
      </c>
      <c r="BA765" s="397">
        <f t="shared" si="173"/>
        <v>1686.7744799659606</v>
      </c>
    </row>
    <row r="766" spans="3:53" outlineLevel="1" x14ac:dyDescent="0.35">
      <c r="C766" s="5" t="s">
        <v>83</v>
      </c>
      <c r="D766" s="5" t="s">
        <v>85</v>
      </c>
      <c r="E766" s="5" t="s">
        <v>70</v>
      </c>
      <c r="F766" s="23"/>
      <c r="G766" s="23"/>
      <c r="H766" s="23"/>
      <c r="I766" s="23"/>
      <c r="J766" s="23"/>
      <c r="K766" s="23"/>
      <c r="L766" s="23"/>
      <c r="M766" s="23">
        <v>332.87759999999997</v>
      </c>
      <c r="N766" s="23"/>
      <c r="O766" s="23"/>
      <c r="P766" s="23"/>
      <c r="Q766" s="23"/>
      <c r="R766" s="37">
        <v>332.87759999999997</v>
      </c>
      <c r="S766" s="33">
        <v>0</v>
      </c>
      <c r="T766" s="20">
        <v>0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0</v>
      </c>
      <c r="AB766" s="20">
        <v>0</v>
      </c>
      <c r="AC766" s="20">
        <v>0</v>
      </c>
      <c r="AD766" s="20">
        <v>0</v>
      </c>
      <c r="AE766" s="37">
        <f t="shared" si="171"/>
        <v>0</v>
      </c>
      <c r="AF766" s="401">
        <f t="shared" si="174"/>
        <v>0</v>
      </c>
      <c r="AG766" s="462">
        <f t="shared" si="172"/>
        <v>-1</v>
      </c>
      <c r="AH766" s="135"/>
      <c r="AI766" s="135"/>
      <c r="AK766" s="33"/>
      <c r="AL766" s="195">
        <f t="shared" si="178"/>
        <v>0</v>
      </c>
      <c r="AM766" s="195">
        <f t="shared" si="168"/>
        <v>0</v>
      </c>
      <c r="AN766" s="195">
        <v>0</v>
      </c>
      <c r="AO766" s="195">
        <f t="shared" si="169"/>
        <v>0</v>
      </c>
      <c r="AP766" s="402">
        <f t="shared" si="170"/>
        <v>0</v>
      </c>
      <c r="AS766" s="20"/>
      <c r="AT766" s="33">
        <v>5.8922826065632137</v>
      </c>
      <c r="AU766" s="33">
        <v>338.79847065537484</v>
      </c>
      <c r="AV766" s="33">
        <v>0</v>
      </c>
      <c r="AW766" s="33"/>
      <c r="AX766" s="33"/>
      <c r="AY766" s="33"/>
      <c r="AZ766" s="33">
        <f t="shared" si="179"/>
        <v>344.69075326193808</v>
      </c>
      <c r="BA766" s="397">
        <f t="shared" si="173"/>
        <v>344.69075326193808</v>
      </c>
    </row>
    <row r="767" spans="3:53" outlineLevel="1" x14ac:dyDescent="0.35">
      <c r="C767" s="5" t="s">
        <v>83</v>
      </c>
      <c r="D767" s="5" t="s">
        <v>86</v>
      </c>
      <c r="E767" s="5" t="s">
        <v>71</v>
      </c>
      <c r="F767" s="23"/>
      <c r="G767" s="23"/>
      <c r="H767" s="23"/>
      <c r="I767" s="23"/>
      <c r="J767" s="23"/>
      <c r="K767" s="23"/>
      <c r="L767" s="23"/>
      <c r="M767" s="23"/>
      <c r="N767" s="23">
        <v>0</v>
      </c>
      <c r="O767" s="23">
        <v>1.0595613275654614E-10</v>
      </c>
      <c r="P767" s="23"/>
      <c r="Q767" s="23"/>
      <c r="R767" s="37">
        <v>1.0595613275654614E-10</v>
      </c>
      <c r="S767" s="33">
        <v>0</v>
      </c>
      <c r="T767" s="20">
        <v>0</v>
      </c>
      <c r="U767" s="20">
        <v>0</v>
      </c>
      <c r="V767" s="20">
        <v>0</v>
      </c>
      <c r="W767" s="20">
        <v>0</v>
      </c>
      <c r="X767" s="20">
        <v>0</v>
      </c>
      <c r="Y767" s="20">
        <v>0</v>
      </c>
      <c r="Z767" s="20">
        <v>0</v>
      </c>
      <c r="AA767" s="20">
        <v>0</v>
      </c>
      <c r="AB767" s="20">
        <v>0</v>
      </c>
      <c r="AC767" s="20">
        <v>0</v>
      </c>
      <c r="AD767" s="20">
        <v>0</v>
      </c>
      <c r="AE767" s="37">
        <f t="shared" si="171"/>
        <v>0</v>
      </c>
      <c r="AF767" s="401">
        <f t="shared" si="174"/>
        <v>0</v>
      </c>
      <c r="AG767" s="462">
        <f t="shared" si="172"/>
        <v>0</v>
      </c>
      <c r="AH767" s="135"/>
      <c r="AI767" s="135"/>
      <c r="AK767" s="33"/>
      <c r="AL767" s="195">
        <f t="shared" si="178"/>
        <v>0</v>
      </c>
      <c r="AM767" s="195">
        <f t="shared" si="168"/>
        <v>0</v>
      </c>
      <c r="AN767" s="195">
        <v>0</v>
      </c>
      <c r="AO767" s="195">
        <f t="shared" si="169"/>
        <v>0</v>
      </c>
      <c r="AP767" s="402">
        <f t="shared" si="170"/>
        <v>0</v>
      </c>
      <c r="AS767" s="20"/>
      <c r="AT767" s="33">
        <v>13.38743318236078</v>
      </c>
      <c r="AU767" s="33">
        <v>60.239553877172931</v>
      </c>
      <c r="AV767" s="33">
        <v>933.27460196068341</v>
      </c>
      <c r="AW767" s="33"/>
      <c r="AX767" s="33"/>
      <c r="AY767" s="33"/>
      <c r="AZ767" s="33">
        <f t="shared" si="179"/>
        <v>1006.9015890202171</v>
      </c>
      <c r="BA767" s="397">
        <f t="shared" si="173"/>
        <v>1006.9015890202171</v>
      </c>
    </row>
    <row r="768" spans="3:53" outlineLevel="1" x14ac:dyDescent="0.35">
      <c r="C768" s="5" t="s">
        <v>83</v>
      </c>
      <c r="D768" s="5" t="s">
        <v>131</v>
      </c>
      <c r="E768" s="5" t="s">
        <v>135</v>
      </c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37"/>
      <c r="S768" s="33"/>
      <c r="T768" s="20"/>
      <c r="U768" s="20"/>
      <c r="V768" s="20"/>
      <c r="W768" s="20"/>
      <c r="X768" s="20"/>
      <c r="Y768" s="20"/>
      <c r="Z768" s="20"/>
      <c r="AA768" s="20">
        <v>0</v>
      </c>
      <c r="AB768" s="20"/>
      <c r="AC768" s="20"/>
      <c r="AD768" s="20"/>
      <c r="AE768" s="37">
        <f t="shared" si="171"/>
        <v>0</v>
      </c>
      <c r="AF768" s="401"/>
      <c r="AG768" s="463"/>
      <c r="AH768" s="135"/>
      <c r="AI768" s="135"/>
      <c r="AK768" s="33"/>
      <c r="AL768" s="195"/>
      <c r="AM768" s="195"/>
      <c r="AN768" s="195"/>
      <c r="AO768" s="195"/>
      <c r="AP768" s="402"/>
      <c r="AS768" s="20"/>
      <c r="AT768" s="33"/>
      <c r="AU768" s="33">
        <v>677.59694131074968</v>
      </c>
      <c r="AV768" s="33">
        <v>0</v>
      </c>
      <c r="AW768" s="33"/>
      <c r="AX768" s="33"/>
      <c r="AY768" s="33"/>
      <c r="AZ768" s="33"/>
      <c r="BA768" s="397">
        <f t="shared" si="173"/>
        <v>677.59694131074968</v>
      </c>
    </row>
    <row r="769" spans="3:53" outlineLevel="1" x14ac:dyDescent="0.35">
      <c r="C769" s="5" t="s">
        <v>83</v>
      </c>
      <c r="D769" s="5" t="s">
        <v>132</v>
      </c>
      <c r="E769" s="5" t="s">
        <v>136</v>
      </c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37"/>
      <c r="S769" s="33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37">
        <f t="shared" si="171"/>
        <v>0</v>
      </c>
      <c r="AF769" s="401"/>
      <c r="AG769" s="463"/>
      <c r="AH769" s="135"/>
      <c r="AI769" s="135"/>
      <c r="AK769" s="33"/>
      <c r="AL769" s="195"/>
      <c r="AM769" s="195"/>
      <c r="AN769" s="195"/>
      <c r="AO769" s="195"/>
      <c r="AP769" s="402"/>
      <c r="AS769" s="20"/>
      <c r="AT769" s="33"/>
      <c r="AU769" s="33">
        <v>677.59694131074968</v>
      </c>
      <c r="AV769" s="33">
        <v>0</v>
      </c>
      <c r="AW769" s="33"/>
      <c r="AX769" s="33"/>
      <c r="AY769" s="33"/>
      <c r="AZ769" s="33"/>
      <c r="BA769" s="397">
        <f t="shared" si="173"/>
        <v>677.59694131074968</v>
      </c>
    </row>
    <row r="770" spans="3:53" outlineLevel="1" x14ac:dyDescent="0.35">
      <c r="C770" s="5" t="s">
        <v>83</v>
      </c>
      <c r="D770" s="5" t="s">
        <v>133</v>
      </c>
      <c r="E770" s="5" t="s">
        <v>137</v>
      </c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37"/>
      <c r="S770" s="33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37">
        <f t="shared" si="171"/>
        <v>0</v>
      </c>
      <c r="AF770" s="401"/>
      <c r="AG770" s="463"/>
      <c r="AH770" s="135"/>
      <c r="AI770" s="135"/>
      <c r="AK770" s="33"/>
      <c r="AL770" s="195"/>
      <c r="AM770" s="195"/>
      <c r="AN770" s="195"/>
      <c r="AO770" s="195"/>
      <c r="AP770" s="402"/>
      <c r="AS770" s="20"/>
      <c r="AT770" s="33"/>
      <c r="AU770" s="33">
        <v>677.59694131074968</v>
      </c>
      <c r="AV770" s="33">
        <v>0</v>
      </c>
      <c r="AW770" s="33"/>
      <c r="AX770" s="33"/>
      <c r="AY770" s="33"/>
      <c r="AZ770" s="33"/>
      <c r="BA770" s="397">
        <f t="shared" si="173"/>
        <v>677.59694131074968</v>
      </c>
    </row>
    <row r="771" spans="3:53" outlineLevel="1" x14ac:dyDescent="0.35">
      <c r="C771" s="36" t="s">
        <v>83</v>
      </c>
      <c r="D771" s="36" t="s">
        <v>134</v>
      </c>
      <c r="E771" s="36" t="s">
        <v>138</v>
      </c>
      <c r="F771" s="403"/>
      <c r="G771" s="403"/>
      <c r="H771" s="403"/>
      <c r="I771" s="403"/>
      <c r="J771" s="403"/>
      <c r="K771" s="403"/>
      <c r="L771" s="403"/>
      <c r="M771" s="403"/>
      <c r="N771" s="403"/>
      <c r="O771" s="403"/>
      <c r="P771" s="403"/>
      <c r="Q771" s="403"/>
      <c r="R771" s="157"/>
      <c r="S771" s="51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157">
        <f t="shared" si="171"/>
        <v>0</v>
      </c>
      <c r="AF771" s="404"/>
      <c r="AG771" s="464"/>
      <c r="AH771" s="405"/>
      <c r="AI771" s="405"/>
      <c r="AJ771" s="470"/>
      <c r="AK771" s="51"/>
      <c r="AL771" s="197"/>
      <c r="AM771" s="197"/>
      <c r="AN771" s="197"/>
      <c r="AO771" s="197"/>
      <c r="AP771" s="406"/>
      <c r="AS771" s="50"/>
      <c r="AT771" s="51"/>
      <c r="AU771" s="51">
        <v>677.59694131074968</v>
      </c>
      <c r="AV771" s="51">
        <v>0</v>
      </c>
      <c r="AW771" s="51"/>
      <c r="AX771" s="51"/>
      <c r="AY771" s="51"/>
      <c r="AZ771" s="51"/>
      <c r="BA771" s="407">
        <f t="shared" si="173"/>
        <v>677.59694131074968</v>
      </c>
    </row>
    <row r="772" spans="3:53" x14ac:dyDescent="0.35">
      <c r="C772" t="s">
        <v>129</v>
      </c>
      <c r="D772" t="s">
        <v>129</v>
      </c>
      <c r="E772" t="s">
        <v>129</v>
      </c>
      <c r="R772" s="11" t="s">
        <v>129</v>
      </c>
      <c r="S772" s="19" t="s">
        <v>129</v>
      </c>
      <c r="T772" s="19" t="s">
        <v>129</v>
      </c>
      <c r="U772" s="19" t="s">
        <v>129</v>
      </c>
      <c r="V772" s="19" t="s">
        <v>129</v>
      </c>
      <c r="W772" s="19" t="s">
        <v>129</v>
      </c>
      <c r="X772" s="19" t="s">
        <v>129</v>
      </c>
      <c r="Y772" s="19" t="s">
        <v>129</v>
      </c>
      <c r="Z772" s="19" t="s">
        <v>129</v>
      </c>
      <c r="AA772" s="19" t="s">
        <v>129</v>
      </c>
      <c r="AB772" s="19" t="s">
        <v>129</v>
      </c>
      <c r="AC772" s="19" t="s">
        <v>129</v>
      </c>
      <c r="AD772" s="19" t="s">
        <v>129</v>
      </c>
      <c r="AE772" s="159" t="s">
        <v>129</v>
      </c>
      <c r="AF772" s="137" t="s">
        <v>129</v>
      </c>
      <c r="AG772" s="465" t="s">
        <v>129</v>
      </c>
      <c r="AH772" s="9" t="s">
        <v>129</v>
      </c>
      <c r="AI772" s="9" t="s">
        <v>129</v>
      </c>
      <c r="AJ772" s="471" t="s">
        <v>129</v>
      </c>
      <c r="AK772" s="164" t="s">
        <v>129</v>
      </c>
      <c r="AL772" s="164" t="s">
        <v>129</v>
      </c>
      <c r="AM772" s="164" t="s">
        <v>129</v>
      </c>
      <c r="AN772" s="164" t="s">
        <v>129</v>
      </c>
      <c r="AO772" s="164" t="s">
        <v>129</v>
      </c>
      <c r="AP772" s="164" t="s">
        <v>129</v>
      </c>
      <c r="AR772" s="408"/>
      <c r="AS772" s="164" t="s">
        <v>129</v>
      </c>
      <c r="AT772" s="164" t="s">
        <v>129</v>
      </c>
      <c r="AU772" s="164" t="s">
        <v>129</v>
      </c>
      <c r="AV772" s="164" t="s">
        <v>129</v>
      </c>
      <c r="AW772" s="164" t="s">
        <v>129</v>
      </c>
      <c r="AX772" s="164" t="s">
        <v>129</v>
      </c>
      <c r="AY772" s="164" t="s">
        <v>129</v>
      </c>
      <c r="AZ772" s="164" t="s">
        <v>129</v>
      </c>
      <c r="BA772" s="164" t="s">
        <v>129</v>
      </c>
    </row>
    <row r="773" spans="3:53" x14ac:dyDescent="0.35">
      <c r="F773" s="24">
        <v>178.87627742000018</v>
      </c>
      <c r="G773" s="24">
        <v>295.4407230851948</v>
      </c>
      <c r="H773" s="24">
        <v>29.950399860803969</v>
      </c>
      <c r="I773" s="24">
        <v>91.897643432205541</v>
      </c>
      <c r="J773" s="24">
        <v>74.531014251999551</v>
      </c>
      <c r="K773" s="24">
        <v>274.27298470999858</v>
      </c>
      <c r="L773" s="24">
        <v>74.734305134400145</v>
      </c>
      <c r="M773" s="24">
        <v>120.40165123199974</v>
      </c>
      <c r="N773" s="24">
        <v>110.2235716479998</v>
      </c>
      <c r="O773" s="24">
        <v>24.473022480000274</v>
      </c>
      <c r="P773" s="24">
        <v>0</v>
      </c>
      <c r="Q773" s="24">
        <v>0</v>
      </c>
      <c r="AN773" s="541"/>
      <c r="AO773" s="541"/>
      <c r="AP773" s="541"/>
    </row>
    <row r="774" spans="3:53" x14ac:dyDescent="0.35">
      <c r="AH774" s="135"/>
      <c r="AI774" s="135"/>
      <c r="AN774" s="541">
        <f>+AN7-SUM(AN51,AN94,AN133)</f>
        <v>9116047.4338774979</v>
      </c>
      <c r="AO774" s="541">
        <f>+AO7-SUM(AO51,AO94,AO133)</f>
        <v>9561349.1574285738</v>
      </c>
      <c r="AP774" s="541">
        <f>+AP7-SUM(AP51,AP94,AP133)</f>
        <v>10165146.085491193</v>
      </c>
    </row>
    <row r="775" spans="3:53" x14ac:dyDescent="0.35">
      <c r="C775" s="55"/>
      <c r="D775" s="55"/>
      <c r="E775" s="55"/>
      <c r="F775" s="58">
        <v>4978274.3699999992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158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158"/>
      <c r="AH775" s="135"/>
      <c r="AI775" s="135"/>
      <c r="AN775" s="541">
        <f>+AN774*0.96</f>
        <v>8751405.5365223978</v>
      </c>
      <c r="AO775" s="541">
        <f>+AO774*0.96</f>
        <v>9178895.1911314297</v>
      </c>
      <c r="AP775" s="541">
        <f>+AP774*0.96</f>
        <v>9758540.2420715448</v>
      </c>
      <c r="AS775" s="19">
        <v>12624636.000000002</v>
      </c>
      <c r="AT775" s="19">
        <v>6108307.283640096</v>
      </c>
      <c r="AU775" s="19">
        <v>12097423.397896104</v>
      </c>
      <c r="AV775" s="19">
        <v>8649064.2257591598</v>
      </c>
      <c r="AW775" s="19">
        <v>11115008.168086056</v>
      </c>
      <c r="AX775" s="19">
        <v>14441698.999999998</v>
      </c>
      <c r="AY775" s="19">
        <v>14910901.314465612</v>
      </c>
    </row>
    <row r="776" spans="3:53" x14ac:dyDescent="0.35">
      <c r="AN776" s="541"/>
      <c r="AO776" s="541"/>
      <c r="AP776" s="541"/>
    </row>
    <row r="777" spans="3:53" x14ac:dyDescent="0.35">
      <c r="AN777" s="541"/>
      <c r="AO777" s="541"/>
      <c r="AP777" s="541"/>
    </row>
  </sheetData>
  <mergeCells count="1">
    <mergeCell ref="AS5:BA5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44"/>
  <sheetViews>
    <sheetView showGridLines="0" topLeftCell="A21" zoomScale="90" zoomScaleNormal="90" workbookViewId="0">
      <selection activeCell="K41" sqref="K41"/>
    </sheetView>
  </sheetViews>
  <sheetFormatPr defaultRowHeight="14.5" outlineLevelCol="1" x14ac:dyDescent="0.35"/>
  <cols>
    <col min="1" max="1" width="9.453125" style="278" bestFit="1" customWidth="1"/>
    <col min="2" max="2" width="29.81640625" style="278" customWidth="1"/>
    <col min="3" max="3" width="4.81640625" style="278" bestFit="1" customWidth="1"/>
    <col min="4" max="4" width="13.453125" style="278" customWidth="1"/>
    <col min="5" max="5" width="7.54296875" style="278" bestFit="1" customWidth="1"/>
    <col min="6" max="6" width="10.1796875" style="278" bestFit="1" customWidth="1"/>
    <col min="7" max="8" width="7.453125" style="278" customWidth="1"/>
    <col min="9" max="9" width="4.54296875" style="278" bestFit="1" customWidth="1"/>
    <col min="10" max="10" width="6.26953125" style="278" customWidth="1"/>
    <col min="11" max="13" width="4.81640625" style="278" customWidth="1"/>
    <col min="14" max="14" width="5.1796875" style="278" customWidth="1"/>
    <col min="15" max="15" width="9.453125" style="278" hidden="1" customWidth="1"/>
    <col min="16" max="17" width="4.81640625" style="278" customWidth="1"/>
    <col min="18" max="18" width="5.81640625" style="278" bestFit="1" customWidth="1"/>
    <col min="19" max="19" width="4.81640625" style="278" customWidth="1"/>
    <col min="20" max="20" width="5.81640625" style="278" customWidth="1"/>
    <col min="21" max="21" width="6.7265625" style="278" customWidth="1"/>
    <col min="22" max="22" width="5.54296875" style="278" bestFit="1" customWidth="1"/>
    <col min="23" max="23" width="6" style="278" customWidth="1"/>
    <col min="24" max="24" width="4.81640625" style="278" hidden="1" customWidth="1" outlineLevel="1"/>
    <col min="25" max="25" width="5.453125" style="278" bestFit="1" customWidth="1" collapsed="1"/>
    <col min="26" max="26" width="6.453125" style="278" bestFit="1" customWidth="1"/>
    <col min="27" max="27" width="6.7265625" style="278" customWidth="1"/>
    <col min="28" max="28" width="5.54296875" style="278" bestFit="1" customWidth="1"/>
  </cols>
  <sheetData>
    <row r="1" spans="1:28" ht="11.5" customHeight="1" x14ac:dyDescent="0.35">
      <c r="I1" s="279"/>
      <c r="J1" s="279"/>
      <c r="K1" s="279"/>
      <c r="L1" s="279"/>
      <c r="P1" s="279"/>
    </row>
    <row r="2" spans="1:28" ht="14.5" customHeight="1" x14ac:dyDescent="0.35">
      <c r="A2" s="728" t="s">
        <v>210</v>
      </c>
      <c r="B2" s="729"/>
      <c r="C2" s="280"/>
      <c r="D2" s="280"/>
      <c r="E2" s="280"/>
      <c r="F2" s="694" t="s">
        <v>499</v>
      </c>
      <c r="G2" s="280"/>
      <c r="H2" s="694" t="s">
        <v>499</v>
      </c>
      <c r="I2" s="280" t="s">
        <v>212</v>
      </c>
      <c r="J2" s="280" t="s">
        <v>213</v>
      </c>
      <c r="K2" s="280" t="s">
        <v>92</v>
      </c>
      <c r="L2" s="280" t="s">
        <v>214</v>
      </c>
      <c r="M2" s="280" t="s">
        <v>215</v>
      </c>
      <c r="N2" s="280" t="s">
        <v>97</v>
      </c>
      <c r="O2" s="280" t="s">
        <v>216</v>
      </c>
      <c r="P2" s="280" t="s">
        <v>217</v>
      </c>
      <c r="Q2" s="280" t="s">
        <v>218</v>
      </c>
      <c r="R2" s="280" t="s">
        <v>104</v>
      </c>
      <c r="S2" s="280" t="s">
        <v>219</v>
      </c>
      <c r="T2" s="280" t="s">
        <v>95</v>
      </c>
      <c r="U2" s="280" t="s">
        <v>220</v>
      </c>
      <c r="V2" s="280" t="s">
        <v>221</v>
      </c>
      <c r="W2" s="280" t="s">
        <v>93</v>
      </c>
      <c r="X2" s="280" t="s">
        <v>222</v>
      </c>
      <c r="Y2" s="280" t="s">
        <v>101</v>
      </c>
      <c r="Z2" s="280" t="s">
        <v>105</v>
      </c>
      <c r="AA2" s="280" t="s">
        <v>106</v>
      </c>
      <c r="AB2" s="280" t="s">
        <v>223</v>
      </c>
    </row>
    <row r="3" spans="1:28" ht="20.25" customHeight="1" x14ac:dyDescent="0.35">
      <c r="A3" s="281" t="s">
        <v>8</v>
      </c>
      <c r="B3" s="282" t="s">
        <v>224</v>
      </c>
      <c r="C3" s="283" t="s">
        <v>28</v>
      </c>
      <c r="D3" s="284" t="s">
        <v>471</v>
      </c>
      <c r="E3" s="284" t="s">
        <v>472</v>
      </c>
      <c r="F3" s="686" t="s">
        <v>500</v>
      </c>
      <c r="G3" s="284" t="s">
        <v>498</v>
      </c>
      <c r="H3" s="686" t="s">
        <v>509</v>
      </c>
      <c r="I3" s="388">
        <f>+SUM(I9:I37)</f>
        <v>17</v>
      </c>
      <c r="J3" s="388">
        <f t="shared" ref="J3:AB3" si="0">+SUM(J9:J37)</f>
        <v>12</v>
      </c>
      <c r="K3" s="388">
        <f t="shared" si="0"/>
        <v>16</v>
      </c>
      <c r="L3" s="388">
        <f t="shared" si="0"/>
        <v>8</v>
      </c>
      <c r="M3" s="388">
        <f t="shared" si="0"/>
        <v>9</v>
      </c>
      <c r="N3" s="388">
        <f t="shared" si="0"/>
        <v>9</v>
      </c>
      <c r="O3" s="388">
        <f t="shared" si="0"/>
        <v>0</v>
      </c>
      <c r="P3" s="388">
        <f t="shared" si="0"/>
        <v>10</v>
      </c>
      <c r="Q3" s="388">
        <f t="shared" si="0"/>
        <v>10</v>
      </c>
      <c r="R3" s="388">
        <f t="shared" si="0"/>
        <v>8</v>
      </c>
      <c r="S3" s="388">
        <f t="shared" si="0"/>
        <v>7</v>
      </c>
      <c r="T3" s="388">
        <f t="shared" si="0"/>
        <v>5</v>
      </c>
      <c r="U3" s="388">
        <f t="shared" si="0"/>
        <v>5</v>
      </c>
      <c r="V3" s="388">
        <f t="shared" si="0"/>
        <v>4</v>
      </c>
      <c r="W3" s="388">
        <f t="shared" si="0"/>
        <v>6</v>
      </c>
      <c r="X3" s="388">
        <f t="shared" si="0"/>
        <v>7</v>
      </c>
      <c r="Y3" s="388">
        <f t="shared" si="0"/>
        <v>12</v>
      </c>
      <c r="Z3" s="388">
        <f t="shared" si="0"/>
        <v>9</v>
      </c>
      <c r="AA3" s="388">
        <f t="shared" si="0"/>
        <v>12</v>
      </c>
      <c r="AB3" s="388">
        <f t="shared" si="0"/>
        <v>12</v>
      </c>
    </row>
    <row r="4" spans="1:28" ht="11.5" hidden="1" customHeight="1" x14ac:dyDescent="0.35">
      <c r="A4" s="285" t="s">
        <v>83</v>
      </c>
      <c r="B4" s="286" t="s">
        <v>84</v>
      </c>
      <c r="C4" s="287" t="s">
        <v>70</v>
      </c>
      <c r="D4" s="288"/>
      <c r="E4" s="288"/>
      <c r="F4" s="288"/>
      <c r="G4" s="288"/>
      <c r="H4" s="288"/>
      <c r="I4" s="289" t="s">
        <v>225</v>
      </c>
      <c r="J4" s="289">
        <v>1</v>
      </c>
      <c r="K4" s="289" t="s">
        <v>225</v>
      </c>
      <c r="L4" s="289" t="s">
        <v>225</v>
      </c>
      <c r="M4" s="289">
        <v>1</v>
      </c>
      <c r="N4" s="289" t="s">
        <v>225</v>
      </c>
      <c r="O4" s="288" t="s">
        <v>83</v>
      </c>
      <c r="P4" s="289">
        <v>1</v>
      </c>
      <c r="Q4" s="289" t="s">
        <v>225</v>
      </c>
      <c r="R4" s="289" t="s">
        <v>225</v>
      </c>
      <c r="S4" s="289">
        <v>1</v>
      </c>
      <c r="T4" s="289" t="s">
        <v>225</v>
      </c>
      <c r="U4" s="289" t="s">
        <v>225</v>
      </c>
      <c r="V4" s="289"/>
      <c r="W4" s="289" t="s">
        <v>225</v>
      </c>
      <c r="X4" s="289" t="s">
        <v>225</v>
      </c>
      <c r="Y4" s="289" t="s">
        <v>225</v>
      </c>
      <c r="Z4" s="289" t="s">
        <v>225</v>
      </c>
      <c r="AA4" s="289">
        <v>1</v>
      </c>
      <c r="AB4" s="289" t="s">
        <v>225</v>
      </c>
    </row>
    <row r="5" spans="1:28" ht="11.5" hidden="1" customHeight="1" x14ac:dyDescent="0.35">
      <c r="A5" s="285" t="s">
        <v>83</v>
      </c>
      <c r="B5" s="286" t="s">
        <v>85</v>
      </c>
      <c r="C5" s="287" t="s">
        <v>70</v>
      </c>
      <c r="D5" s="288"/>
      <c r="E5" s="288"/>
      <c r="F5" s="288"/>
      <c r="G5" s="288"/>
      <c r="H5" s="288"/>
      <c r="I5" s="289" t="s">
        <v>225</v>
      </c>
      <c r="J5" s="289" t="s">
        <v>225</v>
      </c>
      <c r="K5" s="289" t="s">
        <v>225</v>
      </c>
      <c r="L5" s="289" t="s">
        <v>225</v>
      </c>
      <c r="M5" s="289" t="s">
        <v>225</v>
      </c>
      <c r="N5" s="289" t="s">
        <v>225</v>
      </c>
      <c r="O5" s="288" t="s">
        <v>83</v>
      </c>
      <c r="P5" s="289" t="s">
        <v>225</v>
      </c>
      <c r="Q5" s="289" t="s">
        <v>225</v>
      </c>
      <c r="R5" s="289" t="s">
        <v>225</v>
      </c>
      <c r="S5" s="289" t="s">
        <v>225</v>
      </c>
      <c r="T5" s="289" t="s">
        <v>225</v>
      </c>
      <c r="U5" s="289" t="s">
        <v>225</v>
      </c>
      <c r="V5" s="289"/>
      <c r="W5" s="289" t="s">
        <v>225</v>
      </c>
      <c r="X5" s="289" t="s">
        <v>225</v>
      </c>
      <c r="Y5" s="289" t="s">
        <v>225</v>
      </c>
      <c r="Z5" s="289" t="s">
        <v>225</v>
      </c>
      <c r="AA5" s="289" t="s">
        <v>225</v>
      </c>
      <c r="AB5" s="289" t="s">
        <v>225</v>
      </c>
    </row>
    <row r="6" spans="1:28" ht="11.5" hidden="1" customHeight="1" x14ac:dyDescent="0.35">
      <c r="A6" s="285" t="s">
        <v>83</v>
      </c>
      <c r="B6" s="286" t="s">
        <v>226</v>
      </c>
      <c r="C6" s="287" t="s">
        <v>74</v>
      </c>
      <c r="D6" s="288"/>
      <c r="E6" s="288"/>
      <c r="F6" s="288"/>
      <c r="G6" s="288"/>
      <c r="H6" s="288"/>
      <c r="I6" s="289" t="s">
        <v>225</v>
      </c>
      <c r="J6" s="289" t="s">
        <v>225</v>
      </c>
      <c r="K6" s="289" t="s">
        <v>225</v>
      </c>
      <c r="L6" s="289" t="s">
        <v>225</v>
      </c>
      <c r="M6" s="289" t="s">
        <v>225</v>
      </c>
      <c r="N6" s="289" t="s">
        <v>225</v>
      </c>
      <c r="O6" s="288" t="s">
        <v>83</v>
      </c>
      <c r="P6" s="289" t="s">
        <v>225</v>
      </c>
      <c r="Q6" s="289" t="s">
        <v>225</v>
      </c>
      <c r="R6" s="289" t="s">
        <v>225</v>
      </c>
      <c r="S6" s="289" t="s">
        <v>225</v>
      </c>
      <c r="T6" s="289" t="s">
        <v>225</v>
      </c>
      <c r="U6" s="289" t="s">
        <v>225</v>
      </c>
      <c r="V6" s="289"/>
      <c r="W6" s="289" t="s">
        <v>225</v>
      </c>
      <c r="X6" s="289" t="s">
        <v>225</v>
      </c>
      <c r="Y6" s="289" t="s">
        <v>225</v>
      </c>
      <c r="Z6" s="289" t="s">
        <v>225</v>
      </c>
      <c r="AA6" s="289" t="s">
        <v>225</v>
      </c>
      <c r="AB6" s="289" t="s">
        <v>225</v>
      </c>
    </row>
    <row r="7" spans="1:28" ht="11.5" hidden="1" customHeight="1" x14ac:dyDescent="0.35">
      <c r="A7" s="285" t="s">
        <v>83</v>
      </c>
      <c r="B7" s="286" t="s">
        <v>227</v>
      </c>
      <c r="C7" s="287" t="s">
        <v>228</v>
      </c>
      <c r="D7" s="288"/>
      <c r="E7" s="288"/>
      <c r="F7" s="288"/>
      <c r="G7" s="288"/>
      <c r="H7" s="288"/>
      <c r="I7" s="289" t="s">
        <v>225</v>
      </c>
      <c r="J7" s="289" t="s">
        <v>225</v>
      </c>
      <c r="K7" s="289" t="s">
        <v>225</v>
      </c>
      <c r="L7" s="289" t="s">
        <v>225</v>
      </c>
      <c r="M7" s="289" t="s">
        <v>225</v>
      </c>
      <c r="N7" s="289" t="s">
        <v>225</v>
      </c>
      <c r="O7" s="288" t="s">
        <v>83</v>
      </c>
      <c r="P7" s="289" t="s">
        <v>225</v>
      </c>
      <c r="Q7" s="289" t="s">
        <v>225</v>
      </c>
      <c r="R7" s="289" t="s">
        <v>225</v>
      </c>
      <c r="S7" s="289" t="s">
        <v>225</v>
      </c>
      <c r="T7" s="289" t="s">
        <v>225</v>
      </c>
      <c r="U7" s="289" t="s">
        <v>225</v>
      </c>
      <c r="V7" s="289"/>
      <c r="W7" s="289" t="s">
        <v>225</v>
      </c>
      <c r="X7" s="289" t="s">
        <v>225</v>
      </c>
      <c r="Y7" s="289" t="s">
        <v>225</v>
      </c>
      <c r="Z7" s="289" t="s">
        <v>225</v>
      </c>
      <c r="AA7" s="289" t="s">
        <v>225</v>
      </c>
      <c r="AB7" s="289" t="s">
        <v>225</v>
      </c>
    </row>
    <row r="8" spans="1:28" ht="11.5" hidden="1" customHeight="1" x14ac:dyDescent="0.35">
      <c r="A8" s="285" t="s">
        <v>83</v>
      </c>
      <c r="B8" s="286" t="s">
        <v>86</v>
      </c>
      <c r="C8" s="287" t="s">
        <v>71</v>
      </c>
      <c r="D8" s="288"/>
      <c r="E8" s="288"/>
      <c r="F8" s="288"/>
      <c r="G8" s="288"/>
      <c r="H8" s="288"/>
      <c r="I8" s="289" t="s">
        <v>225</v>
      </c>
      <c r="J8" s="289" t="s">
        <v>225</v>
      </c>
      <c r="K8" s="289" t="s">
        <v>225</v>
      </c>
      <c r="L8" s="289" t="s">
        <v>225</v>
      </c>
      <c r="M8" s="289" t="s">
        <v>225</v>
      </c>
      <c r="N8" s="289" t="s">
        <v>225</v>
      </c>
      <c r="O8" s="288" t="s">
        <v>83</v>
      </c>
      <c r="P8" s="289" t="s">
        <v>225</v>
      </c>
      <c r="Q8" s="289" t="s">
        <v>225</v>
      </c>
      <c r="R8" s="289" t="s">
        <v>225</v>
      </c>
      <c r="S8" s="289" t="s">
        <v>225</v>
      </c>
      <c r="T8" s="289" t="s">
        <v>225</v>
      </c>
      <c r="U8" s="289" t="s">
        <v>225</v>
      </c>
      <c r="V8" s="289"/>
      <c r="W8" s="289" t="s">
        <v>225</v>
      </c>
      <c r="X8" s="289" t="s">
        <v>225</v>
      </c>
      <c r="Y8" s="289" t="s">
        <v>225</v>
      </c>
      <c r="Z8" s="289" t="s">
        <v>225</v>
      </c>
      <c r="AA8" s="289" t="s">
        <v>225</v>
      </c>
      <c r="AB8" s="289" t="s">
        <v>225</v>
      </c>
    </row>
    <row r="9" spans="1:28" s="420" customFormat="1" ht="11.5" customHeight="1" x14ac:dyDescent="0.35">
      <c r="A9" s="665" t="s">
        <v>41</v>
      </c>
      <c r="B9" s="675" t="s">
        <v>34</v>
      </c>
      <c r="C9" s="673" t="s">
        <v>72</v>
      </c>
      <c r="D9" s="689" t="s">
        <v>480</v>
      </c>
      <c r="E9" s="676">
        <v>3284683</v>
      </c>
      <c r="F9" s="690">
        <v>167222</v>
      </c>
      <c r="G9" s="668">
        <v>6</v>
      </c>
      <c r="H9" s="690">
        <f>F9/G9</f>
        <v>27870.333333333332</v>
      </c>
      <c r="I9" s="669">
        <v>1</v>
      </c>
      <c r="J9" s="670">
        <v>1</v>
      </c>
      <c r="K9" s="670">
        <v>1</v>
      </c>
      <c r="L9" s="670">
        <v>1</v>
      </c>
      <c r="M9" s="670">
        <v>1</v>
      </c>
      <c r="N9" s="670">
        <v>1</v>
      </c>
      <c r="O9" s="668" t="s">
        <v>229</v>
      </c>
      <c r="P9" s="670">
        <v>1</v>
      </c>
      <c r="Q9" s="670">
        <v>1</v>
      </c>
      <c r="R9" s="670" t="s">
        <v>225</v>
      </c>
      <c r="S9" s="670" t="s">
        <v>225</v>
      </c>
      <c r="T9" s="674" t="s">
        <v>225</v>
      </c>
      <c r="U9" s="670" t="s">
        <v>225</v>
      </c>
      <c r="V9" s="670"/>
      <c r="W9" s="670" t="s">
        <v>225</v>
      </c>
      <c r="X9" s="670">
        <v>1</v>
      </c>
      <c r="Y9" s="670">
        <v>1</v>
      </c>
      <c r="Z9" s="670">
        <v>1</v>
      </c>
      <c r="AA9" s="670">
        <v>1</v>
      </c>
      <c r="AB9" s="669">
        <v>1</v>
      </c>
    </row>
    <row r="10" spans="1:28" s="420" customFormat="1" ht="11.5" customHeight="1" x14ac:dyDescent="0.35">
      <c r="A10" s="665" t="s">
        <v>41</v>
      </c>
      <c r="B10" s="672" t="s">
        <v>35</v>
      </c>
      <c r="C10" s="673" t="s">
        <v>72</v>
      </c>
      <c r="D10" s="689">
        <v>8993175532907</v>
      </c>
      <c r="E10" s="676">
        <v>3572153</v>
      </c>
      <c r="F10" s="690">
        <v>167223</v>
      </c>
      <c r="G10" s="668">
        <v>6</v>
      </c>
      <c r="H10" s="690">
        <f t="shared" ref="H10:H44" si="1">F10/G10</f>
        <v>27870.5</v>
      </c>
      <c r="I10" s="669">
        <v>1</v>
      </c>
      <c r="J10" s="670" t="s">
        <v>225</v>
      </c>
      <c r="K10" s="670" t="s">
        <v>225</v>
      </c>
      <c r="L10" s="670" t="s">
        <v>225</v>
      </c>
      <c r="M10" s="670" t="s">
        <v>225</v>
      </c>
      <c r="N10" s="670" t="s">
        <v>225</v>
      </c>
      <c r="O10" s="668" t="s">
        <v>229</v>
      </c>
      <c r="P10" s="670" t="s">
        <v>225</v>
      </c>
      <c r="Q10" s="670" t="s">
        <v>225</v>
      </c>
      <c r="R10" s="670" t="s">
        <v>225</v>
      </c>
      <c r="S10" s="670" t="s">
        <v>225</v>
      </c>
      <c r="T10" s="674" t="s">
        <v>225</v>
      </c>
      <c r="U10" s="670" t="s">
        <v>225</v>
      </c>
      <c r="V10" s="670"/>
      <c r="W10" s="670" t="s">
        <v>225</v>
      </c>
      <c r="X10" s="670" t="s">
        <v>225</v>
      </c>
      <c r="Y10" s="670" t="s">
        <v>225</v>
      </c>
      <c r="Z10" s="670" t="s">
        <v>225</v>
      </c>
      <c r="AA10" s="670" t="s">
        <v>225</v>
      </c>
      <c r="AB10" s="669" t="s">
        <v>225</v>
      </c>
    </row>
    <row r="11" spans="1:28" s="420" customFormat="1" ht="11.5" customHeight="1" x14ac:dyDescent="0.35">
      <c r="A11" s="665" t="s">
        <v>40</v>
      </c>
      <c r="B11" s="666" t="s">
        <v>36</v>
      </c>
      <c r="C11" s="667" t="s">
        <v>69</v>
      </c>
      <c r="D11" s="689" t="s">
        <v>475</v>
      </c>
      <c r="E11" s="676">
        <v>3408152</v>
      </c>
      <c r="F11" s="690">
        <v>366666.66666666663</v>
      </c>
      <c r="G11" s="668">
        <v>20</v>
      </c>
      <c r="H11" s="690">
        <f t="shared" si="1"/>
        <v>18333.333333333332</v>
      </c>
      <c r="I11" s="669">
        <v>1</v>
      </c>
      <c r="J11" s="670">
        <v>1</v>
      </c>
      <c r="K11" s="670">
        <v>1</v>
      </c>
      <c r="L11" s="670">
        <v>1</v>
      </c>
      <c r="M11" s="670">
        <v>1</v>
      </c>
      <c r="N11" s="670">
        <v>1</v>
      </c>
      <c r="O11" s="668" t="s">
        <v>229</v>
      </c>
      <c r="P11" s="670">
        <v>1</v>
      </c>
      <c r="Q11" s="670">
        <v>1</v>
      </c>
      <c r="R11" s="670" t="s">
        <v>225</v>
      </c>
      <c r="S11" s="670">
        <v>1</v>
      </c>
      <c r="T11" s="670">
        <v>1</v>
      </c>
      <c r="U11" s="670">
        <v>1</v>
      </c>
      <c r="V11" s="670"/>
      <c r="W11" s="670" t="s">
        <v>225</v>
      </c>
      <c r="X11" s="670">
        <v>1</v>
      </c>
      <c r="Y11" s="670">
        <v>1</v>
      </c>
      <c r="Z11" s="670">
        <v>1</v>
      </c>
      <c r="AA11" s="670">
        <v>1</v>
      </c>
      <c r="AB11" s="669">
        <v>1</v>
      </c>
    </row>
    <row r="12" spans="1:28" s="420" customFormat="1" ht="11.5" customHeight="1" x14ac:dyDescent="0.35">
      <c r="A12" s="671" t="s">
        <v>43</v>
      </c>
      <c r="B12" s="672" t="s">
        <v>49</v>
      </c>
      <c r="C12" s="673" t="s">
        <v>69</v>
      </c>
      <c r="D12" s="689">
        <v>8993175561945</v>
      </c>
      <c r="E12" s="676">
        <v>3584241</v>
      </c>
      <c r="F12" s="690">
        <v>382636</v>
      </c>
      <c r="G12" s="668">
        <v>20</v>
      </c>
      <c r="H12" s="690">
        <f t="shared" si="1"/>
        <v>19131.8</v>
      </c>
      <c r="I12" s="669">
        <v>1</v>
      </c>
      <c r="J12" s="670">
        <v>1</v>
      </c>
      <c r="K12" s="670">
        <v>1</v>
      </c>
      <c r="L12" s="670" t="s">
        <v>225</v>
      </c>
      <c r="M12" s="670" t="s">
        <v>225</v>
      </c>
      <c r="N12" s="670" t="s">
        <v>225</v>
      </c>
      <c r="O12" s="668" t="s">
        <v>229</v>
      </c>
      <c r="P12" s="670" t="s">
        <v>225</v>
      </c>
      <c r="Q12" s="670" t="s">
        <v>225</v>
      </c>
      <c r="R12" s="670">
        <v>1</v>
      </c>
      <c r="S12" s="670" t="s">
        <v>225</v>
      </c>
      <c r="T12" s="674" t="s">
        <v>225</v>
      </c>
      <c r="U12" s="670" t="s">
        <v>225</v>
      </c>
      <c r="V12" s="670"/>
      <c r="W12" s="670" t="s">
        <v>225</v>
      </c>
      <c r="X12" s="670" t="s">
        <v>225</v>
      </c>
      <c r="Y12" s="670" t="s">
        <v>225</v>
      </c>
      <c r="Z12" s="670" t="s">
        <v>225</v>
      </c>
      <c r="AA12" s="670" t="s">
        <v>225</v>
      </c>
      <c r="AB12" s="669" t="s">
        <v>225</v>
      </c>
    </row>
    <row r="13" spans="1:28" s="420" customFormat="1" ht="11.5" customHeight="1" x14ac:dyDescent="0.35">
      <c r="A13" s="665" t="s">
        <v>41</v>
      </c>
      <c r="B13" s="672" t="s">
        <v>30</v>
      </c>
      <c r="C13" s="673" t="s">
        <v>71</v>
      </c>
      <c r="D13" s="689" t="s">
        <v>478</v>
      </c>
      <c r="E13" s="676">
        <v>3352387</v>
      </c>
      <c r="F13" s="690">
        <v>220800</v>
      </c>
      <c r="G13" s="668">
        <v>6</v>
      </c>
      <c r="H13" s="690">
        <f t="shared" si="1"/>
        <v>36800</v>
      </c>
      <c r="I13" s="669">
        <v>1</v>
      </c>
      <c r="J13" s="670">
        <v>1</v>
      </c>
      <c r="K13" s="670">
        <v>1</v>
      </c>
      <c r="L13" s="670">
        <v>1</v>
      </c>
      <c r="M13" s="670">
        <v>1</v>
      </c>
      <c r="N13" s="670">
        <v>1</v>
      </c>
      <c r="O13" s="668" t="s">
        <v>229</v>
      </c>
      <c r="P13" s="670">
        <v>1</v>
      </c>
      <c r="Q13" s="670">
        <v>1</v>
      </c>
      <c r="R13" s="670">
        <v>1</v>
      </c>
      <c r="S13" s="670">
        <v>1</v>
      </c>
      <c r="T13" s="674" t="s">
        <v>225</v>
      </c>
      <c r="U13" s="670">
        <v>1</v>
      </c>
      <c r="V13" s="670">
        <v>1</v>
      </c>
      <c r="W13" s="670">
        <v>1</v>
      </c>
      <c r="X13" s="670">
        <v>1</v>
      </c>
      <c r="Y13" s="670">
        <v>1</v>
      </c>
      <c r="Z13" s="670">
        <v>1</v>
      </c>
      <c r="AA13" s="670">
        <v>1</v>
      </c>
      <c r="AB13" s="669">
        <v>1</v>
      </c>
    </row>
    <row r="14" spans="1:28" s="420" customFormat="1" ht="11.5" customHeight="1" x14ac:dyDescent="0.35">
      <c r="A14" s="665" t="s">
        <v>41</v>
      </c>
      <c r="B14" s="672" t="s">
        <v>31</v>
      </c>
      <c r="C14" s="673" t="s">
        <v>71</v>
      </c>
      <c r="D14" s="689" t="s">
        <v>479</v>
      </c>
      <c r="E14" s="676">
        <v>3384346</v>
      </c>
      <c r="F14" s="690">
        <v>210833.33333333331</v>
      </c>
      <c r="G14" s="668">
        <v>6</v>
      </c>
      <c r="H14" s="690">
        <f t="shared" si="1"/>
        <v>35138.888888888883</v>
      </c>
      <c r="I14" s="669">
        <v>1</v>
      </c>
      <c r="J14" s="670">
        <v>1</v>
      </c>
      <c r="K14" s="670">
        <v>1</v>
      </c>
      <c r="L14" s="670">
        <v>1</v>
      </c>
      <c r="M14" s="670">
        <v>1</v>
      </c>
      <c r="N14" s="670">
        <v>1</v>
      </c>
      <c r="O14" s="668" t="s">
        <v>229</v>
      </c>
      <c r="P14" s="670">
        <v>1</v>
      </c>
      <c r="Q14" s="670">
        <v>1</v>
      </c>
      <c r="R14" s="670">
        <v>1</v>
      </c>
      <c r="S14" s="670">
        <v>1</v>
      </c>
      <c r="T14" s="674" t="s">
        <v>225</v>
      </c>
      <c r="U14" s="670">
        <v>1</v>
      </c>
      <c r="V14" s="670">
        <v>1</v>
      </c>
      <c r="W14" s="670" t="s">
        <v>225</v>
      </c>
      <c r="X14" s="670">
        <v>1</v>
      </c>
      <c r="Y14" s="670">
        <v>1</v>
      </c>
      <c r="Z14" s="670">
        <v>1</v>
      </c>
      <c r="AA14" s="670">
        <v>1</v>
      </c>
      <c r="AB14" s="669" t="s">
        <v>225</v>
      </c>
    </row>
    <row r="15" spans="1:28" s="420" customFormat="1" ht="11.5" customHeight="1" x14ac:dyDescent="0.35">
      <c r="A15" s="665" t="s">
        <v>44</v>
      </c>
      <c r="B15" s="666" t="s">
        <v>54</v>
      </c>
      <c r="C15" s="667" t="s">
        <v>75</v>
      </c>
      <c r="D15" s="689" t="s">
        <v>485</v>
      </c>
      <c r="E15" s="676"/>
      <c r="F15" s="690">
        <v>319909.09090909088</v>
      </c>
      <c r="G15" s="668">
        <v>60</v>
      </c>
      <c r="H15" s="690">
        <f t="shared" si="1"/>
        <v>5331.8181818181811</v>
      </c>
      <c r="I15" s="669" t="s">
        <v>225</v>
      </c>
      <c r="J15" s="670" t="s">
        <v>225</v>
      </c>
      <c r="K15" s="670">
        <v>1</v>
      </c>
      <c r="L15" s="670" t="s">
        <v>225</v>
      </c>
      <c r="M15" s="670" t="s">
        <v>225</v>
      </c>
      <c r="N15" s="670" t="s">
        <v>225</v>
      </c>
      <c r="O15" s="676" t="s">
        <v>230</v>
      </c>
      <c r="P15" s="670" t="s">
        <v>225</v>
      </c>
      <c r="Q15" s="670" t="s">
        <v>225</v>
      </c>
      <c r="R15" s="670" t="s">
        <v>225</v>
      </c>
      <c r="S15" s="670">
        <v>1</v>
      </c>
      <c r="T15" s="670">
        <v>1</v>
      </c>
      <c r="U15" s="670" t="s">
        <v>225</v>
      </c>
      <c r="V15" s="670"/>
      <c r="W15" s="670" t="s">
        <v>225</v>
      </c>
      <c r="X15" s="670" t="s">
        <v>225</v>
      </c>
      <c r="Y15" s="670" t="s">
        <v>225</v>
      </c>
      <c r="Z15" s="670" t="s">
        <v>225</v>
      </c>
      <c r="AA15" s="670" t="s">
        <v>225</v>
      </c>
      <c r="AB15" s="669" t="s">
        <v>225</v>
      </c>
    </row>
    <row r="16" spans="1:28" s="420" customFormat="1" ht="11.5" customHeight="1" x14ac:dyDescent="0.35">
      <c r="A16" s="665" t="s">
        <v>41</v>
      </c>
      <c r="B16" s="666" t="s">
        <v>32</v>
      </c>
      <c r="C16" s="667" t="s">
        <v>70</v>
      </c>
      <c r="D16" s="689" t="s">
        <v>476</v>
      </c>
      <c r="E16" s="676">
        <v>3373113</v>
      </c>
      <c r="F16" s="690">
        <v>332455</v>
      </c>
      <c r="G16" s="668">
        <v>60</v>
      </c>
      <c r="H16" s="690">
        <f t="shared" si="1"/>
        <v>5540.916666666667</v>
      </c>
      <c r="I16" s="669">
        <v>1</v>
      </c>
      <c r="J16" s="670">
        <v>1</v>
      </c>
      <c r="K16" s="670">
        <v>1</v>
      </c>
      <c r="L16" s="670">
        <v>1</v>
      </c>
      <c r="M16" s="670"/>
      <c r="N16" s="670">
        <v>1</v>
      </c>
      <c r="O16" s="668" t="s">
        <v>229</v>
      </c>
      <c r="P16" s="670">
        <v>1</v>
      </c>
      <c r="Q16" s="670">
        <v>1</v>
      </c>
      <c r="R16" s="670">
        <v>1</v>
      </c>
      <c r="S16" s="670">
        <v>1</v>
      </c>
      <c r="T16" s="670">
        <v>1</v>
      </c>
      <c r="U16" s="670">
        <v>1</v>
      </c>
      <c r="V16" s="670">
        <v>1</v>
      </c>
      <c r="W16" s="670">
        <v>1</v>
      </c>
      <c r="X16" s="670">
        <v>1</v>
      </c>
      <c r="Y16" s="670">
        <v>1</v>
      </c>
      <c r="Z16" s="670">
        <v>1</v>
      </c>
      <c r="AA16" s="670">
        <v>1</v>
      </c>
      <c r="AB16" s="669">
        <v>1</v>
      </c>
    </row>
    <row r="17" spans="1:28" s="420" customFormat="1" ht="11.5" customHeight="1" x14ac:dyDescent="0.35">
      <c r="A17" s="665" t="s">
        <v>41</v>
      </c>
      <c r="B17" s="666" t="s">
        <v>33</v>
      </c>
      <c r="C17" s="667" t="s">
        <v>70</v>
      </c>
      <c r="D17" s="689" t="s">
        <v>477</v>
      </c>
      <c r="E17" s="676">
        <v>3384347</v>
      </c>
      <c r="F17" s="690">
        <v>317777.77777777781</v>
      </c>
      <c r="G17" s="668">
        <v>60</v>
      </c>
      <c r="H17" s="690">
        <f t="shared" si="1"/>
        <v>5296.2962962962965</v>
      </c>
      <c r="I17" s="669">
        <v>1</v>
      </c>
      <c r="J17" s="670">
        <v>1</v>
      </c>
      <c r="K17" s="670">
        <v>1</v>
      </c>
      <c r="L17" s="670">
        <v>1</v>
      </c>
      <c r="M17" s="670"/>
      <c r="N17" s="670" t="s">
        <v>225</v>
      </c>
      <c r="O17" s="668" t="s">
        <v>229</v>
      </c>
      <c r="P17" s="670">
        <v>1</v>
      </c>
      <c r="Q17" s="670">
        <v>1</v>
      </c>
      <c r="R17" s="670">
        <v>1</v>
      </c>
      <c r="S17" s="670">
        <v>1</v>
      </c>
      <c r="T17" s="674" t="s">
        <v>225</v>
      </c>
      <c r="U17" s="670" t="s">
        <v>225</v>
      </c>
      <c r="V17" s="670">
        <v>1</v>
      </c>
      <c r="W17" s="670">
        <v>1</v>
      </c>
      <c r="X17" s="670">
        <v>1</v>
      </c>
      <c r="Y17" s="670">
        <v>1</v>
      </c>
      <c r="Z17" s="670">
        <v>1</v>
      </c>
      <c r="AA17" s="670">
        <v>1</v>
      </c>
      <c r="AB17" s="669">
        <v>1</v>
      </c>
    </row>
    <row r="18" spans="1:28" s="420" customFormat="1" ht="11.5" customHeight="1" x14ac:dyDescent="0.35">
      <c r="A18" s="671" t="s">
        <v>42</v>
      </c>
      <c r="B18" s="672" t="s">
        <v>48</v>
      </c>
      <c r="C18" s="673" t="s">
        <v>70</v>
      </c>
      <c r="D18" s="689">
        <v>8993175561198</v>
      </c>
      <c r="E18" s="676">
        <v>3584240</v>
      </c>
      <c r="F18" s="690">
        <v>332455</v>
      </c>
      <c r="G18" s="668">
        <v>60</v>
      </c>
      <c r="H18" s="690">
        <f t="shared" si="1"/>
        <v>5540.916666666667</v>
      </c>
      <c r="I18" s="669">
        <v>1</v>
      </c>
      <c r="J18" s="670">
        <v>1</v>
      </c>
      <c r="K18" s="670">
        <v>1</v>
      </c>
      <c r="L18" s="670" t="s">
        <v>225</v>
      </c>
      <c r="M18" s="670" t="s">
        <v>225</v>
      </c>
      <c r="N18" s="670" t="s">
        <v>225</v>
      </c>
      <c r="O18" s="668" t="s">
        <v>229</v>
      </c>
      <c r="P18" s="670" t="s">
        <v>225</v>
      </c>
      <c r="Q18" s="670" t="s">
        <v>225</v>
      </c>
      <c r="R18" s="670">
        <v>1</v>
      </c>
      <c r="S18" s="670" t="s">
        <v>225</v>
      </c>
      <c r="T18" s="674" t="s">
        <v>225</v>
      </c>
      <c r="U18" s="670" t="s">
        <v>225</v>
      </c>
      <c r="V18" s="670"/>
      <c r="W18" s="670">
        <v>1</v>
      </c>
      <c r="X18" s="670" t="s">
        <v>225</v>
      </c>
      <c r="Y18" s="670" t="s">
        <v>225</v>
      </c>
      <c r="Z18" s="670">
        <v>1</v>
      </c>
      <c r="AA18" s="670" t="s">
        <v>225</v>
      </c>
      <c r="AB18" s="669" t="s">
        <v>225</v>
      </c>
    </row>
    <row r="19" spans="1:28" s="420" customFormat="1" ht="11.5" customHeight="1" x14ac:dyDescent="0.35">
      <c r="A19" s="665" t="s">
        <v>44</v>
      </c>
      <c r="B19" s="672" t="s">
        <v>50</v>
      </c>
      <c r="C19" s="667" t="s">
        <v>73</v>
      </c>
      <c r="D19" s="689" t="s">
        <v>482</v>
      </c>
      <c r="E19" s="676">
        <v>3564666</v>
      </c>
      <c r="F19" s="690">
        <v>225818.18181818179</v>
      </c>
      <c r="G19" s="668">
        <v>12</v>
      </c>
      <c r="H19" s="690">
        <f t="shared" si="1"/>
        <v>18818.181818181816</v>
      </c>
      <c r="I19" s="669">
        <v>1</v>
      </c>
      <c r="J19" s="670" t="s">
        <v>225</v>
      </c>
      <c r="K19" s="670" t="s">
        <v>225</v>
      </c>
      <c r="L19" s="670">
        <v>1</v>
      </c>
      <c r="M19" s="670">
        <v>1</v>
      </c>
      <c r="N19" s="670" t="s">
        <v>225</v>
      </c>
      <c r="O19" s="668" t="s">
        <v>229</v>
      </c>
      <c r="P19" s="670">
        <v>1</v>
      </c>
      <c r="Q19" s="670">
        <v>1</v>
      </c>
      <c r="R19" s="670">
        <v>1</v>
      </c>
      <c r="S19" s="670" t="s">
        <v>225</v>
      </c>
      <c r="T19" s="674" t="s">
        <v>225</v>
      </c>
      <c r="U19" s="670" t="s">
        <v>225</v>
      </c>
      <c r="V19" s="670"/>
      <c r="W19" s="670" t="s">
        <v>225</v>
      </c>
      <c r="X19" s="670" t="s">
        <v>225</v>
      </c>
      <c r="Y19" s="670">
        <v>1</v>
      </c>
      <c r="Z19" s="670" t="s">
        <v>225</v>
      </c>
      <c r="AA19" s="670">
        <v>1</v>
      </c>
      <c r="AB19" s="669">
        <v>1</v>
      </c>
    </row>
    <row r="20" spans="1:28" s="420" customFormat="1" ht="11.5" customHeight="1" x14ac:dyDescent="0.35">
      <c r="A20" s="665" t="s">
        <v>44</v>
      </c>
      <c r="B20" s="672" t="s">
        <v>51</v>
      </c>
      <c r="C20" s="667" t="s">
        <v>73</v>
      </c>
      <c r="D20" s="689" t="s">
        <v>481</v>
      </c>
      <c r="E20" s="676">
        <v>3564667</v>
      </c>
      <c r="F20" s="690">
        <v>225818.18181818179</v>
      </c>
      <c r="G20" s="668">
        <v>12</v>
      </c>
      <c r="H20" s="690">
        <f t="shared" si="1"/>
        <v>18818.181818181816</v>
      </c>
      <c r="I20" s="669">
        <v>1</v>
      </c>
      <c r="J20" s="670" t="s">
        <v>225</v>
      </c>
      <c r="K20" s="670" t="s">
        <v>225</v>
      </c>
      <c r="L20" s="670">
        <v>1</v>
      </c>
      <c r="M20" s="670">
        <v>1</v>
      </c>
      <c r="N20" s="670" t="s">
        <v>225</v>
      </c>
      <c r="O20" s="668" t="s">
        <v>229</v>
      </c>
      <c r="P20" s="670">
        <v>1</v>
      </c>
      <c r="Q20" s="670">
        <v>1</v>
      </c>
      <c r="R20" s="670">
        <v>1</v>
      </c>
      <c r="S20" s="670" t="s">
        <v>225</v>
      </c>
      <c r="T20" s="670">
        <v>1</v>
      </c>
      <c r="U20" s="670" t="s">
        <v>225</v>
      </c>
      <c r="V20" s="670"/>
      <c r="W20" s="670" t="s">
        <v>225</v>
      </c>
      <c r="X20" s="670">
        <v>1</v>
      </c>
      <c r="Y20" s="670">
        <v>1</v>
      </c>
      <c r="Z20" s="670" t="s">
        <v>225</v>
      </c>
      <c r="AA20" s="670">
        <v>1</v>
      </c>
      <c r="AB20" s="669">
        <v>1</v>
      </c>
    </row>
    <row r="21" spans="1:28" s="420" customFormat="1" ht="11.5" customHeight="1" x14ac:dyDescent="0.35">
      <c r="A21" s="671" t="s">
        <v>42</v>
      </c>
      <c r="B21" s="672" t="s">
        <v>379</v>
      </c>
      <c r="C21" s="667" t="s">
        <v>76</v>
      </c>
      <c r="D21" s="689">
        <v>8993175564977</v>
      </c>
      <c r="E21" s="691"/>
      <c r="F21" s="690">
        <v>225818</v>
      </c>
      <c r="G21" s="668">
        <v>12</v>
      </c>
      <c r="H21" s="690">
        <f t="shared" si="1"/>
        <v>18818.166666666668</v>
      </c>
      <c r="I21" s="669"/>
      <c r="J21" s="670"/>
      <c r="K21" s="670"/>
      <c r="L21" s="670"/>
      <c r="M21" s="670"/>
      <c r="N21" s="670">
        <v>1</v>
      </c>
      <c r="O21" s="668"/>
      <c r="P21" s="670"/>
      <c r="Q21" s="670"/>
      <c r="R21" s="670"/>
      <c r="S21" s="670"/>
      <c r="T21" s="670"/>
      <c r="U21" s="670"/>
      <c r="V21" s="670"/>
      <c r="W21" s="670"/>
      <c r="X21" s="670"/>
      <c r="Y21" s="670"/>
      <c r="Z21" s="670"/>
      <c r="AA21" s="670"/>
      <c r="AB21" s="669"/>
    </row>
    <row r="22" spans="1:28" s="420" customFormat="1" ht="11.5" customHeight="1" x14ac:dyDescent="0.35">
      <c r="A22" s="665" t="s">
        <v>41</v>
      </c>
      <c r="B22" s="666" t="s">
        <v>52</v>
      </c>
      <c r="C22" s="667" t="s">
        <v>74</v>
      </c>
      <c r="D22" s="689" t="s">
        <v>483</v>
      </c>
      <c r="E22" s="676"/>
      <c r="F22" s="690">
        <v>212666.66666666669</v>
      </c>
      <c r="G22" s="676">
        <v>24</v>
      </c>
      <c r="H22" s="690">
        <f t="shared" si="1"/>
        <v>8861.1111111111113</v>
      </c>
      <c r="I22" s="669" t="s">
        <v>225</v>
      </c>
      <c r="J22" s="670" t="s">
        <v>225</v>
      </c>
      <c r="K22" s="670" t="s">
        <v>225</v>
      </c>
      <c r="L22" s="670" t="s">
        <v>225</v>
      </c>
      <c r="M22" s="670" t="s">
        <v>225</v>
      </c>
      <c r="N22" s="670" t="s">
        <v>225</v>
      </c>
      <c r="O22" s="676" t="s">
        <v>230</v>
      </c>
      <c r="P22" s="670" t="s">
        <v>225</v>
      </c>
      <c r="Q22" s="670" t="s">
        <v>225</v>
      </c>
      <c r="R22" s="670" t="s">
        <v>225</v>
      </c>
      <c r="S22" s="670" t="s">
        <v>225</v>
      </c>
      <c r="T22" s="670" t="s">
        <v>225</v>
      </c>
      <c r="U22" s="670" t="s">
        <v>225</v>
      </c>
      <c r="V22" s="670"/>
      <c r="W22" s="670" t="s">
        <v>225</v>
      </c>
      <c r="X22" s="670" t="s">
        <v>225</v>
      </c>
      <c r="Y22" s="670" t="s">
        <v>225</v>
      </c>
      <c r="Z22" s="670">
        <v>1</v>
      </c>
      <c r="AA22" s="670">
        <v>1</v>
      </c>
      <c r="AB22" s="669">
        <v>1</v>
      </c>
    </row>
    <row r="23" spans="1:28" s="420" customFormat="1" ht="11.5" customHeight="1" x14ac:dyDescent="0.35">
      <c r="A23" s="665" t="s">
        <v>41</v>
      </c>
      <c r="B23" s="666" t="s">
        <v>53</v>
      </c>
      <c r="C23" s="667" t="s">
        <v>74</v>
      </c>
      <c r="D23" s="689" t="s">
        <v>484</v>
      </c>
      <c r="E23" s="676"/>
      <c r="F23" s="690">
        <v>212666.66666666669</v>
      </c>
      <c r="G23" s="676">
        <v>24</v>
      </c>
      <c r="H23" s="690">
        <f t="shared" si="1"/>
        <v>8861.1111111111113</v>
      </c>
      <c r="I23" s="669" t="s">
        <v>225</v>
      </c>
      <c r="J23" s="670" t="s">
        <v>225</v>
      </c>
      <c r="K23" s="670" t="s">
        <v>225</v>
      </c>
      <c r="L23" s="670" t="s">
        <v>225</v>
      </c>
      <c r="M23" s="670" t="s">
        <v>225</v>
      </c>
      <c r="N23" s="670" t="s">
        <v>225</v>
      </c>
      <c r="O23" s="676" t="s">
        <v>230</v>
      </c>
      <c r="P23" s="670" t="s">
        <v>225</v>
      </c>
      <c r="Q23" s="670" t="s">
        <v>225</v>
      </c>
      <c r="R23" s="670" t="s">
        <v>225</v>
      </c>
      <c r="S23" s="670" t="s">
        <v>225</v>
      </c>
      <c r="T23" s="670" t="s">
        <v>225</v>
      </c>
      <c r="U23" s="670" t="s">
        <v>225</v>
      </c>
      <c r="V23" s="670"/>
      <c r="W23" s="670" t="s">
        <v>225</v>
      </c>
      <c r="X23" s="670" t="s">
        <v>225</v>
      </c>
      <c r="Y23" s="670" t="s">
        <v>225</v>
      </c>
      <c r="Z23" s="670" t="s">
        <v>225</v>
      </c>
      <c r="AA23" s="670">
        <v>1</v>
      </c>
      <c r="AB23" s="669">
        <v>1</v>
      </c>
    </row>
    <row r="24" spans="1:28" s="420" customFormat="1" ht="11.5" customHeight="1" x14ac:dyDescent="0.35">
      <c r="A24" s="671" t="s">
        <v>42</v>
      </c>
      <c r="B24" s="672" t="s">
        <v>56</v>
      </c>
      <c r="C24" s="673" t="s">
        <v>74</v>
      </c>
      <c r="D24" s="689" t="s">
        <v>483</v>
      </c>
      <c r="E24" s="676"/>
      <c r="F24" s="690">
        <v>223309</v>
      </c>
      <c r="G24" s="676">
        <v>24</v>
      </c>
      <c r="H24" s="690">
        <f t="shared" si="1"/>
        <v>9304.5416666666661</v>
      </c>
      <c r="I24" s="669" t="s">
        <v>225</v>
      </c>
      <c r="J24" s="670" t="s">
        <v>225</v>
      </c>
      <c r="K24" s="670" t="s">
        <v>225</v>
      </c>
      <c r="L24" s="670" t="s">
        <v>225</v>
      </c>
      <c r="M24" s="670" t="s">
        <v>225</v>
      </c>
      <c r="N24" s="670" t="s">
        <v>225</v>
      </c>
      <c r="O24" s="677" t="s">
        <v>230</v>
      </c>
      <c r="P24" s="670" t="s">
        <v>225</v>
      </c>
      <c r="Q24" s="670" t="s">
        <v>225</v>
      </c>
      <c r="R24" s="670" t="s">
        <v>225</v>
      </c>
      <c r="S24" s="670" t="s">
        <v>225</v>
      </c>
      <c r="T24" s="670" t="s">
        <v>225</v>
      </c>
      <c r="U24" s="670" t="s">
        <v>225</v>
      </c>
      <c r="V24" s="670"/>
      <c r="W24" s="670" t="s">
        <v>225</v>
      </c>
      <c r="X24" s="670" t="s">
        <v>225</v>
      </c>
      <c r="Y24" s="670" t="s">
        <v>225</v>
      </c>
      <c r="Z24" s="670">
        <v>1</v>
      </c>
      <c r="AA24" s="670" t="s">
        <v>225</v>
      </c>
      <c r="AB24" s="669" t="s">
        <v>225</v>
      </c>
    </row>
    <row r="25" spans="1:28" s="420" customFormat="1" ht="11.5" customHeight="1" x14ac:dyDescent="0.35">
      <c r="A25" s="665" t="s">
        <v>45</v>
      </c>
      <c r="B25" s="672" t="s">
        <v>57</v>
      </c>
      <c r="C25" s="667" t="s">
        <v>77</v>
      </c>
      <c r="D25" s="689" t="s">
        <v>486</v>
      </c>
      <c r="E25" s="676"/>
      <c r="F25" s="690">
        <v>281018.18181818235</v>
      </c>
      <c r="G25" s="676">
        <v>24</v>
      </c>
      <c r="H25" s="690">
        <f t="shared" si="1"/>
        <v>11709.090909090932</v>
      </c>
      <c r="I25" s="669" t="s">
        <v>225</v>
      </c>
      <c r="J25" s="670" t="s">
        <v>225</v>
      </c>
      <c r="K25" s="670">
        <v>1</v>
      </c>
      <c r="L25" s="670" t="s">
        <v>225</v>
      </c>
      <c r="M25" s="670" t="s">
        <v>225</v>
      </c>
      <c r="N25" s="670" t="s">
        <v>225</v>
      </c>
      <c r="O25" s="676"/>
      <c r="P25" s="670" t="s">
        <v>225</v>
      </c>
      <c r="Q25" s="670" t="s">
        <v>225</v>
      </c>
      <c r="R25" s="670" t="s">
        <v>225</v>
      </c>
      <c r="S25" s="670" t="s">
        <v>225</v>
      </c>
      <c r="T25" s="674" t="s">
        <v>225</v>
      </c>
      <c r="U25" s="670" t="s">
        <v>225</v>
      </c>
      <c r="V25" s="670"/>
      <c r="W25" s="670" t="s">
        <v>225</v>
      </c>
      <c r="X25" s="670" t="s">
        <v>225</v>
      </c>
      <c r="Y25" s="670">
        <v>1</v>
      </c>
      <c r="Z25" s="670" t="s">
        <v>225</v>
      </c>
      <c r="AA25" s="670">
        <v>1</v>
      </c>
      <c r="AB25" s="669" t="s">
        <v>225</v>
      </c>
    </row>
    <row r="26" spans="1:28" s="420" customFormat="1" ht="11.5" customHeight="1" x14ac:dyDescent="0.35">
      <c r="A26" s="665" t="s">
        <v>45</v>
      </c>
      <c r="B26" s="672" t="s">
        <v>58</v>
      </c>
      <c r="C26" s="667" t="s">
        <v>77</v>
      </c>
      <c r="D26" s="689" t="s">
        <v>487</v>
      </c>
      <c r="E26" s="676"/>
      <c r="F26" s="690">
        <v>281018.18181818177</v>
      </c>
      <c r="G26" s="676">
        <v>24</v>
      </c>
      <c r="H26" s="690">
        <f t="shared" si="1"/>
        <v>11709.090909090906</v>
      </c>
      <c r="I26" s="669" t="s">
        <v>225</v>
      </c>
      <c r="J26" s="670" t="s">
        <v>225</v>
      </c>
      <c r="K26" s="670">
        <v>1</v>
      </c>
      <c r="L26" s="670" t="s">
        <v>225</v>
      </c>
      <c r="M26" s="670" t="s">
        <v>225</v>
      </c>
      <c r="N26" s="670" t="s">
        <v>225</v>
      </c>
      <c r="O26" s="676"/>
      <c r="P26" s="670" t="s">
        <v>225</v>
      </c>
      <c r="Q26" s="670" t="s">
        <v>225</v>
      </c>
      <c r="R26" s="670" t="s">
        <v>225</v>
      </c>
      <c r="S26" s="670" t="s">
        <v>225</v>
      </c>
      <c r="T26" s="674" t="s">
        <v>225</v>
      </c>
      <c r="U26" s="670" t="s">
        <v>225</v>
      </c>
      <c r="V26" s="670"/>
      <c r="W26" s="670" t="s">
        <v>225</v>
      </c>
      <c r="X26" s="670" t="s">
        <v>225</v>
      </c>
      <c r="Y26" s="670">
        <v>1</v>
      </c>
      <c r="Z26" s="670" t="s">
        <v>225</v>
      </c>
      <c r="AA26" s="670" t="s">
        <v>225</v>
      </c>
      <c r="AB26" s="669" t="s">
        <v>225</v>
      </c>
    </row>
    <row r="27" spans="1:28" s="420" customFormat="1" ht="11.5" customHeight="1" x14ac:dyDescent="0.35">
      <c r="A27" s="665" t="s">
        <v>45</v>
      </c>
      <c r="B27" s="672" t="s">
        <v>59</v>
      </c>
      <c r="C27" s="667" t="s">
        <v>77</v>
      </c>
      <c r="D27" s="689" t="s">
        <v>488</v>
      </c>
      <c r="E27" s="676">
        <v>3568860</v>
      </c>
      <c r="F27" s="690">
        <v>281018.18181818177</v>
      </c>
      <c r="G27" s="676">
        <v>24</v>
      </c>
      <c r="H27" s="690">
        <f t="shared" si="1"/>
        <v>11709.090909090906</v>
      </c>
      <c r="I27" s="669">
        <v>1</v>
      </c>
      <c r="J27" s="670" t="s">
        <v>225</v>
      </c>
      <c r="K27" s="670">
        <v>1</v>
      </c>
      <c r="L27" s="670" t="s">
        <v>225</v>
      </c>
      <c r="M27" s="670" t="s">
        <v>225</v>
      </c>
      <c r="N27" s="670" t="s">
        <v>225</v>
      </c>
      <c r="O27" s="676"/>
      <c r="P27" s="670">
        <v>1</v>
      </c>
      <c r="Q27" s="670" t="s">
        <v>225</v>
      </c>
      <c r="R27" s="670" t="s">
        <v>225</v>
      </c>
      <c r="S27" s="670" t="s">
        <v>225</v>
      </c>
      <c r="T27" s="674" t="s">
        <v>225</v>
      </c>
      <c r="U27" s="670" t="s">
        <v>225</v>
      </c>
      <c r="V27" s="670"/>
      <c r="W27" s="670">
        <v>1</v>
      </c>
      <c r="X27" s="670" t="s">
        <v>225</v>
      </c>
      <c r="Y27" s="670" t="s">
        <v>225</v>
      </c>
      <c r="Z27" s="670" t="s">
        <v>225</v>
      </c>
      <c r="AA27" s="670">
        <v>1</v>
      </c>
      <c r="AB27" s="669">
        <v>1</v>
      </c>
    </row>
    <row r="28" spans="1:28" s="420" customFormat="1" ht="11.5" customHeight="1" x14ac:dyDescent="0.35">
      <c r="A28" s="665" t="s">
        <v>45</v>
      </c>
      <c r="B28" s="672" t="s">
        <v>60</v>
      </c>
      <c r="C28" s="667" t="s">
        <v>72</v>
      </c>
      <c r="D28" s="689">
        <v>8993175559256</v>
      </c>
      <c r="E28" s="676"/>
      <c r="F28" s="690">
        <v>100363.63636363635</v>
      </c>
      <c r="G28" s="676">
        <v>6</v>
      </c>
      <c r="H28" s="690">
        <f t="shared" si="1"/>
        <v>16727.272727272724</v>
      </c>
      <c r="I28" s="669" t="s">
        <v>225</v>
      </c>
      <c r="J28" s="670" t="s">
        <v>225</v>
      </c>
      <c r="K28" s="670">
        <v>1</v>
      </c>
      <c r="L28" s="670" t="s">
        <v>225</v>
      </c>
      <c r="M28" s="670">
        <v>1</v>
      </c>
      <c r="N28" s="670" t="s">
        <v>225</v>
      </c>
      <c r="O28" s="676"/>
      <c r="P28" s="670" t="s">
        <v>225</v>
      </c>
      <c r="Q28" s="670">
        <v>1</v>
      </c>
      <c r="R28" s="670" t="s">
        <v>225</v>
      </c>
      <c r="S28" s="670" t="s">
        <v>225</v>
      </c>
      <c r="T28" s="670">
        <v>1</v>
      </c>
      <c r="U28" s="670">
        <v>1</v>
      </c>
      <c r="V28" s="670"/>
      <c r="W28" s="670" t="s">
        <v>225</v>
      </c>
      <c r="X28" s="670" t="s">
        <v>225</v>
      </c>
      <c r="Y28" s="670" t="s">
        <v>225</v>
      </c>
      <c r="Z28" s="670" t="s">
        <v>225</v>
      </c>
      <c r="AA28" s="670" t="s">
        <v>225</v>
      </c>
      <c r="AB28" s="669" t="s">
        <v>225</v>
      </c>
    </row>
    <row r="29" spans="1:28" s="420" customFormat="1" ht="11.5" customHeight="1" x14ac:dyDescent="0.35">
      <c r="A29" s="665" t="s">
        <v>45</v>
      </c>
      <c r="B29" s="672" t="s">
        <v>61</v>
      </c>
      <c r="C29" s="667" t="s">
        <v>72</v>
      </c>
      <c r="D29" s="689">
        <v>8993175560801</v>
      </c>
      <c r="E29" s="676">
        <v>3580595</v>
      </c>
      <c r="F29" s="690">
        <v>100363.63636363635</v>
      </c>
      <c r="G29" s="676">
        <v>6</v>
      </c>
      <c r="H29" s="690">
        <f t="shared" si="1"/>
        <v>16727.272727272724</v>
      </c>
      <c r="I29" s="669">
        <v>1</v>
      </c>
      <c r="J29" s="670" t="s">
        <v>225</v>
      </c>
      <c r="K29" s="670">
        <v>1</v>
      </c>
      <c r="L29" s="670" t="s">
        <v>225</v>
      </c>
      <c r="M29" s="670">
        <v>1</v>
      </c>
      <c r="N29" s="670" t="s">
        <v>225</v>
      </c>
      <c r="O29" s="676"/>
      <c r="P29" s="670" t="s">
        <v>225</v>
      </c>
      <c r="Q29" s="670">
        <v>1</v>
      </c>
      <c r="R29" s="670" t="s">
        <v>225</v>
      </c>
      <c r="S29" s="670" t="s">
        <v>225</v>
      </c>
      <c r="T29" s="670" t="s">
        <v>225</v>
      </c>
      <c r="U29" s="670" t="s">
        <v>225</v>
      </c>
      <c r="V29" s="670"/>
      <c r="W29" s="670" t="s">
        <v>225</v>
      </c>
      <c r="X29" s="670" t="s">
        <v>225</v>
      </c>
      <c r="Y29" s="670" t="s">
        <v>225</v>
      </c>
      <c r="Z29" s="670" t="s">
        <v>225</v>
      </c>
      <c r="AA29" s="670" t="s">
        <v>225</v>
      </c>
      <c r="AB29" s="669" t="s">
        <v>225</v>
      </c>
    </row>
    <row r="30" spans="1:28" s="420" customFormat="1" ht="11.5" customHeight="1" x14ac:dyDescent="0.35">
      <c r="A30" s="665" t="s">
        <v>45</v>
      </c>
      <c r="B30" s="672" t="s">
        <v>62</v>
      </c>
      <c r="C30" s="667" t="s">
        <v>78</v>
      </c>
      <c r="D30" s="689">
        <v>8993175559225</v>
      </c>
      <c r="E30" s="676">
        <v>3580230</v>
      </c>
      <c r="F30" s="690">
        <v>203863.63636363635</v>
      </c>
      <c r="G30" s="676">
        <v>6</v>
      </c>
      <c r="H30" s="690">
        <f t="shared" si="1"/>
        <v>33977.272727272728</v>
      </c>
      <c r="I30" s="669">
        <v>1</v>
      </c>
      <c r="J30" s="670">
        <v>1</v>
      </c>
      <c r="K30" s="670">
        <v>1</v>
      </c>
      <c r="L30" s="670" t="s">
        <v>225</v>
      </c>
      <c r="M30" s="670">
        <v>1</v>
      </c>
      <c r="N30" s="670" t="s">
        <v>225</v>
      </c>
      <c r="O30" s="676"/>
      <c r="P30" s="670" t="s">
        <v>225</v>
      </c>
      <c r="Q30" s="670" t="s">
        <v>225</v>
      </c>
      <c r="R30" s="670" t="s">
        <v>225</v>
      </c>
      <c r="S30" s="670" t="s">
        <v>225</v>
      </c>
      <c r="T30" s="670" t="s">
        <v>225</v>
      </c>
      <c r="U30" s="670" t="s">
        <v>225</v>
      </c>
      <c r="V30" s="670"/>
      <c r="W30" s="670" t="s">
        <v>225</v>
      </c>
      <c r="X30" s="670" t="s">
        <v>225</v>
      </c>
      <c r="Y30" s="670" t="s">
        <v>225</v>
      </c>
      <c r="Z30" s="670" t="s">
        <v>225</v>
      </c>
      <c r="AA30" s="670" t="s">
        <v>225</v>
      </c>
      <c r="AB30" s="669" t="s">
        <v>225</v>
      </c>
    </row>
    <row r="31" spans="1:28" s="420" customFormat="1" ht="11.5" customHeight="1" x14ac:dyDescent="0.35">
      <c r="A31" s="665" t="s">
        <v>45</v>
      </c>
      <c r="B31" s="672" t="s">
        <v>231</v>
      </c>
      <c r="C31" s="667" t="s">
        <v>78</v>
      </c>
      <c r="D31" s="689"/>
      <c r="E31" s="676"/>
      <c r="F31" s="690"/>
      <c r="G31" s="676">
        <v>6</v>
      </c>
      <c r="H31" s="690">
        <f t="shared" si="1"/>
        <v>0</v>
      </c>
      <c r="I31" s="669" t="s">
        <v>225</v>
      </c>
      <c r="J31" s="670" t="s">
        <v>225</v>
      </c>
      <c r="K31" s="670" t="s">
        <v>225</v>
      </c>
      <c r="L31" s="670" t="s">
        <v>225</v>
      </c>
      <c r="M31" s="670"/>
      <c r="N31" s="670" t="s">
        <v>225</v>
      </c>
      <c r="O31" s="676"/>
      <c r="P31" s="670" t="s">
        <v>225</v>
      </c>
      <c r="Q31" s="670" t="s">
        <v>225</v>
      </c>
      <c r="R31" s="670" t="s">
        <v>225</v>
      </c>
      <c r="S31" s="670" t="s">
        <v>225</v>
      </c>
      <c r="T31" s="670" t="s">
        <v>225</v>
      </c>
      <c r="U31" s="670" t="s">
        <v>225</v>
      </c>
      <c r="V31" s="670"/>
      <c r="W31" s="670" t="s">
        <v>225</v>
      </c>
      <c r="X31" s="670" t="s">
        <v>225</v>
      </c>
      <c r="Y31" s="670" t="s">
        <v>225</v>
      </c>
      <c r="Z31" s="670" t="s">
        <v>225</v>
      </c>
      <c r="AA31" s="670" t="s">
        <v>225</v>
      </c>
      <c r="AB31" s="669" t="s">
        <v>225</v>
      </c>
    </row>
    <row r="32" spans="1:28" s="420" customFormat="1" ht="11.5" customHeight="1" x14ac:dyDescent="0.35">
      <c r="A32" s="671" t="s">
        <v>42</v>
      </c>
      <c r="B32" s="672" t="s">
        <v>55</v>
      </c>
      <c r="C32" s="673" t="s">
        <v>76</v>
      </c>
      <c r="D32" s="689">
        <v>8993175562201</v>
      </c>
      <c r="E32" s="676"/>
      <c r="F32" s="690">
        <v>203863.63636363635</v>
      </c>
      <c r="G32" s="676">
        <v>6</v>
      </c>
      <c r="H32" s="690">
        <f t="shared" si="1"/>
        <v>33977.272727272728</v>
      </c>
      <c r="I32" s="669" t="s">
        <v>225</v>
      </c>
      <c r="J32" s="670" t="s">
        <v>225</v>
      </c>
      <c r="K32" s="670">
        <v>1</v>
      </c>
      <c r="L32" s="670" t="s">
        <v>225</v>
      </c>
      <c r="M32" s="670" t="s">
        <v>225</v>
      </c>
      <c r="N32" s="670" t="s">
        <v>225</v>
      </c>
      <c r="O32" s="677" t="s">
        <v>230</v>
      </c>
      <c r="P32" s="670" t="s">
        <v>225</v>
      </c>
      <c r="Q32" s="670" t="s">
        <v>225</v>
      </c>
      <c r="R32" s="670" t="s">
        <v>225</v>
      </c>
      <c r="S32" s="670" t="s">
        <v>225</v>
      </c>
      <c r="T32" s="670" t="s">
        <v>225</v>
      </c>
      <c r="U32" s="670" t="s">
        <v>225</v>
      </c>
      <c r="V32" s="670"/>
      <c r="W32" s="670" t="s">
        <v>225</v>
      </c>
      <c r="X32" s="670" t="s">
        <v>225</v>
      </c>
      <c r="Y32" s="670" t="s">
        <v>225</v>
      </c>
      <c r="Z32" s="670" t="s">
        <v>225</v>
      </c>
      <c r="AA32" s="670" t="s">
        <v>225</v>
      </c>
      <c r="AB32" s="669" t="s">
        <v>225</v>
      </c>
    </row>
    <row r="33" spans="1:28" s="420" customFormat="1" ht="11.5" customHeight="1" x14ac:dyDescent="0.35">
      <c r="A33" s="665" t="s">
        <v>46</v>
      </c>
      <c r="B33" s="666" t="s">
        <v>38</v>
      </c>
      <c r="C33" s="667" t="s">
        <v>79</v>
      </c>
      <c r="D33" s="689">
        <v>8993175553582</v>
      </c>
      <c r="E33" s="676">
        <v>3566457</v>
      </c>
      <c r="F33" s="690">
        <v>281018.18181818177</v>
      </c>
      <c r="G33" s="676">
        <v>24</v>
      </c>
      <c r="H33" s="690">
        <f t="shared" si="1"/>
        <v>11709.090909090906</v>
      </c>
      <c r="I33" s="669">
        <v>1</v>
      </c>
      <c r="J33" s="670">
        <v>1</v>
      </c>
      <c r="K33" s="670" t="s">
        <v>225</v>
      </c>
      <c r="L33" s="670" t="s">
        <v>225</v>
      </c>
      <c r="M33" s="670" t="s">
        <v>225</v>
      </c>
      <c r="N33" s="670">
        <v>1</v>
      </c>
      <c r="O33" s="676"/>
      <c r="P33" s="670">
        <v>1</v>
      </c>
      <c r="Q33" s="670" t="s">
        <v>225</v>
      </c>
      <c r="R33" s="670" t="s">
        <v>225</v>
      </c>
      <c r="S33" s="670">
        <v>1</v>
      </c>
      <c r="T33" s="670" t="s">
        <v>225</v>
      </c>
      <c r="U33" s="670" t="s">
        <v>225</v>
      </c>
      <c r="V33" s="670"/>
      <c r="W33" s="670">
        <v>1</v>
      </c>
      <c r="X33" s="670" t="s">
        <v>225</v>
      </c>
      <c r="Y33" s="670" t="s">
        <v>225</v>
      </c>
      <c r="Z33" s="670" t="s">
        <v>225</v>
      </c>
      <c r="AA33" s="670" t="s">
        <v>225</v>
      </c>
      <c r="AB33" s="669">
        <v>1</v>
      </c>
    </row>
    <row r="34" spans="1:28" s="420" customFormat="1" ht="11.5" customHeight="1" x14ac:dyDescent="0.35">
      <c r="A34" s="665" t="s">
        <v>46</v>
      </c>
      <c r="B34" s="666" t="s">
        <v>39</v>
      </c>
      <c r="C34" s="667" t="s">
        <v>79</v>
      </c>
      <c r="D34" s="689" t="s">
        <v>489</v>
      </c>
      <c r="E34" s="676">
        <v>3565351</v>
      </c>
      <c r="F34" s="690">
        <v>281018.18181818177</v>
      </c>
      <c r="G34" s="676">
        <v>24</v>
      </c>
      <c r="H34" s="690">
        <f t="shared" si="1"/>
        <v>11709.090909090906</v>
      </c>
      <c r="I34" s="669">
        <v>1</v>
      </c>
      <c r="J34" s="670">
        <v>1</v>
      </c>
      <c r="K34" s="670" t="s">
        <v>225</v>
      </c>
      <c r="L34" s="670" t="s">
        <v>225</v>
      </c>
      <c r="M34" s="670" t="s">
        <v>225</v>
      </c>
      <c r="N34" s="670">
        <v>1</v>
      </c>
      <c r="O34" s="676"/>
      <c r="P34" s="670" t="s">
        <v>225</v>
      </c>
      <c r="Q34" s="670" t="s">
        <v>225</v>
      </c>
      <c r="R34" s="670" t="s">
        <v>225</v>
      </c>
      <c r="S34" s="670" t="s">
        <v>225</v>
      </c>
      <c r="T34" s="670" t="s">
        <v>225</v>
      </c>
      <c r="U34" s="670" t="s">
        <v>225</v>
      </c>
      <c r="V34" s="670"/>
      <c r="W34" s="670" t="s">
        <v>225</v>
      </c>
      <c r="X34" s="670" t="s">
        <v>225</v>
      </c>
      <c r="Y34" s="670">
        <v>1</v>
      </c>
      <c r="Z34" s="670" t="s">
        <v>225</v>
      </c>
      <c r="AA34" s="670" t="s">
        <v>225</v>
      </c>
      <c r="AB34" s="669" t="s">
        <v>225</v>
      </c>
    </row>
    <row r="35" spans="1:28" s="420" customFormat="1" ht="11.5" customHeight="1" x14ac:dyDescent="0.35">
      <c r="A35" s="665" t="s">
        <v>46</v>
      </c>
      <c r="B35" s="666" t="s">
        <v>37</v>
      </c>
      <c r="C35" s="667" t="s">
        <v>79</v>
      </c>
      <c r="D35" s="689" t="s">
        <v>490</v>
      </c>
      <c r="E35" s="676">
        <v>3565350</v>
      </c>
      <c r="F35" s="690">
        <v>281018.18181818177</v>
      </c>
      <c r="G35" s="676">
        <v>24</v>
      </c>
      <c r="H35" s="690">
        <f t="shared" si="1"/>
        <v>11709.090909090906</v>
      </c>
      <c r="I35" s="669">
        <v>1</v>
      </c>
      <c r="J35" s="670">
        <v>1</v>
      </c>
      <c r="K35" s="670" t="s">
        <v>225</v>
      </c>
      <c r="L35" s="670" t="s">
        <v>225</v>
      </c>
      <c r="M35" s="670" t="s">
        <v>225</v>
      </c>
      <c r="N35" s="670">
        <v>1</v>
      </c>
      <c r="O35" s="676"/>
      <c r="P35" s="670" t="s">
        <v>225</v>
      </c>
      <c r="Q35" s="670" t="s">
        <v>225</v>
      </c>
      <c r="R35" s="670" t="s">
        <v>225</v>
      </c>
      <c r="S35" s="670" t="s">
        <v>225</v>
      </c>
      <c r="T35" s="670" t="s">
        <v>225</v>
      </c>
      <c r="U35" s="670" t="s">
        <v>225</v>
      </c>
      <c r="V35" s="670"/>
      <c r="W35" s="670" t="s">
        <v>225</v>
      </c>
      <c r="X35" s="670" t="s">
        <v>225</v>
      </c>
      <c r="Y35" s="670">
        <v>1</v>
      </c>
      <c r="Z35" s="670" t="s">
        <v>225</v>
      </c>
      <c r="AA35" s="670" t="s">
        <v>225</v>
      </c>
      <c r="AB35" s="669">
        <v>1</v>
      </c>
    </row>
    <row r="36" spans="1:28" s="420" customFormat="1" ht="11.5" customHeight="1" x14ac:dyDescent="0.35">
      <c r="A36" s="665" t="s">
        <v>46</v>
      </c>
      <c r="B36" s="672" t="s">
        <v>63</v>
      </c>
      <c r="C36" s="673" t="s">
        <v>76</v>
      </c>
      <c r="D36" s="689"/>
      <c r="E36" s="676"/>
      <c r="F36" s="690"/>
      <c r="G36" s="677"/>
      <c r="H36" s="690" t="e">
        <f t="shared" si="1"/>
        <v>#DIV/0!</v>
      </c>
      <c r="I36" s="669" t="s">
        <v>225</v>
      </c>
      <c r="J36" s="669" t="s">
        <v>225</v>
      </c>
      <c r="K36" s="669" t="s">
        <v>225</v>
      </c>
      <c r="L36" s="669" t="s">
        <v>225</v>
      </c>
      <c r="M36" s="669" t="s">
        <v>225</v>
      </c>
      <c r="N36" s="669" t="s">
        <v>225</v>
      </c>
      <c r="O36" s="677"/>
      <c r="P36" s="669" t="s">
        <v>225</v>
      </c>
      <c r="Q36" s="669" t="s">
        <v>225</v>
      </c>
      <c r="R36" s="669" t="s">
        <v>225</v>
      </c>
      <c r="S36" s="669" t="s">
        <v>225</v>
      </c>
      <c r="T36" s="669" t="s">
        <v>225</v>
      </c>
      <c r="U36" s="669" t="s">
        <v>225</v>
      </c>
      <c r="V36" s="669"/>
      <c r="W36" s="669" t="s">
        <v>225</v>
      </c>
      <c r="X36" s="669" t="s">
        <v>225</v>
      </c>
      <c r="Y36" s="669" t="s">
        <v>225</v>
      </c>
      <c r="Z36" s="669" t="s">
        <v>225</v>
      </c>
      <c r="AA36" s="669" t="s">
        <v>225</v>
      </c>
      <c r="AB36" s="669" t="s">
        <v>225</v>
      </c>
    </row>
    <row r="37" spans="1:28" s="420" customFormat="1" ht="11.5" customHeight="1" x14ac:dyDescent="0.35">
      <c r="A37" s="665" t="s">
        <v>46</v>
      </c>
      <c r="B37" s="672" t="s">
        <v>64</v>
      </c>
      <c r="C37" s="673" t="s">
        <v>76</v>
      </c>
      <c r="D37" s="689"/>
      <c r="E37" s="676"/>
      <c r="F37" s="690"/>
      <c r="G37" s="677"/>
      <c r="H37" s="690" t="e">
        <f t="shared" si="1"/>
        <v>#DIV/0!</v>
      </c>
      <c r="I37" s="669" t="s">
        <v>225</v>
      </c>
      <c r="J37" s="669" t="s">
        <v>225</v>
      </c>
      <c r="K37" s="669" t="s">
        <v>225</v>
      </c>
      <c r="L37" s="669" t="s">
        <v>225</v>
      </c>
      <c r="M37" s="669" t="s">
        <v>225</v>
      </c>
      <c r="N37" s="669" t="s">
        <v>225</v>
      </c>
      <c r="O37" s="677"/>
      <c r="P37" s="669" t="s">
        <v>225</v>
      </c>
      <c r="Q37" s="669" t="s">
        <v>225</v>
      </c>
      <c r="R37" s="669" t="s">
        <v>225</v>
      </c>
      <c r="S37" s="669" t="s">
        <v>225</v>
      </c>
      <c r="T37" s="669" t="s">
        <v>225</v>
      </c>
      <c r="U37" s="669" t="s">
        <v>225</v>
      </c>
      <c r="V37" s="669"/>
      <c r="W37" s="669" t="s">
        <v>225</v>
      </c>
      <c r="X37" s="669" t="s">
        <v>225</v>
      </c>
      <c r="Y37" s="669" t="s">
        <v>225</v>
      </c>
      <c r="Z37" s="669" t="s">
        <v>225</v>
      </c>
      <c r="AA37" s="669" t="s">
        <v>225</v>
      </c>
      <c r="AB37" s="669" t="s">
        <v>225</v>
      </c>
    </row>
    <row r="38" spans="1:28" s="420" customFormat="1" ht="11.5" customHeight="1" x14ac:dyDescent="0.35">
      <c r="A38" s="678" t="s">
        <v>47</v>
      </c>
      <c r="B38" s="679" t="s">
        <v>503</v>
      </c>
      <c r="C38" s="680" t="s">
        <v>80</v>
      </c>
      <c r="D38" s="681"/>
      <c r="E38" s="681"/>
      <c r="F38" s="681"/>
      <c r="G38" s="681"/>
      <c r="H38" s="681" t="e">
        <f t="shared" si="1"/>
        <v>#DIV/0!</v>
      </c>
      <c r="I38" s="674" t="s">
        <v>225</v>
      </c>
      <c r="J38" s="674" t="s">
        <v>225</v>
      </c>
      <c r="K38" s="674" t="s">
        <v>225</v>
      </c>
      <c r="L38" s="674" t="s">
        <v>225</v>
      </c>
      <c r="M38" s="674" t="s">
        <v>225</v>
      </c>
      <c r="N38" s="674" t="s">
        <v>225</v>
      </c>
      <c r="O38" s="681"/>
      <c r="P38" s="674" t="s">
        <v>225</v>
      </c>
      <c r="Q38" s="674" t="s">
        <v>225</v>
      </c>
      <c r="R38" s="674" t="s">
        <v>225</v>
      </c>
      <c r="S38" s="674" t="s">
        <v>225</v>
      </c>
      <c r="T38" s="674" t="s">
        <v>225</v>
      </c>
      <c r="U38" s="674" t="s">
        <v>225</v>
      </c>
      <c r="V38" s="674"/>
      <c r="W38" s="674" t="s">
        <v>225</v>
      </c>
      <c r="X38" s="674" t="s">
        <v>225</v>
      </c>
      <c r="Y38" s="674" t="s">
        <v>225</v>
      </c>
      <c r="Z38" s="674" t="s">
        <v>225</v>
      </c>
      <c r="AA38" s="674" t="s">
        <v>225</v>
      </c>
      <c r="AB38" s="674" t="s">
        <v>225</v>
      </c>
    </row>
    <row r="39" spans="1:28" s="420" customFormat="1" ht="11.5" customHeight="1" x14ac:dyDescent="0.35">
      <c r="A39" s="678" t="s">
        <v>47</v>
      </c>
      <c r="B39" s="679" t="s">
        <v>504</v>
      </c>
      <c r="C39" s="680" t="s">
        <v>80</v>
      </c>
      <c r="D39" s="681"/>
      <c r="E39" s="681"/>
      <c r="F39" s="681"/>
      <c r="G39" s="681"/>
      <c r="H39" s="681" t="e">
        <f t="shared" si="1"/>
        <v>#DIV/0!</v>
      </c>
      <c r="I39" s="674" t="s">
        <v>225</v>
      </c>
      <c r="J39" s="674" t="s">
        <v>225</v>
      </c>
      <c r="K39" s="674" t="s">
        <v>225</v>
      </c>
      <c r="L39" s="674" t="s">
        <v>225</v>
      </c>
      <c r="M39" s="674" t="s">
        <v>225</v>
      </c>
      <c r="N39" s="674" t="s">
        <v>225</v>
      </c>
      <c r="O39" s="681"/>
      <c r="P39" s="674" t="s">
        <v>225</v>
      </c>
      <c r="Q39" s="674" t="s">
        <v>225</v>
      </c>
      <c r="R39" s="674" t="s">
        <v>225</v>
      </c>
      <c r="S39" s="674" t="s">
        <v>225</v>
      </c>
      <c r="T39" s="674" t="s">
        <v>225</v>
      </c>
      <c r="U39" s="674" t="s">
        <v>225</v>
      </c>
      <c r="V39" s="674"/>
      <c r="W39" s="674" t="s">
        <v>225</v>
      </c>
      <c r="X39" s="674" t="s">
        <v>225</v>
      </c>
      <c r="Y39" s="674" t="s">
        <v>225</v>
      </c>
      <c r="Z39" s="674" t="s">
        <v>225</v>
      </c>
      <c r="AA39" s="674" t="s">
        <v>225</v>
      </c>
      <c r="AB39" s="674" t="s">
        <v>225</v>
      </c>
    </row>
    <row r="40" spans="1:28" s="420" customFormat="1" ht="11.5" customHeight="1" x14ac:dyDescent="0.35">
      <c r="A40" s="678" t="s">
        <v>47</v>
      </c>
      <c r="B40" s="682" t="s">
        <v>505</v>
      </c>
      <c r="C40" s="683" t="s">
        <v>80</v>
      </c>
      <c r="D40" s="684"/>
      <c r="E40" s="684"/>
      <c r="F40" s="684"/>
      <c r="G40" s="684"/>
      <c r="H40" s="684" t="e">
        <f t="shared" si="1"/>
        <v>#DIV/0!</v>
      </c>
      <c r="I40" s="674" t="s">
        <v>225</v>
      </c>
      <c r="J40" s="674" t="s">
        <v>225</v>
      </c>
      <c r="K40" s="674" t="s">
        <v>225</v>
      </c>
      <c r="L40" s="674" t="s">
        <v>225</v>
      </c>
      <c r="M40" s="674" t="s">
        <v>225</v>
      </c>
      <c r="N40" s="674" t="s">
        <v>225</v>
      </c>
      <c r="O40" s="684"/>
      <c r="P40" s="674" t="s">
        <v>225</v>
      </c>
      <c r="Q40" s="674" t="s">
        <v>225</v>
      </c>
      <c r="R40" s="674" t="s">
        <v>225</v>
      </c>
      <c r="S40" s="674" t="s">
        <v>225</v>
      </c>
      <c r="T40" s="674" t="s">
        <v>225</v>
      </c>
      <c r="U40" s="674" t="s">
        <v>225</v>
      </c>
      <c r="V40" s="674"/>
      <c r="W40" s="674" t="s">
        <v>225</v>
      </c>
      <c r="X40" s="674" t="s">
        <v>225</v>
      </c>
      <c r="Y40" s="674" t="s">
        <v>225</v>
      </c>
      <c r="Z40" s="674" t="s">
        <v>225</v>
      </c>
      <c r="AA40" s="674" t="s">
        <v>225</v>
      </c>
      <c r="AB40" s="674" t="s">
        <v>225</v>
      </c>
    </row>
    <row r="41" spans="1:28" s="420" customFormat="1" ht="11.5" customHeight="1" x14ac:dyDescent="0.35">
      <c r="A41" s="678" t="s">
        <v>47</v>
      </c>
      <c r="B41" s="682" t="s">
        <v>492</v>
      </c>
      <c r="C41" s="683" t="s">
        <v>130</v>
      </c>
      <c r="D41" s="684" t="s">
        <v>496</v>
      </c>
      <c r="E41" s="684">
        <v>3360436</v>
      </c>
      <c r="F41" s="692">
        <v>333667</v>
      </c>
      <c r="G41" s="684">
        <v>6</v>
      </c>
      <c r="H41" s="692">
        <f t="shared" si="1"/>
        <v>55611.166666666664</v>
      </c>
      <c r="I41" s="674"/>
      <c r="J41" s="674"/>
      <c r="K41" s="674"/>
      <c r="L41" s="674"/>
      <c r="M41" s="674"/>
      <c r="N41" s="674"/>
      <c r="O41" s="684"/>
      <c r="P41" s="674"/>
      <c r="Q41" s="674"/>
      <c r="R41" s="674"/>
      <c r="S41" s="674"/>
      <c r="T41" s="674"/>
      <c r="U41" s="674"/>
      <c r="V41" s="674"/>
      <c r="W41" s="674"/>
      <c r="X41" s="674"/>
      <c r="Y41" s="674"/>
      <c r="Z41" s="674"/>
      <c r="AA41" s="674"/>
      <c r="AB41" s="674"/>
    </row>
    <row r="42" spans="1:28" s="420" customFormat="1" ht="11.5" customHeight="1" x14ac:dyDescent="0.35">
      <c r="A42" s="678" t="s">
        <v>47</v>
      </c>
      <c r="B42" s="682" t="s">
        <v>493</v>
      </c>
      <c r="C42" s="683" t="s">
        <v>494</v>
      </c>
      <c r="D42" s="684" t="s">
        <v>495</v>
      </c>
      <c r="E42" s="684"/>
      <c r="F42" s="684"/>
      <c r="G42" s="684"/>
      <c r="H42" s="684" t="e">
        <f t="shared" si="1"/>
        <v>#DIV/0!</v>
      </c>
      <c r="I42" s="674"/>
      <c r="J42" s="674"/>
      <c r="K42" s="674"/>
      <c r="L42" s="674"/>
      <c r="M42" s="674">
        <v>1</v>
      </c>
      <c r="N42" s="674"/>
      <c r="O42" s="684"/>
      <c r="P42" s="674"/>
      <c r="Q42" s="674"/>
      <c r="R42" s="674"/>
      <c r="S42" s="674"/>
      <c r="T42" s="674"/>
      <c r="U42" s="674"/>
      <c r="V42" s="674"/>
      <c r="W42" s="674"/>
      <c r="X42" s="674"/>
      <c r="Y42" s="674"/>
      <c r="Z42" s="674"/>
      <c r="AA42" s="674"/>
      <c r="AB42" s="674"/>
    </row>
    <row r="43" spans="1:28" s="420" customFormat="1" ht="11.5" customHeight="1" x14ac:dyDescent="0.35">
      <c r="A43" s="678" t="s">
        <v>47</v>
      </c>
      <c r="B43" s="685" t="s">
        <v>474</v>
      </c>
      <c r="C43" s="680" t="s">
        <v>81</v>
      </c>
      <c r="D43" s="681" t="s">
        <v>491</v>
      </c>
      <c r="E43" s="681">
        <v>3575300</v>
      </c>
      <c r="F43" s="687">
        <v>255555.55555555556</v>
      </c>
      <c r="G43" s="684">
        <v>6</v>
      </c>
      <c r="H43" s="687">
        <f t="shared" si="1"/>
        <v>42592.592592592591</v>
      </c>
      <c r="I43" s="674" t="s">
        <v>225</v>
      </c>
      <c r="J43" s="674" t="s">
        <v>225</v>
      </c>
      <c r="K43" s="674" t="s">
        <v>225</v>
      </c>
      <c r="L43" s="674" t="s">
        <v>225</v>
      </c>
      <c r="M43" s="674" t="s">
        <v>225</v>
      </c>
      <c r="N43" s="674" t="s">
        <v>225</v>
      </c>
      <c r="O43" s="681"/>
      <c r="P43" s="674" t="s">
        <v>225</v>
      </c>
      <c r="Q43" s="674" t="s">
        <v>225</v>
      </c>
      <c r="R43" s="674" t="s">
        <v>225</v>
      </c>
      <c r="S43" s="674" t="s">
        <v>225</v>
      </c>
      <c r="T43" s="674" t="s">
        <v>225</v>
      </c>
      <c r="U43" s="674" t="s">
        <v>225</v>
      </c>
      <c r="V43" s="674"/>
      <c r="W43" s="674" t="s">
        <v>225</v>
      </c>
      <c r="X43" s="674" t="s">
        <v>225</v>
      </c>
      <c r="Y43" s="674" t="s">
        <v>225</v>
      </c>
      <c r="Z43" s="674" t="s">
        <v>225</v>
      </c>
      <c r="AA43" s="674" t="s">
        <v>225</v>
      </c>
      <c r="AB43" s="674" t="s">
        <v>225</v>
      </c>
    </row>
    <row r="44" spans="1:28" s="420" customFormat="1" ht="11.5" customHeight="1" x14ac:dyDescent="0.35">
      <c r="A44" s="678" t="s">
        <v>47</v>
      </c>
      <c r="B44" s="685" t="s">
        <v>473</v>
      </c>
      <c r="C44" s="680" t="s">
        <v>81</v>
      </c>
      <c r="D44" s="688">
        <v>8993175565424</v>
      </c>
      <c r="E44" s="681"/>
      <c r="F44" s="687">
        <v>255555.55555555556</v>
      </c>
      <c r="G44" s="684">
        <v>6</v>
      </c>
      <c r="H44" s="687">
        <f t="shared" si="1"/>
        <v>42592.592592592591</v>
      </c>
      <c r="I44" s="674"/>
      <c r="J44" s="674"/>
      <c r="K44" s="674"/>
      <c r="L44" s="674"/>
      <c r="M44" s="674"/>
      <c r="N44" s="674"/>
      <c r="O44" s="681"/>
      <c r="P44" s="674"/>
      <c r="Q44" s="674"/>
      <c r="R44" s="674"/>
      <c r="S44" s="674"/>
      <c r="T44" s="674"/>
      <c r="U44" s="674"/>
      <c r="V44" s="674"/>
      <c r="W44" s="674"/>
      <c r="X44" s="674"/>
      <c r="Y44" s="674"/>
      <c r="Z44" s="674"/>
      <c r="AA44" s="674"/>
      <c r="AB44" s="674"/>
    </row>
  </sheetData>
  <mergeCells count="1">
    <mergeCell ref="A2:B2"/>
  </mergeCells>
  <conditionalFormatting sqref="B9:B37">
    <cfRule type="containsText" dxfId="33" priority="2" operator="containsText" text="goguma">
      <formula>NOT(ISERROR(SEARCH("goguma",B9)))</formula>
    </cfRule>
  </conditionalFormatting>
  <conditionalFormatting sqref="I9:N44 P9:AB44">
    <cfRule type="containsText" dxfId="32" priority="1" operator="containsText" text="1">
      <formula>NOT(ISERROR(SEARCH("1",I9)))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5D89F-6BAC-4506-AE96-A00B246E8DE6}">
  <dimension ref="A1:BW34"/>
  <sheetViews>
    <sheetView showGridLines="0" zoomScale="80" zoomScaleNormal="80" workbookViewId="0">
      <pane xSplit="5" ySplit="10" topLeftCell="T11" activePane="bottomRight" state="frozen"/>
      <selection activeCell="AQ26" sqref="AQ26"/>
      <selection pane="topRight" activeCell="AQ26" sqref="AQ26"/>
      <selection pane="bottomLeft" activeCell="AQ26" sqref="AQ26"/>
      <selection pane="bottomRight" activeCell="BX17" sqref="BX17"/>
    </sheetView>
  </sheetViews>
  <sheetFormatPr defaultColWidth="3.7265625" defaultRowHeight="10.5" outlineLevelCol="1" x14ac:dyDescent="0.25"/>
  <cols>
    <col min="1" max="1" width="4.7265625" style="543" customWidth="1"/>
    <col min="2" max="2" width="5.7265625" style="543" customWidth="1"/>
    <col min="3" max="3" width="18.453125" style="543" bestFit="1" customWidth="1"/>
    <col min="4" max="4" width="7.81640625" style="544" bestFit="1" customWidth="1"/>
    <col min="5" max="5" width="7.453125" style="545" bestFit="1" customWidth="1"/>
    <col min="6" max="7" width="6.26953125" style="545" bestFit="1" customWidth="1"/>
    <col min="8" max="8" width="7.453125" style="545" bestFit="1" customWidth="1"/>
    <col min="9" max="9" width="5.81640625" style="545" bestFit="1" customWidth="1"/>
    <col min="10" max="13" width="4.81640625" style="543" customWidth="1"/>
    <col min="14" max="14" width="6.26953125" style="543" bestFit="1" customWidth="1"/>
    <col min="15" max="16" width="4.81640625" style="543" customWidth="1"/>
    <col min="17" max="17" width="7.453125" style="543" bestFit="1" customWidth="1"/>
    <col min="18" max="22" width="4.81640625" style="543" customWidth="1"/>
    <col min="23" max="23" width="7.453125" style="545" bestFit="1" customWidth="1"/>
    <col min="24" max="28" width="4.81640625" style="543" customWidth="1"/>
    <col min="29" max="29" width="7" style="546" bestFit="1" customWidth="1"/>
    <col min="30" max="30" width="8" style="546" bestFit="1" customWidth="1"/>
    <col min="31" max="32" width="4.81640625" style="546" customWidth="1"/>
    <col min="33" max="33" width="6.453125" style="546" bestFit="1" customWidth="1"/>
    <col min="34" max="34" width="7.7265625" style="546" bestFit="1" customWidth="1"/>
    <col min="35" max="35" width="6.26953125" style="545" bestFit="1" customWidth="1"/>
    <col min="36" max="36" width="6.7265625" style="546" bestFit="1" customWidth="1"/>
    <col min="37" max="37" width="4.54296875" style="546" customWidth="1"/>
    <col min="38" max="43" width="4.81640625" style="546" hidden="1" customWidth="1" outlineLevel="1"/>
    <col min="44" max="44" width="7.453125" style="545" bestFit="1" customWidth="1" collapsed="1"/>
    <col min="45" max="45" width="7.1796875" style="545" bestFit="1" customWidth="1"/>
    <col min="46" max="46" width="8.1796875" style="543" bestFit="1" customWidth="1"/>
    <col min="47" max="47" width="7.453125" style="543" bestFit="1" customWidth="1"/>
    <col min="48" max="48" width="5.54296875" style="543" hidden="1" customWidth="1" outlineLevel="1"/>
    <col min="49" max="50" width="4.453125" style="543" hidden="1" customWidth="1" outlineLevel="1"/>
    <col min="51" max="73" width="3.81640625" style="543" hidden="1" customWidth="1" outlineLevel="1"/>
    <col min="74" max="74" width="3.7265625" style="543" hidden="1" customWidth="1" outlineLevel="1"/>
    <col min="75" max="75" width="3.7265625" style="543" collapsed="1"/>
    <col min="76" max="16384" width="3.7265625" style="543"/>
  </cols>
  <sheetData>
    <row r="1" spans="1:74" ht="5.5" customHeight="1" x14ac:dyDescent="0.25"/>
    <row r="2" spans="1:74" ht="5.5" customHeight="1" x14ac:dyDescent="0.25"/>
    <row r="3" spans="1:74" s="546" customFormat="1" ht="32.15" customHeight="1" x14ac:dyDescent="0.25">
      <c r="A3" s="547"/>
      <c r="B3" s="548" t="s">
        <v>356</v>
      </c>
      <c r="C3" s="549" t="s">
        <v>380</v>
      </c>
      <c r="D3" s="550" t="s">
        <v>356</v>
      </c>
      <c r="E3" s="551" t="s">
        <v>381</v>
      </c>
      <c r="F3" s="552" t="s">
        <v>382</v>
      </c>
      <c r="G3" s="552" t="s">
        <v>383</v>
      </c>
      <c r="H3" s="552" t="s">
        <v>384</v>
      </c>
      <c r="I3" s="551" t="s">
        <v>385</v>
      </c>
      <c r="J3" s="553" t="s">
        <v>386</v>
      </c>
      <c r="K3" s="554" t="s">
        <v>387</v>
      </c>
      <c r="L3" s="554" t="s">
        <v>388</v>
      </c>
      <c r="M3" s="555" t="s">
        <v>389</v>
      </c>
      <c r="N3" s="556" t="s">
        <v>390</v>
      </c>
      <c r="O3" s="554" t="s">
        <v>391</v>
      </c>
      <c r="P3" s="555" t="s">
        <v>392</v>
      </c>
      <c r="Q3" s="553" t="s">
        <v>393</v>
      </c>
      <c r="R3" s="554" t="s">
        <v>394</v>
      </c>
      <c r="S3" s="557" t="s">
        <v>395</v>
      </c>
      <c r="T3" s="554" t="s">
        <v>396</v>
      </c>
      <c r="U3" s="558" t="s">
        <v>397</v>
      </c>
      <c r="V3" s="554" t="s">
        <v>398</v>
      </c>
      <c r="W3" s="551" t="s">
        <v>399</v>
      </c>
      <c r="X3" s="556" t="s">
        <v>400</v>
      </c>
      <c r="Y3" s="555" t="s">
        <v>401</v>
      </c>
      <c r="Z3" s="554" t="s">
        <v>402</v>
      </c>
      <c r="AA3" s="558" t="s">
        <v>403</v>
      </c>
      <c r="AB3" s="555" t="s">
        <v>404</v>
      </c>
      <c r="AC3" s="552" t="s">
        <v>405</v>
      </c>
      <c r="AD3" s="556" t="s">
        <v>406</v>
      </c>
      <c r="AE3" s="554" t="s">
        <v>407</v>
      </c>
      <c r="AF3" s="555" t="s">
        <v>408</v>
      </c>
      <c r="AG3" s="553" t="s">
        <v>409</v>
      </c>
      <c r="AH3" s="555" t="s">
        <v>410</v>
      </c>
      <c r="AI3" s="551" t="s">
        <v>411</v>
      </c>
      <c r="AJ3" s="556" t="s">
        <v>412</v>
      </c>
      <c r="AK3" s="554" t="s">
        <v>413</v>
      </c>
      <c r="AL3" s="559" t="s">
        <v>414</v>
      </c>
      <c r="AM3" s="559" t="s">
        <v>415</v>
      </c>
      <c r="AN3" s="559" t="s">
        <v>416</v>
      </c>
      <c r="AO3" s="559" t="s">
        <v>417</v>
      </c>
      <c r="AP3" s="559" t="s">
        <v>418</v>
      </c>
      <c r="AQ3" s="560" t="s">
        <v>419</v>
      </c>
      <c r="AR3" s="551" t="s">
        <v>420</v>
      </c>
      <c r="AS3" s="551" t="s">
        <v>421</v>
      </c>
      <c r="AT3" s="556" t="s">
        <v>422</v>
      </c>
      <c r="AU3" s="555" t="s">
        <v>423</v>
      </c>
      <c r="AV3" s="561" t="s">
        <v>424</v>
      </c>
      <c r="AW3" s="562" t="s">
        <v>425</v>
      </c>
      <c r="AX3" s="562" t="s">
        <v>426</v>
      </c>
      <c r="AY3" s="562" t="s">
        <v>427</v>
      </c>
      <c r="AZ3" s="562" t="s">
        <v>428</v>
      </c>
      <c r="BA3" s="562" t="s">
        <v>429</v>
      </c>
      <c r="BB3" s="562" t="s">
        <v>430</v>
      </c>
      <c r="BC3" s="562" t="s">
        <v>431</v>
      </c>
      <c r="BD3" s="562" t="s">
        <v>432</v>
      </c>
      <c r="BE3" s="562" t="s">
        <v>433</v>
      </c>
      <c r="BF3" s="562" t="s">
        <v>434</v>
      </c>
      <c r="BG3" s="562" t="s">
        <v>435</v>
      </c>
      <c r="BH3" s="562" t="s">
        <v>436</v>
      </c>
      <c r="BI3" s="562" t="s">
        <v>437</v>
      </c>
      <c r="BJ3" s="562" t="s">
        <v>438</v>
      </c>
      <c r="BK3" s="562" t="s">
        <v>439</v>
      </c>
      <c r="BL3" s="562" t="s">
        <v>440</v>
      </c>
      <c r="BM3" s="562" t="s">
        <v>441</v>
      </c>
      <c r="BN3" s="562" t="s">
        <v>442</v>
      </c>
      <c r="BO3" s="562" t="s">
        <v>443</v>
      </c>
      <c r="BP3" s="562" t="s">
        <v>444</v>
      </c>
      <c r="BQ3" s="562" t="s">
        <v>445</v>
      </c>
      <c r="BR3" s="562" t="s">
        <v>446</v>
      </c>
      <c r="BS3" s="562" t="s">
        <v>447</v>
      </c>
      <c r="BT3" s="562" t="s">
        <v>448</v>
      </c>
      <c r="BU3" s="562" t="s">
        <v>449</v>
      </c>
      <c r="BV3" s="562" t="s">
        <v>450</v>
      </c>
    </row>
    <row r="4" spans="1:74" s="567" customFormat="1" ht="15" customHeight="1" x14ac:dyDescent="0.35">
      <c r="A4" s="563"/>
      <c r="B4" s="563" t="s">
        <v>451</v>
      </c>
      <c r="C4" s="563" t="s">
        <v>452</v>
      </c>
      <c r="D4" s="564">
        <v>33</v>
      </c>
      <c r="E4" s="564">
        <v>14</v>
      </c>
      <c r="F4" s="564">
        <v>6</v>
      </c>
      <c r="G4" s="564">
        <v>4</v>
      </c>
      <c r="H4" s="564">
        <v>4</v>
      </c>
      <c r="I4" s="564">
        <v>4</v>
      </c>
      <c r="J4" s="732">
        <v>1</v>
      </c>
      <c r="K4" s="732"/>
      <c r="L4" s="732"/>
      <c r="M4" s="732"/>
      <c r="N4" s="732">
        <v>1</v>
      </c>
      <c r="O4" s="732"/>
      <c r="P4" s="732"/>
      <c r="Q4" s="732">
        <v>1</v>
      </c>
      <c r="R4" s="732"/>
      <c r="S4" s="732"/>
      <c r="T4" s="732">
        <v>1</v>
      </c>
      <c r="U4" s="732"/>
      <c r="V4" s="732"/>
      <c r="W4" s="564">
        <v>7</v>
      </c>
      <c r="X4" s="732">
        <v>2</v>
      </c>
      <c r="Y4" s="732"/>
      <c r="Z4" s="732">
        <v>1</v>
      </c>
      <c r="AA4" s="732"/>
      <c r="AB4" s="732"/>
      <c r="AC4" s="564">
        <v>1</v>
      </c>
      <c r="AD4" s="732">
        <v>2</v>
      </c>
      <c r="AE4" s="732"/>
      <c r="AF4" s="732"/>
      <c r="AG4" s="732">
        <v>1</v>
      </c>
      <c r="AH4" s="732"/>
      <c r="AI4" s="564">
        <v>2</v>
      </c>
      <c r="AJ4" s="732">
        <v>2</v>
      </c>
      <c r="AK4" s="732"/>
      <c r="AL4" s="732"/>
      <c r="AM4" s="732"/>
      <c r="AN4" s="732"/>
      <c r="AO4" s="732"/>
      <c r="AP4" s="732"/>
      <c r="AQ4" s="732"/>
      <c r="AR4" s="564">
        <v>5</v>
      </c>
      <c r="AS4" s="564">
        <v>1</v>
      </c>
      <c r="AT4" s="732">
        <v>1</v>
      </c>
      <c r="AU4" s="732"/>
      <c r="AV4" s="565"/>
      <c r="AW4" s="566"/>
      <c r="AX4" s="566"/>
      <c r="AY4" s="566"/>
      <c r="AZ4" s="566"/>
      <c r="BA4" s="566"/>
      <c r="BB4" s="566"/>
      <c r="BC4" s="566"/>
      <c r="BD4" s="566"/>
      <c r="BE4" s="566"/>
      <c r="BF4" s="566"/>
      <c r="BG4" s="566"/>
      <c r="BH4" s="566"/>
      <c r="BI4" s="566"/>
      <c r="BJ4" s="566"/>
      <c r="BK4" s="566"/>
      <c r="BL4" s="566"/>
      <c r="BM4" s="566"/>
      <c r="BN4" s="566"/>
      <c r="BO4" s="566"/>
      <c r="BP4" s="566"/>
      <c r="BQ4" s="566"/>
      <c r="BR4" s="566"/>
      <c r="BS4" s="566"/>
      <c r="BT4" s="566"/>
      <c r="BU4" s="566"/>
      <c r="BV4" s="566"/>
    </row>
    <row r="5" spans="1:74" s="575" customFormat="1" x14ac:dyDescent="0.25">
      <c r="A5" s="568" t="s">
        <v>453</v>
      </c>
      <c r="B5" s="568" t="s">
        <v>451</v>
      </c>
      <c r="C5" s="568" t="s">
        <v>211</v>
      </c>
      <c r="D5" s="569">
        <f>SUM(D9:D15)</f>
        <v>378</v>
      </c>
      <c r="E5" s="570">
        <v>89</v>
      </c>
      <c r="F5" s="571">
        <v>47</v>
      </c>
      <c r="G5" s="571">
        <v>14</v>
      </c>
      <c r="H5" s="571">
        <v>28</v>
      </c>
      <c r="I5" s="570">
        <v>59</v>
      </c>
      <c r="J5" s="731">
        <v>14</v>
      </c>
      <c r="K5" s="731"/>
      <c r="L5" s="731"/>
      <c r="M5" s="731"/>
      <c r="N5" s="731">
        <v>16</v>
      </c>
      <c r="O5" s="731"/>
      <c r="P5" s="731"/>
      <c r="Q5" s="731">
        <v>12</v>
      </c>
      <c r="R5" s="731"/>
      <c r="S5" s="731"/>
      <c r="T5" s="731">
        <v>20</v>
      </c>
      <c r="U5" s="731"/>
      <c r="V5" s="731"/>
      <c r="W5" s="570">
        <v>70</v>
      </c>
      <c r="X5" s="731">
        <v>13</v>
      </c>
      <c r="Y5" s="731"/>
      <c r="Z5" s="731">
        <v>11</v>
      </c>
      <c r="AA5" s="731"/>
      <c r="AB5" s="731"/>
      <c r="AC5" s="571">
        <v>8</v>
      </c>
      <c r="AD5" s="731">
        <v>26</v>
      </c>
      <c r="AE5" s="731"/>
      <c r="AF5" s="731"/>
      <c r="AG5" s="731">
        <v>13</v>
      </c>
      <c r="AH5" s="731"/>
      <c r="AI5" s="570">
        <v>29</v>
      </c>
      <c r="AJ5" s="731">
        <v>10</v>
      </c>
      <c r="AK5" s="731"/>
      <c r="AL5" s="731"/>
      <c r="AM5" s="731"/>
      <c r="AN5" s="731"/>
      <c r="AO5" s="731"/>
      <c r="AP5" s="731"/>
      <c r="AQ5" s="731"/>
      <c r="AR5" s="570">
        <v>72</v>
      </c>
      <c r="AS5" s="570">
        <v>57</v>
      </c>
      <c r="AT5" s="731">
        <v>12</v>
      </c>
      <c r="AU5" s="731"/>
      <c r="AV5" s="572"/>
      <c r="AW5" s="573"/>
      <c r="AX5" s="573"/>
      <c r="AY5" s="573"/>
      <c r="AZ5" s="573"/>
      <c r="BA5" s="573"/>
      <c r="BB5" s="573"/>
      <c r="BC5" s="573"/>
      <c r="BD5" s="573"/>
      <c r="BE5" s="573"/>
      <c r="BF5" s="573"/>
      <c r="BG5" s="573"/>
      <c r="BH5" s="573"/>
      <c r="BI5" s="573"/>
      <c r="BJ5" s="573"/>
      <c r="BK5" s="573"/>
      <c r="BL5" s="573"/>
      <c r="BM5" s="573"/>
      <c r="BN5" s="573"/>
      <c r="BO5" s="573"/>
      <c r="BP5" s="573"/>
      <c r="BQ5" s="573"/>
      <c r="BR5" s="573"/>
      <c r="BS5" s="573"/>
      <c r="BT5" s="573"/>
      <c r="BU5" s="573"/>
      <c r="BV5" s="574"/>
    </row>
    <row r="6" spans="1:74" s="575" customFormat="1" x14ac:dyDescent="0.25">
      <c r="A6" s="568" t="s">
        <v>453</v>
      </c>
      <c r="B6" s="568" t="s">
        <v>451</v>
      </c>
      <c r="C6" s="568" t="s">
        <v>454</v>
      </c>
      <c r="D6" s="569">
        <f>SUM(D21:D27,D29:D30)</f>
        <v>6461</v>
      </c>
      <c r="E6" s="570">
        <v>1977</v>
      </c>
      <c r="F6" s="571">
        <v>324</v>
      </c>
      <c r="G6" s="571">
        <v>682</v>
      </c>
      <c r="H6" s="571">
        <v>828</v>
      </c>
      <c r="I6" s="570">
        <v>802</v>
      </c>
      <c r="J6" s="731">
        <v>123</v>
      </c>
      <c r="K6" s="731"/>
      <c r="L6" s="731"/>
      <c r="M6" s="731"/>
      <c r="N6" s="731">
        <v>223</v>
      </c>
      <c r="O6" s="731"/>
      <c r="P6" s="731"/>
      <c r="Q6" s="731">
        <v>243</v>
      </c>
      <c r="R6" s="731"/>
      <c r="S6" s="731"/>
      <c r="T6" s="731">
        <v>213</v>
      </c>
      <c r="U6" s="731"/>
      <c r="V6" s="731"/>
      <c r="W6" s="570">
        <v>1012</v>
      </c>
      <c r="X6" s="731">
        <v>91</v>
      </c>
      <c r="Y6" s="731"/>
      <c r="Z6" s="731">
        <v>143</v>
      </c>
      <c r="AA6" s="731"/>
      <c r="AB6" s="731"/>
      <c r="AC6" s="571">
        <v>258</v>
      </c>
      <c r="AD6" s="731">
        <v>430</v>
      </c>
      <c r="AE6" s="731"/>
      <c r="AF6" s="731"/>
      <c r="AG6" s="731">
        <v>213</v>
      </c>
      <c r="AH6" s="731"/>
      <c r="AI6" s="570">
        <v>350</v>
      </c>
      <c r="AJ6" s="731">
        <v>230</v>
      </c>
      <c r="AK6" s="731"/>
      <c r="AL6" s="731"/>
      <c r="AM6" s="731"/>
      <c r="AN6" s="731"/>
      <c r="AO6" s="731"/>
      <c r="AP6" s="731"/>
      <c r="AQ6" s="731"/>
      <c r="AR6" s="570">
        <v>1528</v>
      </c>
      <c r="AS6" s="570">
        <v>1244</v>
      </c>
      <c r="AT6" s="731">
        <v>297</v>
      </c>
      <c r="AU6" s="731"/>
      <c r="AV6" s="572"/>
      <c r="AW6" s="573"/>
      <c r="AX6" s="573"/>
      <c r="AY6" s="573"/>
      <c r="AZ6" s="573"/>
      <c r="BA6" s="573"/>
      <c r="BB6" s="573"/>
      <c r="BC6" s="573"/>
      <c r="BD6" s="573"/>
      <c r="BE6" s="573"/>
      <c r="BF6" s="573"/>
      <c r="BG6" s="573"/>
      <c r="BH6" s="573"/>
      <c r="BI6" s="573"/>
      <c r="BJ6" s="573"/>
      <c r="BK6" s="573"/>
      <c r="BL6" s="573"/>
      <c r="BM6" s="573"/>
      <c r="BN6" s="573"/>
      <c r="BO6" s="573"/>
      <c r="BP6" s="573"/>
      <c r="BQ6" s="573"/>
      <c r="BR6" s="573"/>
      <c r="BS6" s="573"/>
      <c r="BT6" s="573"/>
      <c r="BU6" s="573"/>
      <c r="BV6" s="574"/>
    </row>
    <row r="7" spans="1:74" s="575" customFormat="1" x14ac:dyDescent="0.25">
      <c r="A7" s="576" t="s">
        <v>453</v>
      </c>
      <c r="B7" s="576" t="s">
        <v>451</v>
      </c>
      <c r="C7" s="576" t="s">
        <v>455</v>
      </c>
      <c r="D7" s="577">
        <f>SUM(D16:D20,D28,D31)</f>
        <v>1472</v>
      </c>
      <c r="E7" s="578">
        <v>815</v>
      </c>
      <c r="F7" s="579">
        <v>202</v>
      </c>
      <c r="G7" s="579">
        <v>143</v>
      </c>
      <c r="H7" s="579">
        <v>613</v>
      </c>
      <c r="I7" s="578"/>
      <c r="J7" s="730"/>
      <c r="K7" s="730"/>
      <c r="L7" s="730"/>
      <c r="M7" s="730"/>
      <c r="N7" s="730"/>
      <c r="O7" s="730"/>
      <c r="P7" s="730"/>
      <c r="Q7" s="730"/>
      <c r="R7" s="730"/>
      <c r="S7" s="730"/>
      <c r="T7" s="730"/>
      <c r="U7" s="730"/>
      <c r="V7" s="730"/>
      <c r="W7" s="578">
        <v>123</v>
      </c>
      <c r="X7" s="730"/>
      <c r="Y7" s="730"/>
      <c r="Z7" s="730"/>
      <c r="AA7" s="730"/>
      <c r="AB7" s="730"/>
      <c r="AC7" s="579"/>
      <c r="AD7" s="730"/>
      <c r="AE7" s="730"/>
      <c r="AF7" s="730"/>
      <c r="AG7" s="730"/>
      <c r="AH7" s="730"/>
      <c r="AI7" s="578"/>
      <c r="AJ7" s="730"/>
      <c r="AK7" s="730"/>
      <c r="AL7" s="730"/>
      <c r="AM7" s="730"/>
      <c r="AN7" s="730"/>
      <c r="AO7" s="730"/>
      <c r="AP7" s="730"/>
      <c r="AQ7" s="730"/>
      <c r="AR7" s="578"/>
      <c r="AS7" s="578"/>
      <c r="AT7" s="730"/>
      <c r="AU7" s="730"/>
      <c r="AV7" s="572"/>
      <c r="AW7" s="573"/>
      <c r="AX7" s="573"/>
      <c r="AY7" s="573"/>
      <c r="AZ7" s="573"/>
      <c r="BA7" s="573"/>
      <c r="BB7" s="573"/>
      <c r="BC7" s="573"/>
      <c r="BD7" s="573"/>
      <c r="BE7" s="573"/>
      <c r="BF7" s="573"/>
      <c r="BG7" s="573"/>
      <c r="BH7" s="573"/>
      <c r="BI7" s="573"/>
      <c r="BJ7" s="573"/>
      <c r="BK7" s="573"/>
      <c r="BL7" s="573"/>
      <c r="BM7" s="573"/>
      <c r="BN7" s="573"/>
      <c r="BO7" s="573"/>
      <c r="BP7" s="573"/>
      <c r="BQ7" s="573"/>
      <c r="BR7" s="573"/>
      <c r="BS7" s="573"/>
      <c r="BT7" s="573"/>
      <c r="BU7" s="573"/>
      <c r="BV7" s="574"/>
    </row>
    <row r="8" spans="1:74" s="593" customFormat="1" ht="13.5" customHeight="1" x14ac:dyDescent="0.25">
      <c r="A8" s="580"/>
      <c r="B8" s="581" t="s">
        <v>13</v>
      </c>
      <c r="C8" s="582" t="s">
        <v>456</v>
      </c>
      <c r="D8" s="583">
        <f>SUM(D5:D7)</f>
        <v>8311</v>
      </c>
      <c r="E8" s="580">
        <v>2881</v>
      </c>
      <c r="F8" s="580">
        <v>571</v>
      </c>
      <c r="G8" s="580">
        <v>839</v>
      </c>
      <c r="H8" s="580">
        <v>1469</v>
      </c>
      <c r="I8" s="580">
        <v>861</v>
      </c>
      <c r="J8" s="584">
        <v>25</v>
      </c>
      <c r="K8" s="585">
        <v>46</v>
      </c>
      <c r="L8" s="585">
        <v>38</v>
      </c>
      <c r="M8" s="586">
        <v>25</v>
      </c>
      <c r="N8" s="585">
        <v>166</v>
      </c>
      <c r="O8" s="585">
        <v>29</v>
      </c>
      <c r="P8" s="587">
        <v>44</v>
      </c>
      <c r="Q8" s="585">
        <v>105</v>
      </c>
      <c r="R8" s="585">
        <v>62</v>
      </c>
      <c r="S8" s="587">
        <v>88</v>
      </c>
      <c r="T8" s="585">
        <v>55</v>
      </c>
      <c r="U8" s="585">
        <v>97</v>
      </c>
      <c r="V8" s="585">
        <v>81</v>
      </c>
      <c r="W8" s="580">
        <v>1205</v>
      </c>
      <c r="X8" s="584">
        <v>77</v>
      </c>
      <c r="Y8" s="585">
        <v>27</v>
      </c>
      <c r="Z8" s="585">
        <v>21</v>
      </c>
      <c r="AA8" s="585">
        <v>68</v>
      </c>
      <c r="AB8" s="586">
        <v>65</v>
      </c>
      <c r="AC8" s="585">
        <v>266</v>
      </c>
      <c r="AD8" s="584">
        <v>317</v>
      </c>
      <c r="AE8" s="585">
        <v>77</v>
      </c>
      <c r="AF8" s="586">
        <v>62</v>
      </c>
      <c r="AG8" s="585">
        <v>162</v>
      </c>
      <c r="AH8" s="585">
        <v>64</v>
      </c>
      <c r="AI8" s="580">
        <v>379</v>
      </c>
      <c r="AJ8" s="584">
        <v>210</v>
      </c>
      <c r="AK8" s="585">
        <v>30</v>
      </c>
      <c r="AL8" s="585">
        <v>21</v>
      </c>
      <c r="AM8" s="585">
        <v>39</v>
      </c>
      <c r="AN8" s="585">
        <v>26</v>
      </c>
      <c r="AO8" s="585">
        <v>22</v>
      </c>
      <c r="AP8" s="585">
        <v>21</v>
      </c>
      <c r="AQ8" s="586">
        <v>10</v>
      </c>
      <c r="AR8" s="588">
        <v>1600</v>
      </c>
      <c r="AS8" s="588">
        <v>1301</v>
      </c>
      <c r="AT8" s="589">
        <v>191</v>
      </c>
      <c r="AU8" s="587">
        <v>118</v>
      </c>
      <c r="AV8" s="590">
        <v>86</v>
      </c>
      <c r="AW8" s="591">
        <v>106</v>
      </c>
      <c r="AX8" s="591">
        <v>111</v>
      </c>
      <c r="AY8" s="591">
        <v>52</v>
      </c>
      <c r="AZ8" s="591">
        <v>61</v>
      </c>
      <c r="BA8" s="591">
        <v>26</v>
      </c>
      <c r="BB8" s="591">
        <v>63</v>
      </c>
      <c r="BC8" s="591">
        <v>68</v>
      </c>
      <c r="BD8" s="591">
        <v>43</v>
      </c>
      <c r="BE8" s="591">
        <v>28</v>
      </c>
      <c r="BF8" s="591">
        <v>37</v>
      </c>
      <c r="BG8" s="591">
        <v>32</v>
      </c>
      <c r="BH8" s="591">
        <v>24</v>
      </c>
      <c r="BI8" s="591">
        <v>16</v>
      </c>
      <c r="BJ8" s="591">
        <v>36</v>
      </c>
      <c r="BK8" s="591">
        <v>47</v>
      </c>
      <c r="BL8" s="591">
        <v>16</v>
      </c>
      <c r="BM8" s="591">
        <v>26</v>
      </c>
      <c r="BN8" s="591">
        <v>17</v>
      </c>
      <c r="BO8" s="591">
        <v>26</v>
      </c>
      <c r="BP8" s="591">
        <v>16</v>
      </c>
      <c r="BQ8" s="591">
        <v>14</v>
      </c>
      <c r="BR8" s="591">
        <v>18</v>
      </c>
      <c r="BS8" s="591">
        <v>5</v>
      </c>
      <c r="BT8" s="591">
        <v>8</v>
      </c>
      <c r="BU8" s="591">
        <v>8</v>
      </c>
      <c r="BV8" s="592">
        <v>2</v>
      </c>
    </row>
    <row r="9" spans="1:74" x14ac:dyDescent="0.25">
      <c r="A9" s="594" t="s">
        <v>382</v>
      </c>
      <c r="B9" s="595" t="s">
        <v>457</v>
      </c>
      <c r="C9" s="595" t="s">
        <v>458</v>
      </c>
      <c r="D9" s="569">
        <v>131</v>
      </c>
      <c r="E9" s="596">
        <v>47</v>
      </c>
      <c r="F9" s="597">
        <v>47</v>
      </c>
      <c r="G9" s="598"/>
      <c r="H9" s="598"/>
      <c r="I9" s="596">
        <v>31</v>
      </c>
      <c r="J9" s="599">
        <v>2</v>
      </c>
      <c r="K9" s="600">
        <v>1</v>
      </c>
      <c r="L9" s="600">
        <v>1</v>
      </c>
      <c r="M9" s="601">
        <v>1</v>
      </c>
      <c r="N9" s="599">
        <v>3</v>
      </c>
      <c r="O9" s="600">
        <v>3</v>
      </c>
      <c r="P9" s="601">
        <v>1</v>
      </c>
      <c r="Q9" s="599">
        <v>3</v>
      </c>
      <c r="R9" s="600">
        <v>1</v>
      </c>
      <c r="S9" s="601">
        <v>4</v>
      </c>
      <c r="T9" s="600">
        <v>4</v>
      </c>
      <c r="U9" s="600">
        <v>4</v>
      </c>
      <c r="V9" s="600">
        <v>3</v>
      </c>
      <c r="W9" s="596">
        <v>28</v>
      </c>
      <c r="X9" s="599">
        <v>2</v>
      </c>
      <c r="Y9" s="601">
        <v>1</v>
      </c>
      <c r="Z9" s="600">
        <v>1</v>
      </c>
      <c r="AA9" s="600">
        <v>3</v>
      </c>
      <c r="AB9" s="601">
        <v>1</v>
      </c>
      <c r="AC9" s="602">
        <v>1</v>
      </c>
      <c r="AD9" s="599">
        <v>2</v>
      </c>
      <c r="AE9" s="600">
        <v>9</v>
      </c>
      <c r="AF9" s="601">
        <v>2</v>
      </c>
      <c r="AG9" s="599">
        <v>3</v>
      </c>
      <c r="AH9" s="601">
        <v>3</v>
      </c>
      <c r="AI9" s="596">
        <v>11</v>
      </c>
      <c r="AJ9" s="599">
        <v>2</v>
      </c>
      <c r="AK9" s="600">
        <v>1</v>
      </c>
      <c r="AL9" s="600">
        <v>2</v>
      </c>
      <c r="AM9" s="600">
        <v>1</v>
      </c>
      <c r="AN9" s="600">
        <v>2</v>
      </c>
      <c r="AO9" s="600">
        <v>2</v>
      </c>
      <c r="AP9" s="600">
        <v>1</v>
      </c>
      <c r="AQ9" s="601"/>
      <c r="AR9" s="596">
        <v>6</v>
      </c>
      <c r="AS9" s="596">
        <v>8</v>
      </c>
      <c r="AT9" s="599">
        <v>1</v>
      </c>
      <c r="AU9" s="601"/>
      <c r="AV9" s="603"/>
      <c r="AW9" s="604"/>
      <c r="AX9" s="604">
        <v>1</v>
      </c>
      <c r="AY9" s="604">
        <v>1</v>
      </c>
      <c r="AZ9" s="604">
        <v>1</v>
      </c>
      <c r="BA9" s="604">
        <v>1</v>
      </c>
      <c r="BB9" s="604">
        <v>1</v>
      </c>
      <c r="BC9" s="604"/>
      <c r="BD9" s="604"/>
      <c r="BE9" s="604">
        <v>1</v>
      </c>
      <c r="BF9" s="604"/>
      <c r="BG9" s="604">
        <v>1</v>
      </c>
      <c r="BH9" s="604"/>
      <c r="BI9" s="604"/>
      <c r="BJ9" s="604"/>
      <c r="BK9" s="604"/>
      <c r="BL9" s="604"/>
      <c r="BM9" s="604"/>
      <c r="BN9" s="604"/>
      <c r="BO9" s="604"/>
      <c r="BP9" s="604"/>
      <c r="BQ9" s="604"/>
      <c r="BR9" s="604"/>
      <c r="BS9" s="604"/>
      <c r="BT9" s="604"/>
      <c r="BU9" s="604"/>
      <c r="BV9" s="604"/>
    </row>
    <row r="10" spans="1:74" x14ac:dyDescent="0.25">
      <c r="A10" s="605" t="s">
        <v>383</v>
      </c>
      <c r="B10" s="606" t="s">
        <v>457</v>
      </c>
      <c r="C10" s="606" t="s">
        <v>92</v>
      </c>
      <c r="D10" s="569">
        <v>16</v>
      </c>
      <c r="E10" s="596">
        <v>4</v>
      </c>
      <c r="F10" s="598"/>
      <c r="G10" s="598">
        <v>4</v>
      </c>
      <c r="H10" s="598"/>
      <c r="I10" s="596">
        <v>1</v>
      </c>
      <c r="J10" s="599"/>
      <c r="K10" s="600"/>
      <c r="L10" s="600"/>
      <c r="M10" s="601"/>
      <c r="N10" s="599">
        <v>1</v>
      </c>
      <c r="O10" s="600"/>
      <c r="P10" s="601"/>
      <c r="Q10" s="599"/>
      <c r="R10" s="600"/>
      <c r="S10" s="601"/>
      <c r="T10" s="600"/>
      <c r="U10" s="600"/>
      <c r="V10" s="600"/>
      <c r="W10" s="596">
        <v>6</v>
      </c>
      <c r="X10" s="599">
        <v>2</v>
      </c>
      <c r="Y10" s="601"/>
      <c r="Z10" s="600"/>
      <c r="AA10" s="600"/>
      <c r="AB10" s="601"/>
      <c r="AC10" s="602">
        <v>1</v>
      </c>
      <c r="AD10" s="599">
        <v>1</v>
      </c>
      <c r="AE10" s="600"/>
      <c r="AF10" s="601"/>
      <c r="AG10" s="599">
        <v>1</v>
      </c>
      <c r="AH10" s="601">
        <v>1</v>
      </c>
      <c r="AI10" s="596">
        <v>1</v>
      </c>
      <c r="AJ10" s="599">
        <v>1</v>
      </c>
      <c r="AK10" s="600"/>
      <c r="AL10" s="600"/>
      <c r="AM10" s="600"/>
      <c r="AN10" s="600"/>
      <c r="AO10" s="600"/>
      <c r="AP10" s="600"/>
      <c r="AQ10" s="601"/>
      <c r="AR10" s="596">
        <v>3</v>
      </c>
      <c r="AS10" s="596">
        <v>1</v>
      </c>
      <c r="AT10" s="599"/>
      <c r="AU10" s="601"/>
      <c r="AV10" s="607"/>
      <c r="AW10" s="607">
        <v>1</v>
      </c>
      <c r="AX10" s="607"/>
      <c r="AY10" s="607"/>
      <c r="AZ10" s="607"/>
      <c r="BA10" s="607"/>
      <c r="BB10" s="607"/>
      <c r="BC10" s="607"/>
      <c r="BD10" s="607"/>
      <c r="BE10" s="607"/>
      <c r="BF10" s="607"/>
      <c r="BG10" s="607"/>
      <c r="BH10" s="607"/>
      <c r="BI10" s="607"/>
      <c r="BJ10" s="607"/>
      <c r="BK10" s="607"/>
      <c r="BL10" s="607"/>
      <c r="BM10" s="607"/>
      <c r="BN10" s="607"/>
      <c r="BO10" s="607"/>
      <c r="BP10" s="607"/>
      <c r="BQ10" s="607"/>
      <c r="BR10" s="607"/>
      <c r="BS10" s="607"/>
      <c r="BT10" s="607"/>
      <c r="BU10" s="607"/>
      <c r="BV10" s="607"/>
    </row>
    <row r="11" spans="1:74" x14ac:dyDescent="0.25">
      <c r="A11" s="605" t="s">
        <v>383</v>
      </c>
      <c r="B11" s="606" t="s">
        <v>457</v>
      </c>
      <c r="C11" s="606" t="s">
        <v>213</v>
      </c>
      <c r="D11" s="569">
        <v>60</v>
      </c>
      <c r="E11" s="596">
        <v>10</v>
      </c>
      <c r="F11" s="598"/>
      <c r="G11" s="598">
        <v>10</v>
      </c>
      <c r="H11" s="598"/>
      <c r="I11" s="596">
        <v>8</v>
      </c>
      <c r="J11" s="599"/>
      <c r="K11" s="600"/>
      <c r="L11" s="600"/>
      <c r="M11" s="601">
        <v>1</v>
      </c>
      <c r="N11" s="599">
        <v>1</v>
      </c>
      <c r="O11" s="600">
        <v>1</v>
      </c>
      <c r="P11" s="601"/>
      <c r="Q11" s="599"/>
      <c r="R11" s="600">
        <v>1</v>
      </c>
      <c r="S11" s="601">
        <v>1</v>
      </c>
      <c r="T11" s="600">
        <v>2</v>
      </c>
      <c r="U11" s="600"/>
      <c r="V11" s="600">
        <v>1</v>
      </c>
      <c r="W11" s="596">
        <v>13</v>
      </c>
      <c r="X11" s="599">
        <v>1</v>
      </c>
      <c r="Y11" s="601"/>
      <c r="Z11" s="600"/>
      <c r="AA11" s="600">
        <v>1</v>
      </c>
      <c r="AB11" s="601">
        <v>1</v>
      </c>
      <c r="AC11" s="602">
        <v>3</v>
      </c>
      <c r="AD11" s="599">
        <v>3</v>
      </c>
      <c r="AE11" s="600">
        <v>2</v>
      </c>
      <c r="AF11" s="601"/>
      <c r="AG11" s="599">
        <v>2</v>
      </c>
      <c r="AH11" s="601"/>
      <c r="AI11" s="596">
        <v>7</v>
      </c>
      <c r="AJ11" s="599">
        <v>1</v>
      </c>
      <c r="AK11" s="600">
        <v>1</v>
      </c>
      <c r="AL11" s="600">
        <v>2</v>
      </c>
      <c r="AM11" s="600">
        <v>2</v>
      </c>
      <c r="AN11" s="600"/>
      <c r="AO11" s="600">
        <v>1</v>
      </c>
      <c r="AP11" s="600"/>
      <c r="AQ11" s="601"/>
      <c r="AR11" s="596">
        <v>8</v>
      </c>
      <c r="AS11" s="596">
        <v>14</v>
      </c>
      <c r="AT11" s="599">
        <v>1</v>
      </c>
      <c r="AU11" s="601">
        <v>1</v>
      </c>
      <c r="AV11" s="607"/>
      <c r="AW11" s="607">
        <v>1</v>
      </c>
      <c r="AX11" s="607">
        <v>1</v>
      </c>
      <c r="AY11" s="607"/>
      <c r="AZ11" s="607">
        <v>1</v>
      </c>
      <c r="BA11" s="607"/>
      <c r="BB11" s="607">
        <v>1</v>
      </c>
      <c r="BC11" s="607">
        <v>1</v>
      </c>
      <c r="BD11" s="607">
        <v>1</v>
      </c>
      <c r="BE11" s="607"/>
      <c r="BF11" s="607">
        <v>1</v>
      </c>
      <c r="BG11" s="607">
        <v>1</v>
      </c>
      <c r="BH11" s="607">
        <v>1</v>
      </c>
      <c r="BI11" s="607">
        <v>1</v>
      </c>
      <c r="BJ11" s="607">
        <v>1</v>
      </c>
      <c r="BK11" s="607"/>
      <c r="BL11" s="607">
        <v>1</v>
      </c>
      <c r="BM11" s="607"/>
      <c r="BN11" s="607"/>
      <c r="BO11" s="607"/>
      <c r="BP11" s="607"/>
      <c r="BQ11" s="607"/>
      <c r="BR11" s="607"/>
      <c r="BS11" s="607"/>
      <c r="BT11" s="607"/>
      <c r="BU11" s="607"/>
      <c r="BV11" s="607"/>
    </row>
    <row r="12" spans="1:74" x14ac:dyDescent="0.25">
      <c r="A12" s="608" t="s">
        <v>384</v>
      </c>
      <c r="B12" s="609" t="s">
        <v>457</v>
      </c>
      <c r="C12" s="609" t="s">
        <v>97</v>
      </c>
      <c r="D12" s="569">
        <v>3</v>
      </c>
      <c r="E12" s="596">
        <v>3</v>
      </c>
      <c r="F12" s="598"/>
      <c r="G12" s="598"/>
      <c r="H12" s="598">
        <v>3</v>
      </c>
      <c r="I12" s="596"/>
      <c r="J12" s="599"/>
      <c r="K12" s="600"/>
      <c r="L12" s="600"/>
      <c r="M12" s="601"/>
      <c r="N12" s="599"/>
      <c r="O12" s="600"/>
      <c r="P12" s="601"/>
      <c r="Q12" s="599"/>
      <c r="R12" s="600"/>
      <c r="S12" s="601"/>
      <c r="T12" s="600"/>
      <c r="U12" s="600"/>
      <c r="V12" s="600"/>
      <c r="W12" s="596"/>
      <c r="X12" s="599"/>
      <c r="Y12" s="601"/>
      <c r="Z12" s="600"/>
      <c r="AA12" s="600"/>
      <c r="AB12" s="601"/>
      <c r="AC12" s="602"/>
      <c r="AD12" s="599"/>
      <c r="AE12" s="600"/>
      <c r="AF12" s="601"/>
      <c r="AG12" s="599"/>
      <c r="AH12" s="601"/>
      <c r="AI12" s="596"/>
      <c r="AJ12" s="599"/>
      <c r="AK12" s="600"/>
      <c r="AL12" s="600"/>
      <c r="AM12" s="600"/>
      <c r="AN12" s="600"/>
      <c r="AO12" s="600"/>
      <c r="AP12" s="600"/>
      <c r="AQ12" s="601"/>
      <c r="AR12" s="596"/>
      <c r="AS12" s="596"/>
      <c r="AT12" s="599"/>
      <c r="AU12" s="601"/>
      <c r="AV12" s="607"/>
      <c r="AW12" s="607"/>
      <c r="AX12" s="607"/>
      <c r="AY12" s="607"/>
      <c r="AZ12" s="607"/>
      <c r="BA12" s="607"/>
      <c r="BB12" s="607"/>
      <c r="BC12" s="607"/>
      <c r="BD12" s="607"/>
      <c r="BE12" s="607"/>
      <c r="BF12" s="607"/>
      <c r="BG12" s="607"/>
      <c r="BH12" s="607"/>
      <c r="BI12" s="607"/>
      <c r="BJ12" s="607"/>
      <c r="BK12" s="607"/>
      <c r="BL12" s="607"/>
      <c r="BM12" s="607"/>
      <c r="BN12" s="607"/>
      <c r="BO12" s="607"/>
      <c r="BP12" s="607"/>
      <c r="BQ12" s="607"/>
      <c r="BR12" s="607"/>
      <c r="BS12" s="607"/>
      <c r="BT12" s="607"/>
      <c r="BU12" s="607"/>
      <c r="BV12" s="607"/>
    </row>
    <row r="13" spans="1:74" x14ac:dyDescent="0.25">
      <c r="A13" s="608" t="s">
        <v>384</v>
      </c>
      <c r="B13" s="609" t="s">
        <v>457</v>
      </c>
      <c r="C13" s="609" t="s">
        <v>214</v>
      </c>
      <c r="D13" s="569">
        <v>11</v>
      </c>
      <c r="E13" s="596">
        <v>4</v>
      </c>
      <c r="F13" s="598"/>
      <c r="G13" s="598"/>
      <c r="H13" s="598">
        <v>4</v>
      </c>
      <c r="I13" s="596"/>
      <c r="J13" s="599"/>
      <c r="K13" s="600"/>
      <c r="L13" s="600"/>
      <c r="M13" s="601"/>
      <c r="N13" s="599"/>
      <c r="O13" s="600"/>
      <c r="P13" s="601"/>
      <c r="Q13" s="599"/>
      <c r="R13" s="600"/>
      <c r="S13" s="601"/>
      <c r="T13" s="600"/>
      <c r="U13" s="600"/>
      <c r="V13" s="600"/>
      <c r="W13" s="596">
        <v>2</v>
      </c>
      <c r="X13" s="599"/>
      <c r="Y13" s="601"/>
      <c r="Z13" s="600"/>
      <c r="AA13" s="600"/>
      <c r="AB13" s="601"/>
      <c r="AC13" s="602"/>
      <c r="AD13" s="599">
        <v>2</v>
      </c>
      <c r="AE13" s="600"/>
      <c r="AF13" s="601"/>
      <c r="AG13" s="599"/>
      <c r="AH13" s="601"/>
      <c r="AI13" s="596">
        <v>1</v>
      </c>
      <c r="AJ13" s="599"/>
      <c r="AK13" s="600">
        <v>1</v>
      </c>
      <c r="AL13" s="600"/>
      <c r="AM13" s="600"/>
      <c r="AN13" s="600"/>
      <c r="AO13" s="600"/>
      <c r="AP13" s="600"/>
      <c r="AQ13" s="601"/>
      <c r="AR13" s="596">
        <v>3</v>
      </c>
      <c r="AS13" s="596">
        <v>1</v>
      </c>
      <c r="AT13" s="599">
        <v>1</v>
      </c>
      <c r="AU13" s="601"/>
      <c r="AV13" s="607"/>
      <c r="AW13" s="607"/>
      <c r="AX13" s="607"/>
      <c r="AY13" s="607"/>
      <c r="AZ13" s="607"/>
      <c r="BA13" s="607"/>
      <c r="BB13" s="607"/>
      <c r="BC13" s="607"/>
      <c r="BD13" s="607"/>
      <c r="BE13" s="607"/>
      <c r="BF13" s="607"/>
      <c r="BG13" s="607"/>
      <c r="BH13" s="607"/>
      <c r="BI13" s="607"/>
      <c r="BJ13" s="607"/>
      <c r="BK13" s="607"/>
      <c r="BL13" s="607"/>
      <c r="BM13" s="607"/>
      <c r="BN13" s="607"/>
      <c r="BO13" s="607"/>
      <c r="BP13" s="607"/>
      <c r="BQ13" s="607"/>
      <c r="BR13" s="607"/>
      <c r="BS13" s="607"/>
      <c r="BT13" s="607"/>
      <c r="BU13" s="607"/>
      <c r="BV13" s="607"/>
    </row>
    <row r="14" spans="1:74" x14ac:dyDescent="0.25">
      <c r="A14" s="608" t="s">
        <v>384</v>
      </c>
      <c r="B14" s="609" t="s">
        <v>457</v>
      </c>
      <c r="C14" s="609" t="s">
        <v>215</v>
      </c>
      <c r="D14" s="569">
        <v>21</v>
      </c>
      <c r="E14" s="596">
        <v>4</v>
      </c>
      <c r="F14" s="598"/>
      <c r="G14" s="598"/>
      <c r="H14" s="598">
        <v>4</v>
      </c>
      <c r="I14" s="596">
        <v>3</v>
      </c>
      <c r="J14" s="599"/>
      <c r="K14" s="600"/>
      <c r="L14" s="600"/>
      <c r="M14" s="601"/>
      <c r="N14" s="599">
        <v>1</v>
      </c>
      <c r="O14" s="600"/>
      <c r="P14" s="601"/>
      <c r="Q14" s="599"/>
      <c r="R14" s="600"/>
      <c r="S14" s="601"/>
      <c r="T14" s="600"/>
      <c r="U14" s="600">
        <v>1</v>
      </c>
      <c r="V14" s="600">
        <v>1</v>
      </c>
      <c r="W14" s="596">
        <v>5</v>
      </c>
      <c r="X14" s="599">
        <v>1</v>
      </c>
      <c r="Y14" s="601"/>
      <c r="Z14" s="600"/>
      <c r="AA14" s="600">
        <v>1</v>
      </c>
      <c r="AB14" s="601"/>
      <c r="AC14" s="602">
        <v>1</v>
      </c>
      <c r="AD14" s="599">
        <v>1</v>
      </c>
      <c r="AE14" s="600"/>
      <c r="AF14" s="601"/>
      <c r="AG14" s="599">
        <v>1</v>
      </c>
      <c r="AH14" s="610"/>
      <c r="AI14" s="596">
        <v>2</v>
      </c>
      <c r="AJ14" s="599">
        <v>1</v>
      </c>
      <c r="AK14" s="600"/>
      <c r="AL14" s="600">
        <v>1</v>
      </c>
      <c r="AM14" s="600"/>
      <c r="AN14" s="600"/>
      <c r="AO14" s="600"/>
      <c r="AP14" s="600"/>
      <c r="AQ14" s="601"/>
      <c r="AR14" s="596">
        <v>4</v>
      </c>
      <c r="AS14" s="596">
        <v>3</v>
      </c>
      <c r="AT14" s="599">
        <v>1</v>
      </c>
      <c r="AU14" s="601">
        <v>1</v>
      </c>
      <c r="AV14" s="607"/>
      <c r="AW14" s="607">
        <v>1</v>
      </c>
      <c r="AX14" s="607"/>
      <c r="AY14" s="607"/>
      <c r="AZ14" s="607"/>
      <c r="BA14" s="607"/>
      <c r="BB14" s="607"/>
      <c r="BC14" s="607"/>
      <c r="BD14" s="607"/>
      <c r="BE14" s="607"/>
      <c r="BF14" s="607"/>
      <c r="BG14" s="607"/>
      <c r="BH14" s="607"/>
      <c r="BI14" s="607"/>
      <c r="BJ14" s="607"/>
      <c r="BK14" s="607"/>
      <c r="BL14" s="607"/>
      <c r="BM14" s="607"/>
      <c r="BN14" s="607"/>
      <c r="BO14" s="607"/>
      <c r="BP14" s="607"/>
      <c r="BQ14" s="607"/>
      <c r="BR14" s="607"/>
      <c r="BS14" s="607"/>
      <c r="BT14" s="607"/>
      <c r="BU14" s="607"/>
      <c r="BV14" s="607"/>
    </row>
    <row r="15" spans="1:74" x14ac:dyDescent="0.25">
      <c r="A15" s="608" t="s">
        <v>384</v>
      </c>
      <c r="B15" s="611" t="s">
        <v>457</v>
      </c>
      <c r="C15" s="611" t="s">
        <v>459</v>
      </c>
      <c r="D15" s="577">
        <v>136</v>
      </c>
      <c r="E15" s="612">
        <v>18</v>
      </c>
      <c r="F15" s="613"/>
      <c r="G15" s="613"/>
      <c r="H15" s="613">
        <v>18</v>
      </c>
      <c r="I15" s="612">
        <v>17</v>
      </c>
      <c r="J15" s="614">
        <v>1</v>
      </c>
      <c r="K15" s="615">
        <v>1</v>
      </c>
      <c r="L15" s="615">
        <v>1</v>
      </c>
      <c r="M15" s="616">
        <v>3</v>
      </c>
      <c r="N15" s="614">
        <v>3</v>
      </c>
      <c r="O15" s="615">
        <v>1</v>
      </c>
      <c r="P15" s="616">
        <v>1</v>
      </c>
      <c r="Q15" s="614">
        <v>1</v>
      </c>
      <c r="R15" s="615"/>
      <c r="S15" s="616">
        <v>1</v>
      </c>
      <c r="T15" s="615">
        <v>2</v>
      </c>
      <c r="U15" s="615">
        <v>1</v>
      </c>
      <c r="V15" s="615">
        <v>1</v>
      </c>
      <c r="W15" s="612">
        <v>16</v>
      </c>
      <c r="X15" s="614">
        <v>5</v>
      </c>
      <c r="Y15" s="616">
        <v>1</v>
      </c>
      <c r="Z15" s="615"/>
      <c r="AA15" s="615">
        <v>1</v>
      </c>
      <c r="AB15" s="616">
        <v>2</v>
      </c>
      <c r="AC15" s="617">
        <v>2</v>
      </c>
      <c r="AD15" s="614">
        <v>3</v>
      </c>
      <c r="AE15" s="615">
        <v>1</v>
      </c>
      <c r="AF15" s="616"/>
      <c r="AG15" s="614">
        <v>1</v>
      </c>
      <c r="AH15" s="616"/>
      <c r="AI15" s="612">
        <v>7</v>
      </c>
      <c r="AJ15" s="614">
        <v>1</v>
      </c>
      <c r="AK15" s="615">
        <v>1</v>
      </c>
      <c r="AL15" s="615">
        <v>1</v>
      </c>
      <c r="AM15" s="615"/>
      <c r="AN15" s="615">
        <v>1</v>
      </c>
      <c r="AO15" s="615">
        <v>1</v>
      </c>
      <c r="AP15" s="615">
        <v>1</v>
      </c>
      <c r="AQ15" s="616">
        <v>1</v>
      </c>
      <c r="AR15" s="612">
        <v>48</v>
      </c>
      <c r="AS15" s="612">
        <v>30</v>
      </c>
      <c r="AT15" s="614">
        <v>2</v>
      </c>
      <c r="AU15" s="616">
        <v>4</v>
      </c>
      <c r="AV15" s="618">
        <v>1</v>
      </c>
      <c r="AW15" s="618">
        <v>4</v>
      </c>
      <c r="AX15" s="618">
        <v>2</v>
      </c>
      <c r="AY15" s="618">
        <v>2</v>
      </c>
      <c r="AZ15" s="618">
        <v>2</v>
      </c>
      <c r="BA15" s="618">
        <v>1</v>
      </c>
      <c r="BB15" s="618"/>
      <c r="BC15" s="618">
        <v>1</v>
      </c>
      <c r="BD15" s="618">
        <v>1</v>
      </c>
      <c r="BE15" s="618"/>
      <c r="BF15" s="618"/>
      <c r="BG15" s="618"/>
      <c r="BH15" s="618">
        <v>1</v>
      </c>
      <c r="BI15" s="618">
        <v>1</v>
      </c>
      <c r="BJ15" s="618">
        <v>1</v>
      </c>
      <c r="BK15" s="618"/>
      <c r="BL15" s="618"/>
      <c r="BM15" s="618">
        <v>1</v>
      </c>
      <c r="BN15" s="618">
        <v>1</v>
      </c>
      <c r="BO15" s="618">
        <v>1</v>
      </c>
      <c r="BP15" s="618">
        <v>1</v>
      </c>
      <c r="BQ15" s="618">
        <v>1</v>
      </c>
      <c r="BR15" s="618"/>
      <c r="BS15" s="618">
        <v>1</v>
      </c>
      <c r="BT15" s="618"/>
      <c r="BU15" s="618"/>
      <c r="BV15" s="618">
        <v>1</v>
      </c>
    </row>
    <row r="16" spans="1:74" x14ac:dyDescent="0.25">
      <c r="A16" s="594" t="s">
        <v>382</v>
      </c>
      <c r="B16" s="619" t="s">
        <v>140</v>
      </c>
      <c r="C16" s="619" t="s">
        <v>104</v>
      </c>
      <c r="D16" s="620">
        <f>+SUM(E16,I16,W16,AI16,AR16,AS16)</f>
        <v>476</v>
      </c>
      <c r="E16" s="621">
        <f>+SUM(F16:H16)</f>
        <v>216</v>
      </c>
      <c r="F16" s="622">
        <v>216</v>
      </c>
      <c r="G16" s="622"/>
      <c r="H16" s="622"/>
      <c r="I16" s="621">
        <f>+SUM(J16:V16)</f>
        <v>27</v>
      </c>
      <c r="J16" s="623"/>
      <c r="K16" s="624"/>
      <c r="L16" s="624"/>
      <c r="M16" s="625"/>
      <c r="N16" s="623">
        <v>15</v>
      </c>
      <c r="O16" s="624"/>
      <c r="P16" s="625"/>
      <c r="Q16" s="623"/>
      <c r="R16" s="624"/>
      <c r="S16" s="625">
        <v>6</v>
      </c>
      <c r="T16" s="624"/>
      <c r="U16" s="624">
        <v>3</v>
      </c>
      <c r="V16" s="624">
        <v>3</v>
      </c>
      <c r="W16" s="621">
        <f t="shared" ref="W16:W21" si="0">+SUM(X16:AH16)</f>
        <v>33</v>
      </c>
      <c r="X16" s="623">
        <v>5</v>
      </c>
      <c r="Y16" s="625"/>
      <c r="Z16" s="624"/>
      <c r="AA16" s="624"/>
      <c r="AB16" s="625"/>
      <c r="AC16" s="626">
        <v>5</v>
      </c>
      <c r="AD16" s="623">
        <v>8</v>
      </c>
      <c r="AE16" s="624"/>
      <c r="AF16" s="625"/>
      <c r="AG16" s="623">
        <v>15</v>
      </c>
      <c r="AH16" s="625"/>
      <c r="AI16" s="621"/>
      <c r="AJ16" s="623"/>
      <c r="AK16" s="624"/>
      <c r="AL16" s="624"/>
      <c r="AM16" s="624"/>
      <c r="AN16" s="624"/>
      <c r="AO16" s="624"/>
      <c r="AP16" s="624"/>
      <c r="AQ16" s="625"/>
      <c r="AR16" s="621">
        <v>176</v>
      </c>
      <c r="AS16" s="621">
        <v>24</v>
      </c>
      <c r="AT16" s="623">
        <v>15</v>
      </c>
      <c r="AU16" s="625">
        <v>3</v>
      </c>
      <c r="AV16" s="604">
        <v>3</v>
      </c>
      <c r="AW16" s="604"/>
      <c r="AX16" s="604"/>
      <c r="AY16" s="604"/>
      <c r="AZ16" s="604"/>
      <c r="BA16" s="604"/>
      <c r="BB16" s="604"/>
      <c r="BC16" s="604"/>
      <c r="BD16" s="604"/>
      <c r="BE16" s="604"/>
      <c r="BF16" s="604"/>
      <c r="BG16" s="604"/>
      <c r="BH16" s="604"/>
      <c r="BI16" s="604"/>
      <c r="BJ16" s="604"/>
      <c r="BK16" s="604">
        <v>3</v>
      </c>
      <c r="BL16" s="604"/>
      <c r="BM16" s="604"/>
      <c r="BN16" s="604"/>
      <c r="BO16" s="604"/>
      <c r="BP16" s="604"/>
      <c r="BQ16" s="604"/>
      <c r="BR16" s="604"/>
      <c r="BS16" s="604"/>
      <c r="BT16" s="604"/>
      <c r="BU16" s="604"/>
      <c r="BV16" s="604"/>
    </row>
    <row r="17" spans="1:74" x14ac:dyDescent="0.25">
      <c r="A17" s="608" t="s">
        <v>384</v>
      </c>
      <c r="B17" s="609" t="s">
        <v>140</v>
      </c>
      <c r="C17" s="609" t="s">
        <v>254</v>
      </c>
      <c r="D17" s="569">
        <f>+SUM(E17,W17)</f>
        <v>154</v>
      </c>
      <c r="E17" s="596">
        <v>120</v>
      </c>
      <c r="F17" s="598"/>
      <c r="G17" s="598"/>
      <c r="H17" s="598">
        <v>120</v>
      </c>
      <c r="I17" s="596"/>
      <c r="J17" s="599"/>
      <c r="K17" s="600"/>
      <c r="L17" s="600"/>
      <c r="M17" s="601"/>
      <c r="N17" s="599"/>
      <c r="O17" s="600"/>
      <c r="P17" s="601"/>
      <c r="Q17" s="599"/>
      <c r="R17" s="600"/>
      <c r="S17" s="601"/>
      <c r="T17" s="600"/>
      <c r="U17" s="600"/>
      <c r="V17" s="600"/>
      <c r="W17" s="596">
        <f t="shared" si="0"/>
        <v>34</v>
      </c>
      <c r="X17" s="599"/>
      <c r="Y17" s="601"/>
      <c r="Z17" s="600"/>
      <c r="AA17" s="600"/>
      <c r="AB17" s="601"/>
      <c r="AC17" s="602">
        <v>4</v>
      </c>
      <c r="AD17" s="599">
        <v>24</v>
      </c>
      <c r="AE17" s="600"/>
      <c r="AF17" s="601"/>
      <c r="AG17" s="599">
        <v>6</v>
      </c>
      <c r="AH17" s="601"/>
      <c r="AI17" s="596"/>
      <c r="AJ17" s="599"/>
      <c r="AK17" s="600"/>
      <c r="AL17" s="600"/>
      <c r="AM17" s="600"/>
      <c r="AN17" s="600"/>
      <c r="AO17" s="600"/>
      <c r="AP17" s="600"/>
      <c r="AQ17" s="601"/>
      <c r="AR17" s="596"/>
      <c r="AS17" s="596"/>
      <c r="AT17" s="599"/>
      <c r="AU17" s="601"/>
      <c r="AV17" s="607"/>
      <c r="AW17" s="607"/>
      <c r="AX17" s="607"/>
      <c r="AY17" s="607"/>
      <c r="AZ17" s="607"/>
      <c r="BA17" s="607"/>
      <c r="BB17" s="607"/>
      <c r="BC17" s="607"/>
      <c r="BD17" s="607"/>
      <c r="BE17" s="607"/>
      <c r="BF17" s="607"/>
      <c r="BG17" s="607"/>
      <c r="BH17" s="607"/>
      <c r="BI17" s="607"/>
      <c r="BJ17" s="607"/>
      <c r="BK17" s="607"/>
      <c r="BL17" s="607"/>
      <c r="BM17" s="607"/>
      <c r="BN17" s="607"/>
      <c r="BO17" s="607"/>
      <c r="BP17" s="607"/>
      <c r="BQ17" s="607"/>
      <c r="BR17" s="607"/>
      <c r="BS17" s="607"/>
      <c r="BT17" s="607"/>
      <c r="BU17" s="607"/>
      <c r="BV17" s="607"/>
    </row>
    <row r="18" spans="1:74" x14ac:dyDescent="0.25">
      <c r="A18" s="608" t="s">
        <v>384</v>
      </c>
      <c r="B18" s="609" t="s">
        <v>140</v>
      </c>
      <c r="C18" s="609" t="s">
        <v>95</v>
      </c>
      <c r="D18" s="569">
        <f>+SUM(E18,W18)</f>
        <v>206</v>
      </c>
      <c r="E18" s="596">
        <f>+H18</f>
        <v>152</v>
      </c>
      <c r="F18" s="598"/>
      <c r="G18" s="598"/>
      <c r="H18" s="598">
        <f>115+13+19+5</f>
        <v>152</v>
      </c>
      <c r="I18" s="596"/>
      <c r="J18" s="599"/>
      <c r="K18" s="600"/>
      <c r="L18" s="600"/>
      <c r="M18" s="601"/>
      <c r="N18" s="599"/>
      <c r="O18" s="600"/>
      <c r="P18" s="601"/>
      <c r="Q18" s="599"/>
      <c r="R18" s="600"/>
      <c r="S18" s="601"/>
      <c r="T18" s="600"/>
      <c r="U18" s="600"/>
      <c r="V18" s="600"/>
      <c r="W18" s="596">
        <f t="shared" si="0"/>
        <v>54</v>
      </c>
      <c r="X18" s="599"/>
      <c r="Y18" s="601"/>
      <c r="Z18" s="600"/>
      <c r="AA18" s="600"/>
      <c r="AB18" s="601"/>
      <c r="AC18" s="602">
        <v>22</v>
      </c>
      <c r="AD18" s="599">
        <v>18</v>
      </c>
      <c r="AE18" s="600"/>
      <c r="AF18" s="601"/>
      <c r="AG18" s="599">
        <f>10+4</f>
        <v>14</v>
      </c>
      <c r="AH18" s="601"/>
      <c r="AI18" s="596"/>
      <c r="AJ18" s="599"/>
      <c r="AK18" s="600"/>
      <c r="AL18" s="600"/>
      <c r="AM18" s="600"/>
      <c r="AN18" s="600"/>
      <c r="AO18" s="600"/>
      <c r="AP18" s="600"/>
      <c r="AQ18" s="601"/>
      <c r="AR18" s="596"/>
      <c r="AS18" s="596"/>
      <c r="AT18" s="599"/>
      <c r="AU18" s="601"/>
      <c r="AV18" s="607"/>
      <c r="AW18" s="607"/>
      <c r="AX18" s="607"/>
      <c r="AY18" s="607"/>
      <c r="AZ18" s="607"/>
      <c r="BA18" s="607"/>
      <c r="BB18" s="607"/>
      <c r="BC18" s="607"/>
      <c r="BD18" s="607"/>
      <c r="BE18" s="607"/>
      <c r="BF18" s="607"/>
      <c r="BG18" s="607"/>
      <c r="BH18" s="607"/>
      <c r="BI18" s="607"/>
      <c r="BJ18" s="607"/>
      <c r="BK18" s="607"/>
      <c r="BL18" s="607"/>
      <c r="BM18" s="607"/>
      <c r="BN18" s="607"/>
      <c r="BO18" s="607"/>
      <c r="BP18" s="607"/>
      <c r="BQ18" s="607"/>
      <c r="BR18" s="607"/>
      <c r="BS18" s="607"/>
      <c r="BT18" s="607"/>
      <c r="BU18" s="607"/>
      <c r="BV18" s="607"/>
    </row>
    <row r="19" spans="1:74" x14ac:dyDescent="0.25">
      <c r="A19" s="608" t="s">
        <v>384</v>
      </c>
      <c r="B19" s="609" t="s">
        <v>140</v>
      </c>
      <c r="C19" s="609" t="s">
        <v>96</v>
      </c>
      <c r="D19" s="569">
        <f>+SUM(E19,I19,W19,AI19,AR19,AS19)</f>
        <v>191</v>
      </c>
      <c r="E19" s="596">
        <f>+H19</f>
        <v>187</v>
      </c>
      <c r="F19" s="598"/>
      <c r="G19" s="598"/>
      <c r="H19" s="598">
        <f>191-2-2</f>
        <v>187</v>
      </c>
      <c r="I19" s="596">
        <f>+SUM(J19:V19)</f>
        <v>2</v>
      </c>
      <c r="J19" s="599"/>
      <c r="K19" s="600"/>
      <c r="L19" s="600"/>
      <c r="M19" s="601"/>
      <c r="N19" s="599"/>
      <c r="O19" s="600"/>
      <c r="P19" s="601"/>
      <c r="Q19" s="599">
        <v>2</v>
      </c>
      <c r="R19" s="600"/>
      <c r="S19" s="601"/>
      <c r="T19" s="600"/>
      <c r="U19" s="600"/>
      <c r="V19" s="600"/>
      <c r="W19" s="596">
        <f t="shared" si="0"/>
        <v>2</v>
      </c>
      <c r="X19" s="599"/>
      <c r="Y19" s="601"/>
      <c r="Z19" s="600"/>
      <c r="AA19" s="600"/>
      <c r="AB19" s="601"/>
      <c r="AC19" s="602"/>
      <c r="AD19" s="599">
        <v>2</v>
      </c>
      <c r="AE19" s="600"/>
      <c r="AF19" s="601"/>
      <c r="AG19" s="599"/>
      <c r="AH19" s="601"/>
      <c r="AI19" s="596"/>
      <c r="AJ19" s="599"/>
      <c r="AK19" s="600"/>
      <c r="AL19" s="600"/>
      <c r="AM19" s="600"/>
      <c r="AN19" s="600"/>
      <c r="AO19" s="600"/>
      <c r="AP19" s="600"/>
      <c r="AQ19" s="601"/>
      <c r="AR19" s="596"/>
      <c r="AS19" s="596"/>
      <c r="AT19" s="599"/>
      <c r="AU19" s="601"/>
      <c r="AV19" s="607"/>
      <c r="AW19" s="607"/>
      <c r="AX19" s="607"/>
      <c r="AY19" s="607"/>
      <c r="AZ19" s="607"/>
      <c r="BA19" s="607"/>
      <c r="BB19" s="607"/>
      <c r="BC19" s="607"/>
      <c r="BD19" s="607"/>
      <c r="BE19" s="607"/>
      <c r="BF19" s="607"/>
      <c r="BG19" s="607"/>
      <c r="BH19" s="607"/>
      <c r="BI19" s="607"/>
      <c r="BJ19" s="607"/>
      <c r="BK19" s="607"/>
      <c r="BL19" s="607"/>
      <c r="BM19" s="607"/>
      <c r="BN19" s="607"/>
      <c r="BO19" s="607"/>
      <c r="BP19" s="607"/>
      <c r="BQ19" s="607"/>
      <c r="BR19" s="607"/>
      <c r="BS19" s="607"/>
      <c r="BT19" s="607"/>
      <c r="BU19" s="607"/>
      <c r="BV19" s="607"/>
    </row>
    <row r="20" spans="1:74" x14ac:dyDescent="0.25">
      <c r="A20" s="608" t="s">
        <v>384</v>
      </c>
      <c r="B20" s="611" t="s">
        <v>140</v>
      </c>
      <c r="C20" s="611" t="s">
        <v>257</v>
      </c>
      <c r="D20" s="577">
        <v>118</v>
      </c>
      <c r="E20" s="612">
        <f>+H20</f>
        <v>116</v>
      </c>
      <c r="F20" s="613"/>
      <c r="G20" s="613"/>
      <c r="H20" s="613">
        <v>116</v>
      </c>
      <c r="I20" s="612"/>
      <c r="J20" s="614"/>
      <c r="K20" s="615"/>
      <c r="L20" s="615"/>
      <c r="M20" s="616"/>
      <c r="N20" s="614"/>
      <c r="O20" s="615"/>
      <c r="P20" s="616"/>
      <c r="Q20" s="614"/>
      <c r="R20" s="615"/>
      <c r="S20" s="616"/>
      <c r="T20" s="615"/>
      <c r="U20" s="615"/>
      <c r="V20" s="615"/>
      <c r="W20" s="612">
        <f t="shared" si="0"/>
        <v>2</v>
      </c>
      <c r="X20" s="614"/>
      <c r="Y20" s="616"/>
      <c r="Z20" s="615"/>
      <c r="AA20" s="615"/>
      <c r="AB20" s="616"/>
      <c r="AC20" s="617"/>
      <c r="AD20" s="614">
        <v>2</v>
      </c>
      <c r="AE20" s="615"/>
      <c r="AF20" s="616"/>
      <c r="AG20" s="614"/>
      <c r="AH20" s="616"/>
      <c r="AI20" s="612"/>
      <c r="AJ20" s="614"/>
      <c r="AK20" s="615"/>
      <c r="AL20" s="615"/>
      <c r="AM20" s="615"/>
      <c r="AN20" s="615"/>
      <c r="AO20" s="615"/>
      <c r="AP20" s="615"/>
      <c r="AQ20" s="616"/>
      <c r="AR20" s="612"/>
      <c r="AS20" s="612"/>
      <c r="AT20" s="614"/>
      <c r="AU20" s="616"/>
      <c r="AV20" s="618"/>
      <c r="AW20" s="618"/>
      <c r="AX20" s="618"/>
      <c r="AY20" s="618"/>
      <c r="AZ20" s="618"/>
      <c r="BA20" s="618"/>
      <c r="BB20" s="618"/>
      <c r="BC20" s="618"/>
      <c r="BD20" s="618"/>
      <c r="BE20" s="618"/>
      <c r="BF20" s="618"/>
      <c r="BG20" s="618"/>
      <c r="BH20" s="618"/>
      <c r="BI20" s="618"/>
      <c r="BJ20" s="618"/>
      <c r="BK20" s="618"/>
      <c r="BL20" s="618"/>
      <c r="BM20" s="618"/>
      <c r="BN20" s="618"/>
      <c r="BO20" s="618"/>
      <c r="BP20" s="618"/>
      <c r="BQ20" s="618"/>
      <c r="BR20" s="618"/>
      <c r="BS20" s="618"/>
      <c r="BT20" s="618"/>
      <c r="BU20" s="618"/>
      <c r="BV20" s="618"/>
    </row>
    <row r="21" spans="1:74" x14ac:dyDescent="0.25">
      <c r="A21" s="594" t="s">
        <v>382</v>
      </c>
      <c r="B21" s="595" t="s">
        <v>460</v>
      </c>
      <c r="C21" s="595" t="s">
        <v>461</v>
      </c>
      <c r="D21" s="569">
        <f>+SUM(E21,I21,W21,AI21,AR21,AS21)</f>
        <v>375</v>
      </c>
      <c r="E21" s="596">
        <f>+SUM(F21:H21)</f>
        <v>268</v>
      </c>
      <c r="F21" s="598">
        <v>268</v>
      </c>
      <c r="G21" s="598"/>
      <c r="H21" s="598"/>
      <c r="I21" s="596">
        <f>+SUM(J21:V21)</f>
        <v>20</v>
      </c>
      <c r="J21" s="599"/>
      <c r="K21" s="600">
        <v>1</v>
      </c>
      <c r="L21" s="600">
        <v>2</v>
      </c>
      <c r="M21" s="601">
        <v>2</v>
      </c>
      <c r="N21" s="599">
        <v>10</v>
      </c>
      <c r="O21" s="600"/>
      <c r="P21" s="601">
        <v>1</v>
      </c>
      <c r="Q21" s="599">
        <v>2</v>
      </c>
      <c r="R21" s="600"/>
      <c r="S21" s="601"/>
      <c r="T21" s="600"/>
      <c r="U21" s="600">
        <v>2</v>
      </c>
      <c r="V21" s="600"/>
      <c r="W21" s="596">
        <f t="shared" si="0"/>
        <v>32</v>
      </c>
      <c r="X21" s="599"/>
      <c r="Y21" s="601"/>
      <c r="Z21" s="600"/>
      <c r="AA21" s="600"/>
      <c r="AB21" s="601"/>
      <c r="AC21" s="602">
        <v>7</v>
      </c>
      <c r="AD21" s="599">
        <v>18</v>
      </c>
      <c r="AE21" s="600"/>
      <c r="AF21" s="601">
        <v>1</v>
      </c>
      <c r="AG21" s="599">
        <v>3</v>
      </c>
      <c r="AH21" s="601">
        <v>3</v>
      </c>
      <c r="AI21" s="596">
        <f>+SUM(AJ21:AQ21)</f>
        <v>14</v>
      </c>
      <c r="AJ21" s="599"/>
      <c r="AK21" s="600"/>
      <c r="AL21" s="600"/>
      <c r="AM21" s="600"/>
      <c r="AN21" s="600"/>
      <c r="AO21" s="600"/>
      <c r="AP21" s="600">
        <v>14</v>
      </c>
      <c r="AQ21" s="601"/>
      <c r="AR21" s="596">
        <v>27</v>
      </c>
      <c r="AS21" s="596">
        <f>+SUM(AT21:BV21)</f>
        <v>14</v>
      </c>
      <c r="AT21" s="599">
        <v>1</v>
      </c>
      <c r="AU21" s="601"/>
      <c r="AV21" s="607"/>
      <c r="AW21" s="607"/>
      <c r="AX21" s="607">
        <v>6</v>
      </c>
      <c r="AY21" s="607">
        <v>6</v>
      </c>
      <c r="AZ21" s="607">
        <v>1</v>
      </c>
      <c r="BA21" s="607"/>
      <c r="BB21" s="607"/>
      <c r="BC21" s="607"/>
      <c r="BD21" s="607"/>
      <c r="BE21" s="607"/>
      <c r="BF21" s="607"/>
      <c r="BG21" s="607"/>
      <c r="BH21" s="607"/>
      <c r="BI21" s="607"/>
      <c r="BJ21" s="607"/>
      <c r="BK21" s="607"/>
      <c r="BL21" s="607"/>
      <c r="BM21" s="607"/>
      <c r="BN21" s="607"/>
      <c r="BO21" s="607"/>
      <c r="BP21" s="607"/>
      <c r="BQ21" s="607"/>
      <c r="BR21" s="607"/>
      <c r="BS21" s="607"/>
      <c r="BT21" s="607"/>
      <c r="BU21" s="607"/>
      <c r="BV21" s="607"/>
    </row>
    <row r="22" spans="1:74" x14ac:dyDescent="0.25">
      <c r="A22" s="605" t="s">
        <v>383</v>
      </c>
      <c r="B22" s="606" t="s">
        <v>460</v>
      </c>
      <c r="C22" s="606" t="s">
        <v>462</v>
      </c>
      <c r="D22" s="569">
        <f>+SUM(E22,I22,W22,AI22,AR22,AS22)</f>
        <v>187</v>
      </c>
      <c r="E22" s="596">
        <f>+G22</f>
        <v>178</v>
      </c>
      <c r="F22" s="598"/>
      <c r="G22" s="598">
        <v>178</v>
      </c>
      <c r="H22" s="598"/>
      <c r="I22" s="596">
        <v>9</v>
      </c>
      <c r="J22" s="599"/>
      <c r="K22" s="600"/>
      <c r="L22" s="600"/>
      <c r="M22" s="601"/>
      <c r="N22" s="599">
        <v>9</v>
      </c>
      <c r="O22" s="600"/>
      <c r="P22" s="601"/>
      <c r="Q22" s="599"/>
      <c r="R22" s="600"/>
      <c r="S22" s="601"/>
      <c r="T22" s="600"/>
      <c r="U22" s="600"/>
      <c r="V22" s="600"/>
      <c r="W22" s="596"/>
      <c r="X22" s="599"/>
      <c r="Y22" s="601"/>
      <c r="Z22" s="600"/>
      <c r="AA22" s="600"/>
      <c r="AB22" s="601"/>
      <c r="AC22" s="602"/>
      <c r="AD22" s="599"/>
      <c r="AE22" s="600"/>
      <c r="AF22" s="601"/>
      <c r="AG22" s="599"/>
      <c r="AH22" s="601"/>
      <c r="AI22" s="596"/>
      <c r="AJ22" s="599"/>
      <c r="AK22" s="600"/>
      <c r="AL22" s="600"/>
      <c r="AM22" s="600"/>
      <c r="AN22" s="600"/>
      <c r="AO22" s="600"/>
      <c r="AP22" s="600"/>
      <c r="AQ22" s="601"/>
      <c r="AR22" s="596"/>
      <c r="AS22" s="596"/>
      <c r="AT22" s="599"/>
      <c r="AU22" s="601"/>
      <c r="AV22" s="607"/>
      <c r="AW22" s="607"/>
      <c r="AX22" s="607"/>
      <c r="AY22" s="607"/>
      <c r="AZ22" s="607"/>
      <c r="BA22" s="607"/>
      <c r="BB22" s="607"/>
      <c r="BC22" s="607"/>
      <c r="BD22" s="607"/>
      <c r="BE22" s="607"/>
      <c r="BF22" s="607"/>
      <c r="BG22" s="607"/>
      <c r="BH22" s="607"/>
      <c r="BI22" s="607"/>
      <c r="BJ22" s="607"/>
      <c r="BK22" s="607"/>
      <c r="BL22" s="607"/>
      <c r="BM22" s="607"/>
      <c r="BN22" s="607"/>
      <c r="BO22" s="607"/>
      <c r="BP22" s="607"/>
      <c r="BQ22" s="607"/>
      <c r="BR22" s="607"/>
      <c r="BS22" s="607"/>
      <c r="BT22" s="607"/>
      <c r="BU22" s="607"/>
      <c r="BV22" s="607"/>
    </row>
    <row r="23" spans="1:74" x14ac:dyDescent="0.25">
      <c r="A23" s="605" t="s">
        <v>383</v>
      </c>
      <c r="B23" s="606" t="s">
        <v>460</v>
      </c>
      <c r="C23" s="606" t="s">
        <v>463</v>
      </c>
      <c r="D23" s="569">
        <v>3</v>
      </c>
      <c r="E23" s="596">
        <v>3</v>
      </c>
      <c r="F23" s="598"/>
      <c r="G23" s="598">
        <v>3</v>
      </c>
      <c r="H23" s="598"/>
      <c r="I23" s="596"/>
      <c r="J23" s="599"/>
      <c r="K23" s="600"/>
      <c r="L23" s="600"/>
      <c r="M23" s="601"/>
      <c r="N23" s="599"/>
      <c r="O23" s="600"/>
      <c r="P23" s="601"/>
      <c r="Q23" s="599"/>
      <c r="R23" s="600"/>
      <c r="S23" s="601"/>
      <c r="T23" s="600"/>
      <c r="U23" s="600"/>
      <c r="V23" s="600"/>
      <c r="W23" s="596"/>
      <c r="X23" s="599"/>
      <c r="Y23" s="601"/>
      <c r="Z23" s="600"/>
      <c r="AA23" s="600"/>
      <c r="AB23" s="601"/>
      <c r="AC23" s="602"/>
      <c r="AD23" s="599"/>
      <c r="AE23" s="600"/>
      <c r="AF23" s="601"/>
      <c r="AG23" s="599"/>
      <c r="AH23" s="601"/>
      <c r="AI23" s="596"/>
      <c r="AJ23" s="599"/>
      <c r="AK23" s="600"/>
      <c r="AL23" s="600"/>
      <c r="AM23" s="600"/>
      <c r="AN23" s="600"/>
      <c r="AO23" s="600"/>
      <c r="AP23" s="600"/>
      <c r="AQ23" s="601"/>
      <c r="AR23" s="596"/>
      <c r="AS23" s="596"/>
      <c r="AT23" s="599"/>
      <c r="AU23" s="601"/>
      <c r="AV23" s="607"/>
      <c r="AW23" s="607"/>
      <c r="AX23" s="607"/>
      <c r="AY23" s="607"/>
      <c r="AZ23" s="607"/>
      <c r="BA23" s="607"/>
      <c r="BB23" s="607"/>
      <c r="BC23" s="607"/>
      <c r="BD23" s="607"/>
      <c r="BE23" s="607"/>
      <c r="BF23" s="607"/>
      <c r="BG23" s="607"/>
      <c r="BH23" s="607"/>
      <c r="BI23" s="607"/>
      <c r="BJ23" s="607"/>
      <c r="BK23" s="607"/>
      <c r="BL23" s="607"/>
      <c r="BM23" s="607"/>
      <c r="BN23" s="607"/>
      <c r="BO23" s="607"/>
      <c r="BP23" s="607"/>
      <c r="BQ23" s="607"/>
      <c r="BR23" s="607"/>
      <c r="BS23" s="607"/>
      <c r="BT23" s="607"/>
      <c r="BU23" s="607"/>
      <c r="BV23" s="607"/>
    </row>
    <row r="24" spans="1:74" x14ac:dyDescent="0.25">
      <c r="A24" s="605" t="s">
        <v>383</v>
      </c>
      <c r="B24" s="606" t="s">
        <v>460</v>
      </c>
      <c r="C24" s="606" t="s">
        <v>261</v>
      </c>
      <c r="D24" s="569">
        <f>+SUM(E24,I24,W24)</f>
        <v>1714</v>
      </c>
      <c r="E24" s="596">
        <f>+SUM(F24:H24)</f>
        <v>516</v>
      </c>
      <c r="F24" s="598"/>
      <c r="G24" s="598">
        <v>516</v>
      </c>
      <c r="H24" s="598"/>
      <c r="I24" s="596">
        <f>+SUM(J24:V24)</f>
        <v>561</v>
      </c>
      <c r="J24" s="599">
        <v>21</v>
      </c>
      <c r="K24" s="600">
        <v>33</v>
      </c>
      <c r="L24" s="600">
        <v>26</v>
      </c>
      <c r="M24" s="601">
        <v>17</v>
      </c>
      <c r="N24" s="599">
        <v>52</v>
      </c>
      <c r="O24" s="600">
        <v>16</v>
      </c>
      <c r="P24" s="601">
        <v>34</v>
      </c>
      <c r="Q24" s="599">
        <v>92</v>
      </c>
      <c r="R24" s="600">
        <v>53</v>
      </c>
      <c r="S24" s="601">
        <v>65</v>
      </c>
      <c r="T24" s="600">
        <v>42</v>
      </c>
      <c r="U24" s="600">
        <v>59</v>
      </c>
      <c r="V24" s="600">
        <v>51</v>
      </c>
      <c r="W24" s="596">
        <f>+SUM(X24:AH24)</f>
        <v>637</v>
      </c>
      <c r="X24" s="599">
        <v>37</v>
      </c>
      <c r="Y24" s="601">
        <v>14</v>
      </c>
      <c r="Z24" s="600">
        <v>20</v>
      </c>
      <c r="AA24" s="600">
        <v>49</v>
      </c>
      <c r="AB24" s="601">
        <v>46</v>
      </c>
      <c r="AC24" s="602">
        <v>138</v>
      </c>
      <c r="AD24" s="599">
        <v>129</v>
      </c>
      <c r="AE24" s="600">
        <v>60</v>
      </c>
      <c r="AF24" s="601">
        <v>53</v>
      </c>
      <c r="AG24" s="599">
        <v>51</v>
      </c>
      <c r="AH24" s="601">
        <v>40</v>
      </c>
      <c r="AI24" s="596"/>
      <c r="AJ24" s="599"/>
      <c r="AK24" s="600"/>
      <c r="AL24" s="600"/>
      <c r="AM24" s="600"/>
      <c r="AN24" s="600"/>
      <c r="AO24" s="600"/>
      <c r="AP24" s="600"/>
      <c r="AQ24" s="601"/>
      <c r="AR24" s="596"/>
      <c r="AS24" s="596"/>
      <c r="AT24" s="599"/>
      <c r="AU24" s="601"/>
      <c r="AV24" s="607"/>
      <c r="AW24" s="607"/>
      <c r="AX24" s="607"/>
      <c r="AY24" s="607"/>
      <c r="AZ24" s="607"/>
      <c r="BA24" s="607"/>
      <c r="BB24" s="607"/>
      <c r="BC24" s="607"/>
      <c r="BD24" s="607"/>
      <c r="BE24" s="607"/>
      <c r="BF24" s="607"/>
      <c r="BG24" s="607"/>
      <c r="BH24" s="607"/>
      <c r="BI24" s="607"/>
      <c r="BJ24" s="607"/>
      <c r="BK24" s="607"/>
      <c r="BL24" s="607"/>
      <c r="BM24" s="607"/>
      <c r="BN24" s="607"/>
      <c r="BO24" s="607"/>
      <c r="BP24" s="607"/>
      <c r="BQ24" s="607"/>
      <c r="BR24" s="607"/>
      <c r="BS24" s="607"/>
      <c r="BT24" s="607"/>
      <c r="BU24" s="607"/>
      <c r="BV24" s="607"/>
    </row>
    <row r="25" spans="1:74" x14ac:dyDescent="0.25">
      <c r="A25" s="608" t="s">
        <v>384</v>
      </c>
      <c r="B25" s="609" t="s">
        <v>460</v>
      </c>
      <c r="C25" s="609" t="s">
        <v>464</v>
      </c>
      <c r="D25" s="569">
        <f>+SUM(E25,I25,W25,AI25,AR25,AS25)</f>
        <v>139</v>
      </c>
      <c r="E25" s="596">
        <f>+H25</f>
        <v>20</v>
      </c>
      <c r="F25" s="598"/>
      <c r="G25" s="598"/>
      <c r="H25" s="598">
        <v>20</v>
      </c>
      <c r="I25" s="596">
        <v>11</v>
      </c>
      <c r="J25" s="599"/>
      <c r="K25" s="600"/>
      <c r="L25" s="600"/>
      <c r="M25" s="601"/>
      <c r="N25" s="599">
        <v>1</v>
      </c>
      <c r="O25" s="600"/>
      <c r="P25" s="601"/>
      <c r="Q25" s="599">
        <v>3</v>
      </c>
      <c r="R25" s="600"/>
      <c r="S25" s="601">
        <v>7</v>
      </c>
      <c r="T25" s="600"/>
      <c r="U25" s="600"/>
      <c r="V25" s="600"/>
      <c r="W25" s="596">
        <f>+SUM(X25:AH25)</f>
        <v>25</v>
      </c>
      <c r="X25" s="599"/>
      <c r="Y25" s="601">
        <v>2</v>
      </c>
      <c r="Z25" s="600"/>
      <c r="AA25" s="600"/>
      <c r="AB25" s="601"/>
      <c r="AC25" s="602"/>
      <c r="AD25" s="599">
        <v>21</v>
      </c>
      <c r="AE25" s="600"/>
      <c r="AF25" s="601"/>
      <c r="AG25" s="599"/>
      <c r="AH25" s="601">
        <v>2</v>
      </c>
      <c r="AI25" s="596">
        <f>+SUM(AJ25:AQ25)</f>
        <v>36</v>
      </c>
      <c r="AJ25" s="599"/>
      <c r="AK25" s="600">
        <v>3</v>
      </c>
      <c r="AL25" s="600">
        <v>6</v>
      </c>
      <c r="AM25" s="600">
        <v>9</v>
      </c>
      <c r="AN25" s="600">
        <v>6</v>
      </c>
      <c r="AO25" s="600">
        <v>7</v>
      </c>
      <c r="AP25" s="600">
        <v>3</v>
      </c>
      <c r="AQ25" s="601">
        <v>2</v>
      </c>
      <c r="AR25" s="596">
        <v>7</v>
      </c>
      <c r="AS25" s="596">
        <f>+SUM(AT25:BV25)</f>
        <v>40</v>
      </c>
      <c r="AT25" s="599"/>
      <c r="AU25" s="601"/>
      <c r="AV25" s="607">
        <v>4</v>
      </c>
      <c r="AW25" s="607">
        <v>2</v>
      </c>
      <c r="AX25" s="607">
        <v>2</v>
      </c>
      <c r="AY25" s="607">
        <v>1</v>
      </c>
      <c r="AZ25" s="607"/>
      <c r="BA25" s="607">
        <v>1</v>
      </c>
      <c r="BB25" s="607">
        <v>1</v>
      </c>
      <c r="BC25" s="607"/>
      <c r="BD25" s="607">
        <v>5</v>
      </c>
      <c r="BE25" s="607">
        <v>6</v>
      </c>
      <c r="BF25" s="607">
        <v>1</v>
      </c>
      <c r="BG25" s="607">
        <v>2</v>
      </c>
      <c r="BH25" s="607">
        <v>2</v>
      </c>
      <c r="BI25" s="607"/>
      <c r="BJ25" s="607"/>
      <c r="BK25" s="607"/>
      <c r="BL25" s="607">
        <v>2</v>
      </c>
      <c r="BM25" s="607"/>
      <c r="BN25" s="607">
        <v>2</v>
      </c>
      <c r="BO25" s="607"/>
      <c r="BP25" s="607"/>
      <c r="BQ25" s="607"/>
      <c r="BR25" s="607">
        <v>2</v>
      </c>
      <c r="BS25" s="607">
        <v>2</v>
      </c>
      <c r="BT25" s="607"/>
      <c r="BU25" s="607">
        <v>2</v>
      </c>
      <c r="BV25" s="607">
        <v>3</v>
      </c>
    </row>
    <row r="26" spans="1:74" x14ac:dyDescent="0.25">
      <c r="A26" s="608" t="s">
        <v>384</v>
      </c>
      <c r="B26" s="609" t="s">
        <v>460</v>
      </c>
      <c r="C26" s="609" t="s">
        <v>465</v>
      </c>
      <c r="D26" s="569">
        <f>+SUM(E26,I26,W26,AI26,AR26,AS26)</f>
        <v>495</v>
      </c>
      <c r="E26" s="596">
        <v>226</v>
      </c>
      <c r="F26" s="598"/>
      <c r="G26" s="598"/>
      <c r="H26" s="598">
        <v>226</v>
      </c>
      <c r="I26" s="596">
        <v>2</v>
      </c>
      <c r="J26" s="599"/>
      <c r="K26" s="600"/>
      <c r="L26" s="600"/>
      <c r="M26" s="601"/>
      <c r="N26" s="599">
        <v>2</v>
      </c>
      <c r="O26" s="600"/>
      <c r="P26" s="601"/>
      <c r="Q26" s="599"/>
      <c r="R26" s="600"/>
      <c r="S26" s="601"/>
      <c r="T26" s="600"/>
      <c r="U26" s="600"/>
      <c r="V26" s="600"/>
      <c r="W26" s="596">
        <v>34</v>
      </c>
      <c r="X26" s="599"/>
      <c r="Y26" s="601"/>
      <c r="Z26" s="600"/>
      <c r="AA26" s="600"/>
      <c r="AB26" s="601"/>
      <c r="AC26" s="602">
        <v>7</v>
      </c>
      <c r="AD26" s="599">
        <v>15</v>
      </c>
      <c r="AE26" s="600"/>
      <c r="AF26" s="601"/>
      <c r="AG26" s="599">
        <v>12</v>
      </c>
      <c r="AH26" s="601"/>
      <c r="AI26" s="596">
        <v>41</v>
      </c>
      <c r="AJ26" s="599">
        <v>41</v>
      </c>
      <c r="AK26" s="600"/>
      <c r="AL26" s="600"/>
      <c r="AM26" s="600"/>
      <c r="AN26" s="600"/>
      <c r="AO26" s="600"/>
      <c r="AP26" s="600"/>
      <c r="AQ26" s="601"/>
      <c r="AR26" s="596">
        <v>173</v>
      </c>
      <c r="AS26" s="596">
        <v>19</v>
      </c>
      <c r="AT26" s="599">
        <v>19</v>
      </c>
      <c r="AU26" s="601"/>
      <c r="AV26" s="607"/>
      <c r="AW26" s="607"/>
      <c r="AX26" s="607"/>
      <c r="AY26" s="607"/>
      <c r="AZ26" s="607"/>
      <c r="BA26" s="607"/>
      <c r="BB26" s="607"/>
      <c r="BC26" s="607"/>
      <c r="BD26" s="607"/>
      <c r="BE26" s="607"/>
      <c r="BF26" s="607"/>
      <c r="BG26" s="607"/>
      <c r="BH26" s="607"/>
      <c r="BI26" s="607"/>
      <c r="BJ26" s="607"/>
      <c r="BK26" s="607"/>
      <c r="BL26" s="607"/>
      <c r="BM26" s="607"/>
      <c r="BN26" s="607"/>
      <c r="BO26" s="607"/>
      <c r="BP26" s="607"/>
      <c r="BQ26" s="607"/>
      <c r="BR26" s="607"/>
      <c r="BS26" s="607"/>
      <c r="BT26" s="607"/>
      <c r="BU26" s="607"/>
      <c r="BV26" s="607"/>
    </row>
    <row r="27" spans="1:74" x14ac:dyDescent="0.25">
      <c r="A27" s="608" t="s">
        <v>384</v>
      </c>
      <c r="B27" s="609" t="s">
        <v>460</v>
      </c>
      <c r="C27" s="609" t="s">
        <v>466</v>
      </c>
      <c r="D27" s="569">
        <f>+SUM(E27,I27,W27,AI27,AR27,AS27)</f>
        <v>3460</v>
      </c>
      <c r="E27" s="596">
        <v>583</v>
      </c>
      <c r="F27" s="598"/>
      <c r="G27" s="598"/>
      <c r="H27" s="598">
        <v>583</v>
      </c>
      <c r="I27" s="596">
        <f>SUM(J27:V27)</f>
        <v>179</v>
      </c>
      <c r="J27" s="599"/>
      <c r="K27" s="600">
        <v>12</v>
      </c>
      <c r="L27" s="600">
        <v>9</v>
      </c>
      <c r="M27" s="601">
        <v>3</v>
      </c>
      <c r="N27" s="599">
        <v>58</v>
      </c>
      <c r="O27" s="600">
        <v>8</v>
      </c>
      <c r="P27" s="601">
        <v>8</v>
      </c>
      <c r="Q27" s="599">
        <v>9</v>
      </c>
      <c r="R27" s="600">
        <v>7</v>
      </c>
      <c r="S27" s="601">
        <v>8</v>
      </c>
      <c r="T27" s="600">
        <v>5</v>
      </c>
      <c r="U27" s="600">
        <v>28</v>
      </c>
      <c r="V27" s="600">
        <v>24</v>
      </c>
      <c r="W27" s="596">
        <f>SUM(X27:AH27)</f>
        <v>292</v>
      </c>
      <c r="X27" s="599">
        <v>29</v>
      </c>
      <c r="Y27" s="601">
        <v>10</v>
      </c>
      <c r="Z27" s="600"/>
      <c r="AA27" s="600">
        <v>13</v>
      </c>
      <c r="AB27" s="601">
        <v>14</v>
      </c>
      <c r="AC27" s="602">
        <v>83</v>
      </c>
      <c r="AD27" s="599">
        <v>60</v>
      </c>
      <c r="AE27" s="600">
        <v>5</v>
      </c>
      <c r="AF27" s="601">
        <v>6</v>
      </c>
      <c r="AG27" s="599">
        <v>55</v>
      </c>
      <c r="AH27" s="601">
        <v>17</v>
      </c>
      <c r="AI27" s="596">
        <f>SUM(AJ27:AQ27)</f>
        <v>264</v>
      </c>
      <c r="AJ27" s="599">
        <v>163</v>
      </c>
      <c r="AK27" s="600">
        <v>24</v>
      </c>
      <c r="AL27" s="600">
        <v>9</v>
      </c>
      <c r="AM27" s="600">
        <v>27</v>
      </c>
      <c r="AN27" s="600">
        <v>19</v>
      </c>
      <c r="AO27" s="600">
        <v>13</v>
      </c>
      <c r="AP27" s="600">
        <v>1</v>
      </c>
      <c r="AQ27" s="601">
        <v>8</v>
      </c>
      <c r="AR27" s="596">
        <v>952</v>
      </c>
      <c r="AS27" s="596">
        <f>SUM(AT27:BU27)</f>
        <v>1190</v>
      </c>
      <c r="AT27" s="599">
        <v>153</v>
      </c>
      <c r="AU27" s="601">
        <v>116</v>
      </c>
      <c r="AV27" s="607">
        <v>77</v>
      </c>
      <c r="AW27" s="607">
        <v>97</v>
      </c>
      <c r="AX27" s="607">
        <v>107</v>
      </c>
      <c r="AY27" s="607">
        <v>48</v>
      </c>
      <c r="AZ27" s="607">
        <v>58</v>
      </c>
      <c r="BA27" s="607">
        <v>23</v>
      </c>
      <c r="BB27" s="607">
        <v>64</v>
      </c>
      <c r="BC27" s="607">
        <v>67</v>
      </c>
      <c r="BD27" s="607">
        <v>37</v>
      </c>
      <c r="BE27" s="607">
        <v>22</v>
      </c>
      <c r="BF27" s="607">
        <v>34</v>
      </c>
      <c r="BG27" s="607">
        <v>29</v>
      </c>
      <c r="BH27" s="607">
        <v>20</v>
      </c>
      <c r="BI27" s="607">
        <v>12</v>
      </c>
      <c r="BJ27" s="607">
        <v>32</v>
      </c>
      <c r="BK27" s="607">
        <v>48</v>
      </c>
      <c r="BL27" s="607">
        <v>14</v>
      </c>
      <c r="BM27" s="607">
        <v>25</v>
      </c>
      <c r="BN27" s="607">
        <v>15</v>
      </c>
      <c r="BO27" s="607">
        <v>25</v>
      </c>
      <c r="BP27" s="607">
        <v>16</v>
      </c>
      <c r="BQ27" s="607">
        <v>13</v>
      </c>
      <c r="BR27" s="607">
        <v>18</v>
      </c>
      <c r="BS27" s="607">
        <v>4</v>
      </c>
      <c r="BT27" s="607">
        <v>8</v>
      </c>
      <c r="BU27" s="607">
        <v>8</v>
      </c>
      <c r="BV27" s="607"/>
    </row>
    <row r="28" spans="1:74" x14ac:dyDescent="0.25">
      <c r="A28" s="605" t="s">
        <v>383</v>
      </c>
      <c r="B28" s="606" t="s">
        <v>467</v>
      </c>
      <c r="C28" s="606" t="s">
        <v>468</v>
      </c>
      <c r="D28" s="569">
        <v>145</v>
      </c>
      <c r="E28" s="596">
        <v>143</v>
      </c>
      <c r="F28" s="627"/>
      <c r="G28" s="598">
        <v>143</v>
      </c>
      <c r="H28" s="627"/>
      <c r="I28" s="596"/>
      <c r="J28" s="599"/>
      <c r="K28" s="600"/>
      <c r="L28" s="600"/>
      <c r="M28" s="601"/>
      <c r="N28" s="599"/>
      <c r="O28" s="600"/>
      <c r="P28" s="601"/>
      <c r="Q28" s="599"/>
      <c r="R28" s="600"/>
      <c r="S28" s="601"/>
      <c r="T28" s="600"/>
      <c r="U28" s="600"/>
      <c r="V28" s="600"/>
      <c r="W28" s="596">
        <v>2</v>
      </c>
      <c r="X28" s="599">
        <v>1</v>
      </c>
      <c r="Y28" s="601"/>
      <c r="Z28" s="600"/>
      <c r="AA28" s="600"/>
      <c r="AB28" s="601"/>
      <c r="AC28" s="602"/>
      <c r="AD28" s="599">
        <v>1</v>
      </c>
      <c r="AE28" s="600"/>
      <c r="AF28" s="601"/>
      <c r="AG28" s="599"/>
      <c r="AH28" s="601"/>
      <c r="AI28" s="596"/>
      <c r="AJ28" s="599"/>
      <c r="AK28" s="600"/>
      <c r="AL28" s="600"/>
      <c r="AM28" s="600"/>
      <c r="AN28" s="600"/>
      <c r="AO28" s="600"/>
      <c r="AP28" s="600"/>
      <c r="AQ28" s="601"/>
      <c r="AR28" s="596"/>
      <c r="AS28" s="596"/>
      <c r="AT28" s="599"/>
      <c r="AU28" s="601"/>
      <c r="AV28" s="607"/>
      <c r="AW28" s="607"/>
      <c r="AX28" s="607"/>
      <c r="AY28" s="607"/>
      <c r="AZ28" s="607"/>
      <c r="BA28" s="607"/>
      <c r="BB28" s="607"/>
      <c r="BC28" s="607"/>
      <c r="BD28" s="607"/>
      <c r="BE28" s="607"/>
      <c r="BF28" s="607"/>
      <c r="BG28" s="607"/>
      <c r="BH28" s="607"/>
      <c r="BI28" s="607"/>
      <c r="BJ28" s="607"/>
      <c r="BK28" s="607"/>
      <c r="BL28" s="607"/>
      <c r="BM28" s="607"/>
      <c r="BN28" s="607"/>
      <c r="BO28" s="607"/>
      <c r="BP28" s="607"/>
      <c r="BQ28" s="607"/>
      <c r="BR28" s="607"/>
      <c r="BS28" s="607"/>
      <c r="BT28" s="607"/>
      <c r="BU28" s="607"/>
      <c r="BV28" s="607"/>
    </row>
    <row r="29" spans="1:74" x14ac:dyDescent="0.25">
      <c r="A29" s="628" t="s">
        <v>469</v>
      </c>
      <c r="B29" s="629" t="s">
        <v>460</v>
      </c>
      <c r="C29" s="629" t="s">
        <v>470</v>
      </c>
      <c r="D29" s="569">
        <v>30</v>
      </c>
      <c r="E29" s="630"/>
      <c r="F29" s="631"/>
      <c r="G29" s="631"/>
      <c r="H29" s="631"/>
      <c r="I29" s="630"/>
      <c r="J29" s="632"/>
      <c r="M29" s="633"/>
      <c r="N29" s="632"/>
      <c r="P29" s="633"/>
      <c r="Q29" s="632"/>
      <c r="S29" s="633"/>
      <c r="W29" s="630"/>
      <c r="X29" s="632"/>
      <c r="Y29" s="633"/>
      <c r="AB29" s="633"/>
      <c r="AC29" s="634"/>
      <c r="AD29" s="635"/>
      <c r="AF29" s="636"/>
      <c r="AG29" s="635"/>
      <c r="AH29" s="636"/>
      <c r="AI29" s="596"/>
      <c r="AJ29" s="599"/>
      <c r="AK29" s="600"/>
      <c r="AL29" s="600"/>
      <c r="AM29" s="600"/>
      <c r="AN29" s="600"/>
      <c r="AO29" s="600"/>
      <c r="AP29" s="600"/>
      <c r="AQ29" s="601"/>
      <c r="AR29" s="596">
        <v>10</v>
      </c>
      <c r="AS29" s="596">
        <v>20</v>
      </c>
      <c r="AT29" s="599">
        <v>1</v>
      </c>
      <c r="AU29" s="601">
        <v>2</v>
      </c>
      <c r="AV29" s="607">
        <v>1</v>
      </c>
      <c r="AW29" s="607">
        <v>1</v>
      </c>
      <c r="AX29" s="607">
        <v>4</v>
      </c>
      <c r="AY29" s="607"/>
      <c r="AZ29" s="607"/>
      <c r="BA29" s="607"/>
      <c r="BB29" s="607">
        <v>2</v>
      </c>
      <c r="BC29" s="607">
        <v>2</v>
      </c>
      <c r="BD29" s="607"/>
      <c r="BE29" s="607"/>
      <c r="BF29" s="607">
        <v>1</v>
      </c>
      <c r="BG29" s="607"/>
      <c r="BH29" s="607">
        <v>1</v>
      </c>
      <c r="BI29" s="607">
        <v>2</v>
      </c>
      <c r="BJ29" s="607">
        <v>2</v>
      </c>
      <c r="BK29" s="607">
        <v>1</v>
      </c>
      <c r="BL29" s="607"/>
      <c r="BM29" s="607"/>
      <c r="BN29" s="607"/>
      <c r="BO29" s="607"/>
      <c r="BP29" s="607"/>
      <c r="BQ29" s="607"/>
      <c r="BR29" s="607"/>
      <c r="BS29" s="607"/>
      <c r="BT29" s="607"/>
      <c r="BU29" s="607"/>
      <c r="BV29" s="607"/>
    </row>
    <row r="30" spans="1:74" x14ac:dyDescent="0.25">
      <c r="A30" s="628" t="s">
        <v>469</v>
      </c>
      <c r="B30" s="629" t="s">
        <v>460</v>
      </c>
      <c r="C30" s="629" t="s">
        <v>106</v>
      </c>
      <c r="D30" s="569">
        <f>+SUM(E30,I30,W30,AI30,AR30,AS30)</f>
        <v>58</v>
      </c>
      <c r="E30" s="596">
        <v>1</v>
      </c>
      <c r="F30" s="631"/>
      <c r="G30" s="598">
        <v>1</v>
      </c>
      <c r="H30" s="631"/>
      <c r="I30" s="630"/>
      <c r="J30" s="632"/>
      <c r="M30" s="633"/>
      <c r="N30" s="632"/>
      <c r="P30" s="633"/>
      <c r="Q30" s="632"/>
      <c r="S30" s="633"/>
      <c r="W30" s="596">
        <v>1</v>
      </c>
      <c r="X30" s="632"/>
      <c r="Y30" s="633"/>
      <c r="AB30" s="633"/>
      <c r="AC30" s="634"/>
      <c r="AD30" s="635"/>
      <c r="AF30" s="636"/>
      <c r="AG30" s="635">
        <v>1</v>
      </c>
      <c r="AH30" s="636"/>
      <c r="AI30" s="596"/>
      <c r="AJ30" s="599"/>
      <c r="AK30" s="600"/>
      <c r="AL30" s="600"/>
      <c r="AM30" s="600"/>
      <c r="AN30" s="600"/>
      <c r="AO30" s="600"/>
      <c r="AP30" s="600"/>
      <c r="AQ30" s="601"/>
      <c r="AR30" s="596">
        <v>51</v>
      </c>
      <c r="AS30" s="596">
        <v>5</v>
      </c>
      <c r="AT30" s="599">
        <v>1</v>
      </c>
      <c r="AU30" s="601">
        <v>1</v>
      </c>
      <c r="AV30" s="607"/>
      <c r="AW30" s="607"/>
      <c r="AX30" s="607"/>
      <c r="AY30" s="607"/>
      <c r="AZ30" s="607"/>
      <c r="BA30" s="607"/>
      <c r="BB30" s="607"/>
      <c r="BC30" s="607">
        <v>1</v>
      </c>
      <c r="BD30" s="607"/>
      <c r="BE30" s="607"/>
      <c r="BF30" s="607"/>
      <c r="BG30" s="607"/>
      <c r="BH30" s="607"/>
      <c r="BI30" s="607"/>
      <c r="BJ30" s="607"/>
      <c r="BK30" s="607">
        <v>2</v>
      </c>
      <c r="BL30" s="607"/>
      <c r="BM30" s="607"/>
      <c r="BN30" s="607"/>
      <c r="BO30" s="607"/>
      <c r="BP30" s="607"/>
      <c r="BQ30" s="607"/>
      <c r="BR30" s="607"/>
      <c r="BS30" s="607"/>
      <c r="BT30" s="607"/>
      <c r="BU30" s="607"/>
      <c r="BV30" s="607"/>
    </row>
    <row r="31" spans="1:74" x14ac:dyDescent="0.25">
      <c r="A31" s="637" t="s">
        <v>469</v>
      </c>
      <c r="B31" s="638" t="s">
        <v>139</v>
      </c>
      <c r="C31" s="638" t="s">
        <v>139</v>
      </c>
      <c r="D31" s="577">
        <v>182</v>
      </c>
      <c r="E31" s="639"/>
      <c r="F31" s="640"/>
      <c r="G31" s="640"/>
      <c r="H31" s="640"/>
      <c r="I31" s="639"/>
      <c r="J31" s="641"/>
      <c r="K31" s="642"/>
      <c r="L31" s="642"/>
      <c r="M31" s="643"/>
      <c r="N31" s="641"/>
      <c r="O31" s="642"/>
      <c r="P31" s="643"/>
      <c r="Q31" s="641"/>
      <c r="R31" s="642"/>
      <c r="S31" s="643"/>
      <c r="T31" s="642"/>
      <c r="U31" s="642"/>
      <c r="V31" s="642"/>
      <c r="W31" s="639"/>
      <c r="X31" s="641"/>
      <c r="Y31" s="643"/>
      <c r="Z31" s="642"/>
      <c r="AA31" s="642"/>
      <c r="AB31" s="643"/>
      <c r="AC31" s="644"/>
      <c r="AD31" s="645"/>
      <c r="AE31" s="646"/>
      <c r="AF31" s="647"/>
      <c r="AG31" s="645"/>
      <c r="AH31" s="647"/>
      <c r="AI31" s="612"/>
      <c r="AJ31" s="648"/>
      <c r="AK31" s="649"/>
      <c r="AL31" s="649"/>
      <c r="AM31" s="649"/>
      <c r="AN31" s="649"/>
      <c r="AO31" s="649"/>
      <c r="AP31" s="649"/>
      <c r="AQ31" s="650"/>
      <c r="AR31" s="612">
        <v>181</v>
      </c>
      <c r="AS31" s="612">
        <v>1</v>
      </c>
      <c r="AT31" s="614"/>
      <c r="AU31" s="616"/>
      <c r="AV31" s="618">
        <v>1</v>
      </c>
      <c r="AW31" s="618"/>
      <c r="AX31" s="618"/>
      <c r="AY31" s="618"/>
      <c r="AZ31" s="618"/>
      <c r="BA31" s="618"/>
      <c r="BB31" s="618"/>
      <c r="BC31" s="618"/>
      <c r="BD31" s="618"/>
      <c r="BE31" s="618"/>
      <c r="BF31" s="618"/>
      <c r="BG31" s="618"/>
      <c r="BH31" s="618"/>
      <c r="BI31" s="618"/>
      <c r="BJ31" s="618"/>
      <c r="BK31" s="618"/>
      <c r="BL31" s="618"/>
      <c r="BM31" s="618"/>
      <c r="BN31" s="618"/>
      <c r="BO31" s="618"/>
      <c r="BP31" s="618"/>
      <c r="BQ31" s="618"/>
      <c r="BR31" s="618"/>
      <c r="BS31" s="618"/>
      <c r="BT31" s="618"/>
      <c r="BU31" s="618"/>
      <c r="BV31" s="618"/>
    </row>
    <row r="34" spans="5:8" x14ac:dyDescent="0.25">
      <c r="E34" s="651"/>
      <c r="F34" s="651"/>
      <c r="G34" s="651"/>
      <c r="H34" s="651"/>
    </row>
  </sheetData>
  <mergeCells count="40">
    <mergeCell ref="AD4:AF4"/>
    <mergeCell ref="AG4:AH4"/>
    <mergeCell ref="AJ4:AQ4"/>
    <mergeCell ref="AT4:AU4"/>
    <mergeCell ref="J5:M5"/>
    <mergeCell ref="N5:P5"/>
    <mergeCell ref="Q5:S5"/>
    <mergeCell ref="T5:V5"/>
    <mergeCell ref="X5:Y5"/>
    <mergeCell ref="Z5:AB5"/>
    <mergeCell ref="J4:M4"/>
    <mergeCell ref="N4:P4"/>
    <mergeCell ref="Q4:S4"/>
    <mergeCell ref="T4:V4"/>
    <mergeCell ref="X4:Y4"/>
    <mergeCell ref="Z4:AB4"/>
    <mergeCell ref="J6:M6"/>
    <mergeCell ref="N6:P6"/>
    <mergeCell ref="Q6:S6"/>
    <mergeCell ref="T6:V6"/>
    <mergeCell ref="X6:Y6"/>
    <mergeCell ref="Z7:AB7"/>
    <mergeCell ref="AD5:AF5"/>
    <mergeCell ref="AG5:AH5"/>
    <mergeCell ref="AJ5:AQ5"/>
    <mergeCell ref="AT5:AU5"/>
    <mergeCell ref="Z6:AB6"/>
    <mergeCell ref="AD7:AF7"/>
    <mergeCell ref="AG7:AH7"/>
    <mergeCell ref="AJ7:AQ7"/>
    <mergeCell ref="AT7:AU7"/>
    <mergeCell ref="AD6:AF6"/>
    <mergeCell ref="AG6:AH6"/>
    <mergeCell ref="AJ6:AQ6"/>
    <mergeCell ref="AT6:AU6"/>
    <mergeCell ref="J7:M7"/>
    <mergeCell ref="N7:P7"/>
    <mergeCell ref="Q7:S7"/>
    <mergeCell ref="T7:V7"/>
    <mergeCell ref="X7:Y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E2497-2637-48B2-968B-66D7CD4B4DD6}">
  <dimension ref="A1:BW34"/>
  <sheetViews>
    <sheetView showGridLines="0" zoomScale="80" zoomScaleNormal="80" workbookViewId="0">
      <pane xSplit="5" ySplit="10" topLeftCell="T15" activePane="bottomRight" state="frozen"/>
      <selection activeCell="AQ26" sqref="AQ26"/>
      <selection pane="topRight" activeCell="AQ26" sqref="AQ26"/>
      <selection pane="bottomLeft" activeCell="AQ26" sqref="AQ26"/>
      <selection pane="bottomRight" activeCell="W36" sqref="W36"/>
    </sheetView>
  </sheetViews>
  <sheetFormatPr defaultColWidth="3.7265625" defaultRowHeight="10.5" outlineLevelCol="1" x14ac:dyDescent="0.25"/>
  <cols>
    <col min="1" max="1" width="4.7265625" style="543" customWidth="1"/>
    <col min="2" max="2" width="12.1796875" style="543" bestFit="1" customWidth="1"/>
    <col min="3" max="3" width="18.453125" style="543" bestFit="1" customWidth="1"/>
    <col min="4" max="4" width="11.54296875" style="544" bestFit="1" customWidth="1"/>
    <col min="5" max="5" width="13.453125" style="545" customWidth="1"/>
    <col min="6" max="6" width="10" style="545" bestFit="1" customWidth="1"/>
    <col min="7" max="8" width="8.81640625" style="545" bestFit="1" customWidth="1"/>
    <col min="9" max="9" width="10.1796875" style="545" bestFit="1" customWidth="1"/>
    <col min="10" max="10" width="8.54296875" style="543" bestFit="1" customWidth="1"/>
    <col min="11" max="12" width="7.26953125" style="543" bestFit="1" customWidth="1"/>
    <col min="13" max="13" width="6.26953125" style="543" bestFit="1" customWidth="1"/>
    <col min="14" max="14" width="7.1796875" style="543" bestFit="1" customWidth="1"/>
    <col min="15" max="15" width="7.26953125" style="543" bestFit="1" customWidth="1"/>
    <col min="16" max="16" width="7.81640625" style="543" bestFit="1" customWidth="1"/>
    <col min="17" max="17" width="7.453125" style="543" bestFit="1" customWidth="1"/>
    <col min="18" max="18" width="6.7265625" style="543" bestFit="1" customWidth="1"/>
    <col min="19" max="19" width="8.54296875" style="543" bestFit="1" customWidth="1"/>
    <col min="20" max="20" width="10" style="543" customWidth="1"/>
    <col min="21" max="21" width="8.54296875" style="543" bestFit="1" customWidth="1"/>
    <col min="22" max="22" width="10.54296875" style="543" customWidth="1"/>
    <col min="23" max="23" width="11.453125" style="545" customWidth="1"/>
    <col min="24" max="24" width="11.26953125" style="543" customWidth="1"/>
    <col min="25" max="25" width="8.81640625" style="543" customWidth="1"/>
    <col min="26" max="26" width="8.1796875" style="543" customWidth="1"/>
    <col min="27" max="27" width="9.26953125" style="543" customWidth="1"/>
    <col min="28" max="28" width="7.1796875" style="543" bestFit="1" customWidth="1"/>
    <col min="29" max="29" width="12.1796875" style="546" customWidth="1"/>
    <col min="30" max="30" width="8" style="546" bestFit="1" customWidth="1"/>
    <col min="31" max="31" width="7.453125" style="546" bestFit="1" customWidth="1"/>
    <col min="32" max="32" width="8" style="546" bestFit="1" customWidth="1"/>
    <col min="33" max="33" width="7.1796875" style="546" bestFit="1" customWidth="1"/>
    <col min="34" max="34" width="7.7265625" style="546" bestFit="1" customWidth="1"/>
    <col min="35" max="35" width="9.7265625" style="545" bestFit="1" customWidth="1"/>
    <col min="36" max="37" width="6.7265625" style="546" bestFit="1" customWidth="1"/>
    <col min="38" max="38" width="6.26953125" style="546" hidden="1" customWidth="1" outlineLevel="1"/>
    <col min="39" max="39" width="6.7265625" style="546" hidden="1" customWidth="1" outlineLevel="1"/>
    <col min="40" max="40" width="6.54296875" style="546" hidden="1" customWidth="1" outlineLevel="1"/>
    <col min="41" max="41" width="6.7265625" style="546" hidden="1" customWidth="1" outlineLevel="1"/>
    <col min="42" max="43" width="5.81640625" style="546" hidden="1" customWidth="1" outlineLevel="1"/>
    <col min="44" max="44" width="10.1796875" style="545" bestFit="1" customWidth="1" collapsed="1"/>
    <col min="45" max="45" width="9.7265625" style="545" bestFit="1" customWidth="1"/>
    <col min="46" max="46" width="8.1796875" style="543" bestFit="1" customWidth="1"/>
    <col min="47" max="47" width="7.453125" style="543" bestFit="1" customWidth="1"/>
    <col min="48" max="56" width="8" style="543" hidden="1" customWidth="1" outlineLevel="1"/>
    <col min="57" max="57" width="7.81640625" style="543" hidden="1" customWidth="1" outlineLevel="1"/>
    <col min="58" max="58" width="8" style="543" hidden="1" customWidth="1" outlineLevel="1"/>
    <col min="59" max="59" width="7.81640625" style="543" hidden="1" customWidth="1" outlineLevel="1"/>
    <col min="60" max="60" width="8" style="543" hidden="1" customWidth="1" outlineLevel="1"/>
    <col min="61" max="61" width="7.81640625" style="543" hidden="1" customWidth="1" outlineLevel="1"/>
    <col min="62" max="62" width="8.1796875" style="543" hidden="1" customWidth="1" outlineLevel="1"/>
    <col min="63" max="63" width="7.81640625" style="543" hidden="1" customWidth="1" outlineLevel="1"/>
    <col min="64" max="64" width="7.26953125" style="543" hidden="1" customWidth="1" outlineLevel="1"/>
    <col min="65" max="65" width="7.81640625" style="543" hidden="1" customWidth="1" outlineLevel="1"/>
    <col min="66" max="69" width="7.26953125" style="543" hidden="1" customWidth="1" outlineLevel="1"/>
    <col min="70" max="70" width="7.1796875" style="543" hidden="1" customWidth="1" outlineLevel="1"/>
    <col min="71" max="71" width="7.26953125" style="543" hidden="1" customWidth="1" outlineLevel="1"/>
    <col min="72" max="73" width="7.1796875" style="543" hidden="1" customWidth="1" outlineLevel="1"/>
    <col min="74" max="74" width="7.26953125" style="543" hidden="1" customWidth="1" outlineLevel="1"/>
    <col min="75" max="75" width="3.7265625" style="543" collapsed="1"/>
    <col min="76" max="16384" width="3.7265625" style="543"/>
  </cols>
  <sheetData>
    <row r="1" spans="1:74" ht="5.5" customHeight="1" x14ac:dyDescent="0.25"/>
    <row r="2" spans="1:74" ht="5.5" customHeight="1" x14ac:dyDescent="0.25"/>
    <row r="3" spans="1:74" s="546" customFormat="1" ht="32.15" customHeight="1" x14ac:dyDescent="0.25">
      <c r="A3" s="547"/>
      <c r="B3" s="548" t="s">
        <v>356</v>
      </c>
      <c r="C3" s="549" t="s">
        <v>380</v>
      </c>
      <c r="D3" s="550" t="s">
        <v>356</v>
      </c>
      <c r="E3" s="551" t="s">
        <v>381</v>
      </c>
      <c r="F3" s="552" t="s">
        <v>382</v>
      </c>
      <c r="G3" s="552" t="s">
        <v>383</v>
      </c>
      <c r="H3" s="552" t="s">
        <v>384</v>
      </c>
      <c r="I3" s="551" t="s">
        <v>385</v>
      </c>
      <c r="J3" s="553" t="s">
        <v>386</v>
      </c>
      <c r="K3" s="554" t="s">
        <v>387</v>
      </c>
      <c r="L3" s="554" t="s">
        <v>388</v>
      </c>
      <c r="M3" s="555" t="s">
        <v>389</v>
      </c>
      <c r="N3" s="556" t="s">
        <v>390</v>
      </c>
      <c r="O3" s="554" t="s">
        <v>391</v>
      </c>
      <c r="P3" s="555" t="s">
        <v>392</v>
      </c>
      <c r="Q3" s="553" t="s">
        <v>393</v>
      </c>
      <c r="R3" s="554" t="s">
        <v>394</v>
      </c>
      <c r="S3" s="557" t="s">
        <v>395</v>
      </c>
      <c r="T3" s="554" t="s">
        <v>396</v>
      </c>
      <c r="U3" s="558" t="s">
        <v>397</v>
      </c>
      <c r="V3" s="554" t="s">
        <v>398</v>
      </c>
      <c r="W3" s="551" t="s">
        <v>399</v>
      </c>
      <c r="X3" s="556" t="s">
        <v>400</v>
      </c>
      <c r="Y3" s="555" t="s">
        <v>401</v>
      </c>
      <c r="Z3" s="554" t="s">
        <v>402</v>
      </c>
      <c r="AA3" s="558" t="s">
        <v>403</v>
      </c>
      <c r="AB3" s="555" t="s">
        <v>404</v>
      </c>
      <c r="AC3" s="552" t="s">
        <v>405</v>
      </c>
      <c r="AD3" s="556" t="s">
        <v>406</v>
      </c>
      <c r="AE3" s="554" t="s">
        <v>407</v>
      </c>
      <c r="AF3" s="555" t="s">
        <v>408</v>
      </c>
      <c r="AG3" s="553" t="s">
        <v>409</v>
      </c>
      <c r="AH3" s="555" t="s">
        <v>410</v>
      </c>
      <c r="AI3" s="551" t="s">
        <v>411</v>
      </c>
      <c r="AJ3" s="556" t="s">
        <v>412</v>
      </c>
      <c r="AK3" s="554" t="s">
        <v>413</v>
      </c>
      <c r="AL3" s="559" t="s">
        <v>414</v>
      </c>
      <c r="AM3" s="559" t="s">
        <v>415</v>
      </c>
      <c r="AN3" s="559" t="s">
        <v>416</v>
      </c>
      <c r="AO3" s="559" t="s">
        <v>417</v>
      </c>
      <c r="AP3" s="559" t="s">
        <v>418</v>
      </c>
      <c r="AQ3" s="560" t="s">
        <v>419</v>
      </c>
      <c r="AR3" s="551" t="s">
        <v>420</v>
      </c>
      <c r="AS3" s="551" t="s">
        <v>421</v>
      </c>
      <c r="AT3" s="556" t="s">
        <v>422</v>
      </c>
      <c r="AU3" s="555" t="s">
        <v>423</v>
      </c>
      <c r="AV3" s="561" t="s">
        <v>424</v>
      </c>
      <c r="AW3" s="562" t="s">
        <v>425</v>
      </c>
      <c r="AX3" s="562" t="s">
        <v>426</v>
      </c>
      <c r="AY3" s="562" t="s">
        <v>427</v>
      </c>
      <c r="AZ3" s="562" t="s">
        <v>428</v>
      </c>
      <c r="BA3" s="562" t="s">
        <v>429</v>
      </c>
      <c r="BB3" s="562" t="s">
        <v>430</v>
      </c>
      <c r="BC3" s="562" t="s">
        <v>431</v>
      </c>
      <c r="BD3" s="562" t="s">
        <v>432</v>
      </c>
      <c r="BE3" s="562" t="s">
        <v>433</v>
      </c>
      <c r="BF3" s="562" t="s">
        <v>434</v>
      </c>
      <c r="BG3" s="562" t="s">
        <v>435</v>
      </c>
      <c r="BH3" s="562" t="s">
        <v>436</v>
      </c>
      <c r="BI3" s="562" t="s">
        <v>437</v>
      </c>
      <c r="BJ3" s="562" t="s">
        <v>438</v>
      </c>
      <c r="BK3" s="562" t="s">
        <v>439</v>
      </c>
      <c r="BL3" s="562" t="s">
        <v>440</v>
      </c>
      <c r="BM3" s="562" t="s">
        <v>441</v>
      </c>
      <c r="BN3" s="562" t="s">
        <v>442</v>
      </c>
      <c r="BO3" s="562" t="s">
        <v>443</v>
      </c>
      <c r="BP3" s="562" t="s">
        <v>444</v>
      </c>
      <c r="BQ3" s="562" t="s">
        <v>445</v>
      </c>
      <c r="BR3" s="562" t="s">
        <v>446</v>
      </c>
      <c r="BS3" s="562" t="s">
        <v>447</v>
      </c>
      <c r="BT3" s="562" t="s">
        <v>448</v>
      </c>
      <c r="BU3" s="562" t="s">
        <v>449</v>
      </c>
      <c r="BV3" s="562" t="s">
        <v>450</v>
      </c>
    </row>
    <row r="4" spans="1:74" s="567" customFormat="1" ht="15" customHeight="1" x14ac:dyDescent="0.35">
      <c r="A4" s="563"/>
      <c r="B4" s="563" t="s">
        <v>451</v>
      </c>
      <c r="C4" s="563" t="s">
        <v>452</v>
      </c>
      <c r="D4" s="564">
        <v>33</v>
      </c>
      <c r="E4" s="564">
        <v>14</v>
      </c>
      <c r="F4" s="564">
        <v>6</v>
      </c>
      <c r="G4" s="564">
        <v>4</v>
      </c>
      <c r="H4" s="564">
        <v>4</v>
      </c>
      <c r="I4" s="564">
        <v>4</v>
      </c>
      <c r="J4" s="732">
        <v>1</v>
      </c>
      <c r="K4" s="732"/>
      <c r="L4" s="732"/>
      <c r="M4" s="732"/>
      <c r="N4" s="732">
        <v>1</v>
      </c>
      <c r="O4" s="732"/>
      <c r="P4" s="732"/>
      <c r="Q4" s="732">
        <v>1</v>
      </c>
      <c r="R4" s="732"/>
      <c r="S4" s="732"/>
      <c r="T4" s="732">
        <v>1</v>
      </c>
      <c r="U4" s="732"/>
      <c r="V4" s="732"/>
      <c r="W4" s="564">
        <v>7</v>
      </c>
      <c r="X4" s="732">
        <v>2</v>
      </c>
      <c r="Y4" s="732"/>
      <c r="Z4" s="732">
        <v>1</v>
      </c>
      <c r="AA4" s="732"/>
      <c r="AB4" s="732"/>
      <c r="AC4" s="564">
        <v>1</v>
      </c>
      <c r="AD4" s="732">
        <v>2</v>
      </c>
      <c r="AE4" s="732"/>
      <c r="AF4" s="732"/>
      <c r="AG4" s="732">
        <v>1</v>
      </c>
      <c r="AH4" s="732"/>
      <c r="AI4" s="564">
        <v>2</v>
      </c>
      <c r="AJ4" s="732">
        <v>2</v>
      </c>
      <c r="AK4" s="732"/>
      <c r="AL4" s="732"/>
      <c r="AM4" s="732"/>
      <c r="AN4" s="732"/>
      <c r="AO4" s="732"/>
      <c r="AP4" s="732"/>
      <c r="AQ4" s="732"/>
      <c r="AR4" s="564">
        <v>5</v>
      </c>
      <c r="AS4" s="564">
        <v>1</v>
      </c>
      <c r="AT4" s="732">
        <v>1</v>
      </c>
      <c r="AU4" s="732"/>
      <c r="AV4" s="565"/>
      <c r="AW4" s="566"/>
      <c r="AX4" s="566"/>
      <c r="AY4" s="566"/>
      <c r="AZ4" s="566"/>
      <c r="BA4" s="566"/>
      <c r="BB4" s="566"/>
      <c r="BC4" s="566"/>
      <c r="BD4" s="566"/>
      <c r="BE4" s="566"/>
      <c r="BF4" s="566"/>
      <c r="BG4" s="566"/>
      <c r="BH4" s="566"/>
      <c r="BI4" s="566"/>
      <c r="BJ4" s="566"/>
      <c r="BK4" s="566"/>
      <c r="BL4" s="566"/>
      <c r="BM4" s="566"/>
      <c r="BN4" s="566"/>
      <c r="BO4" s="566"/>
      <c r="BP4" s="566"/>
      <c r="BQ4" s="566"/>
      <c r="BR4" s="566"/>
      <c r="BS4" s="566"/>
      <c r="BT4" s="566"/>
      <c r="BU4" s="566"/>
      <c r="BV4" s="566"/>
    </row>
    <row r="5" spans="1:74" s="575" customFormat="1" x14ac:dyDescent="0.25">
      <c r="A5" s="568" t="s">
        <v>453</v>
      </c>
      <c r="B5" s="568" t="s">
        <v>451</v>
      </c>
      <c r="C5" s="568" t="s">
        <v>211</v>
      </c>
      <c r="D5" s="652">
        <f>SUM(D9:D15)</f>
        <v>5483908.3321186993</v>
      </c>
      <c r="E5" s="653">
        <f t="shared" ref="E5:BP5" si="0">SUM(E9:E15)</f>
        <v>1711773.348683778</v>
      </c>
      <c r="F5" s="654">
        <f t="shared" si="0"/>
        <v>773751.65782599989</v>
      </c>
      <c r="G5" s="654">
        <f t="shared" si="0"/>
        <v>415611.82582666667</v>
      </c>
      <c r="H5" s="654">
        <f t="shared" si="0"/>
        <v>522409.86503111111</v>
      </c>
      <c r="I5" s="653">
        <f t="shared" si="0"/>
        <v>540820.50132036512</v>
      </c>
      <c r="J5" s="734">
        <f t="shared" si="0"/>
        <v>28204.357325333331</v>
      </c>
      <c r="K5" s="734">
        <f t="shared" si="0"/>
        <v>30676.511432571424</v>
      </c>
      <c r="L5" s="734">
        <f t="shared" si="0"/>
        <v>19921.290348888891</v>
      </c>
      <c r="M5" s="734">
        <f t="shared" si="0"/>
        <v>25481.537062222229</v>
      </c>
      <c r="N5" s="734">
        <f t="shared" si="0"/>
        <v>103055.04422666668</v>
      </c>
      <c r="O5" s="734">
        <f t="shared" si="0"/>
        <v>37577.165281333335</v>
      </c>
      <c r="P5" s="734">
        <f t="shared" si="0"/>
        <v>23178.604537777781</v>
      </c>
      <c r="Q5" s="734">
        <f t="shared" si="0"/>
        <v>50045.440374571437</v>
      </c>
      <c r="R5" s="734">
        <f t="shared" si="0"/>
        <v>35494.339374222225</v>
      </c>
      <c r="S5" s="734">
        <f t="shared" si="0"/>
        <v>61629.541030666674</v>
      </c>
      <c r="T5" s="734">
        <f t="shared" si="0"/>
        <v>50506.225027555563</v>
      </c>
      <c r="U5" s="734">
        <f t="shared" si="0"/>
        <v>35218.941700222218</v>
      </c>
      <c r="V5" s="734">
        <f t="shared" si="0"/>
        <v>39831.503598333336</v>
      </c>
      <c r="W5" s="653">
        <f t="shared" si="0"/>
        <v>1452814.4188223332</v>
      </c>
      <c r="X5" s="734">
        <f t="shared" si="0"/>
        <v>696275.32116888894</v>
      </c>
      <c r="Y5" s="734">
        <f t="shared" si="0"/>
        <v>21088.403724444448</v>
      </c>
      <c r="Z5" s="734">
        <f t="shared" si="0"/>
        <v>8860.262999999999</v>
      </c>
      <c r="AA5" s="734">
        <f t="shared" si="0"/>
        <v>61717.1577648889</v>
      </c>
      <c r="AB5" s="734">
        <f t="shared" si="0"/>
        <v>89027.066228444455</v>
      </c>
      <c r="AC5" s="654">
        <f t="shared" si="0"/>
        <v>107286.97141777778</v>
      </c>
      <c r="AD5" s="734">
        <f t="shared" si="0"/>
        <v>179505.71346533333</v>
      </c>
      <c r="AE5" s="734">
        <f t="shared" si="0"/>
        <v>83350.498249444441</v>
      </c>
      <c r="AF5" s="734">
        <f t="shared" si="0"/>
        <v>33009.359696</v>
      </c>
      <c r="AG5" s="734">
        <f t="shared" si="0"/>
        <v>90278.458741333336</v>
      </c>
      <c r="AH5" s="734">
        <f t="shared" si="0"/>
        <v>82415.205365777772</v>
      </c>
      <c r="AI5" s="653">
        <f t="shared" si="0"/>
        <v>821037.19629555568</v>
      </c>
      <c r="AJ5" s="734">
        <f t="shared" si="0"/>
        <v>567673.21016622242</v>
      </c>
      <c r="AK5" s="734">
        <f t="shared" si="0"/>
        <v>52645.478255555558</v>
      </c>
      <c r="AL5" s="734">
        <f t="shared" si="0"/>
        <v>56979.67048088889</v>
      </c>
      <c r="AM5" s="734">
        <f t="shared" si="0"/>
        <v>34667.531407111106</v>
      </c>
      <c r="AN5" s="734">
        <f t="shared" si="0"/>
        <v>37969.193381111108</v>
      </c>
      <c r="AO5" s="734">
        <f t="shared" si="0"/>
        <v>32911.334293111111</v>
      </c>
      <c r="AP5" s="734">
        <f t="shared" si="0"/>
        <v>36551.498811555553</v>
      </c>
      <c r="AQ5" s="734">
        <f t="shared" si="0"/>
        <v>1639.2794999999999</v>
      </c>
      <c r="AR5" s="653">
        <f t="shared" si="0"/>
        <v>602059.89171711134</v>
      </c>
      <c r="AS5" s="653">
        <f t="shared" si="0"/>
        <v>355402.97527955554</v>
      </c>
      <c r="AT5" s="734">
        <f t="shared" si="0"/>
        <v>78391.855077333341</v>
      </c>
      <c r="AU5" s="734">
        <f t="shared" si="0"/>
        <v>27512.537319999999</v>
      </c>
      <c r="AV5" s="655">
        <f t="shared" si="0"/>
        <v>43975.689111111111</v>
      </c>
      <c r="AW5" s="656">
        <f t="shared" si="0"/>
        <v>27183.704968888891</v>
      </c>
      <c r="AX5" s="656">
        <f t="shared" si="0"/>
        <v>22545.471764444443</v>
      </c>
      <c r="AY5" s="656">
        <f t="shared" si="0"/>
        <v>10776.853471111113</v>
      </c>
      <c r="AZ5" s="656">
        <f t="shared" si="0"/>
        <v>13950.370418888888</v>
      </c>
      <c r="BA5" s="656">
        <f t="shared" si="0"/>
        <v>19043.147396</v>
      </c>
      <c r="BB5" s="656">
        <f t="shared" si="0"/>
        <v>10884.767544</v>
      </c>
      <c r="BC5" s="656">
        <f t="shared" si="0"/>
        <v>11701.403142857142</v>
      </c>
      <c r="BD5" s="656">
        <f t="shared" si="0"/>
        <v>11771.602652777779</v>
      </c>
      <c r="BE5" s="656">
        <f t="shared" si="0"/>
        <v>7614.7437599999994</v>
      </c>
      <c r="BF5" s="656">
        <f t="shared" si="0"/>
        <v>12317.526777777779</v>
      </c>
      <c r="BG5" s="656">
        <f t="shared" si="0"/>
        <v>7468.7393866666662</v>
      </c>
      <c r="BH5" s="656">
        <f t="shared" si="0"/>
        <v>11801.350048888891</v>
      </c>
      <c r="BI5" s="656">
        <f t="shared" si="0"/>
        <v>6331.8867777777778</v>
      </c>
      <c r="BJ5" s="656">
        <f t="shared" si="0"/>
        <v>14736.902624999999</v>
      </c>
      <c r="BK5" s="656">
        <f t="shared" si="0"/>
        <v>0</v>
      </c>
      <c r="BL5" s="656">
        <f t="shared" si="0"/>
        <v>4088.7186666666657</v>
      </c>
      <c r="BM5" s="656">
        <f t="shared" si="0"/>
        <v>2805.1616249999997</v>
      </c>
      <c r="BN5" s="656">
        <f t="shared" si="0"/>
        <v>1475.4884444444444</v>
      </c>
      <c r="BO5" s="656">
        <f t="shared" si="0"/>
        <v>1544.1601250000001</v>
      </c>
      <c r="BP5" s="656">
        <f t="shared" si="0"/>
        <v>1653.3347499999998</v>
      </c>
      <c r="BQ5" s="656">
        <f t="shared" ref="BQ5:BV5" si="1">SUM(BQ9:BQ15)</f>
        <v>1836.1677777777779</v>
      </c>
      <c r="BR5" s="656">
        <f t="shared" si="1"/>
        <v>0</v>
      </c>
      <c r="BS5" s="656">
        <f t="shared" si="1"/>
        <v>2617.2467499999998</v>
      </c>
      <c r="BT5" s="656">
        <f t="shared" si="1"/>
        <v>0</v>
      </c>
      <c r="BU5" s="656">
        <f t="shared" si="1"/>
        <v>0</v>
      </c>
      <c r="BV5" s="657">
        <f t="shared" si="1"/>
        <v>1374.144897142857</v>
      </c>
    </row>
    <row r="6" spans="1:74" s="575" customFormat="1" x14ac:dyDescent="0.25">
      <c r="A6" s="568" t="s">
        <v>453</v>
      </c>
      <c r="B6" s="568" t="s">
        <v>451</v>
      </c>
      <c r="C6" s="568" t="s">
        <v>454</v>
      </c>
      <c r="D6" s="569">
        <f>SUM(D21:D27,D29:D30)</f>
        <v>4764126.8279641569</v>
      </c>
      <c r="E6" s="653">
        <f t="shared" ref="E6:BP6" si="2">SUM(E21:E27,E29:E30)</f>
        <v>1762074.9059365396</v>
      </c>
      <c r="F6" s="654">
        <f t="shared" si="2"/>
        <v>351495.15105400002</v>
      </c>
      <c r="G6" s="654">
        <f t="shared" si="2"/>
        <v>1056016.5170622228</v>
      </c>
      <c r="H6" s="654">
        <f t="shared" si="2"/>
        <v>354563.23782031692</v>
      </c>
      <c r="I6" s="653">
        <f t="shared" si="2"/>
        <v>865576.60529523785</v>
      </c>
      <c r="J6" s="734">
        <f t="shared" si="2"/>
        <v>243933.43877777772</v>
      </c>
      <c r="K6" s="734">
        <f t="shared" si="2"/>
        <v>5107.5082222222227</v>
      </c>
      <c r="L6" s="734">
        <f t="shared" si="2"/>
        <v>4413.4426666666659</v>
      </c>
      <c r="M6" s="734">
        <f t="shared" si="2"/>
        <v>689.37099999999998</v>
      </c>
      <c r="N6" s="734">
        <f t="shared" si="2"/>
        <v>139111.67431746036</v>
      </c>
      <c r="O6" s="734">
        <f t="shared" si="2"/>
        <v>5284.9654444444432</v>
      </c>
      <c r="P6" s="734">
        <f t="shared" si="2"/>
        <v>5590.1989999999996</v>
      </c>
      <c r="Q6" s="734">
        <f t="shared" si="2"/>
        <v>163533.54942222216</v>
      </c>
      <c r="R6" s="734">
        <f t="shared" si="2"/>
        <v>90575.307222222225</v>
      </c>
      <c r="S6" s="734">
        <f t="shared" si="2"/>
        <v>6132.3132222222202</v>
      </c>
      <c r="T6" s="734">
        <f t="shared" si="2"/>
        <v>1878.3606666666665</v>
      </c>
      <c r="U6" s="734">
        <f t="shared" si="2"/>
        <v>14470.743777777774</v>
      </c>
      <c r="V6" s="734">
        <f t="shared" si="2"/>
        <v>184855.7315555556</v>
      </c>
      <c r="W6" s="653">
        <f t="shared" si="2"/>
        <v>819911.66009206348</v>
      </c>
      <c r="X6" s="734">
        <f t="shared" si="2"/>
        <v>75689.105213333329</v>
      </c>
      <c r="Y6" s="734">
        <f t="shared" si="2"/>
        <v>4507.7312222222226</v>
      </c>
      <c r="Z6" s="734">
        <f t="shared" si="2"/>
        <v>0</v>
      </c>
      <c r="AA6" s="734">
        <f t="shared" si="2"/>
        <v>68157.538279999993</v>
      </c>
      <c r="AB6" s="734">
        <f t="shared" si="2"/>
        <v>77180.987217777787</v>
      </c>
      <c r="AC6" s="654">
        <f t="shared" si="2"/>
        <v>223741.25509777782</v>
      </c>
      <c r="AD6" s="734">
        <f t="shared" si="2"/>
        <v>43594.861904761907</v>
      </c>
      <c r="AE6" s="734">
        <f t="shared" si="2"/>
        <v>68656.078315555555</v>
      </c>
      <c r="AF6" s="734">
        <f t="shared" si="2"/>
        <v>80090.821813333343</v>
      </c>
      <c r="AG6" s="734">
        <f t="shared" si="2"/>
        <v>100984.21256190477</v>
      </c>
      <c r="AH6" s="734">
        <f t="shared" si="2"/>
        <v>77309.068465396835</v>
      </c>
      <c r="AI6" s="653">
        <f t="shared" si="2"/>
        <v>175701.21191063503</v>
      </c>
      <c r="AJ6" s="734">
        <f t="shared" si="2"/>
        <v>110556.51250984138</v>
      </c>
      <c r="AK6" s="734">
        <f t="shared" si="2"/>
        <v>14817.059222222219</v>
      </c>
      <c r="AL6" s="734">
        <f t="shared" si="2"/>
        <v>6644.8813333333337</v>
      </c>
      <c r="AM6" s="734">
        <f t="shared" si="2"/>
        <v>17156.182428571425</v>
      </c>
      <c r="AN6" s="734">
        <f t="shared" si="2"/>
        <v>13765.985111111109</v>
      </c>
      <c r="AO6" s="734">
        <f t="shared" si="2"/>
        <v>8811.0552500000013</v>
      </c>
      <c r="AP6" s="734">
        <f t="shared" si="2"/>
        <v>1162.0094999999999</v>
      </c>
      <c r="AQ6" s="734">
        <f t="shared" si="2"/>
        <v>2787.5265555555548</v>
      </c>
      <c r="AR6" s="653">
        <f t="shared" si="2"/>
        <v>603447.99653936306</v>
      </c>
      <c r="AS6" s="653">
        <f t="shared" si="2"/>
        <v>537414.44819031772</v>
      </c>
      <c r="AT6" s="734">
        <f t="shared" si="2"/>
        <v>70935.266255873066</v>
      </c>
      <c r="AU6" s="734">
        <f t="shared" si="2"/>
        <v>57250.266813333372</v>
      </c>
      <c r="AV6" s="655">
        <f t="shared" si="2"/>
        <v>31243.468177777799</v>
      </c>
      <c r="AW6" s="656">
        <f t="shared" si="2"/>
        <v>38727.72202444444</v>
      </c>
      <c r="AX6" s="656">
        <f t="shared" si="2"/>
        <v>38583.751911111132</v>
      </c>
      <c r="AY6" s="656">
        <f t="shared" si="2"/>
        <v>22011.29168888889</v>
      </c>
      <c r="AZ6" s="656">
        <f t="shared" si="2"/>
        <v>24504.632266666671</v>
      </c>
      <c r="BA6" s="656">
        <f t="shared" si="2"/>
        <v>12880.205555555556</v>
      </c>
      <c r="BB6" s="656">
        <f t="shared" si="2"/>
        <v>27050.05775777778</v>
      </c>
      <c r="BC6" s="656">
        <f t="shared" si="2"/>
        <v>28087.628500000006</v>
      </c>
      <c r="BD6" s="656">
        <f t="shared" si="2"/>
        <v>13677.240166666665</v>
      </c>
      <c r="BE6" s="656">
        <f t="shared" si="2"/>
        <v>12354.577222222224</v>
      </c>
      <c r="BF6" s="656">
        <f t="shared" si="2"/>
        <v>13050.49186111111</v>
      </c>
      <c r="BG6" s="656">
        <f t="shared" si="2"/>
        <v>12168.232416666668</v>
      </c>
      <c r="BH6" s="656">
        <f t="shared" si="2"/>
        <v>8646.1313333333328</v>
      </c>
      <c r="BI6" s="656">
        <f t="shared" si="2"/>
        <v>24768.278444444441</v>
      </c>
      <c r="BJ6" s="656">
        <f t="shared" si="2"/>
        <v>12435.405555555559</v>
      </c>
      <c r="BK6" s="656">
        <f t="shared" si="2"/>
        <v>23207.435055555561</v>
      </c>
      <c r="BL6" s="656">
        <f t="shared" si="2"/>
        <v>6771.5061444444445</v>
      </c>
      <c r="BM6" s="656">
        <f t="shared" si="2"/>
        <v>10355.886666666669</v>
      </c>
      <c r="BN6" s="656">
        <f t="shared" si="2"/>
        <v>7638.7011333333321</v>
      </c>
      <c r="BO6" s="656">
        <f t="shared" si="2"/>
        <v>9217.9316666666673</v>
      </c>
      <c r="BP6" s="656">
        <f t="shared" si="2"/>
        <v>7619.7104666666655</v>
      </c>
      <c r="BQ6" s="656">
        <f t="shared" ref="BQ6:BV6" si="3">SUM(BQ21:BQ27,BQ29:BQ30)</f>
        <v>4524.9166249999989</v>
      </c>
      <c r="BR6" s="656">
        <f t="shared" si="3"/>
        <v>8894.7924666666659</v>
      </c>
      <c r="BS6" s="656">
        <f t="shared" si="3"/>
        <v>2897.0647222222224</v>
      </c>
      <c r="BT6" s="656">
        <f t="shared" si="3"/>
        <v>2360.4056249999999</v>
      </c>
      <c r="BU6" s="656">
        <f t="shared" si="3"/>
        <v>3755.6796666666664</v>
      </c>
      <c r="BV6" s="657">
        <f t="shared" si="3"/>
        <v>1795.7699999999995</v>
      </c>
    </row>
    <row r="7" spans="1:74" s="575" customFormat="1" x14ac:dyDescent="0.25">
      <c r="A7" s="576" t="s">
        <v>453</v>
      </c>
      <c r="B7" s="576" t="s">
        <v>451</v>
      </c>
      <c r="C7" s="576" t="s">
        <v>455</v>
      </c>
      <c r="D7" s="658">
        <f>SUM(D16:D20,D28,D31)</f>
        <v>917136.52296285704</v>
      </c>
      <c r="E7" s="659">
        <f t="shared" ref="E7:BP7" si="4">SUM(E16:E20,E28,E31)</f>
        <v>533175.38106603175</v>
      </c>
      <c r="F7" s="660">
        <f t="shared" si="4"/>
        <v>132773.88838666669</v>
      </c>
      <c r="G7" s="660">
        <f t="shared" si="4"/>
        <v>85953.627897142869</v>
      </c>
      <c r="H7" s="660">
        <f t="shared" si="4"/>
        <v>314447.8647822222</v>
      </c>
      <c r="I7" s="659">
        <f t="shared" si="4"/>
        <v>57813.809499999996</v>
      </c>
      <c r="J7" s="733">
        <f t="shared" si="4"/>
        <v>0</v>
      </c>
      <c r="K7" s="733">
        <f t="shared" si="4"/>
        <v>0</v>
      </c>
      <c r="L7" s="733">
        <f t="shared" si="4"/>
        <v>0</v>
      </c>
      <c r="M7" s="733">
        <f t="shared" si="4"/>
        <v>0</v>
      </c>
      <c r="N7" s="733">
        <f t="shared" si="4"/>
        <v>0</v>
      </c>
      <c r="O7" s="733">
        <f t="shared" si="4"/>
        <v>0</v>
      </c>
      <c r="P7" s="733">
        <f t="shared" si="4"/>
        <v>0</v>
      </c>
      <c r="Q7" s="733">
        <f t="shared" si="4"/>
        <v>34338.038</v>
      </c>
      <c r="R7" s="733">
        <f t="shared" si="4"/>
        <v>0</v>
      </c>
      <c r="S7" s="733">
        <f t="shared" si="4"/>
        <v>0</v>
      </c>
      <c r="T7" s="733">
        <f t="shared" si="4"/>
        <v>0</v>
      </c>
      <c r="U7" s="733">
        <f t="shared" si="4"/>
        <v>0</v>
      </c>
      <c r="V7" s="733">
        <f t="shared" si="4"/>
        <v>23475.771499999995</v>
      </c>
      <c r="W7" s="659">
        <f t="shared" si="4"/>
        <v>108911.2380095238</v>
      </c>
      <c r="X7" s="733">
        <f t="shared" si="4"/>
        <v>4081.2671428571421</v>
      </c>
      <c r="Y7" s="733">
        <f t="shared" si="4"/>
        <v>0</v>
      </c>
      <c r="Z7" s="733">
        <f t="shared" si="4"/>
        <v>0</v>
      </c>
      <c r="AA7" s="733">
        <f t="shared" si="4"/>
        <v>0</v>
      </c>
      <c r="AB7" s="733">
        <f t="shared" si="4"/>
        <v>0</v>
      </c>
      <c r="AC7" s="660">
        <f t="shared" si="4"/>
        <v>433.512</v>
      </c>
      <c r="AD7" s="733">
        <f t="shared" si="4"/>
        <v>104396.45886666667</v>
      </c>
      <c r="AE7" s="733">
        <f t="shared" si="4"/>
        <v>0</v>
      </c>
      <c r="AF7" s="733">
        <f t="shared" si="4"/>
        <v>0</v>
      </c>
      <c r="AG7" s="733">
        <f t="shared" si="4"/>
        <v>0</v>
      </c>
      <c r="AH7" s="733">
        <f t="shared" si="4"/>
        <v>0</v>
      </c>
      <c r="AI7" s="659">
        <f t="shared" si="4"/>
        <v>21660.143142857141</v>
      </c>
      <c r="AJ7" s="733">
        <f t="shared" si="4"/>
        <v>21660.143142857141</v>
      </c>
      <c r="AK7" s="733">
        <f t="shared" si="4"/>
        <v>0</v>
      </c>
      <c r="AL7" s="733">
        <f t="shared" si="4"/>
        <v>0</v>
      </c>
      <c r="AM7" s="733">
        <f t="shared" si="4"/>
        <v>0</v>
      </c>
      <c r="AN7" s="733">
        <f t="shared" si="4"/>
        <v>0</v>
      </c>
      <c r="AO7" s="733">
        <f t="shared" si="4"/>
        <v>0</v>
      </c>
      <c r="AP7" s="733">
        <f t="shared" si="4"/>
        <v>0</v>
      </c>
      <c r="AQ7" s="733">
        <f t="shared" si="4"/>
        <v>0</v>
      </c>
      <c r="AR7" s="659">
        <f t="shared" si="4"/>
        <v>195575.95124444444</v>
      </c>
      <c r="AS7" s="659">
        <f t="shared" si="4"/>
        <v>0</v>
      </c>
      <c r="AT7" s="733">
        <f t="shared" si="4"/>
        <v>0</v>
      </c>
      <c r="AU7" s="733">
        <f t="shared" si="4"/>
        <v>0</v>
      </c>
      <c r="AV7" s="655">
        <f t="shared" si="4"/>
        <v>0</v>
      </c>
      <c r="AW7" s="656">
        <f t="shared" si="4"/>
        <v>0</v>
      </c>
      <c r="AX7" s="656">
        <f t="shared" si="4"/>
        <v>0</v>
      </c>
      <c r="AY7" s="656">
        <f t="shared" si="4"/>
        <v>0</v>
      </c>
      <c r="AZ7" s="656">
        <f t="shared" si="4"/>
        <v>0</v>
      </c>
      <c r="BA7" s="656">
        <f t="shared" si="4"/>
        <v>0</v>
      </c>
      <c r="BB7" s="656">
        <f t="shared" si="4"/>
        <v>0</v>
      </c>
      <c r="BC7" s="656">
        <f t="shared" si="4"/>
        <v>0</v>
      </c>
      <c r="BD7" s="656">
        <f t="shared" si="4"/>
        <v>0</v>
      </c>
      <c r="BE7" s="656">
        <f t="shared" si="4"/>
        <v>0</v>
      </c>
      <c r="BF7" s="656">
        <f t="shared" si="4"/>
        <v>0</v>
      </c>
      <c r="BG7" s="656">
        <f t="shared" si="4"/>
        <v>0</v>
      </c>
      <c r="BH7" s="656">
        <f t="shared" si="4"/>
        <v>0</v>
      </c>
      <c r="BI7" s="656">
        <f t="shared" si="4"/>
        <v>0</v>
      </c>
      <c r="BJ7" s="656">
        <f t="shared" si="4"/>
        <v>0</v>
      </c>
      <c r="BK7" s="656">
        <f t="shared" si="4"/>
        <v>0</v>
      </c>
      <c r="BL7" s="656">
        <f t="shared" si="4"/>
        <v>0</v>
      </c>
      <c r="BM7" s="656">
        <f t="shared" si="4"/>
        <v>0</v>
      </c>
      <c r="BN7" s="656">
        <f t="shared" si="4"/>
        <v>0</v>
      </c>
      <c r="BO7" s="656">
        <f t="shared" si="4"/>
        <v>0</v>
      </c>
      <c r="BP7" s="656">
        <f t="shared" si="4"/>
        <v>0</v>
      </c>
      <c r="BQ7" s="656">
        <f t="shared" ref="BQ7:BV7" si="5">SUM(BQ16:BQ20,BQ28,BQ31)</f>
        <v>0</v>
      </c>
      <c r="BR7" s="656">
        <f t="shared" si="5"/>
        <v>0</v>
      </c>
      <c r="BS7" s="656">
        <f t="shared" si="5"/>
        <v>0</v>
      </c>
      <c r="BT7" s="656">
        <f t="shared" si="5"/>
        <v>0</v>
      </c>
      <c r="BU7" s="656">
        <f t="shared" si="5"/>
        <v>0</v>
      </c>
      <c r="BV7" s="657">
        <f t="shared" si="5"/>
        <v>0</v>
      </c>
    </row>
    <row r="8" spans="1:74" s="593" customFormat="1" ht="13.5" customHeight="1" x14ac:dyDescent="0.25">
      <c r="A8" s="580"/>
      <c r="B8" s="581" t="s">
        <v>13</v>
      </c>
      <c r="C8" s="582"/>
      <c r="D8" s="583">
        <f>SUM(D9:D31)</f>
        <v>11165171.683045715</v>
      </c>
      <c r="E8" s="580">
        <f t="shared" ref="E8:BP8" si="6">SUM(E9:E31)</f>
        <v>4007023.6356863501</v>
      </c>
      <c r="F8" s="580">
        <f t="shared" si="6"/>
        <v>1258020.6972666667</v>
      </c>
      <c r="G8" s="580">
        <f t="shared" si="6"/>
        <v>1557581.9707860323</v>
      </c>
      <c r="H8" s="580">
        <f t="shared" si="6"/>
        <v>1191420.9676336502</v>
      </c>
      <c r="I8" s="580">
        <f t="shared" si="6"/>
        <v>1464210.9161156029</v>
      </c>
      <c r="J8" s="584">
        <f t="shared" si="6"/>
        <v>272137.79610311106</v>
      </c>
      <c r="K8" s="585">
        <f t="shared" si="6"/>
        <v>35784.01965479365</v>
      </c>
      <c r="L8" s="585">
        <f t="shared" si="6"/>
        <v>24334.733015555557</v>
      </c>
      <c r="M8" s="586">
        <f t="shared" si="6"/>
        <v>26170.908062222228</v>
      </c>
      <c r="N8" s="585">
        <f t="shared" si="6"/>
        <v>242166.71854412704</v>
      </c>
      <c r="O8" s="585">
        <f t="shared" si="6"/>
        <v>42862.130725777781</v>
      </c>
      <c r="P8" s="587">
        <f t="shared" si="6"/>
        <v>28768.803537777781</v>
      </c>
      <c r="Q8" s="585">
        <f t="shared" si="6"/>
        <v>247917.02779679358</v>
      </c>
      <c r="R8" s="585">
        <f t="shared" si="6"/>
        <v>126069.64659644445</v>
      </c>
      <c r="S8" s="587">
        <f t="shared" si="6"/>
        <v>67761.854252888894</v>
      </c>
      <c r="T8" s="585">
        <f t="shared" si="6"/>
        <v>52384.585694222231</v>
      </c>
      <c r="U8" s="585">
        <f t="shared" si="6"/>
        <v>49689.685477999992</v>
      </c>
      <c r="V8" s="585">
        <f t="shared" si="6"/>
        <v>248163.00665388894</v>
      </c>
      <c r="W8" s="580">
        <f t="shared" si="6"/>
        <v>2381637.3169239205</v>
      </c>
      <c r="X8" s="584">
        <f t="shared" si="6"/>
        <v>776045.69352507952</v>
      </c>
      <c r="Y8" s="585">
        <f t="shared" si="6"/>
        <v>25596.134946666669</v>
      </c>
      <c r="Z8" s="585">
        <f t="shared" si="6"/>
        <v>8860.262999999999</v>
      </c>
      <c r="AA8" s="585">
        <f t="shared" si="6"/>
        <v>129874.69604488889</v>
      </c>
      <c r="AB8" s="586">
        <f t="shared" si="6"/>
        <v>166208.05344622224</v>
      </c>
      <c r="AC8" s="585">
        <f t="shared" si="6"/>
        <v>331461.73851555557</v>
      </c>
      <c r="AD8" s="584">
        <f t="shared" si="6"/>
        <v>327497.03423676192</v>
      </c>
      <c r="AE8" s="585">
        <f t="shared" si="6"/>
        <v>152006.57656500002</v>
      </c>
      <c r="AF8" s="586">
        <f t="shared" si="6"/>
        <v>113100.18150933334</v>
      </c>
      <c r="AG8" s="585">
        <f t="shared" si="6"/>
        <v>191262.67130323811</v>
      </c>
      <c r="AH8" s="585">
        <f t="shared" si="6"/>
        <v>159724.27383117459</v>
      </c>
      <c r="AI8" s="580">
        <f t="shared" si="6"/>
        <v>1018398.5513490478</v>
      </c>
      <c r="AJ8" s="584">
        <f t="shared" si="6"/>
        <v>699889.86581892089</v>
      </c>
      <c r="AK8" s="585">
        <f t="shared" si="6"/>
        <v>67462.537477777776</v>
      </c>
      <c r="AL8" s="585">
        <f t="shared" si="6"/>
        <v>63624.551814222228</v>
      </c>
      <c r="AM8" s="585">
        <f t="shared" si="6"/>
        <v>51823.713835682531</v>
      </c>
      <c r="AN8" s="585">
        <f t="shared" si="6"/>
        <v>51735.178492222214</v>
      </c>
      <c r="AO8" s="585">
        <f t="shared" si="6"/>
        <v>41722.389543111109</v>
      </c>
      <c r="AP8" s="585">
        <f t="shared" si="6"/>
        <v>37713.508311555554</v>
      </c>
      <c r="AQ8" s="586">
        <f t="shared" si="6"/>
        <v>4426.8060555555548</v>
      </c>
      <c r="AR8" s="588">
        <f t="shared" si="6"/>
        <v>1401083.8395009188</v>
      </c>
      <c r="AS8" s="588">
        <f t="shared" si="6"/>
        <v>892817.42346987326</v>
      </c>
      <c r="AT8" s="589">
        <f t="shared" si="6"/>
        <v>149327.12133320642</v>
      </c>
      <c r="AU8" s="587">
        <f t="shared" si="6"/>
        <v>84762.804133333382</v>
      </c>
      <c r="AV8" s="590">
        <f t="shared" si="6"/>
        <v>75219.157288888906</v>
      </c>
      <c r="AW8" s="591">
        <f t="shared" si="6"/>
        <v>65911.426993333327</v>
      </c>
      <c r="AX8" s="591">
        <f t="shared" si="6"/>
        <v>61129.223675555571</v>
      </c>
      <c r="AY8" s="591">
        <f t="shared" si="6"/>
        <v>32788.145160000007</v>
      </c>
      <c r="AZ8" s="591">
        <f t="shared" si="6"/>
        <v>38455.002685555562</v>
      </c>
      <c r="BA8" s="591">
        <f t="shared" si="6"/>
        <v>31923.352951555557</v>
      </c>
      <c r="BB8" s="591">
        <f t="shared" si="6"/>
        <v>37934.825301777782</v>
      </c>
      <c r="BC8" s="591">
        <f t="shared" si="6"/>
        <v>39789.031642857146</v>
      </c>
      <c r="BD8" s="591">
        <f t="shared" si="6"/>
        <v>25448.842819444442</v>
      </c>
      <c r="BE8" s="591">
        <f t="shared" si="6"/>
        <v>19969.320982222223</v>
      </c>
      <c r="BF8" s="591">
        <f t="shared" si="6"/>
        <v>25368.018638888891</v>
      </c>
      <c r="BG8" s="591">
        <f t="shared" si="6"/>
        <v>19636.971803333334</v>
      </c>
      <c r="BH8" s="591">
        <f t="shared" si="6"/>
        <v>20447.481382222224</v>
      </c>
      <c r="BI8" s="591">
        <f t="shared" si="6"/>
        <v>31100.165222222218</v>
      </c>
      <c r="BJ8" s="591">
        <f t="shared" si="6"/>
        <v>27172.308180555556</v>
      </c>
      <c r="BK8" s="591">
        <f t="shared" si="6"/>
        <v>23207.435055555561</v>
      </c>
      <c r="BL8" s="591">
        <f t="shared" si="6"/>
        <v>10860.224811111111</v>
      </c>
      <c r="BM8" s="591">
        <f t="shared" si="6"/>
        <v>13161.04829166667</v>
      </c>
      <c r="BN8" s="591">
        <f t="shared" si="6"/>
        <v>9114.1895777777772</v>
      </c>
      <c r="BO8" s="591">
        <f t="shared" si="6"/>
        <v>10762.091791666666</v>
      </c>
      <c r="BP8" s="591">
        <f t="shared" si="6"/>
        <v>9273.0452166666655</v>
      </c>
      <c r="BQ8" s="591">
        <f t="shared" ref="BQ8:BV8" si="7">SUM(BQ9:BQ31)</f>
        <v>6361.0844027777766</v>
      </c>
      <c r="BR8" s="591">
        <f t="shared" si="7"/>
        <v>8894.7924666666659</v>
      </c>
      <c r="BS8" s="591">
        <f t="shared" si="7"/>
        <v>5514.3114722222217</v>
      </c>
      <c r="BT8" s="591">
        <f t="shared" si="7"/>
        <v>2360.4056249999999</v>
      </c>
      <c r="BU8" s="591">
        <f t="shared" si="7"/>
        <v>3755.6796666666664</v>
      </c>
      <c r="BV8" s="592">
        <f t="shared" si="7"/>
        <v>3169.9148971428567</v>
      </c>
    </row>
    <row r="9" spans="1:74" x14ac:dyDescent="0.25">
      <c r="A9" s="594" t="s">
        <v>382</v>
      </c>
      <c r="B9" s="595" t="s">
        <v>457</v>
      </c>
      <c r="C9" s="595" t="s">
        <v>458</v>
      </c>
      <c r="D9" s="569">
        <f>+SUM(E9,I9,W9,AI9,AR9,AS9)</f>
        <v>1780648.3758759997</v>
      </c>
      <c r="E9" s="596">
        <f t="shared" ref="E9:E21" si="8">+SUM(F9:H9)</f>
        <v>773751.65782599989</v>
      </c>
      <c r="F9" s="597">
        <v>773751.65782599989</v>
      </c>
      <c r="G9" s="598"/>
      <c r="H9" s="598"/>
      <c r="I9" s="596">
        <f>SUM(J9:V9)</f>
        <v>405413.21280600003</v>
      </c>
      <c r="J9" s="599">
        <v>24877.831991999999</v>
      </c>
      <c r="K9" s="600">
        <v>29280.827003999995</v>
      </c>
      <c r="L9" s="600">
        <v>17506.960460000002</v>
      </c>
      <c r="M9" s="601">
        <v>21979.633840000006</v>
      </c>
      <c r="N9" s="599">
        <v>54386.038800000002</v>
      </c>
      <c r="O9" s="600">
        <v>19364.990698000001</v>
      </c>
      <c r="P9" s="601">
        <v>21295.112760000004</v>
      </c>
      <c r="Q9" s="599">
        <v>48787.356946000007</v>
      </c>
      <c r="R9" s="600">
        <v>19599.764152</v>
      </c>
      <c r="S9" s="601">
        <v>44332.530564000001</v>
      </c>
      <c r="T9" s="600">
        <v>39061.113472000005</v>
      </c>
      <c r="U9" s="600">
        <v>32274.291477999999</v>
      </c>
      <c r="V9" s="600">
        <v>32666.760639999997</v>
      </c>
      <c r="W9" s="596">
        <f>+SUM(X9:AH9)</f>
        <v>346700.53737400001</v>
      </c>
      <c r="X9" s="599">
        <v>22537.315679999992</v>
      </c>
      <c r="Y9" s="601">
        <v>14401.913280000001</v>
      </c>
      <c r="Z9" s="600">
        <v>8860.262999999999</v>
      </c>
      <c r="AA9" s="600">
        <v>40819.686876000007</v>
      </c>
      <c r="AB9" s="601">
        <v>17606.580784000002</v>
      </c>
      <c r="AC9" s="602">
        <v>19733.043720000001</v>
      </c>
      <c r="AD9" s="599">
        <v>40275.570332000003</v>
      </c>
      <c r="AE9" s="600">
        <v>63947.553090000001</v>
      </c>
      <c r="AF9" s="601">
        <v>33009.359696</v>
      </c>
      <c r="AG9" s="599">
        <v>40266.878967999997</v>
      </c>
      <c r="AH9" s="601">
        <v>45242.371947999993</v>
      </c>
      <c r="AI9" s="596">
        <f>SUM(AJ9:AQ9)</f>
        <v>164543.99674999999</v>
      </c>
      <c r="AJ9" s="599">
        <v>22771.270703999999</v>
      </c>
      <c r="AK9" s="600">
        <v>10927.8182</v>
      </c>
      <c r="AL9" s="600">
        <v>26510.939592000002</v>
      </c>
      <c r="AM9" s="600">
        <v>17105.484295999999</v>
      </c>
      <c r="AN9" s="600">
        <v>35372.219269999994</v>
      </c>
      <c r="AO9" s="600">
        <v>17031.243431999996</v>
      </c>
      <c r="AP9" s="600">
        <v>34825.021256</v>
      </c>
      <c r="AQ9" s="601"/>
      <c r="AR9" s="596">
        <v>28659.667686000004</v>
      </c>
      <c r="AS9" s="596">
        <f>+SUM(AT9:BV9)</f>
        <v>61579.303433999994</v>
      </c>
      <c r="AT9" s="599">
        <v>10381.282384</v>
      </c>
      <c r="AU9" s="601"/>
      <c r="AV9" s="603"/>
      <c r="AW9" s="604"/>
      <c r="AX9" s="604">
        <v>10312.411319999999</v>
      </c>
      <c r="AY9" s="604">
        <v>5750.329560000001</v>
      </c>
      <c r="AZ9" s="604">
        <v>2734.3732500000001</v>
      </c>
      <c r="BA9" s="604">
        <v>17542.191896</v>
      </c>
      <c r="BB9" s="604">
        <v>3814.0295439999995</v>
      </c>
      <c r="BC9" s="604"/>
      <c r="BD9" s="604"/>
      <c r="BE9" s="604">
        <v>7614.7437599999994</v>
      </c>
      <c r="BF9" s="604"/>
      <c r="BG9" s="604">
        <v>3429.9417200000003</v>
      </c>
      <c r="BH9" s="604"/>
      <c r="BI9" s="604"/>
      <c r="BJ9" s="604"/>
      <c r="BK9" s="604"/>
      <c r="BL9" s="604"/>
      <c r="BM9" s="604"/>
      <c r="BN9" s="604"/>
      <c r="BO9" s="604"/>
      <c r="BP9" s="604"/>
      <c r="BQ9" s="604"/>
      <c r="BR9" s="604"/>
      <c r="BS9" s="604"/>
      <c r="BT9" s="604"/>
      <c r="BU9" s="604"/>
      <c r="BV9" s="604"/>
    </row>
    <row r="10" spans="1:74" x14ac:dyDescent="0.25">
      <c r="A10" s="605" t="s">
        <v>383</v>
      </c>
      <c r="B10" s="606" t="s">
        <v>457</v>
      </c>
      <c r="C10" s="606" t="s">
        <v>92</v>
      </c>
      <c r="D10" s="569">
        <f t="shared" ref="D10:D31" si="9">+SUM(E10,I10,W10,AI10,AR10,AS10)</f>
        <v>1598569.3336177778</v>
      </c>
      <c r="E10" s="596">
        <f t="shared" si="8"/>
        <v>240404.30315999998</v>
      </c>
      <c r="F10" s="598"/>
      <c r="G10" s="598">
        <v>240404.30315999998</v>
      </c>
      <c r="H10" s="598"/>
      <c r="I10" s="596">
        <f>SUM(J10:V10)</f>
        <v>20494.748204444448</v>
      </c>
      <c r="J10" s="599"/>
      <c r="K10" s="600"/>
      <c r="L10" s="600"/>
      <c r="M10" s="601"/>
      <c r="N10" s="599">
        <v>20494.748204444448</v>
      </c>
      <c r="O10" s="600"/>
      <c r="P10" s="601"/>
      <c r="Q10" s="599"/>
      <c r="R10" s="600"/>
      <c r="S10" s="601"/>
      <c r="T10" s="600"/>
      <c r="U10" s="600"/>
      <c r="V10" s="600"/>
      <c r="W10" s="596">
        <f t="shared" ref="W10:W31" si="10">+SUM(X10:AH10)</f>
        <v>710860.51051111112</v>
      </c>
      <c r="X10" s="599">
        <v>620983.53571111115</v>
      </c>
      <c r="Y10" s="601"/>
      <c r="Z10" s="600"/>
      <c r="AA10" s="600"/>
      <c r="AB10" s="601"/>
      <c r="AC10" s="602">
        <v>12153.847142222219</v>
      </c>
      <c r="AD10" s="599">
        <v>20980.663688888893</v>
      </c>
      <c r="AE10" s="600"/>
      <c r="AF10" s="601"/>
      <c r="AG10" s="599">
        <v>19569.630551111113</v>
      </c>
      <c r="AH10" s="601">
        <v>37172.833417777772</v>
      </c>
      <c r="AI10" s="596">
        <f>SUM(AJ10:AQ10)</f>
        <v>454577.87946222234</v>
      </c>
      <c r="AJ10" s="599">
        <v>454577.87946222234</v>
      </c>
      <c r="AK10" s="600"/>
      <c r="AL10" s="600"/>
      <c r="AM10" s="600"/>
      <c r="AN10" s="600"/>
      <c r="AO10" s="600"/>
      <c r="AP10" s="600"/>
      <c r="AQ10" s="601"/>
      <c r="AR10" s="596">
        <v>157792.42862222221</v>
      </c>
      <c r="AS10" s="596">
        <f>+SUM(AT10:BV10)</f>
        <v>14439.463657777778</v>
      </c>
      <c r="AT10" s="599"/>
      <c r="AU10" s="601"/>
      <c r="AV10" s="607"/>
      <c r="AW10" s="607">
        <v>14439.463657777778</v>
      </c>
      <c r="AX10" s="607"/>
      <c r="AY10" s="607"/>
      <c r="AZ10" s="607"/>
      <c r="BA10" s="607"/>
      <c r="BB10" s="607"/>
      <c r="BC10" s="607"/>
      <c r="BD10" s="607"/>
      <c r="BE10" s="607"/>
      <c r="BF10" s="607"/>
      <c r="BG10" s="607"/>
      <c r="BH10" s="607"/>
      <c r="BI10" s="607"/>
      <c r="BJ10" s="607"/>
      <c r="BK10" s="607"/>
      <c r="BL10" s="607"/>
      <c r="BM10" s="607"/>
      <c r="BN10" s="607"/>
      <c r="BO10" s="607"/>
      <c r="BP10" s="607"/>
      <c r="BQ10" s="607"/>
      <c r="BR10" s="607"/>
      <c r="BS10" s="607"/>
      <c r="BT10" s="607"/>
      <c r="BU10" s="607"/>
      <c r="BV10" s="607"/>
    </row>
    <row r="11" spans="1:74" x14ac:dyDescent="0.25">
      <c r="A11" s="605" t="s">
        <v>383</v>
      </c>
      <c r="B11" s="606" t="s">
        <v>457</v>
      </c>
      <c r="C11" s="606" t="s">
        <v>213</v>
      </c>
      <c r="D11" s="569">
        <f t="shared" si="9"/>
        <v>1004460.0124444446</v>
      </c>
      <c r="E11" s="596">
        <f t="shared" si="8"/>
        <v>175207.52266666669</v>
      </c>
      <c r="F11" s="598"/>
      <c r="G11" s="598">
        <v>175207.52266666669</v>
      </c>
      <c r="H11" s="598"/>
      <c r="I11" s="596">
        <f>SUM(J11:V11)</f>
        <v>85565.484999999986</v>
      </c>
      <c r="J11" s="599"/>
      <c r="K11" s="600"/>
      <c r="L11" s="600"/>
      <c r="M11" s="601"/>
      <c r="N11" s="599">
        <v>23719.041555555552</v>
      </c>
      <c r="O11" s="600">
        <v>17201.991333333332</v>
      </c>
      <c r="P11" s="601"/>
      <c r="Q11" s="599"/>
      <c r="R11" s="600">
        <v>15894.575222222222</v>
      </c>
      <c r="S11" s="601">
        <v>16050.653555555557</v>
      </c>
      <c r="T11" s="600">
        <v>8049.2430000000004</v>
      </c>
      <c r="U11" s="600"/>
      <c r="V11" s="600">
        <v>4649.980333333333</v>
      </c>
      <c r="W11" s="596">
        <f t="shared" si="10"/>
        <v>282033.96000000002</v>
      </c>
      <c r="X11" s="599">
        <v>25152.829333333339</v>
      </c>
      <c r="Y11" s="601"/>
      <c r="Z11" s="600"/>
      <c r="AA11" s="600">
        <v>19063.105333333337</v>
      </c>
      <c r="AB11" s="601">
        <v>65002.520222222229</v>
      </c>
      <c r="AC11" s="602">
        <v>70012.673111111115</v>
      </c>
      <c r="AD11" s="599">
        <v>57542.80733333333</v>
      </c>
      <c r="AE11" s="600">
        <v>17881.070444444442</v>
      </c>
      <c r="AF11" s="601"/>
      <c r="AG11" s="599">
        <v>27378.95422222223</v>
      </c>
      <c r="AH11" s="601"/>
      <c r="AI11" s="596">
        <f>SUM(AJ11:AQ11)</f>
        <v>163496.29833333334</v>
      </c>
      <c r="AJ11" s="599">
        <v>70097.100444444455</v>
      </c>
      <c r="AK11" s="600">
        <v>34220.832444444444</v>
      </c>
      <c r="AL11" s="600">
        <v>29391.76322222222</v>
      </c>
      <c r="AM11" s="600">
        <v>17562.047111111111</v>
      </c>
      <c r="AN11" s="600"/>
      <c r="AO11" s="600">
        <v>12224.555111111114</v>
      </c>
      <c r="AP11" s="600"/>
      <c r="AQ11" s="601"/>
      <c r="AR11" s="596">
        <v>151149.47066666669</v>
      </c>
      <c r="AS11" s="596">
        <f>+SUM(AT11:BV11)</f>
        <v>147007.27577777774</v>
      </c>
      <c r="AT11" s="599">
        <v>34188.939666666665</v>
      </c>
      <c r="AU11" s="601">
        <v>15320.351777777778</v>
      </c>
      <c r="AV11" s="607"/>
      <c r="AW11" s="607">
        <v>7619.4065555555553</v>
      </c>
      <c r="AX11" s="607">
        <v>8285.7991111111132</v>
      </c>
      <c r="AY11" s="607"/>
      <c r="AZ11" s="607">
        <v>6872.0123333333331</v>
      </c>
      <c r="BA11" s="607"/>
      <c r="BB11" s="607">
        <v>7070.7380000000003</v>
      </c>
      <c r="BC11" s="607">
        <v>9967.7149999999983</v>
      </c>
      <c r="BD11" s="607">
        <v>9877.9397777777795</v>
      </c>
      <c r="BE11" s="607"/>
      <c r="BF11" s="607">
        <v>12317.526777777779</v>
      </c>
      <c r="BG11" s="607">
        <v>4038.7976666666655</v>
      </c>
      <c r="BH11" s="607">
        <v>9516.9085555555575</v>
      </c>
      <c r="BI11" s="607">
        <v>4300.845888888889</v>
      </c>
      <c r="BJ11" s="607">
        <v>13541.575999999999</v>
      </c>
      <c r="BK11" s="607"/>
      <c r="BL11" s="607">
        <v>4088.7186666666657</v>
      </c>
      <c r="BM11" s="607"/>
      <c r="BN11" s="607"/>
      <c r="BO11" s="607"/>
      <c r="BP11" s="607"/>
      <c r="BQ11" s="607"/>
      <c r="BR11" s="607"/>
      <c r="BS11" s="607"/>
      <c r="BT11" s="607"/>
      <c r="BU11" s="607"/>
      <c r="BV11" s="607"/>
    </row>
    <row r="12" spans="1:74" x14ac:dyDescent="0.25">
      <c r="A12" s="608" t="s">
        <v>384</v>
      </c>
      <c r="B12" s="609" t="s">
        <v>457</v>
      </c>
      <c r="C12" s="609" t="s">
        <v>97</v>
      </c>
      <c r="D12" s="569">
        <f t="shared" si="9"/>
        <v>177782.25764</v>
      </c>
      <c r="E12" s="596">
        <f t="shared" si="8"/>
        <v>177782.25764</v>
      </c>
      <c r="F12" s="598"/>
      <c r="G12" s="598"/>
      <c r="H12" s="598">
        <v>177782.25764</v>
      </c>
      <c r="I12" s="596"/>
      <c r="J12" s="599"/>
      <c r="K12" s="600"/>
      <c r="L12" s="600"/>
      <c r="M12" s="601"/>
      <c r="N12" s="599"/>
      <c r="O12" s="600"/>
      <c r="P12" s="601"/>
      <c r="Q12" s="599"/>
      <c r="R12" s="600"/>
      <c r="S12" s="601"/>
      <c r="T12" s="600"/>
      <c r="U12" s="600"/>
      <c r="V12" s="600"/>
      <c r="W12" s="596">
        <f t="shared" si="10"/>
        <v>0</v>
      </c>
      <c r="X12" s="599"/>
      <c r="Y12" s="601"/>
      <c r="Z12" s="600"/>
      <c r="AA12" s="600"/>
      <c r="AB12" s="601"/>
      <c r="AC12" s="602"/>
      <c r="AD12" s="599"/>
      <c r="AE12" s="600"/>
      <c r="AF12" s="601"/>
      <c r="AG12" s="599"/>
      <c r="AH12" s="601"/>
      <c r="AI12" s="596"/>
      <c r="AJ12" s="599"/>
      <c r="AK12" s="600"/>
      <c r="AL12" s="600"/>
      <c r="AM12" s="600"/>
      <c r="AN12" s="600"/>
      <c r="AO12" s="600"/>
      <c r="AP12" s="600"/>
      <c r="AQ12" s="601"/>
      <c r="AR12" s="596"/>
      <c r="AS12" s="596"/>
      <c r="AT12" s="599"/>
      <c r="AU12" s="601"/>
      <c r="AV12" s="607"/>
      <c r="AW12" s="607"/>
      <c r="AX12" s="607"/>
      <c r="AY12" s="607"/>
      <c r="AZ12" s="607"/>
      <c r="BA12" s="607"/>
      <c r="BB12" s="607"/>
      <c r="BC12" s="607"/>
      <c r="BD12" s="607"/>
      <c r="BE12" s="607"/>
      <c r="BF12" s="607"/>
      <c r="BG12" s="607"/>
      <c r="BH12" s="607"/>
      <c r="BI12" s="607"/>
      <c r="BJ12" s="607"/>
      <c r="BK12" s="607"/>
      <c r="BL12" s="607"/>
      <c r="BM12" s="607"/>
      <c r="BN12" s="607"/>
      <c r="BO12" s="607"/>
      <c r="BP12" s="607"/>
      <c r="BQ12" s="607"/>
      <c r="BR12" s="607"/>
      <c r="BS12" s="607"/>
      <c r="BT12" s="607"/>
      <c r="BU12" s="607"/>
      <c r="BV12" s="607"/>
    </row>
    <row r="13" spans="1:74" x14ac:dyDescent="0.25">
      <c r="A13" s="608" t="s">
        <v>384</v>
      </c>
      <c r="B13" s="609" t="s">
        <v>457</v>
      </c>
      <c r="C13" s="609" t="s">
        <v>214</v>
      </c>
      <c r="D13" s="569">
        <f t="shared" si="9"/>
        <v>281540.17539777781</v>
      </c>
      <c r="E13" s="596">
        <f t="shared" si="8"/>
        <v>98471.285622222233</v>
      </c>
      <c r="F13" s="598"/>
      <c r="G13" s="598"/>
      <c r="H13" s="598">
        <v>98471.285622222233</v>
      </c>
      <c r="I13" s="596"/>
      <c r="J13" s="599"/>
      <c r="K13" s="600"/>
      <c r="L13" s="600"/>
      <c r="M13" s="601"/>
      <c r="N13" s="599"/>
      <c r="O13" s="600"/>
      <c r="P13" s="601"/>
      <c r="Q13" s="599"/>
      <c r="R13" s="600"/>
      <c r="S13" s="601"/>
      <c r="T13" s="600"/>
      <c r="U13" s="600"/>
      <c r="V13" s="600"/>
      <c r="W13" s="596">
        <f t="shared" si="10"/>
        <v>52388.287000000011</v>
      </c>
      <c r="X13" s="599"/>
      <c r="Y13" s="601"/>
      <c r="Z13" s="600"/>
      <c r="AA13" s="600"/>
      <c r="AB13" s="601"/>
      <c r="AC13" s="602"/>
      <c r="AD13" s="599">
        <v>52388.287000000011</v>
      </c>
      <c r="AE13" s="600"/>
      <c r="AF13" s="601"/>
      <c r="AG13" s="599"/>
      <c r="AH13" s="601"/>
      <c r="AI13" s="596">
        <f>+SUM(AJ13:AK13)</f>
        <v>5800.0094999999992</v>
      </c>
      <c r="AJ13" s="599"/>
      <c r="AK13" s="600">
        <v>5800.0094999999992</v>
      </c>
      <c r="AL13" s="600"/>
      <c r="AM13" s="600"/>
      <c r="AN13" s="600"/>
      <c r="AO13" s="600"/>
      <c r="AP13" s="600"/>
      <c r="AQ13" s="601"/>
      <c r="AR13" s="596">
        <v>95272.924155555578</v>
      </c>
      <c r="AS13" s="596">
        <f>+SUM(AT13:AU13)</f>
        <v>29607.669120000002</v>
      </c>
      <c r="AT13" s="599">
        <v>29607.669120000002</v>
      </c>
      <c r="AU13" s="601"/>
      <c r="AV13" s="607"/>
      <c r="AW13" s="607"/>
      <c r="AX13" s="607"/>
      <c r="AY13" s="607"/>
      <c r="AZ13" s="607"/>
      <c r="BA13" s="607"/>
      <c r="BB13" s="607"/>
      <c r="BC13" s="607"/>
      <c r="BD13" s="607"/>
      <c r="BE13" s="607"/>
      <c r="BF13" s="607"/>
      <c r="BG13" s="607"/>
      <c r="BH13" s="607"/>
      <c r="BI13" s="607"/>
      <c r="BJ13" s="607"/>
      <c r="BK13" s="607"/>
      <c r="BL13" s="607"/>
      <c r="BM13" s="607"/>
      <c r="BN13" s="607"/>
      <c r="BO13" s="607"/>
      <c r="BP13" s="607"/>
      <c r="BQ13" s="607"/>
      <c r="BR13" s="607"/>
      <c r="BS13" s="607"/>
      <c r="BT13" s="607"/>
      <c r="BU13" s="607"/>
      <c r="BV13" s="607"/>
    </row>
    <row r="14" spans="1:74" x14ac:dyDescent="0.25">
      <c r="A14" s="608" t="s">
        <v>384</v>
      </c>
      <c r="B14" s="609" t="s">
        <v>457</v>
      </c>
      <c r="C14" s="609" t="s">
        <v>215</v>
      </c>
      <c r="D14" s="569">
        <f t="shared" si="9"/>
        <v>208630.16333333333</v>
      </c>
      <c r="E14" s="596">
        <f t="shared" si="8"/>
        <v>177702.37</v>
      </c>
      <c r="F14" s="598"/>
      <c r="G14" s="598"/>
      <c r="H14" s="598">
        <v>177702.37</v>
      </c>
      <c r="I14" s="596"/>
      <c r="J14" s="599"/>
      <c r="K14" s="600"/>
      <c r="L14" s="600"/>
      <c r="M14" s="601"/>
      <c r="N14" s="599"/>
      <c r="O14" s="600"/>
      <c r="P14" s="601"/>
      <c r="Q14" s="599"/>
      <c r="R14" s="600"/>
      <c r="S14" s="601"/>
      <c r="T14" s="600"/>
      <c r="U14" s="600"/>
      <c r="V14" s="600"/>
      <c r="W14" s="596">
        <f t="shared" si="10"/>
        <v>0</v>
      </c>
      <c r="X14" s="599"/>
      <c r="Y14" s="601"/>
      <c r="Z14" s="600"/>
      <c r="AA14" s="600"/>
      <c r="AB14" s="601"/>
      <c r="AC14" s="602"/>
      <c r="AD14" s="599"/>
      <c r="AE14" s="600"/>
      <c r="AF14" s="601"/>
      <c r="AG14" s="599"/>
      <c r="AH14" s="610"/>
      <c r="AI14" s="596"/>
      <c r="AJ14" s="599"/>
      <c r="AK14" s="600"/>
      <c r="AL14" s="600"/>
      <c r="AM14" s="600"/>
      <c r="AN14" s="600"/>
      <c r="AO14" s="600"/>
      <c r="AP14" s="600"/>
      <c r="AQ14" s="601"/>
      <c r="AR14" s="596"/>
      <c r="AS14" s="596">
        <f>+SUM(AT14:BV14)</f>
        <v>30927.793333333335</v>
      </c>
      <c r="AT14" s="599"/>
      <c r="AU14" s="601"/>
      <c r="AV14" s="607">
        <v>30927.793333333335</v>
      </c>
      <c r="AW14" s="607"/>
      <c r="AX14" s="607"/>
      <c r="AY14" s="607"/>
      <c r="AZ14" s="607"/>
      <c r="BA14" s="607"/>
      <c r="BB14" s="607"/>
      <c r="BC14" s="607"/>
      <c r="BD14" s="607"/>
      <c r="BE14" s="607"/>
      <c r="BF14" s="607"/>
      <c r="BG14" s="607"/>
      <c r="BH14" s="607"/>
      <c r="BI14" s="607"/>
      <c r="BJ14" s="607"/>
      <c r="BK14" s="607"/>
      <c r="BL14" s="607"/>
      <c r="BM14" s="607"/>
      <c r="BN14" s="607"/>
      <c r="BO14" s="607"/>
      <c r="BP14" s="607"/>
      <c r="BQ14" s="607"/>
      <c r="BR14" s="607"/>
      <c r="BS14" s="607"/>
      <c r="BT14" s="607"/>
      <c r="BU14" s="607"/>
      <c r="BV14" s="607"/>
    </row>
    <row r="15" spans="1:74" x14ac:dyDescent="0.25">
      <c r="A15" s="608" t="s">
        <v>384</v>
      </c>
      <c r="B15" s="611" t="s">
        <v>457</v>
      </c>
      <c r="C15" s="611" t="s">
        <v>459</v>
      </c>
      <c r="D15" s="577">
        <f t="shared" si="9"/>
        <v>432278.01380936534</v>
      </c>
      <c r="E15" s="596">
        <f t="shared" si="8"/>
        <v>68453.951768888917</v>
      </c>
      <c r="F15" s="613"/>
      <c r="G15" s="613"/>
      <c r="H15" s="613">
        <v>68453.951768888917</v>
      </c>
      <c r="I15" s="612">
        <f>SUM(J15:V15)</f>
        <v>29347.055309920637</v>
      </c>
      <c r="J15" s="614">
        <v>3326.525333333333</v>
      </c>
      <c r="K15" s="615">
        <v>1395.6844285714287</v>
      </c>
      <c r="L15" s="615">
        <v>2414.3298888888885</v>
      </c>
      <c r="M15" s="616">
        <v>3501.9032222222222</v>
      </c>
      <c r="N15" s="614">
        <v>4455.2156666666669</v>
      </c>
      <c r="O15" s="615">
        <v>1010.1832500000002</v>
      </c>
      <c r="P15" s="616">
        <v>1883.4917777777778</v>
      </c>
      <c r="Q15" s="614">
        <v>1258.0834285714284</v>
      </c>
      <c r="R15" s="615"/>
      <c r="S15" s="616">
        <v>1246.356911111111</v>
      </c>
      <c r="T15" s="615">
        <v>3395.8685555555548</v>
      </c>
      <c r="U15" s="615">
        <v>2944.6502222222216</v>
      </c>
      <c r="V15" s="615">
        <v>2514.7626249999998</v>
      </c>
      <c r="W15" s="612">
        <f t="shared" si="10"/>
        <v>60831.123937222226</v>
      </c>
      <c r="X15" s="614">
        <v>27601.640444444442</v>
      </c>
      <c r="Y15" s="616">
        <v>6686.4904444444455</v>
      </c>
      <c r="Z15" s="615"/>
      <c r="AA15" s="615">
        <v>1834.3655555555556</v>
      </c>
      <c r="AB15" s="616">
        <v>6417.965222222223</v>
      </c>
      <c r="AC15" s="617">
        <v>5387.4074444444459</v>
      </c>
      <c r="AD15" s="614">
        <v>8318.3851111111126</v>
      </c>
      <c r="AE15" s="615">
        <v>1521.8747150000002</v>
      </c>
      <c r="AF15" s="616"/>
      <c r="AG15" s="614">
        <v>3062.9950000000003</v>
      </c>
      <c r="AH15" s="616"/>
      <c r="AI15" s="612">
        <f>SUM(AJ15:AQ15)</f>
        <v>32619.012249999996</v>
      </c>
      <c r="AJ15" s="614">
        <v>20226.95955555555</v>
      </c>
      <c r="AK15" s="615">
        <v>1696.8181111111112</v>
      </c>
      <c r="AL15" s="615">
        <v>1076.9676666666664</v>
      </c>
      <c r="AM15" s="615"/>
      <c r="AN15" s="615">
        <v>2596.9741111111111</v>
      </c>
      <c r="AO15" s="615">
        <v>3655.53575</v>
      </c>
      <c r="AP15" s="615">
        <v>1726.4775555555559</v>
      </c>
      <c r="AQ15" s="616">
        <v>1639.2794999999999</v>
      </c>
      <c r="AR15" s="612">
        <v>169185.40058666689</v>
      </c>
      <c r="AS15" s="612">
        <f>+SUM(AT15:BV15)</f>
        <v>71841.469956666682</v>
      </c>
      <c r="AT15" s="614">
        <v>4213.9639066666668</v>
      </c>
      <c r="AU15" s="616">
        <v>12192.185542222222</v>
      </c>
      <c r="AV15" s="618">
        <v>13047.895777777776</v>
      </c>
      <c r="AW15" s="618">
        <v>5124.8347555555556</v>
      </c>
      <c r="AX15" s="618">
        <v>3947.2613333333334</v>
      </c>
      <c r="AY15" s="618">
        <v>5026.5239111111114</v>
      </c>
      <c r="AZ15" s="618">
        <v>4343.984835555555</v>
      </c>
      <c r="BA15" s="618">
        <v>1500.9555</v>
      </c>
      <c r="BB15" s="618"/>
      <c r="BC15" s="618">
        <v>1733.688142857143</v>
      </c>
      <c r="BD15" s="618">
        <v>1893.6628750000002</v>
      </c>
      <c r="BE15" s="618"/>
      <c r="BF15" s="618"/>
      <c r="BG15" s="618"/>
      <c r="BH15" s="618">
        <v>2284.4414933333337</v>
      </c>
      <c r="BI15" s="618">
        <v>2031.0408888888887</v>
      </c>
      <c r="BJ15" s="618">
        <v>1195.3266249999999</v>
      </c>
      <c r="BK15" s="618"/>
      <c r="BL15" s="618"/>
      <c r="BM15" s="618">
        <v>2805.1616249999997</v>
      </c>
      <c r="BN15" s="618">
        <v>1475.4884444444444</v>
      </c>
      <c r="BO15" s="618">
        <v>1544.1601250000001</v>
      </c>
      <c r="BP15" s="618">
        <v>1653.3347499999998</v>
      </c>
      <c r="BQ15" s="618">
        <v>1836.1677777777779</v>
      </c>
      <c r="BR15" s="618"/>
      <c r="BS15" s="618">
        <v>2617.2467499999998</v>
      </c>
      <c r="BT15" s="618"/>
      <c r="BU15" s="618"/>
      <c r="BV15" s="618">
        <v>1374.144897142857</v>
      </c>
    </row>
    <row r="16" spans="1:74" x14ac:dyDescent="0.25">
      <c r="A16" s="594" t="s">
        <v>382</v>
      </c>
      <c r="B16" s="619" t="s">
        <v>140</v>
      </c>
      <c r="C16" s="619" t="s">
        <v>104</v>
      </c>
      <c r="D16" s="620">
        <f t="shared" si="9"/>
        <v>245427.41583111114</v>
      </c>
      <c r="E16" s="621">
        <f t="shared" si="8"/>
        <v>132773.88838666669</v>
      </c>
      <c r="F16" s="622">
        <v>132773.88838666669</v>
      </c>
      <c r="G16" s="622"/>
      <c r="H16" s="622"/>
      <c r="I16" s="621"/>
      <c r="J16" s="623"/>
      <c r="K16" s="624"/>
      <c r="L16" s="624"/>
      <c r="M16" s="625"/>
      <c r="N16" s="623"/>
      <c r="O16" s="624"/>
      <c r="P16" s="625"/>
      <c r="Q16" s="623"/>
      <c r="R16" s="624"/>
      <c r="S16" s="625"/>
      <c r="T16" s="624"/>
      <c r="U16" s="624"/>
      <c r="V16" s="624"/>
      <c r="W16" s="621">
        <f t="shared" si="10"/>
        <v>0</v>
      </c>
      <c r="X16" s="623"/>
      <c r="Y16" s="625"/>
      <c r="Z16" s="624"/>
      <c r="AA16" s="624"/>
      <c r="AB16" s="625"/>
      <c r="AC16" s="626"/>
      <c r="AD16" s="623"/>
      <c r="AE16" s="624"/>
      <c r="AF16" s="625"/>
      <c r="AG16" s="623"/>
      <c r="AH16" s="625"/>
      <c r="AI16" s="621"/>
      <c r="AJ16" s="623"/>
      <c r="AK16" s="624"/>
      <c r="AL16" s="624"/>
      <c r="AM16" s="624"/>
      <c r="AN16" s="624"/>
      <c r="AO16" s="624"/>
      <c r="AP16" s="624"/>
      <c r="AQ16" s="625"/>
      <c r="AR16" s="621">
        <v>112653.52744444445</v>
      </c>
      <c r="AS16" s="621"/>
      <c r="AT16" s="623"/>
      <c r="AU16" s="625"/>
      <c r="AV16" s="604"/>
      <c r="AW16" s="604"/>
      <c r="AX16" s="604"/>
      <c r="AY16" s="604"/>
      <c r="AZ16" s="604"/>
      <c r="BA16" s="604"/>
      <c r="BB16" s="604"/>
      <c r="BC16" s="604"/>
      <c r="BD16" s="604"/>
      <c r="BE16" s="604"/>
      <c r="BF16" s="604"/>
      <c r="BG16" s="604"/>
      <c r="BH16" s="604"/>
      <c r="BI16" s="604"/>
      <c r="BJ16" s="604"/>
      <c r="BK16" s="604"/>
      <c r="BL16" s="604"/>
      <c r="BM16" s="604"/>
      <c r="BN16" s="604"/>
      <c r="BO16" s="604"/>
      <c r="BP16" s="604"/>
      <c r="BQ16" s="604"/>
      <c r="BR16" s="604"/>
      <c r="BS16" s="604"/>
      <c r="BT16" s="604"/>
      <c r="BU16" s="604"/>
      <c r="BV16" s="604"/>
    </row>
    <row r="17" spans="1:74" x14ac:dyDescent="0.25">
      <c r="A17" s="608" t="s">
        <v>384</v>
      </c>
      <c r="B17" s="609" t="s">
        <v>140</v>
      </c>
      <c r="C17" s="609" t="s">
        <v>254</v>
      </c>
      <c r="D17" s="569">
        <f t="shared" si="9"/>
        <v>113578.41247555555</v>
      </c>
      <c r="E17" s="596">
        <f t="shared" si="8"/>
        <v>113578.41247555555</v>
      </c>
      <c r="F17" s="598"/>
      <c r="G17" s="598"/>
      <c r="H17" s="598">
        <v>113578.41247555555</v>
      </c>
      <c r="I17" s="596"/>
      <c r="J17" s="599"/>
      <c r="K17" s="600"/>
      <c r="L17" s="600"/>
      <c r="M17" s="601"/>
      <c r="N17" s="599"/>
      <c r="O17" s="600"/>
      <c r="P17" s="601"/>
      <c r="Q17" s="599"/>
      <c r="R17" s="600"/>
      <c r="S17" s="601"/>
      <c r="T17" s="600"/>
      <c r="U17" s="600"/>
      <c r="V17" s="600"/>
      <c r="W17" s="596">
        <f t="shared" si="10"/>
        <v>0</v>
      </c>
      <c r="X17" s="599"/>
      <c r="Y17" s="601"/>
      <c r="Z17" s="600"/>
      <c r="AA17" s="600"/>
      <c r="AB17" s="601"/>
      <c r="AC17" s="602"/>
      <c r="AD17" s="599"/>
      <c r="AE17" s="600"/>
      <c r="AF17" s="601"/>
      <c r="AG17" s="599"/>
      <c r="AH17" s="601"/>
      <c r="AI17" s="596"/>
      <c r="AJ17" s="599"/>
      <c r="AK17" s="600"/>
      <c r="AL17" s="600"/>
      <c r="AM17" s="600"/>
      <c r="AN17" s="600"/>
      <c r="AO17" s="600"/>
      <c r="AP17" s="600"/>
      <c r="AQ17" s="601"/>
      <c r="AR17" s="596"/>
      <c r="AS17" s="596"/>
      <c r="AT17" s="599"/>
      <c r="AU17" s="601"/>
      <c r="AV17" s="607"/>
      <c r="AW17" s="607"/>
      <c r="AX17" s="607"/>
      <c r="AY17" s="607"/>
      <c r="AZ17" s="607"/>
      <c r="BA17" s="607"/>
      <c r="BB17" s="607"/>
      <c r="BC17" s="607"/>
      <c r="BD17" s="607"/>
      <c r="BE17" s="607"/>
      <c r="BF17" s="607"/>
      <c r="BG17" s="607"/>
      <c r="BH17" s="607"/>
      <c r="BI17" s="607"/>
      <c r="BJ17" s="607"/>
      <c r="BK17" s="607"/>
      <c r="BL17" s="607"/>
      <c r="BM17" s="607"/>
      <c r="BN17" s="607"/>
      <c r="BO17" s="607"/>
      <c r="BP17" s="607"/>
      <c r="BQ17" s="607"/>
      <c r="BR17" s="607"/>
      <c r="BS17" s="607"/>
      <c r="BT17" s="607"/>
      <c r="BU17" s="607"/>
      <c r="BV17" s="607"/>
    </row>
    <row r="18" spans="1:74" x14ac:dyDescent="0.25">
      <c r="A18" s="608" t="s">
        <v>384</v>
      </c>
      <c r="B18" s="609" t="s">
        <v>140</v>
      </c>
      <c r="C18" s="609" t="s">
        <v>95</v>
      </c>
      <c r="D18" s="569">
        <f t="shared" si="9"/>
        <v>86899.966888888885</v>
      </c>
      <c r="E18" s="596">
        <f t="shared" si="8"/>
        <v>86899.966888888885</v>
      </c>
      <c r="F18" s="598"/>
      <c r="G18" s="598"/>
      <c r="H18" s="598">
        <v>86899.966888888885</v>
      </c>
      <c r="I18" s="596"/>
      <c r="J18" s="599"/>
      <c r="K18" s="600"/>
      <c r="L18" s="600"/>
      <c r="M18" s="601"/>
      <c r="N18" s="599"/>
      <c r="O18" s="600"/>
      <c r="P18" s="601"/>
      <c r="Q18" s="599"/>
      <c r="R18" s="600"/>
      <c r="S18" s="601"/>
      <c r="T18" s="600"/>
      <c r="U18" s="600"/>
      <c r="V18" s="600"/>
      <c r="W18" s="596">
        <f t="shared" si="10"/>
        <v>0</v>
      </c>
      <c r="X18" s="599"/>
      <c r="Y18" s="601"/>
      <c r="Z18" s="600"/>
      <c r="AA18" s="600"/>
      <c r="AB18" s="601"/>
      <c r="AC18" s="602"/>
      <c r="AD18" s="599"/>
      <c r="AE18" s="600"/>
      <c r="AF18" s="601"/>
      <c r="AG18" s="599"/>
      <c r="AH18" s="601"/>
      <c r="AI18" s="596"/>
      <c r="AJ18" s="599"/>
      <c r="AK18" s="600"/>
      <c r="AL18" s="600"/>
      <c r="AM18" s="600"/>
      <c r="AN18" s="600"/>
      <c r="AO18" s="600"/>
      <c r="AP18" s="600"/>
      <c r="AQ18" s="601"/>
      <c r="AR18" s="596"/>
      <c r="AS18" s="596"/>
      <c r="AT18" s="599"/>
      <c r="AU18" s="601"/>
      <c r="AV18" s="607"/>
      <c r="AW18" s="607"/>
      <c r="AX18" s="607"/>
      <c r="AY18" s="607"/>
      <c r="AZ18" s="607"/>
      <c r="BA18" s="607"/>
      <c r="BB18" s="607"/>
      <c r="BC18" s="607"/>
      <c r="BD18" s="607"/>
      <c r="BE18" s="607"/>
      <c r="BF18" s="607"/>
      <c r="BG18" s="607"/>
      <c r="BH18" s="607"/>
      <c r="BI18" s="607"/>
      <c r="BJ18" s="607"/>
      <c r="BK18" s="607"/>
      <c r="BL18" s="607"/>
      <c r="BM18" s="607"/>
      <c r="BN18" s="607"/>
      <c r="BO18" s="607"/>
      <c r="BP18" s="607"/>
      <c r="BQ18" s="607"/>
      <c r="BR18" s="607"/>
      <c r="BS18" s="607"/>
      <c r="BT18" s="607"/>
      <c r="BU18" s="607"/>
      <c r="BV18" s="607"/>
    </row>
    <row r="19" spans="1:74" x14ac:dyDescent="0.25">
      <c r="A19" s="608" t="s">
        <v>384</v>
      </c>
      <c r="B19" s="609" t="s">
        <v>140</v>
      </c>
      <c r="C19" s="609" t="s">
        <v>96</v>
      </c>
      <c r="D19" s="569">
        <f t="shared" si="9"/>
        <v>102435.13333333333</v>
      </c>
      <c r="E19" s="596">
        <f t="shared" si="8"/>
        <v>68097.095333333331</v>
      </c>
      <c r="F19" s="598"/>
      <c r="G19" s="598"/>
      <c r="H19" s="598">
        <v>68097.095333333331</v>
      </c>
      <c r="I19" s="596">
        <f>+SUM(J19:V19)</f>
        <v>34338.038</v>
      </c>
      <c r="J19" s="599"/>
      <c r="K19" s="600"/>
      <c r="L19" s="600"/>
      <c r="M19" s="601"/>
      <c r="N19" s="599"/>
      <c r="O19" s="600"/>
      <c r="P19" s="601"/>
      <c r="Q19" s="599">
        <v>34338.038</v>
      </c>
      <c r="R19" s="600"/>
      <c r="S19" s="601"/>
      <c r="T19" s="600"/>
      <c r="U19" s="600"/>
      <c r="V19" s="600"/>
      <c r="W19" s="596">
        <f t="shared" si="10"/>
        <v>0</v>
      </c>
      <c r="X19" s="599"/>
      <c r="Y19" s="601"/>
      <c r="Z19" s="600"/>
      <c r="AA19" s="600"/>
      <c r="AB19" s="601"/>
      <c r="AC19" s="602"/>
      <c r="AD19" s="599"/>
      <c r="AE19" s="600"/>
      <c r="AF19" s="601"/>
      <c r="AG19" s="599"/>
      <c r="AH19" s="601"/>
      <c r="AI19" s="596"/>
      <c r="AJ19" s="599"/>
      <c r="AK19" s="600"/>
      <c r="AL19" s="600"/>
      <c r="AM19" s="600"/>
      <c r="AN19" s="600"/>
      <c r="AO19" s="600"/>
      <c r="AP19" s="600"/>
      <c r="AQ19" s="601"/>
      <c r="AR19" s="596"/>
      <c r="AS19" s="596"/>
      <c r="AT19" s="599"/>
      <c r="AU19" s="601"/>
      <c r="AV19" s="607"/>
      <c r="AW19" s="607"/>
      <c r="AX19" s="607"/>
      <c r="AY19" s="607"/>
      <c r="AZ19" s="607"/>
      <c r="BA19" s="607"/>
      <c r="BB19" s="607"/>
      <c r="BC19" s="607"/>
      <c r="BD19" s="607"/>
      <c r="BE19" s="607"/>
      <c r="BF19" s="607"/>
      <c r="BG19" s="607"/>
      <c r="BH19" s="607"/>
      <c r="BI19" s="607"/>
      <c r="BJ19" s="607"/>
      <c r="BK19" s="607"/>
      <c r="BL19" s="607"/>
      <c r="BM19" s="607"/>
      <c r="BN19" s="607"/>
      <c r="BO19" s="607"/>
      <c r="BP19" s="607"/>
      <c r="BQ19" s="607"/>
      <c r="BR19" s="607"/>
      <c r="BS19" s="607"/>
      <c r="BT19" s="607"/>
      <c r="BU19" s="607"/>
      <c r="BV19" s="607"/>
    </row>
    <row r="20" spans="1:74" x14ac:dyDescent="0.25">
      <c r="A20" s="608" t="s">
        <v>384</v>
      </c>
      <c r="B20" s="611" t="s">
        <v>140</v>
      </c>
      <c r="C20" s="611" t="s">
        <v>257</v>
      </c>
      <c r="D20" s="577">
        <f t="shared" si="9"/>
        <v>46339.971751111108</v>
      </c>
      <c r="E20" s="612">
        <f t="shared" si="8"/>
        <v>45872.390084444443</v>
      </c>
      <c r="F20" s="613"/>
      <c r="G20" s="613"/>
      <c r="H20" s="613">
        <v>45872.390084444443</v>
      </c>
      <c r="I20" s="612"/>
      <c r="J20" s="614"/>
      <c r="K20" s="615"/>
      <c r="L20" s="615"/>
      <c r="M20" s="616"/>
      <c r="N20" s="614"/>
      <c r="O20" s="615"/>
      <c r="P20" s="616"/>
      <c r="Q20" s="614"/>
      <c r="R20" s="615"/>
      <c r="S20" s="616"/>
      <c r="T20" s="615"/>
      <c r="U20" s="615"/>
      <c r="V20" s="615"/>
      <c r="W20" s="612">
        <f t="shared" si="10"/>
        <v>467.58166666666665</v>
      </c>
      <c r="X20" s="614"/>
      <c r="Y20" s="616"/>
      <c r="Z20" s="615"/>
      <c r="AA20" s="615"/>
      <c r="AB20" s="616"/>
      <c r="AC20" s="617"/>
      <c r="AD20" s="614">
        <v>467.58166666666665</v>
      </c>
      <c r="AE20" s="615"/>
      <c r="AF20" s="616"/>
      <c r="AG20" s="614"/>
      <c r="AH20" s="616"/>
      <c r="AI20" s="612"/>
      <c r="AJ20" s="614"/>
      <c r="AK20" s="615"/>
      <c r="AL20" s="615"/>
      <c r="AM20" s="615"/>
      <c r="AN20" s="615"/>
      <c r="AO20" s="615"/>
      <c r="AP20" s="615"/>
      <c r="AQ20" s="616"/>
      <c r="AR20" s="612"/>
      <c r="AS20" s="612"/>
      <c r="AT20" s="614"/>
      <c r="AU20" s="616"/>
      <c r="AV20" s="618"/>
      <c r="AW20" s="618"/>
      <c r="AX20" s="618"/>
      <c r="AY20" s="618"/>
      <c r="AZ20" s="618"/>
      <c r="BA20" s="618"/>
      <c r="BB20" s="618"/>
      <c r="BC20" s="618"/>
      <c r="BD20" s="618"/>
      <c r="BE20" s="618"/>
      <c r="BF20" s="618"/>
      <c r="BG20" s="618"/>
      <c r="BH20" s="618"/>
      <c r="BI20" s="618"/>
      <c r="BJ20" s="618"/>
      <c r="BK20" s="618"/>
      <c r="BL20" s="618"/>
      <c r="BM20" s="618"/>
      <c r="BN20" s="618"/>
      <c r="BO20" s="618"/>
      <c r="BP20" s="618"/>
      <c r="BQ20" s="618"/>
      <c r="BR20" s="618"/>
      <c r="BS20" s="618"/>
      <c r="BT20" s="618"/>
      <c r="BU20" s="618"/>
      <c r="BV20" s="618"/>
    </row>
    <row r="21" spans="1:74" x14ac:dyDescent="0.25">
      <c r="A21" s="594" t="s">
        <v>382</v>
      </c>
      <c r="B21" s="595" t="s">
        <v>460</v>
      </c>
      <c r="C21" s="595" t="s">
        <v>461</v>
      </c>
      <c r="D21" s="569">
        <f t="shared" si="9"/>
        <v>351495.15105400002</v>
      </c>
      <c r="E21" s="596">
        <f t="shared" si="8"/>
        <v>351495.15105400002</v>
      </c>
      <c r="F21" s="598">
        <v>351495.15105400002</v>
      </c>
      <c r="G21" s="598"/>
      <c r="H21" s="598"/>
      <c r="I21" s="596"/>
      <c r="J21" s="599"/>
      <c r="K21" s="600"/>
      <c r="L21" s="600"/>
      <c r="M21" s="601"/>
      <c r="N21" s="599"/>
      <c r="O21" s="600"/>
      <c r="P21" s="601"/>
      <c r="Q21" s="599"/>
      <c r="R21" s="600"/>
      <c r="S21" s="601"/>
      <c r="T21" s="600"/>
      <c r="U21" s="600"/>
      <c r="V21" s="600"/>
      <c r="W21" s="596">
        <f t="shared" si="10"/>
        <v>0</v>
      </c>
      <c r="X21" s="599"/>
      <c r="Y21" s="601"/>
      <c r="Z21" s="600"/>
      <c r="AA21" s="600"/>
      <c r="AB21" s="601"/>
      <c r="AC21" s="602"/>
      <c r="AD21" s="599"/>
      <c r="AE21" s="600"/>
      <c r="AF21" s="601"/>
      <c r="AG21" s="599"/>
      <c r="AH21" s="601"/>
      <c r="AI21" s="596"/>
      <c r="AJ21" s="599"/>
      <c r="AK21" s="600"/>
      <c r="AL21" s="600"/>
      <c r="AM21" s="600"/>
      <c r="AN21" s="600"/>
      <c r="AO21" s="600"/>
      <c r="AP21" s="600"/>
      <c r="AQ21" s="601"/>
      <c r="AR21" s="596"/>
      <c r="AS21" s="596"/>
      <c r="AT21" s="599"/>
      <c r="AU21" s="601"/>
      <c r="AV21" s="607"/>
      <c r="AW21" s="607"/>
      <c r="AX21" s="607"/>
      <c r="AY21" s="607"/>
      <c r="AZ21" s="607"/>
      <c r="BA21" s="607"/>
      <c r="BB21" s="607"/>
      <c r="BC21" s="607"/>
      <c r="BD21" s="607"/>
      <c r="BE21" s="607"/>
      <c r="BF21" s="607"/>
      <c r="BG21" s="607"/>
      <c r="BH21" s="607"/>
      <c r="BI21" s="607"/>
      <c r="BJ21" s="607"/>
      <c r="BK21" s="607"/>
      <c r="BL21" s="607"/>
      <c r="BM21" s="607"/>
      <c r="BN21" s="607"/>
      <c r="BO21" s="607"/>
      <c r="BP21" s="607"/>
      <c r="BQ21" s="607"/>
      <c r="BR21" s="607"/>
      <c r="BS21" s="607"/>
      <c r="BT21" s="607"/>
      <c r="BU21" s="607"/>
      <c r="BV21" s="607"/>
    </row>
    <row r="22" spans="1:74" x14ac:dyDescent="0.25">
      <c r="A22" s="605" t="s">
        <v>383</v>
      </c>
      <c r="B22" s="606" t="s">
        <v>460</v>
      </c>
      <c r="C22" s="606" t="s">
        <v>462</v>
      </c>
      <c r="D22" s="569">
        <f t="shared" si="9"/>
        <v>94203.841395555486</v>
      </c>
      <c r="E22" s="596">
        <f t="shared" ref="E22:E28" si="11">+SUM(F22:H22)</f>
        <v>90768.80406222216</v>
      </c>
      <c r="F22" s="598"/>
      <c r="G22" s="598">
        <v>90768.80406222216</v>
      </c>
      <c r="H22" s="598"/>
      <c r="I22" s="596">
        <f>+SUM(J22:V22)</f>
        <v>3435.0373333333332</v>
      </c>
      <c r="J22" s="599"/>
      <c r="K22" s="600"/>
      <c r="L22" s="600"/>
      <c r="M22" s="601"/>
      <c r="N22" s="599">
        <v>3435.0373333333332</v>
      </c>
      <c r="O22" s="600"/>
      <c r="P22" s="601"/>
      <c r="Q22" s="599"/>
      <c r="R22" s="600"/>
      <c r="S22" s="601"/>
      <c r="T22" s="600"/>
      <c r="U22" s="600"/>
      <c r="V22" s="600"/>
      <c r="W22" s="661">
        <f t="shared" si="10"/>
        <v>0</v>
      </c>
      <c r="X22" s="599"/>
      <c r="Y22" s="601"/>
      <c r="Z22" s="600"/>
      <c r="AA22" s="600"/>
      <c r="AB22" s="601"/>
      <c r="AC22" s="602"/>
      <c r="AD22" s="599"/>
      <c r="AE22" s="600"/>
      <c r="AF22" s="601"/>
      <c r="AG22" s="599"/>
      <c r="AH22" s="601"/>
      <c r="AI22" s="596"/>
      <c r="AJ22" s="599"/>
      <c r="AK22" s="600"/>
      <c r="AL22" s="600"/>
      <c r="AM22" s="600"/>
      <c r="AN22" s="600"/>
      <c r="AO22" s="600"/>
      <c r="AP22" s="600"/>
      <c r="AQ22" s="601"/>
      <c r="AR22" s="596"/>
      <c r="AS22" s="596"/>
      <c r="AT22" s="599"/>
      <c r="AU22" s="601"/>
      <c r="AV22" s="607"/>
      <c r="AW22" s="607"/>
      <c r="AX22" s="607"/>
      <c r="AY22" s="607"/>
      <c r="AZ22" s="607"/>
      <c r="BA22" s="607"/>
      <c r="BB22" s="607"/>
      <c r="BC22" s="607"/>
      <c r="BD22" s="607"/>
      <c r="BE22" s="607"/>
      <c r="BF22" s="607"/>
      <c r="BG22" s="607"/>
      <c r="BH22" s="607"/>
      <c r="BI22" s="607"/>
      <c r="BJ22" s="607"/>
      <c r="BK22" s="607"/>
      <c r="BL22" s="607"/>
      <c r="BM22" s="607"/>
      <c r="BN22" s="607"/>
      <c r="BO22" s="607"/>
      <c r="BP22" s="607"/>
      <c r="BQ22" s="607"/>
      <c r="BR22" s="607"/>
      <c r="BS22" s="607"/>
      <c r="BT22" s="607"/>
      <c r="BU22" s="607"/>
      <c r="BV22" s="607"/>
    </row>
    <row r="23" spans="1:74" x14ac:dyDescent="0.25">
      <c r="A23" s="605" t="s">
        <v>383</v>
      </c>
      <c r="B23" s="606" t="s">
        <v>460</v>
      </c>
      <c r="C23" s="606" t="s">
        <v>463</v>
      </c>
      <c r="D23" s="569">
        <f t="shared" si="9"/>
        <v>25259.28162666667</v>
      </c>
      <c r="E23" s="596">
        <f t="shared" si="11"/>
        <v>25259.28162666667</v>
      </c>
      <c r="F23" s="598"/>
      <c r="G23" s="598">
        <v>25259.28162666667</v>
      </c>
      <c r="H23" s="598"/>
      <c r="I23" s="596"/>
      <c r="J23" s="599"/>
      <c r="K23" s="600"/>
      <c r="L23" s="600"/>
      <c r="M23" s="601"/>
      <c r="N23" s="599"/>
      <c r="O23" s="600"/>
      <c r="P23" s="601"/>
      <c r="Q23" s="599"/>
      <c r="R23" s="600"/>
      <c r="S23" s="601"/>
      <c r="T23" s="600"/>
      <c r="U23" s="600"/>
      <c r="V23" s="600"/>
      <c r="W23" s="661">
        <f t="shared" si="10"/>
        <v>0</v>
      </c>
      <c r="X23" s="599"/>
      <c r="Y23" s="601"/>
      <c r="Z23" s="600"/>
      <c r="AA23" s="600"/>
      <c r="AB23" s="601"/>
      <c r="AC23" s="602"/>
      <c r="AD23" s="599"/>
      <c r="AE23" s="600"/>
      <c r="AF23" s="601"/>
      <c r="AG23" s="599"/>
      <c r="AH23" s="601"/>
      <c r="AI23" s="596"/>
      <c r="AJ23" s="599"/>
      <c r="AK23" s="600"/>
      <c r="AL23" s="600"/>
      <c r="AM23" s="600"/>
      <c r="AN23" s="600"/>
      <c r="AO23" s="600"/>
      <c r="AP23" s="600"/>
      <c r="AQ23" s="601"/>
      <c r="AR23" s="596"/>
      <c r="AS23" s="596"/>
      <c r="AT23" s="599"/>
      <c r="AU23" s="601"/>
      <c r="AV23" s="607"/>
      <c r="AW23" s="607"/>
      <c r="AX23" s="607"/>
      <c r="AY23" s="607"/>
      <c r="AZ23" s="607"/>
      <c r="BA23" s="607"/>
      <c r="BB23" s="607"/>
      <c r="BC23" s="607"/>
      <c r="BD23" s="607"/>
      <c r="BE23" s="607"/>
      <c r="BF23" s="607"/>
      <c r="BG23" s="607"/>
      <c r="BH23" s="607"/>
      <c r="BI23" s="607"/>
      <c r="BJ23" s="607"/>
      <c r="BK23" s="607"/>
      <c r="BL23" s="607"/>
      <c r="BM23" s="607"/>
      <c r="BN23" s="607"/>
      <c r="BO23" s="607"/>
      <c r="BP23" s="607"/>
      <c r="BQ23" s="607"/>
      <c r="BR23" s="607"/>
      <c r="BS23" s="607"/>
      <c r="BT23" s="607"/>
      <c r="BU23" s="607"/>
      <c r="BV23" s="607"/>
    </row>
    <row r="24" spans="1:74" x14ac:dyDescent="0.25">
      <c r="A24" s="605" t="s">
        <v>383</v>
      </c>
      <c r="B24" s="606" t="s">
        <v>460</v>
      </c>
      <c r="C24" s="606" t="s">
        <v>261</v>
      </c>
      <c r="D24" s="569">
        <f t="shared" si="9"/>
        <v>2348635.7708488894</v>
      </c>
      <c r="E24" s="596">
        <f t="shared" si="11"/>
        <v>939988.43137333402</v>
      </c>
      <c r="F24" s="598"/>
      <c r="G24" s="598">
        <v>939988.43137333402</v>
      </c>
      <c r="H24" s="598"/>
      <c r="I24" s="596">
        <f>+SUM(J24:V24)</f>
        <v>763927.11764444434</v>
      </c>
      <c r="J24" s="599">
        <v>243933.43877777772</v>
      </c>
      <c r="K24" s="600"/>
      <c r="L24" s="600"/>
      <c r="M24" s="601"/>
      <c r="N24" s="599">
        <v>99638.082222222234</v>
      </c>
      <c r="O24" s="600"/>
      <c r="P24" s="601"/>
      <c r="Q24" s="599">
        <v>158342.23697777773</v>
      </c>
      <c r="R24" s="600">
        <v>88107.843222222233</v>
      </c>
      <c r="S24" s="601"/>
      <c r="T24" s="600"/>
      <c r="U24" s="600"/>
      <c r="V24" s="600">
        <v>173905.51644444448</v>
      </c>
      <c r="W24" s="661">
        <f t="shared" si="10"/>
        <v>644720.22183111112</v>
      </c>
      <c r="X24" s="599">
        <v>57799.226657777777</v>
      </c>
      <c r="Y24" s="601"/>
      <c r="Z24" s="600"/>
      <c r="AA24" s="600">
        <v>61720.986835555552</v>
      </c>
      <c r="AB24" s="601">
        <v>66037.778440000009</v>
      </c>
      <c r="AC24" s="602">
        <v>173616.10788888889</v>
      </c>
      <c r="AD24" s="599"/>
      <c r="AE24" s="600">
        <v>67356.100377777781</v>
      </c>
      <c r="AF24" s="601">
        <v>77967.79081333334</v>
      </c>
      <c r="AG24" s="599">
        <v>72566.169955555568</v>
      </c>
      <c r="AH24" s="601">
        <v>67656.060862222235</v>
      </c>
      <c r="AI24" s="596">
        <f>+SUM(AJ24:AQ24)</f>
        <v>0</v>
      </c>
      <c r="AJ24" s="599"/>
      <c r="AK24" s="600"/>
      <c r="AL24" s="600"/>
      <c r="AM24" s="600"/>
      <c r="AN24" s="600"/>
      <c r="AO24" s="600"/>
      <c r="AP24" s="600"/>
      <c r="AQ24" s="601"/>
      <c r="AR24" s="596"/>
      <c r="AS24" s="596">
        <f>+SUM(AT24:AU24)</f>
        <v>0</v>
      </c>
      <c r="AT24" s="599"/>
      <c r="AU24" s="601"/>
      <c r="AV24" s="607"/>
      <c r="AW24" s="607"/>
      <c r="AX24" s="607"/>
      <c r="AY24" s="607"/>
      <c r="AZ24" s="607"/>
      <c r="BA24" s="607"/>
      <c r="BB24" s="607"/>
      <c r="BC24" s="607"/>
      <c r="BD24" s="607"/>
      <c r="BE24" s="607"/>
      <c r="BF24" s="607"/>
      <c r="BG24" s="607"/>
      <c r="BH24" s="607"/>
      <c r="BI24" s="607"/>
      <c r="BJ24" s="607"/>
      <c r="BK24" s="607"/>
      <c r="BL24" s="607"/>
      <c r="BM24" s="607"/>
      <c r="BN24" s="607"/>
      <c r="BO24" s="607"/>
      <c r="BP24" s="607"/>
      <c r="BQ24" s="607"/>
      <c r="BR24" s="607"/>
      <c r="BS24" s="607"/>
      <c r="BT24" s="607"/>
      <c r="BU24" s="607"/>
      <c r="BV24" s="607"/>
    </row>
    <row r="25" spans="1:74" x14ac:dyDescent="0.25">
      <c r="A25" s="608" t="s">
        <v>384</v>
      </c>
      <c r="B25" s="609" t="s">
        <v>460</v>
      </c>
      <c r="C25" s="609" t="s">
        <v>464</v>
      </c>
      <c r="D25" s="569">
        <f t="shared" si="9"/>
        <v>61023.934092857147</v>
      </c>
      <c r="E25" s="596">
        <f t="shared" si="11"/>
        <v>6251.5151111111109</v>
      </c>
      <c r="F25" s="598"/>
      <c r="G25" s="598"/>
      <c r="H25" s="598">
        <v>6251.5151111111109</v>
      </c>
      <c r="I25" s="596">
        <f>+SUM(J25:V25)</f>
        <v>2736.8677777777775</v>
      </c>
      <c r="J25" s="599"/>
      <c r="K25" s="600"/>
      <c r="L25" s="600"/>
      <c r="M25" s="601"/>
      <c r="N25" s="599">
        <v>581.71400000000006</v>
      </c>
      <c r="O25" s="600"/>
      <c r="P25" s="601"/>
      <c r="Q25" s="599">
        <v>747.25177777777776</v>
      </c>
      <c r="R25" s="600"/>
      <c r="S25" s="601">
        <v>1407.9019999999998</v>
      </c>
      <c r="T25" s="600"/>
      <c r="U25" s="600"/>
      <c r="V25" s="600"/>
      <c r="W25" s="661">
        <f t="shared" si="10"/>
        <v>10773.967603174604</v>
      </c>
      <c r="X25" s="599"/>
      <c r="Y25" s="601">
        <v>701.22933333333322</v>
      </c>
      <c r="Z25" s="600"/>
      <c r="AA25" s="600"/>
      <c r="AB25" s="601">
        <v>1292.3</v>
      </c>
      <c r="AC25" s="602"/>
      <c r="AD25" s="599">
        <v>8169.4625555555558</v>
      </c>
      <c r="AE25" s="600"/>
      <c r="AF25" s="601"/>
      <c r="AG25" s="599"/>
      <c r="AH25" s="601">
        <v>610.97571428571428</v>
      </c>
      <c r="AI25" s="596">
        <f>+SUM(AJ25:AQ25)</f>
        <v>11820.770011904759</v>
      </c>
      <c r="AJ25" s="599"/>
      <c r="AK25" s="600">
        <v>972.16999999999985</v>
      </c>
      <c r="AL25" s="600">
        <v>2236.9974444444442</v>
      </c>
      <c r="AM25" s="600">
        <v>3422.2044285714287</v>
      </c>
      <c r="AN25" s="600">
        <v>2446.7138888888885</v>
      </c>
      <c r="AO25" s="600">
        <v>1519.4682499999999</v>
      </c>
      <c r="AP25" s="600">
        <v>627.27199999999993</v>
      </c>
      <c r="AQ25" s="601">
        <v>595.94400000000007</v>
      </c>
      <c r="AR25" s="596">
        <v>1745.5955000000001</v>
      </c>
      <c r="AS25" s="596">
        <f t="shared" ref="AS25:AS30" si="12">+SUM(AT25:BV25)</f>
        <v>27695.218088888891</v>
      </c>
      <c r="AT25" s="599">
        <v>2984.8829999999998</v>
      </c>
      <c r="AU25" s="601">
        <v>835.98500000000001</v>
      </c>
      <c r="AV25" s="607">
        <v>1504.3976</v>
      </c>
      <c r="AW25" s="607">
        <v>559.96949999999993</v>
      </c>
      <c r="AX25" s="607">
        <v>582.10299999999995</v>
      </c>
      <c r="AY25" s="607">
        <v>478.548</v>
      </c>
      <c r="AZ25" s="607">
        <v>597.52080000000012</v>
      </c>
      <c r="BA25" s="607">
        <v>333.56899999999996</v>
      </c>
      <c r="BB25" s="607">
        <v>929.86750000000006</v>
      </c>
      <c r="BC25" s="607">
        <v>1312.913</v>
      </c>
      <c r="BD25" s="607">
        <v>1464.9991666666665</v>
      </c>
      <c r="BE25" s="607">
        <v>2121.5692222222224</v>
      </c>
      <c r="BF25" s="607">
        <v>503.78774999999996</v>
      </c>
      <c r="BG25" s="607">
        <v>792.39075000000003</v>
      </c>
      <c r="BH25" s="607">
        <v>1010.578</v>
      </c>
      <c r="BI25" s="607"/>
      <c r="BJ25" s="607"/>
      <c r="BK25" s="607"/>
      <c r="BL25" s="607">
        <v>1042.2275</v>
      </c>
      <c r="BM25" s="607"/>
      <c r="BN25" s="607">
        <v>1549.6017999999999</v>
      </c>
      <c r="BO25" s="607">
        <v>597.52099999999996</v>
      </c>
      <c r="BP25" s="607">
        <v>1195.0419999999999</v>
      </c>
      <c r="BQ25" s="607"/>
      <c r="BR25" s="607">
        <v>2394.36</v>
      </c>
      <c r="BS25" s="607">
        <v>1614.1034999999999</v>
      </c>
      <c r="BT25" s="607"/>
      <c r="BU25" s="607">
        <v>1493.511</v>
      </c>
      <c r="BV25" s="607">
        <v>1795.7699999999995</v>
      </c>
    </row>
    <row r="26" spans="1:74" x14ac:dyDescent="0.25">
      <c r="A26" s="608" t="s">
        <v>384</v>
      </c>
      <c r="B26" s="609" t="s">
        <v>460</v>
      </c>
      <c r="C26" s="609" t="s">
        <v>465</v>
      </c>
      <c r="D26" s="569">
        <f t="shared" si="9"/>
        <v>291895.86934285797</v>
      </c>
      <c r="E26" s="596">
        <f t="shared" si="11"/>
        <v>139870.18153142912</v>
      </c>
      <c r="F26" s="598"/>
      <c r="G26" s="598"/>
      <c r="H26" s="598">
        <v>139870.18153142912</v>
      </c>
      <c r="I26" s="596">
        <f>+SUM(J26:V26)</f>
        <v>1933.9384285714284</v>
      </c>
      <c r="J26" s="599"/>
      <c r="K26" s="600"/>
      <c r="L26" s="600"/>
      <c r="M26" s="601"/>
      <c r="N26" s="599">
        <v>1933.9384285714284</v>
      </c>
      <c r="O26" s="600"/>
      <c r="P26" s="601"/>
      <c r="Q26" s="599"/>
      <c r="R26" s="600"/>
      <c r="S26" s="601"/>
      <c r="T26" s="600"/>
      <c r="U26" s="600"/>
      <c r="V26" s="600"/>
      <c r="W26" s="661">
        <f t="shared" si="10"/>
        <v>16552.671000000002</v>
      </c>
      <c r="X26" s="599"/>
      <c r="Y26" s="601"/>
      <c r="Z26" s="600"/>
      <c r="AA26" s="600"/>
      <c r="AB26" s="601"/>
      <c r="AC26" s="602">
        <v>8114.5510000000022</v>
      </c>
      <c r="AD26" s="599">
        <v>5060.6005714285711</v>
      </c>
      <c r="AE26" s="600"/>
      <c r="AF26" s="601"/>
      <c r="AG26" s="599">
        <v>3377.5194285714283</v>
      </c>
      <c r="AH26" s="601"/>
      <c r="AI26" s="596">
        <f>+SUM(AJ26:AQ26)</f>
        <v>27327.572714285696</v>
      </c>
      <c r="AJ26" s="599">
        <v>27327.572714285696</v>
      </c>
      <c r="AK26" s="600"/>
      <c r="AL26" s="600"/>
      <c r="AM26" s="600"/>
      <c r="AN26" s="600"/>
      <c r="AO26" s="600"/>
      <c r="AP26" s="600"/>
      <c r="AQ26" s="601"/>
      <c r="AR26" s="596">
        <v>97035.569937143169</v>
      </c>
      <c r="AS26" s="596">
        <f t="shared" si="12"/>
        <v>9175.9357314285717</v>
      </c>
      <c r="AT26" s="599">
        <v>9175.9357314285717</v>
      </c>
      <c r="AU26" s="601"/>
      <c r="AV26" s="607"/>
      <c r="AW26" s="607"/>
      <c r="AX26" s="607"/>
      <c r="AY26" s="607"/>
      <c r="AZ26" s="607"/>
      <c r="BA26" s="607"/>
      <c r="BB26" s="607"/>
      <c r="BC26" s="607"/>
      <c r="BD26" s="607"/>
      <c r="BE26" s="607"/>
      <c r="BF26" s="607"/>
      <c r="BG26" s="607"/>
      <c r="BH26" s="607"/>
      <c r="BI26" s="607"/>
      <c r="BJ26" s="607"/>
      <c r="BK26" s="607"/>
      <c r="BL26" s="607"/>
      <c r="BM26" s="607"/>
      <c r="BN26" s="607"/>
      <c r="BO26" s="607"/>
      <c r="BP26" s="607"/>
      <c r="BQ26" s="607"/>
      <c r="BR26" s="607"/>
      <c r="BS26" s="607"/>
      <c r="BT26" s="607"/>
      <c r="BU26" s="607"/>
      <c r="BV26" s="607"/>
    </row>
    <row r="27" spans="1:74" x14ac:dyDescent="0.25">
      <c r="A27" s="608" t="s">
        <v>384</v>
      </c>
      <c r="B27" s="609" t="s">
        <v>460</v>
      </c>
      <c r="C27" s="609" t="s">
        <v>466</v>
      </c>
      <c r="D27" s="569">
        <f t="shared" si="9"/>
        <v>1420276.2730611081</v>
      </c>
      <c r="E27" s="596">
        <f t="shared" si="11"/>
        <v>205318.82017777665</v>
      </c>
      <c r="F27" s="598"/>
      <c r="G27" s="598"/>
      <c r="H27" s="598">
        <v>205318.82017777665</v>
      </c>
      <c r="I27" s="596">
        <f>+SUM(J27:V27)</f>
        <v>93543.64411111112</v>
      </c>
      <c r="J27" s="599"/>
      <c r="K27" s="600">
        <v>5107.5082222222227</v>
      </c>
      <c r="L27" s="600">
        <v>4413.4426666666659</v>
      </c>
      <c r="M27" s="601">
        <v>689.37099999999998</v>
      </c>
      <c r="N27" s="599">
        <v>33522.902333333361</v>
      </c>
      <c r="O27" s="600">
        <v>5284.9654444444432</v>
      </c>
      <c r="P27" s="601">
        <v>5590.1989999999996</v>
      </c>
      <c r="Q27" s="599">
        <v>4444.0606666666645</v>
      </c>
      <c r="R27" s="600">
        <v>2467.4639999999995</v>
      </c>
      <c r="S27" s="601">
        <v>4724.4112222222202</v>
      </c>
      <c r="T27" s="600">
        <v>1878.3606666666665</v>
      </c>
      <c r="U27" s="600">
        <v>14470.743777777774</v>
      </c>
      <c r="V27" s="600">
        <v>10950.215111111109</v>
      </c>
      <c r="W27" s="661">
        <f t="shared" si="10"/>
        <v>146362.50665777779</v>
      </c>
      <c r="X27" s="599">
        <v>17889.878555555544</v>
      </c>
      <c r="Y27" s="601">
        <v>3806.501888888889</v>
      </c>
      <c r="Z27" s="600"/>
      <c r="AA27" s="600">
        <v>6436.5514444444443</v>
      </c>
      <c r="AB27" s="601">
        <v>9850.9087777777786</v>
      </c>
      <c r="AC27" s="602">
        <v>42010.596208888928</v>
      </c>
      <c r="AD27" s="599">
        <v>30364.798777777778</v>
      </c>
      <c r="AE27" s="600">
        <v>1299.9779377777777</v>
      </c>
      <c r="AF27" s="601">
        <v>2123.0309999999999</v>
      </c>
      <c r="AG27" s="599">
        <v>23538.230177777768</v>
      </c>
      <c r="AH27" s="601">
        <v>9042.0318888888887</v>
      </c>
      <c r="AI27" s="596">
        <f>+SUM(AJ27:AQ27)</f>
        <v>136552.86918444457</v>
      </c>
      <c r="AJ27" s="599">
        <v>83228.939795555692</v>
      </c>
      <c r="AK27" s="600">
        <v>13844.889222222218</v>
      </c>
      <c r="AL27" s="600">
        <v>4407.8838888888895</v>
      </c>
      <c r="AM27" s="600">
        <v>13733.977999999997</v>
      </c>
      <c r="AN27" s="600">
        <v>11319.27122222222</v>
      </c>
      <c r="AO27" s="600">
        <v>7291.5870000000014</v>
      </c>
      <c r="AP27" s="600">
        <v>534.73749999999995</v>
      </c>
      <c r="AQ27" s="601">
        <v>2191.5825555555548</v>
      </c>
      <c r="AR27" s="596">
        <v>374237.92111555324</v>
      </c>
      <c r="AS27" s="596">
        <f t="shared" si="12"/>
        <v>464260.51181444468</v>
      </c>
      <c r="AT27" s="599">
        <v>54571.262191111164</v>
      </c>
      <c r="AU27" s="601">
        <v>54982.321813333372</v>
      </c>
      <c r="AV27" s="607">
        <v>29739.070577777798</v>
      </c>
      <c r="AW27" s="607">
        <v>38167.75252444444</v>
      </c>
      <c r="AX27" s="607">
        <v>38001.64891111113</v>
      </c>
      <c r="AY27" s="607">
        <v>21532.743688888891</v>
      </c>
      <c r="AZ27" s="607">
        <v>23907.111466666673</v>
      </c>
      <c r="BA27" s="607">
        <v>12546.636555555557</v>
      </c>
      <c r="BB27" s="607">
        <v>26120.19025777778</v>
      </c>
      <c r="BC27" s="607">
        <v>21684.555000000008</v>
      </c>
      <c r="BD27" s="607">
        <v>12212.240999999998</v>
      </c>
      <c r="BE27" s="607">
        <v>10233.008000000002</v>
      </c>
      <c r="BF27" s="607">
        <v>12546.70411111111</v>
      </c>
      <c r="BG27" s="607">
        <v>11375.841666666667</v>
      </c>
      <c r="BH27" s="607">
        <v>7635.5533333333333</v>
      </c>
      <c r="BI27" s="607">
        <v>4336.2452222222219</v>
      </c>
      <c r="BJ27" s="607">
        <v>12435.405555555559</v>
      </c>
      <c r="BK27" s="607">
        <v>18081.99155555556</v>
      </c>
      <c r="BL27" s="607">
        <v>5729.2786444444446</v>
      </c>
      <c r="BM27" s="607">
        <v>10355.886666666669</v>
      </c>
      <c r="BN27" s="607">
        <v>6089.0993333333327</v>
      </c>
      <c r="BO27" s="607">
        <v>8620.4106666666667</v>
      </c>
      <c r="BP27" s="607">
        <v>6424.6684666666661</v>
      </c>
      <c r="BQ27" s="607">
        <v>4524.9166249999989</v>
      </c>
      <c r="BR27" s="607">
        <v>6500.4324666666653</v>
      </c>
      <c r="BS27" s="607">
        <v>1282.9612222222222</v>
      </c>
      <c r="BT27" s="607">
        <v>2360.4056249999999</v>
      </c>
      <c r="BU27" s="607">
        <v>2262.1686666666665</v>
      </c>
      <c r="BV27" s="607"/>
    </row>
    <row r="28" spans="1:74" x14ac:dyDescent="0.25">
      <c r="A28" s="605" t="s">
        <v>383</v>
      </c>
      <c r="B28" s="606" t="s">
        <v>467</v>
      </c>
      <c r="C28" s="606" t="s">
        <v>468</v>
      </c>
      <c r="D28" s="569">
        <f t="shared" si="9"/>
        <v>239929.19188285715</v>
      </c>
      <c r="E28" s="596">
        <f t="shared" si="11"/>
        <v>85953.627897142869</v>
      </c>
      <c r="F28" s="627"/>
      <c r="G28" s="598">
        <v>85953.627897142869</v>
      </c>
      <c r="H28" s="627"/>
      <c r="I28" s="596">
        <f>+SUM(J28:V28)</f>
        <v>23475.771499999995</v>
      </c>
      <c r="J28" s="599"/>
      <c r="K28" s="600"/>
      <c r="L28" s="600"/>
      <c r="M28" s="601"/>
      <c r="N28" s="599"/>
      <c r="O28" s="600"/>
      <c r="P28" s="601"/>
      <c r="Q28" s="599"/>
      <c r="R28" s="600"/>
      <c r="S28" s="601"/>
      <c r="T28" s="600"/>
      <c r="U28" s="600"/>
      <c r="V28" s="600">
        <v>23475.771499999995</v>
      </c>
      <c r="W28" s="661">
        <f t="shared" si="10"/>
        <v>108443.65634285714</v>
      </c>
      <c r="X28" s="599">
        <v>4081.2671428571421</v>
      </c>
      <c r="Y28" s="601"/>
      <c r="Z28" s="600"/>
      <c r="AA28" s="600"/>
      <c r="AB28" s="601"/>
      <c r="AC28" s="602">
        <v>433.512</v>
      </c>
      <c r="AD28" s="599">
        <v>103928.8772</v>
      </c>
      <c r="AE28" s="600"/>
      <c r="AF28" s="601"/>
      <c r="AG28" s="599"/>
      <c r="AH28" s="601"/>
      <c r="AI28" s="596">
        <f>+SUM(AJ28:AQ28)</f>
        <v>21660.143142857141</v>
      </c>
      <c r="AJ28" s="599">
        <v>21660.143142857141</v>
      </c>
      <c r="AK28" s="600"/>
      <c r="AL28" s="600"/>
      <c r="AM28" s="600"/>
      <c r="AN28" s="600"/>
      <c r="AO28" s="600"/>
      <c r="AP28" s="600"/>
      <c r="AQ28" s="601"/>
      <c r="AR28" s="596">
        <v>395.99299999999999</v>
      </c>
      <c r="AS28" s="596"/>
      <c r="AT28" s="599"/>
      <c r="AU28" s="601"/>
      <c r="AV28" s="607"/>
      <c r="AW28" s="607"/>
      <c r="AX28" s="607"/>
      <c r="AY28" s="607"/>
      <c r="AZ28" s="607"/>
      <c r="BA28" s="607"/>
      <c r="BB28" s="607"/>
      <c r="BC28" s="607"/>
      <c r="BD28" s="607"/>
      <c r="BE28" s="607"/>
      <c r="BF28" s="607"/>
      <c r="BG28" s="607"/>
      <c r="BH28" s="607"/>
      <c r="BI28" s="607"/>
      <c r="BJ28" s="607"/>
      <c r="BK28" s="607"/>
      <c r="BL28" s="607"/>
      <c r="BM28" s="607"/>
      <c r="BN28" s="607"/>
      <c r="BO28" s="607"/>
      <c r="BP28" s="607"/>
      <c r="BQ28" s="607"/>
      <c r="BR28" s="607"/>
      <c r="BS28" s="607"/>
      <c r="BT28" s="607"/>
      <c r="BU28" s="607"/>
      <c r="BV28" s="607"/>
    </row>
    <row r="29" spans="1:74" x14ac:dyDescent="0.25">
      <c r="A29" s="628" t="s">
        <v>469</v>
      </c>
      <c r="B29" s="629" t="s">
        <v>460</v>
      </c>
      <c r="C29" s="629" t="s">
        <v>470</v>
      </c>
      <c r="D29" s="569">
        <f t="shared" si="9"/>
        <v>77018.516080000001</v>
      </c>
      <c r="E29" s="630"/>
      <c r="F29" s="631"/>
      <c r="G29" s="631"/>
      <c r="H29" s="631"/>
      <c r="I29" s="630"/>
      <c r="J29" s="632"/>
      <c r="M29" s="633"/>
      <c r="N29" s="632"/>
      <c r="P29" s="633"/>
      <c r="Q29" s="632"/>
      <c r="S29" s="633"/>
      <c r="W29" s="661">
        <f t="shared" si="10"/>
        <v>0</v>
      </c>
      <c r="X29" s="632"/>
      <c r="Y29" s="633"/>
      <c r="AB29" s="633"/>
      <c r="AC29" s="634"/>
      <c r="AD29" s="635"/>
      <c r="AF29" s="636"/>
      <c r="AG29" s="635"/>
      <c r="AH29" s="636"/>
      <c r="AI29" s="596"/>
      <c r="AJ29" s="599"/>
      <c r="AK29" s="600"/>
      <c r="AL29" s="600"/>
      <c r="AM29" s="600"/>
      <c r="AN29" s="600"/>
      <c r="AO29" s="600"/>
      <c r="AP29" s="600"/>
      <c r="AQ29" s="601"/>
      <c r="AR29" s="596">
        <v>56586.482857777773</v>
      </c>
      <c r="AS29" s="596">
        <f t="shared" si="12"/>
        <v>20432.033222222221</v>
      </c>
      <c r="AT29" s="599"/>
      <c r="AU29" s="601"/>
      <c r="AV29" s="607"/>
      <c r="AW29" s="607"/>
      <c r="AX29" s="607"/>
      <c r="AY29" s="607"/>
      <c r="AZ29" s="607"/>
      <c r="BA29" s="607"/>
      <c r="BB29" s="607"/>
      <c r="BC29" s="607"/>
      <c r="BD29" s="607"/>
      <c r="BE29" s="607"/>
      <c r="BF29" s="607"/>
      <c r="BG29" s="607"/>
      <c r="BH29" s="607"/>
      <c r="BI29" s="607">
        <v>20432.033222222221</v>
      </c>
      <c r="BJ29" s="607"/>
      <c r="BK29" s="607"/>
      <c r="BL29" s="607"/>
      <c r="BM29" s="607"/>
      <c r="BN29" s="607"/>
      <c r="BO29" s="607"/>
      <c r="BP29" s="607"/>
      <c r="BQ29" s="607"/>
      <c r="BR29" s="607"/>
      <c r="BS29" s="607"/>
      <c r="BT29" s="607"/>
      <c r="BU29" s="607"/>
      <c r="BV29" s="607"/>
    </row>
    <row r="30" spans="1:74" x14ac:dyDescent="0.25">
      <c r="A30" s="628" t="s">
        <v>469</v>
      </c>
      <c r="B30" s="629" t="s">
        <v>460</v>
      </c>
      <c r="C30" s="629" t="s">
        <v>106</v>
      </c>
      <c r="D30" s="569">
        <f t="shared" si="9"/>
        <v>94318.190462222265</v>
      </c>
      <c r="E30" s="596">
        <f>+SUM(F30:H30)</f>
        <v>3122.721</v>
      </c>
      <c r="F30" s="631"/>
      <c r="G30" s="598"/>
      <c r="H30" s="598">
        <v>3122.721</v>
      </c>
      <c r="I30" s="630"/>
      <c r="J30" s="632"/>
      <c r="M30" s="633"/>
      <c r="N30" s="632"/>
      <c r="P30" s="633"/>
      <c r="Q30" s="632"/>
      <c r="S30" s="633"/>
      <c r="W30" s="661">
        <f t="shared" si="10"/>
        <v>1502.2929999999999</v>
      </c>
      <c r="X30" s="632"/>
      <c r="Y30" s="633"/>
      <c r="AB30" s="633"/>
      <c r="AC30" s="634"/>
      <c r="AD30" s="635"/>
      <c r="AF30" s="636"/>
      <c r="AG30" s="662">
        <v>1502.2929999999999</v>
      </c>
      <c r="AH30" s="636"/>
      <c r="AI30" s="596"/>
      <c r="AJ30" s="599"/>
      <c r="AK30" s="600"/>
      <c r="AL30" s="600"/>
      <c r="AM30" s="600"/>
      <c r="AN30" s="600"/>
      <c r="AO30" s="600"/>
      <c r="AP30" s="600"/>
      <c r="AQ30" s="601"/>
      <c r="AR30" s="596">
        <v>73842.427128888929</v>
      </c>
      <c r="AS30" s="596">
        <f t="shared" si="12"/>
        <v>15850.749333333333</v>
      </c>
      <c r="AT30" s="599">
        <v>4203.1853333333338</v>
      </c>
      <c r="AU30" s="601">
        <v>1431.96</v>
      </c>
      <c r="AV30" s="607"/>
      <c r="AW30" s="607"/>
      <c r="AX30" s="607"/>
      <c r="AY30" s="607"/>
      <c r="AZ30" s="607"/>
      <c r="BA30" s="607"/>
      <c r="BB30" s="607"/>
      <c r="BC30" s="607">
        <v>5090.1605</v>
      </c>
      <c r="BD30" s="607"/>
      <c r="BE30" s="607"/>
      <c r="BF30" s="607"/>
      <c r="BG30" s="607"/>
      <c r="BH30" s="607"/>
      <c r="BI30" s="607"/>
      <c r="BJ30" s="607"/>
      <c r="BK30" s="607">
        <v>5125.4435000000003</v>
      </c>
      <c r="BL30" s="607"/>
      <c r="BM30" s="607"/>
      <c r="BN30" s="607"/>
      <c r="BO30" s="607"/>
      <c r="BP30" s="607"/>
      <c r="BQ30" s="607"/>
      <c r="BR30" s="607"/>
      <c r="BS30" s="607"/>
      <c r="BT30" s="607"/>
      <c r="BU30" s="607"/>
      <c r="BV30" s="607"/>
    </row>
    <row r="31" spans="1:74" x14ac:dyDescent="0.25">
      <c r="A31" s="637" t="s">
        <v>469</v>
      </c>
      <c r="B31" s="638" t="s">
        <v>139</v>
      </c>
      <c r="C31" s="638" t="s">
        <v>139</v>
      </c>
      <c r="D31" s="577">
        <f t="shared" si="9"/>
        <v>82526.430799999987</v>
      </c>
      <c r="E31" s="639"/>
      <c r="F31" s="640"/>
      <c r="G31" s="640"/>
      <c r="H31" s="640"/>
      <c r="I31" s="639"/>
      <c r="J31" s="641"/>
      <c r="K31" s="642"/>
      <c r="L31" s="642"/>
      <c r="M31" s="643"/>
      <c r="N31" s="641"/>
      <c r="O31" s="642"/>
      <c r="P31" s="643"/>
      <c r="Q31" s="641"/>
      <c r="R31" s="642"/>
      <c r="S31" s="643"/>
      <c r="T31" s="642"/>
      <c r="U31" s="642"/>
      <c r="V31" s="642"/>
      <c r="W31" s="663">
        <f t="shared" si="10"/>
        <v>0</v>
      </c>
      <c r="X31" s="641"/>
      <c r="Y31" s="643"/>
      <c r="Z31" s="642"/>
      <c r="AA31" s="642"/>
      <c r="AB31" s="643"/>
      <c r="AC31" s="644"/>
      <c r="AD31" s="645"/>
      <c r="AE31" s="646"/>
      <c r="AF31" s="647"/>
      <c r="AG31" s="645"/>
      <c r="AH31" s="647"/>
      <c r="AI31" s="612"/>
      <c r="AJ31" s="648"/>
      <c r="AK31" s="649"/>
      <c r="AL31" s="649"/>
      <c r="AM31" s="649"/>
      <c r="AN31" s="649"/>
      <c r="AO31" s="649"/>
      <c r="AP31" s="649"/>
      <c r="AQ31" s="650"/>
      <c r="AR31" s="612">
        <v>82526.430799999987</v>
      </c>
      <c r="AS31" s="612"/>
      <c r="AT31" s="614"/>
      <c r="AU31" s="616"/>
      <c r="AV31" s="618"/>
      <c r="AW31" s="618"/>
      <c r="AX31" s="618"/>
      <c r="AY31" s="618"/>
      <c r="AZ31" s="618"/>
      <c r="BA31" s="618"/>
      <c r="BB31" s="618"/>
      <c r="BC31" s="618"/>
      <c r="BD31" s="618"/>
      <c r="BE31" s="618"/>
      <c r="BF31" s="618"/>
      <c r="BG31" s="618"/>
      <c r="BH31" s="618"/>
      <c r="BI31" s="618"/>
      <c r="BJ31" s="618"/>
      <c r="BK31" s="618"/>
      <c r="BL31" s="618"/>
      <c r="BM31" s="618"/>
      <c r="BN31" s="618"/>
      <c r="BO31" s="618"/>
      <c r="BP31" s="618"/>
      <c r="BQ31" s="618"/>
      <c r="BR31" s="618"/>
      <c r="BS31" s="618"/>
      <c r="BT31" s="618"/>
      <c r="BU31" s="618"/>
      <c r="BV31" s="618"/>
    </row>
    <row r="34" spans="5:24" x14ac:dyDescent="0.25">
      <c r="E34" s="651"/>
      <c r="F34" s="651"/>
      <c r="G34" s="651"/>
      <c r="H34" s="651"/>
      <c r="X34" s="664"/>
    </row>
  </sheetData>
  <mergeCells count="40">
    <mergeCell ref="AD4:AF4"/>
    <mergeCell ref="AG4:AH4"/>
    <mergeCell ref="AJ4:AQ4"/>
    <mergeCell ref="AT4:AU4"/>
    <mergeCell ref="J5:M5"/>
    <mergeCell ref="N5:P5"/>
    <mergeCell ref="Q5:S5"/>
    <mergeCell ref="T5:V5"/>
    <mergeCell ref="X5:Y5"/>
    <mergeCell ref="Z5:AB5"/>
    <mergeCell ref="J4:M4"/>
    <mergeCell ref="N4:P4"/>
    <mergeCell ref="Q4:S4"/>
    <mergeCell ref="T4:V4"/>
    <mergeCell ref="X4:Y4"/>
    <mergeCell ref="Z4:AB4"/>
    <mergeCell ref="J6:M6"/>
    <mergeCell ref="N6:P6"/>
    <mergeCell ref="Q6:S6"/>
    <mergeCell ref="T6:V6"/>
    <mergeCell ref="X6:Y6"/>
    <mergeCell ref="Z7:AB7"/>
    <mergeCell ref="AD5:AF5"/>
    <mergeCell ref="AG5:AH5"/>
    <mergeCell ref="AJ5:AQ5"/>
    <mergeCell ref="AT5:AU5"/>
    <mergeCell ref="Z6:AB6"/>
    <mergeCell ref="AD7:AF7"/>
    <mergeCell ref="AG7:AH7"/>
    <mergeCell ref="AJ7:AQ7"/>
    <mergeCell ref="AT7:AU7"/>
    <mergeCell ref="AD6:AF6"/>
    <mergeCell ref="AG6:AH6"/>
    <mergeCell ref="AJ6:AQ6"/>
    <mergeCell ref="AT6:AU6"/>
    <mergeCell ref="J7:M7"/>
    <mergeCell ref="N7:P7"/>
    <mergeCell ref="Q7:S7"/>
    <mergeCell ref="T7:V7"/>
    <mergeCell ref="X7:Y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34"/>
  <sheetViews>
    <sheetView zoomScale="70" zoomScaleNormal="70" workbookViewId="0">
      <selection activeCell="AM426" sqref="AM426"/>
    </sheetView>
  </sheetViews>
  <sheetFormatPr defaultColWidth="9.453125" defaultRowHeight="14" x14ac:dyDescent="0.3"/>
  <cols>
    <col min="1" max="1" width="3.81640625" style="290" customWidth="1"/>
    <col min="2" max="2" width="8.1796875" style="290" customWidth="1"/>
    <col min="3" max="3" width="28.1796875" style="290" bestFit="1" customWidth="1"/>
    <col min="4" max="4" width="7.453125" style="290" bestFit="1" customWidth="1"/>
    <col min="5" max="5" width="9.453125" style="294"/>
    <col min="6" max="10" width="8.1796875" style="294" customWidth="1"/>
    <col min="11" max="11" width="9.26953125" style="294" customWidth="1"/>
    <col min="12" max="12" width="105" style="290" bestFit="1" customWidth="1"/>
    <col min="13" max="16384" width="9.453125" style="290"/>
  </cols>
  <sheetData>
    <row r="1" spans="1:12" ht="19" customHeight="1" x14ac:dyDescent="0.5">
      <c r="B1" s="291" t="s">
        <v>232</v>
      </c>
      <c r="D1" s="292"/>
      <c r="E1" s="293"/>
      <c r="F1" s="293"/>
      <c r="G1" s="293"/>
      <c r="H1" s="293"/>
      <c r="I1" s="293"/>
      <c r="J1" s="293"/>
    </row>
    <row r="2" spans="1:12" ht="12.75" customHeight="1" x14ac:dyDescent="0.3"/>
    <row r="3" spans="1:12" ht="13.75" customHeight="1" x14ac:dyDescent="0.3">
      <c r="A3" s="295"/>
      <c r="B3" s="295"/>
      <c r="C3" s="295"/>
      <c r="D3" s="295"/>
      <c r="E3" s="296"/>
      <c r="F3" s="735" t="s">
        <v>235</v>
      </c>
      <c r="G3" s="735"/>
      <c r="H3" s="735"/>
      <c r="I3" s="736" t="s">
        <v>236</v>
      </c>
      <c r="J3" s="736"/>
      <c r="K3" s="736"/>
      <c r="L3" s="297"/>
    </row>
    <row r="4" spans="1:12" s="303" customFormat="1" ht="16.5" customHeight="1" x14ac:dyDescent="0.25">
      <c r="A4" s="298" t="s">
        <v>237</v>
      </c>
      <c r="B4" s="298" t="s">
        <v>238</v>
      </c>
      <c r="C4" s="298" t="s">
        <v>239</v>
      </c>
      <c r="D4" s="298" t="s">
        <v>240</v>
      </c>
      <c r="E4" s="299" t="s">
        <v>241</v>
      </c>
      <c r="F4" s="300" t="s">
        <v>242</v>
      </c>
      <c r="G4" s="300" t="s">
        <v>243</v>
      </c>
      <c r="H4" s="300" t="s">
        <v>244</v>
      </c>
      <c r="I4" s="301" t="s">
        <v>70</v>
      </c>
      <c r="J4" s="301" t="s">
        <v>245</v>
      </c>
      <c r="K4" s="301" t="s">
        <v>246</v>
      </c>
      <c r="L4" s="302" t="s">
        <v>247</v>
      </c>
    </row>
    <row r="5" spans="1:12" x14ac:dyDescent="0.3">
      <c r="A5" s="304">
        <v>1</v>
      </c>
      <c r="B5" s="304" t="s">
        <v>248</v>
      </c>
      <c r="C5" s="305" t="s">
        <v>212</v>
      </c>
      <c r="D5" s="305">
        <v>128</v>
      </c>
      <c r="E5" s="304" t="s">
        <v>249</v>
      </c>
      <c r="F5" s="306">
        <v>1</v>
      </c>
      <c r="G5" s="307" t="s">
        <v>250</v>
      </c>
      <c r="H5" s="306">
        <v>1</v>
      </c>
      <c r="I5" s="308">
        <v>1</v>
      </c>
      <c r="J5" s="308">
        <v>1</v>
      </c>
      <c r="K5" s="307" t="s">
        <v>250</v>
      </c>
      <c r="L5" s="309" t="s">
        <v>233</v>
      </c>
    </row>
    <row r="6" spans="1:12" ht="17.25" customHeight="1" x14ac:dyDescent="0.3">
      <c r="A6" s="304">
        <v>2</v>
      </c>
      <c r="B6" s="304" t="s">
        <v>248</v>
      </c>
      <c r="C6" s="305" t="s">
        <v>213</v>
      </c>
      <c r="D6" s="305">
        <v>57</v>
      </c>
      <c r="E6" s="304" t="s">
        <v>233</v>
      </c>
      <c r="F6" s="304" t="s">
        <v>234</v>
      </c>
      <c r="G6" s="304" t="s">
        <v>234</v>
      </c>
      <c r="H6" s="304" t="s">
        <v>234</v>
      </c>
      <c r="I6" s="304" t="s">
        <v>234</v>
      </c>
      <c r="J6" s="304" t="s">
        <v>234</v>
      </c>
      <c r="K6" s="304" t="s">
        <v>234</v>
      </c>
      <c r="L6" s="310" t="s">
        <v>251</v>
      </c>
    </row>
    <row r="7" spans="1:12" x14ac:dyDescent="0.3">
      <c r="A7" s="304">
        <v>3</v>
      </c>
      <c r="B7" s="304" t="s">
        <v>248</v>
      </c>
      <c r="C7" s="305" t="s">
        <v>92</v>
      </c>
      <c r="D7" s="305">
        <v>16</v>
      </c>
      <c r="E7" s="304" t="s">
        <v>233</v>
      </c>
      <c r="F7" s="307">
        <v>1</v>
      </c>
      <c r="G7" s="307">
        <v>1</v>
      </c>
      <c r="H7" s="307">
        <v>1</v>
      </c>
      <c r="I7" s="308">
        <v>1</v>
      </c>
      <c r="J7" s="308">
        <v>1</v>
      </c>
      <c r="K7" s="308">
        <v>1</v>
      </c>
      <c r="L7" s="310" t="s">
        <v>233</v>
      </c>
    </row>
    <row r="8" spans="1:12" x14ac:dyDescent="0.3">
      <c r="A8" s="304">
        <v>4</v>
      </c>
      <c r="B8" s="304" t="s">
        <v>248</v>
      </c>
      <c r="C8" s="305" t="s">
        <v>95</v>
      </c>
      <c r="D8" s="305">
        <v>209</v>
      </c>
      <c r="E8" s="304" t="s">
        <v>252</v>
      </c>
      <c r="F8" s="307" t="s">
        <v>250</v>
      </c>
      <c r="G8" s="307" t="s">
        <v>250</v>
      </c>
      <c r="H8" s="306">
        <v>1</v>
      </c>
      <c r="I8" s="304" t="s">
        <v>234</v>
      </c>
      <c r="J8" s="307" t="s">
        <v>250</v>
      </c>
      <c r="K8" s="307" t="s">
        <v>250</v>
      </c>
      <c r="L8" s="310" t="s">
        <v>253</v>
      </c>
    </row>
    <row r="9" spans="1:12" x14ac:dyDescent="0.3">
      <c r="A9" s="304">
        <v>5</v>
      </c>
      <c r="B9" s="304" t="s">
        <v>248</v>
      </c>
      <c r="C9" s="305" t="s">
        <v>254</v>
      </c>
      <c r="D9" s="305">
        <v>147</v>
      </c>
      <c r="E9" s="304" t="s">
        <v>249</v>
      </c>
      <c r="F9" s="307" t="s">
        <v>250</v>
      </c>
      <c r="G9" s="307" t="s">
        <v>250</v>
      </c>
      <c r="H9" s="307" t="s">
        <v>250</v>
      </c>
      <c r="I9" s="304" t="s">
        <v>234</v>
      </c>
      <c r="J9" s="304" t="s">
        <v>234</v>
      </c>
      <c r="K9" s="304" t="s">
        <v>234</v>
      </c>
      <c r="L9" s="311" t="s">
        <v>255</v>
      </c>
    </row>
    <row r="10" spans="1:12" x14ac:dyDescent="0.3">
      <c r="A10" s="304">
        <v>6</v>
      </c>
      <c r="B10" s="304" t="s">
        <v>248</v>
      </c>
      <c r="C10" s="305" t="s">
        <v>96</v>
      </c>
      <c r="D10" s="305">
        <v>132</v>
      </c>
      <c r="E10" s="304" t="s">
        <v>249</v>
      </c>
      <c r="F10" s="307" t="s">
        <v>250</v>
      </c>
      <c r="G10" s="307">
        <v>1</v>
      </c>
      <c r="H10" s="307" t="s">
        <v>250</v>
      </c>
      <c r="I10" s="307" t="s">
        <v>250</v>
      </c>
      <c r="J10" s="307" t="s">
        <v>250</v>
      </c>
      <c r="K10" s="304"/>
      <c r="L10" s="310" t="s">
        <v>256</v>
      </c>
    </row>
    <row r="11" spans="1:12" ht="24.75" customHeight="1" x14ac:dyDescent="0.3">
      <c r="A11" s="304">
        <v>7</v>
      </c>
      <c r="B11" s="304" t="s">
        <v>248</v>
      </c>
      <c r="C11" s="305" t="s">
        <v>257</v>
      </c>
      <c r="D11" s="305"/>
      <c r="E11" s="304" t="s">
        <v>233</v>
      </c>
      <c r="F11" s="307" t="s">
        <v>250</v>
      </c>
      <c r="G11" s="307">
        <v>1</v>
      </c>
      <c r="H11" s="307" t="s">
        <v>250</v>
      </c>
      <c r="I11" s="312">
        <v>1</v>
      </c>
      <c r="J11" s="307" t="s">
        <v>250</v>
      </c>
      <c r="K11" s="307" t="s">
        <v>250</v>
      </c>
      <c r="L11" s="310" t="s">
        <v>233</v>
      </c>
    </row>
    <row r="12" spans="1:12" ht="20.25" customHeight="1" x14ac:dyDescent="0.3">
      <c r="A12" s="304">
        <v>8</v>
      </c>
      <c r="B12" s="304" t="s">
        <v>258</v>
      </c>
      <c r="C12" s="305" t="s">
        <v>214</v>
      </c>
      <c r="D12" s="305">
        <v>18</v>
      </c>
      <c r="E12" s="304" t="s">
        <v>249</v>
      </c>
      <c r="F12" s="304" t="s">
        <v>234</v>
      </c>
      <c r="G12" s="304" t="s">
        <v>234</v>
      </c>
      <c r="H12" s="304" t="s">
        <v>234</v>
      </c>
      <c r="I12" s="304" t="s">
        <v>234</v>
      </c>
      <c r="J12" s="304" t="s">
        <v>234</v>
      </c>
      <c r="K12" s="304" t="s">
        <v>234</v>
      </c>
      <c r="L12" s="310" t="s">
        <v>259</v>
      </c>
    </row>
    <row r="13" spans="1:12" ht="23.5" customHeight="1" x14ac:dyDescent="0.3">
      <c r="A13" s="304">
        <v>9</v>
      </c>
      <c r="B13" s="304" t="s">
        <v>260</v>
      </c>
      <c r="C13" s="305" t="s">
        <v>261</v>
      </c>
      <c r="D13" s="305">
        <v>1698</v>
      </c>
      <c r="E13" s="304" t="s">
        <v>233</v>
      </c>
      <c r="F13" s="307"/>
      <c r="G13" s="306">
        <v>1</v>
      </c>
      <c r="H13" s="306">
        <v>1</v>
      </c>
      <c r="I13" s="304" t="s">
        <v>234</v>
      </c>
      <c r="J13" s="304" t="s">
        <v>234</v>
      </c>
      <c r="K13" s="304"/>
      <c r="L13" s="310" t="s">
        <v>262</v>
      </c>
    </row>
    <row r="14" spans="1:12" ht="22.5" customHeight="1" x14ac:dyDescent="0.3">
      <c r="A14" s="304">
        <v>10</v>
      </c>
      <c r="B14" s="304" t="s">
        <v>258</v>
      </c>
      <c r="C14" s="305" t="s">
        <v>97</v>
      </c>
      <c r="D14" s="305">
        <v>3</v>
      </c>
      <c r="E14" s="304" t="s">
        <v>252</v>
      </c>
      <c r="F14" s="307" t="s">
        <v>250</v>
      </c>
      <c r="G14" s="307" t="s">
        <v>250</v>
      </c>
      <c r="H14" s="307" t="s">
        <v>250</v>
      </c>
      <c r="I14" s="304" t="s">
        <v>234</v>
      </c>
      <c r="J14" s="304" t="s">
        <v>234</v>
      </c>
      <c r="K14" s="304" t="s">
        <v>234</v>
      </c>
      <c r="L14" s="310" t="s">
        <v>263</v>
      </c>
    </row>
    <row r="15" spans="1:12" ht="14.15" customHeight="1" x14ac:dyDescent="0.3">
      <c r="A15" s="304">
        <v>11</v>
      </c>
      <c r="B15" s="304" t="s">
        <v>260</v>
      </c>
      <c r="C15" s="305" t="s">
        <v>101</v>
      </c>
      <c r="D15" s="305">
        <v>186</v>
      </c>
      <c r="E15" s="304" t="s">
        <v>252</v>
      </c>
      <c r="F15" s="304" t="s">
        <v>234</v>
      </c>
      <c r="G15" s="304" t="s">
        <v>234</v>
      </c>
      <c r="H15" s="304" t="s">
        <v>234</v>
      </c>
      <c r="I15" s="304" t="s">
        <v>234</v>
      </c>
      <c r="J15" s="304" t="s">
        <v>234</v>
      </c>
      <c r="K15" s="304" t="s">
        <v>234</v>
      </c>
      <c r="L15" s="310" t="s">
        <v>264</v>
      </c>
    </row>
    <row r="16" spans="1:12" ht="13.75" customHeight="1" x14ac:dyDescent="0.3">
      <c r="A16" s="304">
        <v>12</v>
      </c>
      <c r="B16" s="304" t="s">
        <v>258</v>
      </c>
      <c r="C16" s="305" t="s">
        <v>265</v>
      </c>
      <c r="D16" s="305">
        <v>54</v>
      </c>
      <c r="E16" s="304" t="s">
        <v>252</v>
      </c>
      <c r="F16" s="306">
        <v>1</v>
      </c>
      <c r="G16" s="306">
        <v>1</v>
      </c>
      <c r="H16" s="306">
        <v>1</v>
      </c>
      <c r="I16" s="304" t="s">
        <v>234</v>
      </c>
      <c r="J16" s="304" t="s">
        <v>234</v>
      </c>
      <c r="K16" s="304" t="s">
        <v>234</v>
      </c>
      <c r="L16" s="310" t="s">
        <v>266</v>
      </c>
    </row>
    <row r="17" spans="1:12" x14ac:dyDescent="0.3">
      <c r="A17" s="304">
        <v>13</v>
      </c>
      <c r="B17" s="304" t="s">
        <v>258</v>
      </c>
      <c r="C17" s="305" t="s">
        <v>267</v>
      </c>
      <c r="D17" s="305">
        <v>20</v>
      </c>
      <c r="E17" s="304" t="s">
        <v>252</v>
      </c>
      <c r="F17" s="307"/>
      <c r="G17" s="306">
        <v>1</v>
      </c>
      <c r="H17" s="307"/>
      <c r="I17" s="304" t="s">
        <v>234</v>
      </c>
      <c r="J17" s="304" t="s">
        <v>234</v>
      </c>
      <c r="K17" s="304" t="s">
        <v>234</v>
      </c>
      <c r="L17" s="310" t="s">
        <v>263</v>
      </c>
    </row>
    <row r="18" spans="1:12" ht="13.75" customHeight="1" x14ac:dyDescent="0.3">
      <c r="A18" s="304">
        <v>14</v>
      </c>
      <c r="B18" s="304" t="s">
        <v>258</v>
      </c>
      <c r="C18" s="305" t="s">
        <v>268</v>
      </c>
      <c r="D18" s="305">
        <v>2</v>
      </c>
      <c r="E18" s="304" t="s">
        <v>252</v>
      </c>
      <c r="F18" s="306">
        <v>1</v>
      </c>
      <c r="G18" s="306">
        <v>1</v>
      </c>
      <c r="H18" s="306">
        <v>1</v>
      </c>
      <c r="I18" s="304" t="s">
        <v>234</v>
      </c>
      <c r="J18" s="304" t="s">
        <v>234</v>
      </c>
      <c r="K18" s="304" t="s">
        <v>234</v>
      </c>
      <c r="L18" s="310" t="s">
        <v>266</v>
      </c>
    </row>
    <row r="19" spans="1:12" x14ac:dyDescent="0.3">
      <c r="A19" s="304">
        <v>15</v>
      </c>
      <c r="B19" s="304" t="s">
        <v>258</v>
      </c>
      <c r="C19" s="305" t="s">
        <v>269</v>
      </c>
      <c r="D19" s="305">
        <v>3</v>
      </c>
      <c r="E19" s="304" t="s">
        <v>252</v>
      </c>
      <c r="F19" s="307"/>
      <c r="G19" s="306">
        <v>1</v>
      </c>
      <c r="H19" s="306">
        <v>1</v>
      </c>
      <c r="I19" s="304" t="s">
        <v>234</v>
      </c>
      <c r="J19" s="304" t="s">
        <v>234</v>
      </c>
      <c r="K19" s="304" t="s">
        <v>234</v>
      </c>
      <c r="L19" s="310" t="s">
        <v>266</v>
      </c>
    </row>
    <row r="20" spans="1:12" ht="14.5" customHeight="1" x14ac:dyDescent="0.3">
      <c r="A20" s="304">
        <v>16</v>
      </c>
      <c r="B20" s="304" t="s">
        <v>258</v>
      </c>
      <c r="C20" s="305" t="s">
        <v>270</v>
      </c>
      <c r="D20" s="305">
        <v>9</v>
      </c>
      <c r="E20" s="304" t="s">
        <v>252</v>
      </c>
      <c r="F20" s="307"/>
      <c r="G20" s="306">
        <v>1</v>
      </c>
      <c r="H20" s="306">
        <v>1</v>
      </c>
      <c r="I20" s="304" t="s">
        <v>234</v>
      </c>
      <c r="J20" s="304" t="s">
        <v>234</v>
      </c>
      <c r="K20" s="304" t="s">
        <v>234</v>
      </c>
      <c r="L20" s="310" t="s">
        <v>266</v>
      </c>
    </row>
    <row r="21" spans="1:12" ht="14.5" customHeight="1" x14ac:dyDescent="0.3">
      <c r="A21" s="304">
        <v>17</v>
      </c>
      <c r="B21" s="304" t="s">
        <v>258</v>
      </c>
      <c r="C21" s="305" t="s">
        <v>271</v>
      </c>
      <c r="D21" s="305">
        <v>1</v>
      </c>
      <c r="E21" s="304" t="s">
        <v>252</v>
      </c>
      <c r="F21" s="306">
        <v>1</v>
      </c>
      <c r="G21" s="306">
        <v>1</v>
      </c>
      <c r="H21" s="306">
        <v>1</v>
      </c>
      <c r="I21" s="304" t="s">
        <v>234</v>
      </c>
      <c r="J21" s="304" t="s">
        <v>234</v>
      </c>
      <c r="K21" s="304" t="s">
        <v>234</v>
      </c>
      <c r="L21" s="310" t="s">
        <v>266</v>
      </c>
    </row>
    <row r="22" spans="1:12" ht="14.5" customHeight="1" x14ac:dyDescent="0.3">
      <c r="A22" s="304">
        <v>18</v>
      </c>
      <c r="B22" s="304" t="s">
        <v>258</v>
      </c>
      <c r="C22" s="305" t="s">
        <v>272</v>
      </c>
      <c r="D22" s="305">
        <v>3</v>
      </c>
      <c r="E22" s="304" t="s">
        <v>252</v>
      </c>
      <c r="F22" s="306">
        <v>1</v>
      </c>
      <c r="G22" s="306">
        <v>1</v>
      </c>
      <c r="H22" s="306">
        <v>1</v>
      </c>
      <c r="I22" s="304" t="s">
        <v>234</v>
      </c>
      <c r="J22" s="304" t="s">
        <v>234</v>
      </c>
      <c r="K22" s="304" t="s">
        <v>234</v>
      </c>
      <c r="L22" s="310" t="s">
        <v>266</v>
      </c>
    </row>
    <row r="23" spans="1:12" ht="13" customHeight="1" x14ac:dyDescent="0.3">
      <c r="A23" s="304">
        <v>19</v>
      </c>
      <c r="B23" s="304" t="s">
        <v>258</v>
      </c>
      <c r="C23" s="305" t="s">
        <v>99</v>
      </c>
      <c r="D23" s="305">
        <v>96</v>
      </c>
      <c r="E23" s="304" t="s">
        <v>252</v>
      </c>
      <c r="F23" s="306">
        <v>1</v>
      </c>
      <c r="G23" s="307"/>
      <c r="H23" s="307">
        <v>1</v>
      </c>
      <c r="I23" s="304" t="s">
        <v>234</v>
      </c>
      <c r="J23" s="307">
        <v>1</v>
      </c>
      <c r="K23" s="304" t="s">
        <v>234</v>
      </c>
      <c r="L23" s="310" t="s">
        <v>273</v>
      </c>
    </row>
    <row r="24" spans="1:12" ht="13.75" customHeight="1" x14ac:dyDescent="0.3">
      <c r="A24" s="304">
        <v>20</v>
      </c>
      <c r="B24" s="304" t="s">
        <v>274</v>
      </c>
      <c r="C24" s="305" t="s">
        <v>275</v>
      </c>
      <c r="D24" s="305">
        <v>3035</v>
      </c>
      <c r="E24" s="304" t="s">
        <v>249</v>
      </c>
      <c r="F24" s="304" t="s">
        <v>234</v>
      </c>
      <c r="G24" s="304" t="s">
        <v>234</v>
      </c>
      <c r="H24" s="304" t="s">
        <v>234</v>
      </c>
      <c r="I24" s="308">
        <v>1</v>
      </c>
      <c r="J24" s="308">
        <v>1</v>
      </c>
      <c r="K24" s="304" t="s">
        <v>234</v>
      </c>
      <c r="L24" s="311" t="s">
        <v>276</v>
      </c>
    </row>
    <row r="25" spans="1:12" ht="14.5" customHeight="1" x14ac:dyDescent="0.3">
      <c r="A25" s="304">
        <v>21</v>
      </c>
      <c r="B25" s="304" t="s">
        <v>274</v>
      </c>
      <c r="C25" s="305" t="s">
        <v>277</v>
      </c>
      <c r="D25" s="305">
        <v>442</v>
      </c>
      <c r="E25" s="304" t="s">
        <v>233</v>
      </c>
      <c r="F25" s="304" t="s">
        <v>234</v>
      </c>
      <c r="G25" s="304" t="s">
        <v>234</v>
      </c>
      <c r="H25" s="304" t="s">
        <v>234</v>
      </c>
      <c r="I25" s="308">
        <v>1</v>
      </c>
      <c r="J25" s="308">
        <v>1</v>
      </c>
      <c r="K25" s="304" t="s">
        <v>234</v>
      </c>
      <c r="L25" s="311" t="s">
        <v>278</v>
      </c>
    </row>
    <row r="26" spans="1:12" x14ac:dyDescent="0.3">
      <c r="A26" s="304">
        <v>22</v>
      </c>
      <c r="B26" s="304" t="s">
        <v>274</v>
      </c>
      <c r="C26" s="305" t="s">
        <v>106</v>
      </c>
      <c r="D26" s="305">
        <v>44</v>
      </c>
      <c r="E26" s="304" t="s">
        <v>249</v>
      </c>
      <c r="F26" s="304" t="s">
        <v>234</v>
      </c>
      <c r="G26" s="304" t="s">
        <v>234</v>
      </c>
      <c r="H26" s="304" t="s">
        <v>234</v>
      </c>
      <c r="I26" s="304">
        <v>1</v>
      </c>
      <c r="J26" s="304">
        <v>1</v>
      </c>
      <c r="K26" s="304" t="s">
        <v>234</v>
      </c>
      <c r="L26" s="311" t="s">
        <v>279</v>
      </c>
    </row>
    <row r="27" spans="1:12" x14ac:dyDescent="0.3">
      <c r="A27" s="304">
        <v>24</v>
      </c>
      <c r="B27" s="304" t="s">
        <v>274</v>
      </c>
      <c r="C27" s="305" t="s">
        <v>280</v>
      </c>
      <c r="D27" s="305">
        <v>5</v>
      </c>
      <c r="E27" s="304" t="s">
        <v>233</v>
      </c>
      <c r="F27" s="737"/>
      <c r="G27" s="737"/>
      <c r="H27" s="737"/>
      <c r="I27" s="304" t="s">
        <v>234</v>
      </c>
      <c r="J27" s="304" t="s">
        <v>234</v>
      </c>
      <c r="K27" s="304" t="s">
        <v>234</v>
      </c>
      <c r="L27" s="311" t="s">
        <v>281</v>
      </c>
    </row>
    <row r="28" spans="1:12" x14ac:dyDescent="0.3">
      <c r="A28" s="304">
        <v>25</v>
      </c>
      <c r="B28" s="304" t="s">
        <v>274</v>
      </c>
      <c r="C28" s="313" t="s">
        <v>105</v>
      </c>
      <c r="D28" s="313">
        <v>24</v>
      </c>
      <c r="E28" s="314" t="s">
        <v>233</v>
      </c>
      <c r="F28" s="307" t="s">
        <v>250</v>
      </c>
      <c r="G28" s="307" t="s">
        <v>250</v>
      </c>
      <c r="H28" s="307" t="s">
        <v>250</v>
      </c>
      <c r="I28" s="308">
        <v>1</v>
      </c>
      <c r="J28" s="314"/>
      <c r="K28" s="314"/>
      <c r="L28" s="311" t="s">
        <v>282</v>
      </c>
    </row>
    <row r="29" spans="1:12" x14ac:dyDescent="0.3">
      <c r="A29" s="304">
        <v>26</v>
      </c>
      <c r="B29" s="304" t="s">
        <v>274</v>
      </c>
      <c r="C29" s="313" t="s">
        <v>283</v>
      </c>
      <c r="D29" s="313">
        <v>6</v>
      </c>
      <c r="E29" s="314" t="s">
        <v>233</v>
      </c>
      <c r="F29" s="307" t="s">
        <v>250</v>
      </c>
      <c r="G29" s="307" t="s">
        <v>250</v>
      </c>
      <c r="H29" s="307" t="s">
        <v>250</v>
      </c>
      <c r="I29" s="308">
        <v>1</v>
      </c>
      <c r="J29" s="314"/>
      <c r="K29" s="314"/>
      <c r="L29" s="311" t="s">
        <v>282</v>
      </c>
    </row>
    <row r="30" spans="1:12" ht="13.75" customHeight="1" x14ac:dyDescent="0.3">
      <c r="A30" s="304">
        <v>27</v>
      </c>
      <c r="B30" s="304" t="s">
        <v>274</v>
      </c>
      <c r="C30" s="313" t="s">
        <v>284</v>
      </c>
      <c r="D30" s="313">
        <v>3</v>
      </c>
      <c r="E30" s="314" t="s">
        <v>252</v>
      </c>
      <c r="F30" s="314"/>
      <c r="G30" s="314"/>
      <c r="H30" s="314"/>
      <c r="I30" s="314"/>
      <c r="J30" s="314"/>
      <c r="K30" s="314"/>
      <c r="L30" s="311" t="s">
        <v>285</v>
      </c>
    </row>
    <row r="31" spans="1:12" x14ac:dyDescent="0.3">
      <c r="A31" s="304">
        <v>28</v>
      </c>
      <c r="B31" s="304" t="s">
        <v>274</v>
      </c>
      <c r="C31" s="305" t="s">
        <v>107</v>
      </c>
      <c r="D31" s="305">
        <v>75</v>
      </c>
      <c r="E31" s="304" t="s">
        <v>233</v>
      </c>
      <c r="F31" s="315"/>
      <c r="G31" s="315"/>
      <c r="H31" s="315"/>
      <c r="I31" s="304">
        <v>1</v>
      </c>
      <c r="J31" s="304">
        <v>1</v>
      </c>
      <c r="K31" s="304" t="s">
        <v>234</v>
      </c>
      <c r="L31" s="311" t="s">
        <v>285</v>
      </c>
    </row>
    <row r="32" spans="1:12" ht="14.5" customHeight="1" x14ac:dyDescent="0.3">
      <c r="A32" s="304">
        <v>29</v>
      </c>
      <c r="B32" s="304" t="s">
        <v>274</v>
      </c>
      <c r="C32" s="305" t="s">
        <v>286</v>
      </c>
      <c r="D32" s="305">
        <v>1</v>
      </c>
      <c r="E32" s="304" t="s">
        <v>233</v>
      </c>
      <c r="F32" s="315"/>
      <c r="G32" s="315"/>
      <c r="H32" s="315"/>
      <c r="I32" s="304" t="s">
        <v>234</v>
      </c>
      <c r="J32" s="304" t="s">
        <v>234</v>
      </c>
      <c r="K32" s="304" t="s">
        <v>234</v>
      </c>
      <c r="L32" s="311" t="s">
        <v>287</v>
      </c>
    </row>
    <row r="33" spans="1:12" ht="14.5" customHeight="1" x14ac:dyDescent="0.3">
      <c r="A33" s="304">
        <v>30</v>
      </c>
      <c r="B33" s="304" t="s">
        <v>274</v>
      </c>
      <c r="C33" s="316" t="s">
        <v>288</v>
      </c>
      <c r="D33" s="316">
        <v>1</v>
      </c>
      <c r="E33" s="304" t="s">
        <v>233</v>
      </c>
      <c r="F33" s="317"/>
      <c r="G33" s="317"/>
      <c r="H33" s="317"/>
      <c r="I33" s="317" t="s">
        <v>234</v>
      </c>
      <c r="J33" s="317" t="s">
        <v>234</v>
      </c>
      <c r="K33" s="317" t="s">
        <v>234</v>
      </c>
      <c r="L33" s="311" t="s">
        <v>289</v>
      </c>
    </row>
    <row r="34" spans="1:12" ht="14.5" customHeight="1" x14ac:dyDescent="0.3">
      <c r="A34" s="304">
        <v>31</v>
      </c>
      <c r="B34" s="304" t="s">
        <v>274</v>
      </c>
      <c r="C34" s="316" t="s">
        <v>290</v>
      </c>
      <c r="D34" s="316">
        <v>9</v>
      </c>
      <c r="E34" s="304" t="s">
        <v>233</v>
      </c>
      <c r="F34" s="317"/>
      <c r="G34" s="317"/>
      <c r="H34" s="317"/>
      <c r="I34" s="317">
        <v>1</v>
      </c>
      <c r="J34" s="317">
        <v>1</v>
      </c>
      <c r="K34" s="317" t="s">
        <v>234</v>
      </c>
      <c r="L34" s="311" t="s">
        <v>291</v>
      </c>
    </row>
  </sheetData>
  <mergeCells count="3">
    <mergeCell ref="F3:H3"/>
    <mergeCell ref="I3:K3"/>
    <mergeCell ref="F27:H27"/>
  </mergeCells>
  <conditionalFormatting sqref="F27">
    <cfRule type="containsText" dxfId="31" priority="29" operator="containsText" text="1">
      <formula>NOT(ISERROR(SEARCH("1",F27)))</formula>
    </cfRule>
    <cfRule type="containsText" dxfId="30" priority="30" operator="containsText" text="1">
      <formula>NOT(ISERROR(SEARCH("1",F27)))</formula>
    </cfRule>
  </conditionalFormatting>
  <conditionalFormatting sqref="F10:H10">
    <cfRule type="containsText" dxfId="29" priority="10" operator="containsText" text="1">
      <formula>NOT(ISERROR(SEARCH("1",F10)))</formula>
    </cfRule>
    <cfRule type="containsText" dxfId="28" priority="11" operator="containsText" text="1">
      <formula>NOT(ISERROR(SEARCH("1",F10)))</formula>
    </cfRule>
  </conditionalFormatting>
  <conditionalFormatting sqref="F24:H26">
    <cfRule type="containsText" dxfId="27" priority="27" operator="containsText" text="1">
      <formula>NOT(ISERROR(SEARCH("1",F24)))</formula>
    </cfRule>
    <cfRule type="containsText" dxfId="26" priority="28" operator="containsText" text="1">
      <formula>NOT(ISERROR(SEARCH("1",F24)))</formula>
    </cfRule>
  </conditionalFormatting>
  <conditionalFormatting sqref="F28:H29 F30:K30">
    <cfRule type="containsText" dxfId="25" priority="32" operator="containsText" text="1">
      <formula>NOT(ISERROR(SEARCH("1",F28)))</formula>
    </cfRule>
  </conditionalFormatting>
  <conditionalFormatting sqref="F28:H30">
    <cfRule type="containsText" dxfId="24" priority="31" operator="containsText" text="1">
      <formula>NOT(ISERROR(SEARCH("1",F28)))</formula>
    </cfRule>
  </conditionalFormatting>
  <conditionalFormatting sqref="F7:J7 F8:H23 F5:H6">
    <cfRule type="containsText" dxfId="23" priority="14" operator="containsText" text="1">
      <formula>NOT(ISERROR(SEARCH("1",F5)))</formula>
    </cfRule>
  </conditionalFormatting>
  <conditionalFormatting sqref="F24:J26">
    <cfRule type="containsText" dxfId="22" priority="2" operator="containsText" text="1">
      <formula>NOT(ISERROR(SEARCH("1",F24)))</formula>
    </cfRule>
  </conditionalFormatting>
  <conditionalFormatting sqref="F5:K10 K31:K32">
    <cfRule type="containsText" dxfId="21" priority="15" operator="containsText" text="1">
      <formula>NOT(ISERROR(SEARCH("1",F5)))</formula>
    </cfRule>
  </conditionalFormatting>
  <conditionalFormatting sqref="F11:K23">
    <cfRule type="containsText" dxfId="20" priority="25" operator="containsText" text="1">
      <formula>NOT(ISERROR(SEARCH("1",F11)))</formula>
    </cfRule>
  </conditionalFormatting>
  <conditionalFormatting sqref="G5">
    <cfRule type="containsText" dxfId="19" priority="6" operator="containsText" text="1">
      <formula>NOT(ISERROR(SEARCH("1",G5)))</formula>
    </cfRule>
    <cfRule type="containsText" dxfId="18" priority="7" operator="containsText" text="1">
      <formula>NOT(ISERROR(SEARCH("1",G5)))</formula>
    </cfRule>
    <cfRule type="containsText" dxfId="17" priority="8" operator="containsText" text="1">
      <formula>NOT(ISERROR(SEARCH("1",G5)))</formula>
    </cfRule>
  </conditionalFormatting>
  <conditionalFormatting sqref="G10">
    <cfRule type="containsText" dxfId="16" priority="3" operator="containsText" text="1">
      <formula>NOT(ISERROR(SEARCH("1",G10)))</formula>
    </cfRule>
  </conditionalFormatting>
  <conditionalFormatting sqref="I28:I29">
    <cfRule type="containsText" dxfId="15" priority="16" operator="containsText" text="1">
      <formula>NOT(ISERROR(SEARCH("1",I28)))</formula>
    </cfRule>
    <cfRule type="containsText" dxfId="14" priority="17" operator="containsText" text="1">
      <formula>NOT(ISERROR(SEARCH("1",I28)))</formula>
    </cfRule>
  </conditionalFormatting>
  <conditionalFormatting sqref="I10:J10">
    <cfRule type="containsText" dxfId="13" priority="4" operator="containsText" text="1">
      <formula>NOT(ISERROR(SEARCH("1",I10)))</formula>
    </cfRule>
  </conditionalFormatting>
  <conditionalFormatting sqref="I24:J25">
    <cfRule type="containsText" dxfId="12" priority="20" operator="containsText" text="1">
      <formula>NOT(ISERROR(SEARCH("1",I24)))</formula>
    </cfRule>
  </conditionalFormatting>
  <conditionalFormatting sqref="I31:J34">
    <cfRule type="containsText" dxfId="11" priority="1" operator="containsText" text="1">
      <formula>NOT(ISERROR(SEARCH("1",I31)))</formula>
    </cfRule>
  </conditionalFormatting>
  <conditionalFormatting sqref="I5:K10">
    <cfRule type="containsText" dxfId="10" priority="12" operator="containsText" text="1">
      <formula>NOT(ISERROR(SEARCH("1",I5)))</formula>
    </cfRule>
    <cfRule type="containsText" dxfId="9" priority="13" operator="containsText" text="1">
      <formula>NOT(ISERROR(SEARCH("1",I5)))</formula>
    </cfRule>
  </conditionalFormatting>
  <conditionalFormatting sqref="I11:K23">
    <cfRule type="containsText" dxfId="8" priority="23" operator="containsText" text="1">
      <formula>NOT(ISERROR(SEARCH("1",I11)))</formula>
    </cfRule>
    <cfRule type="containsText" dxfId="7" priority="24" operator="containsText" text="1">
      <formula>NOT(ISERROR(SEARCH("1",I11)))</formula>
    </cfRule>
  </conditionalFormatting>
  <conditionalFormatting sqref="I24:K25 K26">
    <cfRule type="containsText" dxfId="6" priority="21" operator="containsText" text="1">
      <formula>NOT(ISERROR(SEARCH("1",I24)))</formula>
    </cfRule>
  </conditionalFormatting>
  <conditionalFormatting sqref="I27:K29">
    <cfRule type="containsText" dxfId="5" priority="18" operator="containsText" text="1">
      <formula>NOT(ISERROR(SEARCH("1",I27)))</formula>
    </cfRule>
  </conditionalFormatting>
  <conditionalFormatting sqref="I30:K30 K24:K26 I27:K27 J28:K29 K31:K32">
    <cfRule type="containsText" dxfId="4" priority="33" operator="containsText" text="1">
      <formula>NOT(ISERROR(SEARCH("1",I24)))</formula>
    </cfRule>
  </conditionalFormatting>
  <conditionalFormatting sqref="J8:K8">
    <cfRule type="containsText" dxfId="3" priority="9" operator="containsText" text="1">
      <formula>NOT(ISERROR(SEARCH("1",J8)))</formula>
    </cfRule>
  </conditionalFormatting>
  <conditionalFormatting sqref="J11:K11">
    <cfRule type="containsText" dxfId="2" priority="22" operator="containsText" text="1">
      <formula>NOT(ISERROR(SEARCH("1",J11)))</formula>
    </cfRule>
  </conditionalFormatting>
  <conditionalFormatting sqref="K5">
    <cfRule type="containsText" dxfId="1" priority="5" operator="containsText" text="1">
      <formula>NOT(ISERROR(SEARCH("1",K5)))</formula>
    </cfRule>
  </conditionalFormatting>
  <conditionalFormatting sqref="K24:K26 I27:K27 J28:K29 I30:K30 K31:K32">
    <cfRule type="containsText" dxfId="0" priority="34" operator="containsText" text="1">
      <formula>NOT(ISERROR(SEARCH("1",I24)))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7"/>
  <sheetViews>
    <sheetView showGridLines="0" workbookViewId="0">
      <pane xSplit="3" ySplit="3" topLeftCell="D4" activePane="bottomRight" state="frozen"/>
      <selection activeCell="AM426" sqref="AM426"/>
      <selection pane="topRight" activeCell="AM426" sqref="AM426"/>
      <selection pane="bottomLeft" activeCell="AM426" sqref="AM426"/>
      <selection pane="bottomRight" activeCell="AM426" sqref="AM426"/>
    </sheetView>
  </sheetViews>
  <sheetFormatPr defaultRowHeight="14.5" outlineLevelRow="1" x14ac:dyDescent="0.35"/>
  <cols>
    <col min="2" max="2" width="9.54296875" bestFit="1" customWidth="1"/>
    <col min="3" max="3" width="21.54296875" customWidth="1"/>
    <col min="4" max="4" width="16" bestFit="1" customWidth="1"/>
    <col min="5" max="6" width="12.54296875" bestFit="1" customWidth="1"/>
    <col min="7" max="7" width="14.26953125" bestFit="1" customWidth="1"/>
    <col min="8" max="8" width="12.26953125" bestFit="1" customWidth="1"/>
    <col min="9" max="9" width="11.54296875" bestFit="1" customWidth="1"/>
    <col min="10" max="10" width="14.453125" bestFit="1" customWidth="1"/>
    <col min="11" max="11" width="11.54296875" bestFit="1" customWidth="1"/>
    <col min="12" max="12" width="12.54296875" bestFit="1" customWidth="1"/>
    <col min="13" max="13" width="14.26953125" bestFit="1" customWidth="1"/>
  </cols>
  <sheetData>
    <row r="1" spans="1:13" ht="18.5" x14ac:dyDescent="0.45">
      <c r="A1" s="409" t="s">
        <v>306</v>
      </c>
    </row>
    <row r="3" spans="1:13" x14ac:dyDescent="0.35">
      <c r="A3" s="410" t="s">
        <v>307</v>
      </c>
      <c r="B3" s="411" t="s">
        <v>308</v>
      </c>
      <c r="C3" s="421" t="s">
        <v>309</v>
      </c>
      <c r="D3" s="411" t="s">
        <v>261</v>
      </c>
      <c r="E3" s="411" t="s">
        <v>215</v>
      </c>
      <c r="F3" s="411" t="s">
        <v>310</v>
      </c>
      <c r="G3" s="411" t="s">
        <v>311</v>
      </c>
      <c r="H3" s="411" t="s">
        <v>312</v>
      </c>
      <c r="I3" s="411" t="s">
        <v>313</v>
      </c>
      <c r="J3" s="411" t="s">
        <v>314</v>
      </c>
      <c r="K3" s="411" t="s">
        <v>105</v>
      </c>
      <c r="L3" s="411" t="s">
        <v>315</v>
      </c>
      <c r="M3" s="411" t="s">
        <v>316</v>
      </c>
    </row>
    <row r="4" spans="1:13" x14ac:dyDescent="0.35">
      <c r="A4" s="412">
        <v>7</v>
      </c>
      <c r="B4" s="413">
        <v>320028</v>
      </c>
      <c r="C4" s="414" t="s">
        <v>317</v>
      </c>
      <c r="D4" s="415"/>
      <c r="E4" s="414"/>
      <c r="F4" s="416"/>
      <c r="G4" s="416">
        <v>460704477.60000002</v>
      </c>
      <c r="H4" s="416">
        <v>38106093.600000001</v>
      </c>
      <c r="I4" s="416"/>
      <c r="J4" s="416">
        <f>3561.99984*1000</f>
        <v>3561999.84</v>
      </c>
      <c r="K4" s="416">
        <v>17156772</v>
      </c>
      <c r="L4" s="416">
        <v>2708964.0000000005</v>
      </c>
      <c r="M4" s="417">
        <f>+SUM(D4:L4)</f>
        <v>522238307.04000002</v>
      </c>
    </row>
    <row r="5" spans="1:13" hidden="1" outlineLevel="1" x14ac:dyDescent="0.35">
      <c r="A5" s="412">
        <v>7</v>
      </c>
      <c r="B5" s="413">
        <v>320023</v>
      </c>
      <c r="C5" s="414" t="s">
        <v>318</v>
      </c>
      <c r="D5" s="415">
        <v>23846400</v>
      </c>
      <c r="E5" s="415"/>
      <c r="F5" s="416">
        <v>23184000</v>
      </c>
      <c r="G5" s="416">
        <v>300027456</v>
      </c>
      <c r="H5" s="416">
        <v>21938688.000000004</v>
      </c>
      <c r="I5" s="416">
        <v>740197.44000000018</v>
      </c>
      <c r="J5" s="416">
        <f>3145.83912*1000</f>
        <v>3145839.12</v>
      </c>
      <c r="K5" s="416">
        <v>3443420.16</v>
      </c>
      <c r="L5" s="416">
        <v>2861568.0000000005</v>
      </c>
      <c r="M5" s="417">
        <f t="shared" ref="M5:M20" si="0">+SUM(D5:L5)</f>
        <v>379187568.72000003</v>
      </c>
    </row>
    <row r="6" spans="1:13" hidden="1" outlineLevel="1" x14ac:dyDescent="0.35">
      <c r="A6" s="412">
        <v>7</v>
      </c>
      <c r="B6" s="413">
        <v>320118</v>
      </c>
      <c r="C6" s="414" t="s">
        <v>319</v>
      </c>
      <c r="D6" s="415">
        <v>10541700</v>
      </c>
      <c r="E6" s="415"/>
      <c r="F6" s="416">
        <v>18342558</v>
      </c>
      <c r="G6" s="416">
        <v>12030188.040000001</v>
      </c>
      <c r="H6" s="416">
        <v>3415510.8000000003</v>
      </c>
      <c r="I6" s="416">
        <v>353393.28</v>
      </c>
      <c r="J6" s="416">
        <f>176.69664*1000</f>
        <v>176696.64</v>
      </c>
      <c r="K6" s="416">
        <v>7268304.959999999</v>
      </c>
      <c r="L6" s="416"/>
      <c r="M6" s="417">
        <f t="shared" si="0"/>
        <v>52128351.719999999</v>
      </c>
    </row>
    <row r="7" spans="1:13" hidden="1" outlineLevel="1" x14ac:dyDescent="0.35">
      <c r="A7" s="412">
        <v>7</v>
      </c>
      <c r="B7" s="413">
        <v>320015</v>
      </c>
      <c r="C7" s="414" t="s">
        <v>320</v>
      </c>
      <c r="D7" s="415">
        <v>6649200</v>
      </c>
      <c r="E7" s="415"/>
      <c r="F7" s="416"/>
      <c r="G7" s="416">
        <v>19030010.400000002</v>
      </c>
      <c r="H7" s="416">
        <v>0</v>
      </c>
      <c r="I7" s="416">
        <v>0</v>
      </c>
      <c r="J7" s="416"/>
      <c r="K7" s="416">
        <v>0</v>
      </c>
      <c r="L7" s="416">
        <v>1821605.7600000002</v>
      </c>
      <c r="M7" s="417">
        <f t="shared" si="0"/>
        <v>27500816.160000004</v>
      </c>
    </row>
    <row r="8" spans="1:13" hidden="1" outlineLevel="1" x14ac:dyDescent="0.35">
      <c r="A8" s="412">
        <v>7</v>
      </c>
      <c r="B8" s="413">
        <v>320107</v>
      </c>
      <c r="C8" s="414" t="s">
        <v>321</v>
      </c>
      <c r="D8" s="415">
        <v>12710400</v>
      </c>
      <c r="E8" s="415"/>
      <c r="F8" s="416"/>
      <c r="G8" s="416">
        <v>343180.80000000005</v>
      </c>
      <c r="H8" s="416">
        <v>0</v>
      </c>
      <c r="I8" s="416"/>
      <c r="J8" s="416"/>
      <c r="K8" s="416">
        <v>0</v>
      </c>
      <c r="L8" s="416"/>
      <c r="M8" s="417">
        <f t="shared" si="0"/>
        <v>13053580.800000001</v>
      </c>
    </row>
    <row r="9" spans="1:13" hidden="1" outlineLevel="1" x14ac:dyDescent="0.35">
      <c r="A9" s="412">
        <v>7</v>
      </c>
      <c r="B9" s="413">
        <v>320026</v>
      </c>
      <c r="C9" s="414" t="s">
        <v>52</v>
      </c>
      <c r="D9" s="415"/>
      <c r="E9" s="414"/>
      <c r="F9" s="416"/>
      <c r="G9" s="416">
        <v>0</v>
      </c>
      <c r="H9" s="416">
        <v>0</v>
      </c>
      <c r="I9" s="416"/>
      <c r="J9" s="416">
        <f>891.1296*1000</f>
        <v>891129.6</v>
      </c>
      <c r="K9" s="416">
        <v>0</v>
      </c>
      <c r="L9" s="416">
        <v>1929484.8000000003</v>
      </c>
      <c r="M9" s="417">
        <f t="shared" si="0"/>
        <v>2820614.4000000004</v>
      </c>
    </row>
    <row r="10" spans="1:13" hidden="1" outlineLevel="1" x14ac:dyDescent="0.35">
      <c r="A10" s="412">
        <v>7</v>
      </c>
      <c r="B10" s="413">
        <v>320110</v>
      </c>
      <c r="C10" s="414" t="s">
        <v>53</v>
      </c>
      <c r="D10" s="415"/>
      <c r="E10" s="414"/>
      <c r="F10" s="416"/>
      <c r="G10" s="416">
        <v>395992.80000000005</v>
      </c>
      <c r="H10" s="416"/>
      <c r="I10" s="416"/>
      <c r="J10" s="416"/>
      <c r="K10" s="416">
        <v>0</v>
      </c>
      <c r="L10" s="416">
        <v>482371.20000000007</v>
      </c>
      <c r="M10" s="417">
        <f t="shared" si="0"/>
        <v>878364.00000000012</v>
      </c>
    </row>
    <row r="11" spans="1:13" hidden="1" outlineLevel="1" x14ac:dyDescent="0.35">
      <c r="A11" s="412">
        <v>7</v>
      </c>
      <c r="B11" s="413">
        <v>322002</v>
      </c>
      <c r="C11" s="414" t="s">
        <v>322</v>
      </c>
      <c r="D11" s="415">
        <v>72260640</v>
      </c>
      <c r="E11" s="415"/>
      <c r="F11" s="416"/>
      <c r="G11" s="416">
        <v>0</v>
      </c>
      <c r="H11" s="416">
        <v>0</v>
      </c>
      <c r="I11" s="416"/>
      <c r="J11" s="416"/>
      <c r="K11" s="416">
        <v>0</v>
      </c>
      <c r="L11" s="416"/>
      <c r="M11" s="417">
        <f t="shared" si="0"/>
        <v>72260640</v>
      </c>
    </row>
    <row r="12" spans="1:13" hidden="1" outlineLevel="1" x14ac:dyDescent="0.35">
      <c r="A12" s="412">
        <v>7</v>
      </c>
      <c r="B12" s="413">
        <v>322100</v>
      </c>
      <c r="C12" s="414" t="s">
        <v>61</v>
      </c>
      <c r="D12" s="415">
        <v>61020096</v>
      </c>
      <c r="E12" s="415"/>
      <c r="F12" s="416"/>
      <c r="G12" s="416"/>
      <c r="H12" s="416"/>
      <c r="I12" s="416"/>
      <c r="J12" s="416"/>
      <c r="K12" s="416"/>
      <c r="L12" s="416"/>
      <c r="M12" s="417"/>
    </row>
    <row r="13" spans="1:13" hidden="1" outlineLevel="1" x14ac:dyDescent="0.35">
      <c r="A13" s="412">
        <v>7</v>
      </c>
      <c r="B13" s="413">
        <v>320100</v>
      </c>
      <c r="C13" s="414" t="s">
        <v>323</v>
      </c>
      <c r="D13" s="415"/>
      <c r="E13" s="414"/>
      <c r="F13" s="416"/>
      <c r="G13" s="416">
        <v>243881.28000000003</v>
      </c>
      <c r="H13" s="416">
        <v>0</v>
      </c>
      <c r="I13" s="416"/>
      <c r="J13" s="416"/>
      <c r="K13" s="416">
        <v>0</v>
      </c>
      <c r="L13" s="416"/>
      <c r="M13" s="417">
        <f t="shared" si="0"/>
        <v>243881.28000000003</v>
      </c>
    </row>
    <row r="14" spans="1:13" hidden="1" outlineLevel="1" x14ac:dyDescent="0.35">
      <c r="A14" s="412">
        <v>7</v>
      </c>
      <c r="B14" s="413">
        <v>320400</v>
      </c>
      <c r="C14" s="414" t="s">
        <v>324</v>
      </c>
      <c r="D14" s="415"/>
      <c r="E14" s="414"/>
      <c r="F14" s="416"/>
      <c r="G14" s="416">
        <v>5975091.3600000003</v>
      </c>
      <c r="H14" s="416">
        <v>0</v>
      </c>
      <c r="I14" s="416"/>
      <c r="J14" s="416"/>
      <c r="K14" s="416">
        <v>0</v>
      </c>
      <c r="L14" s="416"/>
      <c r="M14" s="417">
        <f t="shared" si="0"/>
        <v>5975091.3600000003</v>
      </c>
    </row>
    <row r="15" spans="1:13" hidden="1" outlineLevel="1" x14ac:dyDescent="0.35">
      <c r="A15" s="412">
        <v>7</v>
      </c>
      <c r="B15" s="413">
        <v>323004</v>
      </c>
      <c r="C15" s="414" t="s">
        <v>325</v>
      </c>
      <c r="D15" s="415"/>
      <c r="E15" s="414"/>
      <c r="F15" s="416"/>
      <c r="G15" s="416">
        <v>303497.28000000003</v>
      </c>
      <c r="H15" s="416">
        <v>0</v>
      </c>
      <c r="I15" s="416"/>
      <c r="J15" s="416"/>
      <c r="K15" s="416">
        <v>0</v>
      </c>
      <c r="L15" s="416"/>
      <c r="M15" s="417">
        <f t="shared" si="0"/>
        <v>303497.28000000003</v>
      </c>
    </row>
    <row r="16" spans="1:13" hidden="1" outlineLevel="1" x14ac:dyDescent="0.35">
      <c r="A16" s="412">
        <v>7</v>
      </c>
      <c r="B16" s="413">
        <v>322000</v>
      </c>
      <c r="C16" s="414" t="s">
        <v>326</v>
      </c>
      <c r="D16" s="415"/>
      <c r="E16" s="414"/>
      <c r="F16" s="416"/>
      <c r="G16" s="416">
        <v>0</v>
      </c>
      <c r="H16" s="416">
        <v>0</v>
      </c>
      <c r="I16" s="416"/>
      <c r="J16" s="416"/>
      <c r="K16" s="416">
        <v>0</v>
      </c>
      <c r="L16" s="416">
        <v>288334.08000000002</v>
      </c>
      <c r="M16" s="417">
        <f t="shared" si="0"/>
        <v>288334.08000000002</v>
      </c>
    </row>
    <row r="17" spans="1:13" hidden="1" outlineLevel="1" x14ac:dyDescent="0.35">
      <c r="A17" s="412">
        <v>7</v>
      </c>
      <c r="B17" s="413">
        <v>322231</v>
      </c>
      <c r="C17" s="414" t="s">
        <v>327</v>
      </c>
      <c r="D17" s="415"/>
      <c r="E17" s="414"/>
      <c r="F17" s="416"/>
      <c r="G17" s="416"/>
      <c r="H17" s="416"/>
      <c r="I17" s="416"/>
      <c r="J17" s="416"/>
      <c r="K17" s="416">
        <v>0</v>
      </c>
      <c r="L17" s="416">
        <v>288334.08000000002</v>
      </c>
      <c r="M17" s="417">
        <f t="shared" si="0"/>
        <v>288334.08000000002</v>
      </c>
    </row>
    <row r="18" spans="1:13" hidden="1" outlineLevel="1" x14ac:dyDescent="0.35">
      <c r="A18" s="412">
        <v>7</v>
      </c>
      <c r="B18" s="413">
        <v>324903</v>
      </c>
      <c r="C18" s="414" t="s">
        <v>328</v>
      </c>
      <c r="D18" s="415"/>
      <c r="E18" s="414"/>
      <c r="F18" s="416"/>
      <c r="G18" s="416">
        <v>0</v>
      </c>
      <c r="H18" s="416">
        <v>0</v>
      </c>
      <c r="I18" s="416"/>
      <c r="J18" s="416"/>
      <c r="K18" s="416">
        <v>0</v>
      </c>
      <c r="L18" s="416"/>
      <c r="M18" s="417">
        <f t="shared" si="0"/>
        <v>0</v>
      </c>
    </row>
    <row r="19" spans="1:13" hidden="1" outlineLevel="1" x14ac:dyDescent="0.35">
      <c r="A19" s="412">
        <v>7</v>
      </c>
      <c r="B19" s="413">
        <v>320926</v>
      </c>
      <c r="C19" s="414" t="s">
        <v>329</v>
      </c>
      <c r="D19" s="415"/>
      <c r="E19" s="414"/>
      <c r="F19" s="416"/>
      <c r="G19" s="416"/>
      <c r="H19" s="416">
        <v>0</v>
      </c>
      <c r="I19" s="416"/>
      <c r="J19" s="416"/>
      <c r="K19" s="416">
        <v>0</v>
      </c>
      <c r="L19" s="416"/>
      <c r="M19" s="417">
        <f t="shared" si="0"/>
        <v>0</v>
      </c>
    </row>
    <row r="20" spans="1:13" collapsed="1" x14ac:dyDescent="0.35">
      <c r="A20" s="412">
        <v>7</v>
      </c>
      <c r="B20" s="413">
        <v>320030</v>
      </c>
      <c r="C20" s="414" t="s">
        <v>330</v>
      </c>
      <c r="D20" s="415"/>
      <c r="E20" s="414"/>
      <c r="F20" s="416"/>
      <c r="G20" s="416"/>
      <c r="H20" s="416">
        <v>0</v>
      </c>
      <c r="I20" s="416"/>
      <c r="J20" s="416"/>
      <c r="K20" s="416">
        <v>0</v>
      </c>
      <c r="L20" s="416"/>
      <c r="M20" s="417">
        <f t="shared" si="0"/>
        <v>0</v>
      </c>
    </row>
    <row r="21" spans="1:13" x14ac:dyDescent="0.35">
      <c r="A21" s="738" t="s">
        <v>331</v>
      </c>
      <c r="B21" s="739"/>
      <c r="C21" s="740"/>
      <c r="D21" s="418">
        <f>+SUM(D4:D20)</f>
        <v>187028436</v>
      </c>
      <c r="E21" s="418">
        <f t="shared" ref="E21:M21" si="1">+SUM(E4:E20)</f>
        <v>0</v>
      </c>
      <c r="F21" s="418">
        <f t="shared" si="1"/>
        <v>41526558</v>
      </c>
      <c r="G21" s="418">
        <f t="shared" si="1"/>
        <v>799053775.55999982</v>
      </c>
      <c r="H21" s="418">
        <f t="shared" si="1"/>
        <v>63460292.400000006</v>
      </c>
      <c r="I21" s="418">
        <f t="shared" si="1"/>
        <v>1093590.7200000002</v>
      </c>
      <c r="J21" s="418">
        <f t="shared" si="1"/>
        <v>7775665.1999999993</v>
      </c>
      <c r="K21" s="418">
        <f t="shared" si="1"/>
        <v>27868497.119999997</v>
      </c>
      <c r="L21" s="418">
        <f t="shared" si="1"/>
        <v>10380661.920000002</v>
      </c>
      <c r="M21" s="418">
        <f t="shared" si="1"/>
        <v>1077167380.9199996</v>
      </c>
    </row>
    <row r="22" spans="1:13" x14ac:dyDescent="0.35">
      <c r="A22" s="412">
        <v>8</v>
      </c>
      <c r="B22" s="413">
        <v>320028</v>
      </c>
      <c r="C22" s="414" t="s">
        <v>317</v>
      </c>
      <c r="D22" s="415"/>
      <c r="E22" s="414"/>
      <c r="F22" s="416">
        <v>24272317</v>
      </c>
      <c r="G22" s="416">
        <v>351292431.59999996</v>
      </c>
      <c r="H22" s="416">
        <f>10655.2584*1000</f>
        <v>10655258.4</v>
      </c>
      <c r="I22" s="416">
        <v>0</v>
      </c>
      <c r="J22" s="416">
        <v>4764925.4400000004</v>
      </c>
      <c r="K22" s="416">
        <v>0</v>
      </c>
      <c r="L22" s="416">
        <v>0</v>
      </c>
      <c r="M22" s="417">
        <f>+SUM(D22:L22)</f>
        <v>390984932.43999994</v>
      </c>
    </row>
    <row r="23" spans="1:13" hidden="1" outlineLevel="1" x14ac:dyDescent="0.35">
      <c r="A23" s="412">
        <v>8</v>
      </c>
      <c r="B23" s="413">
        <v>320023</v>
      </c>
      <c r="C23" s="414" t="s">
        <v>318</v>
      </c>
      <c r="D23" s="415">
        <v>296490240</v>
      </c>
      <c r="E23" s="415">
        <v>137355264</v>
      </c>
      <c r="F23" s="416">
        <v>20603289</v>
      </c>
      <c r="G23" s="416">
        <v>214180416</v>
      </c>
      <c r="H23" s="416">
        <f>8107.776*1000</f>
        <v>8107776</v>
      </c>
      <c r="I23" s="416">
        <v>3470040.0000000005</v>
      </c>
      <c r="J23" s="416">
        <v>17116945.920000002</v>
      </c>
      <c r="K23" s="416">
        <v>2718489.6</v>
      </c>
      <c r="L23" s="416">
        <v>238464.00000000003</v>
      </c>
      <c r="M23" s="417">
        <f>+SUM(D23:L23)</f>
        <v>700280924.51999998</v>
      </c>
    </row>
    <row r="24" spans="1:13" hidden="1" outlineLevel="1" x14ac:dyDescent="0.35">
      <c r="A24" s="412">
        <v>8</v>
      </c>
      <c r="B24" s="413">
        <v>320118</v>
      </c>
      <c r="C24" s="414" t="s">
        <v>319</v>
      </c>
      <c r="D24" s="415"/>
      <c r="E24" s="415"/>
      <c r="F24" s="416">
        <v>10929634</v>
      </c>
      <c r="G24" s="416">
        <v>0</v>
      </c>
      <c r="H24" s="416"/>
      <c r="I24" s="416">
        <v>0</v>
      </c>
      <c r="J24" s="416">
        <v>0</v>
      </c>
      <c r="K24" s="416">
        <v>0</v>
      </c>
      <c r="L24" s="416">
        <v>0</v>
      </c>
      <c r="M24" s="417">
        <f t="shared" ref="M24:M35" si="2">+SUM(D24:L24)</f>
        <v>10929634</v>
      </c>
    </row>
    <row r="25" spans="1:13" hidden="1" outlineLevel="1" x14ac:dyDescent="0.35">
      <c r="A25" s="412">
        <v>8</v>
      </c>
      <c r="B25" s="413">
        <v>320015</v>
      </c>
      <c r="C25" s="414" t="s">
        <v>320</v>
      </c>
      <c r="D25" s="415">
        <v>31237941</v>
      </c>
      <c r="E25" s="415"/>
      <c r="F25" s="416">
        <v>17234726</v>
      </c>
      <c r="G25" s="416">
        <v>81146836.799999997</v>
      </c>
      <c r="H25" s="416"/>
      <c r="I25" s="416">
        <v>17415000</v>
      </c>
      <c r="J25" s="416">
        <v>0</v>
      </c>
      <c r="K25" s="416">
        <v>682214.39999999991</v>
      </c>
      <c r="L25" s="416">
        <v>359056.8</v>
      </c>
      <c r="M25" s="417">
        <f t="shared" si="2"/>
        <v>148075775.00000003</v>
      </c>
    </row>
    <row r="26" spans="1:13" hidden="1" outlineLevel="1" x14ac:dyDescent="0.35">
      <c r="A26" s="412">
        <v>8</v>
      </c>
      <c r="B26" s="413">
        <v>320107</v>
      </c>
      <c r="C26" s="414" t="s">
        <v>321</v>
      </c>
      <c r="D26" s="415"/>
      <c r="E26" s="415"/>
      <c r="F26" s="416">
        <v>11530874</v>
      </c>
      <c r="G26" s="416">
        <v>0</v>
      </c>
      <c r="H26" s="416"/>
      <c r="I26" s="416">
        <v>22746636.000000004</v>
      </c>
      <c r="J26" s="416">
        <v>696600</v>
      </c>
      <c r="K26" s="416">
        <v>0</v>
      </c>
      <c r="L26" s="416">
        <v>0</v>
      </c>
      <c r="M26" s="417">
        <f t="shared" si="2"/>
        <v>34974110</v>
      </c>
    </row>
    <row r="27" spans="1:13" hidden="1" outlineLevel="1" x14ac:dyDescent="0.35">
      <c r="A27" s="412">
        <v>8</v>
      </c>
      <c r="B27" s="413">
        <v>320026</v>
      </c>
      <c r="C27" s="414" t="s">
        <v>52</v>
      </c>
      <c r="D27" s="415"/>
      <c r="E27" s="414"/>
      <c r="F27" s="416"/>
      <c r="G27" s="416"/>
      <c r="H27" s="416"/>
      <c r="I27" s="416"/>
      <c r="J27" s="416">
        <v>5569560</v>
      </c>
      <c r="K27" s="416">
        <v>2181945.6000000006</v>
      </c>
      <c r="L27" s="416"/>
      <c r="M27" s="417">
        <f>+SUM(D27:L27)</f>
        <v>7751505.6000000006</v>
      </c>
    </row>
    <row r="28" spans="1:13" hidden="1" outlineLevel="1" x14ac:dyDescent="0.35">
      <c r="A28" s="412">
        <v>8</v>
      </c>
      <c r="B28" s="413">
        <v>322002</v>
      </c>
      <c r="C28" s="414" t="s">
        <v>322</v>
      </c>
      <c r="D28" s="415">
        <v>47800413</v>
      </c>
      <c r="E28" s="415"/>
      <c r="F28" s="416"/>
      <c r="G28" s="416">
        <v>0</v>
      </c>
      <c r="H28" s="416"/>
      <c r="I28" s="416">
        <v>0</v>
      </c>
      <c r="J28" s="416">
        <v>0</v>
      </c>
      <c r="K28" s="416">
        <v>0</v>
      </c>
      <c r="L28" s="416">
        <v>0</v>
      </c>
      <c r="M28" s="417">
        <f t="shared" si="2"/>
        <v>47800413</v>
      </c>
    </row>
    <row r="29" spans="1:13" hidden="1" outlineLevel="1" x14ac:dyDescent="0.35">
      <c r="A29" s="412">
        <v>8</v>
      </c>
      <c r="B29" s="413">
        <v>320100</v>
      </c>
      <c r="C29" s="414" t="s">
        <v>323</v>
      </c>
      <c r="D29" s="415"/>
      <c r="E29" s="414"/>
      <c r="F29" s="416"/>
      <c r="G29" s="416">
        <v>14876758.080000002</v>
      </c>
      <c r="H29" s="416"/>
      <c r="I29" s="416">
        <v>0</v>
      </c>
      <c r="J29" s="416">
        <v>567725.76</v>
      </c>
      <c r="K29" s="416">
        <v>0</v>
      </c>
      <c r="L29" s="416">
        <v>0</v>
      </c>
      <c r="M29" s="417">
        <f t="shared" si="2"/>
        <v>15444483.840000002</v>
      </c>
    </row>
    <row r="30" spans="1:13" hidden="1" outlineLevel="1" x14ac:dyDescent="0.35">
      <c r="A30" s="412">
        <v>8</v>
      </c>
      <c r="B30" s="413">
        <v>320400</v>
      </c>
      <c r="C30" s="414" t="s">
        <v>324</v>
      </c>
      <c r="D30" s="415"/>
      <c r="E30" s="414"/>
      <c r="F30" s="416"/>
      <c r="G30" s="416">
        <v>30607100.640000004</v>
      </c>
      <c r="H30" s="416"/>
      <c r="I30" s="416">
        <v>0</v>
      </c>
      <c r="J30" s="416">
        <v>756967.67999999993</v>
      </c>
      <c r="K30" s="416">
        <v>0</v>
      </c>
      <c r="L30" s="416">
        <v>0</v>
      </c>
      <c r="M30" s="417">
        <f t="shared" si="2"/>
        <v>31364068.320000004</v>
      </c>
    </row>
    <row r="31" spans="1:13" hidden="1" outlineLevel="1" x14ac:dyDescent="0.35">
      <c r="A31" s="412">
        <v>8</v>
      </c>
      <c r="B31" s="413">
        <v>323004</v>
      </c>
      <c r="C31" s="414" t="s">
        <v>325</v>
      </c>
      <c r="D31" s="415"/>
      <c r="E31" s="414"/>
      <c r="F31" s="416"/>
      <c r="G31" s="416">
        <v>50987543.040000007</v>
      </c>
      <c r="H31" s="416"/>
      <c r="I31" s="416">
        <v>0</v>
      </c>
      <c r="J31" s="416">
        <v>0</v>
      </c>
      <c r="K31" s="416">
        <v>0</v>
      </c>
      <c r="L31" s="416">
        <v>303497.28000000003</v>
      </c>
      <c r="M31" s="417">
        <f t="shared" si="2"/>
        <v>51291040.320000008</v>
      </c>
    </row>
    <row r="32" spans="1:13" hidden="1" outlineLevel="1" x14ac:dyDescent="0.35">
      <c r="A32" s="412">
        <v>8</v>
      </c>
      <c r="B32" s="413">
        <v>322000</v>
      </c>
      <c r="C32" s="414" t="s">
        <v>326</v>
      </c>
      <c r="D32" s="415"/>
      <c r="E32" s="414"/>
      <c r="F32" s="416"/>
      <c r="G32" s="416">
        <v>910491.84000000008</v>
      </c>
      <c r="H32" s="416"/>
      <c r="I32" s="416">
        <v>0</v>
      </c>
      <c r="J32" s="416">
        <v>0</v>
      </c>
      <c r="K32" s="416">
        <v>0</v>
      </c>
      <c r="L32" s="416">
        <v>0</v>
      </c>
      <c r="M32" s="417">
        <f t="shared" si="2"/>
        <v>910491.84000000008</v>
      </c>
    </row>
    <row r="33" spans="1:13" hidden="1" outlineLevel="1" x14ac:dyDescent="0.35">
      <c r="A33" s="412">
        <v>8</v>
      </c>
      <c r="B33" s="413">
        <v>324903</v>
      </c>
      <c r="C33" s="414" t="s">
        <v>328</v>
      </c>
      <c r="D33" s="415"/>
      <c r="E33" s="414"/>
      <c r="F33" s="416"/>
      <c r="G33" s="416"/>
      <c r="H33" s="416"/>
      <c r="I33" s="416">
        <v>1002132.0000000002</v>
      </c>
      <c r="J33" s="416">
        <v>0</v>
      </c>
      <c r="K33" s="416">
        <v>0</v>
      </c>
      <c r="L33" s="416"/>
      <c r="M33" s="417">
        <f t="shared" si="2"/>
        <v>1002132.0000000002</v>
      </c>
    </row>
    <row r="34" spans="1:13" hidden="1" outlineLevel="1" x14ac:dyDescent="0.35">
      <c r="A34" s="412">
        <v>8</v>
      </c>
      <c r="B34" s="413">
        <v>320926</v>
      </c>
      <c r="C34" s="414" t="s">
        <v>329</v>
      </c>
      <c r="D34" s="415"/>
      <c r="E34" s="414"/>
      <c r="F34" s="416"/>
      <c r="G34" s="416">
        <v>0</v>
      </c>
      <c r="H34" s="416"/>
      <c r="I34" s="416">
        <v>5485384.8000000007</v>
      </c>
      <c r="J34" s="416">
        <v>0</v>
      </c>
      <c r="K34" s="416">
        <v>0</v>
      </c>
      <c r="L34" s="416"/>
      <c r="M34" s="417">
        <f t="shared" si="2"/>
        <v>5485384.8000000007</v>
      </c>
    </row>
    <row r="35" spans="1:13" collapsed="1" x14ac:dyDescent="0.35">
      <c r="A35" s="412">
        <v>8</v>
      </c>
      <c r="B35" s="413">
        <v>320030</v>
      </c>
      <c r="C35" s="414" t="s">
        <v>330</v>
      </c>
      <c r="D35" s="415"/>
      <c r="E35" s="414"/>
      <c r="F35" s="416"/>
      <c r="G35" s="416"/>
      <c r="H35" s="416"/>
      <c r="I35" s="416"/>
      <c r="J35" s="416"/>
      <c r="K35" s="416">
        <v>8509587.8400000017</v>
      </c>
      <c r="L35" s="416"/>
      <c r="M35" s="417">
        <f t="shared" si="2"/>
        <v>8509587.8400000017</v>
      </c>
    </row>
    <row r="36" spans="1:13" x14ac:dyDescent="0.35">
      <c r="A36" s="738" t="s">
        <v>332</v>
      </c>
      <c r="B36" s="739"/>
      <c r="C36" s="740"/>
      <c r="D36" s="418">
        <f>+SUM(D22:D35)</f>
        <v>375528594</v>
      </c>
      <c r="E36" s="418">
        <f t="shared" ref="E36:M36" si="3">+SUM(E22:E35)</f>
        <v>137355264</v>
      </c>
      <c r="F36" s="418">
        <f t="shared" si="3"/>
        <v>84570840</v>
      </c>
      <c r="G36" s="418">
        <f t="shared" si="3"/>
        <v>744001577.99999988</v>
      </c>
      <c r="H36" s="418">
        <f t="shared" si="3"/>
        <v>18763034.399999999</v>
      </c>
      <c r="I36" s="418">
        <f t="shared" si="3"/>
        <v>50119192.799999997</v>
      </c>
      <c r="J36" s="418">
        <f t="shared" si="3"/>
        <v>29472724.800000004</v>
      </c>
      <c r="K36" s="418">
        <f t="shared" si="3"/>
        <v>14092237.440000001</v>
      </c>
      <c r="L36" s="418">
        <f t="shared" si="3"/>
        <v>901018.08000000007</v>
      </c>
      <c r="M36" s="418">
        <f t="shared" si="3"/>
        <v>1454804483.5199995</v>
      </c>
    </row>
    <row r="37" spans="1:13" s="420" customFormat="1" ht="19.5" customHeight="1" x14ac:dyDescent="0.35">
      <c r="A37" s="741" t="s">
        <v>333</v>
      </c>
      <c r="B37" s="742"/>
      <c r="C37" s="743"/>
      <c r="D37" s="419">
        <f t="shared" ref="D37:M37" si="4">+SUM(D36,D21)</f>
        <v>562557030</v>
      </c>
      <c r="E37" s="419">
        <f t="shared" si="4"/>
        <v>137355264</v>
      </c>
      <c r="F37" s="419">
        <f t="shared" si="4"/>
        <v>126097398</v>
      </c>
      <c r="G37" s="419">
        <f t="shared" si="4"/>
        <v>1543055353.5599997</v>
      </c>
      <c r="H37" s="419">
        <f t="shared" si="4"/>
        <v>82223326.800000012</v>
      </c>
      <c r="I37" s="419">
        <f t="shared" si="4"/>
        <v>51212783.519999996</v>
      </c>
      <c r="J37" s="419">
        <f t="shared" si="4"/>
        <v>37248390</v>
      </c>
      <c r="K37" s="419">
        <f t="shared" si="4"/>
        <v>41960734.560000002</v>
      </c>
      <c r="L37" s="419">
        <f t="shared" si="4"/>
        <v>11281680.000000002</v>
      </c>
      <c r="M37" s="419">
        <f t="shared" si="4"/>
        <v>2531971864.4399991</v>
      </c>
    </row>
  </sheetData>
  <mergeCells count="3">
    <mergeCell ref="A21:C21"/>
    <mergeCell ref="A36:C36"/>
    <mergeCell ref="A37:C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LE_KAM_Aug'24</vt:lpstr>
      <vt:lpstr>MT_Total</vt:lpstr>
      <vt:lpstr>Chart</vt:lpstr>
      <vt:lpstr>LE_KAM_Sep'24</vt:lpstr>
      <vt:lpstr>LE_KAM_Oct'24</vt:lpstr>
      <vt:lpstr>FC_Plan_byAcc </vt:lpstr>
      <vt:lpstr>Sheet3</vt:lpstr>
      <vt:lpstr>Target'24</vt:lpstr>
      <vt:lpstr>Listed.SKU</vt:lpstr>
      <vt:lpstr>Outlets</vt:lpstr>
      <vt:lpstr>Value</vt:lpstr>
      <vt:lpstr>Listing</vt:lpstr>
      <vt:lpstr>Hương Thủy giao thiếu hàng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Nguyen, Ba Tien</cp:lastModifiedBy>
  <dcterms:created xsi:type="dcterms:W3CDTF">2024-08-20T05:16:27Z</dcterms:created>
  <dcterms:modified xsi:type="dcterms:W3CDTF">2024-10-29T07:57:10Z</dcterms:modified>
</cp:coreProperties>
</file>